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externalLinks/externalLink479.xml" ContentType="application/vnd.openxmlformats-officedocument.spreadsheetml.externalLink+xml"/>
  <Override PartName="/xl/externalLinks/externalLink480.xml" ContentType="application/vnd.openxmlformats-officedocument.spreadsheetml.externalLink+xml"/>
  <Override PartName="/xl/externalLinks/externalLink481.xml" ContentType="application/vnd.openxmlformats-officedocument.spreadsheetml.externalLink+xml"/>
  <Override PartName="/xl/externalLinks/externalLink482.xml" ContentType="application/vnd.openxmlformats-officedocument.spreadsheetml.externalLink+xml"/>
  <Override PartName="/xl/externalLinks/externalLink483.xml" ContentType="application/vnd.openxmlformats-officedocument.spreadsheetml.externalLink+xml"/>
  <Override PartName="/xl/externalLinks/externalLink484.xml" ContentType="application/vnd.openxmlformats-officedocument.spreadsheetml.externalLink+xml"/>
  <Override PartName="/xl/externalLinks/externalLink485.xml" ContentType="application/vnd.openxmlformats-officedocument.spreadsheetml.externalLink+xml"/>
  <Override PartName="/xl/externalLinks/externalLink486.xml" ContentType="application/vnd.openxmlformats-officedocument.spreadsheetml.externalLink+xml"/>
  <Override PartName="/xl/externalLinks/externalLink487.xml" ContentType="application/vnd.openxmlformats-officedocument.spreadsheetml.externalLink+xml"/>
  <Override PartName="/xl/externalLinks/externalLink488.xml" ContentType="application/vnd.openxmlformats-officedocument.spreadsheetml.externalLink+xml"/>
  <Override PartName="/xl/externalLinks/externalLink489.xml" ContentType="application/vnd.openxmlformats-officedocument.spreadsheetml.externalLink+xml"/>
  <Override PartName="/xl/externalLinks/externalLink490.xml" ContentType="application/vnd.openxmlformats-officedocument.spreadsheetml.externalLink+xml"/>
  <Override PartName="/xl/externalLinks/externalLink491.xml" ContentType="application/vnd.openxmlformats-officedocument.spreadsheetml.externalLink+xml"/>
  <Override PartName="/xl/externalLinks/externalLink492.xml" ContentType="application/vnd.openxmlformats-officedocument.spreadsheetml.externalLink+xml"/>
  <Override PartName="/xl/externalLinks/externalLink493.xml" ContentType="application/vnd.openxmlformats-officedocument.spreadsheetml.externalLink+xml"/>
  <Override PartName="/xl/externalLinks/externalLink494.xml" ContentType="application/vnd.openxmlformats-officedocument.spreadsheetml.externalLink+xml"/>
  <Override PartName="/xl/externalLinks/externalLink495.xml" ContentType="application/vnd.openxmlformats-officedocument.spreadsheetml.externalLink+xml"/>
  <Override PartName="/xl/externalLinks/externalLink496.xml" ContentType="application/vnd.openxmlformats-officedocument.spreadsheetml.externalLink+xml"/>
  <Override PartName="/xl/externalLinks/externalLink497.xml" ContentType="application/vnd.openxmlformats-officedocument.spreadsheetml.externalLink+xml"/>
  <Override PartName="/xl/externalLinks/externalLink498.xml" ContentType="application/vnd.openxmlformats-officedocument.spreadsheetml.externalLink+xml"/>
  <Override PartName="/xl/externalLinks/externalLink499.xml" ContentType="application/vnd.openxmlformats-officedocument.spreadsheetml.externalLink+xml"/>
  <Override PartName="/xl/externalLinks/externalLink500.xml" ContentType="application/vnd.openxmlformats-officedocument.spreadsheetml.externalLink+xml"/>
  <Override PartName="/xl/externalLinks/externalLink501.xml" ContentType="application/vnd.openxmlformats-officedocument.spreadsheetml.externalLink+xml"/>
  <Override PartName="/xl/externalLinks/externalLink502.xml" ContentType="application/vnd.openxmlformats-officedocument.spreadsheetml.externalLink+xml"/>
  <Override PartName="/xl/externalLinks/externalLink503.xml" ContentType="application/vnd.openxmlformats-officedocument.spreadsheetml.externalLink+xml"/>
  <Override PartName="/xl/externalLinks/externalLink504.xml" ContentType="application/vnd.openxmlformats-officedocument.spreadsheetml.externalLink+xml"/>
  <Override PartName="/xl/externalLinks/externalLink505.xml" ContentType="application/vnd.openxmlformats-officedocument.spreadsheetml.externalLink+xml"/>
  <Override PartName="/xl/externalLinks/externalLink506.xml" ContentType="application/vnd.openxmlformats-officedocument.spreadsheetml.externalLink+xml"/>
  <Override PartName="/xl/externalLinks/externalLink507.xml" ContentType="application/vnd.openxmlformats-officedocument.spreadsheetml.externalLink+xml"/>
  <Override PartName="/xl/externalLinks/externalLink508.xml" ContentType="application/vnd.openxmlformats-officedocument.spreadsheetml.externalLink+xml"/>
  <Override PartName="/xl/externalLinks/externalLink509.xml" ContentType="application/vnd.openxmlformats-officedocument.spreadsheetml.externalLink+xml"/>
  <Override PartName="/xl/externalLinks/externalLink510.xml" ContentType="application/vnd.openxmlformats-officedocument.spreadsheetml.externalLink+xml"/>
  <Override PartName="/xl/externalLinks/externalLink511.xml" ContentType="application/vnd.openxmlformats-officedocument.spreadsheetml.externalLink+xml"/>
  <Override PartName="/xl/externalLinks/externalLink512.xml" ContentType="application/vnd.openxmlformats-officedocument.spreadsheetml.externalLink+xml"/>
  <Override PartName="/xl/externalLinks/externalLink513.xml" ContentType="application/vnd.openxmlformats-officedocument.spreadsheetml.externalLink+xml"/>
  <Override PartName="/xl/externalLinks/externalLink514.xml" ContentType="application/vnd.openxmlformats-officedocument.spreadsheetml.externalLink+xml"/>
  <Override PartName="/xl/externalLinks/externalLink515.xml" ContentType="application/vnd.openxmlformats-officedocument.spreadsheetml.externalLink+xml"/>
  <Override PartName="/xl/externalLinks/externalLink516.xml" ContentType="application/vnd.openxmlformats-officedocument.spreadsheetml.externalLink+xml"/>
  <Override PartName="/xl/externalLinks/externalLink517.xml" ContentType="application/vnd.openxmlformats-officedocument.spreadsheetml.externalLink+xml"/>
  <Override PartName="/xl/externalLinks/externalLink518.xml" ContentType="application/vnd.openxmlformats-officedocument.spreadsheetml.externalLink+xml"/>
  <Override PartName="/xl/externalLinks/externalLink519.xml" ContentType="application/vnd.openxmlformats-officedocument.spreadsheetml.externalLink+xml"/>
  <Override PartName="/xl/externalLinks/externalLink520.xml" ContentType="application/vnd.openxmlformats-officedocument.spreadsheetml.externalLink+xml"/>
  <Override PartName="/xl/externalLinks/externalLink521.xml" ContentType="application/vnd.openxmlformats-officedocument.spreadsheetml.externalLink+xml"/>
  <Override PartName="/xl/externalLinks/externalLink522.xml" ContentType="application/vnd.openxmlformats-officedocument.spreadsheetml.externalLink+xml"/>
  <Override PartName="/xl/externalLinks/externalLink523.xml" ContentType="application/vnd.openxmlformats-officedocument.spreadsheetml.externalLink+xml"/>
  <Override PartName="/xl/externalLinks/externalLink524.xml" ContentType="application/vnd.openxmlformats-officedocument.spreadsheetml.externalLink+xml"/>
  <Override PartName="/xl/externalLinks/externalLink525.xml" ContentType="application/vnd.openxmlformats-officedocument.spreadsheetml.externalLink+xml"/>
  <Override PartName="/xl/externalLinks/externalLink526.xml" ContentType="application/vnd.openxmlformats-officedocument.spreadsheetml.externalLink+xml"/>
  <Override PartName="/xl/externalLinks/externalLink527.xml" ContentType="application/vnd.openxmlformats-officedocument.spreadsheetml.externalLink+xml"/>
  <Override PartName="/xl/externalLinks/externalLink528.xml" ContentType="application/vnd.openxmlformats-officedocument.spreadsheetml.externalLink+xml"/>
  <Override PartName="/xl/externalLinks/externalLink529.xml" ContentType="application/vnd.openxmlformats-officedocument.spreadsheetml.externalLink+xml"/>
  <Override PartName="/xl/externalLinks/externalLink530.xml" ContentType="application/vnd.openxmlformats-officedocument.spreadsheetml.externalLink+xml"/>
  <Override PartName="/xl/externalLinks/externalLink531.xml" ContentType="application/vnd.openxmlformats-officedocument.spreadsheetml.externalLink+xml"/>
  <Override PartName="/xl/externalLinks/externalLink532.xml" ContentType="application/vnd.openxmlformats-officedocument.spreadsheetml.externalLink+xml"/>
  <Override PartName="/xl/externalLinks/externalLink533.xml" ContentType="application/vnd.openxmlformats-officedocument.spreadsheetml.externalLink+xml"/>
  <Override PartName="/xl/externalLinks/externalLink534.xml" ContentType="application/vnd.openxmlformats-officedocument.spreadsheetml.externalLink+xml"/>
  <Override PartName="/xl/externalLinks/externalLink535.xml" ContentType="application/vnd.openxmlformats-officedocument.spreadsheetml.externalLink+xml"/>
  <Override PartName="/xl/externalLinks/externalLink536.xml" ContentType="application/vnd.openxmlformats-officedocument.spreadsheetml.externalLink+xml"/>
  <Override PartName="/xl/externalLinks/externalLink537.xml" ContentType="application/vnd.openxmlformats-officedocument.spreadsheetml.externalLink+xml"/>
  <Override PartName="/xl/externalLinks/externalLink538.xml" ContentType="application/vnd.openxmlformats-officedocument.spreadsheetml.externalLink+xml"/>
  <Override PartName="/xl/externalLinks/externalLink539.xml" ContentType="application/vnd.openxmlformats-officedocument.spreadsheetml.externalLink+xml"/>
  <Override PartName="/xl/externalLinks/externalLink540.xml" ContentType="application/vnd.openxmlformats-officedocument.spreadsheetml.externalLink+xml"/>
  <Override PartName="/xl/externalLinks/externalLink541.xml" ContentType="application/vnd.openxmlformats-officedocument.spreadsheetml.externalLink+xml"/>
  <Override PartName="/xl/externalLinks/externalLink542.xml" ContentType="application/vnd.openxmlformats-officedocument.spreadsheetml.externalLink+xml"/>
  <Override PartName="/xl/externalLinks/externalLink543.xml" ContentType="application/vnd.openxmlformats-officedocument.spreadsheetml.externalLink+xml"/>
  <Override PartName="/xl/externalLinks/externalLink544.xml" ContentType="application/vnd.openxmlformats-officedocument.spreadsheetml.externalLink+xml"/>
  <Override PartName="/xl/externalLinks/externalLink545.xml" ContentType="application/vnd.openxmlformats-officedocument.spreadsheetml.externalLink+xml"/>
  <Override PartName="/xl/externalLinks/externalLink546.xml" ContentType="application/vnd.openxmlformats-officedocument.spreadsheetml.externalLink+xml"/>
  <Override PartName="/xl/externalLinks/externalLink547.xml" ContentType="application/vnd.openxmlformats-officedocument.spreadsheetml.externalLink+xml"/>
  <Override PartName="/xl/externalLinks/externalLink548.xml" ContentType="application/vnd.openxmlformats-officedocument.spreadsheetml.externalLink+xml"/>
  <Override PartName="/xl/externalLinks/externalLink549.xml" ContentType="application/vnd.openxmlformats-officedocument.spreadsheetml.externalLink+xml"/>
  <Override PartName="/xl/externalLinks/externalLink550.xml" ContentType="application/vnd.openxmlformats-officedocument.spreadsheetml.externalLink+xml"/>
  <Override PartName="/xl/externalLinks/externalLink551.xml" ContentType="application/vnd.openxmlformats-officedocument.spreadsheetml.externalLink+xml"/>
  <Override PartName="/xl/externalLinks/externalLink552.xml" ContentType="application/vnd.openxmlformats-officedocument.spreadsheetml.externalLink+xml"/>
  <Override PartName="/xl/externalLinks/externalLink553.xml" ContentType="application/vnd.openxmlformats-officedocument.spreadsheetml.externalLink+xml"/>
  <Override PartName="/xl/externalLinks/externalLink554.xml" ContentType="application/vnd.openxmlformats-officedocument.spreadsheetml.externalLink+xml"/>
  <Override PartName="/xl/externalLinks/externalLink555.xml" ContentType="application/vnd.openxmlformats-officedocument.spreadsheetml.externalLink+xml"/>
  <Override PartName="/xl/externalLinks/externalLink556.xml" ContentType="application/vnd.openxmlformats-officedocument.spreadsheetml.externalLink+xml"/>
  <Override PartName="/xl/externalLinks/externalLink557.xml" ContentType="application/vnd.openxmlformats-officedocument.spreadsheetml.externalLink+xml"/>
  <Override PartName="/xl/externalLinks/externalLink558.xml" ContentType="application/vnd.openxmlformats-officedocument.spreadsheetml.externalLink+xml"/>
  <Override PartName="/xl/externalLinks/externalLink559.xml" ContentType="application/vnd.openxmlformats-officedocument.spreadsheetml.externalLink+xml"/>
  <Override PartName="/xl/externalLinks/externalLink560.xml" ContentType="application/vnd.openxmlformats-officedocument.spreadsheetml.externalLink+xml"/>
  <Override PartName="/xl/externalLinks/externalLink561.xml" ContentType="application/vnd.openxmlformats-officedocument.spreadsheetml.externalLink+xml"/>
  <Override PartName="/xl/externalLinks/externalLink562.xml" ContentType="application/vnd.openxmlformats-officedocument.spreadsheetml.externalLink+xml"/>
  <Override PartName="/xl/externalLinks/externalLink563.xml" ContentType="application/vnd.openxmlformats-officedocument.spreadsheetml.externalLink+xml"/>
  <Override PartName="/xl/externalLinks/externalLink564.xml" ContentType="application/vnd.openxmlformats-officedocument.spreadsheetml.externalLink+xml"/>
  <Override PartName="/xl/externalLinks/externalLink565.xml" ContentType="application/vnd.openxmlformats-officedocument.spreadsheetml.externalLink+xml"/>
  <Override PartName="/xl/externalLinks/externalLink566.xml" ContentType="application/vnd.openxmlformats-officedocument.spreadsheetml.externalLink+xml"/>
  <Override PartName="/xl/externalLinks/externalLink567.xml" ContentType="application/vnd.openxmlformats-officedocument.spreadsheetml.externalLink+xml"/>
  <Override PartName="/xl/externalLinks/externalLink568.xml" ContentType="application/vnd.openxmlformats-officedocument.spreadsheetml.externalLink+xml"/>
  <Override PartName="/xl/externalLinks/externalLink569.xml" ContentType="application/vnd.openxmlformats-officedocument.spreadsheetml.externalLink+xml"/>
  <Override PartName="/xl/externalLinks/externalLink570.xml" ContentType="application/vnd.openxmlformats-officedocument.spreadsheetml.externalLink+xml"/>
  <Override PartName="/xl/externalLinks/externalLink571.xml" ContentType="application/vnd.openxmlformats-officedocument.spreadsheetml.externalLink+xml"/>
  <Override PartName="/xl/externalLinks/externalLink572.xml" ContentType="application/vnd.openxmlformats-officedocument.spreadsheetml.externalLink+xml"/>
  <Override PartName="/xl/externalLinks/externalLink573.xml" ContentType="application/vnd.openxmlformats-officedocument.spreadsheetml.externalLink+xml"/>
  <Override PartName="/xl/externalLinks/externalLink574.xml" ContentType="application/vnd.openxmlformats-officedocument.spreadsheetml.externalLink+xml"/>
  <Override PartName="/xl/externalLinks/externalLink575.xml" ContentType="application/vnd.openxmlformats-officedocument.spreadsheetml.externalLink+xml"/>
  <Override PartName="/xl/externalLinks/externalLink576.xml" ContentType="application/vnd.openxmlformats-officedocument.spreadsheetml.externalLink+xml"/>
  <Override PartName="/xl/externalLinks/externalLink577.xml" ContentType="application/vnd.openxmlformats-officedocument.spreadsheetml.externalLink+xml"/>
  <Override PartName="/xl/externalLinks/externalLink578.xml" ContentType="application/vnd.openxmlformats-officedocument.spreadsheetml.externalLink+xml"/>
  <Override PartName="/xl/externalLinks/externalLink579.xml" ContentType="application/vnd.openxmlformats-officedocument.spreadsheetml.externalLink+xml"/>
  <Override PartName="/xl/externalLinks/externalLink580.xml" ContentType="application/vnd.openxmlformats-officedocument.spreadsheetml.externalLink+xml"/>
  <Override PartName="/xl/externalLinks/externalLink581.xml" ContentType="application/vnd.openxmlformats-officedocument.spreadsheetml.externalLink+xml"/>
  <Override PartName="/xl/externalLinks/externalLink582.xml" ContentType="application/vnd.openxmlformats-officedocument.spreadsheetml.externalLink+xml"/>
  <Override PartName="/xl/externalLinks/externalLink583.xml" ContentType="application/vnd.openxmlformats-officedocument.spreadsheetml.externalLink+xml"/>
  <Override PartName="/xl/externalLinks/externalLink584.xml" ContentType="application/vnd.openxmlformats-officedocument.spreadsheetml.externalLink+xml"/>
  <Override PartName="/xl/externalLinks/externalLink585.xml" ContentType="application/vnd.openxmlformats-officedocument.spreadsheetml.externalLink+xml"/>
  <Override PartName="/xl/externalLinks/externalLink586.xml" ContentType="application/vnd.openxmlformats-officedocument.spreadsheetml.externalLink+xml"/>
  <Override PartName="/xl/externalLinks/externalLink587.xml" ContentType="application/vnd.openxmlformats-officedocument.spreadsheetml.externalLink+xml"/>
  <Override PartName="/xl/externalLinks/externalLink588.xml" ContentType="application/vnd.openxmlformats-officedocument.spreadsheetml.externalLink+xml"/>
  <Override PartName="/xl/externalLinks/externalLink589.xml" ContentType="application/vnd.openxmlformats-officedocument.spreadsheetml.externalLink+xml"/>
  <Override PartName="/xl/externalLinks/externalLink590.xml" ContentType="application/vnd.openxmlformats-officedocument.spreadsheetml.externalLink+xml"/>
  <Override PartName="/xl/externalLinks/externalLink591.xml" ContentType="application/vnd.openxmlformats-officedocument.spreadsheetml.externalLink+xml"/>
  <Override PartName="/xl/externalLinks/externalLink592.xml" ContentType="application/vnd.openxmlformats-officedocument.spreadsheetml.externalLink+xml"/>
  <Override PartName="/xl/externalLinks/externalLink593.xml" ContentType="application/vnd.openxmlformats-officedocument.spreadsheetml.externalLink+xml"/>
  <Override PartName="/xl/externalLinks/externalLink594.xml" ContentType="application/vnd.openxmlformats-officedocument.spreadsheetml.externalLink+xml"/>
  <Override PartName="/xl/externalLinks/externalLink595.xml" ContentType="application/vnd.openxmlformats-officedocument.spreadsheetml.externalLink+xml"/>
  <Override PartName="/xl/externalLinks/externalLink596.xml" ContentType="application/vnd.openxmlformats-officedocument.spreadsheetml.externalLink+xml"/>
  <Override PartName="/xl/externalLinks/externalLink597.xml" ContentType="application/vnd.openxmlformats-officedocument.spreadsheetml.externalLink+xml"/>
  <Override PartName="/xl/externalLinks/externalLink598.xml" ContentType="application/vnd.openxmlformats-officedocument.spreadsheetml.externalLink+xml"/>
  <Override PartName="/xl/externalLinks/externalLink599.xml" ContentType="application/vnd.openxmlformats-officedocument.spreadsheetml.externalLink+xml"/>
  <Override PartName="/xl/externalLinks/externalLink600.xml" ContentType="application/vnd.openxmlformats-officedocument.spreadsheetml.externalLink+xml"/>
  <Override PartName="/xl/externalLinks/externalLink601.xml" ContentType="application/vnd.openxmlformats-officedocument.spreadsheetml.externalLink+xml"/>
  <Override PartName="/xl/externalLinks/externalLink602.xml" ContentType="application/vnd.openxmlformats-officedocument.spreadsheetml.externalLink+xml"/>
  <Override PartName="/xl/externalLinks/externalLink603.xml" ContentType="application/vnd.openxmlformats-officedocument.spreadsheetml.externalLink+xml"/>
  <Override PartName="/xl/externalLinks/externalLink604.xml" ContentType="application/vnd.openxmlformats-officedocument.spreadsheetml.externalLink+xml"/>
  <Override PartName="/xl/externalLinks/externalLink605.xml" ContentType="application/vnd.openxmlformats-officedocument.spreadsheetml.externalLink+xml"/>
  <Override PartName="/xl/externalLinks/externalLink606.xml" ContentType="application/vnd.openxmlformats-officedocument.spreadsheetml.externalLink+xml"/>
  <Override PartName="/xl/externalLinks/externalLink607.xml" ContentType="application/vnd.openxmlformats-officedocument.spreadsheetml.externalLink+xml"/>
  <Override PartName="/xl/externalLinks/externalLink608.xml" ContentType="application/vnd.openxmlformats-officedocument.spreadsheetml.externalLink+xml"/>
  <Override PartName="/xl/externalLinks/externalLink609.xml" ContentType="application/vnd.openxmlformats-officedocument.spreadsheetml.externalLink+xml"/>
  <Override PartName="/xl/externalLinks/externalLink610.xml" ContentType="application/vnd.openxmlformats-officedocument.spreadsheetml.externalLink+xml"/>
  <Override PartName="/xl/externalLinks/externalLink611.xml" ContentType="application/vnd.openxmlformats-officedocument.spreadsheetml.externalLink+xml"/>
  <Override PartName="/xl/externalLinks/externalLink612.xml" ContentType="application/vnd.openxmlformats-officedocument.spreadsheetml.externalLink+xml"/>
  <Override PartName="/xl/externalLinks/externalLink613.xml" ContentType="application/vnd.openxmlformats-officedocument.spreadsheetml.externalLink+xml"/>
  <Override PartName="/xl/externalLinks/externalLink614.xml" ContentType="application/vnd.openxmlformats-officedocument.spreadsheetml.externalLink+xml"/>
  <Override PartName="/xl/externalLinks/externalLink615.xml" ContentType="application/vnd.openxmlformats-officedocument.spreadsheetml.externalLink+xml"/>
  <Override PartName="/xl/externalLinks/externalLink616.xml" ContentType="application/vnd.openxmlformats-officedocument.spreadsheetml.externalLink+xml"/>
  <Override PartName="/xl/externalLinks/externalLink617.xml" ContentType="application/vnd.openxmlformats-officedocument.spreadsheetml.externalLink+xml"/>
  <Override PartName="/xl/externalLinks/externalLink618.xml" ContentType="application/vnd.openxmlformats-officedocument.spreadsheetml.externalLink+xml"/>
  <Override PartName="/xl/externalLinks/externalLink619.xml" ContentType="application/vnd.openxmlformats-officedocument.spreadsheetml.externalLink+xml"/>
  <Override PartName="/xl/externalLinks/externalLink620.xml" ContentType="application/vnd.openxmlformats-officedocument.spreadsheetml.externalLink+xml"/>
  <Override PartName="/xl/externalLinks/externalLink621.xml" ContentType="application/vnd.openxmlformats-officedocument.spreadsheetml.externalLink+xml"/>
  <Override PartName="/xl/externalLinks/externalLink622.xml" ContentType="application/vnd.openxmlformats-officedocument.spreadsheetml.externalLink+xml"/>
  <Override PartName="/xl/externalLinks/externalLink623.xml" ContentType="application/vnd.openxmlformats-officedocument.spreadsheetml.externalLink+xml"/>
  <Override PartName="/xl/externalLinks/externalLink624.xml" ContentType="application/vnd.openxmlformats-officedocument.spreadsheetml.externalLink+xml"/>
  <Override PartName="/xl/externalLinks/externalLink625.xml" ContentType="application/vnd.openxmlformats-officedocument.spreadsheetml.externalLink+xml"/>
  <Override PartName="/xl/externalLinks/externalLink626.xml" ContentType="application/vnd.openxmlformats-officedocument.spreadsheetml.externalLink+xml"/>
  <Override PartName="/xl/externalLinks/externalLink627.xml" ContentType="application/vnd.openxmlformats-officedocument.spreadsheetml.externalLink+xml"/>
  <Override PartName="/xl/externalLinks/externalLink628.xml" ContentType="application/vnd.openxmlformats-officedocument.spreadsheetml.externalLink+xml"/>
  <Override PartName="/xl/externalLinks/externalLink629.xml" ContentType="application/vnd.openxmlformats-officedocument.spreadsheetml.externalLink+xml"/>
  <Override PartName="/xl/externalLinks/externalLink630.xml" ContentType="application/vnd.openxmlformats-officedocument.spreadsheetml.externalLink+xml"/>
  <Override PartName="/xl/externalLinks/externalLink631.xml" ContentType="application/vnd.openxmlformats-officedocument.spreadsheetml.externalLink+xml"/>
  <Override PartName="/xl/externalLinks/externalLink632.xml" ContentType="application/vnd.openxmlformats-officedocument.spreadsheetml.externalLink+xml"/>
  <Override PartName="/xl/externalLinks/externalLink633.xml" ContentType="application/vnd.openxmlformats-officedocument.spreadsheetml.externalLink+xml"/>
  <Override PartName="/xl/externalLinks/externalLink634.xml" ContentType="application/vnd.openxmlformats-officedocument.spreadsheetml.externalLink+xml"/>
  <Override PartName="/xl/externalLinks/externalLink635.xml" ContentType="application/vnd.openxmlformats-officedocument.spreadsheetml.externalLink+xml"/>
  <Override PartName="/xl/externalLinks/externalLink636.xml" ContentType="application/vnd.openxmlformats-officedocument.spreadsheetml.externalLink+xml"/>
  <Override PartName="/xl/externalLinks/externalLink637.xml" ContentType="application/vnd.openxmlformats-officedocument.spreadsheetml.externalLink+xml"/>
  <Override PartName="/xl/externalLinks/externalLink638.xml" ContentType="application/vnd.openxmlformats-officedocument.spreadsheetml.externalLink+xml"/>
  <Override PartName="/xl/externalLinks/externalLink639.xml" ContentType="application/vnd.openxmlformats-officedocument.spreadsheetml.externalLink+xml"/>
  <Override PartName="/xl/externalLinks/externalLink640.xml" ContentType="application/vnd.openxmlformats-officedocument.spreadsheetml.externalLink+xml"/>
  <Override PartName="/xl/externalLinks/externalLink641.xml" ContentType="application/vnd.openxmlformats-officedocument.spreadsheetml.externalLink+xml"/>
  <Override PartName="/xl/externalLinks/externalLink642.xml" ContentType="application/vnd.openxmlformats-officedocument.spreadsheetml.externalLink+xml"/>
  <Override PartName="/xl/externalLinks/externalLink643.xml" ContentType="application/vnd.openxmlformats-officedocument.spreadsheetml.externalLink+xml"/>
  <Override PartName="/xl/externalLinks/externalLink644.xml" ContentType="application/vnd.openxmlformats-officedocument.spreadsheetml.externalLink+xml"/>
  <Override PartName="/xl/externalLinks/externalLink645.xml" ContentType="application/vnd.openxmlformats-officedocument.spreadsheetml.externalLink+xml"/>
  <Override PartName="/xl/externalLinks/externalLink646.xml" ContentType="application/vnd.openxmlformats-officedocument.spreadsheetml.externalLink+xml"/>
  <Override PartName="/xl/externalLinks/externalLink647.xml" ContentType="application/vnd.openxmlformats-officedocument.spreadsheetml.externalLink+xml"/>
  <Override PartName="/xl/externalLinks/externalLink648.xml" ContentType="application/vnd.openxmlformats-officedocument.spreadsheetml.externalLink+xml"/>
  <Override PartName="/xl/externalLinks/externalLink649.xml" ContentType="application/vnd.openxmlformats-officedocument.spreadsheetml.externalLink+xml"/>
  <Override PartName="/xl/externalLinks/externalLink650.xml" ContentType="application/vnd.openxmlformats-officedocument.spreadsheetml.externalLink+xml"/>
  <Override PartName="/xl/externalLinks/externalLink651.xml" ContentType="application/vnd.openxmlformats-officedocument.spreadsheetml.externalLink+xml"/>
  <Override PartName="/xl/externalLinks/externalLink652.xml" ContentType="application/vnd.openxmlformats-officedocument.spreadsheetml.externalLink+xml"/>
  <Override PartName="/xl/externalLinks/externalLink653.xml" ContentType="application/vnd.openxmlformats-officedocument.spreadsheetml.externalLink+xml"/>
  <Override PartName="/xl/externalLinks/externalLink654.xml" ContentType="application/vnd.openxmlformats-officedocument.spreadsheetml.externalLink+xml"/>
  <Override PartName="/xl/externalLinks/externalLink655.xml" ContentType="application/vnd.openxmlformats-officedocument.spreadsheetml.externalLink+xml"/>
  <Override PartName="/xl/externalLinks/externalLink656.xml" ContentType="application/vnd.openxmlformats-officedocument.spreadsheetml.externalLink+xml"/>
  <Override PartName="/xl/externalLinks/externalLink657.xml" ContentType="application/vnd.openxmlformats-officedocument.spreadsheetml.externalLink+xml"/>
  <Override PartName="/xl/externalLinks/externalLink658.xml" ContentType="application/vnd.openxmlformats-officedocument.spreadsheetml.externalLink+xml"/>
  <Override PartName="/xl/externalLinks/externalLink659.xml" ContentType="application/vnd.openxmlformats-officedocument.spreadsheetml.externalLink+xml"/>
  <Override PartName="/xl/externalLinks/externalLink660.xml" ContentType="application/vnd.openxmlformats-officedocument.spreadsheetml.externalLink+xml"/>
  <Override PartName="/xl/externalLinks/externalLink661.xml" ContentType="application/vnd.openxmlformats-officedocument.spreadsheetml.externalLink+xml"/>
  <Override PartName="/xl/externalLinks/externalLink662.xml" ContentType="application/vnd.openxmlformats-officedocument.spreadsheetml.externalLink+xml"/>
  <Override PartName="/xl/externalLinks/externalLink663.xml" ContentType="application/vnd.openxmlformats-officedocument.spreadsheetml.externalLink+xml"/>
  <Override PartName="/xl/externalLinks/externalLink664.xml" ContentType="application/vnd.openxmlformats-officedocument.spreadsheetml.externalLink+xml"/>
  <Override PartName="/xl/externalLinks/externalLink665.xml" ContentType="application/vnd.openxmlformats-officedocument.spreadsheetml.externalLink+xml"/>
  <Override PartName="/xl/externalLinks/externalLink666.xml" ContentType="application/vnd.openxmlformats-officedocument.spreadsheetml.externalLink+xml"/>
  <Override PartName="/xl/externalLinks/externalLink667.xml" ContentType="application/vnd.openxmlformats-officedocument.spreadsheetml.externalLink+xml"/>
  <Override PartName="/xl/externalLinks/externalLink668.xml" ContentType="application/vnd.openxmlformats-officedocument.spreadsheetml.externalLink+xml"/>
  <Override PartName="/xl/externalLinks/externalLink669.xml" ContentType="application/vnd.openxmlformats-officedocument.spreadsheetml.externalLink+xml"/>
  <Override PartName="/xl/externalLinks/externalLink670.xml" ContentType="application/vnd.openxmlformats-officedocument.spreadsheetml.externalLink+xml"/>
  <Override PartName="/xl/externalLinks/externalLink671.xml" ContentType="application/vnd.openxmlformats-officedocument.spreadsheetml.externalLink+xml"/>
  <Override PartName="/xl/externalLinks/externalLink672.xml" ContentType="application/vnd.openxmlformats-officedocument.spreadsheetml.externalLink+xml"/>
  <Override PartName="/xl/externalLinks/externalLink673.xml" ContentType="application/vnd.openxmlformats-officedocument.spreadsheetml.externalLink+xml"/>
  <Override PartName="/xl/externalLinks/externalLink674.xml" ContentType="application/vnd.openxmlformats-officedocument.spreadsheetml.externalLink+xml"/>
  <Override PartName="/xl/externalLinks/externalLink675.xml" ContentType="application/vnd.openxmlformats-officedocument.spreadsheetml.externalLink+xml"/>
  <Override PartName="/xl/externalLinks/externalLink676.xml" ContentType="application/vnd.openxmlformats-officedocument.spreadsheetml.externalLink+xml"/>
  <Override PartName="/xl/externalLinks/externalLink677.xml" ContentType="application/vnd.openxmlformats-officedocument.spreadsheetml.externalLink+xml"/>
  <Override PartName="/xl/externalLinks/externalLink678.xml" ContentType="application/vnd.openxmlformats-officedocument.spreadsheetml.externalLink+xml"/>
  <Override PartName="/xl/externalLinks/externalLink679.xml" ContentType="application/vnd.openxmlformats-officedocument.spreadsheetml.externalLink+xml"/>
  <Override PartName="/xl/externalLinks/externalLink680.xml" ContentType="application/vnd.openxmlformats-officedocument.spreadsheetml.externalLink+xml"/>
  <Override PartName="/xl/externalLinks/externalLink681.xml" ContentType="application/vnd.openxmlformats-officedocument.spreadsheetml.externalLink+xml"/>
  <Override PartName="/xl/externalLinks/externalLink682.xml" ContentType="application/vnd.openxmlformats-officedocument.spreadsheetml.externalLink+xml"/>
  <Override PartName="/xl/externalLinks/externalLink683.xml" ContentType="application/vnd.openxmlformats-officedocument.spreadsheetml.externalLink+xml"/>
  <Override PartName="/xl/externalLinks/externalLink684.xml" ContentType="application/vnd.openxmlformats-officedocument.spreadsheetml.externalLink+xml"/>
  <Override PartName="/xl/externalLinks/externalLink685.xml" ContentType="application/vnd.openxmlformats-officedocument.spreadsheetml.externalLink+xml"/>
  <Override PartName="/xl/externalLinks/externalLink686.xml" ContentType="application/vnd.openxmlformats-officedocument.spreadsheetml.externalLink+xml"/>
  <Override PartName="/xl/externalLinks/externalLink687.xml" ContentType="application/vnd.openxmlformats-officedocument.spreadsheetml.externalLink+xml"/>
  <Override PartName="/xl/externalLinks/externalLink688.xml" ContentType="application/vnd.openxmlformats-officedocument.spreadsheetml.externalLink+xml"/>
  <Override PartName="/xl/externalLinks/externalLink689.xml" ContentType="application/vnd.openxmlformats-officedocument.spreadsheetml.externalLink+xml"/>
  <Override PartName="/xl/externalLinks/externalLink690.xml" ContentType="application/vnd.openxmlformats-officedocument.spreadsheetml.externalLink+xml"/>
  <Override PartName="/xl/externalLinks/externalLink691.xml" ContentType="application/vnd.openxmlformats-officedocument.spreadsheetml.externalLink+xml"/>
  <Override PartName="/xl/externalLinks/externalLink692.xml" ContentType="application/vnd.openxmlformats-officedocument.spreadsheetml.externalLink+xml"/>
  <Override PartName="/xl/externalLinks/externalLink693.xml" ContentType="application/vnd.openxmlformats-officedocument.spreadsheetml.externalLink+xml"/>
  <Override PartName="/xl/externalLinks/externalLink694.xml" ContentType="application/vnd.openxmlformats-officedocument.spreadsheetml.externalLink+xml"/>
  <Override PartName="/xl/externalLinks/externalLink695.xml" ContentType="application/vnd.openxmlformats-officedocument.spreadsheetml.externalLink+xml"/>
  <Override PartName="/xl/externalLinks/externalLink696.xml" ContentType="application/vnd.openxmlformats-officedocument.spreadsheetml.externalLink+xml"/>
  <Override PartName="/xl/externalLinks/externalLink697.xml" ContentType="application/vnd.openxmlformats-officedocument.spreadsheetml.externalLink+xml"/>
  <Override PartName="/xl/externalLinks/externalLink698.xml" ContentType="application/vnd.openxmlformats-officedocument.spreadsheetml.externalLink+xml"/>
  <Override PartName="/xl/externalLinks/externalLink699.xml" ContentType="application/vnd.openxmlformats-officedocument.spreadsheetml.externalLink+xml"/>
  <Override PartName="/xl/externalLinks/externalLink700.xml" ContentType="application/vnd.openxmlformats-officedocument.spreadsheetml.externalLink+xml"/>
  <Override PartName="/xl/externalLinks/externalLink701.xml" ContentType="application/vnd.openxmlformats-officedocument.spreadsheetml.externalLink+xml"/>
  <Override PartName="/xl/externalLinks/externalLink702.xml" ContentType="application/vnd.openxmlformats-officedocument.spreadsheetml.externalLink+xml"/>
  <Override PartName="/xl/externalLinks/externalLink703.xml" ContentType="application/vnd.openxmlformats-officedocument.spreadsheetml.externalLink+xml"/>
  <Override PartName="/xl/externalLinks/externalLink704.xml" ContentType="application/vnd.openxmlformats-officedocument.spreadsheetml.externalLink+xml"/>
  <Override PartName="/xl/externalLinks/externalLink705.xml" ContentType="application/vnd.openxmlformats-officedocument.spreadsheetml.externalLink+xml"/>
  <Override PartName="/xl/externalLinks/externalLink706.xml" ContentType="application/vnd.openxmlformats-officedocument.spreadsheetml.externalLink+xml"/>
  <Override PartName="/xl/externalLinks/externalLink707.xml" ContentType="application/vnd.openxmlformats-officedocument.spreadsheetml.externalLink+xml"/>
  <Override PartName="/xl/externalLinks/externalLink708.xml" ContentType="application/vnd.openxmlformats-officedocument.spreadsheetml.externalLink+xml"/>
  <Override PartName="/xl/externalLinks/externalLink709.xml" ContentType="application/vnd.openxmlformats-officedocument.spreadsheetml.externalLink+xml"/>
  <Override PartName="/xl/externalLinks/externalLink710.xml" ContentType="application/vnd.openxmlformats-officedocument.spreadsheetml.externalLink+xml"/>
  <Override PartName="/xl/externalLinks/externalLink711.xml" ContentType="application/vnd.openxmlformats-officedocument.spreadsheetml.externalLink+xml"/>
  <Override PartName="/xl/externalLinks/externalLink712.xml" ContentType="application/vnd.openxmlformats-officedocument.spreadsheetml.externalLink+xml"/>
  <Override PartName="/xl/externalLinks/externalLink713.xml" ContentType="application/vnd.openxmlformats-officedocument.spreadsheetml.externalLink+xml"/>
  <Override PartName="/xl/externalLinks/externalLink714.xml" ContentType="application/vnd.openxmlformats-officedocument.spreadsheetml.externalLink+xml"/>
  <Override PartName="/xl/externalLinks/externalLink715.xml" ContentType="application/vnd.openxmlformats-officedocument.spreadsheetml.externalLink+xml"/>
  <Override PartName="/xl/externalLinks/externalLink716.xml" ContentType="application/vnd.openxmlformats-officedocument.spreadsheetml.externalLink+xml"/>
  <Override PartName="/xl/externalLinks/externalLink717.xml" ContentType="application/vnd.openxmlformats-officedocument.spreadsheetml.externalLink+xml"/>
  <Override PartName="/xl/externalLinks/externalLink718.xml" ContentType="application/vnd.openxmlformats-officedocument.spreadsheetml.externalLink+xml"/>
  <Override PartName="/xl/externalLinks/externalLink719.xml" ContentType="application/vnd.openxmlformats-officedocument.spreadsheetml.externalLink+xml"/>
  <Override PartName="/xl/externalLinks/externalLink720.xml" ContentType="application/vnd.openxmlformats-officedocument.spreadsheetml.externalLink+xml"/>
  <Override PartName="/xl/externalLinks/externalLink721.xml" ContentType="application/vnd.openxmlformats-officedocument.spreadsheetml.externalLink+xml"/>
  <Override PartName="/xl/externalLinks/externalLink722.xml" ContentType="application/vnd.openxmlformats-officedocument.spreadsheetml.externalLink+xml"/>
  <Override PartName="/xl/externalLinks/externalLink723.xml" ContentType="application/vnd.openxmlformats-officedocument.spreadsheetml.externalLink+xml"/>
  <Override PartName="/xl/externalLinks/externalLink724.xml" ContentType="application/vnd.openxmlformats-officedocument.spreadsheetml.externalLink+xml"/>
  <Override PartName="/xl/externalLinks/externalLink725.xml" ContentType="application/vnd.openxmlformats-officedocument.spreadsheetml.externalLink+xml"/>
  <Override PartName="/xl/externalLinks/externalLink726.xml" ContentType="application/vnd.openxmlformats-officedocument.spreadsheetml.externalLink+xml"/>
  <Override PartName="/xl/externalLinks/externalLink727.xml" ContentType="application/vnd.openxmlformats-officedocument.spreadsheetml.externalLink+xml"/>
  <Override PartName="/xl/externalLinks/externalLink728.xml" ContentType="application/vnd.openxmlformats-officedocument.spreadsheetml.externalLink+xml"/>
  <Override PartName="/xl/externalLinks/externalLink729.xml" ContentType="application/vnd.openxmlformats-officedocument.spreadsheetml.externalLink+xml"/>
  <Override PartName="/xl/externalLinks/externalLink730.xml" ContentType="application/vnd.openxmlformats-officedocument.spreadsheetml.externalLink+xml"/>
  <Override PartName="/xl/externalLinks/externalLink731.xml" ContentType="application/vnd.openxmlformats-officedocument.spreadsheetml.externalLink+xml"/>
  <Override PartName="/xl/externalLinks/externalLink732.xml" ContentType="application/vnd.openxmlformats-officedocument.spreadsheetml.externalLink+xml"/>
  <Override PartName="/xl/externalLinks/externalLink733.xml" ContentType="application/vnd.openxmlformats-officedocument.spreadsheetml.externalLink+xml"/>
  <Override PartName="/xl/externalLinks/externalLink734.xml" ContentType="application/vnd.openxmlformats-officedocument.spreadsheetml.externalLink+xml"/>
  <Override PartName="/xl/externalLinks/externalLink735.xml" ContentType="application/vnd.openxmlformats-officedocument.spreadsheetml.externalLink+xml"/>
  <Override PartName="/xl/externalLinks/externalLink736.xml" ContentType="application/vnd.openxmlformats-officedocument.spreadsheetml.externalLink+xml"/>
  <Override PartName="/xl/externalLinks/externalLink737.xml" ContentType="application/vnd.openxmlformats-officedocument.spreadsheetml.externalLink+xml"/>
  <Override PartName="/xl/externalLinks/externalLink738.xml" ContentType="application/vnd.openxmlformats-officedocument.spreadsheetml.externalLink+xml"/>
  <Override PartName="/xl/externalLinks/externalLink739.xml" ContentType="application/vnd.openxmlformats-officedocument.spreadsheetml.externalLink+xml"/>
  <Override PartName="/xl/externalLinks/externalLink740.xml" ContentType="application/vnd.openxmlformats-officedocument.spreadsheetml.externalLink+xml"/>
  <Override PartName="/xl/externalLinks/externalLink741.xml" ContentType="application/vnd.openxmlformats-officedocument.spreadsheetml.externalLink+xml"/>
  <Override PartName="/xl/externalLinks/externalLink742.xml" ContentType="application/vnd.openxmlformats-officedocument.spreadsheetml.externalLink+xml"/>
  <Override PartName="/xl/externalLinks/externalLink743.xml" ContentType="application/vnd.openxmlformats-officedocument.spreadsheetml.externalLink+xml"/>
  <Override PartName="/xl/externalLinks/externalLink744.xml" ContentType="application/vnd.openxmlformats-officedocument.spreadsheetml.externalLink+xml"/>
  <Override PartName="/xl/externalLinks/externalLink745.xml" ContentType="application/vnd.openxmlformats-officedocument.spreadsheetml.externalLink+xml"/>
  <Override PartName="/xl/externalLinks/externalLink746.xml" ContentType="application/vnd.openxmlformats-officedocument.spreadsheetml.externalLink+xml"/>
  <Override PartName="/xl/externalLinks/externalLink747.xml" ContentType="application/vnd.openxmlformats-officedocument.spreadsheetml.externalLink+xml"/>
  <Override PartName="/xl/externalLinks/externalLink748.xml" ContentType="application/vnd.openxmlformats-officedocument.spreadsheetml.externalLink+xml"/>
  <Override PartName="/xl/externalLinks/externalLink749.xml" ContentType="application/vnd.openxmlformats-officedocument.spreadsheetml.externalLink+xml"/>
  <Override PartName="/xl/externalLinks/externalLink750.xml" ContentType="application/vnd.openxmlformats-officedocument.spreadsheetml.externalLink+xml"/>
  <Override PartName="/xl/externalLinks/externalLink751.xml" ContentType="application/vnd.openxmlformats-officedocument.spreadsheetml.externalLink+xml"/>
  <Override PartName="/xl/externalLinks/externalLink752.xml" ContentType="application/vnd.openxmlformats-officedocument.spreadsheetml.externalLink+xml"/>
  <Override PartName="/xl/externalLinks/externalLink753.xml" ContentType="application/vnd.openxmlformats-officedocument.spreadsheetml.externalLink+xml"/>
  <Override PartName="/xl/externalLinks/externalLink754.xml" ContentType="application/vnd.openxmlformats-officedocument.spreadsheetml.externalLink+xml"/>
  <Override PartName="/xl/externalLinks/externalLink755.xml" ContentType="application/vnd.openxmlformats-officedocument.spreadsheetml.externalLink+xml"/>
  <Override PartName="/xl/externalLinks/externalLink756.xml" ContentType="application/vnd.openxmlformats-officedocument.spreadsheetml.externalLink+xml"/>
  <Override PartName="/xl/externalLinks/externalLink757.xml" ContentType="application/vnd.openxmlformats-officedocument.spreadsheetml.externalLink+xml"/>
  <Override PartName="/xl/externalLinks/externalLink758.xml" ContentType="application/vnd.openxmlformats-officedocument.spreadsheetml.externalLink+xml"/>
  <Override PartName="/xl/externalLinks/externalLink759.xml" ContentType="application/vnd.openxmlformats-officedocument.spreadsheetml.externalLink+xml"/>
  <Override PartName="/xl/externalLinks/externalLink760.xml" ContentType="application/vnd.openxmlformats-officedocument.spreadsheetml.externalLink+xml"/>
  <Override PartName="/xl/externalLinks/externalLink761.xml" ContentType="application/vnd.openxmlformats-officedocument.spreadsheetml.externalLink+xml"/>
  <Override PartName="/xl/externalLinks/externalLink762.xml" ContentType="application/vnd.openxmlformats-officedocument.spreadsheetml.externalLink+xml"/>
  <Override PartName="/xl/externalLinks/externalLink763.xml" ContentType="application/vnd.openxmlformats-officedocument.spreadsheetml.externalLink+xml"/>
  <Override PartName="/xl/externalLinks/externalLink764.xml" ContentType="application/vnd.openxmlformats-officedocument.spreadsheetml.externalLink+xml"/>
  <Override PartName="/xl/externalLinks/externalLink765.xml" ContentType="application/vnd.openxmlformats-officedocument.spreadsheetml.externalLink+xml"/>
  <Override PartName="/xl/externalLinks/externalLink766.xml" ContentType="application/vnd.openxmlformats-officedocument.spreadsheetml.externalLink+xml"/>
  <Override PartName="/xl/externalLinks/externalLink767.xml" ContentType="application/vnd.openxmlformats-officedocument.spreadsheetml.externalLink+xml"/>
  <Override PartName="/xl/externalLinks/externalLink768.xml" ContentType="application/vnd.openxmlformats-officedocument.spreadsheetml.externalLink+xml"/>
  <Override PartName="/xl/externalLinks/externalLink769.xml" ContentType="application/vnd.openxmlformats-officedocument.spreadsheetml.externalLink+xml"/>
  <Override PartName="/xl/externalLinks/externalLink770.xml" ContentType="application/vnd.openxmlformats-officedocument.spreadsheetml.externalLink+xml"/>
  <Override PartName="/xl/externalLinks/externalLink771.xml" ContentType="application/vnd.openxmlformats-officedocument.spreadsheetml.externalLink+xml"/>
  <Override PartName="/xl/externalLinks/externalLink772.xml" ContentType="application/vnd.openxmlformats-officedocument.spreadsheetml.externalLink+xml"/>
  <Override PartName="/xl/externalLinks/externalLink773.xml" ContentType="application/vnd.openxmlformats-officedocument.spreadsheetml.externalLink+xml"/>
  <Override PartName="/xl/externalLinks/externalLink774.xml" ContentType="application/vnd.openxmlformats-officedocument.spreadsheetml.externalLink+xml"/>
  <Override PartName="/xl/externalLinks/externalLink775.xml" ContentType="application/vnd.openxmlformats-officedocument.spreadsheetml.externalLink+xml"/>
  <Override PartName="/xl/externalLinks/externalLink776.xml" ContentType="application/vnd.openxmlformats-officedocument.spreadsheetml.externalLink+xml"/>
  <Override PartName="/xl/externalLinks/externalLink777.xml" ContentType="application/vnd.openxmlformats-officedocument.spreadsheetml.externalLink+xml"/>
  <Override PartName="/xl/externalLinks/externalLink778.xml" ContentType="application/vnd.openxmlformats-officedocument.spreadsheetml.externalLink+xml"/>
  <Override PartName="/xl/externalLinks/externalLink779.xml" ContentType="application/vnd.openxmlformats-officedocument.spreadsheetml.externalLink+xml"/>
  <Override PartName="/xl/externalLinks/externalLink780.xml" ContentType="application/vnd.openxmlformats-officedocument.spreadsheetml.externalLink+xml"/>
  <Override PartName="/xl/externalLinks/externalLink781.xml" ContentType="application/vnd.openxmlformats-officedocument.spreadsheetml.externalLink+xml"/>
  <Override PartName="/xl/externalLinks/externalLink782.xml" ContentType="application/vnd.openxmlformats-officedocument.spreadsheetml.externalLink+xml"/>
  <Override PartName="/xl/externalLinks/externalLink783.xml" ContentType="application/vnd.openxmlformats-officedocument.spreadsheetml.externalLink+xml"/>
  <Override PartName="/xl/externalLinks/externalLink784.xml" ContentType="application/vnd.openxmlformats-officedocument.spreadsheetml.externalLink+xml"/>
  <Override PartName="/xl/externalLinks/externalLink785.xml" ContentType="application/vnd.openxmlformats-officedocument.spreadsheetml.externalLink+xml"/>
  <Override PartName="/xl/externalLinks/externalLink786.xml" ContentType="application/vnd.openxmlformats-officedocument.spreadsheetml.externalLink+xml"/>
  <Override PartName="/xl/externalLinks/externalLink787.xml" ContentType="application/vnd.openxmlformats-officedocument.spreadsheetml.externalLink+xml"/>
  <Override PartName="/xl/externalLinks/externalLink788.xml" ContentType="application/vnd.openxmlformats-officedocument.spreadsheetml.externalLink+xml"/>
  <Override PartName="/xl/externalLinks/externalLink789.xml" ContentType="application/vnd.openxmlformats-officedocument.spreadsheetml.externalLink+xml"/>
  <Override PartName="/xl/externalLinks/externalLink790.xml" ContentType="application/vnd.openxmlformats-officedocument.spreadsheetml.externalLink+xml"/>
  <Override PartName="/xl/externalLinks/externalLink791.xml" ContentType="application/vnd.openxmlformats-officedocument.spreadsheetml.externalLink+xml"/>
  <Override PartName="/xl/externalLinks/externalLink792.xml" ContentType="application/vnd.openxmlformats-officedocument.spreadsheetml.externalLink+xml"/>
  <Override PartName="/xl/externalLinks/externalLink793.xml" ContentType="application/vnd.openxmlformats-officedocument.spreadsheetml.externalLink+xml"/>
  <Override PartName="/xl/externalLinks/externalLink794.xml" ContentType="application/vnd.openxmlformats-officedocument.spreadsheetml.externalLink+xml"/>
  <Override PartName="/xl/externalLinks/externalLink795.xml" ContentType="application/vnd.openxmlformats-officedocument.spreadsheetml.externalLink+xml"/>
  <Override PartName="/xl/externalLinks/externalLink796.xml" ContentType="application/vnd.openxmlformats-officedocument.spreadsheetml.externalLink+xml"/>
  <Override PartName="/xl/externalLinks/externalLink797.xml" ContentType="application/vnd.openxmlformats-officedocument.spreadsheetml.externalLink+xml"/>
  <Override PartName="/xl/externalLinks/externalLink798.xml" ContentType="application/vnd.openxmlformats-officedocument.spreadsheetml.externalLink+xml"/>
  <Override PartName="/xl/externalLinks/externalLink799.xml" ContentType="application/vnd.openxmlformats-officedocument.spreadsheetml.externalLink+xml"/>
  <Override PartName="/xl/externalLinks/externalLink800.xml" ContentType="application/vnd.openxmlformats-officedocument.spreadsheetml.externalLink+xml"/>
  <Override PartName="/xl/externalLinks/externalLink801.xml" ContentType="application/vnd.openxmlformats-officedocument.spreadsheetml.externalLink+xml"/>
  <Override PartName="/xl/externalLinks/externalLink802.xml" ContentType="application/vnd.openxmlformats-officedocument.spreadsheetml.externalLink+xml"/>
  <Override PartName="/xl/externalLinks/externalLink803.xml" ContentType="application/vnd.openxmlformats-officedocument.spreadsheetml.externalLink+xml"/>
  <Override PartName="/xl/externalLinks/externalLink804.xml" ContentType="application/vnd.openxmlformats-officedocument.spreadsheetml.externalLink+xml"/>
  <Override PartName="/xl/externalLinks/externalLink805.xml" ContentType="application/vnd.openxmlformats-officedocument.spreadsheetml.externalLink+xml"/>
  <Override PartName="/xl/externalLinks/externalLink806.xml" ContentType="application/vnd.openxmlformats-officedocument.spreadsheetml.externalLink+xml"/>
  <Override PartName="/xl/externalLinks/externalLink807.xml" ContentType="application/vnd.openxmlformats-officedocument.spreadsheetml.externalLink+xml"/>
  <Override PartName="/xl/externalLinks/externalLink808.xml" ContentType="application/vnd.openxmlformats-officedocument.spreadsheetml.externalLink+xml"/>
  <Override PartName="/xl/externalLinks/externalLink809.xml" ContentType="application/vnd.openxmlformats-officedocument.spreadsheetml.externalLink+xml"/>
  <Override PartName="/xl/externalLinks/externalLink810.xml" ContentType="application/vnd.openxmlformats-officedocument.spreadsheetml.externalLink+xml"/>
  <Override PartName="/xl/externalLinks/externalLink811.xml" ContentType="application/vnd.openxmlformats-officedocument.spreadsheetml.externalLink+xml"/>
  <Override PartName="/xl/externalLinks/externalLink812.xml" ContentType="application/vnd.openxmlformats-officedocument.spreadsheetml.externalLink+xml"/>
  <Override PartName="/xl/externalLinks/externalLink813.xml" ContentType="application/vnd.openxmlformats-officedocument.spreadsheetml.externalLink+xml"/>
  <Override PartName="/xl/externalLinks/externalLink814.xml" ContentType="application/vnd.openxmlformats-officedocument.spreadsheetml.externalLink+xml"/>
  <Override PartName="/xl/externalLinks/externalLink815.xml" ContentType="application/vnd.openxmlformats-officedocument.spreadsheetml.externalLink+xml"/>
  <Override PartName="/xl/externalLinks/externalLink816.xml" ContentType="application/vnd.openxmlformats-officedocument.spreadsheetml.externalLink+xml"/>
  <Override PartName="/xl/externalLinks/externalLink817.xml" ContentType="application/vnd.openxmlformats-officedocument.spreadsheetml.externalLink+xml"/>
  <Override PartName="/xl/externalLinks/externalLink818.xml" ContentType="application/vnd.openxmlformats-officedocument.spreadsheetml.externalLink+xml"/>
  <Override PartName="/xl/externalLinks/externalLink819.xml" ContentType="application/vnd.openxmlformats-officedocument.spreadsheetml.externalLink+xml"/>
  <Override PartName="/xl/externalLinks/externalLink820.xml" ContentType="application/vnd.openxmlformats-officedocument.spreadsheetml.externalLink+xml"/>
  <Override PartName="/xl/externalLinks/externalLink821.xml" ContentType="application/vnd.openxmlformats-officedocument.spreadsheetml.externalLink+xml"/>
  <Override PartName="/xl/externalLinks/externalLink822.xml" ContentType="application/vnd.openxmlformats-officedocument.spreadsheetml.externalLink+xml"/>
  <Override PartName="/xl/externalLinks/externalLink823.xml" ContentType="application/vnd.openxmlformats-officedocument.spreadsheetml.externalLink+xml"/>
  <Override PartName="/xl/externalLinks/externalLink824.xml" ContentType="application/vnd.openxmlformats-officedocument.spreadsheetml.externalLink+xml"/>
  <Override PartName="/xl/externalLinks/externalLink825.xml" ContentType="application/vnd.openxmlformats-officedocument.spreadsheetml.externalLink+xml"/>
  <Override PartName="/xl/externalLinks/externalLink826.xml" ContentType="application/vnd.openxmlformats-officedocument.spreadsheetml.externalLink+xml"/>
  <Override PartName="/xl/externalLinks/externalLink827.xml" ContentType="application/vnd.openxmlformats-officedocument.spreadsheetml.externalLink+xml"/>
  <Override PartName="/xl/externalLinks/externalLink828.xml" ContentType="application/vnd.openxmlformats-officedocument.spreadsheetml.externalLink+xml"/>
  <Override PartName="/xl/externalLinks/externalLink829.xml" ContentType="application/vnd.openxmlformats-officedocument.spreadsheetml.externalLink+xml"/>
  <Override PartName="/xl/externalLinks/externalLink830.xml" ContentType="application/vnd.openxmlformats-officedocument.spreadsheetml.externalLink+xml"/>
  <Override PartName="/xl/externalLinks/externalLink831.xml" ContentType="application/vnd.openxmlformats-officedocument.spreadsheetml.externalLink+xml"/>
  <Override PartName="/xl/externalLinks/externalLink832.xml" ContentType="application/vnd.openxmlformats-officedocument.spreadsheetml.externalLink+xml"/>
  <Override PartName="/xl/externalLinks/externalLink833.xml" ContentType="application/vnd.openxmlformats-officedocument.spreadsheetml.externalLink+xml"/>
  <Override PartName="/xl/externalLinks/externalLink834.xml" ContentType="application/vnd.openxmlformats-officedocument.spreadsheetml.externalLink+xml"/>
  <Override PartName="/xl/externalLinks/externalLink8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D:\2024\LELANG 2024\FISIK LANJUTAN PEMBUATAN SIRKUIT MOTOCROSS\"/>
    </mc:Choice>
  </mc:AlternateContent>
  <xr:revisionPtr revIDLastSave="0" documentId="13_ncr:1_{F204E306-C324-423D-859E-204A4E42D2E7}" xr6:coauthVersionLast="47" xr6:coauthVersionMax="47" xr10:uidLastSave="{00000000-0000-0000-0000-000000000000}"/>
  <bookViews>
    <workbookView xWindow="-120" yWindow="-120" windowWidth="29040" windowHeight="15840" tabRatio="894" xr2:uid="{00000000-000D-0000-FFFF-FFFF00000000}"/>
  </bookViews>
  <sheets>
    <sheet name="REKAP (2)" sheetId="22" r:id="rId1"/>
    <sheet name="RAB (2)" sheetId="23" r:id="rId2"/>
    <sheet name="REKAP ANL" sheetId="24" state="hidden" r:id="rId3"/>
    <sheet name="Rab" sheetId="4" state="hidden" r:id="rId4"/>
    <sheet name="Jadwal" sheetId="21" state="hidden" r:id="rId5"/>
    <sheet name="DUB" sheetId="11" r:id="rId6"/>
    <sheet name="Mobilisasi" sheetId="26" r:id="rId7"/>
    <sheet name="Upah angkut" sheetId="19" state="hidden" r:id="rId8"/>
    <sheet name="SMK3" sheetId="5" r:id="rId9"/>
    <sheet name="AHS" sheetId="27" state="hidden" r:id="rId10"/>
    <sheet name="Analisa 1" sheetId="6" r:id="rId11"/>
    <sheet name="Anl.P.05" sheetId="7" state="hidden" r:id="rId12"/>
    <sheet name="Anl.TM.02.C" sheetId="8" state="hidden" r:id="rId13"/>
    <sheet name="Anl.TM.02.A" sheetId="9" state="hidden" r:id="rId14"/>
    <sheet name="An. BOX" sheetId="29" state="hidden" r:id="rId15"/>
    <sheet name="An. Alat Berat" sheetId="18" r:id="rId16"/>
    <sheet name="An. Alat Angkut" sheetId="13" r:id="rId17"/>
    <sheet name="Harga Quary" sheetId="12" r:id="rId18"/>
    <sheet name="Anl.Dump.Batu" sheetId="14" state="hidden" r:id="rId19"/>
    <sheet name="Anl.Dump.Sirtu" sheetId="15" state="hidden" r:id="rId20"/>
    <sheet name="Anl. Dump.Tanah dan Pasir urug" sheetId="16" state="hidden" r:id="rId21"/>
    <sheet name="anl.beco2" sheetId="17" state="hidden" r:id="rId22"/>
    <sheet name="anl.buzdozer" sheetId="20"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 r:id="rId494"/>
    <externalReference r:id="rId495"/>
    <externalReference r:id="rId496"/>
    <externalReference r:id="rId497"/>
    <externalReference r:id="rId498"/>
    <externalReference r:id="rId499"/>
    <externalReference r:id="rId500"/>
    <externalReference r:id="rId501"/>
    <externalReference r:id="rId502"/>
    <externalReference r:id="rId503"/>
    <externalReference r:id="rId504"/>
    <externalReference r:id="rId505"/>
    <externalReference r:id="rId506"/>
    <externalReference r:id="rId507"/>
    <externalReference r:id="rId508"/>
    <externalReference r:id="rId509"/>
    <externalReference r:id="rId510"/>
    <externalReference r:id="rId511"/>
    <externalReference r:id="rId512"/>
    <externalReference r:id="rId513"/>
    <externalReference r:id="rId514"/>
    <externalReference r:id="rId515"/>
    <externalReference r:id="rId516"/>
    <externalReference r:id="rId517"/>
    <externalReference r:id="rId518"/>
    <externalReference r:id="rId519"/>
    <externalReference r:id="rId520"/>
    <externalReference r:id="rId521"/>
    <externalReference r:id="rId522"/>
    <externalReference r:id="rId523"/>
    <externalReference r:id="rId524"/>
    <externalReference r:id="rId525"/>
    <externalReference r:id="rId526"/>
    <externalReference r:id="rId527"/>
    <externalReference r:id="rId528"/>
    <externalReference r:id="rId529"/>
    <externalReference r:id="rId530"/>
    <externalReference r:id="rId531"/>
    <externalReference r:id="rId532"/>
    <externalReference r:id="rId533"/>
    <externalReference r:id="rId534"/>
    <externalReference r:id="rId535"/>
    <externalReference r:id="rId536"/>
    <externalReference r:id="rId537"/>
    <externalReference r:id="rId538"/>
    <externalReference r:id="rId539"/>
    <externalReference r:id="rId540"/>
    <externalReference r:id="rId541"/>
    <externalReference r:id="rId542"/>
    <externalReference r:id="rId543"/>
    <externalReference r:id="rId544"/>
    <externalReference r:id="rId545"/>
    <externalReference r:id="rId546"/>
    <externalReference r:id="rId547"/>
    <externalReference r:id="rId548"/>
    <externalReference r:id="rId549"/>
    <externalReference r:id="rId550"/>
    <externalReference r:id="rId551"/>
    <externalReference r:id="rId552"/>
    <externalReference r:id="rId553"/>
    <externalReference r:id="rId554"/>
    <externalReference r:id="rId555"/>
    <externalReference r:id="rId556"/>
    <externalReference r:id="rId557"/>
    <externalReference r:id="rId558"/>
    <externalReference r:id="rId559"/>
    <externalReference r:id="rId560"/>
    <externalReference r:id="rId561"/>
    <externalReference r:id="rId562"/>
    <externalReference r:id="rId563"/>
    <externalReference r:id="rId564"/>
    <externalReference r:id="rId565"/>
    <externalReference r:id="rId566"/>
    <externalReference r:id="rId567"/>
    <externalReference r:id="rId568"/>
    <externalReference r:id="rId569"/>
    <externalReference r:id="rId570"/>
    <externalReference r:id="rId571"/>
    <externalReference r:id="rId572"/>
    <externalReference r:id="rId573"/>
    <externalReference r:id="rId574"/>
    <externalReference r:id="rId575"/>
    <externalReference r:id="rId576"/>
    <externalReference r:id="rId577"/>
    <externalReference r:id="rId578"/>
    <externalReference r:id="rId579"/>
    <externalReference r:id="rId580"/>
    <externalReference r:id="rId581"/>
    <externalReference r:id="rId582"/>
    <externalReference r:id="rId583"/>
    <externalReference r:id="rId584"/>
    <externalReference r:id="rId585"/>
    <externalReference r:id="rId586"/>
    <externalReference r:id="rId587"/>
    <externalReference r:id="rId588"/>
    <externalReference r:id="rId589"/>
    <externalReference r:id="rId590"/>
    <externalReference r:id="rId591"/>
    <externalReference r:id="rId592"/>
    <externalReference r:id="rId593"/>
    <externalReference r:id="rId594"/>
    <externalReference r:id="rId595"/>
    <externalReference r:id="rId596"/>
    <externalReference r:id="rId597"/>
    <externalReference r:id="rId598"/>
    <externalReference r:id="rId599"/>
    <externalReference r:id="rId600"/>
    <externalReference r:id="rId601"/>
    <externalReference r:id="rId602"/>
    <externalReference r:id="rId603"/>
    <externalReference r:id="rId604"/>
    <externalReference r:id="rId605"/>
    <externalReference r:id="rId606"/>
    <externalReference r:id="rId607"/>
    <externalReference r:id="rId608"/>
    <externalReference r:id="rId609"/>
    <externalReference r:id="rId610"/>
    <externalReference r:id="rId611"/>
    <externalReference r:id="rId612"/>
    <externalReference r:id="rId613"/>
    <externalReference r:id="rId614"/>
    <externalReference r:id="rId615"/>
    <externalReference r:id="rId616"/>
    <externalReference r:id="rId617"/>
    <externalReference r:id="rId618"/>
    <externalReference r:id="rId619"/>
    <externalReference r:id="rId620"/>
    <externalReference r:id="rId621"/>
    <externalReference r:id="rId622"/>
    <externalReference r:id="rId623"/>
    <externalReference r:id="rId624"/>
    <externalReference r:id="rId625"/>
    <externalReference r:id="rId626"/>
    <externalReference r:id="rId627"/>
    <externalReference r:id="rId628"/>
    <externalReference r:id="rId629"/>
    <externalReference r:id="rId630"/>
    <externalReference r:id="rId631"/>
    <externalReference r:id="rId632"/>
    <externalReference r:id="rId633"/>
    <externalReference r:id="rId634"/>
    <externalReference r:id="rId635"/>
    <externalReference r:id="rId636"/>
    <externalReference r:id="rId637"/>
    <externalReference r:id="rId638"/>
    <externalReference r:id="rId639"/>
    <externalReference r:id="rId640"/>
    <externalReference r:id="rId641"/>
    <externalReference r:id="rId642"/>
    <externalReference r:id="rId643"/>
    <externalReference r:id="rId644"/>
    <externalReference r:id="rId645"/>
    <externalReference r:id="rId646"/>
    <externalReference r:id="rId647"/>
    <externalReference r:id="rId648"/>
    <externalReference r:id="rId649"/>
    <externalReference r:id="rId650"/>
    <externalReference r:id="rId651"/>
    <externalReference r:id="rId652"/>
    <externalReference r:id="rId653"/>
    <externalReference r:id="rId654"/>
    <externalReference r:id="rId655"/>
    <externalReference r:id="rId656"/>
    <externalReference r:id="rId657"/>
    <externalReference r:id="rId658"/>
    <externalReference r:id="rId659"/>
    <externalReference r:id="rId660"/>
    <externalReference r:id="rId661"/>
    <externalReference r:id="rId662"/>
    <externalReference r:id="rId663"/>
    <externalReference r:id="rId664"/>
    <externalReference r:id="rId665"/>
    <externalReference r:id="rId666"/>
    <externalReference r:id="rId667"/>
    <externalReference r:id="rId668"/>
    <externalReference r:id="rId669"/>
    <externalReference r:id="rId670"/>
    <externalReference r:id="rId671"/>
    <externalReference r:id="rId672"/>
    <externalReference r:id="rId673"/>
    <externalReference r:id="rId674"/>
    <externalReference r:id="rId675"/>
    <externalReference r:id="rId676"/>
    <externalReference r:id="rId677"/>
    <externalReference r:id="rId678"/>
    <externalReference r:id="rId679"/>
    <externalReference r:id="rId680"/>
    <externalReference r:id="rId681"/>
    <externalReference r:id="rId682"/>
    <externalReference r:id="rId683"/>
    <externalReference r:id="rId684"/>
    <externalReference r:id="rId685"/>
    <externalReference r:id="rId686"/>
    <externalReference r:id="rId687"/>
    <externalReference r:id="rId688"/>
    <externalReference r:id="rId689"/>
    <externalReference r:id="rId690"/>
    <externalReference r:id="rId691"/>
    <externalReference r:id="rId692"/>
    <externalReference r:id="rId693"/>
    <externalReference r:id="rId694"/>
    <externalReference r:id="rId695"/>
    <externalReference r:id="rId696"/>
    <externalReference r:id="rId697"/>
    <externalReference r:id="rId698"/>
    <externalReference r:id="rId699"/>
    <externalReference r:id="rId700"/>
    <externalReference r:id="rId701"/>
    <externalReference r:id="rId702"/>
    <externalReference r:id="rId703"/>
    <externalReference r:id="rId704"/>
    <externalReference r:id="rId705"/>
    <externalReference r:id="rId706"/>
    <externalReference r:id="rId707"/>
    <externalReference r:id="rId708"/>
    <externalReference r:id="rId709"/>
    <externalReference r:id="rId710"/>
    <externalReference r:id="rId711"/>
    <externalReference r:id="rId712"/>
    <externalReference r:id="rId713"/>
    <externalReference r:id="rId714"/>
    <externalReference r:id="rId715"/>
    <externalReference r:id="rId716"/>
    <externalReference r:id="rId717"/>
    <externalReference r:id="rId718"/>
    <externalReference r:id="rId719"/>
    <externalReference r:id="rId720"/>
    <externalReference r:id="rId721"/>
    <externalReference r:id="rId722"/>
    <externalReference r:id="rId723"/>
    <externalReference r:id="rId724"/>
    <externalReference r:id="rId725"/>
    <externalReference r:id="rId726"/>
    <externalReference r:id="rId727"/>
    <externalReference r:id="rId728"/>
    <externalReference r:id="rId729"/>
    <externalReference r:id="rId730"/>
    <externalReference r:id="rId731"/>
    <externalReference r:id="rId732"/>
    <externalReference r:id="rId733"/>
    <externalReference r:id="rId734"/>
    <externalReference r:id="rId735"/>
    <externalReference r:id="rId736"/>
    <externalReference r:id="rId737"/>
    <externalReference r:id="rId738"/>
    <externalReference r:id="rId739"/>
    <externalReference r:id="rId740"/>
    <externalReference r:id="rId741"/>
    <externalReference r:id="rId742"/>
    <externalReference r:id="rId743"/>
    <externalReference r:id="rId744"/>
    <externalReference r:id="rId745"/>
    <externalReference r:id="rId746"/>
    <externalReference r:id="rId747"/>
    <externalReference r:id="rId748"/>
    <externalReference r:id="rId749"/>
    <externalReference r:id="rId750"/>
    <externalReference r:id="rId751"/>
    <externalReference r:id="rId752"/>
    <externalReference r:id="rId753"/>
    <externalReference r:id="rId754"/>
    <externalReference r:id="rId755"/>
    <externalReference r:id="rId756"/>
    <externalReference r:id="rId757"/>
    <externalReference r:id="rId758"/>
    <externalReference r:id="rId759"/>
    <externalReference r:id="rId760"/>
    <externalReference r:id="rId761"/>
    <externalReference r:id="rId762"/>
    <externalReference r:id="rId763"/>
    <externalReference r:id="rId764"/>
    <externalReference r:id="rId765"/>
    <externalReference r:id="rId766"/>
    <externalReference r:id="rId767"/>
    <externalReference r:id="rId768"/>
    <externalReference r:id="rId769"/>
    <externalReference r:id="rId770"/>
    <externalReference r:id="rId771"/>
    <externalReference r:id="rId772"/>
    <externalReference r:id="rId773"/>
    <externalReference r:id="rId774"/>
    <externalReference r:id="rId775"/>
    <externalReference r:id="rId776"/>
    <externalReference r:id="rId777"/>
    <externalReference r:id="rId778"/>
    <externalReference r:id="rId779"/>
    <externalReference r:id="rId780"/>
    <externalReference r:id="rId781"/>
    <externalReference r:id="rId782"/>
    <externalReference r:id="rId783"/>
    <externalReference r:id="rId784"/>
    <externalReference r:id="rId785"/>
    <externalReference r:id="rId786"/>
    <externalReference r:id="rId787"/>
    <externalReference r:id="rId788"/>
    <externalReference r:id="rId789"/>
    <externalReference r:id="rId790"/>
    <externalReference r:id="rId791"/>
    <externalReference r:id="rId792"/>
    <externalReference r:id="rId793"/>
    <externalReference r:id="rId794"/>
    <externalReference r:id="rId795"/>
    <externalReference r:id="rId796"/>
    <externalReference r:id="rId797"/>
    <externalReference r:id="rId798"/>
    <externalReference r:id="rId799"/>
    <externalReference r:id="rId800"/>
    <externalReference r:id="rId801"/>
    <externalReference r:id="rId802"/>
    <externalReference r:id="rId803"/>
    <externalReference r:id="rId804"/>
    <externalReference r:id="rId805"/>
    <externalReference r:id="rId806"/>
    <externalReference r:id="rId807"/>
    <externalReference r:id="rId808"/>
    <externalReference r:id="rId809"/>
    <externalReference r:id="rId810"/>
    <externalReference r:id="rId811"/>
    <externalReference r:id="rId812"/>
    <externalReference r:id="rId813"/>
    <externalReference r:id="rId814"/>
    <externalReference r:id="rId815"/>
    <externalReference r:id="rId816"/>
    <externalReference r:id="rId817"/>
    <externalReference r:id="rId818"/>
    <externalReference r:id="rId819"/>
    <externalReference r:id="rId820"/>
    <externalReference r:id="rId821"/>
    <externalReference r:id="rId822"/>
    <externalReference r:id="rId823"/>
    <externalReference r:id="rId824"/>
    <externalReference r:id="rId825"/>
    <externalReference r:id="rId826"/>
    <externalReference r:id="rId827"/>
    <externalReference r:id="rId828"/>
    <externalReference r:id="rId829"/>
    <externalReference r:id="rId830"/>
    <externalReference r:id="rId831"/>
    <externalReference r:id="rId832"/>
    <externalReference r:id="rId833"/>
    <externalReference r:id="rId834"/>
    <externalReference r:id="rId835"/>
    <externalReference r:id="rId836"/>
    <externalReference r:id="rId837"/>
    <externalReference r:id="rId838"/>
    <externalReference r:id="rId839"/>
    <externalReference r:id="rId840"/>
    <externalReference r:id="rId841"/>
    <externalReference r:id="rId842"/>
    <externalReference r:id="rId843"/>
    <externalReference r:id="rId844"/>
    <externalReference r:id="rId845"/>
    <externalReference r:id="rId846"/>
    <externalReference r:id="rId847"/>
    <externalReference r:id="rId848"/>
    <externalReference r:id="rId849"/>
    <externalReference r:id="rId850"/>
    <externalReference r:id="rId851"/>
    <externalReference r:id="rId852"/>
    <externalReference r:id="rId853"/>
    <externalReference r:id="rId854"/>
    <externalReference r:id="rId855"/>
    <externalReference r:id="rId856"/>
    <externalReference r:id="rId857"/>
    <externalReference r:id="rId858"/>
  </externalReferences>
  <definedNames>
    <definedName name="\" localSheetId="4">#REF!</definedName>
    <definedName name="\" localSheetId="6">#REF!</definedName>
    <definedName name="\">#REF!</definedName>
    <definedName name="\0" localSheetId="9">#REF!</definedName>
    <definedName name="\0" localSheetId="6">[1]COVER!#REF!</definedName>
    <definedName name="\0">[2]Menu!$B$34</definedName>
    <definedName name="\A" localSheetId="9">[3]A!#REF!</definedName>
    <definedName name="\A" localSheetId="6">#REF!</definedName>
    <definedName name="\A">[4]UPAH!$AN$5</definedName>
    <definedName name="\B" localSheetId="9">[3]A!#REF!</definedName>
    <definedName name="\B" localSheetId="4">[5]A!#REF!</definedName>
    <definedName name="\B" localSheetId="6">#REF!</definedName>
    <definedName name="\B">[5]A!#REF!</definedName>
    <definedName name="\C" localSheetId="4">#REF!</definedName>
    <definedName name="\C" localSheetId="6">#REF!</definedName>
    <definedName name="\C">#REF!</definedName>
    <definedName name="\D" localSheetId="9">[3]A!#REF!</definedName>
    <definedName name="\D" localSheetId="4">[5]A!#REF!</definedName>
    <definedName name="\D" localSheetId="6">#REF!</definedName>
    <definedName name="\D">[5]A!#REF!</definedName>
    <definedName name="\E" localSheetId="9">[3]A!#REF!</definedName>
    <definedName name="\E" localSheetId="4">[5]A!#REF!</definedName>
    <definedName name="\E" localSheetId="6">#REF!</definedName>
    <definedName name="\E">[5]A!#REF!</definedName>
    <definedName name="\E1" localSheetId="4">[6]H.Satuan!#REF!</definedName>
    <definedName name="\E1" localSheetId="6">[7]H.Satuan!#REF!</definedName>
    <definedName name="\E1">[6]H.Satuan!#REF!</definedName>
    <definedName name="\F" localSheetId="4">[8]H.Satuan!#REF!</definedName>
    <definedName name="\F" localSheetId="6">[7]H.Satuan!#REF!</definedName>
    <definedName name="\F">[8]H.Satuan!#REF!</definedName>
    <definedName name="\G" localSheetId="9">[3]A!#REF!</definedName>
    <definedName name="\G" localSheetId="4">[5]A!#REF!</definedName>
    <definedName name="\G" localSheetId="6">[7]H.Satuan!#REF!</definedName>
    <definedName name="\G">[5]A!#REF!</definedName>
    <definedName name="\H" localSheetId="4">[8]H.Satuan!#REF!</definedName>
    <definedName name="\H" localSheetId="6">#REF!</definedName>
    <definedName name="\H">[8]H.Satuan!#REF!</definedName>
    <definedName name="\H1" localSheetId="4">#REF!</definedName>
    <definedName name="\H1" localSheetId="6">'[9]Rekap Bill'!$B$2:$L$49</definedName>
    <definedName name="\H1">#REF!</definedName>
    <definedName name="\H2" localSheetId="4">#REF!</definedName>
    <definedName name="\H2" localSheetId="6">#REF!</definedName>
    <definedName name="\H2">#REF!</definedName>
    <definedName name="\H4">'[2]HARGA DASAR'!$A$2:$K$47</definedName>
    <definedName name="\H5" localSheetId="4">'[2]Analisa Harga'!#REF!</definedName>
    <definedName name="\H5" localSheetId="6">'[2]Analisa Harga'!#REF!</definedName>
    <definedName name="\H5">'[2]Analisa Harga'!#REF!</definedName>
    <definedName name="\H6" localSheetId="4">[2]Bill!#REF!</definedName>
    <definedName name="\H6" localSheetId="6">[9]Bill!$A$1:$K$416</definedName>
    <definedName name="\H6">[2]Bill!#REF!</definedName>
    <definedName name="\H7" localSheetId="6">'[9]Rekap Bill'!$B$2:$L$44</definedName>
    <definedName name="\H7">'[2]Rekap Bill'!$A$1:$L$46</definedName>
    <definedName name="\i" localSheetId="9">#REF!</definedName>
    <definedName name="\i" localSheetId="6">#REF!</definedName>
    <definedName name="\i">#REF!</definedName>
    <definedName name="\J" localSheetId="4">[8]H.Satuan!#REF!</definedName>
    <definedName name="\J" localSheetId="6">#REF!</definedName>
    <definedName name="\J">[8]H.Satuan!#REF!</definedName>
    <definedName name="\L" localSheetId="9">[3]A!#REF!</definedName>
    <definedName name="\L" localSheetId="4">[5]A!#REF!</definedName>
    <definedName name="\L" localSheetId="6">#REF!</definedName>
    <definedName name="\L">[5]A!#REF!</definedName>
    <definedName name="\M" localSheetId="9">#REF!</definedName>
    <definedName name="\M" localSheetId="4">'[10]Df-Kuan'!#REF!</definedName>
    <definedName name="\M" localSheetId="6">[1]COVER!#REF!</definedName>
    <definedName name="\M">'[10]Df-Kuan'!#REF!</definedName>
    <definedName name="\N" localSheetId="4">[6]H.Satuan!#REF!</definedName>
    <definedName name="\N" localSheetId="6">[7]H.Satuan!#REF!</definedName>
    <definedName name="\N">[6]H.Satuan!#REF!</definedName>
    <definedName name="\P" localSheetId="9">[3]A!#REF!</definedName>
    <definedName name="\P" localSheetId="4">'[10]Df-Kuan'!#REF!</definedName>
    <definedName name="\P" localSheetId="6">[1]COVER!#REF!</definedName>
    <definedName name="\P">'[10]Df-Kuan'!#REF!</definedName>
    <definedName name="\Q" localSheetId="9">#REF!</definedName>
    <definedName name="\Q" localSheetId="4">[8]H.Satuan!#REF!</definedName>
    <definedName name="\Q" localSheetId="6">#REF!</definedName>
    <definedName name="\Q">[8]H.Satuan!#REF!</definedName>
    <definedName name="\R" localSheetId="9">[3]A!#REF!</definedName>
    <definedName name="\R" localSheetId="4">[5]A!#REF!</definedName>
    <definedName name="\R" localSheetId="6">[7]H.Satuan!#REF!</definedName>
    <definedName name="\R">[5]A!#REF!</definedName>
    <definedName name="\RESUME1" localSheetId="4">[11]resume!#REF!</definedName>
    <definedName name="\RESUME1">[11]resume!#REF!</definedName>
    <definedName name="\S" localSheetId="9">#REF!</definedName>
    <definedName name="\S" localSheetId="4">'[10]Df-Kuan'!#REF!</definedName>
    <definedName name="\S" localSheetId="6">[1]COVER!#REF!</definedName>
    <definedName name="\S">'[10]Df-Kuan'!#REF!</definedName>
    <definedName name="\T" localSheetId="9">[3]A!#REF!</definedName>
    <definedName name="\T" localSheetId="4">[5]A!#REF!</definedName>
    <definedName name="\T" localSheetId="6">[12]A!#REF!</definedName>
    <definedName name="\T">[5]A!#REF!</definedName>
    <definedName name="\U" localSheetId="9">[3]A!#REF!</definedName>
    <definedName name="\U" localSheetId="4">[5]A!#REF!</definedName>
    <definedName name="\U" localSheetId="6">[12]A!#REF!</definedName>
    <definedName name="\U">[5]A!#REF!</definedName>
    <definedName name="\V" localSheetId="9">[3]A!#REF!</definedName>
    <definedName name="\V" localSheetId="4">[5]A!#REF!</definedName>
    <definedName name="\V" localSheetId="6">[7]H.Satuan!#REF!</definedName>
    <definedName name="\V">[5]A!#REF!</definedName>
    <definedName name="\W" localSheetId="9">#REF!</definedName>
    <definedName name="\W" localSheetId="4">#REF!</definedName>
    <definedName name="\W" localSheetId="6">#REF!</definedName>
    <definedName name="\W">#REF!</definedName>
    <definedName name="\WQ" localSheetId="4">'[13]BAG-2'!#REF!</definedName>
    <definedName name="\WQ" localSheetId="6">'[14]BAG-2'!#REF!</definedName>
    <definedName name="\WQ">'[13]BAG-2'!#REF!</definedName>
    <definedName name="\X" localSheetId="9">[3]A!#REF!</definedName>
    <definedName name="\X" localSheetId="4">[5]A!#REF!</definedName>
    <definedName name="\X" localSheetId="6">#REF!</definedName>
    <definedName name="\X">[5]A!#REF!</definedName>
    <definedName name="\y" localSheetId="9">#REF!</definedName>
    <definedName name="\y" localSheetId="6">#REF!</definedName>
    <definedName name="\y">#REF!</definedName>
    <definedName name="\Z" localSheetId="9">[3]A!#REF!</definedName>
    <definedName name="\Z" localSheetId="4">[5]A!#REF!</definedName>
    <definedName name="\Z" localSheetId="6">[12]A!#REF!</definedName>
    <definedName name="\Z">[5]A!#REF!</definedName>
    <definedName name="_">[15]Nama!$C$18</definedName>
    <definedName name="_.90">[16]Sheet3!$E$144</definedName>
    <definedName name="_\Q" localSheetId="9">#REF!</definedName>
    <definedName name="_\Q" localSheetId="6">#REF!</definedName>
    <definedName name="_\Q">#REF!</definedName>
    <definedName name="__?___RIGHT__?_" localSheetId="9">#REF!</definedName>
    <definedName name="__?___RIGHT__?_" localSheetId="6">#REF!</definedName>
    <definedName name="__?___RIGHT__?_">#REF!</definedName>
    <definedName name="__\W" localSheetId="9">#REF!</definedName>
    <definedName name="__\W" localSheetId="6">#REF!</definedName>
    <definedName name="__\W">#REF!</definedName>
    <definedName name="___" localSheetId="4">[17]ANALIS!#REF!</definedName>
    <definedName name="___" localSheetId="6">[17]ANALIS!#REF!</definedName>
    <definedName name="___">[17]ANALIS!#REF!</definedName>
    <definedName name="________________________________________________LLL01" localSheetId="6">#REF!</definedName>
    <definedName name="________________________________________________LLL01">#REF!</definedName>
    <definedName name="________________________________________________LLL03" localSheetId="6">#REF!</definedName>
    <definedName name="________________________________________________LLL03">#REF!</definedName>
    <definedName name="________________________________________________MMM03" localSheetId="6">#REF!</definedName>
    <definedName name="________________________________________________MMM03">#REF!</definedName>
    <definedName name="________________________________________________MMM18">#REF!</definedName>
    <definedName name="________________________________________________MMM19">#REF!</definedName>
    <definedName name="_______________________________________________DIV1">'[18]BOQ Rutin Jemb.'!#REF!</definedName>
    <definedName name="_______________________________________________DIV2">'[18]BOQ Rutin Jemb.'!#REF!</definedName>
    <definedName name="_______________________________________________DIV3">'[18]BOQ Rutin Jemb.'!#REF!</definedName>
    <definedName name="_______________________________________________DIV4">'[18]BOQ Rutin Jemb.'!#REF!</definedName>
    <definedName name="_______________________________________________DIV5">'[18]BOQ Rutin Jemb.'!#REF!</definedName>
    <definedName name="_______________________________________________EEE10">'[19]5-ALAT(1)'!#REF!</definedName>
    <definedName name="_______________________________________________LLL01">'[20]4-Basic Price'!$F$8</definedName>
    <definedName name="_______________________________________________LLL02" localSheetId="6">#REF!</definedName>
    <definedName name="_______________________________________________LLL02">#REF!</definedName>
    <definedName name="_______________________________________________LLL03">'[20]4-Basic Price'!$F$10</definedName>
    <definedName name="_______________________________________________MMM03">'[20]4-Basic Price'!$F$53</definedName>
    <definedName name="_______________________________________________MMM18">'[20]4-Basic Price'!$F$70</definedName>
    <definedName name="_______________________________________________MMM19">'[20]4-Basic Price'!$F$71</definedName>
    <definedName name="______________________________________________DIV1" localSheetId="6">#REF!</definedName>
    <definedName name="______________________________________________DIV1">#REF!</definedName>
    <definedName name="______________________________________________DIV2" localSheetId="6">#REF!</definedName>
    <definedName name="______________________________________________DIV2">#REF!</definedName>
    <definedName name="______________________________________________DIV3" localSheetId="6">#REF!</definedName>
    <definedName name="______________________________________________DIV3">#REF!</definedName>
    <definedName name="______________________________________________DIV4">#REF!</definedName>
    <definedName name="______________________________________________DIV5">#REF!</definedName>
    <definedName name="______________________________________________EEE10">'[20]5-ALAT(1)'!$AW$17</definedName>
    <definedName name="______________________________________________LLL01">'[20]4-Basic Price'!$F$8</definedName>
    <definedName name="______________________________________________LLL02">'[20]4-Basic Price'!$F$9</definedName>
    <definedName name="______________________________________________LLL03">'[20]4-Basic Price'!$F$10</definedName>
    <definedName name="______________________________________________MMM03">'[20]4-Basic Price'!$F$53</definedName>
    <definedName name="______________________________________________MMM18">'[20]4-Basic Price'!$F$70</definedName>
    <definedName name="______________________________________________MMM19">'[20]4-Basic Price'!$F$71</definedName>
    <definedName name="_____________________________________________DIV1" localSheetId="6">#REF!</definedName>
    <definedName name="_____________________________________________DIV1">#REF!</definedName>
    <definedName name="_____________________________________________DIV2" localSheetId="6">#REF!</definedName>
    <definedName name="_____________________________________________DIV2">#REF!</definedName>
    <definedName name="_____________________________________________DIV3" localSheetId="6">#REF!</definedName>
    <definedName name="_____________________________________________DIV3">#REF!</definedName>
    <definedName name="_____________________________________________DIV4">#REF!</definedName>
    <definedName name="_____________________________________________DIV5">#REF!</definedName>
    <definedName name="_____________________________________________EEE09">'[19]5-ALAT(1)'!#REF!</definedName>
    <definedName name="_____________________________________________EEE10">'[20]5-ALAT(1)'!$AW$17</definedName>
    <definedName name="_____________________________________________LLL01">'[20]4-Basic Price'!$F$8</definedName>
    <definedName name="_____________________________________________LLL02">'[20]4-Basic Price'!$F$9</definedName>
    <definedName name="_____________________________________________LLL03">'[20]4-Basic Price'!$F$10</definedName>
    <definedName name="_____________________________________________MMM03">'[20]4-Basic Price'!$F$53</definedName>
    <definedName name="_____________________________________________MMM13" localSheetId="6">#REF!</definedName>
    <definedName name="_____________________________________________MMM13">#REF!</definedName>
    <definedName name="_____________________________________________MMM18">'[20]4-Basic Price'!$F$70</definedName>
    <definedName name="_____________________________________________MMM19">'[20]4-Basic Price'!$F$71</definedName>
    <definedName name="_____________________________________________MMM33" localSheetId="6">#REF!</definedName>
    <definedName name="_____________________________________________MMM33">#REF!</definedName>
    <definedName name="____________________________________________DIV1" localSheetId="6">#REF!</definedName>
    <definedName name="____________________________________________DIV1">#REF!</definedName>
    <definedName name="____________________________________________DIV2" localSheetId="6">#REF!</definedName>
    <definedName name="____________________________________________DIV2">#REF!</definedName>
    <definedName name="____________________________________________DIV3">#REF!</definedName>
    <definedName name="____________________________________________DIV4">#REF!</definedName>
    <definedName name="____________________________________________DIV5">#REF!</definedName>
    <definedName name="____________________________________________EEE09">'[20]5-ALAT(1)'!$AW$16</definedName>
    <definedName name="____________________________________________EEE10">'[20]5-ALAT(1)'!$AW$17</definedName>
    <definedName name="____________________________________________LLL01">'[20]4-Basic Price'!$F$8</definedName>
    <definedName name="____________________________________________LLL02">'[20]4-Basic Price'!$F$9</definedName>
    <definedName name="____________________________________________LLL03">'[20]4-Basic Price'!$F$10</definedName>
    <definedName name="____________________________________________MMM03">'[20]4-Basic Price'!$F$53</definedName>
    <definedName name="____________________________________________MMM13">'[20]4-Basic Price'!$F$64</definedName>
    <definedName name="____________________________________________MMM18">'[20]4-Basic Price'!$F$70</definedName>
    <definedName name="____________________________________________MMM19">'[20]4-Basic Price'!$F$71</definedName>
    <definedName name="____________________________________________MMM33">'[20]4-Basic Price'!$F$85</definedName>
    <definedName name="___________________________________________DIV1" localSheetId="6">#REF!</definedName>
    <definedName name="___________________________________________DIV1">#REF!</definedName>
    <definedName name="___________________________________________DIV2" localSheetId="6">#REF!</definedName>
    <definedName name="___________________________________________DIV2">#REF!</definedName>
    <definedName name="___________________________________________DIV3" localSheetId="6">#REF!</definedName>
    <definedName name="___________________________________________DIV3">#REF!</definedName>
    <definedName name="___________________________________________DIV4">#REF!</definedName>
    <definedName name="___________________________________________DIV5">#REF!</definedName>
    <definedName name="___________________________________________EEE09">'[20]5-ALAT(1)'!$AW$16</definedName>
    <definedName name="___________________________________________EEE10">'[20]5-ALAT(1)'!$AW$17</definedName>
    <definedName name="___________________________________________LLL01">'[21]4-Basic Price'!$F$8</definedName>
    <definedName name="___________________________________________LLL02">'[20]4-Basic Price'!$F$9</definedName>
    <definedName name="___________________________________________LLL03">'[21]4-Basic Price'!$F$10</definedName>
    <definedName name="___________________________________________MMM03">'[21]4-Basic Price'!$F$53</definedName>
    <definedName name="___________________________________________MMM13">'[20]4-Basic Price'!$F$64</definedName>
    <definedName name="___________________________________________MMM18">'[21]4-Basic Price'!$F$70</definedName>
    <definedName name="___________________________________________MMM19">'[21]4-Basic Price'!$F$71</definedName>
    <definedName name="___________________________________________MMM33">'[20]4-Basic Price'!$F$85</definedName>
    <definedName name="__________________________________________DIV1" localSheetId="6">#REF!</definedName>
    <definedName name="__________________________________________DIV1">#REF!</definedName>
    <definedName name="__________________________________________DIV2" localSheetId="6">#REF!</definedName>
    <definedName name="__________________________________________DIV2">#REF!</definedName>
    <definedName name="__________________________________________DIV3" localSheetId="6">#REF!</definedName>
    <definedName name="__________________________________________DIV3">#REF!</definedName>
    <definedName name="__________________________________________DIV4">#REF!</definedName>
    <definedName name="__________________________________________DIV5">#REF!</definedName>
    <definedName name="__________________________________________EEE09">'[20]5-ALAT(1)'!$AW$16</definedName>
    <definedName name="__________________________________________EEE10">'[21]5-ALAT(1)'!$AW$17</definedName>
    <definedName name="__________________________________________LLL01">'[21]4-Basic Price'!$F$8</definedName>
    <definedName name="__________________________________________LLL02">'[21]4-Basic Price'!$F$9</definedName>
    <definedName name="__________________________________________LLL03">'[21]4-Basic Price'!$F$10</definedName>
    <definedName name="__________________________________________MMM03">'[21]4-Basic Price'!$F$53</definedName>
    <definedName name="__________________________________________MMM13">'[20]4-Basic Price'!$F$64</definedName>
    <definedName name="__________________________________________MMM18">'[21]4-Basic Price'!$F$70</definedName>
    <definedName name="__________________________________________MMM19">'[21]4-Basic Price'!$F$71</definedName>
    <definedName name="__________________________________________MMM33">'[20]4-Basic Price'!$F$85</definedName>
    <definedName name="_________________________________________DIV1" localSheetId="6">#REF!</definedName>
    <definedName name="_________________________________________DIV1">#REF!</definedName>
    <definedName name="_________________________________________DIV2" localSheetId="6">#REF!</definedName>
    <definedName name="_________________________________________DIV2">#REF!</definedName>
    <definedName name="_________________________________________DIV3" localSheetId="6">#REF!</definedName>
    <definedName name="_________________________________________DIV3">#REF!</definedName>
    <definedName name="_________________________________________DIV4">#REF!</definedName>
    <definedName name="_________________________________________DIV5">#REF!</definedName>
    <definedName name="_________________________________________EEE09">'[20]5-ALAT(1)'!$AW$16</definedName>
    <definedName name="_________________________________________EEE10">'[21]5-ALAT(1)'!$AW$17</definedName>
    <definedName name="_________________________________________LLL01">'[21]4-Basic Price'!$F$8</definedName>
    <definedName name="_________________________________________LLL02">'[21]4-Basic Price'!$F$9</definedName>
    <definedName name="_________________________________________LLL03">'[21]4-Basic Price'!$F$10</definedName>
    <definedName name="_________________________________________LLL11" localSheetId="6">'[22]Harga Dasar'!#REF!</definedName>
    <definedName name="_________________________________________LLL11">'[22]Harga Dasar'!#REF!</definedName>
    <definedName name="_________________________________________MMM03">'[21]4-Basic Price'!$F$53</definedName>
    <definedName name="_________________________________________MMM13">'[20]4-Basic Price'!$F$64</definedName>
    <definedName name="_________________________________________MMM18">'[21]4-Basic Price'!$F$70</definedName>
    <definedName name="_________________________________________MMM19">'[21]4-Basic Price'!$F$71</definedName>
    <definedName name="_________________________________________MMM33">'[20]4-Basic Price'!$F$85</definedName>
    <definedName name="________________________________________DIV1" localSheetId="6">[21]BOQ!#REF!</definedName>
    <definedName name="________________________________________DIV1">[21]BOQ!#REF!</definedName>
    <definedName name="________________________________________DIV2" localSheetId="6">[21]BOQ!#REF!</definedName>
    <definedName name="________________________________________DIV2">[21]BOQ!#REF!</definedName>
    <definedName name="________________________________________DIV3" localSheetId="6">[21]BOQ!#REF!</definedName>
    <definedName name="________________________________________DIV3">[21]BOQ!#REF!</definedName>
    <definedName name="________________________________________DIV4" localSheetId="6">[21]BOQ!#REF!</definedName>
    <definedName name="________________________________________DIV4">[21]BOQ!#REF!</definedName>
    <definedName name="________________________________________DIV5">[21]BOQ!#REF!</definedName>
    <definedName name="________________________________________EEE09">'[21]5-ALAT(1)'!$AW$16</definedName>
    <definedName name="________________________________________EEE10">'[21]5-ALAT(1)'!$AW$17</definedName>
    <definedName name="________________________________________LLL01">'[21]4-Basic Price'!$F$8</definedName>
    <definedName name="________________________________________LLL02">'[21]4-Basic Price'!$F$9</definedName>
    <definedName name="________________________________________LLL03">'[21]4-Basic Price'!$F$10</definedName>
    <definedName name="________________________________________LLL11" localSheetId="6">'[22]Harga Dasar'!#REF!</definedName>
    <definedName name="________________________________________LLL11">'[22]Harga Dasar'!#REF!</definedName>
    <definedName name="________________________________________MMM03">'[21]4-Basic Price'!$F$53</definedName>
    <definedName name="________________________________________MMM13">'[21]4-Basic Price'!$F$64</definedName>
    <definedName name="________________________________________MMM18">'[21]4-Basic Price'!$F$70</definedName>
    <definedName name="________________________________________MMM19">'[21]4-Basic Price'!$F$71</definedName>
    <definedName name="________________________________________MMM33">'[21]4-Basic Price'!$F$85</definedName>
    <definedName name="_______________________________________DIV1" localSheetId="6">#REF!</definedName>
    <definedName name="_______________________________________DIV1">#REF!</definedName>
    <definedName name="_______________________________________DIV2" localSheetId="6">#REF!</definedName>
    <definedName name="_______________________________________DIV2">#REF!</definedName>
    <definedName name="_______________________________________DIV3" localSheetId="6">#REF!</definedName>
    <definedName name="_______________________________________DIV3">#REF!</definedName>
    <definedName name="_______________________________________DIV4">#REF!</definedName>
    <definedName name="_______________________________________DIV5">#REF!</definedName>
    <definedName name="_______________________________________EEE09">'[21]5-ALAT(1)'!$AW$16</definedName>
    <definedName name="_______________________________________EEE10">'[21]5-ALAT(1)'!$AW$17</definedName>
    <definedName name="_______________________________________LLL01">'[22]Harga Dasar'!$G$9</definedName>
    <definedName name="_______________________________________LLL02">'[21]4-Basic Price'!$F$9</definedName>
    <definedName name="_______________________________________LLL03">'[22]Harga Dasar'!$G$10</definedName>
    <definedName name="_______________________________________MMM03">'[22]Harga Dasar'!$G$43</definedName>
    <definedName name="_______________________________________MMM13">'[21]4-Basic Price'!$F$64</definedName>
    <definedName name="_______________________________________MMM18">'[22]Harga Dasar'!$G$61</definedName>
    <definedName name="_______________________________________MMM19">'[22]Harga Dasar'!$G$62</definedName>
    <definedName name="_______________________________________MMM27" localSheetId="6">#REF!</definedName>
    <definedName name="_______________________________________MMM27">#REF!</definedName>
    <definedName name="_______________________________________MMM33">'[21]4-Basic Price'!$F$85</definedName>
    <definedName name="______________________________________DIV1" localSheetId="6">[21]BOQ!#REF!</definedName>
    <definedName name="______________________________________DIV1">[21]BOQ!#REF!</definedName>
    <definedName name="______________________________________DIV2" localSheetId="6">[21]BOQ!#REF!</definedName>
    <definedName name="______________________________________DIV2">[21]BOQ!#REF!</definedName>
    <definedName name="______________________________________DIV3" localSheetId="6">[21]BOQ!#REF!</definedName>
    <definedName name="______________________________________DIV3">[21]BOQ!#REF!</definedName>
    <definedName name="______________________________________DIV4" localSheetId="6">[21]BOQ!#REF!</definedName>
    <definedName name="______________________________________DIV4">[21]BOQ!#REF!</definedName>
    <definedName name="______________________________________DIV5">[21]BOQ!#REF!</definedName>
    <definedName name="______________________________________EEE09">'[21]5-ALAT(1)'!$AW$16</definedName>
    <definedName name="______________________________________EEE10">'[22]Alat (1)'!$AW$17</definedName>
    <definedName name="______________________________________LLL01">'[22]Harga Dasar'!$G$9</definedName>
    <definedName name="______________________________________LLL02">'[22]Harga Dasar'!$G$18</definedName>
    <definedName name="______________________________________LLL03">'[22]Harga Dasar'!$G$10</definedName>
    <definedName name="______________________________________LLL11" localSheetId="6">'[22]Harga Dasar'!#REF!</definedName>
    <definedName name="______________________________________LLL11">'[22]Harga Dasar'!#REF!</definedName>
    <definedName name="______________________________________MMM03">'[22]Harga Dasar'!$G$43</definedName>
    <definedName name="______________________________________MMM10" localSheetId="6">#REF!</definedName>
    <definedName name="______________________________________MMM10">#REF!</definedName>
    <definedName name="______________________________________MMM13">'[21]4-Basic Price'!$F$64</definedName>
    <definedName name="______________________________________MMM18">'[22]Harga Dasar'!$G$61</definedName>
    <definedName name="______________________________________MMM19">'[22]Harga Dasar'!$G$62</definedName>
    <definedName name="______________________________________MMM26" localSheetId="6">#REF!</definedName>
    <definedName name="______________________________________MMM26">#REF!</definedName>
    <definedName name="______________________________________MMM27">'[22]Harga Dasar'!$G$70</definedName>
    <definedName name="______________________________________MMM33">'[21]4-Basic Price'!$F$85</definedName>
    <definedName name="_____________________________________DIV1" localSheetId="6">#REF!</definedName>
    <definedName name="_____________________________________DIV1">#REF!</definedName>
    <definedName name="_____________________________________DIV2" localSheetId="6">#REF!</definedName>
    <definedName name="_____________________________________DIV2">#REF!</definedName>
    <definedName name="_____________________________________DIV3" localSheetId="6">#REF!</definedName>
    <definedName name="_____________________________________DIV3">#REF!</definedName>
    <definedName name="_____________________________________DIV4">#REF!</definedName>
    <definedName name="_____________________________________DIV5">#REF!</definedName>
    <definedName name="_____________________________________EEE09">'[21]5-ALAT(1)'!$AW$16</definedName>
    <definedName name="_____________________________________EEE10">'[22]Alat (1)'!$AW$17</definedName>
    <definedName name="_____________________________________LLL01">'[22]Harga Dasar'!$G$9</definedName>
    <definedName name="_____________________________________LLL02">'[22]Harga Dasar'!$G$18</definedName>
    <definedName name="_____________________________________LLL03">'[22]Harga Dasar'!$G$10</definedName>
    <definedName name="_____________________________________LLL04" localSheetId="6">#REF!</definedName>
    <definedName name="_____________________________________LLL04">#REF!</definedName>
    <definedName name="_____________________________________LLL05" localSheetId="6">#REF!</definedName>
    <definedName name="_____________________________________LLL05">#REF!</definedName>
    <definedName name="_____________________________________LLL08" localSheetId="6">#REF!</definedName>
    <definedName name="_____________________________________LLL08">#REF!</definedName>
    <definedName name="_____________________________________MMM02">#REF!</definedName>
    <definedName name="_____________________________________MMM03">'[22]Harga Dasar'!$G$43</definedName>
    <definedName name="_____________________________________MMM04" localSheetId="6">#REF!</definedName>
    <definedName name="_____________________________________MMM04">#REF!</definedName>
    <definedName name="_____________________________________MMM06" localSheetId="6">#REF!</definedName>
    <definedName name="_____________________________________MMM06">#REF!</definedName>
    <definedName name="_____________________________________MMM08" localSheetId="6">#REF!</definedName>
    <definedName name="_____________________________________MMM08">#REF!</definedName>
    <definedName name="_____________________________________MMM09">#REF!</definedName>
    <definedName name="_____________________________________MMM10">'[22]Harga Dasar'!$G$50</definedName>
    <definedName name="_____________________________________MMM13">'[21]4-Basic Price'!$F$64</definedName>
    <definedName name="_____________________________________MMM14" localSheetId="6">#REF!</definedName>
    <definedName name="_____________________________________MMM14">#REF!</definedName>
    <definedName name="_____________________________________MMM16" localSheetId="6">#REF!</definedName>
    <definedName name="_____________________________________MMM16">#REF!</definedName>
    <definedName name="_____________________________________MMM17" localSheetId="6">#REF!</definedName>
    <definedName name="_____________________________________MMM17">#REF!</definedName>
    <definedName name="_____________________________________MMM18">'[22]Harga Dasar'!$G$61</definedName>
    <definedName name="_____________________________________MMM19">'[22]Harga Dasar'!$G$62</definedName>
    <definedName name="_____________________________________MMM26">'[22]Harga Dasar'!$G$69</definedName>
    <definedName name="_____________________________________MMM27">'[22]Harga Dasar'!$G$70</definedName>
    <definedName name="_____________________________________MMM29" localSheetId="6">#REF!</definedName>
    <definedName name="_____________________________________MMM29">#REF!</definedName>
    <definedName name="_____________________________________MMM31" localSheetId="6">#REF!</definedName>
    <definedName name="_____________________________________MMM31">#REF!</definedName>
    <definedName name="_____________________________________MMM33">'[21]4-Basic Price'!$F$85</definedName>
    <definedName name="_____________________________________MMM34" localSheetId="6">#REF!</definedName>
    <definedName name="_____________________________________MMM34">#REF!</definedName>
    <definedName name="_____________________________________MMM42" localSheetId="6">#REF!</definedName>
    <definedName name="_____________________________________MMM42">#REF!</definedName>
    <definedName name="____________________________________DIV1" localSheetId="6">[21]BOQ!#REF!</definedName>
    <definedName name="____________________________________DIV1">[21]BOQ!#REF!</definedName>
    <definedName name="____________________________________DIV2" localSheetId="6">[21]BOQ!#REF!</definedName>
    <definedName name="____________________________________DIV2">[21]BOQ!#REF!</definedName>
    <definedName name="____________________________________DIV3" localSheetId="6">[21]BOQ!#REF!</definedName>
    <definedName name="____________________________________DIV3">[21]BOQ!#REF!</definedName>
    <definedName name="____________________________________DIV4" localSheetId="6">[21]BOQ!#REF!</definedName>
    <definedName name="____________________________________DIV4">[21]BOQ!#REF!</definedName>
    <definedName name="____________________________________DIV5">[21]BOQ!#REF!</definedName>
    <definedName name="____________________________________EEE09">'[22]Alat (1)'!$AW$16</definedName>
    <definedName name="____________________________________EEE10">'[22]Alat (1)'!$AW$17</definedName>
    <definedName name="____________________________________LLL01">'[22]Harga Dasar'!$G$9</definedName>
    <definedName name="____________________________________LLL02">'[22]Harga Dasar'!$G$18</definedName>
    <definedName name="____________________________________LLL03">'[22]Harga Dasar'!$G$10</definedName>
    <definedName name="____________________________________LLL04">'[22]Harga Dasar'!$G$11</definedName>
    <definedName name="____________________________________LLL05">'[22]Harga Dasar'!$G$12</definedName>
    <definedName name="____________________________________LLL08">'[22]Harga Dasar'!$G$15</definedName>
    <definedName name="____________________________________LLL11" localSheetId="6">'[22]Harga Dasar'!#REF!</definedName>
    <definedName name="____________________________________LLL11">'[22]Harga Dasar'!#REF!</definedName>
    <definedName name="____________________________________MMM02">'[22]Harga Dasar'!$G$42</definedName>
    <definedName name="____________________________________MMM03">'[22]Harga Dasar'!$G$43</definedName>
    <definedName name="____________________________________MMM04">'[22]Harga Dasar'!$G$44</definedName>
    <definedName name="____________________________________MMM06">'[22]Harga Dasar'!$G$46</definedName>
    <definedName name="____________________________________MMM08">'[22]Harga Dasar'!$G$48</definedName>
    <definedName name="____________________________________MMM09">'[22]Harga Dasar'!$G$49</definedName>
    <definedName name="____________________________________MMM10">'[22]Harga Dasar'!$G$50</definedName>
    <definedName name="____________________________________MMM13">'[22]Harga Dasar'!$G$55</definedName>
    <definedName name="____________________________________MMM14">'[22]Harga Dasar'!$G$56</definedName>
    <definedName name="____________________________________MMM16">'[22]Harga Dasar'!$G$58</definedName>
    <definedName name="____________________________________MMM17">'[22]Harga Dasar'!$G$59</definedName>
    <definedName name="____________________________________MMM18">'[22]Harga Dasar'!$G$61</definedName>
    <definedName name="____________________________________MMM19">'[22]Harga Dasar'!$G$62</definedName>
    <definedName name="____________________________________MMM26">'[22]Harga Dasar'!$G$69</definedName>
    <definedName name="____________________________________MMM27">'[22]Harga Dasar'!$G$70</definedName>
    <definedName name="____________________________________MMM29">'[22]Harga Dasar'!$G$72</definedName>
    <definedName name="____________________________________MMM31">'[22]Harga Dasar'!$G$74</definedName>
    <definedName name="____________________________________MMM33">'[22]Harga Dasar'!$G$76</definedName>
    <definedName name="____________________________________MMM34">'[22]Harga Dasar'!$G$77</definedName>
    <definedName name="____________________________________MMM42">'[22]Harga Dasar'!$G$87</definedName>
    <definedName name="___________________________________DIV1" localSheetId="6">#REF!</definedName>
    <definedName name="___________________________________DIV1">#REF!</definedName>
    <definedName name="___________________________________DIV2" localSheetId="6">#REF!</definedName>
    <definedName name="___________________________________DIV2">#REF!</definedName>
    <definedName name="___________________________________DIV3" localSheetId="6">#REF!</definedName>
    <definedName name="___________________________________DIV3">#REF!</definedName>
    <definedName name="___________________________________DIV4">#REF!</definedName>
    <definedName name="___________________________________DIV5">#REF!</definedName>
    <definedName name="___________________________________EEE09">'[22]Alat (1)'!$AW$16</definedName>
    <definedName name="___________________________________EEE10">'[22]Alat (1)'!$AW$17</definedName>
    <definedName name="___________________________________LLL01">'[22]Harga Dasar'!$G$9</definedName>
    <definedName name="___________________________________LLL02">'[22]Harga Dasar'!$G$18</definedName>
    <definedName name="___________________________________LLL03">'[22]Harga Dasar'!$G$10</definedName>
    <definedName name="___________________________________LLL04">'[22]Harga Dasar'!$G$11</definedName>
    <definedName name="___________________________________LLL05">'[22]Harga Dasar'!$G$12</definedName>
    <definedName name="___________________________________LLL08">'[22]Harga Dasar'!$G$15</definedName>
    <definedName name="___________________________________MMM02">'[22]Harga Dasar'!$G$42</definedName>
    <definedName name="___________________________________MMM03">'[22]Harga Dasar'!$G$43</definedName>
    <definedName name="___________________________________MMM04">'[22]Harga Dasar'!$G$44</definedName>
    <definedName name="___________________________________MMM06">'[22]Harga Dasar'!$G$46</definedName>
    <definedName name="___________________________________MMM08">'[22]Harga Dasar'!$G$48</definedName>
    <definedName name="___________________________________MMM09">'[22]Harga Dasar'!$G$49</definedName>
    <definedName name="___________________________________MMM10">'[22]Harga Dasar'!$G$50</definedName>
    <definedName name="___________________________________MMM13">'[22]Harga Dasar'!$G$55</definedName>
    <definedName name="___________________________________MMM14">'[22]Harga Dasar'!$G$56</definedName>
    <definedName name="___________________________________MMM16">'[22]Harga Dasar'!$G$58</definedName>
    <definedName name="___________________________________MMM17">'[22]Harga Dasar'!$G$59</definedName>
    <definedName name="___________________________________MMM18">'[22]Harga Dasar'!$G$61</definedName>
    <definedName name="___________________________________MMM19">'[22]Harga Dasar'!$G$62</definedName>
    <definedName name="___________________________________MMM26">'[22]Harga Dasar'!$G$69</definedName>
    <definedName name="___________________________________MMM27">'[22]Harga Dasar'!$G$70</definedName>
    <definedName name="___________________________________MMM29">'[22]Harga Dasar'!$G$72</definedName>
    <definedName name="___________________________________MMM31">'[22]Harga Dasar'!$G$74</definedName>
    <definedName name="___________________________________MMM33">'[22]Harga Dasar'!$G$76</definedName>
    <definedName name="___________________________________MMM34">'[22]Harga Dasar'!$G$77</definedName>
    <definedName name="___________________________________MMM42">'[22]Harga Dasar'!$G$87</definedName>
    <definedName name="__________________________________EEE09">'[22]Alat (1)'!$AW$16</definedName>
    <definedName name="__________________________________EEE10">'[22]Alat (1)'!$AW$17</definedName>
    <definedName name="__________________________________LLL01">'[22]Harga Dasar'!$G$9</definedName>
    <definedName name="__________________________________LLL02">'[22]Harga Dasar'!$G$18</definedName>
    <definedName name="__________________________________LLL03">'[22]Harga Dasar'!$G$10</definedName>
    <definedName name="__________________________________LLL04">'[22]Harga Dasar'!$G$11</definedName>
    <definedName name="__________________________________LLL05">'[22]Harga Dasar'!$G$12</definedName>
    <definedName name="__________________________________LLL08">'[22]Harga Dasar'!$G$15</definedName>
    <definedName name="__________________________________LLL11" localSheetId="6">'[23]Basic Price'!#REF!</definedName>
    <definedName name="__________________________________LLL11">'[23]Basic Price'!#REF!</definedName>
    <definedName name="__________________________________MMM02">'[22]Harga Dasar'!$G$42</definedName>
    <definedName name="__________________________________MMM03">'[22]Harga Dasar'!$G$43</definedName>
    <definedName name="__________________________________MMM04">'[22]Harga Dasar'!$G$44</definedName>
    <definedName name="__________________________________MMM06">'[22]Harga Dasar'!$G$46</definedName>
    <definedName name="__________________________________MMM08">'[22]Harga Dasar'!$G$48</definedName>
    <definedName name="__________________________________MMM09">'[22]Harga Dasar'!$G$49</definedName>
    <definedName name="__________________________________MMM10">'[22]Harga Dasar'!$G$50</definedName>
    <definedName name="__________________________________MMM13">'[22]Harga Dasar'!$G$55</definedName>
    <definedName name="__________________________________MMM14">'[22]Harga Dasar'!$G$56</definedName>
    <definedName name="__________________________________MMM16">'[22]Harga Dasar'!$G$58</definedName>
    <definedName name="__________________________________MMM17">'[22]Harga Dasar'!$G$59</definedName>
    <definedName name="__________________________________MMM18">'[22]Harga Dasar'!$G$61</definedName>
    <definedName name="__________________________________MMM19">'[22]Harga Dasar'!$G$62</definedName>
    <definedName name="__________________________________MMM26">'[22]Harga Dasar'!$G$69</definedName>
    <definedName name="__________________________________MMM27">'[22]Harga Dasar'!$G$70</definedName>
    <definedName name="__________________________________MMM29">'[22]Harga Dasar'!$G$72</definedName>
    <definedName name="__________________________________MMM31">'[22]Harga Dasar'!$G$74</definedName>
    <definedName name="__________________________________MMM33">'[22]Harga Dasar'!$G$76</definedName>
    <definedName name="__________________________________MMM34">'[22]Harga Dasar'!$G$77</definedName>
    <definedName name="__________________________________MMM42">'[22]Harga Dasar'!$G$87</definedName>
    <definedName name="_________________________________DIV1" localSheetId="6">#REF!</definedName>
    <definedName name="_________________________________DIV1">#REF!</definedName>
    <definedName name="_________________________________DIV2" localSheetId="6">#REF!</definedName>
    <definedName name="_________________________________DIV2">#REF!</definedName>
    <definedName name="_________________________________DIV3" localSheetId="6">#REF!</definedName>
    <definedName name="_________________________________DIV3">#REF!</definedName>
    <definedName name="_________________________________DIV4">#REF!</definedName>
    <definedName name="_________________________________DIV5">#REF!</definedName>
    <definedName name="_________________________________EEE09">'[22]Alat (1)'!$AW$16</definedName>
    <definedName name="_________________________________EEE10">'[22]Alat (1)'!$AW$17</definedName>
    <definedName name="_________________________________LLL01" localSheetId="6">'[23]Basic Price'!#REF!</definedName>
    <definedName name="_________________________________LLL01">'[23]Basic Price'!#REF!</definedName>
    <definedName name="_________________________________LLL02">'[22]Harga Dasar'!$G$18</definedName>
    <definedName name="_________________________________LLL03" localSheetId="6">'[23]Basic Price'!#REF!</definedName>
    <definedName name="_________________________________LLL03">'[23]Basic Price'!#REF!</definedName>
    <definedName name="_________________________________LLL04">'[22]Harga Dasar'!$G$11</definedName>
    <definedName name="_________________________________LLL05">'[22]Harga Dasar'!$G$12</definedName>
    <definedName name="_________________________________LLL08">'[22]Harga Dasar'!$G$15</definedName>
    <definedName name="_________________________________LLL11" localSheetId="6">'[23]Basic Price'!#REF!</definedName>
    <definedName name="_________________________________LLL11">'[23]Basic Price'!#REF!</definedName>
    <definedName name="_________________________________MMM02">'[22]Harga Dasar'!$G$42</definedName>
    <definedName name="_________________________________MMM03" localSheetId="6">'[23]Basic Price'!#REF!</definedName>
    <definedName name="_________________________________MMM03">'[23]Basic Price'!#REF!</definedName>
    <definedName name="_________________________________MMM04">'[22]Harga Dasar'!$G$44</definedName>
    <definedName name="_________________________________MMM06">'[22]Harga Dasar'!$G$46</definedName>
    <definedName name="_________________________________MMM08">'[22]Harga Dasar'!$G$48</definedName>
    <definedName name="_________________________________MMM09">'[22]Harga Dasar'!$G$49</definedName>
    <definedName name="_________________________________MMM10">'[22]Harga Dasar'!$G$50</definedName>
    <definedName name="_________________________________MMM13">'[22]Harga Dasar'!$G$55</definedName>
    <definedName name="_________________________________MMM14">'[22]Harga Dasar'!$G$56</definedName>
    <definedName name="_________________________________MMM16">'[22]Harga Dasar'!$G$58</definedName>
    <definedName name="_________________________________MMM17">'[22]Harga Dasar'!$G$59</definedName>
    <definedName name="_________________________________MMM18" localSheetId="6">'[23]Basic Price'!#REF!</definedName>
    <definedName name="_________________________________MMM18">'[23]Basic Price'!#REF!</definedName>
    <definedName name="_________________________________MMM19" localSheetId="6">'[23]Basic Price'!#REF!</definedName>
    <definedName name="_________________________________MMM19">'[23]Basic Price'!#REF!</definedName>
    <definedName name="_________________________________MMM26">'[22]Harga Dasar'!$G$69</definedName>
    <definedName name="_________________________________MMM27">'[22]Harga Dasar'!$G$70</definedName>
    <definedName name="_________________________________MMM29">'[22]Harga Dasar'!$G$72</definedName>
    <definedName name="_________________________________MMM31">'[22]Harga Dasar'!$G$74</definedName>
    <definedName name="_________________________________MMM33">'[22]Harga Dasar'!$G$76</definedName>
    <definedName name="_________________________________MMM34">'[22]Harga Dasar'!$G$77</definedName>
    <definedName name="_________________________________MMM42">'[22]Harga Dasar'!$G$87</definedName>
    <definedName name="________________________________DIV1" localSheetId="6">#REF!</definedName>
    <definedName name="________________________________DIV1">#REF!</definedName>
    <definedName name="________________________________DIV2" localSheetId="6">#REF!</definedName>
    <definedName name="________________________________DIV2">#REF!</definedName>
    <definedName name="________________________________DIV3" localSheetId="6">#REF!</definedName>
    <definedName name="________________________________DIV3">#REF!</definedName>
    <definedName name="________________________________DIV4">#REF!</definedName>
    <definedName name="________________________________DIV5">#REF!</definedName>
    <definedName name="________________________________EEE09">'[22]Alat (1)'!$AW$16</definedName>
    <definedName name="________________________________EEE10" localSheetId="6">#REF!</definedName>
    <definedName name="________________________________EEE10">#REF!</definedName>
    <definedName name="________________________________LLL01" localSheetId="6">'[23]Basic Price'!#REF!</definedName>
    <definedName name="________________________________LLL01">'[23]Basic Price'!#REF!</definedName>
    <definedName name="________________________________LLL02" localSheetId="6">'[23]Basic Price'!#REF!</definedName>
    <definedName name="________________________________LLL02">'[23]Basic Price'!#REF!</definedName>
    <definedName name="________________________________LLL03">'[23]Basic Price'!#REF!</definedName>
    <definedName name="________________________________LLL04">'[22]Harga Dasar'!$G$11</definedName>
    <definedName name="________________________________LLL05">'[22]Harga Dasar'!$G$12</definedName>
    <definedName name="________________________________LLL08">'[22]Harga Dasar'!$G$15</definedName>
    <definedName name="________________________________LLL11" localSheetId="6">'[23]Basic Price'!#REF!</definedName>
    <definedName name="________________________________LLL11">'[23]Basic Price'!#REF!</definedName>
    <definedName name="________________________________MMM02">'[22]Harga Dasar'!$G$42</definedName>
    <definedName name="________________________________MMM03" localSheetId="6">'[23]Basic Price'!#REF!</definedName>
    <definedName name="________________________________MMM03">'[23]Basic Price'!#REF!</definedName>
    <definedName name="________________________________MMM04">'[22]Harga Dasar'!$G$44</definedName>
    <definedName name="________________________________MMM06">'[22]Harga Dasar'!$G$46</definedName>
    <definedName name="________________________________MMM08">'[22]Harga Dasar'!$G$48</definedName>
    <definedName name="________________________________MMM09">'[22]Harga Dasar'!$G$49</definedName>
    <definedName name="________________________________MMM10">'[22]Harga Dasar'!$G$50</definedName>
    <definedName name="________________________________MMM13">'[22]Harga Dasar'!$G$55</definedName>
    <definedName name="________________________________MMM14">'[22]Harga Dasar'!$G$56</definedName>
    <definedName name="________________________________MMM16">'[22]Harga Dasar'!$G$58</definedName>
    <definedName name="________________________________MMM17">'[22]Harga Dasar'!$G$59</definedName>
    <definedName name="________________________________MMM18" localSheetId="6">'[23]Basic Price'!#REF!</definedName>
    <definedName name="________________________________MMM18">'[23]Basic Price'!#REF!</definedName>
    <definedName name="________________________________MMM19" localSheetId="6">'[23]Basic Price'!#REF!</definedName>
    <definedName name="________________________________MMM19">'[23]Basic Price'!#REF!</definedName>
    <definedName name="________________________________MMM26">'[22]Harga Dasar'!$G$69</definedName>
    <definedName name="________________________________MMM27" localSheetId="6">'[23]Basic Price'!#REF!</definedName>
    <definedName name="________________________________MMM27">'[23]Basic Price'!#REF!</definedName>
    <definedName name="________________________________MMM29">'[22]Harga Dasar'!$G$72</definedName>
    <definedName name="________________________________MMM31">'[22]Harga Dasar'!$G$74</definedName>
    <definedName name="________________________________MMM33">'[22]Harga Dasar'!$G$76</definedName>
    <definedName name="________________________________MMM34">'[22]Harga Dasar'!$G$77</definedName>
    <definedName name="________________________________MMM42">'[22]Harga Dasar'!$G$87</definedName>
    <definedName name="_______________________________DIV1" localSheetId="6">#REF!</definedName>
    <definedName name="_______________________________DIV1">#REF!</definedName>
    <definedName name="_______________________________DIV2" localSheetId="6">#REF!</definedName>
    <definedName name="_______________________________DIV2">#REF!</definedName>
    <definedName name="_______________________________DIV3" localSheetId="6">#REF!</definedName>
    <definedName name="_______________________________DIV3">#REF!</definedName>
    <definedName name="_______________________________DIV4">#REF!</definedName>
    <definedName name="_______________________________DIV5">#REF!</definedName>
    <definedName name="_______________________________EEE09">'[22]Alat (1)'!$AW$16</definedName>
    <definedName name="_______________________________EEE10" localSheetId="6">#REF!</definedName>
    <definedName name="_______________________________EEE10">#REF!</definedName>
    <definedName name="_______________________________LLL01" localSheetId="6">'[23]Basic Price'!#REF!</definedName>
    <definedName name="_______________________________LLL01">'[23]Basic Price'!#REF!</definedName>
    <definedName name="_______________________________LLL02" localSheetId="6">'[23]Basic Price'!#REF!</definedName>
    <definedName name="_______________________________LLL02">'[23]Basic Price'!#REF!</definedName>
    <definedName name="_______________________________LLL03">'[23]Basic Price'!#REF!</definedName>
    <definedName name="_______________________________LLL04">'[22]Harga Dasar'!$G$11</definedName>
    <definedName name="_______________________________LLL05">'[22]Harga Dasar'!$G$12</definedName>
    <definedName name="_______________________________LLL08">'[22]Harga Dasar'!$G$15</definedName>
    <definedName name="_______________________________LLL11" localSheetId="6">'[24]Harga Dasar'!#REF!</definedName>
    <definedName name="_______________________________LLL11">'[24]Harga Dasar'!#REF!</definedName>
    <definedName name="_______________________________MMM02">'[22]Harga Dasar'!$G$42</definedName>
    <definedName name="_______________________________MMM03" localSheetId="6">'[23]Basic Price'!#REF!</definedName>
    <definedName name="_______________________________MMM03">'[23]Basic Price'!#REF!</definedName>
    <definedName name="_______________________________MMM04">'[22]Harga Dasar'!$G$44</definedName>
    <definedName name="_______________________________MMM06">'[22]Harga Dasar'!$G$46</definedName>
    <definedName name="_______________________________MMM08">'[22]Harga Dasar'!$G$48</definedName>
    <definedName name="_______________________________MMM09">'[22]Harga Dasar'!$G$49</definedName>
    <definedName name="_______________________________MMM10" localSheetId="6">'[23]Basic Price'!#REF!</definedName>
    <definedName name="_______________________________MMM10">'[23]Basic Price'!#REF!</definedName>
    <definedName name="_______________________________MMM13">'[22]Harga Dasar'!$G$55</definedName>
    <definedName name="_______________________________MMM14">'[22]Harga Dasar'!$G$56</definedName>
    <definedName name="_______________________________MMM16">'[22]Harga Dasar'!$G$58</definedName>
    <definedName name="_______________________________MMM17">'[22]Harga Dasar'!$G$59</definedName>
    <definedName name="_______________________________MMM18" localSheetId="6">'[23]Basic Price'!#REF!</definedName>
    <definedName name="_______________________________MMM18">'[23]Basic Price'!#REF!</definedName>
    <definedName name="_______________________________MMM19" localSheetId="6">'[23]Basic Price'!#REF!</definedName>
    <definedName name="_______________________________MMM19">'[23]Basic Price'!#REF!</definedName>
    <definedName name="_______________________________MMM26" localSheetId="6">'[23]Basic Price'!#REF!</definedName>
    <definedName name="_______________________________MMM26">'[23]Basic Price'!#REF!</definedName>
    <definedName name="_______________________________MMM27" localSheetId="6">'[23]Basic Price'!#REF!</definedName>
    <definedName name="_______________________________MMM27">'[23]Basic Price'!#REF!</definedName>
    <definedName name="_______________________________MMM29">'[22]Harga Dasar'!$G$72</definedName>
    <definedName name="_______________________________MMM31">'[22]Harga Dasar'!$G$74</definedName>
    <definedName name="_______________________________MMM33">'[22]Harga Dasar'!$G$76</definedName>
    <definedName name="_______________________________MMM34">'[22]Harga Dasar'!$G$77</definedName>
    <definedName name="_______________________________MMM42">'[22]Harga Dasar'!$G$87</definedName>
    <definedName name="______________________________DIV1" localSheetId="6">'[25]BOQ Rutin Jalan'!#REF!</definedName>
    <definedName name="______________________________DIV1">'[25]BOQ Rutin Jalan'!#REF!</definedName>
    <definedName name="______________________________DIV2" localSheetId="6">'[25]BOQ Rutin Jalan'!#REF!</definedName>
    <definedName name="______________________________DIV2">'[25]BOQ Rutin Jalan'!#REF!</definedName>
    <definedName name="______________________________DIV3" localSheetId="6">'[25]BOQ Rutin Jalan'!#REF!</definedName>
    <definedName name="______________________________DIV3">'[25]BOQ Rutin Jalan'!#REF!</definedName>
    <definedName name="______________________________DIV4" localSheetId="6">'[25]BOQ Rutin Jalan'!#REF!</definedName>
    <definedName name="______________________________DIV4">'[25]BOQ Rutin Jalan'!#REF!</definedName>
    <definedName name="______________________________DIV5">'[25]BOQ Rutin Jalan'!#REF!</definedName>
    <definedName name="______________________________EEE09" localSheetId="6">#REF!</definedName>
    <definedName name="______________________________EEE09">#REF!</definedName>
    <definedName name="______________________________EEE10" localSheetId="6">#REF!</definedName>
    <definedName name="______________________________EEE10">#REF!</definedName>
    <definedName name="______________________________EEE59">'[22]Alat (1)'!$AW$66</definedName>
    <definedName name="______________________________EER03">'[22]Alat (1)'!$AX$10</definedName>
    <definedName name="______________________________EER05">'[22]Alat (1)'!$AX$12</definedName>
    <definedName name="______________________________EER06">'[22]Alat (1)'!$AX$13</definedName>
    <definedName name="______________________________EER08">'[22]Alat (1)'!$AX$15</definedName>
    <definedName name="______________________________EER13">'[22]Alat (1)'!$AX$20</definedName>
    <definedName name="______________________________EER17">'[22]Alat (1)'!$AX$24</definedName>
    <definedName name="______________________________EER24">'[22]Alat (1)'!$AX$31</definedName>
    <definedName name="______________________________EER25">'[22]Alat (1)'!$AX$32</definedName>
    <definedName name="______________________________EER26">'[22]Alat (1)'!$AX$33</definedName>
    <definedName name="______________________________EER47">'[22]Alat (1)'!$AX$54</definedName>
    <definedName name="______________________________EER48">'[22]Alat (1)'!$AX$55</definedName>
    <definedName name="______________________________EER56">'[22]Alat (1)'!$AX$63</definedName>
    <definedName name="______________________________EER57">'[22]Alat (1)'!$AX$64</definedName>
    <definedName name="______________________________EER58">'[22]Alat (1)'!$AX$65</definedName>
    <definedName name="______________________________EER59">'[22]Alat (1)'!$AX$66</definedName>
    <definedName name="______________________________EER60">'[22]Alat (1)'!$AX$67</definedName>
    <definedName name="______________________________LLL01">'[24]Harga Dasar'!$G$9</definedName>
    <definedName name="______________________________LLL02" localSheetId="6">'[23]Basic Price'!#REF!</definedName>
    <definedName name="______________________________LLL02">'[23]Basic Price'!#REF!</definedName>
    <definedName name="______________________________LLL03">'[24]Harga Dasar'!$G$10</definedName>
    <definedName name="______________________________LLL04" localSheetId="6">'[23]Basic Price'!#REF!</definedName>
    <definedName name="______________________________LLL04">'[23]Basic Price'!#REF!</definedName>
    <definedName name="______________________________LLL05" localSheetId="6">'[23]Basic Price'!#REF!</definedName>
    <definedName name="______________________________LLL05">'[23]Basic Price'!#REF!</definedName>
    <definedName name="______________________________LLL08" localSheetId="6">'[23]Basic Price'!#REF!</definedName>
    <definedName name="______________________________LLL08">'[23]Basic Price'!#REF!</definedName>
    <definedName name="______________________________LLL11" localSheetId="6">'[24]Harga Dasar'!#REF!</definedName>
    <definedName name="______________________________LLL11">'[24]Harga Dasar'!#REF!</definedName>
    <definedName name="______________________________MMM02">'[23]Basic Price'!#REF!</definedName>
    <definedName name="______________________________MMM03">'[24]Harga Dasar'!$G$44</definedName>
    <definedName name="______________________________MMM04" localSheetId="6">'[23]Basic Price'!#REF!</definedName>
    <definedName name="______________________________MMM04">'[23]Basic Price'!#REF!</definedName>
    <definedName name="______________________________MMM06" localSheetId="6">'[23]Basic Price'!#REF!</definedName>
    <definedName name="______________________________MMM06">'[23]Basic Price'!#REF!</definedName>
    <definedName name="______________________________MMM08" localSheetId="6">'[23]Basic Price'!#REF!</definedName>
    <definedName name="______________________________MMM08">'[23]Basic Price'!#REF!</definedName>
    <definedName name="______________________________MMM09" localSheetId="6">'[23]Basic Price'!#REF!</definedName>
    <definedName name="______________________________MMM09">'[23]Basic Price'!#REF!</definedName>
    <definedName name="______________________________MMM10">'[23]Basic Price'!#REF!</definedName>
    <definedName name="______________________________MMM13">'[23]Basic Price'!#REF!</definedName>
    <definedName name="______________________________MMM14">'[23]Basic Price'!#REF!</definedName>
    <definedName name="______________________________MMM16">'[23]Basic Price'!#REF!</definedName>
    <definedName name="______________________________MMM17">'[23]Basic Price'!#REF!</definedName>
    <definedName name="______________________________MMM18">'[24]Harga Dasar'!$G$62</definedName>
    <definedName name="______________________________MMM19">'[24]Harga Dasar'!$G$63</definedName>
    <definedName name="______________________________MMM26" localSheetId="6">'[23]Basic Price'!#REF!</definedName>
    <definedName name="______________________________MMM26">'[23]Basic Price'!#REF!</definedName>
    <definedName name="______________________________MMM27" localSheetId="6">'[23]Basic Price'!#REF!</definedName>
    <definedName name="______________________________MMM27">'[23]Basic Price'!#REF!</definedName>
    <definedName name="______________________________MMM29" localSheetId="6">'[23]Basic Price'!#REF!</definedName>
    <definedName name="______________________________MMM29">'[23]Basic Price'!#REF!</definedName>
    <definedName name="______________________________MMM31" localSheetId="6">'[23]Basic Price'!#REF!</definedName>
    <definedName name="______________________________MMM31">'[23]Basic Price'!#REF!</definedName>
    <definedName name="______________________________MMM33">'[23]Basic Price'!#REF!</definedName>
    <definedName name="______________________________MMM34">'[23]Basic Price'!#REF!</definedName>
    <definedName name="______________________________MMM42">'[23]Basic Price'!#REF!</definedName>
    <definedName name="_____________________________DIV1" localSheetId="6">#REF!</definedName>
    <definedName name="_____________________________DIV1">#REF!</definedName>
    <definedName name="_____________________________DIV2" localSheetId="6">#REF!</definedName>
    <definedName name="_____________________________DIV2">#REF!</definedName>
    <definedName name="_____________________________DIV3" localSheetId="6">#REF!</definedName>
    <definedName name="_____________________________DIV3">#REF!</definedName>
    <definedName name="_____________________________DIV4">#REF!</definedName>
    <definedName name="_____________________________DIV5">#REF!</definedName>
    <definedName name="_____________________________EEE09">#REF!</definedName>
    <definedName name="_____________________________EEE10">'[24]Alat (1)'!$AW$17</definedName>
    <definedName name="_____________________________EEE59">'[22]Alat (1)'!$AW$66</definedName>
    <definedName name="_____________________________EER03">'[22]Alat (1)'!$AX$10</definedName>
    <definedName name="_____________________________EER05">'[22]Alat (1)'!$AX$12</definedName>
    <definedName name="_____________________________EER06">'[22]Alat (1)'!$AX$13</definedName>
    <definedName name="_____________________________EER08">'[22]Alat (1)'!$AX$15</definedName>
    <definedName name="_____________________________EER13">'[22]Alat (1)'!$AX$20</definedName>
    <definedName name="_____________________________EER17">'[22]Alat (1)'!$AX$24</definedName>
    <definedName name="_____________________________EER24">'[22]Alat (1)'!$AX$31</definedName>
    <definedName name="_____________________________EER25">'[22]Alat (1)'!$AX$32</definedName>
    <definedName name="_____________________________EER26">'[22]Alat (1)'!$AX$33</definedName>
    <definedName name="_____________________________EER47">'[22]Alat (1)'!$AX$54</definedName>
    <definedName name="_____________________________EER48">'[22]Alat (1)'!$AX$55</definedName>
    <definedName name="_____________________________EER56">'[22]Alat (1)'!$AX$63</definedName>
    <definedName name="_____________________________EER57">'[22]Alat (1)'!$AX$64</definedName>
    <definedName name="_____________________________EER58">'[22]Alat (1)'!$AX$65</definedName>
    <definedName name="_____________________________EER59">'[22]Alat (1)'!$AX$66</definedName>
    <definedName name="_____________________________EER60">'[22]Alat (1)'!$AX$67</definedName>
    <definedName name="_____________________________LLL01">'[24]Harga Dasar'!$G$9</definedName>
    <definedName name="_____________________________LLL02">'[24]Harga Dasar'!$G$18</definedName>
    <definedName name="_____________________________LLL03">'[24]Harga Dasar'!$G$10</definedName>
    <definedName name="_____________________________LLL04" localSheetId="6">'[23]Basic Price'!#REF!</definedName>
    <definedName name="_____________________________LLL04">'[23]Basic Price'!#REF!</definedName>
    <definedName name="_____________________________LLL05" localSheetId="6">'[23]Basic Price'!#REF!</definedName>
    <definedName name="_____________________________LLL05">'[23]Basic Price'!#REF!</definedName>
    <definedName name="_____________________________LLL08" localSheetId="6">'[23]Basic Price'!#REF!</definedName>
    <definedName name="_____________________________LLL08">'[23]Basic Price'!#REF!</definedName>
    <definedName name="_____________________________LLL11" localSheetId="6">#REF!</definedName>
    <definedName name="_____________________________LLL11">#REF!</definedName>
    <definedName name="_____________________________MMM02" localSheetId="6">'[23]Basic Price'!#REF!</definedName>
    <definedName name="_____________________________MMM02">'[23]Basic Price'!#REF!</definedName>
    <definedName name="_____________________________MMM03">'[24]Harga Dasar'!$G$44</definedName>
    <definedName name="_____________________________MMM04" localSheetId="6">'[23]Basic Price'!#REF!</definedName>
    <definedName name="_____________________________MMM04">'[23]Basic Price'!#REF!</definedName>
    <definedName name="_____________________________MMM06" localSheetId="6">'[23]Basic Price'!#REF!</definedName>
    <definedName name="_____________________________MMM06">'[23]Basic Price'!#REF!</definedName>
    <definedName name="_____________________________MMM08" localSheetId="6">'[23]Basic Price'!#REF!</definedName>
    <definedName name="_____________________________MMM08">'[23]Basic Price'!#REF!</definedName>
    <definedName name="_____________________________MMM09" localSheetId="6">'[23]Basic Price'!#REF!</definedName>
    <definedName name="_____________________________MMM09">'[23]Basic Price'!#REF!</definedName>
    <definedName name="_____________________________MMM10">'[23]Basic Price'!#REF!</definedName>
    <definedName name="_____________________________MMM13">'[23]Basic Price'!#REF!</definedName>
    <definedName name="_____________________________MMM14">'[23]Basic Price'!#REF!</definedName>
    <definedName name="_____________________________MMM16">'[23]Basic Price'!#REF!</definedName>
    <definedName name="_____________________________MMM17">'[23]Basic Price'!#REF!</definedName>
    <definedName name="_____________________________MMM18">'[24]Harga Dasar'!$G$62</definedName>
    <definedName name="_____________________________MMM19">'[24]Harga Dasar'!$G$63</definedName>
    <definedName name="_____________________________MMM26" localSheetId="6">'[23]Basic Price'!#REF!</definedName>
    <definedName name="_____________________________MMM26">'[23]Basic Price'!#REF!</definedName>
    <definedName name="_____________________________MMM27">'[24]Harga Dasar'!$G$71</definedName>
    <definedName name="_____________________________MMM29" localSheetId="6">'[23]Basic Price'!#REF!</definedName>
    <definedName name="_____________________________MMM29">'[23]Basic Price'!#REF!</definedName>
    <definedName name="_____________________________MMM31" localSheetId="6">'[23]Basic Price'!#REF!</definedName>
    <definedName name="_____________________________MMM31">'[23]Basic Price'!#REF!</definedName>
    <definedName name="_____________________________MMM33" localSheetId="6">'[23]Basic Price'!#REF!</definedName>
    <definedName name="_____________________________MMM33">'[23]Basic Price'!#REF!</definedName>
    <definedName name="_____________________________MMM34" localSheetId="6">'[23]Basic Price'!#REF!</definedName>
    <definedName name="_____________________________MMM34">'[23]Basic Price'!#REF!</definedName>
    <definedName name="_____________________________MMM42">'[23]Basic Price'!#REF!</definedName>
    <definedName name="____________________________DIV1" localSheetId="6">#REF!</definedName>
    <definedName name="____________________________DIV1">#REF!</definedName>
    <definedName name="____________________________DIV2" localSheetId="6">#REF!</definedName>
    <definedName name="____________________________DIV2">#REF!</definedName>
    <definedName name="____________________________DIV3" localSheetId="6">#REF!</definedName>
    <definedName name="____________________________DIV3">#REF!</definedName>
    <definedName name="____________________________DIV4">#REF!</definedName>
    <definedName name="____________________________DIV5">#REF!</definedName>
    <definedName name="____________________________EEE09">#REF!</definedName>
    <definedName name="____________________________EEE10">'[24]Alat (1)'!$AW$17</definedName>
    <definedName name="____________________________EEE59">'[22]Alat (1)'!$AW$66</definedName>
    <definedName name="____________________________EER03">'[22]Alat (1)'!$AX$10</definedName>
    <definedName name="____________________________EER05">'[22]Alat (1)'!$AX$12</definedName>
    <definedName name="____________________________EER06">'[22]Alat (1)'!$AX$13</definedName>
    <definedName name="____________________________EER08">'[22]Alat (1)'!$AX$15</definedName>
    <definedName name="____________________________EER13">'[22]Alat (1)'!$AX$20</definedName>
    <definedName name="____________________________EER17">'[22]Alat (1)'!$AX$24</definedName>
    <definedName name="____________________________EER24">'[22]Alat (1)'!$AX$31</definedName>
    <definedName name="____________________________EER25">'[22]Alat (1)'!$AX$32</definedName>
    <definedName name="____________________________EER26">'[22]Alat (1)'!$AX$33</definedName>
    <definedName name="____________________________EER47">'[22]Alat (1)'!$AX$54</definedName>
    <definedName name="____________________________EER48">'[22]Alat (1)'!$AX$55</definedName>
    <definedName name="____________________________EER56">'[22]Alat (1)'!$AX$63</definedName>
    <definedName name="____________________________EER57">'[22]Alat (1)'!$AX$64</definedName>
    <definedName name="____________________________EER58">'[22]Alat (1)'!$AX$65</definedName>
    <definedName name="____________________________EER59">'[22]Alat (1)'!$AX$66</definedName>
    <definedName name="____________________________EER60">'[22]Alat (1)'!$AX$67</definedName>
    <definedName name="____________________________LLL01">'[24]Harga Dasar'!$G$9</definedName>
    <definedName name="____________________________LLL02">'[24]Harga Dasar'!$G$18</definedName>
    <definedName name="____________________________LLL03">'[24]Harga Dasar'!$G$10</definedName>
    <definedName name="____________________________LLL04" localSheetId="6">'[23]Basic Price'!#REF!</definedName>
    <definedName name="____________________________LLL04">'[23]Basic Price'!#REF!</definedName>
    <definedName name="____________________________LLL05" localSheetId="6">'[23]Basic Price'!#REF!</definedName>
    <definedName name="____________________________LLL05">'[23]Basic Price'!#REF!</definedName>
    <definedName name="____________________________LLL08" localSheetId="6">'[23]Basic Price'!#REF!</definedName>
    <definedName name="____________________________LLL08">'[23]Basic Price'!#REF!</definedName>
    <definedName name="____________________________LLL11" localSheetId="6">'[24]Harga Dasar'!#REF!</definedName>
    <definedName name="____________________________LLL11">'[24]Harga Dasar'!#REF!</definedName>
    <definedName name="____________________________MMM01" localSheetId="6">#REF!</definedName>
    <definedName name="____________________________MMM01">#REF!</definedName>
    <definedName name="____________________________MMM02" localSheetId="6">'[23]Basic Price'!#REF!</definedName>
    <definedName name="____________________________MMM02">'[23]Basic Price'!#REF!</definedName>
    <definedName name="____________________________MMM03">'[24]Harga Dasar'!$G$44</definedName>
    <definedName name="____________________________MMM04" localSheetId="6">'[23]Basic Price'!#REF!</definedName>
    <definedName name="____________________________MMM04">'[23]Basic Price'!#REF!</definedName>
    <definedName name="____________________________MMM06" localSheetId="6">'[23]Basic Price'!#REF!</definedName>
    <definedName name="____________________________MMM06">'[23]Basic Price'!#REF!</definedName>
    <definedName name="____________________________MMM08" localSheetId="6">'[23]Basic Price'!#REF!</definedName>
    <definedName name="____________________________MMM08">'[23]Basic Price'!#REF!</definedName>
    <definedName name="____________________________MMM09" localSheetId="6">'[23]Basic Price'!#REF!</definedName>
    <definedName name="____________________________MMM09">'[23]Basic Price'!#REF!</definedName>
    <definedName name="____________________________MMM10">'[24]Harga Dasar'!$G$51</definedName>
    <definedName name="____________________________MMM13" localSheetId="6">'[23]Basic Price'!#REF!</definedName>
    <definedName name="____________________________MMM13">'[23]Basic Price'!#REF!</definedName>
    <definedName name="____________________________MMM14" localSheetId="6">'[23]Basic Price'!#REF!</definedName>
    <definedName name="____________________________MMM14">'[23]Basic Price'!#REF!</definedName>
    <definedName name="____________________________MMM16" localSheetId="6">'[23]Basic Price'!#REF!</definedName>
    <definedName name="____________________________MMM16">'[23]Basic Price'!#REF!</definedName>
    <definedName name="____________________________MMM17" localSheetId="6">'[23]Basic Price'!#REF!</definedName>
    <definedName name="____________________________MMM17">'[23]Basic Price'!#REF!</definedName>
    <definedName name="____________________________MMM18">'[24]Harga Dasar'!$G$62</definedName>
    <definedName name="____________________________MMM19">'[24]Harga Dasar'!$G$63</definedName>
    <definedName name="____________________________MMM26">'[24]Harga Dasar'!$G$70</definedName>
    <definedName name="____________________________MMM27">'[24]Harga Dasar'!$G$71</definedName>
    <definedName name="____________________________MMM29" localSheetId="6">'[23]Basic Price'!#REF!</definedName>
    <definedName name="____________________________MMM29">'[23]Basic Price'!#REF!</definedName>
    <definedName name="____________________________MMM31" localSheetId="6">'[23]Basic Price'!#REF!</definedName>
    <definedName name="____________________________MMM31">'[23]Basic Price'!#REF!</definedName>
    <definedName name="____________________________MMM33" localSheetId="6">'[23]Basic Price'!#REF!</definedName>
    <definedName name="____________________________MMM33">'[23]Basic Price'!#REF!</definedName>
    <definedName name="____________________________MMM34" localSheetId="6">'[23]Basic Price'!#REF!</definedName>
    <definedName name="____________________________MMM34">'[23]Basic Price'!#REF!</definedName>
    <definedName name="____________________________MMM42">'[23]Basic Price'!#REF!</definedName>
    <definedName name="___________________________DIV1" localSheetId="6">#REF!</definedName>
    <definedName name="___________________________DIV1">#REF!</definedName>
    <definedName name="___________________________DIV2" localSheetId="6">#REF!</definedName>
    <definedName name="___________________________DIV2">#REF!</definedName>
    <definedName name="___________________________DIV3" localSheetId="6">#REF!</definedName>
    <definedName name="___________________________DIV3">#REF!</definedName>
    <definedName name="___________________________DIV4">#REF!</definedName>
    <definedName name="___________________________DIV5">#REF!</definedName>
    <definedName name="___________________________EEE09">'[24]Alat (1)'!$AW$16</definedName>
    <definedName name="___________________________EEE10">'[24]Alat (1)'!$AW$17</definedName>
    <definedName name="___________________________EEE59">'[22]Alat (1)'!$AW$66</definedName>
    <definedName name="___________________________EER03">'[22]Alat (1)'!$AX$10</definedName>
    <definedName name="___________________________EER05">'[22]Alat (1)'!$AX$12</definedName>
    <definedName name="___________________________EER06">'[22]Alat (1)'!$AX$13</definedName>
    <definedName name="___________________________EER08">'[22]Alat (1)'!$AX$15</definedName>
    <definedName name="___________________________EER13">'[22]Alat (1)'!$AX$20</definedName>
    <definedName name="___________________________EER17">'[22]Alat (1)'!$AX$24</definedName>
    <definedName name="___________________________EER24">'[22]Alat (1)'!$AX$31</definedName>
    <definedName name="___________________________EER25">'[22]Alat (1)'!$AX$32</definedName>
    <definedName name="___________________________EER26">'[22]Alat (1)'!$AX$33</definedName>
    <definedName name="___________________________EER47">'[22]Alat (1)'!$AX$54</definedName>
    <definedName name="___________________________EER48">'[22]Alat (1)'!$AX$55</definedName>
    <definedName name="___________________________EER56">'[22]Alat (1)'!$AX$63</definedName>
    <definedName name="___________________________EER57">'[22]Alat (1)'!$AX$64</definedName>
    <definedName name="___________________________EER58">'[22]Alat (1)'!$AX$65</definedName>
    <definedName name="___________________________EER59">'[22]Alat (1)'!$AX$66</definedName>
    <definedName name="___________________________EER60">'[22]Alat (1)'!$AX$67</definedName>
    <definedName name="___________________________LLL01">'[24]Harga Dasar'!$G$9</definedName>
    <definedName name="___________________________LLL02">'[24]Harga Dasar'!$G$18</definedName>
    <definedName name="___________________________LLL03">'[24]Harga Dasar'!$G$10</definedName>
    <definedName name="___________________________LLL04">'[24]Harga Dasar'!$G$11</definedName>
    <definedName name="___________________________LLL05">'[24]Harga Dasar'!$G$12</definedName>
    <definedName name="___________________________LLL06" localSheetId="6">#REF!</definedName>
    <definedName name="___________________________LLL06">#REF!</definedName>
    <definedName name="___________________________LLL08">'[24]Harga Dasar'!$G$15</definedName>
    <definedName name="___________________________LLL11" localSheetId="6">'[22]Harga Dasar'!#REF!</definedName>
    <definedName name="___________________________LLL11">'[22]Harga Dasar'!#REF!</definedName>
    <definedName name="___________________________MMM01">'[20]4-Basic Price'!$F$48</definedName>
    <definedName name="___________________________MMM02">'[24]Harga Dasar'!$G$42</definedName>
    <definedName name="___________________________MMM03">'[24]Harga Dasar'!$G$44</definedName>
    <definedName name="___________________________MMM04">'[24]Harga Dasar'!$G$45</definedName>
    <definedName name="___________________________MMM06">'[24]Harga Dasar'!$G$47</definedName>
    <definedName name="___________________________MMM08">'[24]Harga Dasar'!$G$49</definedName>
    <definedName name="___________________________MMM09">'[24]Harga Dasar'!$G$50</definedName>
    <definedName name="___________________________MMM10">'[24]Harga Dasar'!$G$51</definedName>
    <definedName name="___________________________MMM13">'[24]Harga Dasar'!$G$56</definedName>
    <definedName name="___________________________MMM14">'[24]Harga Dasar'!$G$57</definedName>
    <definedName name="___________________________MMM16">'[24]Harga Dasar'!$G$59</definedName>
    <definedName name="___________________________MMM17">'[24]Harga Dasar'!$G$60</definedName>
    <definedName name="___________________________MMM18">'[24]Harga Dasar'!$G$62</definedName>
    <definedName name="___________________________MMM19">'[24]Harga Dasar'!$G$63</definedName>
    <definedName name="___________________________MMM26">'[24]Harga Dasar'!$G$70</definedName>
    <definedName name="___________________________MMM27">'[24]Harga Dasar'!$G$71</definedName>
    <definedName name="___________________________MMM29">'[24]Harga Dasar'!$G$73</definedName>
    <definedName name="___________________________MMM31">'[24]Harga Dasar'!$G$75</definedName>
    <definedName name="___________________________MMM33">'[24]Harga Dasar'!$G$77</definedName>
    <definedName name="___________________________MMM34">'[24]Harga Dasar'!$G$78</definedName>
    <definedName name="___________________________MMM42">'[24]Harga Dasar'!$G$88</definedName>
    <definedName name="__________________________DIV1" localSheetId="6">#REF!</definedName>
    <definedName name="__________________________DIV1">#REF!</definedName>
    <definedName name="__________________________DIV2" localSheetId="6">#REF!</definedName>
    <definedName name="__________________________DIV2">#REF!</definedName>
    <definedName name="__________________________DIV3" localSheetId="6">#REF!</definedName>
    <definedName name="__________________________DIV3">#REF!</definedName>
    <definedName name="__________________________DIV4">#REF!</definedName>
    <definedName name="__________________________DIV5">#REF!</definedName>
    <definedName name="__________________________EEE09">'[24]Alat (1)'!$AW$16</definedName>
    <definedName name="__________________________EEE10">'[24]Alat (1)'!$AW$17</definedName>
    <definedName name="__________________________EEE59">'[22]Alat (1)'!$AW$66</definedName>
    <definedName name="__________________________EER03">'[22]Alat (1)'!$AX$10</definedName>
    <definedName name="__________________________EER05">'[22]Alat (1)'!$AX$12</definedName>
    <definedName name="__________________________EER06">'[22]Alat (1)'!$AX$13</definedName>
    <definedName name="__________________________EER08">'[22]Alat (1)'!$AX$15</definedName>
    <definedName name="__________________________EER13">'[22]Alat (1)'!$AX$20</definedName>
    <definedName name="__________________________EER17">'[22]Alat (1)'!$AX$24</definedName>
    <definedName name="__________________________EER24">'[22]Alat (1)'!$AX$31</definedName>
    <definedName name="__________________________EER25">'[22]Alat (1)'!$AX$32</definedName>
    <definedName name="__________________________EER26">'[22]Alat (1)'!$AX$33</definedName>
    <definedName name="__________________________EER47">'[22]Alat (1)'!$AX$54</definedName>
    <definedName name="__________________________EER48">'[22]Alat (1)'!$AX$55</definedName>
    <definedName name="__________________________EER56">'[22]Alat (1)'!$AX$63</definedName>
    <definedName name="__________________________EER57">'[22]Alat (1)'!$AX$64</definedName>
    <definedName name="__________________________EER58">'[22]Alat (1)'!$AX$65</definedName>
    <definedName name="__________________________EER59">'[22]Alat (1)'!$AX$66</definedName>
    <definedName name="__________________________EER60">'[22]Alat (1)'!$AX$67</definedName>
    <definedName name="__________________________LLL01">'[22]Harga Dasar'!$G$9</definedName>
    <definedName name="__________________________LLL02">'[24]Harga Dasar'!$G$18</definedName>
    <definedName name="__________________________LLL03">'[22]Harga Dasar'!$G$10</definedName>
    <definedName name="__________________________LLL04">'[24]Harga Dasar'!$G$11</definedName>
    <definedName name="__________________________LLL05">'[24]Harga Dasar'!$G$12</definedName>
    <definedName name="__________________________LLL06">'[22]Harga Dasar'!$G$13</definedName>
    <definedName name="__________________________LLL08">'[24]Harga Dasar'!$G$15</definedName>
    <definedName name="__________________________LLL11" localSheetId="6">'[24]Harga Dasar'!#REF!</definedName>
    <definedName name="__________________________LLL11">'[24]Harga Dasar'!#REF!</definedName>
    <definedName name="__________________________MMM01">'[20]4-Basic Price'!$F$48</definedName>
    <definedName name="__________________________MMM02">'[24]Harga Dasar'!$G$42</definedName>
    <definedName name="__________________________MMM03">'[22]Harga Dasar'!$G$43</definedName>
    <definedName name="__________________________MMM04">'[24]Harga Dasar'!$G$45</definedName>
    <definedName name="__________________________MMM06">'[24]Harga Dasar'!$G$47</definedName>
    <definedName name="__________________________MMM08">'[24]Harga Dasar'!$G$49</definedName>
    <definedName name="__________________________MMM09">'[24]Harga Dasar'!$G$50</definedName>
    <definedName name="__________________________MMM10">'[24]Harga Dasar'!$G$51</definedName>
    <definedName name="__________________________MMM13">'[24]Harga Dasar'!$G$56</definedName>
    <definedName name="__________________________MMM14">'[24]Harga Dasar'!$G$57</definedName>
    <definedName name="__________________________MMM16">'[24]Harga Dasar'!$G$59</definedName>
    <definedName name="__________________________MMM17">'[24]Harga Dasar'!$G$60</definedName>
    <definedName name="__________________________MMM18">'[22]Harga Dasar'!$G$61</definedName>
    <definedName name="__________________________MMM19">'[22]Harga Dasar'!$G$62</definedName>
    <definedName name="__________________________MMM26">'[24]Harga Dasar'!$G$70</definedName>
    <definedName name="__________________________MMM27">'[24]Harga Dasar'!$G$71</definedName>
    <definedName name="__________________________MMM29">'[24]Harga Dasar'!$G$73</definedName>
    <definedName name="__________________________MMM31">'[24]Harga Dasar'!$G$75</definedName>
    <definedName name="__________________________MMM33">'[24]Harga Dasar'!$G$77</definedName>
    <definedName name="__________________________MMM34">'[24]Harga Dasar'!$G$78</definedName>
    <definedName name="__________________________MMM42">'[24]Harga Dasar'!$G$88</definedName>
    <definedName name="_________________________DIV1" localSheetId="6">#REF!</definedName>
    <definedName name="_________________________DIV1">#REF!</definedName>
    <definedName name="_________________________DIV2" localSheetId="6">#REF!</definedName>
    <definedName name="_________________________DIV2">#REF!</definedName>
    <definedName name="_________________________DIV3" localSheetId="6">#REF!</definedName>
    <definedName name="_________________________DIV3">#REF!</definedName>
    <definedName name="_________________________DIV4">#REF!</definedName>
    <definedName name="_________________________DIV5">#REF!</definedName>
    <definedName name="_________________________EEE09">'[24]Alat (1)'!$AW$16</definedName>
    <definedName name="_________________________EEE10">'[22]Alat (1)'!$AW$17</definedName>
    <definedName name="_________________________EEE59">'[22]Alat (1)'!$AW$66</definedName>
    <definedName name="_________________________EER03">'[22]Alat (1)'!$AX$10</definedName>
    <definedName name="_________________________EER05">'[22]Alat (1)'!$AX$12</definedName>
    <definedName name="_________________________EER06">'[22]Alat (1)'!$AX$13</definedName>
    <definedName name="_________________________EER08">'[22]Alat (1)'!$AX$15</definedName>
    <definedName name="_________________________EER13">'[22]Alat (1)'!$AX$20</definedName>
    <definedName name="_________________________EER17">'[22]Alat (1)'!$AX$24</definedName>
    <definedName name="_________________________EER24">'[22]Alat (1)'!$AX$31</definedName>
    <definedName name="_________________________EER25">'[22]Alat (1)'!$AX$32</definedName>
    <definedName name="_________________________EER26">'[22]Alat (1)'!$AX$33</definedName>
    <definedName name="_________________________EER47">'[22]Alat (1)'!$AX$54</definedName>
    <definedName name="_________________________EER48">'[22]Alat (1)'!$AX$55</definedName>
    <definedName name="_________________________EER56">'[22]Alat (1)'!$AX$63</definedName>
    <definedName name="_________________________EER57">'[22]Alat (1)'!$AX$64</definedName>
    <definedName name="_________________________EER58">'[22]Alat (1)'!$AX$65</definedName>
    <definedName name="_________________________EER59">'[22]Alat (1)'!$AX$66</definedName>
    <definedName name="_________________________EER60">'[22]Alat (1)'!$AX$67</definedName>
    <definedName name="_________________________LLL01">'[24]Harga Dasar'!$G$9</definedName>
    <definedName name="_________________________LLL02">'[22]Harga Dasar'!$G$18</definedName>
    <definedName name="_________________________LLL03">'[24]Harga Dasar'!$G$10</definedName>
    <definedName name="_________________________LLL04">'[24]Harga Dasar'!$G$11</definedName>
    <definedName name="_________________________LLL05">'[24]Harga Dasar'!$G$12</definedName>
    <definedName name="_________________________LLL06">'[22]Harga Dasar'!$G$13</definedName>
    <definedName name="_________________________LLL08">'[24]Harga Dasar'!$G$15</definedName>
    <definedName name="_________________________LLL11" localSheetId="6">'[22]Harga Dasar'!#REF!</definedName>
    <definedName name="_________________________LLL11">'[22]Harga Dasar'!#REF!</definedName>
    <definedName name="_________________________MMM01">'[20]4-Basic Price'!$F$48</definedName>
    <definedName name="_________________________MMM02">'[24]Harga Dasar'!$G$42</definedName>
    <definedName name="_________________________MMM03">'[24]Harga Dasar'!$G$44</definedName>
    <definedName name="_________________________MMM04">'[24]Harga Dasar'!$G$45</definedName>
    <definedName name="_________________________MMM06">'[24]Harga Dasar'!$G$47</definedName>
    <definedName name="_________________________MMM08">'[24]Harga Dasar'!$G$49</definedName>
    <definedName name="_________________________MMM09">'[24]Harga Dasar'!$G$50</definedName>
    <definedName name="_________________________MMM10">'[24]Harga Dasar'!$G$51</definedName>
    <definedName name="_________________________MMM13">'[24]Harga Dasar'!$G$56</definedName>
    <definedName name="_________________________MMM14">'[24]Harga Dasar'!$G$57</definedName>
    <definedName name="_________________________MMM16">'[24]Harga Dasar'!$G$59</definedName>
    <definedName name="_________________________MMM17">'[24]Harga Dasar'!$G$60</definedName>
    <definedName name="_________________________MMM18">'[24]Harga Dasar'!$G$62</definedName>
    <definedName name="_________________________MMM19">'[24]Harga Dasar'!$G$63</definedName>
    <definedName name="_________________________MMM26">'[24]Harga Dasar'!$G$70</definedName>
    <definedName name="_________________________MMM27">'[22]Harga Dasar'!$G$70</definedName>
    <definedName name="_________________________MMM29">'[24]Harga Dasar'!$G$73</definedName>
    <definedName name="_________________________MMM31">'[24]Harga Dasar'!$G$75</definedName>
    <definedName name="_________________________MMM33">'[24]Harga Dasar'!$G$77</definedName>
    <definedName name="_________________________MMM34">'[24]Harga Dasar'!$G$78</definedName>
    <definedName name="_________________________MMM42">'[24]Harga Dasar'!$G$88</definedName>
    <definedName name="________________________DIV1" localSheetId="6">#REF!</definedName>
    <definedName name="________________________DIV1">#REF!</definedName>
    <definedName name="________________________DIV2" localSheetId="6">#REF!</definedName>
    <definedName name="________________________DIV2">#REF!</definedName>
    <definedName name="________________________DIV3" localSheetId="6">#REF!</definedName>
    <definedName name="________________________DIV3">#REF!</definedName>
    <definedName name="________________________DIV4">#REF!</definedName>
    <definedName name="________________________DIV5">#REF!</definedName>
    <definedName name="________________________EEE09">'[24]Alat (1)'!$AW$16</definedName>
    <definedName name="________________________EEE10">'[24]Alat (1)'!$AW$17</definedName>
    <definedName name="________________________EEE59">'[22]Alat (1)'!$AW$66</definedName>
    <definedName name="________________________EER03">'[22]Alat (1)'!$AX$10</definedName>
    <definedName name="________________________EER05">'[22]Alat (1)'!$AX$12</definedName>
    <definedName name="________________________EER06">'[22]Alat (1)'!$AX$13</definedName>
    <definedName name="________________________EER08">'[22]Alat (1)'!$AX$15</definedName>
    <definedName name="________________________EER13">'[22]Alat (1)'!$AX$20</definedName>
    <definedName name="________________________EER17">'[22]Alat (1)'!$AX$24</definedName>
    <definedName name="________________________EER24">'[22]Alat (1)'!$AX$31</definedName>
    <definedName name="________________________EER25">'[22]Alat (1)'!$AX$32</definedName>
    <definedName name="________________________EER26">'[22]Alat (1)'!$AX$33</definedName>
    <definedName name="________________________EER47">'[22]Alat (1)'!$AX$54</definedName>
    <definedName name="________________________EER48">'[22]Alat (1)'!$AX$55</definedName>
    <definedName name="________________________EER56">'[22]Alat (1)'!$AX$63</definedName>
    <definedName name="________________________EER57">'[22]Alat (1)'!$AX$64</definedName>
    <definedName name="________________________EER58">'[22]Alat (1)'!$AX$65</definedName>
    <definedName name="________________________EER59">'[22]Alat (1)'!$AX$66</definedName>
    <definedName name="________________________EER60">'[22]Alat (1)'!$AX$67</definedName>
    <definedName name="________________________LLL01">'[24]Harga Dasar'!$G$9</definedName>
    <definedName name="________________________LLL02">'[24]Harga Dasar'!$G$18</definedName>
    <definedName name="________________________LLL03">'[24]Harga Dasar'!$G$10</definedName>
    <definedName name="________________________LLL04">'[24]Harga Dasar'!$G$11</definedName>
    <definedName name="________________________LLL05">'[24]Harga Dasar'!$G$12</definedName>
    <definedName name="________________________LLL06">'[22]Harga Dasar'!$G$13</definedName>
    <definedName name="________________________LLL08">'[24]Harga Dasar'!$G$15</definedName>
    <definedName name="________________________LLL11" localSheetId="6">'[24]Harga Dasar'!#REF!</definedName>
    <definedName name="________________________LLL11">'[24]Harga Dasar'!#REF!</definedName>
    <definedName name="________________________MMM01">'[20]4-Basic Price'!$F$48</definedName>
    <definedName name="________________________MMM02">'[24]Harga Dasar'!$G$42</definedName>
    <definedName name="________________________MMM03">'[24]Harga Dasar'!$G$44</definedName>
    <definedName name="________________________MMM04">'[24]Harga Dasar'!$G$45</definedName>
    <definedName name="________________________MMM06">'[24]Harga Dasar'!$G$47</definedName>
    <definedName name="________________________MMM08">'[24]Harga Dasar'!$G$49</definedName>
    <definedName name="________________________MMM09">'[24]Harga Dasar'!$G$50</definedName>
    <definedName name="________________________MMM10">'[22]Harga Dasar'!$G$50</definedName>
    <definedName name="________________________MMM13">'[24]Harga Dasar'!$G$56</definedName>
    <definedName name="________________________MMM14">'[24]Harga Dasar'!$G$57</definedName>
    <definedName name="________________________MMM16">'[24]Harga Dasar'!$G$59</definedName>
    <definedName name="________________________MMM17">'[24]Harga Dasar'!$G$60</definedName>
    <definedName name="________________________MMM18">'[24]Harga Dasar'!$G$62</definedName>
    <definedName name="________________________MMM19">'[24]Harga Dasar'!$G$63</definedName>
    <definedName name="________________________MMM26">'[22]Harga Dasar'!$G$69</definedName>
    <definedName name="________________________MMM27">'[24]Harga Dasar'!$G$71</definedName>
    <definedName name="________________________MMM29">'[24]Harga Dasar'!$G$73</definedName>
    <definedName name="________________________MMM31">'[24]Harga Dasar'!$G$75</definedName>
    <definedName name="________________________MMM33">'[24]Harga Dasar'!$G$77</definedName>
    <definedName name="________________________MMM34">'[24]Harga Dasar'!$G$78</definedName>
    <definedName name="________________________MMM42">'[24]Harga Dasar'!$G$88</definedName>
    <definedName name="_______________________DIV1" localSheetId="6">#REF!</definedName>
    <definedName name="_______________________DIV1">#REF!</definedName>
    <definedName name="_______________________DIV2" localSheetId="6">#REF!</definedName>
    <definedName name="_______________________DIV2">#REF!</definedName>
    <definedName name="_______________________DIV3" localSheetId="6">#REF!</definedName>
    <definedName name="_______________________DIV3">#REF!</definedName>
    <definedName name="_______________________DIV4">#REF!</definedName>
    <definedName name="_______________________DIV5">#REF!</definedName>
    <definedName name="_______________________EEE09">'[22]Alat (1)'!$AW$16</definedName>
    <definedName name="_______________________EEE10">'[24]Alat (1)'!$AW$17</definedName>
    <definedName name="_______________________EEE59">'[22]Alat (1)'!$AW$66</definedName>
    <definedName name="_______________________EER03">'[22]Alat (1)'!$AX$10</definedName>
    <definedName name="_______________________EER05">'[22]Alat (1)'!$AX$12</definedName>
    <definedName name="_______________________EER06">'[22]Alat (1)'!$AX$13</definedName>
    <definedName name="_______________________EER08">'[22]Alat (1)'!$AX$15</definedName>
    <definedName name="_______________________EER13">'[22]Alat (1)'!$AX$20</definedName>
    <definedName name="_______________________EER17">'[22]Alat (1)'!$AX$24</definedName>
    <definedName name="_______________________EER24">'[22]Alat (1)'!$AX$31</definedName>
    <definedName name="_______________________EER25">'[22]Alat (1)'!$AX$32</definedName>
    <definedName name="_______________________EER26">'[22]Alat (1)'!$AX$33</definedName>
    <definedName name="_______________________EER47">'[22]Alat (1)'!$AX$54</definedName>
    <definedName name="_______________________EER48">'[22]Alat (1)'!$AX$55</definedName>
    <definedName name="_______________________EER56">'[22]Alat (1)'!$AX$63</definedName>
    <definedName name="_______________________EER57">'[22]Alat (1)'!$AX$64</definedName>
    <definedName name="_______________________EER58">'[22]Alat (1)'!$AX$65</definedName>
    <definedName name="_______________________EER59">'[22]Alat (1)'!$AX$66</definedName>
    <definedName name="_______________________EER60">'[22]Alat (1)'!$AX$67</definedName>
    <definedName name="_______________________LLL01">'[24]Harga Dasar'!$G$9</definedName>
    <definedName name="_______________________LLL02">'[24]Harga Dasar'!$G$18</definedName>
    <definedName name="_______________________LLL03">'[24]Harga Dasar'!$G$10</definedName>
    <definedName name="_______________________LLL04">'[22]Harga Dasar'!$G$11</definedName>
    <definedName name="_______________________LLL05">'[22]Harga Dasar'!$G$12</definedName>
    <definedName name="_______________________LLL06">'[22]Harga Dasar'!$G$13</definedName>
    <definedName name="_______________________LLL08">'[22]Harga Dasar'!$G$15</definedName>
    <definedName name="_______________________LLL11" localSheetId="6">'[22]Harga Dasar'!#REF!</definedName>
    <definedName name="_______________________LLL11">'[22]Harga Dasar'!#REF!</definedName>
    <definedName name="_______________________MMM01">'[21]4-Basic Price'!$F$48</definedName>
    <definedName name="_______________________MMM02">'[22]Harga Dasar'!$G$42</definedName>
    <definedName name="_______________________MMM03">'[24]Harga Dasar'!$G$44</definedName>
    <definedName name="_______________________MMM04">'[22]Harga Dasar'!$G$44</definedName>
    <definedName name="_______________________MMM06">'[22]Harga Dasar'!$G$46</definedName>
    <definedName name="_______________________MMM08">'[22]Harga Dasar'!$G$48</definedName>
    <definedName name="_______________________MMM09">'[22]Harga Dasar'!$G$49</definedName>
    <definedName name="_______________________MMM10">'[24]Harga Dasar'!$G$51</definedName>
    <definedName name="_______________________MMM13">'[22]Harga Dasar'!$G$55</definedName>
    <definedName name="_______________________MMM14">'[22]Harga Dasar'!$G$56</definedName>
    <definedName name="_______________________MMM16">'[22]Harga Dasar'!$G$58</definedName>
    <definedName name="_______________________MMM17">'[22]Harga Dasar'!$G$59</definedName>
    <definedName name="_______________________MMM18">'[24]Harga Dasar'!$G$62</definedName>
    <definedName name="_______________________MMM19">'[24]Harga Dasar'!$G$63</definedName>
    <definedName name="_______________________MMM26">'[24]Harga Dasar'!$G$70</definedName>
    <definedName name="_______________________MMM27">'[24]Harga Dasar'!$G$71</definedName>
    <definedName name="_______________________MMM29">'[22]Harga Dasar'!$G$72</definedName>
    <definedName name="_______________________MMM31">'[22]Harga Dasar'!$G$74</definedName>
    <definedName name="_______________________MMM33">'[22]Harga Dasar'!$G$76</definedName>
    <definedName name="_______________________MMM34">'[22]Harga Dasar'!$G$77</definedName>
    <definedName name="_______________________MMM42">'[22]Harga Dasar'!$G$87</definedName>
    <definedName name="______________________DIV1" localSheetId="6">#REF!</definedName>
    <definedName name="______________________DIV1">#REF!</definedName>
    <definedName name="______________________DIV2" localSheetId="6">#REF!</definedName>
    <definedName name="______________________DIV2">#REF!</definedName>
    <definedName name="______________________DIV3" localSheetId="6">#REF!</definedName>
    <definedName name="______________________DIV3">#REF!</definedName>
    <definedName name="______________________DIV4">#REF!</definedName>
    <definedName name="______________________DIV5">#REF!</definedName>
    <definedName name="______________________EEE09">'[24]Alat (1)'!$AW$16</definedName>
    <definedName name="______________________EEE10">'[24]Alat (1)'!$AW$17</definedName>
    <definedName name="______________________EEE59">'[22]Alat (1)'!$AW$66</definedName>
    <definedName name="______________________EER03">'[22]Alat (1)'!$AX$10</definedName>
    <definedName name="______________________EER05">'[22]Alat (1)'!$AX$12</definedName>
    <definedName name="______________________EER06">'[22]Alat (1)'!$AX$13</definedName>
    <definedName name="______________________EER08">'[22]Alat (1)'!$AX$15</definedName>
    <definedName name="______________________EER13">'[22]Alat (1)'!$AX$20</definedName>
    <definedName name="______________________EER17">'[22]Alat (1)'!$AX$24</definedName>
    <definedName name="______________________EER24">'[22]Alat (1)'!$AX$31</definedName>
    <definedName name="______________________EER25">'[22]Alat (1)'!$AX$32</definedName>
    <definedName name="______________________EER26">'[22]Alat (1)'!$AX$33</definedName>
    <definedName name="______________________EER47">'[22]Alat (1)'!$AX$54</definedName>
    <definedName name="______________________EER48">'[22]Alat (1)'!$AX$55</definedName>
    <definedName name="______________________EER56">'[22]Alat (1)'!$AX$63</definedName>
    <definedName name="______________________EER57">'[22]Alat (1)'!$AX$64</definedName>
    <definedName name="______________________EER58">'[22]Alat (1)'!$AX$65</definedName>
    <definedName name="______________________EER59">'[22]Alat (1)'!$AX$66</definedName>
    <definedName name="______________________EER60">'[22]Alat (1)'!$AX$67</definedName>
    <definedName name="______________________LLL01">'[24]Harga Dasar'!$G$9</definedName>
    <definedName name="______________________LLL02">'[24]Harga Dasar'!$G$18</definedName>
    <definedName name="______________________LLL03">'[24]Harga Dasar'!$G$10</definedName>
    <definedName name="______________________LLL04">'[24]Harga Dasar'!$G$11</definedName>
    <definedName name="______________________LLL05">'[24]Harga Dasar'!$G$12</definedName>
    <definedName name="______________________LLL06">'[22]Harga Dasar'!$G$13</definedName>
    <definedName name="______________________LLL08">'[24]Harga Dasar'!$G$15</definedName>
    <definedName name="______________________LLL11" localSheetId="6">'[24]Harga Dasar'!#REF!</definedName>
    <definedName name="______________________LLL11">'[24]Harga Dasar'!#REF!</definedName>
    <definedName name="______________________MMM01">'[21]4-Basic Price'!$F$48</definedName>
    <definedName name="______________________MMM02">'[24]Harga Dasar'!$G$42</definedName>
    <definedName name="______________________MMM03">'[24]Harga Dasar'!$G$44</definedName>
    <definedName name="______________________MMM04">'[24]Harga Dasar'!$G$45</definedName>
    <definedName name="______________________MMM06">'[24]Harga Dasar'!$G$47</definedName>
    <definedName name="______________________MMM08">'[24]Harga Dasar'!$G$49</definedName>
    <definedName name="______________________MMM09">'[24]Harga Dasar'!$G$50</definedName>
    <definedName name="______________________MMM10">'[24]Harga Dasar'!$G$51</definedName>
    <definedName name="______________________MMM13">'[24]Harga Dasar'!$G$56</definedName>
    <definedName name="______________________MMM14">'[24]Harga Dasar'!$G$57</definedName>
    <definedName name="______________________MMM16">'[24]Harga Dasar'!$G$59</definedName>
    <definedName name="______________________MMM17">'[24]Harga Dasar'!$G$60</definedName>
    <definedName name="______________________MMM18">'[24]Harga Dasar'!$G$62</definedName>
    <definedName name="______________________MMM19">'[24]Harga Dasar'!$G$63</definedName>
    <definedName name="______________________MMM26">'[24]Harga Dasar'!$G$70</definedName>
    <definedName name="______________________MMM27">'[24]Harga Dasar'!$G$71</definedName>
    <definedName name="______________________MMM29">'[24]Harga Dasar'!$G$73</definedName>
    <definedName name="______________________MMM31">'[24]Harga Dasar'!$G$75</definedName>
    <definedName name="______________________MMM33">'[24]Harga Dasar'!$G$77</definedName>
    <definedName name="______________________MMM34">'[24]Harga Dasar'!$G$78</definedName>
    <definedName name="______________________MMM42">'[24]Harga Dasar'!$G$88</definedName>
    <definedName name="_____________________DIV1" localSheetId="6">#REF!</definedName>
    <definedName name="_____________________DIV1">#REF!</definedName>
    <definedName name="_____________________DIV11" localSheetId="6">#REF!</definedName>
    <definedName name="_____________________DIV11">#REF!</definedName>
    <definedName name="_____________________DIV2" localSheetId="6">#REF!</definedName>
    <definedName name="_____________________DIV2">#REF!</definedName>
    <definedName name="_____________________DIV3">#REF!</definedName>
    <definedName name="_____________________DIV4">#REF!</definedName>
    <definedName name="_____________________DIV5">#REF!</definedName>
    <definedName name="_____________________EEE09">'[24]Alat (1)'!$AW$16</definedName>
    <definedName name="_____________________EEE10">'[24]Alat (1)'!$AW$17</definedName>
    <definedName name="_____________________EEE59">'[24]Alat (1)'!$AW$66</definedName>
    <definedName name="_____________________EER03">'[24]Alat (1)'!$AX$10</definedName>
    <definedName name="_____________________EER05">'[24]Alat (1)'!$AX$12</definedName>
    <definedName name="_____________________EER06">'[24]Alat (1)'!$AX$13</definedName>
    <definedName name="_____________________EER08">'[24]Alat (1)'!$AX$15</definedName>
    <definedName name="_____________________EER13">'[24]Alat (1)'!$AX$20</definedName>
    <definedName name="_____________________EER17">'[24]Alat (1)'!$AX$24</definedName>
    <definedName name="_____________________EER24">'[24]Alat (1)'!$AX$31</definedName>
    <definedName name="_____________________EER25">'[24]Alat (1)'!$AX$32</definedName>
    <definedName name="_____________________EER26">'[24]Alat (1)'!$AX$33</definedName>
    <definedName name="_____________________EER47">'[24]Alat (1)'!$AX$54</definedName>
    <definedName name="_____________________EER48">'[24]Alat (1)'!$AX$55</definedName>
    <definedName name="_____________________EER56">'[24]Alat (1)'!$AX$63</definedName>
    <definedName name="_____________________EER57">'[24]Alat (1)'!$AX$64</definedName>
    <definedName name="_____________________EER58">'[24]Alat (1)'!$AX$65</definedName>
    <definedName name="_____________________EER59">'[24]Alat (1)'!$AX$66</definedName>
    <definedName name="_____________________EER60">'[24]Alat (1)'!$AX$67</definedName>
    <definedName name="_____________________LLL01">'[24]Harga Dasar'!$G$9</definedName>
    <definedName name="_____________________LLL02">'[24]Harga Dasar'!$G$18</definedName>
    <definedName name="_____________________LLL03">'[24]Harga Dasar'!$G$10</definedName>
    <definedName name="_____________________LLL04">'[24]Harga Dasar'!$G$11</definedName>
    <definedName name="_____________________LLL05">'[24]Harga Dasar'!$G$12</definedName>
    <definedName name="_____________________LLL06">'[22]Harga Dasar'!$G$13</definedName>
    <definedName name="_____________________LLL08">'[24]Harga Dasar'!$G$15</definedName>
    <definedName name="_____________________LLL11" localSheetId="6">'[22]Harga Dasar'!#REF!</definedName>
    <definedName name="_____________________LLL11">'[22]Harga Dasar'!#REF!</definedName>
    <definedName name="_____________________MMM01">'[21]4-Basic Price'!$F$48</definedName>
    <definedName name="_____________________MMM02">'[24]Harga Dasar'!$G$42</definedName>
    <definedName name="_____________________MMM03">'[24]Harga Dasar'!$G$44</definedName>
    <definedName name="_____________________MMM04">'[24]Harga Dasar'!$G$45</definedName>
    <definedName name="_____________________MMM06">'[24]Harga Dasar'!$G$47</definedName>
    <definedName name="_____________________MMM08">'[24]Harga Dasar'!$G$49</definedName>
    <definedName name="_____________________MMM09">'[24]Harga Dasar'!$G$50</definedName>
    <definedName name="_____________________MMM10">'[24]Harga Dasar'!$G$51</definedName>
    <definedName name="_____________________MMM13">'[24]Harga Dasar'!$G$56</definedName>
    <definedName name="_____________________MMM14">'[24]Harga Dasar'!$G$57</definedName>
    <definedName name="_____________________MMM16">'[24]Harga Dasar'!$G$59</definedName>
    <definedName name="_____________________MMM17">'[24]Harga Dasar'!$G$60</definedName>
    <definedName name="_____________________MMM18">'[24]Harga Dasar'!$G$62</definedName>
    <definedName name="_____________________MMM19">'[24]Harga Dasar'!$G$63</definedName>
    <definedName name="_____________________MMM26">'[24]Harga Dasar'!$G$70</definedName>
    <definedName name="_____________________MMM27">'[24]Harga Dasar'!$G$71</definedName>
    <definedName name="_____________________MMM29">'[24]Harga Dasar'!$G$73</definedName>
    <definedName name="_____________________MMM31">'[24]Harga Dasar'!$G$75</definedName>
    <definedName name="_____________________MMM33">'[24]Harga Dasar'!$G$77</definedName>
    <definedName name="_____________________MMM34">'[24]Harga Dasar'!$G$78</definedName>
    <definedName name="_____________________MMM39" localSheetId="6">#REF!</definedName>
    <definedName name="_____________________MMM39">#REF!</definedName>
    <definedName name="_____________________MMM42">'[24]Harga Dasar'!$G$88</definedName>
    <definedName name="____________________DIV1" localSheetId="6">#REF!</definedName>
    <definedName name="____________________DIV1">#REF!</definedName>
    <definedName name="____________________DIV11" localSheetId="6">#REF!</definedName>
    <definedName name="____________________DIV11">#REF!</definedName>
    <definedName name="____________________DIV2" localSheetId="6">#REF!</definedName>
    <definedName name="____________________DIV2">#REF!</definedName>
    <definedName name="____________________DIV3">#REF!</definedName>
    <definedName name="____________________DIV4">#REF!</definedName>
    <definedName name="____________________DIV5">#REF!</definedName>
    <definedName name="____________________EEE09">'[24]Alat (1)'!$AW$16</definedName>
    <definedName name="____________________EEE10">'[24]Alat (1)'!$AW$17</definedName>
    <definedName name="____________________EEE59">'[24]Alat (1)'!$AW$66</definedName>
    <definedName name="____________________EER03">'[24]Alat (1)'!$AX$10</definedName>
    <definedName name="____________________EER05">'[24]Alat (1)'!$AX$12</definedName>
    <definedName name="____________________EER06">'[24]Alat (1)'!$AX$13</definedName>
    <definedName name="____________________EER08">'[24]Alat (1)'!$AX$15</definedName>
    <definedName name="____________________EER13">'[24]Alat (1)'!$AX$20</definedName>
    <definedName name="____________________EER17">'[24]Alat (1)'!$AX$24</definedName>
    <definedName name="____________________EER24">'[24]Alat (1)'!$AX$31</definedName>
    <definedName name="____________________EER25">'[24]Alat (1)'!$AX$32</definedName>
    <definedName name="____________________EER26">'[24]Alat (1)'!$AX$33</definedName>
    <definedName name="____________________EER47">'[24]Alat (1)'!$AX$54</definedName>
    <definedName name="____________________EER48">'[24]Alat (1)'!$AX$55</definedName>
    <definedName name="____________________EER56">'[24]Alat (1)'!$AX$63</definedName>
    <definedName name="____________________EER57">'[24]Alat (1)'!$AX$64</definedName>
    <definedName name="____________________EER58">'[24]Alat (1)'!$AX$65</definedName>
    <definedName name="____________________EER59">'[24]Alat (1)'!$AX$66</definedName>
    <definedName name="____________________EER60">'[24]Alat (1)'!$AX$67</definedName>
    <definedName name="____________________LLL01">'[24]Harga Dasar'!$G$9</definedName>
    <definedName name="____________________LLL02">'[24]Harga Dasar'!$G$18</definedName>
    <definedName name="____________________LLL03">'[24]Harga Dasar'!$G$10</definedName>
    <definedName name="____________________LLL04">'[24]Harga Dasar'!$G$11</definedName>
    <definedName name="____________________LLL05">'[24]Harga Dasar'!$G$12</definedName>
    <definedName name="____________________LLL06" localSheetId="6">'[23]Basic Price'!#REF!</definedName>
    <definedName name="____________________LLL06">'[23]Basic Price'!#REF!</definedName>
    <definedName name="____________________LLL08">'[24]Harga Dasar'!$G$15</definedName>
    <definedName name="____________________LLL11" localSheetId="6">'[22]Harga Dasar'!#REF!</definedName>
    <definedName name="____________________LLL11">'[22]Harga Dasar'!#REF!</definedName>
    <definedName name="____________________MMM01">'[21]4-Basic Price'!$F$48</definedName>
    <definedName name="____________________MMM02">'[24]Harga Dasar'!$G$42</definedName>
    <definedName name="____________________MMM03">'[24]Harga Dasar'!$G$44</definedName>
    <definedName name="____________________MMM04">'[24]Harga Dasar'!$G$45</definedName>
    <definedName name="____________________MMM06">'[24]Harga Dasar'!$G$47</definedName>
    <definedName name="____________________MMM08">'[24]Harga Dasar'!$G$49</definedName>
    <definedName name="____________________MMM09">'[24]Harga Dasar'!$G$50</definedName>
    <definedName name="____________________MMM10">'[24]Harga Dasar'!$G$51</definedName>
    <definedName name="____________________MMM13">'[24]Harga Dasar'!$G$56</definedName>
    <definedName name="____________________MMM14">'[24]Harga Dasar'!$G$57</definedName>
    <definedName name="____________________MMM16">'[24]Harga Dasar'!$G$59</definedName>
    <definedName name="____________________MMM17">'[24]Harga Dasar'!$G$60</definedName>
    <definedName name="____________________MMM18">'[24]Harga Dasar'!$G$62</definedName>
    <definedName name="____________________MMM19">'[24]Harga Dasar'!$G$63</definedName>
    <definedName name="____________________MMM26">'[24]Harga Dasar'!$G$70</definedName>
    <definedName name="____________________MMM27">'[24]Harga Dasar'!$G$71</definedName>
    <definedName name="____________________MMM29">'[24]Harga Dasar'!$G$73</definedName>
    <definedName name="____________________MMM31">'[24]Harga Dasar'!$G$75</definedName>
    <definedName name="____________________MMM33">'[24]Harga Dasar'!$G$77</definedName>
    <definedName name="____________________MMM34">'[24]Harga Dasar'!$G$78</definedName>
    <definedName name="____________________MMM39">'[20]4-Basic Price'!$F$91</definedName>
    <definedName name="____________________MMM42">'[24]Harga Dasar'!$G$88</definedName>
    <definedName name="___________________DIV1" localSheetId="6">#REF!</definedName>
    <definedName name="___________________DIV1">#REF!</definedName>
    <definedName name="___________________DIV2" localSheetId="6">#REF!</definedName>
    <definedName name="___________________DIV2">#REF!</definedName>
    <definedName name="___________________DIV3" localSheetId="6">#REF!</definedName>
    <definedName name="___________________DIV3">#REF!</definedName>
    <definedName name="___________________DIV4">#REF!</definedName>
    <definedName name="___________________DIV5">#REF!</definedName>
    <definedName name="___________________EEE09">'[24]Alat (1)'!$AW$16</definedName>
    <definedName name="___________________EEE10">'[24]Alat (1)'!$AW$17</definedName>
    <definedName name="___________________EEE59">'[24]Alat (1)'!$AW$66</definedName>
    <definedName name="___________________EER03">'[24]Alat (1)'!$AX$10</definedName>
    <definedName name="___________________EER05">'[24]Alat (1)'!$AX$12</definedName>
    <definedName name="___________________EER06">'[24]Alat (1)'!$AX$13</definedName>
    <definedName name="___________________EER08">'[24]Alat (1)'!$AX$15</definedName>
    <definedName name="___________________EER13">'[24]Alat (1)'!$AX$20</definedName>
    <definedName name="___________________EER17">'[24]Alat (1)'!$AX$24</definedName>
    <definedName name="___________________EER24">'[24]Alat (1)'!$AX$31</definedName>
    <definedName name="___________________EER25">'[24]Alat (1)'!$AX$32</definedName>
    <definedName name="___________________EER26">'[24]Alat (1)'!$AX$33</definedName>
    <definedName name="___________________EER47">'[24]Alat (1)'!$AX$54</definedName>
    <definedName name="___________________EER48">'[24]Alat (1)'!$AX$55</definedName>
    <definedName name="___________________EER56">'[24]Alat (1)'!$AX$63</definedName>
    <definedName name="___________________EER57">'[24]Alat (1)'!$AX$64</definedName>
    <definedName name="___________________EER58">'[24]Alat (1)'!$AX$65</definedName>
    <definedName name="___________________EER59">'[24]Alat (1)'!$AX$66</definedName>
    <definedName name="___________________EER60">'[24]Alat (1)'!$AX$67</definedName>
    <definedName name="___________________LLL01">'[22]Harga Dasar'!$G$9</definedName>
    <definedName name="___________________LLL02">'[24]Harga Dasar'!$G$18</definedName>
    <definedName name="___________________LLL03">'[22]Harga Dasar'!$G$10</definedName>
    <definedName name="___________________LLL04">'[24]Harga Dasar'!$G$11</definedName>
    <definedName name="___________________LLL05">'[24]Harga Dasar'!$G$12</definedName>
    <definedName name="___________________LLL06" localSheetId="6">'[23]Basic Price'!#REF!</definedName>
    <definedName name="___________________LLL06">'[23]Basic Price'!#REF!</definedName>
    <definedName name="___________________LLL08">'[24]Harga Dasar'!$G$15</definedName>
    <definedName name="___________________LLL11" localSheetId="6">'[22]Harga Dasar'!#REF!</definedName>
    <definedName name="___________________LLL11">'[22]Harga Dasar'!#REF!</definedName>
    <definedName name="___________________MMM01" localSheetId="6">'[23]Basic Price'!#REF!</definedName>
    <definedName name="___________________MMM01">'[23]Basic Price'!#REF!</definedName>
    <definedName name="___________________MMM02">'[24]Harga Dasar'!$G$42</definedName>
    <definedName name="___________________MMM03">'[22]Harga Dasar'!$G$43</definedName>
    <definedName name="___________________MMM04">'[24]Harga Dasar'!$G$45</definedName>
    <definedName name="___________________MMM06">'[24]Harga Dasar'!$G$47</definedName>
    <definedName name="___________________MMM08">'[24]Harga Dasar'!$G$49</definedName>
    <definedName name="___________________MMM09">'[24]Harga Dasar'!$G$50</definedName>
    <definedName name="___________________MMM10">'[24]Harga Dasar'!$G$51</definedName>
    <definedName name="___________________MMM13">'[24]Harga Dasar'!$G$56</definedName>
    <definedName name="___________________MMM14">'[24]Harga Dasar'!$G$57</definedName>
    <definedName name="___________________MMM16">'[24]Harga Dasar'!$G$59</definedName>
    <definedName name="___________________MMM17">'[24]Harga Dasar'!$G$60</definedName>
    <definedName name="___________________MMM18">'[22]Harga Dasar'!$G$61</definedName>
    <definedName name="___________________MMM19">'[22]Harga Dasar'!$G$62</definedName>
    <definedName name="___________________MMM26">'[24]Harga Dasar'!$G$70</definedName>
    <definedName name="___________________MMM27">'[24]Harga Dasar'!$G$71</definedName>
    <definedName name="___________________MMM29">'[24]Harga Dasar'!$G$73</definedName>
    <definedName name="___________________MMM31">'[24]Harga Dasar'!$G$75</definedName>
    <definedName name="___________________MMM33">'[24]Harga Dasar'!$G$77</definedName>
    <definedName name="___________________MMM34">'[24]Harga Dasar'!$G$78</definedName>
    <definedName name="___________________MMM39">'[20]4-Basic Price'!$F$91</definedName>
    <definedName name="___________________MMM42">'[24]Harga Dasar'!$G$88</definedName>
    <definedName name="__________________DIV1" localSheetId="6">#REF!</definedName>
    <definedName name="__________________DIV1">#REF!</definedName>
    <definedName name="__________________DIV10" localSheetId="6">'[26]Kuantitas &amp; Harga'!#REF!</definedName>
    <definedName name="__________________DIV10">'[26]Kuantitas &amp; Harga'!#REF!</definedName>
    <definedName name="__________________DIV11" localSheetId="6">#REF!</definedName>
    <definedName name="__________________DIV11">#REF!</definedName>
    <definedName name="__________________DIV2" localSheetId="6">#REF!</definedName>
    <definedName name="__________________DIV2">#REF!</definedName>
    <definedName name="__________________DIV3" localSheetId="6">#REF!</definedName>
    <definedName name="__________________DIV3">#REF!</definedName>
    <definedName name="__________________DIV4">#REF!</definedName>
    <definedName name="__________________DIV5">#REF!</definedName>
    <definedName name="__________________DIV6">'[27]Kuantitas &amp; Harga'!#REF!</definedName>
    <definedName name="__________________DIV7">'[26]Kuantitas &amp; Harga'!#REF!</definedName>
    <definedName name="__________________DIV8">'[18]BOQ Rutin Jemb.'!#REF!</definedName>
    <definedName name="__________________DIV9">'[26]Kuantitas &amp; Harga'!#REF!</definedName>
    <definedName name="__________________EEE09">'[24]Alat (1)'!$AW$16</definedName>
    <definedName name="__________________EEE10">'[22]Alat (1)'!$AW$17</definedName>
    <definedName name="__________________EEE59">'[24]Alat (1)'!$AW$66</definedName>
    <definedName name="__________________EER03">'[24]Alat (1)'!$AX$10</definedName>
    <definedName name="__________________EER05">'[24]Alat (1)'!$AX$12</definedName>
    <definedName name="__________________EER06">'[24]Alat (1)'!$AX$13</definedName>
    <definedName name="__________________EER08">'[24]Alat (1)'!$AX$15</definedName>
    <definedName name="__________________EER13">'[24]Alat (1)'!$AX$20</definedName>
    <definedName name="__________________EER17">'[24]Alat (1)'!$AX$24</definedName>
    <definedName name="__________________EER24">'[24]Alat (1)'!$AX$31</definedName>
    <definedName name="__________________EER25">'[24]Alat (1)'!$AX$32</definedName>
    <definedName name="__________________EER26">'[24]Alat (1)'!$AX$33</definedName>
    <definedName name="__________________EER47">'[24]Alat (1)'!$AX$54</definedName>
    <definedName name="__________________EER48">'[24]Alat (1)'!$AX$55</definedName>
    <definedName name="__________________EER56">'[24]Alat (1)'!$AX$63</definedName>
    <definedName name="__________________EER57">'[24]Alat (1)'!$AX$64</definedName>
    <definedName name="__________________EER58">'[24]Alat (1)'!$AX$65</definedName>
    <definedName name="__________________EER59">'[24]Alat (1)'!$AX$66</definedName>
    <definedName name="__________________EER60">'[24]Alat (1)'!$AX$67</definedName>
    <definedName name="__________________LLL01">'[22]Harga Dasar'!$G$9</definedName>
    <definedName name="__________________LLL02">'[22]Harga Dasar'!$G$18</definedName>
    <definedName name="__________________LLL03">'[22]Harga Dasar'!$G$10</definedName>
    <definedName name="__________________LLL04">'[24]Harga Dasar'!$G$11</definedName>
    <definedName name="__________________LLL05">'[24]Harga Dasar'!$G$12</definedName>
    <definedName name="__________________LLL06" localSheetId="6">'[23]Basic Price'!#REF!</definedName>
    <definedName name="__________________LLL06">'[23]Basic Price'!#REF!</definedName>
    <definedName name="__________________LLL08">'[24]Harga Dasar'!$G$15</definedName>
    <definedName name="__________________LLL11" localSheetId="6">'[22]Harga Dasar'!#REF!</definedName>
    <definedName name="__________________LLL11">'[22]Harga Dasar'!#REF!</definedName>
    <definedName name="__________________MMM01" localSheetId="6">'[23]Basic Price'!#REF!</definedName>
    <definedName name="__________________MMM01">'[23]Basic Price'!#REF!</definedName>
    <definedName name="__________________MMM02">'[24]Harga Dasar'!$G$42</definedName>
    <definedName name="__________________MMM03">'[22]Harga Dasar'!$G$43</definedName>
    <definedName name="__________________MMM04">'[24]Harga Dasar'!$G$45</definedName>
    <definedName name="__________________MMM06">'[24]Harga Dasar'!$G$47</definedName>
    <definedName name="__________________MMM08">'[24]Harga Dasar'!$G$49</definedName>
    <definedName name="__________________MMM09">'[24]Harga Dasar'!$G$50</definedName>
    <definedName name="__________________MMM10">'[24]Harga Dasar'!$G$51</definedName>
    <definedName name="__________________MMM13">'[24]Harga Dasar'!$G$56</definedName>
    <definedName name="__________________MMM14">'[24]Harga Dasar'!$G$57</definedName>
    <definedName name="__________________MMM16">'[24]Harga Dasar'!$G$59</definedName>
    <definedName name="__________________MMM17">'[24]Harga Dasar'!$G$60</definedName>
    <definedName name="__________________MMM18">'[22]Harga Dasar'!$G$61</definedName>
    <definedName name="__________________MMM19">'[22]Harga Dasar'!$G$62</definedName>
    <definedName name="__________________MMM26">'[24]Harga Dasar'!$G$70</definedName>
    <definedName name="__________________MMM27">'[22]Harga Dasar'!$G$70</definedName>
    <definedName name="__________________MMM29">'[24]Harga Dasar'!$G$73</definedName>
    <definedName name="__________________MMM31">'[24]Harga Dasar'!$G$75</definedName>
    <definedName name="__________________MMM33">'[24]Harga Dasar'!$G$77</definedName>
    <definedName name="__________________MMM34">'[24]Harga Dasar'!$G$78</definedName>
    <definedName name="__________________MMM38" localSheetId="6">#REF!</definedName>
    <definedName name="__________________MMM38">#REF!</definedName>
    <definedName name="__________________MMM39">'[20]4-Basic Price'!$F$91</definedName>
    <definedName name="__________________MMM42">'[24]Harga Dasar'!$G$88</definedName>
    <definedName name="_________________DIV1" localSheetId="6">#REF!</definedName>
    <definedName name="_________________DIV1">#REF!</definedName>
    <definedName name="_________________DIV10" localSheetId="6">'[18]BOQ Rutin Jemb.'!#REF!</definedName>
    <definedName name="_________________DIV10">'[18]BOQ Rutin Jemb.'!#REF!</definedName>
    <definedName name="_________________DIV2" localSheetId="6">#REF!</definedName>
    <definedName name="_________________DIV2">#REF!</definedName>
    <definedName name="_________________DIV3" localSheetId="6">#REF!</definedName>
    <definedName name="_________________DIV3">#REF!</definedName>
    <definedName name="_________________DIV4" localSheetId="6">#REF!</definedName>
    <definedName name="_________________DIV4">#REF!</definedName>
    <definedName name="_________________DIV5">#REF!</definedName>
    <definedName name="_________________DIV6">'[18]BOQ Rutin Jemb.'!#REF!</definedName>
    <definedName name="_________________DIV7">'[18]BOQ Rutin Jemb.'!#REF!</definedName>
    <definedName name="_________________DIV8" localSheetId="6">#REF!</definedName>
    <definedName name="_________________DIV8">#REF!</definedName>
    <definedName name="_________________DIV9">'[18]BOQ Rutin Jemb.'!#REF!</definedName>
    <definedName name="_________________EEE09">'[24]Alat (1)'!$AW$16</definedName>
    <definedName name="_________________EEE10">'[22]Alat (1)'!$AW$17</definedName>
    <definedName name="_________________EEE59">'[22]Alat (1)'!$AW$66</definedName>
    <definedName name="_________________EER03">'[22]Alat (1)'!$AX$10</definedName>
    <definedName name="_________________EER05">'[22]Alat (1)'!$AX$12</definedName>
    <definedName name="_________________EER06">'[22]Alat (1)'!$AX$13</definedName>
    <definedName name="_________________EER08">'[22]Alat (1)'!$AX$15</definedName>
    <definedName name="_________________EER13">'[22]Alat (1)'!$AX$20</definedName>
    <definedName name="_________________EER17">'[22]Alat (1)'!$AX$24</definedName>
    <definedName name="_________________EER24">'[22]Alat (1)'!$AX$31</definedName>
    <definedName name="_________________EER25">'[22]Alat (1)'!$AX$32</definedName>
    <definedName name="_________________EER26">'[22]Alat (1)'!$AX$33</definedName>
    <definedName name="_________________EER47">'[22]Alat (1)'!$AX$54</definedName>
    <definedName name="_________________EER48">'[22]Alat (1)'!$AX$55</definedName>
    <definedName name="_________________EER56">'[22]Alat (1)'!$AX$63</definedName>
    <definedName name="_________________EER57">'[22]Alat (1)'!$AX$64</definedName>
    <definedName name="_________________EER58">'[22]Alat (1)'!$AX$65</definedName>
    <definedName name="_________________EER59">'[22]Alat (1)'!$AX$66</definedName>
    <definedName name="_________________EER60">'[22]Alat (1)'!$AX$67</definedName>
    <definedName name="_________________LLL01">'[22]Harga Dasar'!$G$9</definedName>
    <definedName name="_________________LLL02">'[22]Harga Dasar'!$G$18</definedName>
    <definedName name="_________________LLL03">'[22]Harga Dasar'!$G$10</definedName>
    <definedName name="_________________LLL04">'[24]Harga Dasar'!$G$11</definedName>
    <definedName name="_________________LLL05">'[24]Harga Dasar'!$G$12</definedName>
    <definedName name="_________________LLL06">'[22]Harga Dasar'!$G$13</definedName>
    <definedName name="_________________LLL08">'[24]Harga Dasar'!$G$15</definedName>
    <definedName name="_________________LLL11" localSheetId="6">'[24]Harga Dasar'!#REF!</definedName>
    <definedName name="_________________LLL11">'[24]Harga Dasar'!#REF!</definedName>
    <definedName name="_________________MMM01" localSheetId="6">'[23]Basic Price'!#REF!</definedName>
    <definedName name="_________________MMM01">'[23]Basic Price'!#REF!</definedName>
    <definedName name="_________________MMM02">'[24]Harga Dasar'!$G$42</definedName>
    <definedName name="_________________MMM03">'[22]Harga Dasar'!$G$43</definedName>
    <definedName name="_________________MMM04">'[24]Harga Dasar'!$G$45</definedName>
    <definedName name="_________________MMM06">'[24]Harga Dasar'!$G$47</definedName>
    <definedName name="_________________MMM08">'[24]Harga Dasar'!$G$49</definedName>
    <definedName name="_________________MMM09">'[24]Harga Dasar'!$G$50</definedName>
    <definedName name="_________________MMM10">'[22]Harga Dasar'!$G$50</definedName>
    <definedName name="_________________MMM13">'[24]Harga Dasar'!$G$56</definedName>
    <definedName name="_________________MMM14">'[24]Harga Dasar'!$G$57</definedName>
    <definedName name="_________________MMM16">'[24]Harga Dasar'!$G$59</definedName>
    <definedName name="_________________MMM17">'[24]Harga Dasar'!$G$60</definedName>
    <definedName name="_________________MMM18">'[22]Harga Dasar'!$G$61</definedName>
    <definedName name="_________________MMM19">'[22]Harga Dasar'!$G$62</definedName>
    <definedName name="_________________MMM26">'[22]Harga Dasar'!$G$69</definedName>
    <definedName name="_________________MMM27">'[22]Harga Dasar'!$G$70</definedName>
    <definedName name="_________________MMM29">'[24]Harga Dasar'!$G$73</definedName>
    <definedName name="_________________MMM31">'[24]Harga Dasar'!$G$75</definedName>
    <definedName name="_________________MMM33">'[24]Harga Dasar'!$G$77</definedName>
    <definedName name="_________________MMM34">'[24]Harga Dasar'!$G$78</definedName>
    <definedName name="_________________MMM38" localSheetId="6">'[20]4-Basic Price'!#REF!</definedName>
    <definedName name="_________________MMM38">'[20]4-Basic Price'!#REF!</definedName>
    <definedName name="_________________MMM39">'[20]4-Basic Price'!$F$91</definedName>
    <definedName name="_________________MMM42">'[24]Harga Dasar'!$G$88</definedName>
    <definedName name="________________DIV1" localSheetId="6">#REF!</definedName>
    <definedName name="________________DIV1">#REF!</definedName>
    <definedName name="________________DIV10" localSheetId="6">#REF!</definedName>
    <definedName name="________________DIV10">#REF!</definedName>
    <definedName name="________________DIV11" localSheetId="6">#REF!</definedName>
    <definedName name="________________DIV11">#REF!</definedName>
    <definedName name="________________DIV2">#REF!</definedName>
    <definedName name="________________DIV3">#REF!</definedName>
    <definedName name="________________DIV4">#REF!</definedName>
    <definedName name="________________DIV5">#REF!</definedName>
    <definedName name="________________DIV6">#REF!</definedName>
    <definedName name="________________DIV7">#REF!</definedName>
    <definedName name="________________DIV8">#REF!</definedName>
    <definedName name="________________DIV9">#REF!</definedName>
    <definedName name="________________EEE09">'[22]Alat (1)'!$AW$16</definedName>
    <definedName name="________________EEE10">'[22]Alat (1)'!$AW$17</definedName>
    <definedName name="________________EEE59">'[24]Alat (1)'!$AW$66</definedName>
    <definedName name="________________EER03">'[24]Alat (1)'!$AX$10</definedName>
    <definedName name="________________EER05">'[24]Alat (1)'!$AX$12</definedName>
    <definedName name="________________EER06">'[24]Alat (1)'!$AX$13</definedName>
    <definedName name="________________EER08">'[24]Alat (1)'!$AX$15</definedName>
    <definedName name="________________EER13">'[24]Alat (1)'!$AX$20</definedName>
    <definedName name="________________EER17">'[24]Alat (1)'!$AX$24</definedName>
    <definedName name="________________EER24">'[24]Alat (1)'!$AX$31</definedName>
    <definedName name="________________EER25">'[24]Alat (1)'!$AX$32</definedName>
    <definedName name="________________EER26">'[24]Alat (1)'!$AX$33</definedName>
    <definedName name="________________EER47">'[24]Alat (1)'!$AX$54</definedName>
    <definedName name="________________EER48">'[24]Alat (1)'!$AX$55</definedName>
    <definedName name="________________EER56">'[24]Alat (1)'!$AX$63</definedName>
    <definedName name="________________EER57">'[24]Alat (1)'!$AX$64</definedName>
    <definedName name="________________EER58">'[24]Alat (1)'!$AX$65</definedName>
    <definedName name="________________EER59">'[24]Alat (1)'!$AX$66</definedName>
    <definedName name="________________EER60">'[24]Alat (1)'!$AX$67</definedName>
    <definedName name="________________HAL1" localSheetId="6">#REF!</definedName>
    <definedName name="________________HAL1">#REF!</definedName>
    <definedName name="________________HAL2" localSheetId="6">#REF!</definedName>
    <definedName name="________________HAL2">#REF!</definedName>
    <definedName name="________________HAL3" localSheetId="6">#REF!</definedName>
    <definedName name="________________HAL3">#REF!</definedName>
    <definedName name="________________HAL4">#REF!</definedName>
    <definedName name="________________HAL5">#REF!</definedName>
    <definedName name="________________HAL6">#REF!</definedName>
    <definedName name="________________HAL7">#REF!</definedName>
    <definedName name="________________HAL8">#REF!</definedName>
    <definedName name="________________LLL01" localSheetId="6">'[22]Harga Dasar'!$G$9</definedName>
    <definedName name="________________LLL01">'[28]4-Basic Price'!$F$8</definedName>
    <definedName name="________________LLL02">'[22]Harga Dasar'!$G$18</definedName>
    <definedName name="________________LLL03" localSheetId="6">'[22]Harga Dasar'!$G$10</definedName>
    <definedName name="________________LLL03">'[28]4-Basic Price'!$F$10</definedName>
    <definedName name="________________LLL04">'[22]Harga Dasar'!$G$11</definedName>
    <definedName name="________________LLL05">'[22]Harga Dasar'!$G$12</definedName>
    <definedName name="________________LLL06">'[22]Harga Dasar'!$G$13</definedName>
    <definedName name="________________LLL08">'[22]Harga Dasar'!$G$15</definedName>
    <definedName name="________________LLL11" localSheetId="6">'[22]Harga Dasar'!#REF!</definedName>
    <definedName name="________________LLL11">'[22]Harga Dasar'!#REF!</definedName>
    <definedName name="________________MMM01">'[24]Harga Dasar'!$G$34</definedName>
    <definedName name="________________MMM02">'[22]Harga Dasar'!$G$42</definedName>
    <definedName name="________________MMM03">'[22]Harga Dasar'!$G$43</definedName>
    <definedName name="________________MMM04">'[22]Harga Dasar'!$G$44</definedName>
    <definedName name="________________MMM06">'[22]Harga Dasar'!$G$46</definedName>
    <definedName name="________________MMM08">'[22]Harga Dasar'!$G$48</definedName>
    <definedName name="________________MMM09">'[22]Harga Dasar'!$G$49</definedName>
    <definedName name="________________MMM10">'[22]Harga Dasar'!$G$50</definedName>
    <definedName name="________________MMM13">'[22]Harga Dasar'!$G$55</definedName>
    <definedName name="________________MMM14">'[22]Harga Dasar'!$G$56</definedName>
    <definedName name="________________MMM16">'[22]Harga Dasar'!$G$58</definedName>
    <definedName name="________________MMM17">'[22]Harga Dasar'!$G$59</definedName>
    <definedName name="________________MMM18">'[22]Harga Dasar'!$G$61</definedName>
    <definedName name="________________MMM19">'[22]Harga Dasar'!$G$62</definedName>
    <definedName name="________________MMM26">'[22]Harga Dasar'!$G$69</definedName>
    <definedName name="________________MMM27">'[22]Harga Dasar'!$G$70</definedName>
    <definedName name="________________MMM29">'[22]Harga Dasar'!$G$72</definedName>
    <definedName name="________________MMM31">'[22]Harga Dasar'!$G$74</definedName>
    <definedName name="________________MMM33">'[22]Harga Dasar'!$G$76</definedName>
    <definedName name="________________MMM34">'[22]Harga Dasar'!$G$77</definedName>
    <definedName name="________________MMM38" localSheetId="6">'[20]4-Basic Price'!#REF!</definedName>
    <definedName name="________________MMM38">'[20]4-Basic Price'!#REF!</definedName>
    <definedName name="________________MMM39">'[21]4-Basic Price'!$F$91</definedName>
    <definedName name="________________MMM42">'[22]Harga Dasar'!$G$87</definedName>
    <definedName name="_______________DIV1" localSheetId="6">#REF!</definedName>
    <definedName name="_______________DIV1">#REF!</definedName>
    <definedName name="_______________DIV10" localSheetId="6">#REF!</definedName>
    <definedName name="_______________DIV10">#REF!</definedName>
    <definedName name="_______________DIV11" localSheetId="6">#REF!</definedName>
    <definedName name="_______________DIV11">#REF!</definedName>
    <definedName name="_______________DIV2">#REF!</definedName>
    <definedName name="_______________DIV3">#REF!</definedName>
    <definedName name="_______________DIV4">#REF!</definedName>
    <definedName name="_______________DIV5">#REF!</definedName>
    <definedName name="_______________DIV6">#REF!</definedName>
    <definedName name="_______________DIV7">#REF!</definedName>
    <definedName name="_______________DIV8">#REF!</definedName>
    <definedName name="_______________DIV9">#REF!</definedName>
    <definedName name="_______________EEE09">'[22]Alat (1)'!$AW$16</definedName>
    <definedName name="_______________EEE10">'[22]Alat (1)'!$AW$17</definedName>
    <definedName name="_______________EEE59">'[24]Alat (1)'!$AW$66</definedName>
    <definedName name="_______________EER03">'[24]Alat (1)'!$AX$10</definedName>
    <definedName name="_______________EER05">'[24]Alat (1)'!$AX$12</definedName>
    <definedName name="_______________EER06">'[24]Alat (1)'!$AX$13</definedName>
    <definedName name="_______________EER08">'[24]Alat (1)'!$AX$15</definedName>
    <definedName name="_______________EER13">'[24]Alat (1)'!$AX$20</definedName>
    <definedName name="_______________EER17">'[24]Alat (1)'!$AX$24</definedName>
    <definedName name="_______________EER24">'[24]Alat (1)'!$AX$31</definedName>
    <definedName name="_______________EER25">'[24]Alat (1)'!$AX$32</definedName>
    <definedName name="_______________EER26">'[24]Alat (1)'!$AX$33</definedName>
    <definedName name="_______________EER47">'[24]Alat (1)'!$AX$54</definedName>
    <definedName name="_______________EER48">'[24]Alat (1)'!$AX$55</definedName>
    <definedName name="_______________EER56">'[24]Alat (1)'!$AX$63</definedName>
    <definedName name="_______________EER57">'[24]Alat (1)'!$AX$64</definedName>
    <definedName name="_______________EER58">'[24]Alat (1)'!$AX$65</definedName>
    <definedName name="_______________EER59">'[24]Alat (1)'!$AX$66</definedName>
    <definedName name="_______________EER60">'[24]Alat (1)'!$AX$67</definedName>
    <definedName name="_______________HAL1" localSheetId="6">#REF!</definedName>
    <definedName name="_______________HAL1">#REF!</definedName>
    <definedName name="_______________HAL2" localSheetId="6">#REF!</definedName>
    <definedName name="_______________HAL2">#REF!</definedName>
    <definedName name="_______________HAL3" localSheetId="6">#REF!</definedName>
    <definedName name="_______________HAL3">#REF!</definedName>
    <definedName name="_______________HAL4">#REF!</definedName>
    <definedName name="_______________HAL5">#REF!</definedName>
    <definedName name="_______________HAL6">#REF!</definedName>
    <definedName name="_______________HAL7">#REF!</definedName>
    <definedName name="_______________HAL8">#REF!</definedName>
    <definedName name="_______________LLL01" localSheetId="6">'[22]Harga Dasar'!$G$9</definedName>
    <definedName name="_______________LLL01">'[28]4-Basic Price'!$F$8</definedName>
    <definedName name="_______________LLL02" localSheetId="6">'[22]Harga Dasar'!$G$18</definedName>
    <definedName name="_______________LLL02">'[29]4-Basic Price'!$F$9</definedName>
    <definedName name="_______________LLL03" localSheetId="6">'[22]Harga Dasar'!$G$10</definedName>
    <definedName name="_______________LLL03">'[28]4-Basic Price'!$F$10</definedName>
    <definedName name="_______________LLL04">'[22]Harga Dasar'!$G$11</definedName>
    <definedName name="_______________LLL05">'[22]Harga Dasar'!$G$12</definedName>
    <definedName name="_______________LLL06">'[22]Harga Dasar'!$G$13</definedName>
    <definedName name="_______________LLL08">'[22]Harga Dasar'!$G$15</definedName>
    <definedName name="_______________LLL11" localSheetId="6">'[24]Harga Dasar'!#REF!</definedName>
    <definedName name="_______________LLL11">'[24]Harga Dasar'!#REF!</definedName>
    <definedName name="_______________MDE03">[30]Alt!$BP$67</definedName>
    <definedName name="_______________MDE06">[30]Alt!$BP$127</definedName>
    <definedName name="_______________MDE35" localSheetId="6">#REF!</definedName>
    <definedName name="_______________MDE35">#REF!</definedName>
    <definedName name="_______________MDE36" localSheetId="6">#REF!</definedName>
    <definedName name="_______________MDE36">#REF!</definedName>
    <definedName name="_______________MDE37" localSheetId="6">#REF!</definedName>
    <definedName name="_______________MDE37">#REF!</definedName>
    <definedName name="_______________MDE38">#REF!</definedName>
    <definedName name="_______________MDE39">#REF!</definedName>
    <definedName name="_______________MDE40">#REF!</definedName>
    <definedName name="_______________MDE41">#REF!</definedName>
    <definedName name="_______________MDE42">#REF!</definedName>
    <definedName name="_______________MDE43">#REF!</definedName>
    <definedName name="_______________MDE44">#REF!</definedName>
    <definedName name="_______________MDE45">#REF!</definedName>
    <definedName name="_______________MDE46">#REF!</definedName>
    <definedName name="_______________MDE47">#REF!</definedName>
    <definedName name="_______________MDE48">#REF!</definedName>
    <definedName name="_______________MDE49">#REF!</definedName>
    <definedName name="_______________MDE50">#REF!</definedName>
    <definedName name="_______________MDE51">#REF!</definedName>
    <definedName name="_______________MDE52">#REF!</definedName>
    <definedName name="_______________MDE53">#REF!</definedName>
    <definedName name="_______________MDE54">#REF!</definedName>
    <definedName name="_______________MDE55">#REF!</definedName>
    <definedName name="_______________MDE56">#REF!</definedName>
    <definedName name="_______________MDE57">#REF!</definedName>
    <definedName name="_______________MDE58">#REF!</definedName>
    <definedName name="_______________MDE59">#REF!</definedName>
    <definedName name="_______________MDE60">#REF!</definedName>
    <definedName name="_______________MDE61">#REF!</definedName>
    <definedName name="_______________MDE62">#REF!</definedName>
    <definedName name="_______________MDE63">#REF!</definedName>
    <definedName name="_______________MDE64">#REF!</definedName>
    <definedName name="_______________MDE65">#REF!</definedName>
    <definedName name="_______________MDE66">#REF!</definedName>
    <definedName name="_______________MDE67">#REF!</definedName>
    <definedName name="_______________MDE68">#REF!</definedName>
    <definedName name="_______________ME35">#REF!</definedName>
    <definedName name="_______________ME36">#REF!</definedName>
    <definedName name="_______________ME37">#REF!</definedName>
    <definedName name="_______________ME38">#REF!</definedName>
    <definedName name="_______________ME39">#REF!</definedName>
    <definedName name="_______________ME40">#REF!</definedName>
    <definedName name="_______________ME41">#REF!</definedName>
    <definedName name="_______________ME42">#REF!</definedName>
    <definedName name="_______________ME43">#REF!</definedName>
    <definedName name="_______________ME44">#REF!</definedName>
    <definedName name="_______________ME45">#REF!</definedName>
    <definedName name="_______________ME46">#REF!</definedName>
    <definedName name="_______________ME47">#REF!</definedName>
    <definedName name="_______________ME48">#REF!</definedName>
    <definedName name="_______________ME49">#REF!</definedName>
    <definedName name="_______________ME50">#REF!</definedName>
    <definedName name="_______________ME51">#REF!</definedName>
    <definedName name="_______________ME52">#REF!</definedName>
    <definedName name="_______________ME53">#REF!</definedName>
    <definedName name="_______________ME54">#REF!</definedName>
    <definedName name="_______________ME55">#REF!</definedName>
    <definedName name="_______________ME56">#REF!</definedName>
    <definedName name="_______________ME57">#REF!</definedName>
    <definedName name="_______________ME58">#REF!</definedName>
    <definedName name="_______________ME59">#REF!</definedName>
    <definedName name="_______________ME60">#REF!</definedName>
    <definedName name="_______________ME61">#REF!</definedName>
    <definedName name="_______________ME62">#REF!</definedName>
    <definedName name="_______________ME63">#REF!</definedName>
    <definedName name="_______________ME64">#REF!</definedName>
    <definedName name="_______________ME65">#REF!</definedName>
    <definedName name="_______________ME66">#REF!</definedName>
    <definedName name="_______________ME67">#REF!</definedName>
    <definedName name="_______________ME68">#REF!</definedName>
    <definedName name="_______________MMM01">'[24]Harga Dasar'!$G$34</definedName>
    <definedName name="_______________MMM02">'[22]Harga Dasar'!$G$42</definedName>
    <definedName name="_______________MMM03" localSheetId="6">'[22]Harga Dasar'!$G$43</definedName>
    <definedName name="_______________MMM03">'[29]4-Basic Price'!$F$53</definedName>
    <definedName name="_______________MMM04">'[22]Harga Dasar'!$G$44</definedName>
    <definedName name="_______________MMM06">'[22]Harga Dasar'!$G$46</definedName>
    <definedName name="_______________MMM08">'[22]Harga Dasar'!$G$48</definedName>
    <definedName name="_______________MMM09">'[22]Harga Dasar'!$G$49</definedName>
    <definedName name="_______________MMM10">'[22]Harga Dasar'!$G$50</definedName>
    <definedName name="_______________MMM13">'[22]Harga Dasar'!$G$55</definedName>
    <definedName name="_______________MMM14">'[22]Harga Dasar'!$G$56</definedName>
    <definedName name="_______________MMM16">'[22]Harga Dasar'!$G$58</definedName>
    <definedName name="_______________MMM17">'[22]Harga Dasar'!$G$59</definedName>
    <definedName name="_______________MMM18">'[22]Harga Dasar'!$G$61</definedName>
    <definedName name="_______________MMM19">'[22]Harga Dasar'!$G$62</definedName>
    <definedName name="_______________MMM26">'[22]Harga Dasar'!$G$69</definedName>
    <definedName name="_______________MMM27">'[22]Harga Dasar'!$G$70</definedName>
    <definedName name="_______________MMM29">'[22]Harga Dasar'!$G$72</definedName>
    <definedName name="_______________MMM31">'[22]Harga Dasar'!$G$74</definedName>
    <definedName name="_______________MMM33">'[22]Harga Dasar'!$G$76</definedName>
    <definedName name="_______________MMM34">'[22]Harga Dasar'!$G$77</definedName>
    <definedName name="_______________MMM38" localSheetId="6">'[20]4-Basic Price'!#REF!</definedName>
    <definedName name="_______________MMM38">'[20]4-Basic Price'!#REF!</definedName>
    <definedName name="_______________MMM39" localSheetId="6">'[21]4-Basic Price'!$F$91</definedName>
    <definedName name="_______________MMM39">'[29]4-Basic Price'!$F$92</definedName>
    <definedName name="_______________MMM42">'[22]Harga Dasar'!$G$87</definedName>
    <definedName name="______________DIV1" localSheetId="6">#REF!</definedName>
    <definedName name="______________DIV1">#REF!</definedName>
    <definedName name="______________DIV10" localSheetId="6">#REF!</definedName>
    <definedName name="______________DIV10">#REF!</definedName>
    <definedName name="______________DIV11" localSheetId="6">#REF!</definedName>
    <definedName name="______________DIV11">#REF!</definedName>
    <definedName name="______________DIV2">#REF!</definedName>
    <definedName name="______________DIV3">#REF!</definedName>
    <definedName name="______________DIV4">#REF!</definedName>
    <definedName name="______________DIV5">#REF!</definedName>
    <definedName name="______________DIV6">#REF!</definedName>
    <definedName name="______________DIV7">#REF!</definedName>
    <definedName name="______________DIV8">#REF!</definedName>
    <definedName name="______________DIV9">#REF!</definedName>
    <definedName name="______________EEE05">'[19]5-ALAT(1)'!#REF!</definedName>
    <definedName name="______________EEE09">'[22]Alat (1)'!$AW$16</definedName>
    <definedName name="______________EEE10">'[22]Alat (1)'!$AW$17</definedName>
    <definedName name="______________EEE59">'[24]Alat (1)'!$AW$66</definedName>
    <definedName name="______________EER03">'[24]Alat (1)'!$AX$10</definedName>
    <definedName name="______________EER05">'[24]Alat (1)'!$AX$12</definedName>
    <definedName name="______________EER06">'[24]Alat (1)'!$AX$13</definedName>
    <definedName name="______________EER08">'[24]Alat (1)'!$AX$15</definedName>
    <definedName name="______________EER13">'[24]Alat (1)'!$AX$20</definedName>
    <definedName name="______________EER17">'[24]Alat (1)'!$AX$24</definedName>
    <definedName name="______________EER24">'[24]Alat (1)'!$AX$31</definedName>
    <definedName name="______________EER25">'[24]Alat (1)'!$AX$32</definedName>
    <definedName name="______________EER26">'[24]Alat (1)'!$AX$33</definedName>
    <definedName name="______________EER47">'[24]Alat (1)'!$AX$54</definedName>
    <definedName name="______________EER48">'[24]Alat (1)'!$AX$55</definedName>
    <definedName name="______________EER56">'[24]Alat (1)'!$AX$63</definedName>
    <definedName name="______________EER57">'[24]Alat (1)'!$AX$64</definedName>
    <definedName name="______________EER58">'[24]Alat (1)'!$AX$65</definedName>
    <definedName name="______________EER59">'[24]Alat (1)'!$AX$66</definedName>
    <definedName name="______________EER60">'[24]Alat (1)'!$AX$67</definedName>
    <definedName name="______________HAL1" localSheetId="6">#REF!</definedName>
    <definedName name="______________HAL1">#REF!</definedName>
    <definedName name="______________HAL2" localSheetId="6">#REF!</definedName>
    <definedName name="______________HAL2">#REF!</definedName>
    <definedName name="______________HAL3" localSheetId="6">#REF!</definedName>
    <definedName name="______________HAL3">#REF!</definedName>
    <definedName name="______________HAL4">#REF!</definedName>
    <definedName name="______________HAL5">#REF!</definedName>
    <definedName name="______________HAL6">#REF!</definedName>
    <definedName name="______________HAL7">#REF!</definedName>
    <definedName name="______________HAL8">#REF!</definedName>
    <definedName name="______________LLL01" localSheetId="6">'[22]Harga Dasar'!$G$9</definedName>
    <definedName name="______________LLL01">'[28]4-Basic Price'!$F$8</definedName>
    <definedName name="______________LLL02" localSheetId="4">#REF!</definedName>
    <definedName name="______________LLL02" localSheetId="6">'[22]Harga Dasar'!$G$18</definedName>
    <definedName name="______________LLL02">#REF!</definedName>
    <definedName name="______________LLL03" localSheetId="6">'[22]Harga Dasar'!$G$10</definedName>
    <definedName name="______________LLL03">'[28]4-Basic Price'!$F$10</definedName>
    <definedName name="______________LLL04">'[22]Harga Dasar'!$G$11</definedName>
    <definedName name="______________LLL05">'[22]Harga Dasar'!$G$12</definedName>
    <definedName name="______________LLL06">'[22]Harga Dasar'!$G$13</definedName>
    <definedName name="______________LLL08">'[22]Harga Dasar'!$G$15</definedName>
    <definedName name="______________LLL11" localSheetId="6">'[22]Harga Dasar'!#REF!</definedName>
    <definedName name="______________LLL11">'[22]Harga Dasar'!#REF!</definedName>
    <definedName name="______________MDE03" localSheetId="6">'[31]5-Ur-ALAT'!#REF!</definedName>
    <definedName name="______________MDE03">'[31]5-Ur-ALAT'!#REF!</definedName>
    <definedName name="______________MDE06" localSheetId="6">'[31]5-Ur-ALAT'!#REF!</definedName>
    <definedName name="______________MDE06">'[31]5-Ur-ALAT'!#REF!</definedName>
    <definedName name="______________MDE35" localSheetId="6">#REF!</definedName>
    <definedName name="______________MDE35">#REF!</definedName>
    <definedName name="______________MDE36" localSheetId="6">#REF!</definedName>
    <definedName name="______________MDE36">#REF!</definedName>
    <definedName name="______________MDE37" localSheetId="6">#REF!</definedName>
    <definedName name="______________MDE37">#REF!</definedName>
    <definedName name="______________MDE38">#REF!</definedName>
    <definedName name="______________MDE39">#REF!</definedName>
    <definedName name="______________MDE40">#REF!</definedName>
    <definedName name="______________MDE41">#REF!</definedName>
    <definedName name="______________MDE42">#REF!</definedName>
    <definedName name="______________MDE43">#REF!</definedName>
    <definedName name="______________MDE44">#REF!</definedName>
    <definedName name="______________MDE45">#REF!</definedName>
    <definedName name="______________MDE46">#REF!</definedName>
    <definedName name="______________MDE47">#REF!</definedName>
    <definedName name="______________MDE48">#REF!</definedName>
    <definedName name="______________MDE49">#REF!</definedName>
    <definedName name="______________MDE50">#REF!</definedName>
    <definedName name="______________MDE51">#REF!</definedName>
    <definedName name="______________MDE52">#REF!</definedName>
    <definedName name="______________MDE53">#REF!</definedName>
    <definedName name="______________MDE54">#REF!</definedName>
    <definedName name="______________MDE55">#REF!</definedName>
    <definedName name="______________MDE56">#REF!</definedName>
    <definedName name="______________MDE57">#REF!</definedName>
    <definedName name="______________MDE58">#REF!</definedName>
    <definedName name="______________MDE59">#REF!</definedName>
    <definedName name="______________MDE60">#REF!</definedName>
    <definedName name="______________MDE61">#REF!</definedName>
    <definedName name="______________MDE62">#REF!</definedName>
    <definedName name="______________MDE63">#REF!</definedName>
    <definedName name="______________MDE64">#REF!</definedName>
    <definedName name="______________MDE65">#REF!</definedName>
    <definedName name="______________MDE66">#REF!</definedName>
    <definedName name="______________MDE67">#REF!</definedName>
    <definedName name="______________MDE68">#REF!</definedName>
    <definedName name="______________ME03">[30]Alt!$BP$66</definedName>
    <definedName name="______________ME06">[30]Alt!$BP$126</definedName>
    <definedName name="______________ME35" localSheetId="6">#REF!</definedName>
    <definedName name="______________ME35">#REF!</definedName>
    <definedName name="______________ME36" localSheetId="6">#REF!</definedName>
    <definedName name="______________ME36">#REF!</definedName>
    <definedName name="______________ME37" localSheetId="6">#REF!</definedName>
    <definedName name="______________ME37">#REF!</definedName>
    <definedName name="______________ME38">#REF!</definedName>
    <definedName name="______________ME39">#REF!</definedName>
    <definedName name="______________ME40">#REF!</definedName>
    <definedName name="______________ME41">#REF!</definedName>
    <definedName name="______________ME42">#REF!</definedName>
    <definedName name="______________ME43">#REF!</definedName>
    <definedName name="______________ME44">#REF!</definedName>
    <definedName name="______________ME45">#REF!</definedName>
    <definedName name="______________ME46">#REF!</definedName>
    <definedName name="______________ME47">#REF!</definedName>
    <definedName name="______________ME48">#REF!</definedName>
    <definedName name="______________ME49">#REF!</definedName>
    <definedName name="______________ME50">#REF!</definedName>
    <definedName name="______________ME51">#REF!</definedName>
    <definedName name="______________ME52">#REF!</definedName>
    <definedName name="______________ME53">#REF!</definedName>
    <definedName name="______________ME54">#REF!</definedName>
    <definedName name="______________ME55">#REF!</definedName>
    <definedName name="______________ME56">#REF!</definedName>
    <definedName name="______________ME57">#REF!</definedName>
    <definedName name="______________ME58">#REF!</definedName>
    <definedName name="______________ME59">#REF!</definedName>
    <definedName name="______________ME60">#REF!</definedName>
    <definedName name="______________ME61">#REF!</definedName>
    <definedName name="______________ME62">#REF!</definedName>
    <definedName name="______________ME63">#REF!</definedName>
    <definedName name="______________ME64">#REF!</definedName>
    <definedName name="______________ME65">#REF!</definedName>
    <definedName name="______________ME66">#REF!</definedName>
    <definedName name="______________ME67">#REF!</definedName>
    <definedName name="______________ME68">#REF!</definedName>
    <definedName name="______________MMM01">'[24]Harga Dasar'!$G$34</definedName>
    <definedName name="______________MMM02">'[22]Harga Dasar'!$G$42</definedName>
    <definedName name="______________MMM03" localSheetId="4">#REF!</definedName>
    <definedName name="______________MMM03" localSheetId="6">'[22]Harga Dasar'!$G$43</definedName>
    <definedName name="______________MMM03">#REF!</definedName>
    <definedName name="______________MMM04">'[22]Harga Dasar'!$G$44</definedName>
    <definedName name="______________MMM06">'[22]Harga Dasar'!$G$46</definedName>
    <definedName name="______________MMM08">'[22]Harga Dasar'!$G$48</definedName>
    <definedName name="______________MMM09">'[22]Harga Dasar'!$G$49</definedName>
    <definedName name="______________MMM10">'[22]Harga Dasar'!$G$50</definedName>
    <definedName name="______________MMM13">'[22]Harga Dasar'!$G$55</definedName>
    <definedName name="______________MMM14">'[22]Harga Dasar'!$G$56</definedName>
    <definedName name="______________MMM16">'[22]Harga Dasar'!$G$58</definedName>
    <definedName name="______________MMM17">'[22]Harga Dasar'!$G$59</definedName>
    <definedName name="______________MMM18" localSheetId="4">#REF!</definedName>
    <definedName name="______________MMM18" localSheetId="6">'[22]Harga Dasar'!$G$61</definedName>
    <definedName name="______________MMM18">#REF!</definedName>
    <definedName name="______________MMM19" localSheetId="4">#REF!</definedName>
    <definedName name="______________MMM19" localSheetId="6">'[22]Harga Dasar'!$G$62</definedName>
    <definedName name="______________MMM19">#REF!</definedName>
    <definedName name="______________MMM26">'[22]Harga Dasar'!$G$69</definedName>
    <definedName name="______________MMM27">'[22]Harga Dasar'!$G$70</definedName>
    <definedName name="______________MMM29">'[22]Harga Dasar'!$G$72</definedName>
    <definedName name="______________MMM31">'[22]Harga Dasar'!$G$74</definedName>
    <definedName name="______________MMM33">'[22]Harga Dasar'!$G$76</definedName>
    <definedName name="______________MMM34">'[22]Harga Dasar'!$G$77</definedName>
    <definedName name="______________MMM38" localSheetId="6">'[20]4-Basic Price'!#REF!</definedName>
    <definedName name="______________MMM38">'[20]4-Basic Price'!#REF!</definedName>
    <definedName name="______________MMM39" localSheetId="4">#REF!</definedName>
    <definedName name="______________MMM39" localSheetId="6">'[21]4-Basic Price'!$F$91</definedName>
    <definedName name="______________MMM39">#REF!</definedName>
    <definedName name="______________MMM42">'[22]Harga Dasar'!$G$87</definedName>
    <definedName name="_____________DIV1" localSheetId="6">#REF!</definedName>
    <definedName name="_____________DIV1">#REF!</definedName>
    <definedName name="_____________DIV10" localSheetId="6">#REF!</definedName>
    <definedName name="_____________DIV10">#REF!</definedName>
    <definedName name="_____________DIV11" localSheetId="6">#REF!</definedName>
    <definedName name="_____________DIV11">#REF!</definedName>
    <definedName name="_____________DIV2">#REF!</definedName>
    <definedName name="_____________DIV3">#REF!</definedName>
    <definedName name="_____________DIV4">#REF!</definedName>
    <definedName name="_____________DIV5">#REF!</definedName>
    <definedName name="_____________DIV6">#REF!</definedName>
    <definedName name="_____________DIV7">#REF!</definedName>
    <definedName name="_____________DIV8">[21]BOQ!#REF!</definedName>
    <definedName name="_____________DIV9" localSheetId="6">#REF!</definedName>
    <definedName name="_____________DIV9">#REF!</definedName>
    <definedName name="_____________EEE05">'[20]5-ALAT(1)'!$AW$12</definedName>
    <definedName name="_____________EEE08" localSheetId="6">'[19]5-ALAT(1)'!#REF!</definedName>
    <definedName name="_____________EEE08">'[19]5-ALAT(1)'!#REF!</definedName>
    <definedName name="_____________EEE09">'[22]Alat (1)'!$AW$16</definedName>
    <definedName name="_____________EEE10">'[22]Alat (1)'!$AW$17</definedName>
    <definedName name="_____________EEE59">'[24]Alat (1)'!$AW$66</definedName>
    <definedName name="_____________EER03">'[24]Alat (1)'!$AX$10</definedName>
    <definedName name="_____________EER05">'[24]Alat (1)'!$AX$12</definedName>
    <definedName name="_____________EER06">'[24]Alat (1)'!$AX$13</definedName>
    <definedName name="_____________EER08">'[24]Alat (1)'!$AX$15</definedName>
    <definedName name="_____________EER13">'[24]Alat (1)'!$AX$20</definedName>
    <definedName name="_____________EER17">'[24]Alat (1)'!$AX$24</definedName>
    <definedName name="_____________EER24">'[24]Alat (1)'!$AX$31</definedName>
    <definedName name="_____________EER25">'[24]Alat (1)'!$AX$32</definedName>
    <definedName name="_____________EER26">'[24]Alat (1)'!$AX$33</definedName>
    <definedName name="_____________EER47">'[24]Alat (1)'!$AX$54</definedName>
    <definedName name="_____________EER48">'[24]Alat (1)'!$AX$55</definedName>
    <definedName name="_____________EER56">'[24]Alat (1)'!$AX$63</definedName>
    <definedName name="_____________EER57">'[24]Alat (1)'!$AX$64</definedName>
    <definedName name="_____________EER58">'[24]Alat (1)'!$AX$65</definedName>
    <definedName name="_____________EER59">'[24]Alat (1)'!$AX$66</definedName>
    <definedName name="_____________EER60">'[24]Alat (1)'!$AX$67</definedName>
    <definedName name="_____________HAL1" localSheetId="6">#REF!</definedName>
    <definedName name="_____________HAL1">#REF!</definedName>
    <definedName name="_____________HAL2" localSheetId="6">#REF!</definedName>
    <definedName name="_____________HAL2">#REF!</definedName>
    <definedName name="_____________HAL3" localSheetId="6">#REF!</definedName>
    <definedName name="_____________HAL3">#REF!</definedName>
    <definedName name="_____________HAL4">#REF!</definedName>
    <definedName name="_____________HAL5">#REF!</definedName>
    <definedName name="_____________HAL6">#REF!</definedName>
    <definedName name="_____________HAL7">#REF!</definedName>
    <definedName name="_____________HAL8">#REF!</definedName>
    <definedName name="_____________LLL01" localSheetId="6">'[22]Harga Dasar'!$G$9</definedName>
    <definedName name="_____________LLL01">'[32]4-Basic Price'!$F$8</definedName>
    <definedName name="_____________LLL02" localSheetId="6">'[22]Harga Dasar'!$G$18</definedName>
    <definedName name="_____________LLL02">'[28]4-Basic Price'!$F$9</definedName>
    <definedName name="_____________LLL03" localSheetId="6">'[22]Harga Dasar'!$G$10</definedName>
    <definedName name="_____________LLL03">'[32]4-Basic Price'!$F$10</definedName>
    <definedName name="_____________LLL04">'[22]Harga Dasar'!$G$11</definedName>
    <definedName name="_____________LLL05">'[22]Harga Dasar'!$G$12</definedName>
    <definedName name="_____________LLL06">'[22]Harga Dasar'!$G$13</definedName>
    <definedName name="_____________LLL08">'[22]Harga Dasar'!$G$15</definedName>
    <definedName name="_____________LLL11" localSheetId="6">'[24]Harga Dasar'!#REF!</definedName>
    <definedName name="_____________LLL11">'[24]Harga Dasar'!#REF!</definedName>
    <definedName name="_____________MDE03" localSheetId="6">'[33]5-Ur-ALAT'!#REF!</definedName>
    <definedName name="_____________MDE03">'[33]5-Ur-ALAT'!#REF!</definedName>
    <definedName name="_____________MDE06" localSheetId="6">'[33]5-Ur-ALAT'!#REF!</definedName>
    <definedName name="_____________MDE06">'[33]5-Ur-ALAT'!#REF!</definedName>
    <definedName name="_____________MDE26" localSheetId="4">'[34]Harga Alat 3'!#REF!</definedName>
    <definedName name="_____________MDE26">'[34]Harga Alat 3'!#REF!</definedName>
    <definedName name="_____________MDE35" localSheetId="6">#REF!</definedName>
    <definedName name="_____________MDE35">#REF!</definedName>
    <definedName name="_____________MDE36" localSheetId="6">#REF!</definedName>
    <definedName name="_____________MDE36">#REF!</definedName>
    <definedName name="_____________MDE37" localSheetId="6">#REF!</definedName>
    <definedName name="_____________MDE37">#REF!</definedName>
    <definedName name="_____________MDE38">#REF!</definedName>
    <definedName name="_____________MDE39">#REF!</definedName>
    <definedName name="_____________MDE40">#REF!</definedName>
    <definedName name="_____________MDE41">#REF!</definedName>
    <definedName name="_____________MDE42">#REF!</definedName>
    <definedName name="_____________MDE43">#REF!</definedName>
    <definedName name="_____________MDE44">#REF!</definedName>
    <definedName name="_____________MDE45">#REF!</definedName>
    <definedName name="_____________MDE46">#REF!</definedName>
    <definedName name="_____________MDE47">#REF!</definedName>
    <definedName name="_____________MDE48">#REF!</definedName>
    <definedName name="_____________MDE49">#REF!</definedName>
    <definedName name="_____________MDE50">#REF!</definedName>
    <definedName name="_____________MDE51">#REF!</definedName>
    <definedName name="_____________MDE52">#REF!</definedName>
    <definedName name="_____________MDE53">#REF!</definedName>
    <definedName name="_____________MDE54">#REF!</definedName>
    <definedName name="_____________MDE55">#REF!</definedName>
    <definedName name="_____________MDE56">#REF!</definedName>
    <definedName name="_____________MDE57">#REF!</definedName>
    <definedName name="_____________MDE58">#REF!</definedName>
    <definedName name="_____________MDE59">#REF!</definedName>
    <definedName name="_____________MDE60">#REF!</definedName>
    <definedName name="_____________MDE61">#REF!</definedName>
    <definedName name="_____________MDE62">#REF!</definedName>
    <definedName name="_____________MDE63">#REF!</definedName>
    <definedName name="_____________MDE64">#REF!</definedName>
    <definedName name="_____________MDE65">#REF!</definedName>
    <definedName name="_____________MDE66">#REF!</definedName>
    <definedName name="_____________MDE67">#REF!</definedName>
    <definedName name="_____________MDE68">#REF!</definedName>
    <definedName name="_____________ME03">'[31]5-Ur-ALAT'!#REF!</definedName>
    <definedName name="_____________ME06">'[31]5-Ur-ALAT'!#REF!</definedName>
    <definedName name="_____________ME29" localSheetId="4">'[34]Harga Alat 3'!#REF!</definedName>
    <definedName name="_____________ME29">'[34]Harga Alat 3'!#REF!</definedName>
    <definedName name="_____________ME35" localSheetId="6">#REF!</definedName>
    <definedName name="_____________ME35">#REF!</definedName>
    <definedName name="_____________ME36" localSheetId="6">#REF!</definedName>
    <definedName name="_____________ME36">#REF!</definedName>
    <definedName name="_____________ME37" localSheetId="6">#REF!</definedName>
    <definedName name="_____________ME37">#REF!</definedName>
    <definedName name="_____________ME38">#REF!</definedName>
    <definedName name="_____________ME39">#REF!</definedName>
    <definedName name="_____________ME40">#REF!</definedName>
    <definedName name="_____________ME41">#REF!</definedName>
    <definedName name="_____________ME42">#REF!</definedName>
    <definedName name="_____________ME43">#REF!</definedName>
    <definedName name="_____________ME44">#REF!</definedName>
    <definedName name="_____________ME45">#REF!</definedName>
    <definedName name="_____________ME46">#REF!</definedName>
    <definedName name="_____________ME47">#REF!</definedName>
    <definedName name="_____________ME48">#REF!</definedName>
    <definedName name="_____________ME49">#REF!</definedName>
    <definedName name="_____________ME50">#REF!</definedName>
    <definedName name="_____________ME51">#REF!</definedName>
    <definedName name="_____________ME52">#REF!</definedName>
    <definedName name="_____________ME53">#REF!</definedName>
    <definedName name="_____________ME54">#REF!</definedName>
    <definedName name="_____________ME55">#REF!</definedName>
    <definedName name="_____________ME56">#REF!</definedName>
    <definedName name="_____________ME57">#REF!</definedName>
    <definedName name="_____________ME58">#REF!</definedName>
    <definedName name="_____________ME59">#REF!</definedName>
    <definedName name="_____________ME60">#REF!</definedName>
    <definedName name="_____________ME61">#REF!</definedName>
    <definedName name="_____________ME62">#REF!</definedName>
    <definedName name="_____________ME63">#REF!</definedName>
    <definedName name="_____________ME64">#REF!</definedName>
    <definedName name="_____________ME65">#REF!</definedName>
    <definedName name="_____________ME66">#REF!</definedName>
    <definedName name="_____________ME67">#REF!</definedName>
    <definedName name="_____________ME68">#REF!</definedName>
    <definedName name="_____________MMM01">'[24]Harga Dasar'!$G$34</definedName>
    <definedName name="_____________MMM02">'[22]Harga Dasar'!$G$42</definedName>
    <definedName name="_____________MMM03" localSheetId="6">'[22]Harga Dasar'!$G$43</definedName>
    <definedName name="_____________MMM03">'[35]4-Basic Price'!$F$53</definedName>
    <definedName name="_____________MMM04">'[22]Harga Dasar'!$G$44</definedName>
    <definedName name="_____________MMM06">'[22]Harga Dasar'!$G$46</definedName>
    <definedName name="_____________MMM08">'[22]Harga Dasar'!$G$48</definedName>
    <definedName name="_____________MMM09">'[22]Harga Dasar'!$G$49</definedName>
    <definedName name="_____________MMM10">'[22]Harga Dasar'!$G$50</definedName>
    <definedName name="_____________MMM13">'[22]Harga Dasar'!$G$55</definedName>
    <definedName name="_____________MMM14">'[22]Harga Dasar'!$G$56</definedName>
    <definedName name="_____________MMM16">'[22]Harga Dasar'!$G$58</definedName>
    <definedName name="_____________MMM17">'[22]Harga Dasar'!$G$59</definedName>
    <definedName name="_____________MMM18" localSheetId="6">'[22]Harga Dasar'!$G$61</definedName>
    <definedName name="_____________MMM18">'[35]4-Basic Price'!$F$70</definedName>
    <definedName name="_____________MMM19" localSheetId="6">'[22]Harga Dasar'!$G$62</definedName>
    <definedName name="_____________MMM19">'[35]4-Basic Price'!$F$71</definedName>
    <definedName name="_____________MMM26">'[22]Harga Dasar'!$G$69</definedName>
    <definedName name="_____________MMM27">'[22]Harga Dasar'!$G$70</definedName>
    <definedName name="_____________MMM29">'[22]Harga Dasar'!$G$72</definedName>
    <definedName name="_____________MMM31">'[22]Harga Dasar'!$G$74</definedName>
    <definedName name="_____________MMM33">'[22]Harga Dasar'!$G$76</definedName>
    <definedName name="_____________MMM34">'[22]Harga Dasar'!$G$77</definedName>
    <definedName name="_____________MMM38" localSheetId="6">'[21]4-Basic Price'!#REF!</definedName>
    <definedName name="_____________MMM38">'[21]4-Basic Price'!#REF!</definedName>
    <definedName name="_____________MMM39" localSheetId="6">'[21]4-Basic Price'!$F$91</definedName>
    <definedName name="_____________MMM39">'[35]4-Basic Price'!$F$91</definedName>
    <definedName name="_____________MMM42">'[22]Harga Dasar'!$G$87</definedName>
    <definedName name="____________ANA1" localSheetId="6">#REF!</definedName>
    <definedName name="____________ANA1">#REF!</definedName>
    <definedName name="____________ANA2" localSheetId="6">#REF!</definedName>
    <definedName name="____________ANA2">#REF!</definedName>
    <definedName name="____________DIV1" localSheetId="9">#REF!</definedName>
    <definedName name="____________DIV1" localSheetId="6">#REF!</definedName>
    <definedName name="____________DIV1">#REF!</definedName>
    <definedName name="____________DIV10" localSheetId="9">#REF!</definedName>
    <definedName name="____________DIV10" localSheetId="6">[21]BOQ!#REF!</definedName>
    <definedName name="____________DIV10">'[36]Kuantitas &amp; Harga'!$G$427</definedName>
    <definedName name="____________DIV11" localSheetId="6">#REF!</definedName>
    <definedName name="____________DIV11">#REF!</definedName>
    <definedName name="____________DIV2" localSheetId="9">#REF!</definedName>
    <definedName name="____________DIV2" localSheetId="6">#REF!</definedName>
    <definedName name="____________DIV2">#REF!</definedName>
    <definedName name="____________DIV3" localSheetId="9">#REF!</definedName>
    <definedName name="____________DIV3" localSheetId="6">#REF!</definedName>
    <definedName name="____________DIV3">#REF!</definedName>
    <definedName name="____________DIV4" localSheetId="9">#REF!</definedName>
    <definedName name="____________DIV4" localSheetId="6">#REF!</definedName>
    <definedName name="____________DIV4">'[36]Kuantitas &amp; Harga'!$G$97</definedName>
    <definedName name="____________DIV5" localSheetId="9">#REF!</definedName>
    <definedName name="____________DIV5" localSheetId="6">#REF!</definedName>
    <definedName name="____________DIV5">'[36]Kuantitas &amp; Harga'!$G$117</definedName>
    <definedName name="____________DIV6" localSheetId="9">#REF!</definedName>
    <definedName name="____________DIV6" localSheetId="6">[21]BOQ!#REF!</definedName>
    <definedName name="____________DIV6">'[36]Kuantitas &amp; Harga'!$G$154</definedName>
    <definedName name="____________DIV7" localSheetId="9">#REF!</definedName>
    <definedName name="____________DIV7" localSheetId="6">[21]BOQ!#REF!</definedName>
    <definedName name="____________DIV7">'[36]Kuantitas &amp; Harga'!$G$327</definedName>
    <definedName name="____________DIV8" localSheetId="9">#REF!</definedName>
    <definedName name="____________DIV8" localSheetId="6">[21]BOQ!#REF!</definedName>
    <definedName name="____________DIV8">'[36]Kuantitas &amp; Harga'!$G$387</definedName>
    <definedName name="____________DIV9" localSheetId="9">#REF!</definedName>
    <definedName name="____________DIV9" localSheetId="6">[21]BOQ!#REF!</definedName>
    <definedName name="____________DIV9">'[36]Kuantitas &amp; Harga'!$G$414</definedName>
    <definedName name="____________EEE05">'[20]5-ALAT(1)'!$AW$12</definedName>
    <definedName name="____________EEE06" localSheetId="6">'[19]5-ALAT(1)'!#REF!</definedName>
    <definedName name="____________EEE06">'[19]5-ALAT(1)'!#REF!</definedName>
    <definedName name="____________EEE08" localSheetId="6">#REF!</definedName>
    <definedName name="____________EEE08">#REF!</definedName>
    <definedName name="____________EEE09">'[22]Alat (1)'!$AW$16</definedName>
    <definedName name="____________EEE10">'[22]Alat (1)'!$AW$17</definedName>
    <definedName name="____________EEE17" localSheetId="6">'[19]5-ALAT(1)'!#REF!</definedName>
    <definedName name="____________EEE17">'[19]5-ALAT(1)'!#REF!</definedName>
    <definedName name="____________EEE23" localSheetId="6">'[19]5-ALAT(1)'!#REF!</definedName>
    <definedName name="____________EEE23">'[19]5-ALAT(1)'!#REF!</definedName>
    <definedName name="____________EEE59">'[24]Alat (1)'!$AW$66</definedName>
    <definedName name="____________EER03">'[24]Alat (1)'!$AX$10</definedName>
    <definedName name="____________EER05">'[24]Alat (1)'!$AX$12</definedName>
    <definedName name="____________EER06">'[24]Alat (1)'!$AX$13</definedName>
    <definedName name="____________EER08">'[24]Alat (1)'!$AX$15</definedName>
    <definedName name="____________EER13">'[24]Alat (1)'!$AX$20</definedName>
    <definedName name="____________EER17">'[24]Alat (1)'!$AX$24</definedName>
    <definedName name="____________EER24">'[24]Alat (1)'!$AX$31</definedName>
    <definedName name="____________EER25">'[24]Alat (1)'!$AX$32</definedName>
    <definedName name="____________EER26">'[24]Alat (1)'!$AX$33</definedName>
    <definedName name="____________EER47">'[24]Alat (1)'!$AX$54</definedName>
    <definedName name="____________EER48">'[24]Alat (1)'!$AX$55</definedName>
    <definedName name="____________EER56">'[24]Alat (1)'!$AX$63</definedName>
    <definedName name="____________EER57">'[24]Alat (1)'!$AX$64</definedName>
    <definedName name="____________EER58">'[24]Alat (1)'!$AX$65</definedName>
    <definedName name="____________EER59">'[24]Alat (1)'!$AX$66</definedName>
    <definedName name="____________EER60">'[24]Alat (1)'!$AX$67</definedName>
    <definedName name="____________HAL1" localSheetId="4">#REF!</definedName>
    <definedName name="____________HAL1" localSheetId="6">#REF!</definedName>
    <definedName name="____________HAL1">#REF!</definedName>
    <definedName name="____________HAL2" localSheetId="4">#REF!</definedName>
    <definedName name="____________HAL2">#REF!</definedName>
    <definedName name="____________HAL3" localSheetId="4">#REF!</definedName>
    <definedName name="____________HAL3">#REF!</definedName>
    <definedName name="____________HAL4" localSheetId="4">#REF!</definedName>
    <definedName name="____________HAL4">#REF!</definedName>
    <definedName name="____________HAL5" localSheetId="4">#REF!</definedName>
    <definedName name="____________HAL5">#REF!</definedName>
    <definedName name="____________HAL6" localSheetId="4">#REF!</definedName>
    <definedName name="____________HAL6">#REF!</definedName>
    <definedName name="____________HAL7" localSheetId="4">#REF!</definedName>
    <definedName name="____________HAL7">#REF!</definedName>
    <definedName name="____________HAL8" localSheetId="4">#REF!</definedName>
    <definedName name="____________HAL8">#REF!</definedName>
    <definedName name="____________jml1" localSheetId="4">'[37]kont anak1'!#REF!</definedName>
    <definedName name="____________jml1">'[37]kont anak1'!#REF!</definedName>
    <definedName name="____________LLL01" localSheetId="6">'[22]Harga Dasar'!$G$9</definedName>
    <definedName name="____________LLL01">'[32]4-Basic Price'!$F$8</definedName>
    <definedName name="____________LLL02" localSheetId="6">'[22]Harga Dasar'!$G$18</definedName>
    <definedName name="____________LLL02">'[28]4-Basic Price'!$F$9</definedName>
    <definedName name="____________LLL03" localSheetId="6">'[22]Harga Dasar'!$G$10</definedName>
    <definedName name="____________LLL03">'[32]4-Basic Price'!$F$10</definedName>
    <definedName name="____________LLL04">'[22]Harga Dasar'!$G$11</definedName>
    <definedName name="____________LLL05">'[22]Harga Dasar'!$G$12</definedName>
    <definedName name="____________LLL06">'[22]Harga Dasar'!$G$13</definedName>
    <definedName name="____________LLL08">'[22]Harga Dasar'!$G$15</definedName>
    <definedName name="____________LLL11" localSheetId="6">'[22]Harga Dasar'!#REF!</definedName>
    <definedName name="____________LLL11">'[22]Harga Dasar'!#REF!</definedName>
    <definedName name="____________MDE35" localSheetId="6">#REF!</definedName>
    <definedName name="____________MDE35">#REF!</definedName>
    <definedName name="____________MDE36" localSheetId="6">#REF!</definedName>
    <definedName name="____________MDE36">#REF!</definedName>
    <definedName name="____________MDE37" localSheetId="6">#REF!</definedName>
    <definedName name="____________MDE37">#REF!</definedName>
    <definedName name="____________MDE38">#REF!</definedName>
    <definedName name="____________MDE39">#REF!</definedName>
    <definedName name="____________MDE40">#REF!</definedName>
    <definedName name="____________MDE41">#REF!</definedName>
    <definedName name="____________MDE42">#REF!</definedName>
    <definedName name="____________MDE43">#REF!</definedName>
    <definedName name="____________MDE44">#REF!</definedName>
    <definedName name="____________MDE45">#REF!</definedName>
    <definedName name="____________MDE46">#REF!</definedName>
    <definedName name="____________MDE47">#REF!</definedName>
    <definedName name="____________MDE48">#REF!</definedName>
    <definedName name="____________MDE49">#REF!</definedName>
    <definedName name="____________MDE50">#REF!</definedName>
    <definedName name="____________MDE51">#REF!</definedName>
    <definedName name="____________MDE52">#REF!</definedName>
    <definedName name="____________MDE53">#REF!</definedName>
    <definedName name="____________MDE54">#REF!</definedName>
    <definedName name="____________MDE55">#REF!</definedName>
    <definedName name="____________MDE56">#REF!</definedName>
    <definedName name="____________MDE57">#REF!</definedName>
    <definedName name="____________MDE58">#REF!</definedName>
    <definedName name="____________MDE59">#REF!</definedName>
    <definedName name="____________MDE60">#REF!</definedName>
    <definedName name="____________MDE61">#REF!</definedName>
    <definedName name="____________MDE62">#REF!</definedName>
    <definedName name="____________MDE63">#REF!</definedName>
    <definedName name="____________MDE64">#REF!</definedName>
    <definedName name="____________MDE65">#REF!</definedName>
    <definedName name="____________MDE66">#REF!</definedName>
    <definedName name="____________MDE67">#REF!</definedName>
    <definedName name="____________MDE68">#REF!</definedName>
    <definedName name="____________ME03">'[33]5-Ur-ALAT'!#REF!</definedName>
    <definedName name="____________ME06">'[33]5-Ur-ALAT'!#REF!</definedName>
    <definedName name="____________ME35" localSheetId="6">#REF!</definedName>
    <definedName name="____________ME35">#REF!</definedName>
    <definedName name="____________ME36" localSheetId="6">#REF!</definedName>
    <definedName name="____________ME36">#REF!</definedName>
    <definedName name="____________ME37" localSheetId="6">#REF!</definedName>
    <definedName name="____________ME37">#REF!</definedName>
    <definedName name="____________ME38">#REF!</definedName>
    <definedName name="____________ME39">#REF!</definedName>
    <definedName name="____________ME40">#REF!</definedName>
    <definedName name="____________ME41">#REF!</definedName>
    <definedName name="____________ME42">#REF!</definedName>
    <definedName name="____________ME43">#REF!</definedName>
    <definedName name="____________ME44">#REF!</definedName>
    <definedName name="____________ME45">#REF!</definedName>
    <definedName name="____________ME46">#REF!</definedName>
    <definedName name="____________ME47">#REF!</definedName>
    <definedName name="____________ME48">#REF!</definedName>
    <definedName name="____________ME49">#REF!</definedName>
    <definedName name="____________ME50">#REF!</definedName>
    <definedName name="____________ME51">#REF!</definedName>
    <definedName name="____________ME52">#REF!</definedName>
    <definedName name="____________ME53">#REF!</definedName>
    <definedName name="____________ME54">#REF!</definedName>
    <definedName name="____________ME55">#REF!</definedName>
    <definedName name="____________ME56">#REF!</definedName>
    <definedName name="____________ME57">#REF!</definedName>
    <definedName name="____________ME58">#REF!</definedName>
    <definedName name="____________ME59">#REF!</definedName>
    <definedName name="____________ME60">#REF!</definedName>
    <definedName name="____________ME61">#REF!</definedName>
    <definedName name="____________ME62">#REF!</definedName>
    <definedName name="____________ME63">#REF!</definedName>
    <definedName name="____________ME64">#REF!</definedName>
    <definedName name="____________ME65">#REF!</definedName>
    <definedName name="____________ME66">#REF!</definedName>
    <definedName name="____________ME67">#REF!</definedName>
    <definedName name="____________ME68">#REF!</definedName>
    <definedName name="____________MMM01">'[24]Harga Dasar'!$G$34</definedName>
    <definedName name="____________MMM02">'[22]Harga Dasar'!$G$42</definedName>
    <definedName name="____________MMM03" localSheetId="6">'[22]Harga Dasar'!$G$43</definedName>
    <definedName name="____________MMM03">'[35]4-Basic Price'!$F$53</definedName>
    <definedName name="____________MMM04">'[22]Harga Dasar'!$G$44</definedName>
    <definedName name="____________MMM06">'[22]Harga Dasar'!$G$46</definedName>
    <definedName name="____________MMM08">'[22]Harga Dasar'!$G$48</definedName>
    <definedName name="____________MMM09">'[22]Harga Dasar'!$G$49</definedName>
    <definedName name="____________MMM10">'[22]Harga Dasar'!$G$50</definedName>
    <definedName name="____________MMM13">'[22]Harga Dasar'!$G$55</definedName>
    <definedName name="____________MMM14">'[22]Harga Dasar'!$G$56</definedName>
    <definedName name="____________MMM16">'[22]Harga Dasar'!$G$58</definedName>
    <definedName name="____________MMM17">'[22]Harga Dasar'!$G$59</definedName>
    <definedName name="____________MMM18" localSheetId="6">'[22]Harga Dasar'!$G$61</definedName>
    <definedName name="____________MMM18">'[35]4-Basic Price'!$F$70</definedName>
    <definedName name="____________MMM19" localSheetId="6">'[22]Harga Dasar'!$G$62</definedName>
    <definedName name="____________MMM19">'[35]4-Basic Price'!$F$71</definedName>
    <definedName name="____________MMM26">'[22]Harga Dasar'!$G$69</definedName>
    <definedName name="____________MMM27">'[22]Harga Dasar'!$G$70</definedName>
    <definedName name="____________MMM29">'[22]Harga Dasar'!$G$72</definedName>
    <definedName name="____________MMM31">'[22]Harga Dasar'!$G$74</definedName>
    <definedName name="____________MMM33">'[22]Harga Dasar'!$G$76</definedName>
    <definedName name="____________MMM34">'[22]Harga Dasar'!$G$77</definedName>
    <definedName name="____________MMM37" localSheetId="6">#REF!</definedName>
    <definedName name="____________MMM37">#REF!</definedName>
    <definedName name="____________MMM38" localSheetId="6">'[21]4-Basic Price'!#REF!</definedName>
    <definedName name="____________MMM38">'[21]4-Basic Price'!#REF!</definedName>
    <definedName name="____________MMM39" localSheetId="6">'[23]Basic Price'!#REF!</definedName>
    <definedName name="____________MMM39">'[35]4-Basic Price'!$F$91</definedName>
    <definedName name="____________MMM42">'[22]Harga Dasar'!$G$87</definedName>
    <definedName name="____________rcp100" localSheetId="4">#REF!</definedName>
    <definedName name="____________rcp100" localSheetId="6">#REF!</definedName>
    <definedName name="____________rcp100">#REF!</definedName>
    <definedName name="___________ANA1" localSheetId="6">#REF!</definedName>
    <definedName name="___________ANA1">#REF!</definedName>
    <definedName name="___________ANA2">#REF!</definedName>
    <definedName name="___________DIV1" localSheetId="4">#REF!</definedName>
    <definedName name="___________DIV1">#REF!</definedName>
    <definedName name="___________DIV10" localSheetId="4">#REF!</definedName>
    <definedName name="___________DIV10" localSheetId="6">[21]BOQ!#REF!</definedName>
    <definedName name="___________DIV10">#REF!</definedName>
    <definedName name="___________DIV11" localSheetId="4">'[36]Kuantitas &amp; Harga'!#REF!</definedName>
    <definedName name="___________DIV11" localSheetId="6">#REF!</definedName>
    <definedName name="___________DIV11">'[36]Kuantitas &amp; Harga'!#REF!</definedName>
    <definedName name="___________DIV2" localSheetId="9">#REF!</definedName>
    <definedName name="___________DIV2" localSheetId="4">#REF!</definedName>
    <definedName name="___________DIV2" localSheetId="6">#REF!</definedName>
    <definedName name="___________DIV2">#REF!</definedName>
    <definedName name="___________DIV3" localSheetId="4">#REF!</definedName>
    <definedName name="___________DIV3">#REF!</definedName>
    <definedName name="___________DIV4" localSheetId="9">#REF!</definedName>
    <definedName name="___________DIV4" localSheetId="6">#REF!</definedName>
    <definedName name="___________DIV4">'[38]Kuantitas &amp; Harga'!$J$92</definedName>
    <definedName name="___________DIV5" localSheetId="9">#REF!</definedName>
    <definedName name="___________DIV5" localSheetId="6">#REF!</definedName>
    <definedName name="___________DIV5">'[38]Kuantitas &amp; Harga'!$J$106</definedName>
    <definedName name="___________DIV6" localSheetId="9">#REF!</definedName>
    <definedName name="___________DIV6" localSheetId="6">[21]BOQ!#REF!</definedName>
    <definedName name="___________DIV6">'[38]Kuantitas &amp; Harga'!$J$144</definedName>
    <definedName name="___________DIV7" localSheetId="9">#REF!</definedName>
    <definedName name="___________DIV7" localSheetId="6">[21]BOQ!#REF!</definedName>
    <definedName name="___________DIV7">'[38]Kuantitas &amp; Harga'!$J$265</definedName>
    <definedName name="___________DIV8" localSheetId="9">#REF!</definedName>
    <definedName name="___________DIV8" localSheetId="6">[21]BOQ!#REF!</definedName>
    <definedName name="___________DIV8">'[38]Kuantitas &amp; Harga'!$J$340</definedName>
    <definedName name="___________DIV9" localSheetId="9">#REF!</definedName>
    <definedName name="___________DIV9" localSheetId="6">[21]BOQ!#REF!</definedName>
    <definedName name="___________DIV9">'[38]Kuantitas &amp; Harga'!$J$369</definedName>
    <definedName name="___________EEE01" localSheetId="6">#REF!</definedName>
    <definedName name="___________EEE01">#REF!</definedName>
    <definedName name="___________EEE02" localSheetId="6">'[19]5-ALAT(1)'!#REF!</definedName>
    <definedName name="___________EEE02">'[19]5-ALAT(1)'!#REF!</definedName>
    <definedName name="___________EEE05">'[20]5-ALAT(1)'!$AW$12</definedName>
    <definedName name="___________EEE06" localSheetId="6">#REF!</definedName>
    <definedName name="___________EEE06">#REF!</definedName>
    <definedName name="___________EEE07" localSheetId="6">'[19]5-ALAT(1)'!#REF!</definedName>
    <definedName name="___________EEE07">'[19]5-ALAT(1)'!#REF!</definedName>
    <definedName name="___________EEE08" localSheetId="6">#REF!</definedName>
    <definedName name="___________EEE08">#REF!</definedName>
    <definedName name="___________EEE09">'[22]Alat (1)'!$AW$16</definedName>
    <definedName name="___________EEE10">'[22]Alat (1)'!$AW$17</definedName>
    <definedName name="___________EEE12" localSheetId="6">#REF!</definedName>
    <definedName name="___________EEE12">#REF!</definedName>
    <definedName name="___________EEE13" localSheetId="6">'[19]5-ALAT(1)'!#REF!</definedName>
    <definedName name="___________EEE13">'[19]5-ALAT(1)'!#REF!</definedName>
    <definedName name="___________EEE15" localSheetId="6">#REF!</definedName>
    <definedName name="___________EEE15">#REF!</definedName>
    <definedName name="___________EEE17" localSheetId="6">#REF!</definedName>
    <definedName name="___________EEE17">#REF!</definedName>
    <definedName name="___________EEE18" localSheetId="6">#REF!</definedName>
    <definedName name="___________EEE18">#REF!</definedName>
    <definedName name="___________EEE19" localSheetId="6">'[19]5-ALAT(1)'!#REF!</definedName>
    <definedName name="___________EEE19">'[19]5-ALAT(1)'!#REF!</definedName>
    <definedName name="___________EEE23" localSheetId="6">#REF!</definedName>
    <definedName name="___________EEE23">#REF!</definedName>
    <definedName name="___________EEE31" localSheetId="6">'[19]5-ALAT(1)'!#REF!</definedName>
    <definedName name="___________EEE31">'[19]5-ALAT(1)'!#REF!</definedName>
    <definedName name="___________EEE59">'[24]Alat (1)'!$AW$66</definedName>
    <definedName name="___________EER03">'[24]Alat (1)'!$AX$10</definedName>
    <definedName name="___________EER05">'[24]Alat (1)'!$AX$12</definedName>
    <definedName name="___________EER06">'[24]Alat (1)'!$AX$13</definedName>
    <definedName name="___________EER08">'[24]Alat (1)'!$AX$15</definedName>
    <definedName name="___________EER13">'[24]Alat (1)'!$AX$20</definedName>
    <definedName name="___________EER17">'[24]Alat (1)'!$AX$24</definedName>
    <definedName name="___________EER24">'[24]Alat (1)'!$AX$31</definedName>
    <definedName name="___________EER25">'[24]Alat (1)'!$AX$32</definedName>
    <definedName name="___________EER26">'[24]Alat (1)'!$AX$33</definedName>
    <definedName name="___________EER47">'[24]Alat (1)'!$AX$54</definedName>
    <definedName name="___________EER48">'[24]Alat (1)'!$AX$55</definedName>
    <definedName name="___________EER56">'[24]Alat (1)'!$AX$63</definedName>
    <definedName name="___________EER57">'[24]Alat (1)'!$AX$64</definedName>
    <definedName name="___________EER58">'[24]Alat (1)'!$AX$65</definedName>
    <definedName name="___________EER59">'[24]Alat (1)'!$AX$66</definedName>
    <definedName name="___________EER60">'[24]Alat (1)'!$AX$67</definedName>
    <definedName name="___________HAL1" localSheetId="9">#REF!</definedName>
    <definedName name="___________HAL1" localSheetId="4">#REF!</definedName>
    <definedName name="___________HAL1" localSheetId="6">#REF!</definedName>
    <definedName name="___________HAL1">#REF!</definedName>
    <definedName name="___________HAL2" localSheetId="4">#REF!</definedName>
    <definedName name="___________HAL2">#REF!</definedName>
    <definedName name="___________HAL3" localSheetId="4">#REF!</definedName>
    <definedName name="___________HAL3">#REF!</definedName>
    <definedName name="___________HAL4" localSheetId="4">#REF!</definedName>
    <definedName name="___________HAL4">#REF!</definedName>
    <definedName name="___________HAL5" localSheetId="4">#REF!</definedName>
    <definedName name="___________HAL5">#REF!</definedName>
    <definedName name="___________HAL6" localSheetId="4">#REF!</definedName>
    <definedName name="___________HAL6">#REF!</definedName>
    <definedName name="___________HAL7" localSheetId="4">#REF!</definedName>
    <definedName name="___________HAL7">#REF!</definedName>
    <definedName name="___________HAL8" localSheetId="4">#REF!</definedName>
    <definedName name="___________HAL8">#REF!</definedName>
    <definedName name="___________LLL01" localSheetId="6">'[22]Harga Dasar'!$G$9</definedName>
    <definedName name="___________LLL01">'[32]4-Basic Price'!$F$8</definedName>
    <definedName name="___________LLL02" localSheetId="6">'[22]Harga Dasar'!$G$18</definedName>
    <definedName name="___________LLL02">'[28]4-Basic Price'!$F$9</definedName>
    <definedName name="___________LLL03" localSheetId="6">'[22]Harga Dasar'!$G$10</definedName>
    <definedName name="___________LLL03">'[32]4-Basic Price'!$F$10</definedName>
    <definedName name="___________LLL04">'[22]Harga Dasar'!$G$11</definedName>
    <definedName name="___________LLL05">'[22]Harga Dasar'!$G$12</definedName>
    <definedName name="___________LLL06">'[22]Harga Dasar'!$G$13</definedName>
    <definedName name="___________LLL08">'[22]Harga Dasar'!$G$15</definedName>
    <definedName name="___________LLL11" localSheetId="6">'[24]Harga Dasar'!#REF!</definedName>
    <definedName name="___________LLL11">'[24]Harga Dasar'!#REF!</definedName>
    <definedName name="___________MDE03" localSheetId="6">'[33]5-Ur-ALAT'!#REF!</definedName>
    <definedName name="___________MDE03">'[33]5-Ur-ALAT'!#REF!</definedName>
    <definedName name="___________MDE06" localSheetId="6">'[33]5-Ur-ALAT'!#REF!</definedName>
    <definedName name="___________MDE06">'[33]5-Ur-ALAT'!#REF!</definedName>
    <definedName name="___________MDE26" localSheetId="4">'[34]Harga Alat 3'!#REF!</definedName>
    <definedName name="___________MDE26">'[34]Harga Alat 3'!#REF!</definedName>
    <definedName name="___________MDE269" localSheetId="4">#REF!</definedName>
    <definedName name="___________MDE269" localSheetId="6">#REF!</definedName>
    <definedName name="___________MDE269">#REF!</definedName>
    <definedName name="___________MDE35" localSheetId="6">#REF!</definedName>
    <definedName name="___________MDE35">#REF!</definedName>
    <definedName name="___________MDE36">#REF!</definedName>
    <definedName name="___________MDE37">#REF!</definedName>
    <definedName name="___________MDE38">#REF!</definedName>
    <definedName name="___________MDE39">#REF!</definedName>
    <definedName name="___________MDE40">#REF!</definedName>
    <definedName name="___________MDE41">#REF!</definedName>
    <definedName name="___________MDE42">#REF!</definedName>
    <definedName name="___________MDE43">#REF!</definedName>
    <definedName name="___________MDE44">#REF!</definedName>
    <definedName name="___________MDE45">#REF!</definedName>
    <definedName name="___________MDE46">#REF!</definedName>
    <definedName name="___________MDE47">#REF!</definedName>
    <definedName name="___________MDE48">#REF!</definedName>
    <definedName name="___________MDE49">#REF!</definedName>
    <definedName name="___________MDE50">#REF!</definedName>
    <definedName name="___________MDE51">#REF!</definedName>
    <definedName name="___________MDE52">#REF!</definedName>
    <definedName name="___________MDE53">#REF!</definedName>
    <definedName name="___________MDE54">#REF!</definedName>
    <definedName name="___________MDE55">#REF!</definedName>
    <definedName name="___________MDE56">#REF!</definedName>
    <definedName name="___________MDE57">#REF!</definedName>
    <definedName name="___________MDE58">#REF!</definedName>
    <definedName name="___________MDE59">#REF!</definedName>
    <definedName name="___________MDE60">#REF!</definedName>
    <definedName name="___________MDE61">#REF!</definedName>
    <definedName name="___________MDE62">#REF!</definedName>
    <definedName name="___________MDE63">#REF!</definedName>
    <definedName name="___________MDE64">#REF!</definedName>
    <definedName name="___________MDE65">#REF!</definedName>
    <definedName name="___________MDE66">#REF!</definedName>
    <definedName name="___________MDE67">#REF!</definedName>
    <definedName name="___________MDE68">#REF!</definedName>
    <definedName name="___________ME29" localSheetId="4">'[34]Harga Alat 3'!#REF!</definedName>
    <definedName name="___________ME29">'[34]Harga Alat 3'!#REF!</definedName>
    <definedName name="___________ME35" localSheetId="6">#REF!</definedName>
    <definedName name="___________ME35">#REF!</definedName>
    <definedName name="___________ME36" localSheetId="6">#REF!</definedName>
    <definedName name="___________ME36">#REF!</definedName>
    <definedName name="___________ME37" localSheetId="6">#REF!</definedName>
    <definedName name="___________ME37">#REF!</definedName>
    <definedName name="___________ME38">#REF!</definedName>
    <definedName name="___________ME39">#REF!</definedName>
    <definedName name="___________ME40">#REF!</definedName>
    <definedName name="___________ME41">#REF!</definedName>
    <definedName name="___________ME42">#REF!</definedName>
    <definedName name="___________ME43">#REF!</definedName>
    <definedName name="___________ME44">#REF!</definedName>
    <definedName name="___________ME45">#REF!</definedName>
    <definedName name="___________ME46">#REF!</definedName>
    <definedName name="___________ME47">#REF!</definedName>
    <definedName name="___________ME48">#REF!</definedName>
    <definedName name="___________ME49">#REF!</definedName>
    <definedName name="___________ME50">#REF!</definedName>
    <definedName name="___________ME51">#REF!</definedName>
    <definedName name="___________ME52">#REF!</definedName>
    <definedName name="___________ME53">#REF!</definedName>
    <definedName name="___________ME54">#REF!</definedName>
    <definedName name="___________ME55">#REF!</definedName>
    <definedName name="___________ME56">#REF!</definedName>
    <definedName name="___________ME57">#REF!</definedName>
    <definedName name="___________ME58">#REF!</definedName>
    <definedName name="___________ME59">#REF!</definedName>
    <definedName name="___________ME60">#REF!</definedName>
    <definedName name="___________ME61">#REF!</definedName>
    <definedName name="___________ME62">#REF!</definedName>
    <definedName name="___________ME63">#REF!</definedName>
    <definedName name="___________ME64">#REF!</definedName>
    <definedName name="___________ME65">#REF!</definedName>
    <definedName name="___________ME66">#REF!</definedName>
    <definedName name="___________ME67">#REF!</definedName>
    <definedName name="___________ME68">#REF!</definedName>
    <definedName name="___________MMM01">'[24]Harga Dasar'!$G$34</definedName>
    <definedName name="___________MMM02">'[22]Harga Dasar'!$G$42</definedName>
    <definedName name="___________MMM03" localSheetId="6">'[22]Harga Dasar'!$G$43</definedName>
    <definedName name="___________MMM03">'[39]4-Basic Price'!$F$53</definedName>
    <definedName name="___________MMM04">'[22]Harga Dasar'!$G$44</definedName>
    <definedName name="___________MMM05">'[40]Basic Price,UPAH,BHN'!$F$48</definedName>
    <definedName name="___________MMM06">'[22]Harga Dasar'!$G$46</definedName>
    <definedName name="___________MMM08">'[22]Harga Dasar'!$G$48</definedName>
    <definedName name="___________MMM09">'[22]Harga Dasar'!$G$49</definedName>
    <definedName name="___________MMM10">'[22]Harga Dasar'!$G$50</definedName>
    <definedName name="___________MMM11" localSheetId="6">#REF!</definedName>
    <definedName name="___________MMM11">#REF!</definedName>
    <definedName name="___________MMM13">'[22]Harga Dasar'!$G$55</definedName>
    <definedName name="___________MMM14">'[22]Harga Dasar'!$G$56</definedName>
    <definedName name="___________MMM16">'[22]Harga Dasar'!$G$58</definedName>
    <definedName name="___________MMM17">'[22]Harga Dasar'!$G$59</definedName>
    <definedName name="___________MMM18" localSheetId="6">'[22]Harga Dasar'!$G$61</definedName>
    <definedName name="___________MMM18">'[35]4-Basic Price'!$F$70</definedName>
    <definedName name="___________MMM19" localSheetId="6">'[22]Harga Dasar'!$G$62</definedName>
    <definedName name="___________MMM19">'[35]4-Basic Price'!$F$71</definedName>
    <definedName name="___________MMM26">'[22]Harga Dasar'!$G$69</definedName>
    <definedName name="___________MMM27">'[22]Harga Dasar'!$G$70</definedName>
    <definedName name="___________MMM29">'[22]Harga Dasar'!$G$72</definedName>
    <definedName name="___________MMM31">'[22]Harga Dasar'!$G$74</definedName>
    <definedName name="___________MMM33">'[22]Harga Dasar'!$G$76</definedName>
    <definedName name="___________MMM34">'[22]Harga Dasar'!$G$77</definedName>
    <definedName name="___________MMM37" localSheetId="6">'[23]Basic Price'!#REF!</definedName>
    <definedName name="___________MMM37">'[23]Basic Price'!#REF!</definedName>
    <definedName name="___________MMM38" localSheetId="6">'[21]4-Basic Price'!#REF!</definedName>
    <definedName name="___________MMM38">'[21]4-Basic Price'!#REF!</definedName>
    <definedName name="___________MMM39" localSheetId="6">'[23]Basic Price'!#REF!</definedName>
    <definedName name="___________MMM39">'[35]4-Basic Price'!$F$91</definedName>
    <definedName name="___________MMM42">'[22]Harga Dasar'!$G$87</definedName>
    <definedName name="___________MMM44" localSheetId="6">#REF!</definedName>
    <definedName name="___________MMM44">#REF!</definedName>
    <definedName name="___________MMM48" localSheetId="6">#REF!</definedName>
    <definedName name="___________MMM48">#REF!</definedName>
    <definedName name="__________ANA1" localSheetId="6">#REF!</definedName>
    <definedName name="__________ANA1">#REF!</definedName>
    <definedName name="__________ANA2">#REF!</definedName>
    <definedName name="__________DIV1" localSheetId="9">#REF!</definedName>
    <definedName name="__________DIV1" localSheetId="4">'[41]Kuantitas &amp; Harga'!#REF!</definedName>
    <definedName name="__________DIV1" localSheetId="6">#REF!</definedName>
    <definedName name="__________DIV1">'[41]Kuantitas &amp; Harga'!#REF!</definedName>
    <definedName name="__________DIV10" localSheetId="9">#REF!</definedName>
    <definedName name="__________DIV10" localSheetId="4">'[41]Kuantitas &amp; Harga'!#REF!</definedName>
    <definedName name="__________DIV10" localSheetId="6">[21]BOQ!#REF!</definedName>
    <definedName name="__________DIV10">'[41]Kuantitas &amp; Harga'!#REF!</definedName>
    <definedName name="__________DIV11" localSheetId="4">'[41]Kuantitas &amp; Harga'!#REF!</definedName>
    <definedName name="__________DIV11" localSheetId="6">#REF!</definedName>
    <definedName name="__________DIV11">'[41]Kuantitas &amp; Harga'!#REF!</definedName>
    <definedName name="__________DIV2" localSheetId="9">#REF!</definedName>
    <definedName name="__________DIV2" localSheetId="6">#REF!</definedName>
    <definedName name="__________DIV2">'[42]Kuantitas &amp; Harga'!$I$45</definedName>
    <definedName name="__________DIV3" localSheetId="9">#REF!</definedName>
    <definedName name="__________DIV3" localSheetId="4">'[41]Kuantitas &amp; Harga'!#REF!</definedName>
    <definedName name="__________DIV3" localSheetId="6">#REF!</definedName>
    <definedName name="__________DIV3">'[41]Kuantitas &amp; Harga'!#REF!</definedName>
    <definedName name="__________DIV4" localSheetId="9">#REF!</definedName>
    <definedName name="__________DIV4" localSheetId="6">#REF!</definedName>
    <definedName name="__________DIV4">'[38]Kuantitas &amp; Harga'!$J$92</definedName>
    <definedName name="__________DIV5" localSheetId="9">#REF!</definedName>
    <definedName name="__________DIV5" localSheetId="6">#REF!</definedName>
    <definedName name="__________DIV5">'[38]Kuantitas &amp; Harga'!$J$106</definedName>
    <definedName name="__________DIV6" localSheetId="9">#REF!</definedName>
    <definedName name="__________DIV6" localSheetId="6">[21]BOQ!#REF!</definedName>
    <definedName name="__________DIV6">'[38]Kuantitas &amp; Harga'!$J$144</definedName>
    <definedName name="__________DIV7" localSheetId="9">#REF!</definedName>
    <definedName name="__________DIV7" localSheetId="6">[21]BOQ!#REF!</definedName>
    <definedName name="__________DIV7">'[38]Kuantitas &amp; Harga'!$J$265</definedName>
    <definedName name="__________DIV8" localSheetId="9">#REF!</definedName>
    <definedName name="__________DIV8" localSheetId="6">[43]BOQ!$H$186</definedName>
    <definedName name="__________DIV8">'[38]Kuantitas &amp; Harga'!$J$340</definedName>
    <definedName name="__________DIV9" localSheetId="9">#REF!</definedName>
    <definedName name="__________DIV9" localSheetId="6">[21]BOQ!#REF!</definedName>
    <definedName name="__________DIV9">'[38]Kuantitas &amp; Harga'!$J$369</definedName>
    <definedName name="__________EEE01" localSheetId="6">'[19]5-ALAT(1)'!#REF!</definedName>
    <definedName name="__________EEE01">'[19]5-ALAT(1)'!#REF!</definedName>
    <definedName name="__________EEE02" localSheetId="6">#REF!</definedName>
    <definedName name="__________EEE02">#REF!</definedName>
    <definedName name="__________EEE03" localSheetId="6">'[19]5-ALAT(1)'!#REF!</definedName>
    <definedName name="__________EEE03">'[19]5-ALAT(1)'!#REF!</definedName>
    <definedName name="__________EEE04" localSheetId="6">'[19]5-ALAT(1)'!#REF!</definedName>
    <definedName name="__________EEE04">'[19]5-ALAT(1)'!#REF!</definedName>
    <definedName name="__________EEE05">'[20]5-ALAT(1)'!$AW$12</definedName>
    <definedName name="__________EEE06" localSheetId="6">#REF!</definedName>
    <definedName name="__________EEE06">#REF!</definedName>
    <definedName name="__________EEE07" localSheetId="6">#REF!</definedName>
    <definedName name="__________EEE07">#REF!</definedName>
    <definedName name="__________EEE08" localSheetId="6">#REF!</definedName>
    <definedName name="__________EEE08">#REF!</definedName>
    <definedName name="__________EEE09">'[22]Alat (1)'!$AW$16</definedName>
    <definedName name="__________EEE10">'[22]Alat (1)'!$AW$17</definedName>
    <definedName name="__________EEE11" localSheetId="6">'[19]5-ALAT(1)'!#REF!</definedName>
    <definedName name="__________EEE11">'[19]5-ALAT(1)'!#REF!</definedName>
    <definedName name="__________EEE12" localSheetId="6">'[19]5-ALAT(1)'!#REF!</definedName>
    <definedName name="__________EEE12">'[19]5-ALAT(1)'!#REF!</definedName>
    <definedName name="__________EEE13" localSheetId="6">#REF!</definedName>
    <definedName name="__________EEE13">#REF!</definedName>
    <definedName name="__________EEE14" localSheetId="6">'[19]5-ALAT(1)'!#REF!</definedName>
    <definedName name="__________EEE14">'[19]5-ALAT(1)'!#REF!</definedName>
    <definedName name="__________EEE15" localSheetId="6">'[19]5-ALAT(1)'!#REF!</definedName>
    <definedName name="__________EEE15">'[19]5-ALAT(1)'!#REF!</definedName>
    <definedName name="__________EEE16" localSheetId="6">'[19]5-ALAT(1)'!#REF!</definedName>
    <definedName name="__________EEE16">'[19]5-ALAT(1)'!#REF!</definedName>
    <definedName name="__________EEE17" localSheetId="6">#REF!</definedName>
    <definedName name="__________EEE17">#REF!</definedName>
    <definedName name="__________EEE18" localSheetId="6">'[19]5-ALAT(1)'!#REF!</definedName>
    <definedName name="__________EEE18">'[19]5-ALAT(1)'!#REF!</definedName>
    <definedName name="__________EEE19" localSheetId="6">#REF!</definedName>
    <definedName name="__________EEE19">#REF!</definedName>
    <definedName name="__________EEE20" localSheetId="6">'[19]5-ALAT(1)'!#REF!</definedName>
    <definedName name="__________EEE20">'[19]5-ALAT(1)'!#REF!</definedName>
    <definedName name="__________EEE21" localSheetId="6">'[19]5-ALAT(1)'!#REF!</definedName>
    <definedName name="__________EEE21">'[19]5-ALAT(1)'!#REF!</definedName>
    <definedName name="__________EEE22" localSheetId="6">'[19]5-ALAT(1)'!#REF!</definedName>
    <definedName name="__________EEE22">'[19]5-ALAT(1)'!#REF!</definedName>
    <definedName name="__________EEE23" localSheetId="6">#REF!</definedName>
    <definedName name="__________EEE23">#REF!</definedName>
    <definedName name="__________EEE24" localSheetId="6">'[19]5-ALAT(1)'!#REF!</definedName>
    <definedName name="__________EEE24">'[19]5-ALAT(1)'!#REF!</definedName>
    <definedName name="__________EEE25" localSheetId="6">'[19]5-ALAT(1)'!#REF!</definedName>
    <definedName name="__________EEE25">'[19]5-ALAT(1)'!#REF!</definedName>
    <definedName name="__________EEE26" localSheetId="6">'[19]5-ALAT(1)'!#REF!</definedName>
    <definedName name="__________EEE26">'[19]5-ALAT(1)'!#REF!</definedName>
    <definedName name="__________EEE27">'[19]5-ALAT(1)'!#REF!</definedName>
    <definedName name="__________EEE28">'[19]5-ALAT(1)'!#REF!</definedName>
    <definedName name="__________EEE29">'[19]5-ALAT(1)'!#REF!</definedName>
    <definedName name="__________EEE30">'[19]5-ALAT(1)'!#REF!</definedName>
    <definedName name="__________EEE31" localSheetId="6">#REF!</definedName>
    <definedName name="__________EEE31">#REF!</definedName>
    <definedName name="__________EEE32">'[19]5-ALAT(1)'!#REF!</definedName>
    <definedName name="__________EEE33">'[19]5-ALAT(1)'!#REF!</definedName>
    <definedName name="__________EEE59">'[22]Alat (1)'!$AW$66</definedName>
    <definedName name="__________EER03">'[22]Alat (1)'!$AX$10</definedName>
    <definedName name="__________EER05">'[22]Alat (1)'!$AX$12</definedName>
    <definedName name="__________EER06">'[22]Alat (1)'!$AX$13</definedName>
    <definedName name="__________EER08">'[22]Alat (1)'!$AX$15</definedName>
    <definedName name="__________EER13">'[22]Alat (1)'!$AX$20</definedName>
    <definedName name="__________EER17">'[22]Alat (1)'!$AX$24</definedName>
    <definedName name="__________EER24">'[22]Alat (1)'!$AX$31</definedName>
    <definedName name="__________EER25">'[22]Alat (1)'!$AX$32</definedName>
    <definedName name="__________EER26">'[22]Alat (1)'!$AX$33</definedName>
    <definedName name="__________EER47">'[22]Alat (1)'!$AX$54</definedName>
    <definedName name="__________EER48">'[22]Alat (1)'!$AX$55</definedName>
    <definedName name="__________EER56">'[22]Alat (1)'!$AX$63</definedName>
    <definedName name="__________EER57">'[22]Alat (1)'!$AX$64</definedName>
    <definedName name="__________EER58">'[22]Alat (1)'!$AX$65</definedName>
    <definedName name="__________EER59">'[22]Alat (1)'!$AX$66</definedName>
    <definedName name="__________EER60">'[22]Alat (1)'!$AX$67</definedName>
    <definedName name="__________H70000" localSheetId="4">#REF!</definedName>
    <definedName name="__________H70000" localSheetId="6">#REF!</definedName>
    <definedName name="__________H70000">#REF!</definedName>
    <definedName name="__________HAL1" localSheetId="4">#REF!</definedName>
    <definedName name="__________HAL1">#REF!</definedName>
    <definedName name="__________HAL2" localSheetId="4">#REF!</definedName>
    <definedName name="__________HAL2">#REF!</definedName>
    <definedName name="__________HAL3" localSheetId="4">#REF!</definedName>
    <definedName name="__________HAL3">#REF!</definedName>
    <definedName name="__________HAL4" localSheetId="4">#REF!</definedName>
    <definedName name="__________HAL4">#REF!</definedName>
    <definedName name="__________HAL5" localSheetId="4">#REF!</definedName>
    <definedName name="__________HAL5">#REF!</definedName>
    <definedName name="__________HAL6" localSheetId="4">#REF!</definedName>
    <definedName name="__________HAL6">#REF!</definedName>
    <definedName name="__________HAL7" localSheetId="4">#REF!</definedName>
    <definedName name="__________HAL7">#REF!</definedName>
    <definedName name="__________HAL8" localSheetId="4">#REF!</definedName>
    <definedName name="__________HAL8">#REF!</definedName>
    <definedName name="__________jml1" localSheetId="4">'[37]kont anak1'!#REF!</definedName>
    <definedName name="__________jml1">'[37]kont anak1'!#REF!</definedName>
    <definedName name="__________ker1030" localSheetId="9">#REF!</definedName>
    <definedName name="__________ker1030" localSheetId="6">#REF!</definedName>
    <definedName name="__________ker1030">#REF!</definedName>
    <definedName name="__________LLL01" localSheetId="6">'[22]Harga Dasar'!$G$9</definedName>
    <definedName name="__________LLL01">'[32]4-Basic Price'!$F$8</definedName>
    <definedName name="__________LLL02" localSheetId="6">'[22]Harga Dasar'!$G$18</definedName>
    <definedName name="__________LLL02">'[32]4-Basic Price'!$F$9</definedName>
    <definedName name="__________LLL03" localSheetId="6">'[22]Harga Dasar'!$G$10</definedName>
    <definedName name="__________LLL03">'[32]4-Basic Price'!$F$10</definedName>
    <definedName name="__________LLL04">'[22]Harga Dasar'!$G$11</definedName>
    <definedName name="__________LLL05">'[22]Harga Dasar'!$G$12</definedName>
    <definedName name="__________LLL06">'[22]Harga Dasar'!$G$13</definedName>
    <definedName name="__________LLL07" localSheetId="6">#REF!</definedName>
    <definedName name="__________LLL07">#REF!</definedName>
    <definedName name="__________LLL08">'[22]Harga Dasar'!$G$15</definedName>
    <definedName name="__________LLL09" localSheetId="6">#REF!</definedName>
    <definedName name="__________LLL09">#REF!</definedName>
    <definedName name="__________LLL10" localSheetId="6">#REF!</definedName>
    <definedName name="__________LLL10">#REF!</definedName>
    <definedName name="__________LLL11" localSheetId="6">'[22]Harga Dasar'!#REF!</definedName>
    <definedName name="__________LLL11">'[22]Harga Dasar'!#REF!</definedName>
    <definedName name="__________MDE01" localSheetId="6">'[19]5-ALAT(1)'!#REF!</definedName>
    <definedName name="__________MDE01">'[19]5-ALAT(1)'!#REF!</definedName>
    <definedName name="__________MDE02" localSheetId="6">'[19]5-ALAT(1)'!#REF!</definedName>
    <definedName name="__________MDE02">'[19]5-ALAT(1)'!#REF!</definedName>
    <definedName name="__________MDE03" localSheetId="4">#REF!</definedName>
    <definedName name="__________MDE03" localSheetId="6">'[19]5-ALAT(1)'!#REF!</definedName>
    <definedName name="__________MDE03">#REF!</definedName>
    <definedName name="__________MDE04" localSheetId="4">#REF!</definedName>
    <definedName name="__________MDE04" localSheetId="6">'[19]5-ALAT(1)'!#REF!</definedName>
    <definedName name="__________MDE04">#REF!</definedName>
    <definedName name="__________MDE05" localSheetId="4">#REF!</definedName>
    <definedName name="__________MDE05" localSheetId="6">'[19]5-ALAT(1)'!#REF!</definedName>
    <definedName name="__________MDE05">#REF!</definedName>
    <definedName name="__________MDE06" localSheetId="4">#REF!</definedName>
    <definedName name="__________MDE06" localSheetId="6">'[19]5-ALAT(1)'!#REF!</definedName>
    <definedName name="__________MDE06">#REF!</definedName>
    <definedName name="__________MDE07" localSheetId="4">#REF!</definedName>
    <definedName name="__________MDE07" localSheetId="6">'[19]5-ALAT(1)'!#REF!</definedName>
    <definedName name="__________MDE07">#REF!</definedName>
    <definedName name="__________MDE08" localSheetId="4">#REF!</definedName>
    <definedName name="__________MDE08" localSheetId="6">#REF!</definedName>
    <definedName name="__________MDE08">#REF!</definedName>
    <definedName name="__________MDE09" localSheetId="4">#REF!</definedName>
    <definedName name="__________MDE09" localSheetId="6">#REF!</definedName>
    <definedName name="__________MDE09">#REF!</definedName>
    <definedName name="__________MDE10" localSheetId="4">#REF!</definedName>
    <definedName name="__________MDE10" localSheetId="6">'[19]5-ALAT(1)'!#REF!</definedName>
    <definedName name="__________MDE10">#REF!</definedName>
    <definedName name="__________MDE11" localSheetId="4">#REF!</definedName>
    <definedName name="__________MDE11" localSheetId="6">'[19]5-ALAT(1)'!#REF!</definedName>
    <definedName name="__________MDE11">#REF!</definedName>
    <definedName name="__________MDE12" localSheetId="4">#REF!</definedName>
    <definedName name="__________MDE12" localSheetId="6">'[19]5-ALAT(1)'!#REF!</definedName>
    <definedName name="__________MDE12">#REF!</definedName>
    <definedName name="__________MDE13" localSheetId="4">#REF!</definedName>
    <definedName name="__________MDE13" localSheetId="6">'[19]5-ALAT(1)'!#REF!</definedName>
    <definedName name="__________MDE13">#REF!</definedName>
    <definedName name="__________MDE14" localSheetId="4">#REF!</definedName>
    <definedName name="__________MDE14" localSheetId="6">'[19]5-ALAT(1)'!#REF!</definedName>
    <definedName name="__________MDE14">#REF!</definedName>
    <definedName name="__________MDE15" localSheetId="4">#REF!</definedName>
    <definedName name="__________MDE15" localSheetId="6">'[19]5-ALAT(1)'!#REF!</definedName>
    <definedName name="__________MDE15">#REF!</definedName>
    <definedName name="__________MDE16" localSheetId="4">#REF!</definedName>
    <definedName name="__________MDE16" localSheetId="6">'[19]5-ALAT(1)'!#REF!</definedName>
    <definedName name="__________MDE16">#REF!</definedName>
    <definedName name="__________MDE17" localSheetId="4">#REF!</definedName>
    <definedName name="__________MDE17" localSheetId="6">'[19]5-ALAT(1)'!#REF!</definedName>
    <definedName name="__________MDE17">#REF!</definedName>
    <definedName name="__________MDE18" localSheetId="4">#REF!</definedName>
    <definedName name="__________MDE18" localSheetId="6">'[19]5-ALAT(1)'!#REF!</definedName>
    <definedName name="__________MDE18">#REF!</definedName>
    <definedName name="__________MDE19" localSheetId="4">#REF!</definedName>
    <definedName name="__________MDE19" localSheetId="6">'[19]5-ALAT(1)'!#REF!</definedName>
    <definedName name="__________MDE19">#REF!</definedName>
    <definedName name="__________MDE20" localSheetId="4">#REF!</definedName>
    <definedName name="__________MDE20" localSheetId="6">'[19]5-ALAT(1)'!#REF!</definedName>
    <definedName name="__________MDE20">#REF!</definedName>
    <definedName name="__________MDE21" localSheetId="4">#REF!</definedName>
    <definedName name="__________MDE21" localSheetId="6">'[19]5-ALAT(1)'!#REF!</definedName>
    <definedName name="__________MDE21">#REF!</definedName>
    <definedName name="__________MDE22" localSheetId="4">#REF!</definedName>
    <definedName name="__________MDE22" localSheetId="6">'[19]5-ALAT(1)'!#REF!</definedName>
    <definedName name="__________MDE22">#REF!</definedName>
    <definedName name="__________MDE23" localSheetId="4">#REF!</definedName>
    <definedName name="__________MDE23" localSheetId="6">'[19]5-ALAT(1)'!#REF!</definedName>
    <definedName name="__________MDE23">#REF!</definedName>
    <definedName name="__________MDE24" localSheetId="4">#REF!</definedName>
    <definedName name="__________MDE24" localSheetId="6">'[19]5-ALAT(1)'!#REF!</definedName>
    <definedName name="__________MDE24">#REF!</definedName>
    <definedName name="__________MDE25" localSheetId="4">#REF!</definedName>
    <definedName name="__________MDE25" localSheetId="6">'[19]5-ALAT(1)'!#REF!</definedName>
    <definedName name="__________MDE25">#REF!</definedName>
    <definedName name="__________MDE26" localSheetId="4">#REF!</definedName>
    <definedName name="__________MDE26" localSheetId="6">'[19]5-ALAT(1)'!#REF!</definedName>
    <definedName name="__________MDE26">#REF!</definedName>
    <definedName name="__________MDE27" localSheetId="4">#REF!</definedName>
    <definedName name="__________MDE27" localSheetId="6">'[19]5-ALAT(1)'!#REF!</definedName>
    <definedName name="__________MDE27">#REF!</definedName>
    <definedName name="__________MDE28" localSheetId="4">#REF!</definedName>
    <definedName name="__________MDE28" localSheetId="6">'[19]5-ALAT(1)'!#REF!</definedName>
    <definedName name="__________MDE28">#REF!</definedName>
    <definedName name="__________MDE29" localSheetId="4">#REF!</definedName>
    <definedName name="__________MDE29" localSheetId="6">'[19]5-ALAT(1)'!#REF!</definedName>
    <definedName name="__________MDE29">#REF!</definedName>
    <definedName name="__________MDE30" localSheetId="4">#REF!</definedName>
    <definedName name="__________MDE30" localSheetId="6">'[19]5-ALAT(1)'!#REF!</definedName>
    <definedName name="__________MDE30">#REF!</definedName>
    <definedName name="__________MDE31" localSheetId="4">#REF!</definedName>
    <definedName name="__________MDE31" localSheetId="6">'[19]5-ALAT(1)'!#REF!</definedName>
    <definedName name="__________MDE31">#REF!</definedName>
    <definedName name="__________MDE32" localSheetId="4">#REF!</definedName>
    <definedName name="__________MDE32" localSheetId="6">'[19]5-ALAT(1)'!#REF!</definedName>
    <definedName name="__________MDE32">#REF!</definedName>
    <definedName name="__________MDE33" localSheetId="4">#REF!</definedName>
    <definedName name="__________MDE33" localSheetId="6">'[19]5-ALAT(1)'!#REF!</definedName>
    <definedName name="__________MDE33">#REF!</definedName>
    <definedName name="__________MDE34" localSheetId="4">#REF!</definedName>
    <definedName name="__________MDE34" localSheetId="6">'[19]5-ALAT(1)'!#REF!</definedName>
    <definedName name="__________MDE34">#REF!</definedName>
    <definedName name="__________MDE35" localSheetId="4">#REF!</definedName>
    <definedName name="__________MDE35">#REF!</definedName>
    <definedName name="__________MDE36">#REF!</definedName>
    <definedName name="__________MDE37">#REF!</definedName>
    <definedName name="__________MDE38">#REF!</definedName>
    <definedName name="__________MDE39">#REF!</definedName>
    <definedName name="__________MDE40">#REF!</definedName>
    <definedName name="__________MDE41">#REF!</definedName>
    <definedName name="__________MDE42">#REF!</definedName>
    <definedName name="__________MDE43">#REF!</definedName>
    <definedName name="__________MDE44">#REF!</definedName>
    <definedName name="__________MDE45">#REF!</definedName>
    <definedName name="__________MDE46">#REF!</definedName>
    <definedName name="__________MDE47">#REF!</definedName>
    <definedName name="__________MDE48">#REF!</definedName>
    <definedName name="__________MDE49">#REF!</definedName>
    <definedName name="__________MDE50">#REF!</definedName>
    <definedName name="__________MDE51">#REF!</definedName>
    <definedName name="__________MDE52">#REF!</definedName>
    <definedName name="__________MDE53">#REF!</definedName>
    <definedName name="__________MDE54">#REF!</definedName>
    <definedName name="__________MDE55">#REF!</definedName>
    <definedName name="__________MDE56">#REF!</definedName>
    <definedName name="__________MDE57">#REF!</definedName>
    <definedName name="__________MDE58">#REF!</definedName>
    <definedName name="__________MDE59">#REF!</definedName>
    <definedName name="__________MDE60">#REF!</definedName>
    <definedName name="__________MDE61">#REF!</definedName>
    <definedName name="__________MDE62">#REF!</definedName>
    <definedName name="__________MDE63">#REF!</definedName>
    <definedName name="__________MDE64">#REF!</definedName>
    <definedName name="__________MDE65">#REF!</definedName>
    <definedName name="__________MDE66">#REF!</definedName>
    <definedName name="__________MDE67">#REF!</definedName>
    <definedName name="__________MDE68">#REF!</definedName>
    <definedName name="__________ME01" localSheetId="4">#REF!</definedName>
    <definedName name="__________ME01" localSheetId="6">'[19]5-ALAT(1)'!#REF!</definedName>
    <definedName name="__________ME01">#REF!</definedName>
    <definedName name="__________ME02" localSheetId="4">#REF!</definedName>
    <definedName name="__________ME02" localSheetId="6">'[19]5-ALAT(1)'!#REF!</definedName>
    <definedName name="__________ME02">#REF!</definedName>
    <definedName name="__________ME03" localSheetId="4">#REF!</definedName>
    <definedName name="__________ME03" localSheetId="6">'[19]5-ALAT(1)'!#REF!</definedName>
    <definedName name="__________ME03">#REF!</definedName>
    <definedName name="__________ME04" localSheetId="4">#REF!</definedName>
    <definedName name="__________ME04" localSheetId="6">'[19]5-ALAT(1)'!#REF!</definedName>
    <definedName name="__________ME04">#REF!</definedName>
    <definedName name="__________ME05" localSheetId="4">#REF!</definedName>
    <definedName name="__________ME05" localSheetId="6">'[19]5-ALAT(1)'!#REF!</definedName>
    <definedName name="__________ME05">#REF!</definedName>
    <definedName name="__________ME06" localSheetId="4">#REF!</definedName>
    <definedName name="__________ME06" localSheetId="6">'[19]5-ALAT(1)'!#REF!</definedName>
    <definedName name="__________ME06">#REF!</definedName>
    <definedName name="__________ME07" localSheetId="4">#REF!</definedName>
    <definedName name="__________ME07" localSheetId="6">'[19]5-ALAT(1)'!#REF!</definedName>
    <definedName name="__________ME07">#REF!</definedName>
    <definedName name="__________ME08" localSheetId="4">#REF!</definedName>
    <definedName name="__________ME08" localSheetId="6">'[19]5-ALAT(1)'!#REF!</definedName>
    <definedName name="__________ME08">#REF!</definedName>
    <definedName name="__________ME09" localSheetId="4">#REF!</definedName>
    <definedName name="__________ME09" localSheetId="6">'[19]5-ALAT(1)'!#REF!</definedName>
    <definedName name="__________ME09">#REF!</definedName>
    <definedName name="__________ME10" localSheetId="4">#REF!</definedName>
    <definedName name="__________ME10" localSheetId="6">'[19]5-ALAT(1)'!#REF!</definedName>
    <definedName name="__________ME10">#REF!</definedName>
    <definedName name="__________ME11" localSheetId="4">#REF!</definedName>
    <definedName name="__________ME11" localSheetId="6">'[19]5-ALAT(1)'!#REF!</definedName>
    <definedName name="__________ME11">#REF!</definedName>
    <definedName name="__________ME12" localSheetId="4">#REF!</definedName>
    <definedName name="__________ME12" localSheetId="6">'[19]5-ALAT(1)'!#REF!</definedName>
    <definedName name="__________ME12">#REF!</definedName>
    <definedName name="__________ME13" localSheetId="4">#REF!</definedName>
    <definedName name="__________ME13" localSheetId="6">'[19]5-ALAT(1)'!#REF!</definedName>
    <definedName name="__________ME13">#REF!</definedName>
    <definedName name="__________ME14" localSheetId="4">#REF!</definedName>
    <definedName name="__________ME14" localSheetId="6">'[19]5-ALAT(1)'!#REF!</definedName>
    <definedName name="__________ME14">#REF!</definedName>
    <definedName name="__________ME15" localSheetId="4">#REF!</definedName>
    <definedName name="__________ME15" localSheetId="6">'[19]5-ALAT(1)'!#REF!</definedName>
    <definedName name="__________ME15">#REF!</definedName>
    <definedName name="__________ME16" localSheetId="4">#REF!</definedName>
    <definedName name="__________ME16" localSheetId="6">'[19]5-ALAT(1)'!#REF!</definedName>
    <definedName name="__________ME16">#REF!</definedName>
    <definedName name="__________ME17" localSheetId="4">#REF!</definedName>
    <definedName name="__________ME17" localSheetId="6">'[19]5-ALAT(1)'!#REF!</definedName>
    <definedName name="__________ME17">#REF!</definedName>
    <definedName name="__________ME18" localSheetId="4">#REF!</definedName>
    <definedName name="__________ME18" localSheetId="6">'[19]5-ALAT(1)'!#REF!</definedName>
    <definedName name="__________ME18">#REF!</definedName>
    <definedName name="__________ME19" localSheetId="4">#REF!</definedName>
    <definedName name="__________ME19" localSheetId="6">'[19]5-ALAT(1)'!#REF!</definedName>
    <definedName name="__________ME19">#REF!</definedName>
    <definedName name="__________ME20" localSheetId="4">#REF!</definedName>
    <definedName name="__________ME20" localSheetId="6">'[19]5-ALAT(1)'!#REF!</definedName>
    <definedName name="__________ME20">#REF!</definedName>
    <definedName name="__________ME21" localSheetId="4">#REF!</definedName>
    <definedName name="__________ME21" localSheetId="6">'[19]5-ALAT(1)'!#REF!</definedName>
    <definedName name="__________ME21">#REF!</definedName>
    <definedName name="__________ME22" localSheetId="4">#REF!</definedName>
    <definedName name="__________ME22" localSheetId="6">'[19]5-ALAT(1)'!#REF!</definedName>
    <definedName name="__________ME22">#REF!</definedName>
    <definedName name="__________ME23" localSheetId="4">#REF!</definedName>
    <definedName name="__________ME23" localSheetId="6">'[19]5-ALAT(1)'!#REF!</definedName>
    <definedName name="__________ME23">#REF!</definedName>
    <definedName name="__________ME24" localSheetId="4">#REF!</definedName>
    <definedName name="__________ME24" localSheetId="6">'[19]5-ALAT(1)'!#REF!</definedName>
    <definedName name="__________ME24">#REF!</definedName>
    <definedName name="__________ME25" localSheetId="4">#REF!</definedName>
    <definedName name="__________ME25" localSheetId="6">'[19]5-ALAT(1)'!#REF!</definedName>
    <definedName name="__________ME25">#REF!</definedName>
    <definedName name="__________ME26" localSheetId="4">#REF!</definedName>
    <definedName name="__________ME26" localSheetId="6">'[19]5-ALAT(1)'!#REF!</definedName>
    <definedName name="__________ME26">#REF!</definedName>
    <definedName name="__________ME27" localSheetId="4">#REF!</definedName>
    <definedName name="__________ME27" localSheetId="6">'[19]5-ALAT(1)'!#REF!</definedName>
    <definedName name="__________ME27">#REF!</definedName>
    <definedName name="__________ME28" localSheetId="4">#REF!</definedName>
    <definedName name="__________ME28" localSheetId="6">'[19]5-ALAT(1)'!#REF!</definedName>
    <definedName name="__________ME28">#REF!</definedName>
    <definedName name="__________ME29" localSheetId="4">#REF!</definedName>
    <definedName name="__________ME29" localSheetId="6">'[19]5-ALAT(1)'!#REF!</definedName>
    <definedName name="__________ME29">#REF!</definedName>
    <definedName name="__________ME30" localSheetId="4">#REF!</definedName>
    <definedName name="__________ME30" localSheetId="6">'[19]5-ALAT(1)'!#REF!</definedName>
    <definedName name="__________ME30">#REF!</definedName>
    <definedName name="__________ME31" localSheetId="4">#REF!</definedName>
    <definedName name="__________ME31" localSheetId="6">'[19]5-ALAT(1)'!#REF!</definedName>
    <definedName name="__________ME31">#REF!</definedName>
    <definedName name="__________ME32" localSheetId="4">#REF!</definedName>
    <definedName name="__________ME32" localSheetId="6">'[19]5-ALAT(1)'!#REF!</definedName>
    <definedName name="__________ME32">#REF!</definedName>
    <definedName name="__________ME33" localSheetId="4">#REF!</definedName>
    <definedName name="__________ME33" localSheetId="6">'[19]5-ALAT(1)'!#REF!</definedName>
    <definedName name="__________ME33">#REF!</definedName>
    <definedName name="__________ME34" localSheetId="4">#REF!</definedName>
    <definedName name="__________ME34" localSheetId="6">'[19]5-ALAT(1)'!#REF!</definedName>
    <definedName name="__________ME34">#REF!</definedName>
    <definedName name="__________ME35" localSheetId="4">#REF!</definedName>
    <definedName name="__________ME35">#REF!</definedName>
    <definedName name="__________ME36">#REF!</definedName>
    <definedName name="__________ME37">#REF!</definedName>
    <definedName name="__________ME38">#REF!</definedName>
    <definedName name="__________ME39">#REF!</definedName>
    <definedName name="__________ME40">#REF!</definedName>
    <definedName name="__________ME41">#REF!</definedName>
    <definedName name="__________ME42">#REF!</definedName>
    <definedName name="__________ME43">#REF!</definedName>
    <definedName name="__________ME44">#REF!</definedName>
    <definedName name="__________ME45">#REF!</definedName>
    <definedName name="__________ME46">#REF!</definedName>
    <definedName name="__________ME47">#REF!</definedName>
    <definedName name="__________ME48">#REF!</definedName>
    <definedName name="__________ME49">#REF!</definedName>
    <definedName name="__________ME50">#REF!</definedName>
    <definedName name="__________ME51">#REF!</definedName>
    <definedName name="__________ME52">#REF!</definedName>
    <definedName name="__________ME53">#REF!</definedName>
    <definedName name="__________ME54">#REF!</definedName>
    <definedName name="__________ME55">#REF!</definedName>
    <definedName name="__________ME56">#REF!</definedName>
    <definedName name="__________ME57">#REF!</definedName>
    <definedName name="__________ME58">#REF!</definedName>
    <definedName name="__________ME59">#REF!</definedName>
    <definedName name="__________ME60">#REF!</definedName>
    <definedName name="__________ME61">#REF!</definedName>
    <definedName name="__________ME62">#REF!</definedName>
    <definedName name="__________ME63">#REF!</definedName>
    <definedName name="__________ME64">#REF!</definedName>
    <definedName name="__________ME65">#REF!</definedName>
    <definedName name="__________ME66">#REF!</definedName>
    <definedName name="__________ME67">#REF!</definedName>
    <definedName name="__________ME68">#REF!</definedName>
    <definedName name="__________MMM01">'[24]Harga Dasar'!$G$34</definedName>
    <definedName name="__________MMM02">'[22]Harga Dasar'!$G$42</definedName>
    <definedName name="__________MMM03" localSheetId="6">'[22]Harga Dasar'!$G$43</definedName>
    <definedName name="__________MMM03">'[32]4-Basic Price'!$F$53</definedName>
    <definedName name="__________MMM04">'[22]Harga Dasar'!$G$44</definedName>
    <definedName name="__________MMM05" localSheetId="6">#REF!</definedName>
    <definedName name="__________MMM05">#REF!</definedName>
    <definedName name="__________MMM06">'[22]Harga Dasar'!$G$46</definedName>
    <definedName name="__________MMM07" localSheetId="6">#REF!</definedName>
    <definedName name="__________MMM07">#REF!</definedName>
    <definedName name="__________MMM08">'[22]Harga Dasar'!$G$48</definedName>
    <definedName name="__________MMM09">'[22]Harga Dasar'!$G$49</definedName>
    <definedName name="__________MMM10">'[22]Harga Dasar'!$G$50</definedName>
    <definedName name="__________MMM11" localSheetId="6">'[23]Basic Price'!#REF!</definedName>
    <definedName name="__________MMM11">'[23]Basic Price'!#REF!</definedName>
    <definedName name="__________MMM12" localSheetId="6">#REF!</definedName>
    <definedName name="__________MMM12">#REF!</definedName>
    <definedName name="__________MMM13">'[22]Harga Dasar'!$G$55</definedName>
    <definedName name="__________MMM14">'[22]Harga Dasar'!$G$56</definedName>
    <definedName name="__________MMM15" localSheetId="6">#REF!</definedName>
    <definedName name="__________MMM15">#REF!</definedName>
    <definedName name="__________MMM16">'[22]Harga Dasar'!$G$58</definedName>
    <definedName name="__________MMM17">'[22]Harga Dasar'!$G$59</definedName>
    <definedName name="__________MMM18" localSheetId="6">'[22]Harga Dasar'!$G$61</definedName>
    <definedName name="__________MMM18">'[35]4-Basic Price'!$F$70</definedName>
    <definedName name="__________MMM19" localSheetId="6">'[22]Harga Dasar'!$G$62</definedName>
    <definedName name="__________MMM19">'[35]4-Basic Price'!$F$71</definedName>
    <definedName name="__________MMM20" localSheetId="6">#REF!</definedName>
    <definedName name="__________MMM20">#REF!</definedName>
    <definedName name="__________MMM21" localSheetId="6">#REF!</definedName>
    <definedName name="__________MMM21">#REF!</definedName>
    <definedName name="__________MMM22" localSheetId="6">#REF!</definedName>
    <definedName name="__________MMM22">#REF!</definedName>
    <definedName name="__________MMM23">#REF!</definedName>
    <definedName name="__________MMM24">#REF!</definedName>
    <definedName name="__________MMM25">#REF!</definedName>
    <definedName name="__________MMM26">'[22]Harga Dasar'!$G$69</definedName>
    <definedName name="__________MMM27">'[22]Harga Dasar'!$G$70</definedName>
    <definedName name="__________MMM28" localSheetId="6">#REF!</definedName>
    <definedName name="__________MMM28">#REF!</definedName>
    <definedName name="__________MMM29">'[22]Harga Dasar'!$G$72</definedName>
    <definedName name="__________MMM30" localSheetId="6">#REF!</definedName>
    <definedName name="__________MMM30">#REF!</definedName>
    <definedName name="__________MMM31">'[22]Harga Dasar'!$G$74</definedName>
    <definedName name="__________MMM32" localSheetId="6">#REF!</definedName>
    <definedName name="__________MMM32">#REF!</definedName>
    <definedName name="__________MMM33">'[22]Harga Dasar'!$G$76</definedName>
    <definedName name="__________MMM34">'[22]Harga Dasar'!$G$77</definedName>
    <definedName name="__________MMM35" localSheetId="6">#REF!</definedName>
    <definedName name="__________MMM35">#REF!</definedName>
    <definedName name="__________MMM36" localSheetId="6">#REF!</definedName>
    <definedName name="__________MMM36">#REF!</definedName>
    <definedName name="__________MMM37" localSheetId="6">'[23]Basic Price'!#REF!</definedName>
    <definedName name="__________MMM37">'[23]Basic Price'!#REF!</definedName>
    <definedName name="__________MMM38" localSheetId="6">'[21]4-Basic Price'!#REF!</definedName>
    <definedName name="__________MMM38">'[21]4-Basic Price'!#REF!</definedName>
    <definedName name="__________MMM39" localSheetId="6">'[23]Basic Price'!#REF!</definedName>
    <definedName name="__________MMM39">'[35]4-Basic Price'!$F$91</definedName>
    <definedName name="__________MMM40" localSheetId="6">#REF!</definedName>
    <definedName name="__________MMM40">#REF!</definedName>
    <definedName name="__________MMM41" localSheetId="6">#REF!</definedName>
    <definedName name="__________MMM41">#REF!</definedName>
    <definedName name="__________MMM411" localSheetId="6">#REF!</definedName>
    <definedName name="__________MMM411">#REF!</definedName>
    <definedName name="__________MMM42">'[22]Harga Dasar'!$G$87</definedName>
    <definedName name="__________MMM43" localSheetId="6">#REF!</definedName>
    <definedName name="__________MMM43">#REF!</definedName>
    <definedName name="__________MMM44" localSheetId="6">'[23]Basic Price'!#REF!</definedName>
    <definedName name="__________MMM44">'[23]Basic Price'!#REF!</definedName>
    <definedName name="__________MMM45" localSheetId="6">#REF!</definedName>
    <definedName name="__________MMM45">#REF!</definedName>
    <definedName name="__________MMM46" localSheetId="6">#REF!</definedName>
    <definedName name="__________MMM46">#REF!</definedName>
    <definedName name="__________MMM47" localSheetId="6">#REF!</definedName>
    <definedName name="__________MMM47">#REF!</definedName>
    <definedName name="__________MMM48" localSheetId="6">'[23]Basic Price'!#REF!</definedName>
    <definedName name="__________MMM48">'[23]Basic Price'!#REF!</definedName>
    <definedName name="__________MMM49" localSheetId="6">#REF!</definedName>
    <definedName name="__________MMM49">#REF!</definedName>
    <definedName name="__________MMM50" localSheetId="6">#REF!</definedName>
    <definedName name="__________MMM50">#REF!</definedName>
    <definedName name="__________MMM51" localSheetId="6">#REF!</definedName>
    <definedName name="__________MMM51">#REF!</definedName>
    <definedName name="__________MMM52">#REF!</definedName>
    <definedName name="__________MMM53">#REF!</definedName>
    <definedName name="__________MMM54">#REF!</definedName>
    <definedName name="__________rcp100" localSheetId="4">#REF!</definedName>
    <definedName name="__________rcp100">#REF!</definedName>
    <definedName name="_________10A">'[44]Anls Hrg'!#REF!</definedName>
    <definedName name="_________ANA1" localSheetId="6">#REF!</definedName>
    <definedName name="_________ANA1">#REF!</definedName>
    <definedName name="_________ANA11" localSheetId="6">'[44]Anls Hrg'!#REF!</definedName>
    <definedName name="_________ANA11">'[44]Anls Hrg'!#REF!</definedName>
    <definedName name="_________ANA12">'[44]Anls Hrg'!#REF!</definedName>
    <definedName name="_________ANA17">'[44]Anls Hrg'!#REF!</definedName>
    <definedName name="_________ANA2" localSheetId="6">#REF!</definedName>
    <definedName name="_________ANA2">#REF!</definedName>
    <definedName name="_________ANA21" localSheetId="6">'[44]Anls Hrg'!#REF!</definedName>
    <definedName name="_________ANA21">'[44]Anls Hrg'!#REF!</definedName>
    <definedName name="_________ANA24">'[44]Anls Hrg'!#REF!</definedName>
    <definedName name="_________ANA25">'[44]Anls Hrg'!#REF!</definedName>
    <definedName name="_________ANA32">'[44]Anls Hrg'!#REF!</definedName>
    <definedName name="_________ANA38">'[44]Anls Hrg'!#REF!</definedName>
    <definedName name="_________ANA8">'[44]Anls Hrg'!#REF!</definedName>
    <definedName name="_________ANA9">'[44]Anls Hrg'!#REF!</definedName>
    <definedName name="_________daf1" localSheetId="6">#REF!</definedName>
    <definedName name="_________daf1">#REF!</definedName>
    <definedName name="_________DIV1" localSheetId="9">#REF!</definedName>
    <definedName name="_________DIV1" localSheetId="6">#REF!</definedName>
    <definedName name="_________DIV1">[45]BOQ!$G$29</definedName>
    <definedName name="_________DIV10" localSheetId="9">#REF!</definedName>
    <definedName name="_________DIV10" localSheetId="4">'[41]Kuantitas &amp; Harga'!#REF!</definedName>
    <definedName name="_________DIV10" localSheetId="6">[46]BOQ!$H$213</definedName>
    <definedName name="_________DIV10">'[41]Kuantitas &amp; Harga'!#REF!</definedName>
    <definedName name="_________DIV11" localSheetId="4">#REF!</definedName>
    <definedName name="_________DIV11" localSheetId="6">#REF!</definedName>
    <definedName name="_________DIV11">#REF!</definedName>
    <definedName name="_________DIV2" localSheetId="9">#REF!</definedName>
    <definedName name="_________DIV2" localSheetId="6">#REF!</definedName>
    <definedName name="_________DIV2">'[42]Kuantitas &amp; Harga'!$I$45</definedName>
    <definedName name="_________DIV3" localSheetId="9">#REF!</definedName>
    <definedName name="_________DIV3" localSheetId="6">#REF!</definedName>
    <definedName name="_________DIV3">[45]BOQ!$G$77</definedName>
    <definedName name="_________DIV4" localSheetId="9">#REF!</definedName>
    <definedName name="_________DIV4" localSheetId="6">#REF!</definedName>
    <definedName name="_________DIV4">'[38]Kuantitas &amp; Harga'!$J$92</definedName>
    <definedName name="_________DIV5" localSheetId="9">#REF!</definedName>
    <definedName name="_________DIV5" localSheetId="6">#REF!</definedName>
    <definedName name="_________DIV5">'[38]Kuantitas &amp; Harga'!$J$106</definedName>
    <definedName name="_________DIV6" localSheetId="9">#REF!</definedName>
    <definedName name="_________DIV6" localSheetId="6">[46]BOQ!$H$128</definedName>
    <definedName name="_________DIV6">'[38]Kuantitas &amp; Harga'!$J$144</definedName>
    <definedName name="_________DIV7" localSheetId="9">#REF!</definedName>
    <definedName name="_________DIV7" localSheetId="6">[46]BOQ!$H$156</definedName>
    <definedName name="_________DIV7">'[38]Kuantitas &amp; Harga'!$J$265</definedName>
    <definedName name="_________DIV8" localSheetId="9">#REF!</definedName>
    <definedName name="_________DIV8" localSheetId="6">'[25]BOQ Rutin Jalan'!#REF!</definedName>
    <definedName name="_________DIV8">'[38]Kuantitas &amp; Harga'!$J$340</definedName>
    <definedName name="_________DIV9" localSheetId="9">#REF!</definedName>
    <definedName name="_________DIV9" localSheetId="6">#REF!</definedName>
    <definedName name="_________DIV9">'[38]Kuantitas &amp; Harga'!$J$369</definedName>
    <definedName name="_________EEE01" localSheetId="6">#REF!</definedName>
    <definedName name="_________EEE01">#REF!</definedName>
    <definedName name="_________EEE02" localSheetId="6">#REF!</definedName>
    <definedName name="_________EEE02">#REF!</definedName>
    <definedName name="_________EEE03" localSheetId="6">#REF!</definedName>
    <definedName name="_________EEE03">#REF!</definedName>
    <definedName name="_________EEE04">#REF!</definedName>
    <definedName name="_________EEE05">#REF!</definedName>
    <definedName name="_________EEE06">#REF!</definedName>
    <definedName name="_________EEE07">#REF!</definedName>
    <definedName name="_________EEE08">'[47]5-ALAT(1)'!$AW$15</definedName>
    <definedName name="_________EEE09">'[22]Alat (1)'!$AW$16</definedName>
    <definedName name="_________EEE10">'[22]Alat (1)'!$AW$17</definedName>
    <definedName name="_________EEE11" localSheetId="6">#REF!</definedName>
    <definedName name="_________EEE11">#REF!</definedName>
    <definedName name="_________EEE12" localSheetId="6">#REF!</definedName>
    <definedName name="_________EEE12">#REF!</definedName>
    <definedName name="_________EEE13" localSheetId="6">#REF!</definedName>
    <definedName name="_________EEE13">#REF!</definedName>
    <definedName name="_________EEE14">#REF!</definedName>
    <definedName name="_________EEE15">#REF!</definedName>
    <definedName name="_________EEE16">#REF!</definedName>
    <definedName name="_________EEE17">#REF!</definedName>
    <definedName name="_________EEE18">#REF!</definedName>
    <definedName name="_________EEE19">#REF!</definedName>
    <definedName name="_________EEE20">#REF!</definedName>
    <definedName name="_________EEE21">#REF!</definedName>
    <definedName name="_________EEE22">#REF!</definedName>
    <definedName name="_________EEE23">#REF!</definedName>
    <definedName name="_________EEE24">#REF!</definedName>
    <definedName name="_________EEE25">#REF!</definedName>
    <definedName name="_________EEE26">#REF!</definedName>
    <definedName name="_________EEE27">#REF!</definedName>
    <definedName name="_________EEE28">#REF!</definedName>
    <definedName name="_________EEE29">#REF!</definedName>
    <definedName name="_________EEE30">#REF!</definedName>
    <definedName name="_________EEE31">#REF!</definedName>
    <definedName name="_________EEE32">#REF!</definedName>
    <definedName name="_________EEE33">#REF!</definedName>
    <definedName name="_________EEE59">'[22]Alat (1)'!$AW$66</definedName>
    <definedName name="_________EER03">'[22]Alat (1)'!$AX$10</definedName>
    <definedName name="_________EER05">'[22]Alat (1)'!$AX$12</definedName>
    <definedName name="_________EER06">'[22]Alat (1)'!$AX$13</definedName>
    <definedName name="_________EER08">'[22]Alat (1)'!$AX$15</definedName>
    <definedName name="_________EER13">'[22]Alat (1)'!$AX$20</definedName>
    <definedName name="_________EER17">'[22]Alat (1)'!$AX$24</definedName>
    <definedName name="_________EER24">'[22]Alat (1)'!$AX$31</definedName>
    <definedName name="_________EER25">'[22]Alat (1)'!$AX$32</definedName>
    <definedName name="_________EER26">'[22]Alat (1)'!$AX$33</definedName>
    <definedName name="_________EER47">'[22]Alat (1)'!$AX$54</definedName>
    <definedName name="_________EER48">'[22]Alat (1)'!$AX$55</definedName>
    <definedName name="_________EER56">'[22]Alat (1)'!$AX$63</definedName>
    <definedName name="_________EER57">'[22]Alat (1)'!$AX$64</definedName>
    <definedName name="_________EER58">'[22]Alat (1)'!$AX$65</definedName>
    <definedName name="_________EER59">'[22]Alat (1)'!$AX$66</definedName>
    <definedName name="_________EER60">'[22]Alat (1)'!$AX$67</definedName>
    <definedName name="_________H70000" localSheetId="4">#REF!</definedName>
    <definedName name="_________H70000" localSheetId="6">#REF!</definedName>
    <definedName name="_________H70000">#REF!</definedName>
    <definedName name="_________HAL1" localSheetId="4">#REF!</definedName>
    <definedName name="_________HAL1">#REF!</definedName>
    <definedName name="_________HAL2" localSheetId="4">#REF!</definedName>
    <definedName name="_________HAL2">#REF!</definedName>
    <definedName name="_________HAL3" localSheetId="4">#REF!</definedName>
    <definedName name="_________HAL3">#REF!</definedName>
    <definedName name="_________HAL4" localSheetId="4">#REF!</definedName>
    <definedName name="_________HAL4">#REF!</definedName>
    <definedName name="_________HAL5" localSheetId="4">#REF!</definedName>
    <definedName name="_________HAL5">#REF!</definedName>
    <definedName name="_________HAL6" localSheetId="4">#REF!</definedName>
    <definedName name="_________HAL6">#REF!</definedName>
    <definedName name="_________HAL7" localSheetId="4">#REF!</definedName>
    <definedName name="_________HAL7">#REF!</definedName>
    <definedName name="_________HAL8" localSheetId="4">#REF!</definedName>
    <definedName name="_________HAL8">#REF!</definedName>
    <definedName name="_________ker1020">#REF!</definedName>
    <definedName name="_________ker1030">#REF!</definedName>
    <definedName name="_________LLL01" localSheetId="6">'[47]4-Basic Price'!$F$8</definedName>
    <definedName name="_________LLL01">'[32]4-Basic Price'!$F$8</definedName>
    <definedName name="_________LLL02" localSheetId="6">'[22]Harga Dasar'!$G$18</definedName>
    <definedName name="_________LLL02">'[32]4-Basic Price'!$F$9</definedName>
    <definedName name="_________LLL03" localSheetId="6">'[47]4-Basic Price'!$F$10</definedName>
    <definedName name="_________LLL03">'[32]4-Basic Price'!$F$10</definedName>
    <definedName name="_________LLL04">'[22]Harga Dasar'!$G$11</definedName>
    <definedName name="_________LLL05">'[22]Harga Dasar'!$G$12</definedName>
    <definedName name="_________LLL06">'[22]Harga Dasar'!$G$13</definedName>
    <definedName name="_________LLL07" localSheetId="6">'[23]Basic Price'!#REF!</definedName>
    <definedName name="_________LLL07">'[23]Basic Price'!#REF!</definedName>
    <definedName name="_________LLL08">'[22]Harga Dasar'!$G$15</definedName>
    <definedName name="_________LLL09" localSheetId="6">'[23]Basic Price'!#REF!</definedName>
    <definedName name="_________LLL09">'[23]Basic Price'!#REF!</definedName>
    <definedName name="_________LLL10" localSheetId="6">'[23]Basic Price'!#REF!</definedName>
    <definedName name="_________LLL10">'[23]Basic Price'!#REF!</definedName>
    <definedName name="_________LLL11" localSheetId="6">'[22]Harga Dasar'!#REF!</definedName>
    <definedName name="_________LLL11">'[22]Harga Dasar'!#REF!</definedName>
    <definedName name="_________MDE01" localSheetId="6">#REF!</definedName>
    <definedName name="_________MDE01">#REF!</definedName>
    <definedName name="_________MDE02" localSheetId="6">#REF!</definedName>
    <definedName name="_________MDE02">#REF!</definedName>
    <definedName name="_________MDE03" localSheetId="4">#REF!</definedName>
    <definedName name="_________MDE03">#REF!</definedName>
    <definedName name="_________MDE04" localSheetId="4">#REF!</definedName>
    <definedName name="_________MDE04">#REF!</definedName>
    <definedName name="_________MDE05" localSheetId="4">#REF!</definedName>
    <definedName name="_________MDE05">#REF!</definedName>
    <definedName name="_________MDE06" localSheetId="4">#REF!</definedName>
    <definedName name="_________MDE06">#REF!</definedName>
    <definedName name="_________MDE07" localSheetId="4">#REF!</definedName>
    <definedName name="_________MDE07">#REF!</definedName>
    <definedName name="_________MDE08" localSheetId="4">#REF!</definedName>
    <definedName name="_________MDE08" localSheetId="6">'[19]5-ALAT(1)'!#REF!</definedName>
    <definedName name="_________MDE08">#REF!</definedName>
    <definedName name="_________MDE09" localSheetId="4">#REF!</definedName>
    <definedName name="_________MDE09" localSheetId="6">'[19]5-ALAT(1)'!#REF!</definedName>
    <definedName name="_________MDE09">#REF!</definedName>
    <definedName name="_________MDE10" localSheetId="4">#REF!</definedName>
    <definedName name="_________MDE10">#REF!</definedName>
    <definedName name="_________MDE11" localSheetId="4">#REF!</definedName>
    <definedName name="_________MDE11">#REF!</definedName>
    <definedName name="_________MDE12" localSheetId="4">#REF!</definedName>
    <definedName name="_________MDE12">#REF!</definedName>
    <definedName name="_________MDE13" localSheetId="4">#REF!</definedName>
    <definedName name="_________MDE13">#REF!</definedName>
    <definedName name="_________MDE14" localSheetId="4">#REF!</definedName>
    <definedName name="_________MDE14">#REF!</definedName>
    <definedName name="_________MDE15" localSheetId="4">#REF!</definedName>
    <definedName name="_________MDE15">#REF!</definedName>
    <definedName name="_________MDE16" localSheetId="4">#REF!</definedName>
    <definedName name="_________MDE16">#REF!</definedName>
    <definedName name="_________MDE17" localSheetId="4">#REF!</definedName>
    <definedName name="_________MDE17">#REF!</definedName>
    <definedName name="_________MDE18" localSheetId="4">#REF!</definedName>
    <definedName name="_________MDE18">#REF!</definedName>
    <definedName name="_________MDE19" localSheetId="4">#REF!</definedName>
    <definedName name="_________MDE19">#REF!</definedName>
    <definedName name="_________MDE20" localSheetId="4">#REF!</definedName>
    <definedName name="_________MDE20">#REF!</definedName>
    <definedName name="_________MDE21" localSheetId="4">#REF!</definedName>
    <definedName name="_________MDE21">#REF!</definedName>
    <definedName name="_________MDE22" localSheetId="4">#REF!</definedName>
    <definedName name="_________MDE22">#REF!</definedName>
    <definedName name="_________MDE23" localSheetId="4">#REF!</definedName>
    <definedName name="_________MDE23">#REF!</definedName>
    <definedName name="_________MDE24" localSheetId="4">#REF!</definedName>
    <definedName name="_________MDE24">#REF!</definedName>
    <definedName name="_________MDE25" localSheetId="4">#REF!</definedName>
    <definedName name="_________MDE25">#REF!</definedName>
    <definedName name="_________MDE26" localSheetId="4">#REF!</definedName>
    <definedName name="_________MDE26">#REF!</definedName>
    <definedName name="_________MDE269" localSheetId="4">#REF!</definedName>
    <definedName name="_________MDE269">#REF!</definedName>
    <definedName name="_________MDE27" localSheetId="4">#REF!</definedName>
    <definedName name="_________MDE27">#REF!</definedName>
    <definedName name="_________MDE28" localSheetId="4">#REF!</definedName>
    <definedName name="_________MDE28">#REF!</definedName>
    <definedName name="_________MDE29" localSheetId="4">#REF!</definedName>
    <definedName name="_________MDE29">#REF!</definedName>
    <definedName name="_________MDE30" localSheetId="4">#REF!</definedName>
    <definedName name="_________MDE30">#REF!</definedName>
    <definedName name="_________MDE31" localSheetId="4">#REF!</definedName>
    <definedName name="_________MDE31">#REF!</definedName>
    <definedName name="_________MDE32" localSheetId="4">#REF!</definedName>
    <definedName name="_________MDE32">#REF!</definedName>
    <definedName name="_________MDE33" localSheetId="4">#REF!</definedName>
    <definedName name="_________MDE33">#REF!</definedName>
    <definedName name="_________MDE34" localSheetId="4">#REF!</definedName>
    <definedName name="_________MDE34">#REF!</definedName>
    <definedName name="_________MDE35" localSheetId="4">#REF!</definedName>
    <definedName name="_________MDE35">#REF!</definedName>
    <definedName name="_________MDE36">#REF!</definedName>
    <definedName name="_________MDE37">#REF!</definedName>
    <definedName name="_________MDE38">#REF!</definedName>
    <definedName name="_________MDE39">#REF!</definedName>
    <definedName name="_________MDE40">#REF!</definedName>
    <definedName name="_________MDE41">#REF!</definedName>
    <definedName name="_________MDE42">#REF!</definedName>
    <definedName name="_________MDE43">#REF!</definedName>
    <definedName name="_________MDE44">#REF!</definedName>
    <definedName name="_________MDE45">#REF!</definedName>
    <definedName name="_________MDE46">#REF!</definedName>
    <definedName name="_________MDE47">#REF!</definedName>
    <definedName name="_________MDE48">#REF!</definedName>
    <definedName name="_________MDE49">#REF!</definedName>
    <definedName name="_________MDE50">#REF!</definedName>
    <definedName name="_________MDE51">#REF!</definedName>
    <definedName name="_________MDE52">#REF!</definedName>
    <definedName name="_________MDE53">#REF!</definedName>
    <definedName name="_________MDE54">#REF!</definedName>
    <definedName name="_________MDE55">#REF!</definedName>
    <definedName name="_________MDE56">#REF!</definedName>
    <definedName name="_________MDE57">#REF!</definedName>
    <definedName name="_________MDE58">#REF!</definedName>
    <definedName name="_________MDE59">#REF!</definedName>
    <definedName name="_________MDE60">#REF!</definedName>
    <definedName name="_________MDE61">#REF!</definedName>
    <definedName name="_________MDE62">#REF!</definedName>
    <definedName name="_________MDE63">#REF!</definedName>
    <definedName name="_________MDE64">#REF!</definedName>
    <definedName name="_________MDE65">#REF!</definedName>
    <definedName name="_________MDE66">#REF!</definedName>
    <definedName name="_________MDE67">#REF!</definedName>
    <definedName name="_________MDE68">#REF!</definedName>
    <definedName name="_________ME01" localSheetId="4">#REF!</definedName>
    <definedName name="_________ME01">#REF!</definedName>
    <definedName name="_________ME02" localSheetId="4">#REF!</definedName>
    <definedName name="_________ME02">#REF!</definedName>
    <definedName name="_________ME03" localSheetId="4">#REF!</definedName>
    <definedName name="_________ME03">#REF!</definedName>
    <definedName name="_________ME04" localSheetId="4">#REF!</definedName>
    <definedName name="_________ME04">#REF!</definedName>
    <definedName name="_________ME05" localSheetId="4">#REF!</definedName>
    <definedName name="_________ME05">#REF!</definedName>
    <definedName name="_________ME06" localSheetId="4">#REF!</definedName>
    <definedName name="_________ME06">#REF!</definedName>
    <definedName name="_________ME07" localSheetId="4">#REF!</definedName>
    <definedName name="_________ME07">#REF!</definedName>
    <definedName name="_________ME08" localSheetId="4">#REF!</definedName>
    <definedName name="_________ME08">#REF!</definedName>
    <definedName name="_________ME09" localSheetId="4">#REF!</definedName>
    <definedName name="_________ME09">#REF!</definedName>
    <definedName name="_________ME10" localSheetId="4">#REF!</definedName>
    <definedName name="_________ME10">#REF!</definedName>
    <definedName name="_________ME11" localSheetId="4">#REF!</definedName>
    <definedName name="_________ME11">#REF!</definedName>
    <definedName name="_________ME12" localSheetId="4">#REF!</definedName>
    <definedName name="_________ME12">#REF!</definedName>
    <definedName name="_________ME13" localSheetId="4">#REF!</definedName>
    <definedName name="_________ME13">#REF!</definedName>
    <definedName name="_________ME14" localSheetId="4">#REF!</definedName>
    <definedName name="_________ME14">#REF!</definedName>
    <definedName name="_________ME15" localSheetId="4">#REF!</definedName>
    <definedName name="_________ME15">#REF!</definedName>
    <definedName name="_________ME16" localSheetId="4">#REF!</definedName>
    <definedName name="_________ME16">#REF!</definedName>
    <definedName name="_________ME17" localSheetId="4">#REF!</definedName>
    <definedName name="_________ME17">#REF!</definedName>
    <definedName name="_________ME18" localSheetId="4">#REF!</definedName>
    <definedName name="_________ME18">#REF!</definedName>
    <definedName name="_________ME19" localSheetId="4">#REF!</definedName>
    <definedName name="_________ME19">#REF!</definedName>
    <definedName name="_________ME20" localSheetId="4">#REF!</definedName>
    <definedName name="_________ME20">#REF!</definedName>
    <definedName name="_________ME21" localSheetId="4">#REF!</definedName>
    <definedName name="_________ME21">#REF!</definedName>
    <definedName name="_________ME22" localSheetId="4">#REF!</definedName>
    <definedName name="_________ME22">#REF!</definedName>
    <definedName name="_________ME23" localSheetId="4">#REF!</definedName>
    <definedName name="_________ME23">#REF!</definedName>
    <definedName name="_________ME24" localSheetId="4">#REF!</definedName>
    <definedName name="_________ME24">#REF!</definedName>
    <definedName name="_________ME25" localSheetId="4">#REF!</definedName>
    <definedName name="_________ME25">#REF!</definedName>
    <definedName name="_________ME26" localSheetId="4">#REF!</definedName>
    <definedName name="_________ME26">#REF!</definedName>
    <definedName name="_________ME27" localSheetId="4">#REF!</definedName>
    <definedName name="_________ME27">#REF!</definedName>
    <definedName name="_________ME28" localSheetId="4">#REF!</definedName>
    <definedName name="_________ME28">#REF!</definedName>
    <definedName name="_________ME29" localSheetId="4">#REF!</definedName>
    <definedName name="_________ME29">#REF!</definedName>
    <definedName name="_________ME30" localSheetId="4">#REF!</definedName>
    <definedName name="_________ME30">#REF!</definedName>
    <definedName name="_________ME31" localSheetId="4">#REF!</definedName>
    <definedName name="_________ME31">#REF!</definedName>
    <definedName name="_________ME32" localSheetId="4">#REF!</definedName>
    <definedName name="_________ME32">#REF!</definedName>
    <definedName name="_________ME33" localSheetId="4">#REF!</definedName>
    <definedName name="_________ME33">#REF!</definedName>
    <definedName name="_________ME34" localSheetId="4">#REF!</definedName>
    <definedName name="_________ME34">#REF!</definedName>
    <definedName name="_________ME35" localSheetId="4">#REF!</definedName>
    <definedName name="_________ME35">#REF!</definedName>
    <definedName name="_________ME36">#REF!</definedName>
    <definedName name="_________ME37">#REF!</definedName>
    <definedName name="_________ME38">#REF!</definedName>
    <definedName name="_________ME39">#REF!</definedName>
    <definedName name="_________ME40">#REF!</definedName>
    <definedName name="_________ME41">#REF!</definedName>
    <definedName name="_________ME42">#REF!</definedName>
    <definedName name="_________ME43">#REF!</definedName>
    <definedName name="_________ME44">#REF!</definedName>
    <definedName name="_________ME45">#REF!</definedName>
    <definedName name="_________ME46">#REF!</definedName>
    <definedName name="_________ME47">#REF!</definedName>
    <definedName name="_________ME48">#REF!</definedName>
    <definedName name="_________ME49">#REF!</definedName>
    <definedName name="_________ME50">#REF!</definedName>
    <definedName name="_________ME51">#REF!</definedName>
    <definedName name="_________ME52">#REF!</definedName>
    <definedName name="_________ME53">#REF!</definedName>
    <definedName name="_________ME54">#REF!</definedName>
    <definedName name="_________ME55">#REF!</definedName>
    <definedName name="_________ME56">#REF!</definedName>
    <definedName name="_________ME57">#REF!</definedName>
    <definedName name="_________ME58">#REF!</definedName>
    <definedName name="_________ME59">#REF!</definedName>
    <definedName name="_________ME60">#REF!</definedName>
    <definedName name="_________ME61">#REF!</definedName>
    <definedName name="_________ME62">#REF!</definedName>
    <definedName name="_________ME63">#REF!</definedName>
    <definedName name="_________ME64">#REF!</definedName>
    <definedName name="_________ME65">#REF!</definedName>
    <definedName name="_________ME66">#REF!</definedName>
    <definedName name="_________ME67">#REF!</definedName>
    <definedName name="_________ME68">#REF!</definedName>
    <definedName name="_________MMM01">'[24]Harga Dasar'!$G$34</definedName>
    <definedName name="_________MMM02">'[22]Harga Dasar'!$G$42</definedName>
    <definedName name="_________MMM03" localSheetId="6">'[47]4-Basic Price'!$F$53</definedName>
    <definedName name="_________MMM03">'[32]4-Basic Price'!$F$53</definedName>
    <definedName name="_________MMM04">'[22]Harga Dasar'!$G$44</definedName>
    <definedName name="_________MMM05" localSheetId="6">'[23]Basic Price'!#REF!</definedName>
    <definedName name="_________MMM05">'[23]Basic Price'!#REF!</definedName>
    <definedName name="_________MMM06">'[22]Harga Dasar'!$G$46</definedName>
    <definedName name="_________MMM07" localSheetId="6">'[23]Basic Price'!#REF!</definedName>
    <definedName name="_________MMM07">'[23]Basic Price'!#REF!</definedName>
    <definedName name="_________MMM08">'[22]Harga Dasar'!$G$48</definedName>
    <definedName name="_________MMM09">'[22]Harga Dasar'!$G$49</definedName>
    <definedName name="_________MMM10">'[22]Harga Dasar'!$G$50</definedName>
    <definedName name="_________MMM11" localSheetId="6">'[23]Basic Price'!#REF!</definedName>
    <definedName name="_________MMM11">'[23]Basic Price'!#REF!</definedName>
    <definedName name="_________MMM12" localSheetId="6">'[23]Basic Price'!#REF!</definedName>
    <definedName name="_________MMM12">'[23]Basic Price'!#REF!</definedName>
    <definedName name="_________MMM13">'[22]Harga Dasar'!$G$55</definedName>
    <definedName name="_________MMM14">'[22]Harga Dasar'!$G$56</definedName>
    <definedName name="_________MMM15" localSheetId="6">'[23]Basic Price'!#REF!</definedName>
    <definedName name="_________MMM15">'[23]Basic Price'!#REF!</definedName>
    <definedName name="_________MMM16">'[22]Harga Dasar'!$G$58</definedName>
    <definedName name="_________MMM17">'[22]Harga Dasar'!$G$59</definedName>
    <definedName name="_________MMM18" localSheetId="6">'[47]4-Basic Price'!$F$70</definedName>
    <definedName name="_________MMM18">'[39]4-Basic Price'!$F$74</definedName>
    <definedName name="_________MMM19" localSheetId="6">'[47]4-Basic Price'!$F$71</definedName>
    <definedName name="_________MMM19">'[39]4-Basic Price'!$F$75</definedName>
    <definedName name="_________MMM20" localSheetId="6">'[23]Basic Price'!#REF!</definedName>
    <definedName name="_________MMM20">'[23]Basic Price'!#REF!</definedName>
    <definedName name="_________MMM21" localSheetId="6">'[23]Basic Price'!#REF!</definedName>
    <definedName name="_________MMM21">'[23]Basic Price'!#REF!</definedName>
    <definedName name="_________MMM22" localSheetId="6">'[23]Basic Price'!#REF!</definedName>
    <definedName name="_________MMM22">'[23]Basic Price'!#REF!</definedName>
    <definedName name="_________MMM23" localSheetId="6">'[23]Basic Price'!#REF!</definedName>
    <definedName name="_________MMM23">'[23]Basic Price'!#REF!</definedName>
    <definedName name="_________MMM24">'[23]Basic Price'!#REF!</definedName>
    <definedName name="_________MMM25">'[23]Basic Price'!#REF!</definedName>
    <definedName name="_________MMM26">'[22]Harga Dasar'!$G$69</definedName>
    <definedName name="_________MMM27">'[22]Harga Dasar'!$G$70</definedName>
    <definedName name="_________MMM28" localSheetId="6">'[23]Basic Price'!#REF!</definedName>
    <definedName name="_________MMM28">'[23]Basic Price'!#REF!</definedName>
    <definedName name="_________MMM29">'[22]Harga Dasar'!$G$72</definedName>
    <definedName name="_________MMM30" localSheetId="6">'[23]Basic Price'!#REF!</definedName>
    <definedName name="_________MMM30">'[23]Basic Price'!#REF!</definedName>
    <definedName name="_________MMM31">'[22]Harga Dasar'!$G$74</definedName>
    <definedName name="_________MMM32" localSheetId="6">'[23]Basic Price'!#REF!</definedName>
    <definedName name="_________MMM32">'[23]Basic Price'!#REF!</definedName>
    <definedName name="_________MMM33">'[22]Harga Dasar'!$G$76</definedName>
    <definedName name="_________MMM34">'[22]Harga Dasar'!$G$77</definedName>
    <definedName name="_________MMM35" localSheetId="6">'[23]Basic Price'!#REF!</definedName>
    <definedName name="_________MMM35">'[23]Basic Price'!#REF!</definedName>
    <definedName name="_________MMM36" localSheetId="6">'[23]Basic Price'!#REF!</definedName>
    <definedName name="_________MMM36">'[23]Basic Price'!#REF!</definedName>
    <definedName name="_________MMM37" localSheetId="6">'[23]Basic Price'!#REF!</definedName>
    <definedName name="_________MMM37">'[23]Basic Price'!#REF!</definedName>
    <definedName name="_________MMM38" localSheetId="6">'[23]Basic Price'!#REF!</definedName>
    <definedName name="_________MMM38">'[23]Basic Price'!#REF!</definedName>
    <definedName name="_________MMM39" localSheetId="6">'[47]4-Basic Price'!$F$91</definedName>
    <definedName name="_________MMM39">'[39]4-Basic Price'!$F$96</definedName>
    <definedName name="_________MMM40" localSheetId="6">'[23]Basic Price'!#REF!</definedName>
    <definedName name="_________MMM40">'[23]Basic Price'!#REF!</definedName>
    <definedName name="_________MMM41" localSheetId="6">'[23]Basic Price'!#REF!</definedName>
    <definedName name="_________MMM41">'[23]Basic Price'!#REF!</definedName>
    <definedName name="_________MMM411" localSheetId="6">'[23]Basic Price'!#REF!</definedName>
    <definedName name="_________MMM411">'[23]Basic Price'!#REF!</definedName>
    <definedName name="_________MMM42">'[22]Harga Dasar'!$G$87</definedName>
    <definedName name="_________MMM43" localSheetId="6">'[23]Basic Price'!#REF!</definedName>
    <definedName name="_________MMM43">'[23]Basic Price'!#REF!</definedName>
    <definedName name="_________MMM44" localSheetId="6">'[23]Basic Price'!#REF!</definedName>
    <definedName name="_________MMM44">'[23]Basic Price'!#REF!</definedName>
    <definedName name="_________MMM45" localSheetId="6">'[23]Basic Price'!#REF!</definedName>
    <definedName name="_________MMM45">'[23]Basic Price'!#REF!</definedName>
    <definedName name="_________MMM46" localSheetId="6">'[23]Basic Price'!#REF!</definedName>
    <definedName name="_________MMM46">'[23]Basic Price'!#REF!</definedName>
    <definedName name="_________MMM47" localSheetId="6">'[23]Basic Price'!#REF!</definedName>
    <definedName name="_________MMM47">'[23]Basic Price'!#REF!</definedName>
    <definedName name="_________MMM48" localSheetId="6">'[23]Basic Price'!#REF!</definedName>
    <definedName name="_________MMM48">'[23]Basic Price'!#REF!</definedName>
    <definedName name="_________MMM49">'[23]Basic Price'!#REF!</definedName>
    <definedName name="_________MMM50">'[23]Basic Price'!#REF!</definedName>
    <definedName name="_________MMM51">'[23]Basic Price'!#REF!</definedName>
    <definedName name="_________MMM52">'[23]Basic Price'!#REF!</definedName>
    <definedName name="_________MMM53">'[23]Basic Price'!#REF!</definedName>
    <definedName name="_________MMM54">'[23]Basic Price'!#REF!</definedName>
    <definedName name="_________ON2">'[44]M. Onsite'!#REF!</definedName>
    <definedName name="_________ON3">'[44]M. Onsite'!#REF!</definedName>
    <definedName name="_________ON4">'[44]M. Onsite'!#REF!</definedName>
    <definedName name="_________ON5">'[44]M. Onsite'!#REF!</definedName>
    <definedName name="_________pvc1">[48]upah!#REF!</definedName>
    <definedName name="_________pvc12">[48]upah!#REF!</definedName>
    <definedName name="_________pvc34">[48]upah!#REF!</definedName>
    <definedName name="_________pvc4">[48]upah!#REF!</definedName>
    <definedName name="_________RAB2009" localSheetId="6" hidden="1">#REF!</definedName>
    <definedName name="_________RAB2009" hidden="1">#REF!</definedName>
    <definedName name="_________SC1" localSheetId="6">#REF!</definedName>
    <definedName name="_________SC1">#REF!</definedName>
    <definedName name="_________SC2" localSheetId="6">#REF!</definedName>
    <definedName name="_________SC2">#REF!</definedName>
    <definedName name="_________SC3">#REF!</definedName>
    <definedName name="_________SC4">#REF!</definedName>
    <definedName name="________10A">'[49]Anls Hrg'!#REF!</definedName>
    <definedName name="________7B">'[44]Anls Hrg'!#REF!</definedName>
    <definedName name="________ANA1">'[44]Anls Hrg'!#REF!</definedName>
    <definedName name="________ANA11">'[49]Anls Hrg'!#REF!</definedName>
    <definedName name="________ANA12">'[49]Anls Hrg'!#REF!</definedName>
    <definedName name="________ANA16">'[44]Anls Hrg'!#REF!</definedName>
    <definedName name="________ANA17">'[49]Anls Hrg'!#REF!</definedName>
    <definedName name="________ANA2">'[44]Anls Hrg'!#REF!</definedName>
    <definedName name="________ANA21">'[49]Anls Hrg'!#REF!</definedName>
    <definedName name="________ANA24">'[49]Anls Hrg'!#REF!</definedName>
    <definedName name="________ANA25">'[49]Anls Hrg'!#REF!</definedName>
    <definedName name="________ANA32">'[49]Anls Hrg'!#REF!</definedName>
    <definedName name="________ANA33">'[44]Anls Hrg'!#REF!</definedName>
    <definedName name="________ANA37">'[44]Anls Hrg'!#REF!</definedName>
    <definedName name="________ANA38">'[49]Anls Hrg'!#REF!</definedName>
    <definedName name="________ANA4">'[44]Anls Hrg'!#REF!</definedName>
    <definedName name="________ANA7">'[44]Anls Hrg'!#REF!</definedName>
    <definedName name="________ANA8">'[49]Anls Hrg'!#REF!</definedName>
    <definedName name="________ANA9">'[49]Anls Hrg'!#REF!</definedName>
    <definedName name="________BRE1" localSheetId="6">#REF!</definedName>
    <definedName name="________BRE1">#REF!</definedName>
    <definedName name="________DAF1" localSheetId="6">#REF!</definedName>
    <definedName name="________DAF1">#REF!</definedName>
    <definedName name="________DAF10" localSheetId="9">#REF!</definedName>
    <definedName name="________DAF10" localSheetId="6">#REF!</definedName>
    <definedName name="________DAF10">#REF!</definedName>
    <definedName name="________DIV1" localSheetId="9">#REF!</definedName>
    <definedName name="________DIV1" localSheetId="6">#REF!</definedName>
    <definedName name="________DIV1">'[36]Kuantitas &amp; Harga'!$G$22</definedName>
    <definedName name="________DIV10" localSheetId="9">#REF!</definedName>
    <definedName name="________DIV10" localSheetId="4">'[41]Kuantitas &amp; Harga'!#REF!</definedName>
    <definedName name="________DIV10" localSheetId="6">'[25]BOQ Rutin Jalan'!#REF!</definedName>
    <definedName name="________DIV10">'[41]Kuantitas &amp; Harga'!#REF!</definedName>
    <definedName name="________DIV11" localSheetId="9">#REF!</definedName>
    <definedName name="________DIV11" localSheetId="4">#REF!</definedName>
    <definedName name="________DIV11" localSheetId="6">#REF!</definedName>
    <definedName name="________DIV11">#REF!</definedName>
    <definedName name="________DIV2" localSheetId="9">#REF!</definedName>
    <definedName name="________DIV2" localSheetId="6">#REF!</definedName>
    <definedName name="________DIV2">'[42]Kuantitas &amp; Harga'!$I$45</definedName>
    <definedName name="________DIV3" localSheetId="9">#REF!</definedName>
    <definedName name="________DIV3" localSheetId="4">'[41]Kuantitas &amp; Harga'!#REF!</definedName>
    <definedName name="________DIV3" localSheetId="6">#REF!</definedName>
    <definedName name="________DIV3">'[41]Kuantitas &amp; Harga'!#REF!</definedName>
    <definedName name="________DIV4" localSheetId="9">#REF!</definedName>
    <definedName name="________DIV4" localSheetId="6">#REF!</definedName>
    <definedName name="________DIV4">'[38]Kuantitas &amp; Harga'!$J$92</definedName>
    <definedName name="________DIV5" localSheetId="9">#REF!</definedName>
    <definedName name="________DIV5" localSheetId="6">#REF!</definedName>
    <definedName name="________DIV5">'[38]Kuantitas &amp; Harga'!$J$106</definedName>
    <definedName name="________DIV6" localSheetId="9">#REF!</definedName>
    <definedName name="________DIV6" localSheetId="6">'[25]BOQ Rutin Jalan'!#REF!</definedName>
    <definedName name="________DIV6">'[38]Kuantitas &amp; Harga'!$J$144</definedName>
    <definedName name="________DIV7" localSheetId="9">#REF!</definedName>
    <definedName name="________DIV7" localSheetId="6">'[25]BOQ Rutin Jalan'!#REF!</definedName>
    <definedName name="________DIV7">'[38]Kuantitas &amp; Harga'!$J$265</definedName>
    <definedName name="________DIV8" localSheetId="9">#REF!</definedName>
    <definedName name="________DIV8" localSheetId="6">[1]BOQ!#REF!</definedName>
    <definedName name="________DIV8">'[38]Kuantitas &amp; Harga'!$J$340</definedName>
    <definedName name="________DIV9" localSheetId="9">#REF!</definedName>
    <definedName name="________DIV9" localSheetId="6">'[25]BOQ Rutin Jalan'!#REF!</definedName>
    <definedName name="________DIV9">'[38]Kuantitas &amp; Harga'!$J$369</definedName>
    <definedName name="________EEE01" localSheetId="6">#REF!</definedName>
    <definedName name="________EEE01">[50]Peralatan!$AZ$8</definedName>
    <definedName name="________EEE02" localSheetId="6">#REF!</definedName>
    <definedName name="________EEE02">[50]Peralatan!$AZ$9</definedName>
    <definedName name="________EEE03" localSheetId="6">#REF!</definedName>
    <definedName name="________EEE03">[50]Peralatan!$AZ$10</definedName>
    <definedName name="________EEE04" localSheetId="6">#REF!</definedName>
    <definedName name="________EEE04">[50]Peralatan!$AZ$11</definedName>
    <definedName name="________EEE05" localSheetId="6">#REF!</definedName>
    <definedName name="________EEE05">[50]Peralatan!$AZ$12</definedName>
    <definedName name="________EEE06" localSheetId="6">'[47]5-ALAT(1)'!$AW$13</definedName>
    <definedName name="________EEE06">[50]Peralatan!$AZ$13</definedName>
    <definedName name="________EEE07" localSheetId="6">#REF!</definedName>
    <definedName name="________EEE07">[50]Peralatan!$AZ$14</definedName>
    <definedName name="________EEE08" localSheetId="6">'[51]5-ALAT(1)'!$AW$15</definedName>
    <definedName name="________EEE08">[50]Peralatan!$AZ$15</definedName>
    <definedName name="________EEE09" localSheetId="6">'[22]Alat (1)'!$AW$16</definedName>
    <definedName name="________EEE09">[50]Peralatan!$AZ$16</definedName>
    <definedName name="________EEE10" localSheetId="6">'[47]5-ALAT(1)'!$AW$17</definedName>
    <definedName name="________EEE10">[50]Peralatan!$AZ$17</definedName>
    <definedName name="________EEE11" localSheetId="6">#REF!</definedName>
    <definedName name="________EEE11">[50]Peralatan!$AZ$18</definedName>
    <definedName name="________EEE12" localSheetId="6">#REF!</definedName>
    <definedName name="________EEE12">[50]Peralatan!$AZ$19</definedName>
    <definedName name="________EEE13" localSheetId="6">#REF!</definedName>
    <definedName name="________EEE13">[50]Peralatan!$AZ$20</definedName>
    <definedName name="________EEE14" localSheetId="6">#REF!</definedName>
    <definedName name="________EEE14">[50]Peralatan!$AZ$21</definedName>
    <definedName name="________EEE15" localSheetId="6">#REF!</definedName>
    <definedName name="________EEE15">[50]Peralatan!$AZ$22</definedName>
    <definedName name="________EEE16" localSheetId="6">#REF!</definedName>
    <definedName name="________EEE16">[50]Peralatan!$AZ$23</definedName>
    <definedName name="________EEE17" localSheetId="6">'[47]5-ALAT(1)'!$AW$24</definedName>
    <definedName name="________EEE17">[50]Peralatan!$AZ$24</definedName>
    <definedName name="________EEE18" localSheetId="6">#REF!</definedName>
    <definedName name="________EEE18">[50]Peralatan!$AZ$25</definedName>
    <definedName name="________EEE19" localSheetId="6">#REF!</definedName>
    <definedName name="________EEE19">[50]Peralatan!$AZ$26</definedName>
    <definedName name="________EEE20" localSheetId="6">#REF!</definedName>
    <definedName name="________EEE20">[50]Peralatan!$AZ$27</definedName>
    <definedName name="________EEE21" localSheetId="6">#REF!</definedName>
    <definedName name="________EEE21">[50]Peralatan!$AZ$28</definedName>
    <definedName name="________EEE22" localSheetId="6">#REF!</definedName>
    <definedName name="________EEE22">[50]Peralatan!$AZ$29</definedName>
    <definedName name="________EEE23" localSheetId="6">'[47]5-ALAT(1)'!$AW$30</definedName>
    <definedName name="________EEE23">[50]Peralatan!$AZ$30</definedName>
    <definedName name="________EEE24" localSheetId="6">#REF!</definedName>
    <definedName name="________EEE24">[50]Peralatan!$AZ$31</definedName>
    <definedName name="________EEE25" localSheetId="6">#REF!</definedName>
    <definedName name="________EEE25">[50]Peralatan!$AZ$32</definedName>
    <definedName name="________EEE26" localSheetId="6">#REF!</definedName>
    <definedName name="________EEE26">[50]Peralatan!$AZ$33</definedName>
    <definedName name="________EEE27" localSheetId="6">#REF!</definedName>
    <definedName name="________EEE27">[50]Peralatan!$AZ$34</definedName>
    <definedName name="________EEE28" localSheetId="6">#REF!</definedName>
    <definedName name="________EEE28">[50]Peralatan!$AZ$35</definedName>
    <definedName name="________EEE29" localSheetId="6">#REF!</definedName>
    <definedName name="________EEE29">[50]Peralatan!$AZ$36</definedName>
    <definedName name="________EEE30" localSheetId="6">#REF!</definedName>
    <definedName name="________EEE30">[50]Peralatan!$AZ$37</definedName>
    <definedName name="________EEE31" localSheetId="6">#REF!</definedName>
    <definedName name="________EEE31">[50]Peralatan!$AZ$38</definedName>
    <definedName name="________EEE32" localSheetId="6">#REF!</definedName>
    <definedName name="________EEE32">[50]Peralatan!$AZ$39</definedName>
    <definedName name="________EEE33" localSheetId="6">#REF!</definedName>
    <definedName name="________EEE33">[50]Peralatan!$AZ$40</definedName>
    <definedName name="________EEE59">'[22]Alat (1)'!$AW$66</definedName>
    <definedName name="________EER03">'[22]Alat (1)'!$AX$10</definedName>
    <definedName name="________EER05">'[22]Alat (1)'!$AX$12</definedName>
    <definedName name="________EER06">'[22]Alat (1)'!$AX$13</definedName>
    <definedName name="________EER08">'[22]Alat (1)'!$AX$15</definedName>
    <definedName name="________EER13">'[22]Alat (1)'!$AX$20</definedName>
    <definedName name="________EER17">'[22]Alat (1)'!$AX$24</definedName>
    <definedName name="________EER24">'[22]Alat (1)'!$AX$31</definedName>
    <definedName name="________EER25">'[22]Alat (1)'!$AX$32</definedName>
    <definedName name="________EER26">'[22]Alat (1)'!$AX$33</definedName>
    <definedName name="________EER47">'[22]Alat (1)'!$AX$54</definedName>
    <definedName name="________EER48">'[22]Alat (1)'!$AX$55</definedName>
    <definedName name="________EER56">'[22]Alat (1)'!$AX$63</definedName>
    <definedName name="________EER57">'[22]Alat (1)'!$AX$64</definedName>
    <definedName name="________EER58">'[22]Alat (1)'!$AX$65</definedName>
    <definedName name="________EER59">'[22]Alat (1)'!$AX$66</definedName>
    <definedName name="________EER60">'[22]Alat (1)'!$AX$67</definedName>
    <definedName name="________FOR1" localSheetId="6">#REF!</definedName>
    <definedName name="________FOR1">#REF!</definedName>
    <definedName name="________grc1" localSheetId="9">#REF!</definedName>
    <definedName name="________grc1" localSheetId="6">#REF!</definedName>
    <definedName name="________grc1">#REF!</definedName>
    <definedName name="________H70000" localSheetId="4">#REF!</definedName>
    <definedName name="________H70000">#REF!</definedName>
    <definedName name="________HAL1" localSheetId="4">#REF!</definedName>
    <definedName name="________HAL1">#REF!</definedName>
    <definedName name="________HAL2" localSheetId="4">#REF!</definedName>
    <definedName name="________HAL2">#REF!</definedName>
    <definedName name="________HAL3" localSheetId="4">#REF!</definedName>
    <definedName name="________HAL3">#REF!</definedName>
    <definedName name="________HAL4" localSheetId="4">#REF!</definedName>
    <definedName name="________HAL4">#REF!</definedName>
    <definedName name="________HAL5" localSheetId="4">#REF!</definedName>
    <definedName name="________HAL5">#REF!</definedName>
    <definedName name="________HAL6" localSheetId="4">#REF!</definedName>
    <definedName name="________HAL6">#REF!</definedName>
    <definedName name="________HAL7" localSheetId="4">#REF!</definedName>
    <definedName name="________HAL7">#REF!</definedName>
    <definedName name="________HAL8" localSheetId="4">#REF!</definedName>
    <definedName name="________HAL8">#REF!</definedName>
    <definedName name="________jml1" localSheetId="4">'[37]kont anak1'!#REF!</definedName>
    <definedName name="________jml1">'[37]kont anak1'!#REF!</definedName>
    <definedName name="________ker1020" localSheetId="9">#REF!</definedName>
    <definedName name="________ker1020" localSheetId="6">#REF!</definedName>
    <definedName name="________ker1020">#REF!</definedName>
    <definedName name="________ker1030" localSheetId="9">#REF!</definedName>
    <definedName name="________ker1030" localSheetId="6">#REF!</definedName>
    <definedName name="________ker1030">#REF!</definedName>
    <definedName name="________KOE1" localSheetId="6">#REF!</definedName>
    <definedName name="________KOE1">#REF!</definedName>
    <definedName name="________KOE10">#REF!</definedName>
    <definedName name="________KOE2">#REF!</definedName>
    <definedName name="________KOE3">#REF!</definedName>
    <definedName name="________KOE4">#REF!</definedName>
    <definedName name="________KOE5">#REF!</definedName>
    <definedName name="________KOE6">#REF!</definedName>
    <definedName name="________KOE7">#REF!</definedName>
    <definedName name="________KOE8">#REF!</definedName>
    <definedName name="________KOE9">#REF!</definedName>
    <definedName name="________LLL01" localSheetId="6">'[51]4-Basic Price'!$F$8</definedName>
    <definedName name="________LLL01">'[32]4-Basic Price'!$F$8</definedName>
    <definedName name="________LLL02" localSheetId="6">'[47]4-Basic Price'!$F$9</definedName>
    <definedName name="________LLL02">'[32]4-Basic Price'!$F$9</definedName>
    <definedName name="________LLL03" localSheetId="6">'[51]4-Basic Price'!$F$10</definedName>
    <definedName name="________LLL03">'[32]4-Basic Price'!$F$10</definedName>
    <definedName name="________LLL04">'[22]Harga Dasar'!$G$11</definedName>
    <definedName name="________LLL05">'[22]Harga Dasar'!$G$12</definedName>
    <definedName name="________LLL06">'[22]Harga Dasar'!$G$13</definedName>
    <definedName name="________LLL07" localSheetId="6">'[23]Basic Price'!#REF!</definedName>
    <definedName name="________LLL07">'[23]Basic Price'!#REF!</definedName>
    <definedName name="________LLL08">'[22]Harga Dasar'!$G$15</definedName>
    <definedName name="________LLL09" localSheetId="6">'[23]Basic Price'!#REF!</definedName>
    <definedName name="________LLL09">'[23]Basic Price'!#REF!</definedName>
    <definedName name="________LLL10" localSheetId="6">'[23]Basic Price'!#REF!</definedName>
    <definedName name="________LLL10">'[23]Basic Price'!#REF!</definedName>
    <definedName name="________LLL11" localSheetId="6">'[22]Harga Dasar'!#REF!</definedName>
    <definedName name="________LLL11">'[22]Harga Dasar'!#REF!</definedName>
    <definedName name="________MDE01" localSheetId="6">#REF!</definedName>
    <definedName name="________MDE01">#REF!</definedName>
    <definedName name="________MDE02" localSheetId="6">#REF!</definedName>
    <definedName name="________MDE02">#REF!</definedName>
    <definedName name="________MDE03" localSheetId="6">#REF!</definedName>
    <definedName name="________MDE03">[50]Peralatan!$BR$67</definedName>
    <definedName name="________MDE04" localSheetId="6">#REF!</definedName>
    <definedName name="________MDE04">[50]Peralatan!$BR$87</definedName>
    <definedName name="________MDE05" localSheetId="6">#REF!</definedName>
    <definedName name="________MDE05">[50]Peralatan!$BR$107</definedName>
    <definedName name="________MDE06" localSheetId="6">#REF!</definedName>
    <definedName name="________MDE06">[50]Peralatan!$BR$127</definedName>
    <definedName name="________MDE07" localSheetId="6">#REF!</definedName>
    <definedName name="________MDE07">[50]Peralatan!$BR$147</definedName>
    <definedName name="________MDE08" localSheetId="6">#REF!</definedName>
    <definedName name="________MDE08">[50]Peralatan!$BR$167</definedName>
    <definedName name="________MDE09" localSheetId="6">#REF!</definedName>
    <definedName name="________MDE09">[50]Peralatan!$BR$187</definedName>
    <definedName name="________MDE10" localSheetId="6">#REF!</definedName>
    <definedName name="________MDE10">[50]Peralatan!$BR$207</definedName>
    <definedName name="________MDE11" localSheetId="6">#REF!</definedName>
    <definedName name="________MDE11">[50]Peralatan!$BR$227</definedName>
    <definedName name="________MDE12" localSheetId="6">#REF!</definedName>
    <definedName name="________MDE12">[50]Peralatan!$BR$247</definedName>
    <definedName name="________MDE13" localSheetId="6">#REF!</definedName>
    <definedName name="________MDE13">[50]Peralatan!$BR$267</definedName>
    <definedName name="________MDE14" localSheetId="6">#REF!</definedName>
    <definedName name="________MDE14">[50]Peralatan!$BR$287</definedName>
    <definedName name="________MDE15" localSheetId="6">#REF!</definedName>
    <definedName name="________MDE15">[50]Peralatan!$BR$307</definedName>
    <definedName name="________MDE16" localSheetId="6">#REF!</definedName>
    <definedName name="________MDE16">[50]Peralatan!$BR$327</definedName>
    <definedName name="________MDE17" localSheetId="6">#REF!</definedName>
    <definedName name="________MDE17">[50]Peralatan!$BR$347</definedName>
    <definedName name="________MDE18" localSheetId="6">#REF!</definedName>
    <definedName name="________MDE18">[50]Peralatan!$BR$367</definedName>
    <definedName name="________MDE19" localSheetId="6">#REF!</definedName>
    <definedName name="________MDE19">[50]Peralatan!$BR$387</definedName>
    <definedName name="________MDE20" localSheetId="6">#REF!</definedName>
    <definedName name="________MDE20">[50]Peralatan!$BR$407</definedName>
    <definedName name="________MDE21" localSheetId="6">#REF!</definedName>
    <definedName name="________MDE21">[50]Peralatan!$BR$427</definedName>
    <definedName name="________MDE22" localSheetId="6">#REF!</definedName>
    <definedName name="________MDE22">[50]Peralatan!$BR$447</definedName>
    <definedName name="________MDE23" localSheetId="6">#REF!</definedName>
    <definedName name="________MDE23">[50]Peralatan!$BR$467</definedName>
    <definedName name="________MDE24" localSheetId="6">#REF!</definedName>
    <definedName name="________MDE24">[50]Peralatan!$BR$487</definedName>
    <definedName name="________MDE25" localSheetId="6">#REF!</definedName>
    <definedName name="________MDE25">[50]Peralatan!$BR$507</definedName>
    <definedName name="________MDE26" localSheetId="6">#REF!</definedName>
    <definedName name="________MDE26">[50]Peralatan!$BR$527</definedName>
    <definedName name="________MDE27" localSheetId="6">#REF!</definedName>
    <definedName name="________MDE27">[50]Peralatan!$BR$547</definedName>
    <definedName name="________MDE28" localSheetId="6">#REF!</definedName>
    <definedName name="________MDE28">[50]Peralatan!$BR$567</definedName>
    <definedName name="________MDE29" localSheetId="6">#REF!</definedName>
    <definedName name="________MDE29">[50]Peralatan!$BR$587</definedName>
    <definedName name="________MDE30" localSheetId="6">#REF!</definedName>
    <definedName name="________MDE30">[50]Peralatan!$BR$607</definedName>
    <definedName name="________MDE31" localSheetId="6">#REF!</definedName>
    <definedName name="________MDE31">[50]Peralatan!$BR$627</definedName>
    <definedName name="________MDE32" localSheetId="6">#REF!</definedName>
    <definedName name="________MDE32">[50]Peralatan!$BR$647</definedName>
    <definedName name="________MDE33" localSheetId="6">#REF!</definedName>
    <definedName name="________MDE33">[50]Peralatan!$BR$667</definedName>
    <definedName name="________MDE34" localSheetId="6">#REF!</definedName>
    <definedName name="________MDE34">[50]Peralatan!$BR$698</definedName>
    <definedName name="________MDE35" localSheetId="6">#REF!</definedName>
    <definedName name="________MDE35">'[50]Peralatan (2)'!$R$27</definedName>
    <definedName name="________MDE36" localSheetId="6">#REF!</definedName>
    <definedName name="________MDE36">'[50]Peralatan (2)'!$R$47</definedName>
    <definedName name="________MDE37" localSheetId="6">#REF!</definedName>
    <definedName name="________MDE37">'[50]Peralatan (2)'!$R$67</definedName>
    <definedName name="________MDE38" localSheetId="6">#REF!</definedName>
    <definedName name="________MDE38">'[50]Peralatan (2)'!$R$87</definedName>
    <definedName name="________MDE39" localSheetId="6">#REF!</definedName>
    <definedName name="________MDE39">'[50]Peralatan (2)'!$R$107</definedName>
    <definedName name="________MDE40" localSheetId="6">#REF!</definedName>
    <definedName name="________MDE40">'[50]Peralatan (2)'!$R$127</definedName>
    <definedName name="________MDE41" localSheetId="6">#REF!</definedName>
    <definedName name="________MDE41">'[50]Peralatan (2)'!$R$147</definedName>
    <definedName name="________MDE42" localSheetId="6">#REF!</definedName>
    <definedName name="________MDE42">'[50]Peralatan (2)'!$R$167</definedName>
    <definedName name="________MDE43" localSheetId="6">#REF!</definedName>
    <definedName name="________MDE43">'[50]Peralatan (2)'!$R$187</definedName>
    <definedName name="________MDE44" localSheetId="6">#REF!</definedName>
    <definedName name="________MDE44">'[50]Peralatan (2)'!$R$207</definedName>
    <definedName name="________MDE45" localSheetId="6">#REF!</definedName>
    <definedName name="________MDE45">'[50]Peralatan (2)'!$R$227</definedName>
    <definedName name="________MDE46" localSheetId="6">#REF!</definedName>
    <definedName name="________MDE46">'[50]Peralatan (2)'!$R$247</definedName>
    <definedName name="________MDE47" localSheetId="6">#REF!</definedName>
    <definedName name="________MDE47">'[50]Peralatan (2)'!$R$267</definedName>
    <definedName name="________MDE48" localSheetId="6">#REF!</definedName>
    <definedName name="________MDE48">'[50]Peralatan (2)'!$R$287</definedName>
    <definedName name="________MDE49" localSheetId="6">#REF!</definedName>
    <definedName name="________MDE49">'[50]Peralatan (2)'!$R$307</definedName>
    <definedName name="________MDE50" localSheetId="6">#REF!</definedName>
    <definedName name="________MDE50">'[50]Peralatan (2)'!$R$327</definedName>
    <definedName name="________MDE51" localSheetId="6">#REF!</definedName>
    <definedName name="________MDE51">'[50]Peralatan (2)'!$R$347</definedName>
    <definedName name="________MDE52" localSheetId="6">#REF!</definedName>
    <definedName name="________MDE52">'[50]Peralatan (2)'!$R$367</definedName>
    <definedName name="________MDE53" localSheetId="6">#REF!</definedName>
    <definedName name="________MDE53">'[50]Peralatan (2)'!$R$387</definedName>
    <definedName name="________MDE54" localSheetId="6">#REF!</definedName>
    <definedName name="________MDE54">'[50]Peralatan (2)'!$R$407</definedName>
    <definedName name="________MDE55" localSheetId="6">#REF!</definedName>
    <definedName name="________MDE55">'[50]Peralatan (2)'!$R$427</definedName>
    <definedName name="________MDE56" localSheetId="6">#REF!</definedName>
    <definedName name="________MDE56">'[50]Peralatan (2)'!$R$447</definedName>
    <definedName name="________MDE57" localSheetId="6">#REF!</definedName>
    <definedName name="________MDE57">'[50]Peralatan (2)'!$R$467</definedName>
    <definedName name="________MDE58" localSheetId="6">#REF!</definedName>
    <definedName name="________MDE58">'[50]Peralatan (2)'!$R$487</definedName>
    <definedName name="________MDE59" localSheetId="6">#REF!</definedName>
    <definedName name="________MDE59">'[50]Peralatan (2)'!$R$507</definedName>
    <definedName name="________MDE60" localSheetId="6">#REF!</definedName>
    <definedName name="________MDE60">'[50]Peralatan (2)'!$R$527</definedName>
    <definedName name="________MDE61" localSheetId="6">#REF!</definedName>
    <definedName name="________MDE61">'[50]Peralatan (2)'!$R$547</definedName>
    <definedName name="________MDE62" localSheetId="6">#REF!</definedName>
    <definedName name="________MDE62">'[50]Peralatan (2)'!$R$567</definedName>
    <definedName name="________MDE63" localSheetId="6">#REF!</definedName>
    <definedName name="________MDE63">'[50]Peralatan (2)'!$R$587</definedName>
    <definedName name="________MDE64" localSheetId="6">#REF!</definedName>
    <definedName name="________MDE64">'[50]Peralatan (2)'!$R$607</definedName>
    <definedName name="________MDE65" localSheetId="6">#REF!</definedName>
    <definedName name="________MDE65">'[50]Peralatan (2)'!$R$627</definedName>
    <definedName name="________MDE66" localSheetId="6">#REF!</definedName>
    <definedName name="________MDE66">'[50]Peralatan (2)'!$R$647</definedName>
    <definedName name="________MDE67" localSheetId="6">#REF!</definedName>
    <definedName name="________MDE67">'[50]Peralatan (2)'!$R$667</definedName>
    <definedName name="________MDE68" localSheetId="6">#REF!</definedName>
    <definedName name="________MDE68">'[50]Peralatan (2)'!$R$698</definedName>
    <definedName name="________ME01" localSheetId="6">#REF!</definedName>
    <definedName name="________ME01">[50]Peralatan!$BR$26</definedName>
    <definedName name="________ME02" localSheetId="6">#REF!</definedName>
    <definedName name="________ME02">[50]Peralatan!$BR$46</definedName>
    <definedName name="________ME03" localSheetId="6">#REF!</definedName>
    <definedName name="________ME03">[50]Peralatan!$BR$66</definedName>
    <definedName name="________ME04" localSheetId="6">#REF!</definedName>
    <definedName name="________ME04">[50]Peralatan!$BR$86</definedName>
    <definedName name="________ME05" localSheetId="6">#REF!</definedName>
    <definedName name="________ME05">[50]Peralatan!$BR$106</definedName>
    <definedName name="________ME06" localSheetId="6">#REF!</definedName>
    <definedName name="________ME06">[50]Peralatan!$BR$126</definedName>
    <definedName name="________ME07" localSheetId="6">#REF!</definedName>
    <definedName name="________ME07">[50]Peralatan!$BR$146</definedName>
    <definedName name="________ME08" localSheetId="6">#REF!</definedName>
    <definedName name="________ME08">[50]Peralatan!$BR$166</definedName>
    <definedName name="________ME09" localSheetId="6">#REF!</definedName>
    <definedName name="________ME09">[50]Peralatan!$BR$186</definedName>
    <definedName name="________ME10" localSheetId="6">#REF!</definedName>
    <definedName name="________ME10">[50]Peralatan!$BR$206</definedName>
    <definedName name="________ME11" localSheetId="6">#REF!</definedName>
    <definedName name="________ME11">[50]Peralatan!$BR$226</definedName>
    <definedName name="________ME12" localSheetId="6">#REF!</definedName>
    <definedName name="________ME12">[50]Peralatan!$BR$246</definedName>
    <definedName name="________ME13" localSheetId="6">#REF!</definedName>
    <definedName name="________ME13">[50]Peralatan!$BR$266</definedName>
    <definedName name="________ME14" localSheetId="6">#REF!</definedName>
    <definedName name="________ME14">[50]Peralatan!$BR$286</definedName>
    <definedName name="________ME15" localSheetId="6">#REF!</definedName>
    <definedName name="________ME15">[50]Peralatan!$BR$306</definedName>
    <definedName name="________ME16" localSheetId="6">#REF!</definedName>
    <definedName name="________ME16">[50]Peralatan!$BR$326</definedName>
    <definedName name="________ME17" localSheetId="6">#REF!</definedName>
    <definedName name="________ME17">[50]Peralatan!$BR$346</definedName>
    <definedName name="________ME18" localSheetId="6">#REF!</definedName>
    <definedName name="________ME18">[50]Peralatan!$BR$366</definedName>
    <definedName name="________ME19" localSheetId="6">#REF!</definedName>
    <definedName name="________ME19">[50]Peralatan!$BR$386</definedName>
    <definedName name="________ME20" localSheetId="6">#REF!</definedName>
    <definedName name="________ME20">[50]Peralatan!$BR$406</definedName>
    <definedName name="________ME21" localSheetId="6">#REF!</definedName>
    <definedName name="________ME21">[50]Peralatan!$BR$426</definedName>
    <definedName name="________ME22" localSheetId="6">#REF!</definedName>
    <definedName name="________ME22">[50]Peralatan!$BR$446</definedName>
    <definedName name="________ME23" localSheetId="6">#REF!</definedName>
    <definedName name="________ME23">[50]Peralatan!$BR$466</definedName>
    <definedName name="________ME24" localSheetId="6">#REF!</definedName>
    <definedName name="________ME24">[50]Peralatan!$BR$486</definedName>
    <definedName name="________ME25" localSheetId="6">#REF!</definedName>
    <definedName name="________ME25">[50]Peralatan!$BR$506</definedName>
    <definedName name="________ME26" localSheetId="6">#REF!</definedName>
    <definedName name="________ME26">[50]Peralatan!$BR$526</definedName>
    <definedName name="________ME27" localSheetId="6">#REF!</definedName>
    <definedName name="________ME27">[50]Peralatan!$BR$546</definedName>
    <definedName name="________ME28" localSheetId="6">#REF!</definedName>
    <definedName name="________ME28">[50]Peralatan!$BR$566</definedName>
    <definedName name="________ME29" localSheetId="6">#REF!</definedName>
    <definedName name="________ME29">[50]Peralatan!$BR$586</definedName>
    <definedName name="________ME30" localSheetId="6">#REF!</definedName>
    <definedName name="________ME30">[50]Peralatan!$BR$606</definedName>
    <definedName name="________ME31" localSheetId="6">#REF!</definedName>
    <definedName name="________ME31">[50]Peralatan!$BR$626</definedName>
    <definedName name="________ME32" localSheetId="6">#REF!</definedName>
    <definedName name="________ME32">[50]Peralatan!$BR$646</definedName>
    <definedName name="________ME33" localSheetId="6">#REF!</definedName>
    <definedName name="________ME33">[50]Peralatan!$BR$666</definedName>
    <definedName name="________ME34" localSheetId="6">#REF!</definedName>
    <definedName name="________ME34">[50]Peralatan!$BR$697</definedName>
    <definedName name="________ME35" localSheetId="6">#REF!</definedName>
    <definedName name="________ME35">'[50]Peralatan (2)'!$R$26</definedName>
    <definedName name="________ME36" localSheetId="6">#REF!</definedName>
    <definedName name="________ME36">'[50]Peralatan (2)'!$R$46</definedName>
    <definedName name="________ME37" localSheetId="6">#REF!</definedName>
    <definedName name="________ME37">'[50]Peralatan (2)'!$R$66</definedName>
    <definedName name="________ME38" localSheetId="6">#REF!</definedName>
    <definedName name="________ME38">'[50]Peralatan (2)'!$R$86</definedName>
    <definedName name="________ME39" localSheetId="6">#REF!</definedName>
    <definedName name="________ME39">'[50]Peralatan (2)'!$R$106</definedName>
    <definedName name="________ME40" localSheetId="6">#REF!</definedName>
    <definedName name="________ME40">'[50]Peralatan (2)'!$R$126</definedName>
    <definedName name="________ME41" localSheetId="6">#REF!</definedName>
    <definedName name="________ME41">'[50]Peralatan (2)'!$R$146</definedName>
    <definedName name="________ME42" localSheetId="6">#REF!</definedName>
    <definedName name="________ME42">'[50]Peralatan (2)'!$R$166</definedName>
    <definedName name="________ME43" localSheetId="6">#REF!</definedName>
    <definedName name="________ME43">'[50]Peralatan (2)'!$R$186</definedName>
    <definedName name="________ME44" localSheetId="6">#REF!</definedName>
    <definedName name="________ME44">'[50]Peralatan (2)'!$R$206</definedName>
    <definedName name="________ME45" localSheetId="6">#REF!</definedName>
    <definedName name="________ME45">'[50]Peralatan (2)'!$R$226</definedName>
    <definedName name="________ME46" localSheetId="6">#REF!</definedName>
    <definedName name="________ME46">'[50]Peralatan (2)'!$R$246</definedName>
    <definedName name="________ME47" localSheetId="6">#REF!</definedName>
    <definedName name="________ME47">'[50]Peralatan (2)'!$R$266</definedName>
    <definedName name="________ME48" localSheetId="6">#REF!</definedName>
    <definedName name="________ME48">'[50]Peralatan (2)'!$R$286</definedName>
    <definedName name="________ME49" localSheetId="6">#REF!</definedName>
    <definedName name="________ME49">'[50]Peralatan (2)'!$R$306</definedName>
    <definedName name="________ME50" localSheetId="6">#REF!</definedName>
    <definedName name="________ME50">'[50]Peralatan (2)'!$R$326</definedName>
    <definedName name="________ME51" localSheetId="6">#REF!</definedName>
    <definedName name="________ME51">'[50]Peralatan (2)'!$R$346</definedName>
    <definedName name="________ME52" localSheetId="6">#REF!</definedName>
    <definedName name="________ME52">'[50]Peralatan (2)'!$R$366</definedName>
    <definedName name="________ME53" localSheetId="6">#REF!</definedName>
    <definedName name="________ME53">'[50]Peralatan (2)'!$R$386</definedName>
    <definedName name="________ME54" localSheetId="6">#REF!</definedName>
    <definedName name="________ME54">'[50]Peralatan (2)'!$R$406</definedName>
    <definedName name="________ME55" localSheetId="6">#REF!</definedName>
    <definedName name="________ME55">'[50]Peralatan (2)'!$R$426</definedName>
    <definedName name="________ME56" localSheetId="6">#REF!</definedName>
    <definedName name="________ME56">'[50]Peralatan (2)'!$R$446</definedName>
    <definedName name="________ME57" localSheetId="6">#REF!</definedName>
    <definedName name="________ME57">'[50]Peralatan (2)'!$R$466</definedName>
    <definedName name="________ME58" localSheetId="6">#REF!</definedName>
    <definedName name="________ME58">'[50]Peralatan (2)'!$R$486</definedName>
    <definedName name="________ME59" localSheetId="6">#REF!</definedName>
    <definedName name="________ME59">'[50]Peralatan (2)'!$R$506</definedName>
    <definedName name="________ME60" localSheetId="6">#REF!</definedName>
    <definedName name="________ME60">'[50]Peralatan (2)'!$R$526</definedName>
    <definedName name="________ME61" localSheetId="6">#REF!</definedName>
    <definedName name="________ME61">'[50]Peralatan (2)'!$R$546</definedName>
    <definedName name="________ME62" localSheetId="6">#REF!</definedName>
    <definedName name="________ME62">'[50]Peralatan (2)'!$R$566</definedName>
    <definedName name="________ME63" localSheetId="6">#REF!</definedName>
    <definedName name="________ME63">'[50]Peralatan (2)'!$R$586</definedName>
    <definedName name="________ME64" localSheetId="6">#REF!</definedName>
    <definedName name="________ME64">'[50]Peralatan (2)'!$R$606</definedName>
    <definedName name="________ME65" localSheetId="6">#REF!</definedName>
    <definedName name="________ME65">'[50]Peralatan (2)'!$R$626</definedName>
    <definedName name="________ME66" localSheetId="6">#REF!</definedName>
    <definedName name="________ME66">'[50]Peralatan (2)'!$R$646</definedName>
    <definedName name="________ME67" localSheetId="6">#REF!</definedName>
    <definedName name="________ME67">'[50]Peralatan (2)'!$R$666</definedName>
    <definedName name="________ME68" localSheetId="6">#REF!</definedName>
    <definedName name="________ME68">'[50]Peralatan (2)'!$R$697</definedName>
    <definedName name="________MMM01">'[24]Harga Dasar'!$G$34</definedName>
    <definedName name="________MMM02">'[22]Harga Dasar'!$G$42</definedName>
    <definedName name="________MMM03" localSheetId="6">'[51]4-Basic Price'!$F$53</definedName>
    <definedName name="________MMM03">'[32]4-Basic Price'!$F$53</definedName>
    <definedName name="________MMM04">'[22]Harga Dasar'!$G$44</definedName>
    <definedName name="________MMM05" localSheetId="6">'[23]Basic Price'!#REF!</definedName>
    <definedName name="________MMM05">'[23]Basic Price'!#REF!</definedName>
    <definedName name="________MMM06">'[22]Harga Dasar'!$G$46</definedName>
    <definedName name="________MMM07" localSheetId="6">'[23]Basic Price'!#REF!</definedName>
    <definedName name="________MMM07">'[23]Basic Price'!#REF!</definedName>
    <definedName name="________MMM08">'[22]Harga Dasar'!$G$48</definedName>
    <definedName name="________MMM09">'[22]Harga Dasar'!$G$49</definedName>
    <definedName name="________MMM10" localSheetId="6">'[22]Harga Dasar'!$G$50</definedName>
    <definedName name="________MMM10">'[52]4-Basic Price'!$F$61</definedName>
    <definedName name="________MMM11" localSheetId="6">'[23]Basic Price'!#REF!</definedName>
    <definedName name="________MMM11">'[23]Basic Price'!#REF!</definedName>
    <definedName name="________MMM12" localSheetId="6">'[23]Basic Price'!#REF!</definedName>
    <definedName name="________MMM12">'[23]Basic Price'!#REF!</definedName>
    <definedName name="________MMM13">'[22]Harga Dasar'!$G$55</definedName>
    <definedName name="________MMM14">'[22]Harga Dasar'!$G$56</definedName>
    <definedName name="________MMM15" localSheetId="6">'[23]Basic Price'!#REF!</definedName>
    <definedName name="________MMM15">'[23]Basic Price'!#REF!</definedName>
    <definedName name="________MMM16">'[22]Harga Dasar'!$G$58</definedName>
    <definedName name="________MMM17">'[22]Harga Dasar'!$G$59</definedName>
    <definedName name="________MMM18" localSheetId="6">'[51]4-Basic Price'!$F$70</definedName>
    <definedName name="________MMM18">'[32]4-Basic Price'!$F$70</definedName>
    <definedName name="________MMM19" localSheetId="6">'[51]4-Basic Price'!$F$71</definedName>
    <definedName name="________MMM19">'[32]4-Basic Price'!$F$71</definedName>
    <definedName name="________MMM20" localSheetId="6">'[23]Basic Price'!#REF!</definedName>
    <definedName name="________MMM20">'[23]Basic Price'!#REF!</definedName>
    <definedName name="________MMM21" localSheetId="6">'[23]Basic Price'!#REF!</definedName>
    <definedName name="________MMM21">'[23]Basic Price'!#REF!</definedName>
    <definedName name="________MMM22" localSheetId="6">'[23]Basic Price'!#REF!</definedName>
    <definedName name="________MMM22">'[23]Basic Price'!#REF!</definedName>
    <definedName name="________MMM23" localSheetId="6">'[23]Basic Price'!#REF!</definedName>
    <definedName name="________MMM23">'[23]Basic Price'!#REF!</definedName>
    <definedName name="________MMM24">'[23]Basic Price'!#REF!</definedName>
    <definedName name="________MMM25">'[23]Basic Price'!#REF!</definedName>
    <definedName name="________MMM26">'[22]Harga Dasar'!$G$69</definedName>
    <definedName name="________MMM27" localSheetId="4">#REF!</definedName>
    <definedName name="________MMM27" localSheetId="6">'[47]4-Basic Price'!$F$79</definedName>
    <definedName name="________MMM27">#REF!</definedName>
    <definedName name="________MMM28" localSheetId="6">'[23]Basic Price'!#REF!</definedName>
    <definedName name="________MMM28">'[23]Basic Price'!#REF!</definedName>
    <definedName name="________MMM29">'[22]Harga Dasar'!$G$72</definedName>
    <definedName name="________MMM30" localSheetId="6">'[23]Basic Price'!#REF!</definedName>
    <definedName name="________MMM30">'[23]Basic Price'!#REF!</definedName>
    <definedName name="________MMM31">'[22]Harga Dasar'!$G$74</definedName>
    <definedName name="________MMM32" localSheetId="6">'[23]Basic Price'!#REF!</definedName>
    <definedName name="________MMM32">'[23]Basic Price'!#REF!</definedName>
    <definedName name="________MMM33">'[22]Harga Dasar'!$G$76</definedName>
    <definedName name="________MMM34">'[22]Harga Dasar'!$G$77</definedName>
    <definedName name="________MMM35" localSheetId="6">'[23]Basic Price'!#REF!</definedName>
    <definedName name="________MMM35">'[23]Basic Price'!#REF!</definedName>
    <definedName name="________MMM36" localSheetId="6">'[23]Basic Price'!#REF!</definedName>
    <definedName name="________MMM36">'[23]Basic Price'!#REF!</definedName>
    <definedName name="________MMM37" localSheetId="4">#REF!</definedName>
    <definedName name="________MMM37" localSheetId="6">'[47]4-Basic Price'!$F$90</definedName>
    <definedName name="________MMM37">#REF!</definedName>
    <definedName name="________MMM38" localSheetId="6">'[23]Basic Price'!#REF!</definedName>
    <definedName name="________MMM38">'[23]Basic Price'!#REF!</definedName>
    <definedName name="________MMM39" localSheetId="6">'[51]4-Basic Price'!$F$91</definedName>
    <definedName name="________MMM39">'[32]4-Basic Price'!$F$91</definedName>
    <definedName name="________MMM40" localSheetId="6">'[23]Basic Price'!#REF!</definedName>
    <definedName name="________MMM40">'[23]Basic Price'!#REF!</definedName>
    <definedName name="________MMM41" localSheetId="6">'[23]Basic Price'!#REF!</definedName>
    <definedName name="________MMM41">'[23]Basic Price'!#REF!</definedName>
    <definedName name="________MMM411" localSheetId="6">'[23]Basic Price'!#REF!</definedName>
    <definedName name="________MMM411">'[23]Basic Price'!#REF!</definedName>
    <definedName name="________MMM42">'[22]Harga Dasar'!$G$87</definedName>
    <definedName name="________MMM43" localSheetId="6">'[23]Basic Price'!#REF!</definedName>
    <definedName name="________MMM43">'[23]Basic Price'!#REF!</definedName>
    <definedName name="________MMM44" localSheetId="6">'[23]Basic Price'!#REF!</definedName>
    <definedName name="________MMM44">'[23]Basic Price'!#REF!</definedName>
    <definedName name="________MMM45" localSheetId="6">'[23]Basic Price'!#REF!</definedName>
    <definedName name="________MMM45">'[23]Basic Price'!#REF!</definedName>
    <definedName name="________MMM46" localSheetId="6">'[23]Basic Price'!#REF!</definedName>
    <definedName name="________MMM46">'[23]Basic Price'!#REF!</definedName>
    <definedName name="________MMM47">'[23]Basic Price'!#REF!</definedName>
    <definedName name="________MMM48">'[23]Basic Price'!#REF!</definedName>
    <definedName name="________MMM49">'[23]Basic Price'!#REF!</definedName>
    <definedName name="________MMM50">'[23]Basic Price'!#REF!</definedName>
    <definedName name="________MMM51">'[23]Basic Price'!#REF!</definedName>
    <definedName name="________MMM52">'[23]Basic Price'!#REF!</definedName>
    <definedName name="________MMM53">'[23]Basic Price'!#REF!</definedName>
    <definedName name="________MMM54">'[23]Basic Price'!#REF!</definedName>
    <definedName name="________ON2">'[49]M. Onsite'!#REF!</definedName>
    <definedName name="________ON3">'[49]M. Onsite'!#REF!</definedName>
    <definedName name="________ON4">'[49]M. Onsite'!#REF!</definedName>
    <definedName name="________ON5">'[49]M. Onsite'!#REF!</definedName>
    <definedName name="________PL3" localSheetId="9">#REF!</definedName>
    <definedName name="________PL3" localSheetId="6">#REF!</definedName>
    <definedName name="________PL3">#REF!</definedName>
    <definedName name="________rcp100" localSheetId="4">#REF!</definedName>
    <definedName name="________rcp100" localSheetId="6">#REF!</definedName>
    <definedName name="________rcp100">#REF!</definedName>
    <definedName name="________rkl1000" localSheetId="6">#REF!</definedName>
    <definedName name="________rkl1000">#REF!</definedName>
    <definedName name="________rkl200">#REF!</definedName>
    <definedName name="________rkl300">#REF!</definedName>
    <definedName name="________rkl400">#REF!</definedName>
    <definedName name="________rkl500">#REF!</definedName>
    <definedName name="________rkl600">#REF!</definedName>
    <definedName name="________rkl700">#REF!</definedName>
    <definedName name="________rkl800">#REF!</definedName>
    <definedName name="________SC1">#REF!</definedName>
    <definedName name="________SC2">#REF!</definedName>
    <definedName name="________SC3">#REF!</definedName>
    <definedName name="________SC4">#REF!</definedName>
    <definedName name="________SUB1">#REF!</definedName>
    <definedName name="________tlc20">#REF!</definedName>
    <definedName name="________UTA1">#REF!</definedName>
    <definedName name="________xlfn.BAHTTEXT" hidden="1">#NAME?</definedName>
    <definedName name="_______10A">'[49]Anls Hrg'!#REF!</definedName>
    <definedName name="_______7B">'[49]Anls Hrg'!#REF!</definedName>
    <definedName name="_______ANA1">'[49]Anls Hrg'!#REF!</definedName>
    <definedName name="_______ANA11">'[49]Anls Hrg'!#REF!</definedName>
    <definedName name="_______ANA12">'[49]Anls Hrg'!#REF!</definedName>
    <definedName name="_______ANA13">'[49]Anls Hrg'!#REF!</definedName>
    <definedName name="_______ANA16">'[49]Anls Hrg'!#REF!</definedName>
    <definedName name="_______ANA17">'[49]Anls Hrg'!#REF!</definedName>
    <definedName name="_______ANA2">'[49]Anls Hrg'!#REF!</definedName>
    <definedName name="_______ANA21">'[49]Anls Hrg'!#REF!</definedName>
    <definedName name="_______ANA24">'[49]Anls Hrg'!#REF!</definedName>
    <definedName name="_______ANA25">'[49]Anls Hrg'!#REF!</definedName>
    <definedName name="_______ANA32">'[49]Anls Hrg'!#REF!</definedName>
    <definedName name="_______ANA33">'[49]Anls Hrg'!#REF!</definedName>
    <definedName name="_______ANA37">'[49]Anls Hrg'!#REF!</definedName>
    <definedName name="_______ANA38">'[49]Anls Hrg'!#REF!</definedName>
    <definedName name="_______ANA4">'[49]Anls Hrg'!#REF!</definedName>
    <definedName name="_______ANA5">'[49]Anls Hrg'!#REF!</definedName>
    <definedName name="_______ANA7">'[49]Anls Hrg'!#REF!</definedName>
    <definedName name="_______ANA8">'[49]Anls Hrg'!#REF!</definedName>
    <definedName name="_______ANA9">'[49]Anls Hrg'!#REF!</definedName>
    <definedName name="_______bcv100" localSheetId="9">#REF!</definedName>
    <definedName name="_______bcv100" localSheetId="6">#REF!</definedName>
    <definedName name="_______bcv100">#REF!</definedName>
    <definedName name="_______bcv125" localSheetId="9">#REF!</definedName>
    <definedName name="_______bcv125" localSheetId="6">#REF!</definedName>
    <definedName name="_______bcv125">#REF!</definedName>
    <definedName name="_______bcv150" localSheetId="9">#REF!</definedName>
    <definedName name="_______bcv150" localSheetId="6">#REF!</definedName>
    <definedName name="_______bcv150">#REF!</definedName>
    <definedName name="_______BRE1">#REF!</definedName>
    <definedName name="_______cvd100">#REF!</definedName>
    <definedName name="_______cvd15">#REF!</definedName>
    <definedName name="_______cvd150">#REF!</definedName>
    <definedName name="_______cvd50">#REF!</definedName>
    <definedName name="_______cvd65">#REF!</definedName>
    <definedName name="_______DAF1">#REF!</definedName>
    <definedName name="_______DAF10">#REF!</definedName>
    <definedName name="_______daf32">#REF!</definedName>
    <definedName name="_______daf33">#REF!</definedName>
    <definedName name="_______DIV1" localSheetId="9">#REF!</definedName>
    <definedName name="_______DIV1" localSheetId="6">#REF!</definedName>
    <definedName name="_______DIV1">[39]BOQ!$G$30</definedName>
    <definedName name="_______DIV10" localSheetId="9">#REF!</definedName>
    <definedName name="_______DIV10" localSheetId="6">#REF!</definedName>
    <definedName name="_______DIV10">[39]BOQ!$G$409</definedName>
    <definedName name="_______DIV11" localSheetId="9">#REF!</definedName>
    <definedName name="_______DIV11" localSheetId="4">'[41]Kuantitas &amp; Harga'!#REF!</definedName>
    <definedName name="_______DIV11" localSheetId="6">[1]BOQ!#REF!</definedName>
    <definedName name="_______DIV11">'[41]Kuantitas &amp; Harga'!#REF!</definedName>
    <definedName name="_______DIV2" localSheetId="9">#REF!</definedName>
    <definedName name="_______DIV2" localSheetId="6">#REF!</definedName>
    <definedName name="_______DIV2">[39]BOQ!$G$55</definedName>
    <definedName name="_______DIV3" localSheetId="9">#REF!</definedName>
    <definedName name="_______DIV3" localSheetId="6">#REF!</definedName>
    <definedName name="_______DIV3">[39]BOQ!$G$79</definedName>
    <definedName name="_______DIV4" localSheetId="9">#REF!</definedName>
    <definedName name="_______DIV4" localSheetId="6">#REF!</definedName>
    <definedName name="_______DIV4">[39]BOQ!$G$103</definedName>
    <definedName name="_______DIV5" localSheetId="9">#REF!</definedName>
    <definedName name="_______DIV5" localSheetId="6">#REF!</definedName>
    <definedName name="_______DIV5">[39]BOQ!$G$120</definedName>
    <definedName name="_______DIV6" localSheetId="9">#REF!</definedName>
    <definedName name="_______DIV6" localSheetId="6">#REF!</definedName>
    <definedName name="_______DIV6">[39]BOQ!$G$166</definedName>
    <definedName name="_______DIV7" localSheetId="9">#REF!</definedName>
    <definedName name="_______DIV7" localSheetId="6">#REF!</definedName>
    <definedName name="_______DIV7">[39]BOQ!$G$312</definedName>
    <definedName name="_______DIV8" localSheetId="9">#REF!</definedName>
    <definedName name="_______DIV8" localSheetId="6">#REF!</definedName>
    <definedName name="_______DIV8">[39]BOQ!$G$369</definedName>
    <definedName name="_______DIV9" localSheetId="9">#REF!</definedName>
    <definedName name="_______DIV9" localSheetId="6">#REF!</definedName>
    <definedName name="_______DIV9">[39]BOQ!$G$397</definedName>
    <definedName name="_______EEE01" localSheetId="6">#REF!</definedName>
    <definedName name="_______EEE01">[50]Peralatan!$AZ$8</definedName>
    <definedName name="_______EEE02" localSheetId="6">'[47]5-ALAT(1)'!$AW$9</definedName>
    <definedName name="_______EEE02">[50]Peralatan!$AZ$9</definedName>
    <definedName name="_______EEE03" localSheetId="6">#REF!</definedName>
    <definedName name="_______EEE03">[50]Peralatan!$AZ$10</definedName>
    <definedName name="_______EEE04" localSheetId="6">#REF!</definedName>
    <definedName name="_______EEE04">[50]Peralatan!$AZ$11</definedName>
    <definedName name="_______EEE05" localSheetId="6">#REF!</definedName>
    <definedName name="_______EEE05">[50]Peralatan!$AZ$12</definedName>
    <definedName name="_______EEE06" localSheetId="6">'[51]5-ALAT(1)'!$AW$13</definedName>
    <definedName name="_______EEE06">[50]Peralatan!$AZ$13</definedName>
    <definedName name="_______EEE07" localSheetId="6">'[47]5-ALAT(1)'!$AW$14</definedName>
    <definedName name="_______EEE07">[50]Peralatan!$AZ$14</definedName>
    <definedName name="_______EEE08" localSheetId="6">'[51]5-ALAT(1)'!$AW$15</definedName>
    <definedName name="_______EEE08">[50]Peralatan!$AZ$15</definedName>
    <definedName name="_______EEE09" localSheetId="6">'[22]Alat (1)'!$AW$16</definedName>
    <definedName name="_______EEE09">[50]Peralatan!$AZ$16</definedName>
    <definedName name="_______EEE10" localSheetId="6">'[51]5-ALAT(1)'!$AW$17</definedName>
    <definedName name="_______EEE10">[50]Peralatan!$AZ$17</definedName>
    <definedName name="_______EEE11" localSheetId="6">#REF!</definedName>
    <definedName name="_______EEE11">[50]Peralatan!$AZ$18</definedName>
    <definedName name="_______EEE12" localSheetId="6">#REF!</definedName>
    <definedName name="_______EEE12">[50]Peralatan!$AZ$19</definedName>
    <definedName name="_______EEE13" localSheetId="6">'[47]5-ALAT(1)'!$AW$20</definedName>
    <definedName name="_______EEE13">[50]Peralatan!$AZ$20</definedName>
    <definedName name="_______EEE14" localSheetId="6">#REF!</definedName>
    <definedName name="_______EEE14">[50]Peralatan!$AZ$21</definedName>
    <definedName name="_______EEE15" localSheetId="6">#REF!</definedName>
    <definedName name="_______EEE15">[50]Peralatan!$AZ$22</definedName>
    <definedName name="_______EEE16" localSheetId="6">#REF!</definedName>
    <definedName name="_______EEE16">[50]Peralatan!$AZ$23</definedName>
    <definedName name="_______EEE17" localSheetId="6">'[51]5-ALAT(1)'!$AW$24</definedName>
    <definedName name="_______EEE17">[50]Peralatan!$AZ$24</definedName>
    <definedName name="_______EEE18" localSheetId="6">#REF!</definedName>
    <definedName name="_______EEE18">[50]Peralatan!$AZ$25</definedName>
    <definedName name="_______EEE19" localSheetId="6">'[47]5-ALAT(1)'!$AW$26</definedName>
    <definedName name="_______EEE19">[50]Peralatan!$AZ$26</definedName>
    <definedName name="_______EEE20" localSheetId="6">#REF!</definedName>
    <definedName name="_______EEE20">[50]Peralatan!$AZ$27</definedName>
    <definedName name="_______EEE21" localSheetId="6">#REF!</definedName>
    <definedName name="_______EEE21">[50]Peralatan!$AZ$28</definedName>
    <definedName name="_______EEE22" localSheetId="6">#REF!</definedName>
    <definedName name="_______EEE22">[50]Peralatan!$AZ$29</definedName>
    <definedName name="_______EEE23" localSheetId="6">'[51]5-ALAT(1)'!$AW$30</definedName>
    <definedName name="_______EEE23">[50]Peralatan!$AZ$30</definedName>
    <definedName name="_______EEE24" localSheetId="6">#REF!</definedName>
    <definedName name="_______EEE24">[50]Peralatan!$AZ$31</definedName>
    <definedName name="_______EEE25" localSheetId="6">#REF!</definedName>
    <definedName name="_______EEE25">[50]Peralatan!$AZ$32</definedName>
    <definedName name="_______EEE26" localSheetId="6">#REF!</definedName>
    <definedName name="_______EEE26">[50]Peralatan!$AZ$33</definedName>
    <definedName name="_______EEE27" localSheetId="6">#REF!</definedName>
    <definedName name="_______EEE27">[50]Peralatan!$AZ$34</definedName>
    <definedName name="_______EEE28" localSheetId="6">#REF!</definedName>
    <definedName name="_______EEE28">[50]Peralatan!$AZ$35</definedName>
    <definedName name="_______EEE29" localSheetId="6">#REF!</definedName>
    <definedName name="_______EEE29">[50]Peralatan!$AZ$36</definedName>
    <definedName name="_______EEE30" localSheetId="6">#REF!</definedName>
    <definedName name="_______EEE30">[50]Peralatan!$AZ$37</definedName>
    <definedName name="_______EEE31" localSheetId="6">'[47]5-ALAT(1)'!$AW$38</definedName>
    <definedName name="_______EEE31">[50]Peralatan!$AZ$38</definedName>
    <definedName name="_______EEE32" localSheetId="6">#REF!</definedName>
    <definedName name="_______EEE32">[50]Peralatan!$AZ$39</definedName>
    <definedName name="_______EEE33" localSheetId="6">#REF!</definedName>
    <definedName name="_______EEE33">[50]Peralatan!$AZ$40</definedName>
    <definedName name="_______EEE59">'[22]Alat (1)'!$AW$66</definedName>
    <definedName name="_______EER03">'[22]Alat (1)'!$AX$10</definedName>
    <definedName name="_______EER05">'[22]Alat (1)'!$AX$12</definedName>
    <definedName name="_______EER06">'[22]Alat (1)'!$AX$13</definedName>
    <definedName name="_______EER08">'[22]Alat (1)'!$AX$15</definedName>
    <definedName name="_______EER13">'[22]Alat (1)'!$AX$20</definedName>
    <definedName name="_______EER17">'[22]Alat (1)'!$AX$24</definedName>
    <definedName name="_______EER24">'[22]Alat (1)'!$AX$31</definedName>
    <definedName name="_______EER25">'[22]Alat (1)'!$AX$32</definedName>
    <definedName name="_______EER26">'[22]Alat (1)'!$AX$33</definedName>
    <definedName name="_______EER47">'[22]Alat (1)'!$AX$54</definedName>
    <definedName name="_______EER48">'[22]Alat (1)'!$AX$55</definedName>
    <definedName name="_______EER56">'[22]Alat (1)'!$AX$63</definedName>
    <definedName name="_______EER57">'[22]Alat (1)'!$AX$64</definedName>
    <definedName name="_______EER58">'[22]Alat (1)'!$AX$65</definedName>
    <definedName name="_______EER59">'[22]Alat (1)'!$AX$66</definedName>
    <definedName name="_______EER60">'[22]Alat (1)'!$AX$67</definedName>
    <definedName name="_______fjd100" localSheetId="9">#REF!</definedName>
    <definedName name="_______fjd100" localSheetId="6">#REF!</definedName>
    <definedName name="_______fjd100">#REF!</definedName>
    <definedName name="_______fjd150" localSheetId="9">#REF!</definedName>
    <definedName name="_______fjd150" localSheetId="6">#REF!</definedName>
    <definedName name="_______fjd150">#REF!</definedName>
    <definedName name="_______fjd50" localSheetId="9">#REF!</definedName>
    <definedName name="_______fjd50" localSheetId="6">#REF!</definedName>
    <definedName name="_______fjd50">#REF!</definedName>
    <definedName name="_______fjd65">#REF!</definedName>
    <definedName name="_______fmd150">#REF!</definedName>
    <definedName name="_______FOR1">#REF!</definedName>
    <definedName name="_______grc1">#REF!</definedName>
    <definedName name="_______gti50">#REF!</definedName>
    <definedName name="_______gti60">#REF!</definedName>
    <definedName name="_______gvd100">#REF!</definedName>
    <definedName name="_______gvd15">#REF!</definedName>
    <definedName name="_______gvd150">#REF!</definedName>
    <definedName name="_______gvd25">#REF!</definedName>
    <definedName name="_______gvd50">#REF!</definedName>
    <definedName name="_______gvd65">#REF!</definedName>
    <definedName name="_______H70000" localSheetId="4">#REF!</definedName>
    <definedName name="_______H70000">#REF!</definedName>
    <definedName name="_______HAL1" localSheetId="4">#REF!</definedName>
    <definedName name="_______HAL1">#REF!</definedName>
    <definedName name="_______HAL2" localSheetId="4">#REF!</definedName>
    <definedName name="_______HAL2">#REF!</definedName>
    <definedName name="_______HAL3" localSheetId="4">#REF!</definedName>
    <definedName name="_______HAL3">#REF!</definedName>
    <definedName name="_______HAL4" localSheetId="4">#REF!</definedName>
    <definedName name="_______HAL4">#REF!</definedName>
    <definedName name="_______HAL5" localSheetId="4">#REF!</definedName>
    <definedName name="_______HAL5">#REF!</definedName>
    <definedName name="_______HAL6" localSheetId="4">#REF!</definedName>
    <definedName name="_______HAL6">#REF!</definedName>
    <definedName name="_______HAL7" localSheetId="4">#REF!</definedName>
    <definedName name="_______HAL7">#REF!</definedName>
    <definedName name="_______HAL8" localSheetId="4">#REF!</definedName>
    <definedName name="_______HAL8">#REF!</definedName>
    <definedName name="_______hdw1">#REF!</definedName>
    <definedName name="_______jum1">#REF!</definedName>
    <definedName name="_______jum10">#REF!</definedName>
    <definedName name="_______jum2">#REF!</definedName>
    <definedName name="_______jum3">#REF!</definedName>
    <definedName name="_______jum4">#REF!</definedName>
    <definedName name="_______jum5">#REF!</definedName>
    <definedName name="_______jum6">#REF!</definedName>
    <definedName name="_______jum7">#REF!</definedName>
    <definedName name="_______jum8">#REF!</definedName>
    <definedName name="_______jum9">#REF!</definedName>
    <definedName name="_______ker1020">#REF!</definedName>
    <definedName name="_______KOE1">#REF!</definedName>
    <definedName name="_______KOE10">#REF!</definedName>
    <definedName name="_______KOE2">#REF!</definedName>
    <definedName name="_______KOE3">#REF!</definedName>
    <definedName name="_______KOE4">#REF!</definedName>
    <definedName name="_______KOE5">#REF!</definedName>
    <definedName name="_______KOE6">#REF!</definedName>
    <definedName name="_______KOE7">#REF!</definedName>
    <definedName name="_______KOE8">#REF!</definedName>
    <definedName name="_______KOE9">#REF!</definedName>
    <definedName name="_______LLL01" localSheetId="6">'[51]4-Basic Price'!$F$8</definedName>
    <definedName name="_______LLL01">'[53]4-Basic Price'!$F$8</definedName>
    <definedName name="_______LLL02" localSheetId="6">'[51]4-Basic Price'!$F$9</definedName>
    <definedName name="_______LLL02">'[32]4-Basic Price'!$F$9</definedName>
    <definedName name="_______LLL03" localSheetId="6">'[51]4-Basic Price'!$F$10</definedName>
    <definedName name="_______LLL03">'[53]4-Basic Price'!$F$10</definedName>
    <definedName name="_______LLL04">'[22]Harga Dasar'!$G$11</definedName>
    <definedName name="_______LLL05">'[22]Harga Dasar'!$G$12</definedName>
    <definedName name="_______LLL06">'[22]Harga Dasar'!$G$13</definedName>
    <definedName name="_______LLL07" localSheetId="6">'[23]Basic Price'!#REF!</definedName>
    <definedName name="_______LLL07">'[23]Basic Price'!#REF!</definedName>
    <definedName name="_______LLL08">'[22]Harga Dasar'!$G$15</definedName>
    <definedName name="_______LLL09" localSheetId="6">'[23]Basic Price'!#REF!</definedName>
    <definedName name="_______LLL09">'[23]Basic Price'!#REF!</definedName>
    <definedName name="_______LLL10" localSheetId="6">'[23]Basic Price'!#REF!</definedName>
    <definedName name="_______LLL10">'[23]Basic Price'!#REF!</definedName>
    <definedName name="_______LLL11" localSheetId="6">'[22]Harga Dasar'!#REF!</definedName>
    <definedName name="_______LLL11">'[22]Harga Dasar'!#REF!</definedName>
    <definedName name="_______MDE01" localSheetId="4">#REF!</definedName>
    <definedName name="_______MDE01" localSheetId="6">#REF!</definedName>
    <definedName name="_______MDE01">#REF!</definedName>
    <definedName name="_______MDE02" localSheetId="4">#REF!</definedName>
    <definedName name="_______MDE02">#REF!</definedName>
    <definedName name="_______MDE03" localSheetId="6">#REF!</definedName>
    <definedName name="_______MDE03">[50]Peralatan!$BR$67</definedName>
    <definedName name="_______MDE04" localSheetId="6">#REF!</definedName>
    <definedName name="_______MDE04">[50]Peralatan!$BR$87</definedName>
    <definedName name="_______MDE05" localSheetId="6">#REF!</definedName>
    <definedName name="_______MDE05">[50]Peralatan!$BR$107</definedName>
    <definedName name="_______MDE06" localSheetId="6">#REF!</definedName>
    <definedName name="_______MDE06">[50]Peralatan!$BR$127</definedName>
    <definedName name="_______MDE07" localSheetId="6">#REF!</definedName>
    <definedName name="_______MDE07">[50]Peralatan!$BR$147</definedName>
    <definedName name="_______MDE08" localSheetId="6">#REF!</definedName>
    <definedName name="_______MDE08">[50]Peralatan!$BR$167</definedName>
    <definedName name="_______MDE09" localSheetId="6">#REF!</definedName>
    <definedName name="_______MDE09">[50]Peralatan!$BR$187</definedName>
    <definedName name="_______MDE10" localSheetId="6">#REF!</definedName>
    <definedName name="_______MDE10">[50]Peralatan!$BR$207</definedName>
    <definedName name="_______MDE11" localSheetId="6">#REF!</definedName>
    <definedName name="_______MDE11">[50]Peralatan!$BR$227</definedName>
    <definedName name="_______MDE12" localSheetId="6">#REF!</definedName>
    <definedName name="_______MDE12">[50]Peralatan!$BR$247</definedName>
    <definedName name="_______MDE13" localSheetId="6">#REF!</definedName>
    <definedName name="_______MDE13">[50]Peralatan!$BR$267</definedName>
    <definedName name="_______MDE14" localSheetId="6">#REF!</definedName>
    <definedName name="_______MDE14">[50]Peralatan!$BR$287</definedName>
    <definedName name="_______MDE15" localSheetId="6">#REF!</definedName>
    <definedName name="_______MDE15">[50]Peralatan!$BR$307</definedName>
    <definedName name="_______MDE16" localSheetId="6">#REF!</definedName>
    <definedName name="_______MDE16">[50]Peralatan!$BR$327</definedName>
    <definedName name="_______MDE17" localSheetId="6">#REF!</definedName>
    <definedName name="_______MDE17">[50]Peralatan!$BR$347</definedName>
    <definedName name="_______MDE18" localSheetId="6">#REF!</definedName>
    <definedName name="_______MDE18">[50]Peralatan!$BR$367</definedName>
    <definedName name="_______MDE19" localSheetId="6">#REF!</definedName>
    <definedName name="_______MDE19">[50]Peralatan!$BR$387</definedName>
    <definedName name="_______MDE20" localSheetId="6">#REF!</definedName>
    <definedName name="_______MDE20">[50]Peralatan!$BR$407</definedName>
    <definedName name="_______MDE21" localSheetId="6">#REF!</definedName>
    <definedName name="_______MDE21">[50]Peralatan!$BR$427</definedName>
    <definedName name="_______MDE22" localSheetId="6">#REF!</definedName>
    <definedName name="_______MDE22">[50]Peralatan!$BR$447</definedName>
    <definedName name="_______MDE23" localSheetId="6">#REF!</definedName>
    <definedName name="_______MDE23">[50]Peralatan!$BR$467</definedName>
    <definedName name="_______MDE24" localSheetId="6">#REF!</definedName>
    <definedName name="_______MDE24">[50]Peralatan!$BR$487</definedName>
    <definedName name="_______MDE25" localSheetId="6">#REF!</definedName>
    <definedName name="_______MDE25">[50]Peralatan!$BR$507</definedName>
    <definedName name="_______MDE26" localSheetId="6">#REF!</definedName>
    <definedName name="_______MDE26">[50]Peralatan!$BR$527</definedName>
    <definedName name="_______MDE269" localSheetId="4">#REF!</definedName>
    <definedName name="_______MDE269" localSheetId="6">#REF!</definedName>
    <definedName name="_______MDE269">#REF!</definedName>
    <definedName name="_______MDE27" localSheetId="6">#REF!</definedName>
    <definedName name="_______MDE27">[50]Peralatan!$BR$547</definedName>
    <definedName name="_______MDE28" localSheetId="6">#REF!</definedName>
    <definedName name="_______MDE28">[50]Peralatan!$BR$567</definedName>
    <definedName name="_______MDE29" localSheetId="6">#REF!</definedName>
    <definedName name="_______MDE29">[50]Peralatan!$BR$587</definedName>
    <definedName name="_______MDE30" localSheetId="6">#REF!</definedName>
    <definedName name="_______MDE30">[50]Peralatan!$BR$607</definedName>
    <definedName name="_______MDE31" localSheetId="6">#REF!</definedName>
    <definedName name="_______MDE31">[50]Peralatan!$BR$627</definedName>
    <definedName name="_______MDE32" localSheetId="6">#REF!</definedName>
    <definedName name="_______MDE32">[50]Peralatan!$BR$647</definedName>
    <definedName name="_______MDE33" localSheetId="6">#REF!</definedName>
    <definedName name="_______MDE33">[50]Peralatan!$BR$667</definedName>
    <definedName name="_______MDE34" localSheetId="6">#REF!</definedName>
    <definedName name="_______MDE34">[50]Peralatan!$BR$698</definedName>
    <definedName name="_______MDE35" localSheetId="9">#REF!</definedName>
    <definedName name="_______MDE35" localSheetId="6">#REF!</definedName>
    <definedName name="_______MDE35">'[50]Peralatan (2)'!$R$27</definedName>
    <definedName name="_______MDE36" localSheetId="9">#REF!</definedName>
    <definedName name="_______MDE36" localSheetId="6">#REF!</definedName>
    <definedName name="_______MDE36">'[50]Peralatan (2)'!$R$47</definedName>
    <definedName name="_______MDE37" localSheetId="9">#REF!</definedName>
    <definedName name="_______MDE37" localSheetId="6">#REF!</definedName>
    <definedName name="_______MDE37">'[50]Peralatan (2)'!$R$67</definedName>
    <definedName name="_______MDE38" localSheetId="9">#REF!</definedName>
    <definedName name="_______MDE38" localSheetId="6">#REF!</definedName>
    <definedName name="_______MDE38">'[50]Peralatan (2)'!$R$87</definedName>
    <definedName name="_______MDE39" localSheetId="9">#REF!</definedName>
    <definedName name="_______MDE39" localSheetId="6">#REF!</definedName>
    <definedName name="_______MDE39">'[50]Peralatan (2)'!$R$107</definedName>
    <definedName name="_______MDE40" localSheetId="9">#REF!</definedName>
    <definedName name="_______MDE40" localSheetId="6">#REF!</definedName>
    <definedName name="_______MDE40">'[50]Peralatan (2)'!$R$127</definedName>
    <definedName name="_______MDE41" localSheetId="9">#REF!</definedName>
    <definedName name="_______MDE41" localSheetId="6">#REF!</definedName>
    <definedName name="_______MDE41">'[50]Peralatan (2)'!$R$147</definedName>
    <definedName name="_______MDE42" localSheetId="9">#REF!</definedName>
    <definedName name="_______MDE42" localSheetId="6">#REF!</definedName>
    <definedName name="_______MDE42">'[50]Peralatan (2)'!$R$167</definedName>
    <definedName name="_______MDE43" localSheetId="9">#REF!</definedName>
    <definedName name="_______MDE43" localSheetId="6">#REF!</definedName>
    <definedName name="_______MDE43">'[50]Peralatan (2)'!$R$187</definedName>
    <definedName name="_______MDE44" localSheetId="9">#REF!</definedName>
    <definedName name="_______MDE44" localSheetId="6">#REF!</definedName>
    <definedName name="_______MDE44">'[50]Peralatan (2)'!$R$207</definedName>
    <definedName name="_______MDE45" localSheetId="9">#REF!</definedName>
    <definedName name="_______MDE45" localSheetId="6">#REF!</definedName>
    <definedName name="_______MDE45">'[50]Peralatan (2)'!$R$227</definedName>
    <definedName name="_______MDE46" localSheetId="9">#REF!</definedName>
    <definedName name="_______MDE46" localSheetId="6">#REF!</definedName>
    <definedName name="_______MDE46">'[50]Peralatan (2)'!$R$247</definedName>
    <definedName name="_______MDE47" localSheetId="9">#REF!</definedName>
    <definedName name="_______MDE47" localSheetId="6">#REF!</definedName>
    <definedName name="_______MDE47">'[50]Peralatan (2)'!$R$267</definedName>
    <definedName name="_______MDE48" localSheetId="9">#REF!</definedName>
    <definedName name="_______MDE48" localSheetId="6">#REF!</definedName>
    <definedName name="_______MDE48">'[50]Peralatan (2)'!$R$287</definedName>
    <definedName name="_______MDE49" localSheetId="9">#REF!</definedName>
    <definedName name="_______MDE49" localSheetId="6">#REF!</definedName>
    <definedName name="_______MDE49">'[50]Peralatan (2)'!$R$307</definedName>
    <definedName name="_______MDE50" localSheetId="9">#REF!</definedName>
    <definedName name="_______MDE50" localSheetId="6">#REF!</definedName>
    <definedName name="_______MDE50">'[50]Peralatan (2)'!$R$327</definedName>
    <definedName name="_______MDE51" localSheetId="9">#REF!</definedName>
    <definedName name="_______MDE51" localSheetId="6">#REF!</definedName>
    <definedName name="_______MDE51">'[50]Peralatan (2)'!$R$347</definedName>
    <definedName name="_______MDE52" localSheetId="9">#REF!</definedName>
    <definedName name="_______MDE52" localSheetId="6">#REF!</definedName>
    <definedName name="_______MDE52">'[50]Peralatan (2)'!$R$367</definedName>
    <definedName name="_______MDE53" localSheetId="9">#REF!</definedName>
    <definedName name="_______MDE53" localSheetId="6">#REF!</definedName>
    <definedName name="_______MDE53">'[50]Peralatan (2)'!$R$387</definedName>
    <definedName name="_______MDE54" localSheetId="9">#REF!</definedName>
    <definedName name="_______MDE54" localSheetId="6">#REF!</definedName>
    <definedName name="_______MDE54">'[50]Peralatan (2)'!$R$407</definedName>
    <definedName name="_______MDE55" localSheetId="9">#REF!</definedName>
    <definedName name="_______MDE55" localSheetId="6">#REF!</definedName>
    <definedName name="_______MDE55">'[50]Peralatan (2)'!$R$427</definedName>
    <definedName name="_______MDE56" localSheetId="9">#REF!</definedName>
    <definedName name="_______MDE56" localSheetId="6">#REF!</definedName>
    <definedName name="_______MDE56">'[50]Peralatan (2)'!$R$447</definedName>
    <definedName name="_______MDE57" localSheetId="9">#REF!</definedName>
    <definedName name="_______MDE57" localSheetId="6">#REF!</definedName>
    <definedName name="_______MDE57">'[50]Peralatan (2)'!$R$467</definedName>
    <definedName name="_______MDE58" localSheetId="9">#REF!</definedName>
    <definedName name="_______MDE58" localSheetId="6">#REF!</definedName>
    <definedName name="_______MDE58">'[50]Peralatan (2)'!$R$487</definedName>
    <definedName name="_______MDE59" localSheetId="9">#REF!</definedName>
    <definedName name="_______MDE59" localSheetId="6">#REF!</definedName>
    <definedName name="_______MDE59">'[50]Peralatan (2)'!$R$507</definedName>
    <definedName name="_______MDE60" localSheetId="9">#REF!</definedName>
    <definedName name="_______MDE60" localSheetId="6">#REF!</definedName>
    <definedName name="_______MDE60">'[50]Peralatan (2)'!$R$527</definedName>
    <definedName name="_______MDE61" localSheetId="9">#REF!</definedName>
    <definedName name="_______MDE61" localSheetId="6">#REF!</definedName>
    <definedName name="_______MDE61">'[50]Peralatan (2)'!$R$547</definedName>
    <definedName name="_______MDE62" localSheetId="9">#REF!</definedName>
    <definedName name="_______MDE62" localSheetId="6">#REF!</definedName>
    <definedName name="_______MDE62">'[50]Peralatan (2)'!$R$567</definedName>
    <definedName name="_______MDE63" localSheetId="9">#REF!</definedName>
    <definedName name="_______MDE63" localSheetId="6">#REF!</definedName>
    <definedName name="_______MDE63">'[50]Peralatan (2)'!$R$587</definedName>
    <definedName name="_______MDE64" localSheetId="9">#REF!</definedName>
    <definedName name="_______MDE64" localSheetId="6">#REF!</definedName>
    <definedName name="_______MDE64">'[50]Peralatan (2)'!$R$607</definedName>
    <definedName name="_______MDE65" localSheetId="9">#REF!</definedName>
    <definedName name="_______MDE65" localSheetId="6">#REF!</definedName>
    <definedName name="_______MDE65">'[50]Peralatan (2)'!$R$627</definedName>
    <definedName name="_______MDE66" localSheetId="9">#REF!</definedName>
    <definedName name="_______MDE66" localSheetId="6">#REF!</definedName>
    <definedName name="_______MDE66">'[50]Peralatan (2)'!$R$647</definedName>
    <definedName name="_______MDE67" localSheetId="9">#REF!</definedName>
    <definedName name="_______MDE67" localSheetId="6">#REF!</definedName>
    <definedName name="_______MDE67">'[50]Peralatan (2)'!$R$667</definedName>
    <definedName name="_______MDE68" localSheetId="9">#REF!</definedName>
    <definedName name="_______MDE68" localSheetId="6">#REF!</definedName>
    <definedName name="_______MDE68">'[50]Peralatan (2)'!$R$698</definedName>
    <definedName name="_______ME01" localSheetId="6">#REF!</definedName>
    <definedName name="_______ME01">[50]Peralatan!$BR$26</definedName>
    <definedName name="_______ME02" localSheetId="6">#REF!</definedName>
    <definedName name="_______ME02">[50]Peralatan!$BR$46</definedName>
    <definedName name="_______ME03" localSheetId="6">#REF!</definedName>
    <definedName name="_______ME03">[50]Peralatan!$BR$66</definedName>
    <definedName name="_______ME04" localSheetId="6">#REF!</definedName>
    <definedName name="_______ME04">[50]Peralatan!$BR$86</definedName>
    <definedName name="_______ME05" localSheetId="6">#REF!</definedName>
    <definedName name="_______ME05">[50]Peralatan!$BR$106</definedName>
    <definedName name="_______ME06" localSheetId="6">#REF!</definedName>
    <definedName name="_______ME06">[50]Peralatan!$BR$126</definedName>
    <definedName name="_______ME07" localSheetId="6">#REF!</definedName>
    <definedName name="_______ME07">[50]Peralatan!$BR$146</definedName>
    <definedName name="_______ME08" localSheetId="6">#REF!</definedName>
    <definedName name="_______ME08">[50]Peralatan!$BR$166</definedName>
    <definedName name="_______ME09" localSheetId="6">#REF!</definedName>
    <definedName name="_______ME09">[50]Peralatan!$BR$186</definedName>
    <definedName name="_______ME10" localSheetId="6">#REF!</definedName>
    <definedName name="_______ME10">[50]Peralatan!$BR$206</definedName>
    <definedName name="_______ME11" localSheetId="6">#REF!</definedName>
    <definedName name="_______ME11">[50]Peralatan!$BR$226</definedName>
    <definedName name="_______ME12" localSheetId="6">#REF!</definedName>
    <definedName name="_______ME12">[50]Peralatan!$BR$246</definedName>
    <definedName name="_______ME13" localSheetId="6">#REF!</definedName>
    <definedName name="_______ME13">[50]Peralatan!$BR$266</definedName>
    <definedName name="_______ME14" localSheetId="6">#REF!</definedName>
    <definedName name="_______ME14">[50]Peralatan!$BR$286</definedName>
    <definedName name="_______ME15" localSheetId="6">#REF!</definedName>
    <definedName name="_______ME15">[50]Peralatan!$BR$306</definedName>
    <definedName name="_______ME16" localSheetId="6">#REF!</definedName>
    <definedName name="_______ME16">[50]Peralatan!$BR$326</definedName>
    <definedName name="_______ME17" localSheetId="6">#REF!</definedName>
    <definedName name="_______ME17">[50]Peralatan!$BR$346</definedName>
    <definedName name="_______ME18" localSheetId="6">#REF!</definedName>
    <definedName name="_______ME18">[50]Peralatan!$BR$366</definedName>
    <definedName name="_______ME19" localSheetId="6">#REF!</definedName>
    <definedName name="_______ME19">[50]Peralatan!$BR$386</definedName>
    <definedName name="_______ME20" localSheetId="6">#REF!</definedName>
    <definedName name="_______ME20">[50]Peralatan!$BR$406</definedName>
    <definedName name="_______ME21" localSheetId="6">#REF!</definedName>
    <definedName name="_______ME21">[50]Peralatan!$BR$426</definedName>
    <definedName name="_______ME22" localSheetId="6">#REF!</definedName>
    <definedName name="_______ME22">[50]Peralatan!$BR$446</definedName>
    <definedName name="_______ME23" localSheetId="6">#REF!</definedName>
    <definedName name="_______ME23">[50]Peralatan!$BR$466</definedName>
    <definedName name="_______ME24" localSheetId="6">#REF!</definedName>
    <definedName name="_______ME24">[50]Peralatan!$BR$486</definedName>
    <definedName name="_______ME25" localSheetId="6">#REF!</definedName>
    <definedName name="_______ME25">[50]Peralatan!$BR$506</definedName>
    <definedName name="_______ME26" localSheetId="6">#REF!</definedName>
    <definedName name="_______ME26">[50]Peralatan!$BR$526</definedName>
    <definedName name="_______ME27" localSheetId="6">#REF!</definedName>
    <definedName name="_______ME27">[50]Peralatan!$BR$546</definedName>
    <definedName name="_______ME28" localSheetId="6">#REF!</definedName>
    <definedName name="_______ME28">[50]Peralatan!$BR$566</definedName>
    <definedName name="_______ME29" localSheetId="6">#REF!</definedName>
    <definedName name="_______ME29">[50]Peralatan!$BR$586</definedName>
    <definedName name="_______ME30" localSheetId="6">#REF!</definedName>
    <definedName name="_______ME30">[50]Peralatan!$BR$606</definedName>
    <definedName name="_______ME31" localSheetId="6">#REF!</definedName>
    <definedName name="_______ME31">[50]Peralatan!$BR$626</definedName>
    <definedName name="_______ME32" localSheetId="6">#REF!</definedName>
    <definedName name="_______ME32">[50]Peralatan!$BR$646</definedName>
    <definedName name="_______ME33" localSheetId="6">#REF!</definedName>
    <definedName name="_______ME33">[50]Peralatan!$BR$666</definedName>
    <definedName name="_______ME34" localSheetId="6">#REF!</definedName>
    <definedName name="_______ME34">[50]Peralatan!$BR$697</definedName>
    <definedName name="_______ME35" localSheetId="9">#REF!</definedName>
    <definedName name="_______ME35" localSheetId="6">#REF!</definedName>
    <definedName name="_______ME35">'[50]Peralatan (2)'!$R$26</definedName>
    <definedName name="_______ME36" localSheetId="9">#REF!</definedName>
    <definedName name="_______ME36" localSheetId="6">#REF!</definedName>
    <definedName name="_______ME36">'[50]Peralatan (2)'!$R$46</definedName>
    <definedName name="_______ME37" localSheetId="9">#REF!</definedName>
    <definedName name="_______ME37" localSheetId="6">#REF!</definedName>
    <definedName name="_______ME37">'[50]Peralatan (2)'!$R$66</definedName>
    <definedName name="_______ME38" localSheetId="9">#REF!</definedName>
    <definedName name="_______ME38" localSheetId="6">#REF!</definedName>
    <definedName name="_______ME38">'[50]Peralatan (2)'!$R$86</definedName>
    <definedName name="_______ME39" localSheetId="9">#REF!</definedName>
    <definedName name="_______ME39" localSheetId="6">#REF!</definedName>
    <definedName name="_______ME39">'[50]Peralatan (2)'!$R$106</definedName>
    <definedName name="_______ME40" localSheetId="9">#REF!</definedName>
    <definedName name="_______ME40" localSheetId="6">#REF!</definedName>
    <definedName name="_______ME40">'[50]Peralatan (2)'!$R$126</definedName>
    <definedName name="_______ME41" localSheetId="9">#REF!</definedName>
    <definedName name="_______ME41" localSheetId="6">#REF!</definedName>
    <definedName name="_______ME41">'[50]Peralatan (2)'!$R$146</definedName>
    <definedName name="_______ME42" localSheetId="9">#REF!</definedName>
    <definedName name="_______ME42" localSheetId="6">#REF!</definedName>
    <definedName name="_______ME42">'[50]Peralatan (2)'!$R$166</definedName>
    <definedName name="_______ME43" localSheetId="9">#REF!</definedName>
    <definedName name="_______ME43" localSheetId="6">#REF!</definedName>
    <definedName name="_______ME43">'[50]Peralatan (2)'!$R$186</definedName>
    <definedName name="_______ME44" localSheetId="9">#REF!</definedName>
    <definedName name="_______ME44" localSheetId="6">#REF!</definedName>
    <definedName name="_______ME44">'[50]Peralatan (2)'!$R$206</definedName>
    <definedName name="_______ME45" localSheetId="9">#REF!</definedName>
    <definedName name="_______ME45" localSheetId="6">#REF!</definedName>
    <definedName name="_______ME45">'[50]Peralatan (2)'!$R$226</definedName>
    <definedName name="_______ME46" localSheetId="9">#REF!</definedName>
    <definedName name="_______ME46" localSheetId="6">#REF!</definedName>
    <definedName name="_______ME46">'[50]Peralatan (2)'!$R$246</definedName>
    <definedName name="_______ME47" localSheetId="9">#REF!</definedName>
    <definedName name="_______ME47" localSheetId="6">#REF!</definedName>
    <definedName name="_______ME47">'[50]Peralatan (2)'!$R$266</definedName>
    <definedName name="_______ME48" localSheetId="9">#REF!</definedName>
    <definedName name="_______ME48" localSheetId="6">#REF!</definedName>
    <definedName name="_______ME48">'[50]Peralatan (2)'!$R$286</definedName>
    <definedName name="_______ME49" localSheetId="9">#REF!</definedName>
    <definedName name="_______ME49" localSheetId="6">#REF!</definedName>
    <definedName name="_______ME49">'[50]Peralatan (2)'!$R$306</definedName>
    <definedName name="_______ME50" localSheetId="9">#REF!</definedName>
    <definedName name="_______ME50" localSheetId="6">#REF!</definedName>
    <definedName name="_______ME50">'[50]Peralatan (2)'!$R$326</definedName>
    <definedName name="_______ME51" localSheetId="9">#REF!</definedName>
    <definedName name="_______ME51" localSheetId="6">#REF!</definedName>
    <definedName name="_______ME51">'[50]Peralatan (2)'!$R$346</definedName>
    <definedName name="_______ME52" localSheetId="9">#REF!</definedName>
    <definedName name="_______ME52" localSheetId="6">#REF!</definedName>
    <definedName name="_______ME52">'[50]Peralatan (2)'!$R$366</definedName>
    <definedName name="_______ME53" localSheetId="9">#REF!</definedName>
    <definedName name="_______ME53" localSheetId="6">#REF!</definedName>
    <definedName name="_______ME53">'[50]Peralatan (2)'!$R$386</definedName>
    <definedName name="_______ME54" localSheetId="9">#REF!</definedName>
    <definedName name="_______ME54" localSheetId="6">#REF!</definedName>
    <definedName name="_______ME54">'[50]Peralatan (2)'!$R$406</definedName>
    <definedName name="_______ME55" localSheetId="9">#REF!</definedName>
    <definedName name="_______ME55" localSheetId="6">#REF!</definedName>
    <definedName name="_______ME55">'[50]Peralatan (2)'!$R$426</definedName>
    <definedName name="_______ME56" localSheetId="9">#REF!</definedName>
    <definedName name="_______ME56" localSheetId="6">#REF!</definedName>
    <definedName name="_______ME56">'[50]Peralatan (2)'!$R$446</definedName>
    <definedName name="_______ME57" localSheetId="9">#REF!</definedName>
    <definedName name="_______ME57" localSheetId="6">#REF!</definedName>
    <definedName name="_______ME57">'[50]Peralatan (2)'!$R$466</definedName>
    <definedName name="_______ME58" localSheetId="9">#REF!</definedName>
    <definedName name="_______ME58" localSheetId="6">#REF!</definedName>
    <definedName name="_______ME58">'[50]Peralatan (2)'!$R$486</definedName>
    <definedName name="_______ME59" localSheetId="9">#REF!</definedName>
    <definedName name="_______ME59" localSheetId="6">#REF!</definedName>
    <definedName name="_______ME59">'[50]Peralatan (2)'!$R$506</definedName>
    <definedName name="_______ME60" localSheetId="9">#REF!</definedName>
    <definedName name="_______ME60" localSheetId="6">#REF!</definedName>
    <definedName name="_______ME60">'[50]Peralatan (2)'!$R$526</definedName>
    <definedName name="_______ME61" localSheetId="9">#REF!</definedName>
    <definedName name="_______ME61" localSheetId="6">#REF!</definedName>
    <definedName name="_______ME61">'[50]Peralatan (2)'!$R$546</definedName>
    <definedName name="_______ME62" localSheetId="9">#REF!</definedName>
    <definedName name="_______ME62" localSheetId="6">#REF!</definedName>
    <definedName name="_______ME62">'[50]Peralatan (2)'!$R$566</definedName>
    <definedName name="_______ME63" localSheetId="9">#REF!</definedName>
    <definedName name="_______ME63" localSheetId="6">#REF!</definedName>
    <definedName name="_______ME63">'[50]Peralatan (2)'!$R$586</definedName>
    <definedName name="_______ME64" localSheetId="9">#REF!</definedName>
    <definedName name="_______ME64" localSheetId="6">#REF!</definedName>
    <definedName name="_______ME64">'[50]Peralatan (2)'!$R$606</definedName>
    <definedName name="_______ME65" localSheetId="9">#REF!</definedName>
    <definedName name="_______ME65" localSheetId="6">#REF!</definedName>
    <definedName name="_______ME65">'[50]Peralatan (2)'!$R$626</definedName>
    <definedName name="_______ME66" localSheetId="9">#REF!</definedName>
    <definedName name="_______ME66" localSheetId="6">#REF!</definedName>
    <definedName name="_______ME66">'[50]Peralatan (2)'!$R$646</definedName>
    <definedName name="_______ME67" localSheetId="9">#REF!</definedName>
    <definedName name="_______ME67" localSheetId="6">#REF!</definedName>
    <definedName name="_______ME67">'[50]Peralatan (2)'!$R$666</definedName>
    <definedName name="_______ME68" localSheetId="9">#REF!</definedName>
    <definedName name="_______ME68" localSheetId="6">#REF!</definedName>
    <definedName name="_______ME68">'[50]Peralatan (2)'!$R$697</definedName>
    <definedName name="_______MMM01">'[24]Harga Dasar'!$G$34</definedName>
    <definedName name="_______MMM02">'[22]Harga Dasar'!$G$42</definedName>
    <definedName name="_______MMM03" localSheetId="6">'[51]4-Basic Price'!$F$53</definedName>
    <definedName name="_______MMM03">'[53]4-Basic Price'!$F$53</definedName>
    <definedName name="_______MMM04" localSheetId="6">'[22]Harga Dasar'!$G$44</definedName>
    <definedName name="_______MMM04">'[29]4-Basic Price'!$F$54</definedName>
    <definedName name="_______MMM05" localSheetId="6">'[23]Basic Price'!#REF!</definedName>
    <definedName name="_______MMM05">'[23]Basic Price'!#REF!</definedName>
    <definedName name="_______MMM06">'[22]Harga Dasar'!$G$46</definedName>
    <definedName name="_______MMM07" localSheetId="6">'[23]Basic Price'!#REF!</definedName>
    <definedName name="_______MMM07">'[23]Basic Price'!#REF!</definedName>
    <definedName name="_______MMM08">'[22]Harga Dasar'!$G$48</definedName>
    <definedName name="_______MMM09">'[22]Harga Dasar'!$G$49</definedName>
    <definedName name="_______MMM10" localSheetId="6">'[47]4-Basic Price'!$F$60</definedName>
    <definedName name="_______MMM10">'[29]4-Basic Price'!$F$60</definedName>
    <definedName name="_______MMM11" localSheetId="6">'[47]4-Basic Price'!$F$61</definedName>
    <definedName name="_______MMM11">'[29]4-Basic Price'!$F$61</definedName>
    <definedName name="_______MMM12" localSheetId="6">'[23]Basic Price'!#REF!</definedName>
    <definedName name="_______MMM12">'[54]4-Basic Price2011'!$F$63</definedName>
    <definedName name="_______MMM13" localSheetId="4">#REF!</definedName>
    <definedName name="_______MMM13" localSheetId="6">'[22]Harga Dasar'!$G$55</definedName>
    <definedName name="_______MMM13">#REF!</definedName>
    <definedName name="_______MMM14">'[22]Harga Dasar'!$G$56</definedName>
    <definedName name="_______MMM15" localSheetId="6">'[23]Basic Price'!#REF!</definedName>
    <definedName name="_______MMM15">'[23]Basic Price'!#REF!</definedName>
    <definedName name="_______MMM16">'[22]Harga Dasar'!$G$58</definedName>
    <definedName name="_______MMM17">'[22]Harga Dasar'!$G$59</definedName>
    <definedName name="_______MMM18" localSheetId="6">'[51]4-Basic Price'!$F$70</definedName>
    <definedName name="_______MMM18">'[53]4-Basic Price'!$F$70</definedName>
    <definedName name="_______MMM19" localSheetId="6">'[51]4-Basic Price'!$F$71</definedName>
    <definedName name="_______MMM19">'[53]4-Basic Price'!$F$71</definedName>
    <definedName name="_______MMM20" localSheetId="6">'[23]Basic Price'!#REF!</definedName>
    <definedName name="_______MMM20">'[23]Basic Price'!#REF!</definedName>
    <definedName name="_______MMM21" localSheetId="6">'[23]Basic Price'!#REF!</definedName>
    <definedName name="_______MMM21">'[23]Basic Price'!#REF!</definedName>
    <definedName name="_______MMM22" localSheetId="6">'[23]Basic Price'!#REF!</definedName>
    <definedName name="_______MMM22">'[23]Basic Price'!#REF!</definedName>
    <definedName name="_______MMM23" localSheetId="6">'[23]Basic Price'!#REF!</definedName>
    <definedName name="_______MMM23">'[23]Basic Price'!#REF!</definedName>
    <definedName name="_______MMM24">'[23]Basic Price'!#REF!</definedName>
    <definedName name="_______MMM25">'[23]Basic Price'!#REF!</definedName>
    <definedName name="_______MMM26" localSheetId="6">'[47]4-Basic Price'!$F$78</definedName>
    <definedName name="_______MMM26">'[29]4-Basic Price'!$F$79</definedName>
    <definedName name="_______MMM27" localSheetId="6">'[51]4-Basic Price'!$F$79</definedName>
    <definedName name="_______MMM27">'[29]4-Basic Price'!$F$80</definedName>
    <definedName name="_______MMM28" localSheetId="6">'[23]Basic Price'!#REF!</definedName>
    <definedName name="_______MMM28">'[23]Basic Price'!#REF!</definedName>
    <definedName name="_______MMM29">'[22]Harga Dasar'!$G$72</definedName>
    <definedName name="_______MMM30" localSheetId="6">'[23]Basic Price'!#REF!</definedName>
    <definedName name="_______MMM30">'[23]Basic Price'!#REF!</definedName>
    <definedName name="_______MMM31">'[22]Harga Dasar'!$G$74</definedName>
    <definedName name="_______MMM32" localSheetId="6">'[23]Basic Price'!#REF!</definedName>
    <definedName name="_______MMM32">'[23]Basic Price'!#REF!</definedName>
    <definedName name="_______MMM33" localSheetId="6">'[22]Harga Dasar'!$G$76</definedName>
    <definedName name="_______MMM33">'[54]4-Basic Price2011'!$F$87</definedName>
    <definedName name="_______MMM34">'[22]Harga Dasar'!$G$77</definedName>
    <definedName name="_______MMM35" localSheetId="6">'[23]Basic Price'!#REF!</definedName>
    <definedName name="_______MMM35">'[23]Basic Price'!#REF!</definedName>
    <definedName name="_______MMM36" localSheetId="6">'[23]Basic Price'!#REF!</definedName>
    <definedName name="_______MMM36">'[23]Basic Price'!#REF!</definedName>
    <definedName name="_______MMM37">'[51]4-Basic Price'!$F$90</definedName>
    <definedName name="_______MMM38" localSheetId="4">'[54]4-Basic Price2011'!#REF!</definedName>
    <definedName name="_______MMM38" localSheetId="6">'[23]Basic Price'!#REF!</definedName>
    <definedName name="_______MMM38">'[54]4-Basic Price2011'!#REF!</definedName>
    <definedName name="_______MMM39" localSheetId="6">'[51]4-Basic Price'!$F$91</definedName>
    <definedName name="_______MMM39">'[53]4-Basic Price'!$F$91</definedName>
    <definedName name="_______MMM40" localSheetId="6">'[23]Basic Price'!#REF!</definedName>
    <definedName name="_______MMM40">'[23]Basic Price'!#REF!</definedName>
    <definedName name="_______MMM41" localSheetId="6">'[23]Basic Price'!#REF!</definedName>
    <definedName name="_______MMM41">'[23]Basic Price'!#REF!</definedName>
    <definedName name="_______MMM411" localSheetId="6">'[23]Basic Price'!#REF!</definedName>
    <definedName name="_______MMM411">'[23]Basic Price'!#REF!</definedName>
    <definedName name="_______MMM42">'[22]Harga Dasar'!$G$87</definedName>
    <definedName name="_______MMM43" localSheetId="6">'[23]Basic Price'!#REF!</definedName>
    <definedName name="_______MMM43">'[23]Basic Price'!#REF!</definedName>
    <definedName name="_______MMM44">'[47]4-Basic Price'!$F$98</definedName>
    <definedName name="_______MMM45" localSheetId="6">'[23]Basic Price'!#REF!</definedName>
    <definedName name="_______MMM45">'[23]Basic Price'!#REF!</definedName>
    <definedName name="_______MMM46" localSheetId="6">'[23]Basic Price'!#REF!</definedName>
    <definedName name="_______MMM46">'[23]Basic Price'!#REF!</definedName>
    <definedName name="_______MMM47" localSheetId="6">'[23]Basic Price'!#REF!</definedName>
    <definedName name="_______MMM47">'[23]Basic Price'!#REF!</definedName>
    <definedName name="_______MMM48" localSheetId="4">#REF!</definedName>
    <definedName name="_______MMM48" localSheetId="6">'[47]4-Basic Price'!$F$102</definedName>
    <definedName name="_______MMM48">#REF!</definedName>
    <definedName name="_______MMM49" localSheetId="6">'[23]Basic Price'!#REF!</definedName>
    <definedName name="_______MMM49">'[23]Basic Price'!#REF!</definedName>
    <definedName name="_______MMM50" localSheetId="6">'[23]Basic Price'!#REF!</definedName>
    <definedName name="_______MMM50">'[23]Basic Price'!#REF!</definedName>
    <definedName name="_______MMM51" localSheetId="6">'[23]Basic Price'!#REF!</definedName>
    <definedName name="_______MMM51">'[23]Basic Price'!#REF!</definedName>
    <definedName name="_______MMM52" localSheetId="6">'[23]Basic Price'!#REF!</definedName>
    <definedName name="_______MMM52">'[23]Basic Price'!#REF!</definedName>
    <definedName name="_______MMM53" localSheetId="6">'[23]Basic Price'!#REF!</definedName>
    <definedName name="_______MMM53">'[23]Basic Price'!#REF!</definedName>
    <definedName name="_______MMM54">'[23]Basic Price'!#REF!</definedName>
    <definedName name="_______ON2">'[49]M. Onsite'!#REF!</definedName>
    <definedName name="_______ON3">'[49]M. Onsite'!#REF!</definedName>
    <definedName name="_______ON4">'[49]M. Onsite'!#REF!</definedName>
    <definedName name="_______ON5">'[49]M. Onsite'!#REF!</definedName>
    <definedName name="_______pab125" localSheetId="9">#REF!</definedName>
    <definedName name="_______pab125" localSheetId="6">#REF!</definedName>
    <definedName name="_______pab125">#REF!</definedName>
    <definedName name="_______pab126" localSheetId="9">#REF!</definedName>
    <definedName name="_______pab126" localSheetId="6">#REF!</definedName>
    <definedName name="_______pab126">#REF!</definedName>
    <definedName name="_______pab65" localSheetId="9">#REF!</definedName>
    <definedName name="_______pab65" localSheetId="6">#REF!</definedName>
    <definedName name="_______pab65">#REF!</definedName>
    <definedName name="_______pbs100">#REF!</definedName>
    <definedName name="_______pbs15">#REF!</definedName>
    <definedName name="_______pbs150">#REF!</definedName>
    <definedName name="_______pbs40">#REF!</definedName>
    <definedName name="_______pbs50">#REF!</definedName>
    <definedName name="_______pbs65">#REF!</definedName>
    <definedName name="_______pbs80">#REF!</definedName>
    <definedName name="_______PC450" localSheetId="4">#REF!</definedName>
    <definedName name="_______PC450">#REF!</definedName>
    <definedName name="_______PC600" localSheetId="4">#REF!</definedName>
    <definedName name="_______PC600">#REF!</definedName>
    <definedName name="_______PL1">#REF!</definedName>
    <definedName name="_______PL2">#REF!</definedName>
    <definedName name="_______PL3">#REF!</definedName>
    <definedName name="_______pvc1">[48]upah!#REF!</definedName>
    <definedName name="_______pvc12">[48]upah!#REF!</definedName>
    <definedName name="_______pvc34">[48]upah!#REF!</definedName>
    <definedName name="_______pvc4">[48]upah!#REF!</definedName>
    <definedName name="_______RAB2009" localSheetId="6" hidden="1">#REF!</definedName>
    <definedName name="_______RAB2009" hidden="1">#REF!</definedName>
    <definedName name="_______rcp60" localSheetId="4">#REF!</definedName>
    <definedName name="_______rcp60" localSheetId="6">#REF!</definedName>
    <definedName name="_______rcp60">#REF!</definedName>
    <definedName name="_______rk100">#REF!</definedName>
    <definedName name="_______rk200">#REF!</definedName>
    <definedName name="_______rk300">#REF!</definedName>
    <definedName name="_______rk600">#REF!</definedName>
    <definedName name="_______rkl1000">#REF!</definedName>
    <definedName name="_______rkl1200">#REF!</definedName>
    <definedName name="_______rkl200">#REF!</definedName>
    <definedName name="_______rkl300">#REF!</definedName>
    <definedName name="_______rkl400">#REF!</definedName>
    <definedName name="_______rkl500">#REF!</definedName>
    <definedName name="_______rkl600">#REF!</definedName>
    <definedName name="_______rkl700">#REF!</definedName>
    <definedName name="_______rkl800">#REF!</definedName>
    <definedName name="_______SC1">#REF!</definedName>
    <definedName name="_______sc175" localSheetId="4">#REF!</definedName>
    <definedName name="_______sc175">#REF!</definedName>
    <definedName name="_______SC2">#REF!</definedName>
    <definedName name="_______SC3">#REF!</definedName>
    <definedName name="_______SC4">#REF!</definedName>
    <definedName name="_______sfv150">#REF!</definedName>
    <definedName name="_______std100">#REF!</definedName>
    <definedName name="_______std150">#REF!</definedName>
    <definedName name="_______std50">#REF!</definedName>
    <definedName name="_______std65">#REF!</definedName>
    <definedName name="_______SUB1">#REF!</definedName>
    <definedName name="_______tlc20">#REF!</definedName>
    <definedName name="_______tsv25">#REF!</definedName>
    <definedName name="_______UTA1">#REF!</definedName>
    <definedName name="_______xlfn.BAHTTEXT" hidden="1">#NAME?</definedName>
    <definedName name="______10A">'[49]Anls Hrg'!#REF!</definedName>
    <definedName name="______7B">'[49]Anls Hrg'!#REF!</definedName>
    <definedName name="______ahu100" localSheetId="4">#REF!</definedName>
    <definedName name="______ahu100" localSheetId="6">#REF!</definedName>
    <definedName name="______ahu100">#REF!</definedName>
    <definedName name="______ahu150" localSheetId="4">#REF!</definedName>
    <definedName name="______ahu150" localSheetId="6">#REF!</definedName>
    <definedName name="______ahu150">#REF!</definedName>
    <definedName name="______ako100" localSheetId="4">#REF!</definedName>
    <definedName name="______ako100" localSheetId="6">#REF!</definedName>
    <definedName name="______ako100">#REF!</definedName>
    <definedName name="______ako150" localSheetId="4">#REF!</definedName>
    <definedName name="______ako150">#REF!</definedName>
    <definedName name="______ako50" localSheetId="4">#REF!</definedName>
    <definedName name="______ako50">#REF!</definedName>
    <definedName name="______ako80" localSheetId="4">#REF!</definedName>
    <definedName name="______ako80">#REF!</definedName>
    <definedName name="______aku100" localSheetId="4">#REF!</definedName>
    <definedName name="______aku100">#REF!</definedName>
    <definedName name="______aku150" localSheetId="4">#REF!</definedName>
    <definedName name="______aku150">#REF!</definedName>
    <definedName name="______ANA1">'[49]Anls Hrg'!#REF!</definedName>
    <definedName name="______ANA11">'[49]Anls Hrg'!#REF!</definedName>
    <definedName name="______ANA12">'[49]Anls Hrg'!#REF!</definedName>
    <definedName name="______ANA13">'[49]Anls Hrg'!#REF!</definedName>
    <definedName name="______ANA16">'[49]Anls Hrg'!#REF!</definedName>
    <definedName name="______ANA17">'[49]Anls Hrg'!#REF!</definedName>
    <definedName name="______ANA2">'[49]Anls Hrg'!#REF!</definedName>
    <definedName name="______ANA21">'[49]Anls Hrg'!#REF!</definedName>
    <definedName name="______ANA24">'[49]Anls Hrg'!#REF!</definedName>
    <definedName name="______ANA25">'[49]Anls Hrg'!#REF!</definedName>
    <definedName name="______ANA32">'[49]Anls Hrg'!#REF!</definedName>
    <definedName name="______ANA33">'[49]Anls Hrg'!#REF!</definedName>
    <definedName name="______ANA37">'[49]Anls Hrg'!#REF!</definedName>
    <definedName name="______ANA38">'[49]Anls Hrg'!#REF!</definedName>
    <definedName name="______ANA4">'[49]Anls Hrg'!#REF!</definedName>
    <definedName name="______ANA5">'[49]Anls Hrg'!#REF!</definedName>
    <definedName name="______ANA7">'[49]Anls Hrg'!#REF!</definedName>
    <definedName name="______ANA8">'[49]Anls Hrg'!#REF!</definedName>
    <definedName name="______ANA9">'[49]Anls Hrg'!#REF!</definedName>
    <definedName name="______atk225" localSheetId="4">[55]Ans!#REF!</definedName>
    <definedName name="______atk225">[55]Ans!#REF!</definedName>
    <definedName name="______bcv100" localSheetId="9">#REF!</definedName>
    <definedName name="______bcv100" localSheetId="4">#REF!</definedName>
    <definedName name="______bcv100" localSheetId="6">#REF!</definedName>
    <definedName name="______bcv100">#REF!</definedName>
    <definedName name="______bcv125" localSheetId="4">#REF!</definedName>
    <definedName name="______bcv125">#REF!</definedName>
    <definedName name="______bcv150" localSheetId="4">#REF!</definedName>
    <definedName name="______bcv150">#REF!</definedName>
    <definedName name="______BRE1">#REF!</definedName>
    <definedName name="______cas80" localSheetId="4">#REF!</definedName>
    <definedName name="______cas80">#REF!</definedName>
    <definedName name="______cvd100" localSheetId="4">#REF!</definedName>
    <definedName name="______cvd100">#REF!</definedName>
    <definedName name="______cvd15" localSheetId="4">#REF!</definedName>
    <definedName name="______cvd15">#REF!</definedName>
    <definedName name="______cvd150" localSheetId="4">#REF!</definedName>
    <definedName name="______cvd150">#REF!</definedName>
    <definedName name="______cvd50" localSheetId="4">#REF!</definedName>
    <definedName name="______cvd50">#REF!</definedName>
    <definedName name="______cvd65" localSheetId="4">#REF!</definedName>
    <definedName name="______cvd65">#REF!</definedName>
    <definedName name="______DAF1">#REF!</definedName>
    <definedName name="______DAF10">#REF!</definedName>
    <definedName name="______daf32">#REF!</definedName>
    <definedName name="______daf33">#REF!</definedName>
    <definedName name="______dia6" localSheetId="4">#REF!</definedName>
    <definedName name="______dia6">#REF!</definedName>
    <definedName name="______DIV1" localSheetId="4">#REF!</definedName>
    <definedName name="______DIV1" localSheetId="6">[47]BOQ!$G$28</definedName>
    <definedName name="______DIV1">#REF!</definedName>
    <definedName name="______DIV10" localSheetId="4">#REF!</definedName>
    <definedName name="______DIV10" localSheetId="6">[47]BOQ!$G$384</definedName>
    <definedName name="______DIV10">#REF!</definedName>
    <definedName name="______DIV11" localSheetId="4">#REF!</definedName>
    <definedName name="______DIV11">#REF!</definedName>
    <definedName name="______DIV2" localSheetId="4">#REF!</definedName>
    <definedName name="______DIV2" localSheetId="6">[47]BOQ!$G$53</definedName>
    <definedName name="______DIV2">#REF!</definedName>
    <definedName name="______DIV3" localSheetId="4">#REF!</definedName>
    <definedName name="______DIV3" localSheetId="6">[47]BOQ!$G$76</definedName>
    <definedName name="______DIV3">#REF!</definedName>
    <definedName name="______DIV4" localSheetId="4">#REF!</definedName>
    <definedName name="______DIV4" localSheetId="6">[47]BOQ!$G$89</definedName>
    <definedName name="______DIV4">#REF!</definedName>
    <definedName name="______DIV5" localSheetId="4">#REF!</definedName>
    <definedName name="______DIV5" localSheetId="6">[47]BOQ!$G$106</definedName>
    <definedName name="______DIV5">#REF!</definedName>
    <definedName name="______DIV6" localSheetId="4">#REF!</definedName>
    <definedName name="______DIV6" localSheetId="6">[47]BOQ!$G$164</definedName>
    <definedName name="______DIV6">#REF!</definedName>
    <definedName name="______DIV7" localSheetId="4">#REF!</definedName>
    <definedName name="______DIV7" localSheetId="6">[47]BOQ!$G$289</definedName>
    <definedName name="______DIV7">#REF!</definedName>
    <definedName name="______DIV8" localSheetId="4">#REF!</definedName>
    <definedName name="______DIV8" localSheetId="6">[47]BOQ!$G$347</definedName>
    <definedName name="______DIV8">#REF!</definedName>
    <definedName name="______DIV9" localSheetId="4">#REF!</definedName>
    <definedName name="______DIV9" localSheetId="6">[47]BOQ!$G$373</definedName>
    <definedName name="______DIV9">#REF!</definedName>
    <definedName name="______EEE01" localSheetId="6">[56]Alt!$AW$8</definedName>
    <definedName name="______EEE01">[50]Peralatan!$AZ$8</definedName>
    <definedName name="______EEE02" localSheetId="6">'[51]5-ALAT(1)'!$AW$9</definedName>
    <definedName name="______EEE02">[50]Peralatan!$AZ$9</definedName>
    <definedName name="______EEE03" localSheetId="6">[56]Alt!$AW$10</definedName>
    <definedName name="______EEE03">[50]Peralatan!$AZ$10</definedName>
    <definedName name="______EEE04" localSheetId="6">[56]Alt!$AW$11</definedName>
    <definedName name="______EEE04">[50]Peralatan!$AZ$11</definedName>
    <definedName name="______EEE05" localSheetId="6">'[47]5-ALAT(1)'!$AW$12</definedName>
    <definedName name="______EEE05">[50]Peralatan!$AZ$12</definedName>
    <definedName name="______EEE06" localSheetId="6">'[51]5-ALAT(1)'!$AW$13</definedName>
    <definedName name="______EEE06">[50]Peralatan!$AZ$13</definedName>
    <definedName name="______EEE07" localSheetId="6">'[51]5-ALAT(1)'!$AW$14</definedName>
    <definedName name="______EEE07">[50]Peralatan!$AZ$14</definedName>
    <definedName name="______EEE08" localSheetId="6">'[51]5-ALAT(1)'!$AW$15</definedName>
    <definedName name="______EEE08">[50]Peralatan!$AZ$15</definedName>
    <definedName name="______EEE09" localSheetId="6">'[47]5-ALAT(1)'!$AW$16</definedName>
    <definedName name="______EEE09">[50]Peralatan!$AZ$16</definedName>
    <definedName name="______EEE10" localSheetId="6">'[51]5-ALAT(1)'!$AW$17</definedName>
    <definedName name="______EEE10">[50]Peralatan!$AZ$17</definedName>
    <definedName name="______EEE11" localSheetId="6">'[47]5-ALAT(1)'!$AW$18</definedName>
    <definedName name="______EEE11">[50]Peralatan!$AZ$18</definedName>
    <definedName name="______EEE12" localSheetId="6">[56]Alt!$AW$19</definedName>
    <definedName name="______EEE12">[50]Peralatan!$AZ$19</definedName>
    <definedName name="______EEE13" localSheetId="6">'[51]5-ALAT(1)'!$AW$20</definedName>
    <definedName name="______EEE13">[50]Peralatan!$AZ$20</definedName>
    <definedName name="______EEE14" localSheetId="6">[56]Alt!$AW$21</definedName>
    <definedName name="______EEE14">[50]Peralatan!$AZ$21</definedName>
    <definedName name="______EEE15" localSheetId="6">'[47]5-ALAT(1)'!$AW$22</definedName>
    <definedName name="______EEE15">[50]Peralatan!$AZ$22</definedName>
    <definedName name="______EEE16" localSheetId="6">'[47]5-ALAT(1)'!$AW$23</definedName>
    <definedName name="______EEE16">[50]Peralatan!$AZ$23</definedName>
    <definedName name="______EEE17" localSheetId="6">'[51]5-ALAT(1)'!$AW$24</definedName>
    <definedName name="______EEE17">[50]Peralatan!$AZ$24</definedName>
    <definedName name="______EEE18" localSheetId="6">[56]Alt!$AW$25</definedName>
    <definedName name="______EEE18">[50]Peralatan!$AZ$25</definedName>
    <definedName name="______EEE19" localSheetId="6">'[51]5-ALAT(1)'!$AW$26</definedName>
    <definedName name="______EEE19">[50]Peralatan!$AZ$26</definedName>
    <definedName name="______EEE20" localSheetId="6">[56]Alt!$AW$27</definedName>
    <definedName name="______EEE20">[50]Peralatan!$AZ$27</definedName>
    <definedName name="______EEE21" localSheetId="6">[56]Alt!$AW$28</definedName>
    <definedName name="______EEE21">[50]Peralatan!$AZ$28</definedName>
    <definedName name="______EEE22" localSheetId="6">'[47]5-ALAT(1)'!$AW$29</definedName>
    <definedName name="______EEE22">[50]Peralatan!$AZ$29</definedName>
    <definedName name="______EEE23" localSheetId="6">'[51]5-ALAT(1)'!$AW$30</definedName>
    <definedName name="______EEE23">[50]Peralatan!$AZ$30</definedName>
    <definedName name="______EEE24" localSheetId="6">[56]Alt!$AW$31</definedName>
    <definedName name="______EEE24">[50]Peralatan!$AZ$31</definedName>
    <definedName name="______EEE25" localSheetId="6">[56]Alt!$AW$32</definedName>
    <definedName name="______EEE25">[50]Peralatan!$AZ$32</definedName>
    <definedName name="______EEE26" localSheetId="6">[56]Alt!$AW$33</definedName>
    <definedName name="______EEE26">[50]Peralatan!$AZ$33</definedName>
    <definedName name="______EEE27" localSheetId="6">'[47]5-ALAT(1)'!$AW$34</definedName>
    <definedName name="______EEE27">[50]Peralatan!$AZ$34</definedName>
    <definedName name="______EEE28" localSheetId="6">[56]Alt!$AW$35</definedName>
    <definedName name="______EEE28">[50]Peralatan!$AZ$35</definedName>
    <definedName name="______EEE29" localSheetId="6">'[47]5-ALAT(1)'!$AW$36</definedName>
    <definedName name="______EEE29">[50]Peralatan!$AZ$36</definedName>
    <definedName name="______EEE30" localSheetId="6">[56]Alt!$AW$37</definedName>
    <definedName name="______EEE30">[50]Peralatan!$AZ$37</definedName>
    <definedName name="______EEE31" localSheetId="6">'[51]5-ALAT(1)'!$AW$38</definedName>
    <definedName name="______EEE31">[50]Peralatan!$AZ$38</definedName>
    <definedName name="______EEE32" localSheetId="6">[56]Alt!$AW$39</definedName>
    <definedName name="______EEE32">[50]Peralatan!$AZ$39</definedName>
    <definedName name="______EEE33" localSheetId="6">[56]Alt!$AW$40</definedName>
    <definedName name="______EEE33">[50]Peralatan!$AZ$40</definedName>
    <definedName name="______EEE59">'[22]Alat (1)'!$AW$66</definedName>
    <definedName name="______EER03">'[22]Alat (1)'!$AX$10</definedName>
    <definedName name="______EER05">'[22]Alat (1)'!$AX$12</definedName>
    <definedName name="______EER06">'[22]Alat (1)'!$AX$13</definedName>
    <definedName name="______EER08">'[22]Alat (1)'!$AX$15</definedName>
    <definedName name="______EER13">'[22]Alat (1)'!$AX$20</definedName>
    <definedName name="______EER17">'[22]Alat (1)'!$AX$24</definedName>
    <definedName name="______EER24">'[22]Alat (1)'!$AX$31</definedName>
    <definedName name="______EER25">'[22]Alat (1)'!$AX$32</definedName>
    <definedName name="______EER26">'[22]Alat (1)'!$AX$33</definedName>
    <definedName name="______EER47">'[22]Alat (1)'!$AX$54</definedName>
    <definedName name="______EER48">'[22]Alat (1)'!$AX$55</definedName>
    <definedName name="______EER56">'[22]Alat (1)'!$AX$63</definedName>
    <definedName name="______EER57">'[22]Alat (1)'!$AX$64</definedName>
    <definedName name="______EER58">'[22]Alat (1)'!$AX$65</definedName>
    <definedName name="______EER59">'[22]Alat (1)'!$AX$66</definedName>
    <definedName name="______EER60">'[22]Alat (1)'!$AX$67</definedName>
    <definedName name="______ESA96">[57]TRAFFIC!$F$4:$L$58</definedName>
    <definedName name="______fjd100" localSheetId="9">#REF!</definedName>
    <definedName name="______fjd100" localSheetId="4">#REF!</definedName>
    <definedName name="______fjd100" localSheetId="6">#REF!</definedName>
    <definedName name="______fjd100">#REF!</definedName>
    <definedName name="______fjd150" localSheetId="4">#REF!</definedName>
    <definedName name="______fjd150">#REF!</definedName>
    <definedName name="______fjd50" localSheetId="4">#REF!</definedName>
    <definedName name="______fjd50">#REF!</definedName>
    <definedName name="______fjd65" localSheetId="4">#REF!</definedName>
    <definedName name="______fjd65">#REF!</definedName>
    <definedName name="______fmd150" localSheetId="4">#REF!</definedName>
    <definedName name="______fmd150">#REF!</definedName>
    <definedName name="______FOR1">#REF!</definedName>
    <definedName name="______grc1" localSheetId="4">#REF!</definedName>
    <definedName name="______grc1">#REF!</definedName>
    <definedName name="______gti50">#REF!</definedName>
    <definedName name="______gti60">#REF!</definedName>
    <definedName name="______gvd100" localSheetId="4">#REF!</definedName>
    <definedName name="______gvd100">#REF!</definedName>
    <definedName name="______gvd15" localSheetId="4">#REF!</definedName>
    <definedName name="______gvd15">#REF!</definedName>
    <definedName name="______gvd150" localSheetId="4">#REF!</definedName>
    <definedName name="______gvd150">#REF!</definedName>
    <definedName name="______gvd25" localSheetId="4">#REF!</definedName>
    <definedName name="______gvd25">#REF!</definedName>
    <definedName name="______gvd50" localSheetId="4">#REF!</definedName>
    <definedName name="______gvd50">#REF!</definedName>
    <definedName name="______gvd65" localSheetId="4">#REF!</definedName>
    <definedName name="______gvd65">#REF!</definedName>
    <definedName name="______H70000" localSheetId="4">#REF!</definedName>
    <definedName name="______H70000">#REF!</definedName>
    <definedName name="______HAL1" localSheetId="4">#REF!</definedName>
    <definedName name="______HAL1" localSheetId="6">'[56]1'!$A$6:$I$68</definedName>
    <definedName name="______HAL1">#REF!</definedName>
    <definedName name="______HAL2" localSheetId="4">#REF!</definedName>
    <definedName name="______HAL2" localSheetId="6">'[56]1'!$A$69:$I$123</definedName>
    <definedName name="______HAL2">#REF!</definedName>
    <definedName name="______HAL3" localSheetId="4">#REF!</definedName>
    <definedName name="______HAL3">#REF!</definedName>
    <definedName name="______HAL4" localSheetId="4">#REF!</definedName>
    <definedName name="______HAL4">#REF!</definedName>
    <definedName name="______HAL5" localSheetId="4">#REF!</definedName>
    <definedName name="______HAL5">#REF!</definedName>
    <definedName name="______HAL6" localSheetId="4">#REF!</definedName>
    <definedName name="______HAL6">#REF!</definedName>
    <definedName name="______HAL7" localSheetId="4">#REF!</definedName>
    <definedName name="______HAL7">#REF!</definedName>
    <definedName name="______HAL8" localSheetId="4">#REF!</definedName>
    <definedName name="______HAL8">#REF!</definedName>
    <definedName name="______hdw1" localSheetId="4">#REF!</definedName>
    <definedName name="______hdw1">#REF!</definedName>
    <definedName name="______jml1" localSheetId="4">'[37]kont anak1'!#REF!</definedName>
    <definedName name="______jml1">'[37]kont anak1'!#REF!</definedName>
    <definedName name="______jum1" localSheetId="9">#REF!</definedName>
    <definedName name="______jum1" localSheetId="6">#REF!</definedName>
    <definedName name="______jum1">#REF!</definedName>
    <definedName name="______jum10" localSheetId="9">#REF!</definedName>
    <definedName name="______jum10" localSheetId="6">#REF!</definedName>
    <definedName name="______jum10">#REF!</definedName>
    <definedName name="______jum2" localSheetId="9">#REF!</definedName>
    <definedName name="______jum2" localSheetId="6">#REF!</definedName>
    <definedName name="______jum2">#REF!</definedName>
    <definedName name="______jum3">#REF!</definedName>
    <definedName name="______jum4">#REF!</definedName>
    <definedName name="______jum5">#REF!</definedName>
    <definedName name="______jum6">#REF!</definedName>
    <definedName name="______jum7">#REF!</definedName>
    <definedName name="______jum8">#REF!</definedName>
    <definedName name="______jum9">#REF!</definedName>
    <definedName name="______ker1020">#REF!</definedName>
    <definedName name="______ker1030">#REF!</definedName>
    <definedName name="______KOE1">#REF!</definedName>
    <definedName name="______KOE10">#REF!</definedName>
    <definedName name="______KOE2">#REF!</definedName>
    <definedName name="______KOE3">#REF!</definedName>
    <definedName name="______KOE4">#REF!</definedName>
    <definedName name="______KOE5">#REF!</definedName>
    <definedName name="______KOE6">#REF!</definedName>
    <definedName name="______KOE7">#REF!</definedName>
    <definedName name="______KOE8">#REF!</definedName>
    <definedName name="______KOE9">#REF!</definedName>
    <definedName name="______kof1">[58]Analisa!$AB$17</definedName>
    <definedName name="______LLL01" localSheetId="6">'[51]4-Basic Price'!$F$8</definedName>
    <definedName name="______LLL01">'[53]4-Basic Price'!$F$8</definedName>
    <definedName name="______LLL02" localSheetId="6">'[51]4-Basic Price'!$F$9</definedName>
    <definedName name="______LLL02">'[53]4-Basic Price'!$F$9</definedName>
    <definedName name="______LLL03" localSheetId="6">'[51]4-Basic Price'!$F$10</definedName>
    <definedName name="______LLL03">'[53]4-Basic Price'!$F$10</definedName>
    <definedName name="______LLL04">[56]Price!$F$14</definedName>
    <definedName name="______LLL05">[56]Price!$F$16</definedName>
    <definedName name="______LLL06">[56]Price!$F$18</definedName>
    <definedName name="______LLL07">[56]Price!$F$20</definedName>
    <definedName name="______LLL08">[56]Price!$F$22</definedName>
    <definedName name="______LLL09">[56]Price!$F$24</definedName>
    <definedName name="______LLL10">[56]Price!$F$26</definedName>
    <definedName name="______LLL11" localSheetId="4">'[54]4-Basic Price2011'!#REF!</definedName>
    <definedName name="______LLL11" localSheetId="6">[56]Price!$F$28</definedName>
    <definedName name="______LLL11">'[54]4-Basic Price2011'!#REF!</definedName>
    <definedName name="______MDE01" localSheetId="6">[56]Alt!$BP$27</definedName>
    <definedName name="______MDE01">[50]Peralatan!$BR$27</definedName>
    <definedName name="______MDE02" localSheetId="6">[56]Alt!$BP$47</definedName>
    <definedName name="______MDE02">[50]Peralatan!$BR$47</definedName>
    <definedName name="______MDE03" localSheetId="6">[56]Alt!$BP$67</definedName>
    <definedName name="______MDE03">[50]Peralatan!$BR$67</definedName>
    <definedName name="______MDE04" localSheetId="6">[56]Alt!$BP$87</definedName>
    <definedName name="______MDE04">[50]Peralatan!$BR$87</definedName>
    <definedName name="______MDE05" localSheetId="6">[56]Alt!$BP$107</definedName>
    <definedName name="______MDE05">[50]Peralatan!$BR$107</definedName>
    <definedName name="______MDE06" localSheetId="6">[56]Alt!$BP$127</definedName>
    <definedName name="______MDE06">[50]Peralatan!$BR$127</definedName>
    <definedName name="______MDE07" localSheetId="6">[56]Alt!$BP$147</definedName>
    <definedName name="______MDE07">[50]Peralatan!$BR$147</definedName>
    <definedName name="______MDE08" localSheetId="6">#REF!</definedName>
    <definedName name="______MDE08">[50]Peralatan!$BR$167</definedName>
    <definedName name="______MDE09" localSheetId="6">#REF!</definedName>
    <definedName name="______MDE09">[50]Peralatan!$BR$187</definedName>
    <definedName name="______MDE10" localSheetId="6">[56]Alt!$BP$207</definedName>
    <definedName name="______MDE10">[50]Peralatan!$BR$207</definedName>
    <definedName name="______MDE11" localSheetId="6">[56]Alt!$BP$227</definedName>
    <definedName name="______MDE11">[50]Peralatan!$BR$227</definedName>
    <definedName name="______MDE12" localSheetId="6">[56]Alt!$BP$247</definedName>
    <definedName name="______MDE12">[50]Peralatan!$BR$247</definedName>
    <definedName name="______MDE13" localSheetId="6">[56]Alt!$BP$267</definedName>
    <definedName name="______MDE13">[50]Peralatan!$BR$267</definedName>
    <definedName name="______MDE14" localSheetId="6">[56]Alt!$BP$287</definedName>
    <definedName name="______MDE14">[50]Peralatan!$BR$287</definedName>
    <definedName name="______MDE15" localSheetId="6">[56]Alt!$BP$307</definedName>
    <definedName name="______MDE15">[50]Peralatan!$BR$307</definedName>
    <definedName name="______MDE16" localSheetId="6">[56]Alt!$BP$327</definedName>
    <definedName name="______MDE16">[50]Peralatan!$BR$327</definedName>
    <definedName name="______MDE17" localSheetId="6">[56]Alt!$BP$347</definedName>
    <definedName name="______MDE17">[50]Peralatan!$BR$347</definedName>
    <definedName name="______MDE18" localSheetId="6">[56]Alt!$BP$367</definedName>
    <definedName name="______MDE18">[50]Peralatan!$BR$367</definedName>
    <definedName name="______MDE19" localSheetId="6">[56]Alt!$BP$387</definedName>
    <definedName name="______MDE19">[50]Peralatan!$BR$387</definedName>
    <definedName name="______MDE20" localSheetId="6">[56]Alt!$BP$407</definedName>
    <definedName name="______MDE20">[50]Peralatan!$BR$407</definedName>
    <definedName name="______MDE21" localSheetId="6">[56]Alt!$BP$427</definedName>
    <definedName name="______MDE21">[50]Peralatan!$BR$427</definedName>
    <definedName name="______MDE22" localSheetId="6">[56]Alt!$BP$447</definedName>
    <definedName name="______MDE22">[50]Peralatan!$BR$447</definedName>
    <definedName name="______MDE23" localSheetId="6">[56]Alt!$BP$467</definedName>
    <definedName name="______MDE23">[50]Peralatan!$BR$467</definedName>
    <definedName name="______MDE24" localSheetId="6">[56]Alt!$BP$487</definedName>
    <definedName name="______MDE24">[50]Peralatan!$BR$487</definedName>
    <definedName name="______MDE25" localSheetId="6">[56]Alt!$BP$507</definedName>
    <definedName name="______MDE25">[50]Peralatan!$BR$507</definedName>
    <definedName name="______MDE26" localSheetId="6">[56]Alt!$BP$527</definedName>
    <definedName name="______MDE26">[50]Peralatan!$BR$527</definedName>
    <definedName name="______MDE27" localSheetId="6">[56]Alt!$BP$547</definedName>
    <definedName name="______MDE27">[50]Peralatan!$BR$547</definedName>
    <definedName name="______MDE28" localSheetId="6">[56]Alt!$BP$567</definedName>
    <definedName name="______MDE28">[50]Peralatan!$BR$567</definedName>
    <definedName name="______MDE29" localSheetId="6">[56]Alt!$BP$587</definedName>
    <definedName name="______MDE29">[50]Peralatan!$BR$587</definedName>
    <definedName name="______MDE30" localSheetId="6">[56]Alt!$BP$607</definedName>
    <definedName name="______MDE30">[50]Peralatan!$BR$607</definedName>
    <definedName name="______MDE31" localSheetId="6">[56]Alt!$BP$627</definedName>
    <definedName name="______MDE31">[50]Peralatan!$BR$627</definedName>
    <definedName name="______MDE32" localSheetId="6">[56]Alt!$BP$647</definedName>
    <definedName name="______MDE32">[50]Peralatan!$BR$647</definedName>
    <definedName name="______MDE33" localSheetId="6">[56]Alt!$BP$667</definedName>
    <definedName name="______MDE33">[59]Sheet1!$BO$667</definedName>
    <definedName name="______MDE34" localSheetId="6">[56]Alt!$BP$698</definedName>
    <definedName name="______MDE34">[50]Peralatan!$BR$698</definedName>
    <definedName name="______MDE35" localSheetId="9">#REF!</definedName>
    <definedName name="______MDE35" localSheetId="6">[56]Alt2!$R$27</definedName>
    <definedName name="______MDE35">'[50]Peralatan (2)'!$R$27</definedName>
    <definedName name="______MDE36" localSheetId="9">#REF!</definedName>
    <definedName name="______MDE36" localSheetId="6">[56]Alt2!$R$47</definedName>
    <definedName name="______MDE36">'[50]Peralatan (2)'!$R$47</definedName>
    <definedName name="______MDE37" localSheetId="9">#REF!</definedName>
    <definedName name="______MDE37" localSheetId="6">[56]Alt2!$R$125</definedName>
    <definedName name="______MDE37">'[50]Peralatan (2)'!$R$67</definedName>
    <definedName name="______MDE38" localSheetId="9">#REF!</definedName>
    <definedName name="______MDE38" localSheetId="6">[56]Alt2!$R$145</definedName>
    <definedName name="______MDE38">'[50]Peralatan (2)'!$R$87</definedName>
    <definedName name="______MDE39" localSheetId="9">#REF!</definedName>
    <definedName name="______MDE39" localSheetId="6">[56]Alt2!$R$165</definedName>
    <definedName name="______MDE39">'[50]Peralatan (2)'!$R$107</definedName>
    <definedName name="______MDE40" localSheetId="9">#REF!</definedName>
    <definedName name="______MDE40" localSheetId="6">[56]Alt2!$R$185</definedName>
    <definedName name="______MDE40">'[50]Peralatan (2)'!$R$127</definedName>
    <definedName name="______MDE41" localSheetId="9">#REF!</definedName>
    <definedName name="______MDE41" localSheetId="6">[56]Alt2!$R$205</definedName>
    <definedName name="______MDE41">'[50]Peralatan (2)'!$R$147</definedName>
    <definedName name="______MDE42" localSheetId="9">#REF!</definedName>
    <definedName name="______MDE42" localSheetId="6">[56]Alt2!$R$225</definedName>
    <definedName name="______MDE42">'[50]Peralatan (2)'!$R$167</definedName>
    <definedName name="______MDE43" localSheetId="9">#REF!</definedName>
    <definedName name="______MDE43" localSheetId="6">[56]Alt2!$R$245</definedName>
    <definedName name="______MDE43">'[50]Peralatan (2)'!$R$187</definedName>
    <definedName name="______MDE44" localSheetId="9">#REF!</definedName>
    <definedName name="______MDE44" localSheetId="6">[56]Alt2!$R$265</definedName>
    <definedName name="______MDE44">'[50]Peralatan (2)'!$R$207</definedName>
    <definedName name="______MDE45" localSheetId="9">#REF!</definedName>
    <definedName name="______MDE45" localSheetId="6">[56]Alt2!$R$285</definedName>
    <definedName name="______MDE45">'[50]Peralatan (2)'!$R$227</definedName>
    <definedName name="______MDE46" localSheetId="9">#REF!</definedName>
    <definedName name="______MDE46" localSheetId="6">[56]Alt2!$R$305</definedName>
    <definedName name="______MDE46">'[50]Peralatan (2)'!$R$247</definedName>
    <definedName name="______MDE47" localSheetId="9">#REF!</definedName>
    <definedName name="______MDE47" localSheetId="6">[56]Alt2!$R$325</definedName>
    <definedName name="______MDE47">'[50]Peralatan (2)'!$R$267</definedName>
    <definedName name="______MDE48" localSheetId="9">#REF!</definedName>
    <definedName name="______MDE48" localSheetId="6">[56]Alt2!$R$345</definedName>
    <definedName name="______MDE48">'[50]Peralatan (2)'!$R$287</definedName>
    <definedName name="______MDE49" localSheetId="9">#REF!</definedName>
    <definedName name="______MDE49" localSheetId="6">[56]Alt2!$R$365</definedName>
    <definedName name="______MDE49">'[50]Peralatan (2)'!$R$307</definedName>
    <definedName name="______MDE50" localSheetId="9">#REF!</definedName>
    <definedName name="______MDE50" localSheetId="6">[56]Alt2!$R$385</definedName>
    <definedName name="______MDE50">'[50]Peralatan (2)'!$R$327</definedName>
    <definedName name="______MDE51" localSheetId="9">#REF!</definedName>
    <definedName name="______MDE51" localSheetId="6">[56]Alt2!$R$405</definedName>
    <definedName name="______MDE51">'[50]Peralatan (2)'!$R$347</definedName>
    <definedName name="______MDE52" localSheetId="9">#REF!</definedName>
    <definedName name="______MDE52" localSheetId="6">[56]Alt2!$R$425</definedName>
    <definedName name="______MDE52">'[50]Peralatan (2)'!$R$367</definedName>
    <definedName name="______MDE53" localSheetId="9">#REF!</definedName>
    <definedName name="______MDE53" localSheetId="6">[56]Alt2!$R$445</definedName>
    <definedName name="______MDE53">'[50]Peralatan (2)'!$R$387</definedName>
    <definedName name="______MDE54" localSheetId="9">#REF!</definedName>
    <definedName name="______MDE54" localSheetId="6">[56]Alt2!$R$465</definedName>
    <definedName name="______MDE54">'[50]Peralatan (2)'!$R$407</definedName>
    <definedName name="______MDE55" localSheetId="9">#REF!</definedName>
    <definedName name="______MDE55" localSheetId="6">[56]Alt2!$R$485</definedName>
    <definedName name="______MDE55">'[50]Peralatan (2)'!$R$427</definedName>
    <definedName name="______MDE56" localSheetId="9">#REF!</definedName>
    <definedName name="______MDE56" localSheetId="6">[56]Alt2!$R$505</definedName>
    <definedName name="______MDE56">'[50]Peralatan (2)'!$R$447</definedName>
    <definedName name="______MDE57" localSheetId="9">#REF!</definedName>
    <definedName name="______MDE57" localSheetId="6">[56]Alt2!$R$525</definedName>
    <definedName name="______MDE57">'[50]Peralatan (2)'!$R$467</definedName>
    <definedName name="______MDE58" localSheetId="9">#REF!</definedName>
    <definedName name="______MDE58" localSheetId="6">[56]Alt2!$R$545</definedName>
    <definedName name="______MDE58">'[50]Peralatan (2)'!$R$487</definedName>
    <definedName name="______MDE59" localSheetId="9">#REF!</definedName>
    <definedName name="______MDE59" localSheetId="6">[56]Alt2!$R$565</definedName>
    <definedName name="______MDE59">'[50]Peralatan (2)'!$R$507</definedName>
    <definedName name="______MDE60" localSheetId="9">#REF!</definedName>
    <definedName name="______MDE60" localSheetId="6">[56]Alt2!$R$585</definedName>
    <definedName name="______MDE60">'[50]Peralatan (2)'!$R$527</definedName>
    <definedName name="______MDE61" localSheetId="9">#REF!</definedName>
    <definedName name="______MDE61" localSheetId="6">[56]Alt2!$R$605</definedName>
    <definedName name="______MDE61">'[50]Peralatan (2)'!$R$547</definedName>
    <definedName name="______MDE62" localSheetId="9">#REF!</definedName>
    <definedName name="______MDE62" localSheetId="6">[56]Alt2!$R$625</definedName>
    <definedName name="______MDE62">'[50]Peralatan (2)'!$R$567</definedName>
    <definedName name="______MDE63" localSheetId="9">#REF!</definedName>
    <definedName name="______MDE63" localSheetId="6">[56]Alt2!$R$645</definedName>
    <definedName name="______MDE63">'[50]Peralatan (2)'!$R$587</definedName>
    <definedName name="______MDE64" localSheetId="9">#REF!</definedName>
    <definedName name="______MDE64" localSheetId="6">[56]Alt2!$R$665</definedName>
    <definedName name="______MDE64">'[50]Peralatan (2)'!$R$607</definedName>
    <definedName name="______MDE65" localSheetId="9">#REF!</definedName>
    <definedName name="______MDE65" localSheetId="6">[56]Alt2!$R$685</definedName>
    <definedName name="______MDE65">'[50]Peralatan (2)'!$R$627</definedName>
    <definedName name="______MDE66" localSheetId="9">#REF!</definedName>
    <definedName name="______MDE66" localSheetId="6">[56]Alt2!$R$705</definedName>
    <definedName name="______MDE66">'[50]Peralatan (2)'!$R$647</definedName>
    <definedName name="______MDE67" localSheetId="9">#REF!</definedName>
    <definedName name="______MDE67" localSheetId="6">[56]Alt2!$R$725</definedName>
    <definedName name="______MDE67">'[50]Peralatan (2)'!$R$667</definedName>
    <definedName name="______MDE68" localSheetId="9">#REF!</definedName>
    <definedName name="______MDE68" localSheetId="6">[56]Alt2!$R$756</definedName>
    <definedName name="______MDE68">'[50]Peralatan (2)'!$R$698</definedName>
    <definedName name="______ME01" localSheetId="6">[56]Alt!$BP$26</definedName>
    <definedName name="______ME01">[50]Peralatan!$BR$26</definedName>
    <definedName name="______ME02" localSheetId="6">[56]Alt!$BP$46</definedName>
    <definedName name="______ME02">[50]Peralatan!$BR$46</definedName>
    <definedName name="______ME03" localSheetId="6">[56]Alt!$BP$66</definedName>
    <definedName name="______ME03">[50]Peralatan!$BR$66</definedName>
    <definedName name="______ME04" localSheetId="6">[56]Alt!$BP$86</definedName>
    <definedName name="______ME04">[50]Peralatan!$BR$86</definedName>
    <definedName name="______ME05" localSheetId="6">[56]Alt!$BP$106</definedName>
    <definedName name="______ME05">[50]Peralatan!$BR$106</definedName>
    <definedName name="______ME06" localSheetId="6">[56]Alt!$BP$126</definedName>
    <definedName name="______ME06">[50]Peralatan!$BR$126</definedName>
    <definedName name="______ME07" localSheetId="6">[56]Alt!$BP$146</definedName>
    <definedName name="______ME07">[50]Peralatan!$BR$146</definedName>
    <definedName name="______ME08" localSheetId="6">[56]Alt!$BP$166</definedName>
    <definedName name="______ME08">[50]Peralatan!$BR$166</definedName>
    <definedName name="______ME09" localSheetId="6">[56]Alt!$BP$186</definedName>
    <definedName name="______ME09">[50]Peralatan!$BR$186</definedName>
    <definedName name="______ME10" localSheetId="6">[56]Alt!$BP$206</definedName>
    <definedName name="______ME10">[50]Peralatan!$BR$206</definedName>
    <definedName name="______ME11" localSheetId="6">[56]Alt!$BP$226</definedName>
    <definedName name="______ME11">[50]Peralatan!$BR$226</definedName>
    <definedName name="______ME12" localSheetId="6">[56]Alt!$BP$246</definedName>
    <definedName name="______ME12">[50]Peralatan!$BR$246</definedName>
    <definedName name="______ME13" localSheetId="6">[56]Alt!$BP$266</definedName>
    <definedName name="______ME13">[50]Peralatan!$BR$266</definedName>
    <definedName name="______ME14" localSheetId="6">[56]Alt!$BP$286</definedName>
    <definedName name="______ME14">[50]Peralatan!$BR$286</definedName>
    <definedName name="______ME15" localSheetId="6">[56]Alt!$BP$306</definedName>
    <definedName name="______ME15">[50]Peralatan!$BR$306</definedName>
    <definedName name="______ME16" localSheetId="6">[56]Alt!$BP$326</definedName>
    <definedName name="______ME16">[50]Peralatan!$BR$326</definedName>
    <definedName name="______ME17" localSheetId="6">[56]Alt!$BP$346</definedName>
    <definedName name="______ME17">[50]Peralatan!$BR$346</definedName>
    <definedName name="______ME18" localSheetId="6">[56]Alt!$BP$366</definedName>
    <definedName name="______ME18">[50]Peralatan!$BR$366</definedName>
    <definedName name="______ME19" localSheetId="6">[56]Alt!$BP$386</definedName>
    <definedName name="______ME19">[50]Peralatan!$BR$386</definedName>
    <definedName name="______ME20" localSheetId="6">[56]Alt!$BP$406</definedName>
    <definedName name="______ME20">[50]Peralatan!$BR$406</definedName>
    <definedName name="______ME21" localSheetId="6">[56]Alt!$BP$426</definedName>
    <definedName name="______ME21">[50]Peralatan!$BR$426</definedName>
    <definedName name="______ME22" localSheetId="6">[56]Alt!$BP$446</definedName>
    <definedName name="______ME22">[50]Peralatan!$BR$446</definedName>
    <definedName name="______ME23" localSheetId="6">[56]Alt!$BP$466</definedName>
    <definedName name="______ME23">[50]Peralatan!$BR$466</definedName>
    <definedName name="______ME24" localSheetId="6">[56]Alt!$BP$486</definedName>
    <definedName name="______ME24">[50]Peralatan!$BR$486</definedName>
    <definedName name="______ME25" localSheetId="6">[56]Alt!$BP$506</definedName>
    <definedName name="______ME25">[50]Peralatan!$BR$506</definedName>
    <definedName name="______ME26" localSheetId="6">[56]Alt!$BP$526</definedName>
    <definedName name="______ME26">[50]Peralatan!$BR$526</definedName>
    <definedName name="______ME27" localSheetId="6">[56]Alt!$BP$546</definedName>
    <definedName name="______ME27">[50]Peralatan!$BR$546</definedName>
    <definedName name="______ME28" localSheetId="6">[56]Alt!$BP$566</definedName>
    <definedName name="______ME28">[50]Peralatan!$BR$566</definedName>
    <definedName name="______ME29" localSheetId="6">[56]Alt!$BP$586</definedName>
    <definedName name="______ME29">[50]Peralatan!$BR$586</definedName>
    <definedName name="______ME30" localSheetId="6">[56]Alt!$BP$606</definedName>
    <definedName name="______ME30">[50]Peralatan!$BR$606</definedName>
    <definedName name="______ME31" localSheetId="6">[56]Alt!$BP$626</definedName>
    <definedName name="______ME31">[50]Peralatan!$BR$626</definedName>
    <definedName name="______ME32" localSheetId="6">[56]Alt!$BP$646</definedName>
    <definedName name="______ME32">[50]Peralatan!$BR$646</definedName>
    <definedName name="______ME33" localSheetId="6">[56]Alt!$BP$666</definedName>
    <definedName name="______ME33">[59]Sheet1!$BO$666</definedName>
    <definedName name="______ME34" localSheetId="6">[56]Alt!$BP$697</definedName>
    <definedName name="______ME34">[50]Peralatan!$BR$697</definedName>
    <definedName name="______ME35" localSheetId="9">#REF!</definedName>
    <definedName name="______ME35" localSheetId="6">[56]Alt2!$R$26</definedName>
    <definedName name="______ME35">'[50]Peralatan (2)'!$R$26</definedName>
    <definedName name="______ME36" localSheetId="9">#REF!</definedName>
    <definedName name="______ME36" localSheetId="6">[56]Alt2!$R$46</definedName>
    <definedName name="______ME36">'[50]Peralatan (2)'!$R$46</definedName>
    <definedName name="______ME37" localSheetId="9">#REF!</definedName>
    <definedName name="______ME37" localSheetId="6">[56]Alt2!$R$124</definedName>
    <definedName name="______ME37">'[50]Peralatan (2)'!$R$66</definedName>
    <definedName name="______ME38" localSheetId="9">#REF!</definedName>
    <definedName name="______ME38" localSheetId="6">[56]Alt2!$R$144</definedName>
    <definedName name="______ME38">'[50]Peralatan (2)'!$R$86</definedName>
    <definedName name="______ME39" localSheetId="9">#REF!</definedName>
    <definedName name="______ME39" localSheetId="6">[56]Alt2!$R$164</definedName>
    <definedName name="______ME39">'[50]Peralatan (2)'!$R$106</definedName>
    <definedName name="______ME40" localSheetId="9">#REF!</definedName>
    <definedName name="______ME40" localSheetId="6">[56]Alt2!$R$184</definedName>
    <definedName name="______ME40">'[50]Peralatan (2)'!$R$126</definedName>
    <definedName name="______ME41" localSheetId="9">#REF!</definedName>
    <definedName name="______ME41" localSheetId="6">[56]Alt2!$R$204</definedName>
    <definedName name="______ME41">'[50]Peralatan (2)'!$R$146</definedName>
    <definedName name="______ME42" localSheetId="9">#REF!</definedName>
    <definedName name="______ME42" localSheetId="6">[56]Alt2!$R$224</definedName>
    <definedName name="______ME42">'[50]Peralatan (2)'!$R$166</definedName>
    <definedName name="______ME43" localSheetId="9">#REF!</definedName>
    <definedName name="______ME43" localSheetId="6">[56]Alt2!$R$244</definedName>
    <definedName name="______ME43">'[50]Peralatan (2)'!$R$186</definedName>
    <definedName name="______ME44" localSheetId="9">#REF!</definedName>
    <definedName name="______ME44" localSheetId="6">[56]Alt2!$R$264</definedName>
    <definedName name="______ME44">'[50]Peralatan (2)'!$R$206</definedName>
    <definedName name="______ME45" localSheetId="9">#REF!</definedName>
    <definedName name="______ME45" localSheetId="6">[56]Alt2!$R$284</definedName>
    <definedName name="______ME45">'[50]Peralatan (2)'!$R$226</definedName>
    <definedName name="______ME46" localSheetId="9">#REF!</definedName>
    <definedName name="______ME46" localSheetId="6">[56]Alt2!$R$304</definedName>
    <definedName name="______ME46">'[50]Peralatan (2)'!$R$246</definedName>
    <definedName name="______ME47" localSheetId="9">#REF!</definedName>
    <definedName name="______ME47" localSheetId="6">[56]Alt2!$R$324</definedName>
    <definedName name="______ME47">'[50]Peralatan (2)'!$R$266</definedName>
    <definedName name="______ME48" localSheetId="9">#REF!</definedName>
    <definedName name="______ME48" localSheetId="6">[56]Alt2!$R$344</definedName>
    <definedName name="______ME48">'[50]Peralatan (2)'!$R$286</definedName>
    <definedName name="______ME49" localSheetId="9">#REF!</definedName>
    <definedName name="______ME49" localSheetId="6">[56]Alt2!$R$364</definedName>
    <definedName name="______ME49">'[50]Peralatan (2)'!$R$306</definedName>
    <definedName name="______ME50" localSheetId="9">#REF!</definedName>
    <definedName name="______ME50" localSheetId="6">[56]Alt2!$R$384</definedName>
    <definedName name="______ME50">'[50]Peralatan (2)'!$R$326</definedName>
    <definedName name="______ME51" localSheetId="9">#REF!</definedName>
    <definedName name="______ME51" localSheetId="6">[56]Alt2!$R$404</definedName>
    <definedName name="______ME51">'[50]Peralatan (2)'!$R$346</definedName>
    <definedName name="______ME52" localSheetId="9">#REF!</definedName>
    <definedName name="______ME52" localSheetId="6">[56]Alt2!$R$424</definedName>
    <definedName name="______ME52">'[50]Peralatan (2)'!$R$366</definedName>
    <definedName name="______ME53" localSheetId="9">#REF!</definedName>
    <definedName name="______ME53" localSheetId="6">[56]Alt2!$R$444</definedName>
    <definedName name="______ME53">'[50]Peralatan (2)'!$R$386</definedName>
    <definedName name="______ME54" localSheetId="9">#REF!</definedName>
    <definedName name="______ME54" localSheetId="6">[56]Alt2!$R$464</definedName>
    <definedName name="______ME54">'[50]Peralatan (2)'!$R$406</definedName>
    <definedName name="______ME55" localSheetId="9">#REF!</definedName>
    <definedName name="______ME55" localSheetId="6">[56]Alt2!$R$484</definedName>
    <definedName name="______ME55">'[50]Peralatan (2)'!$R$426</definedName>
    <definedName name="______ME56" localSheetId="9">#REF!</definedName>
    <definedName name="______ME56" localSheetId="6">[56]Alt2!$R$504</definedName>
    <definedName name="______ME56">'[50]Peralatan (2)'!$R$446</definedName>
    <definedName name="______ME57" localSheetId="9">#REF!</definedName>
    <definedName name="______ME57" localSheetId="6">[56]Alt2!$R$524</definedName>
    <definedName name="______ME57">'[50]Peralatan (2)'!$R$466</definedName>
    <definedName name="______ME58" localSheetId="9">#REF!</definedName>
    <definedName name="______ME58" localSheetId="6">[56]Alt2!$R$544</definedName>
    <definedName name="______ME58">'[50]Peralatan (2)'!$R$486</definedName>
    <definedName name="______ME59" localSheetId="9">#REF!</definedName>
    <definedName name="______ME59" localSheetId="6">[56]Alt2!$R$564</definedName>
    <definedName name="______ME59">'[50]Peralatan (2)'!$R$506</definedName>
    <definedName name="______ME60" localSheetId="9">#REF!</definedName>
    <definedName name="______ME60" localSheetId="6">[56]Alt2!$R$584</definedName>
    <definedName name="______ME60">'[50]Peralatan (2)'!$R$526</definedName>
    <definedName name="______ME61" localSheetId="9">#REF!</definedName>
    <definedName name="______ME61" localSheetId="6">[56]Alt2!$R$604</definedName>
    <definedName name="______ME61">'[50]Peralatan (2)'!$R$546</definedName>
    <definedName name="______ME62" localSheetId="9">#REF!</definedName>
    <definedName name="______ME62" localSheetId="6">[56]Alt2!$R$624</definedName>
    <definedName name="______ME62">'[50]Peralatan (2)'!$R$566</definedName>
    <definedName name="______ME63" localSheetId="9">#REF!</definedName>
    <definedName name="______ME63" localSheetId="6">[56]Alt2!$R$644</definedName>
    <definedName name="______ME63">'[50]Peralatan (2)'!$R$586</definedName>
    <definedName name="______ME64" localSheetId="9">#REF!</definedName>
    <definedName name="______ME64" localSheetId="6">[56]Alt2!$R$664</definedName>
    <definedName name="______ME64">'[50]Peralatan (2)'!$R$606</definedName>
    <definedName name="______ME65" localSheetId="9">#REF!</definedName>
    <definedName name="______ME65" localSheetId="6">[56]Alt2!$R$684</definedName>
    <definedName name="______ME65">'[50]Peralatan (2)'!$R$626</definedName>
    <definedName name="______ME66" localSheetId="9">#REF!</definedName>
    <definedName name="______ME66" localSheetId="6">[56]Alt2!$R$704</definedName>
    <definedName name="______ME66">'[50]Peralatan (2)'!$R$646</definedName>
    <definedName name="______ME67" localSheetId="9">#REF!</definedName>
    <definedName name="______ME67" localSheetId="6">[56]Alt2!$R$724</definedName>
    <definedName name="______ME67">'[50]Peralatan (2)'!$R$666</definedName>
    <definedName name="______ME68" localSheetId="9">#REF!</definedName>
    <definedName name="______ME68" localSheetId="6">[56]Alt2!$R$755</definedName>
    <definedName name="______ME68">'[50]Peralatan (2)'!$R$697</definedName>
    <definedName name="______MMM01" localSheetId="4">#REF!</definedName>
    <definedName name="______MMM01" localSheetId="6">[56]Price!$F$52</definedName>
    <definedName name="______MMM01">#REF!</definedName>
    <definedName name="______MMM02" localSheetId="4">#REF!</definedName>
    <definedName name="______MMM02" localSheetId="6">[56]Price!$F$55</definedName>
    <definedName name="______MMM02">#REF!</definedName>
    <definedName name="______MMM03" localSheetId="6">'[51]4-Basic Price'!$F$53</definedName>
    <definedName name="______MMM03">'[53]4-Basic Price'!$F$53</definedName>
    <definedName name="______MMM04" localSheetId="6">'[47]4-Basic Price'!$F$54</definedName>
    <definedName name="______MMM04">'[60]4-Basic Price'!$F$54</definedName>
    <definedName name="______MMM05">[56]Price!$F$61</definedName>
    <definedName name="______MMM06">[56]Price!$F$63</definedName>
    <definedName name="______MMM07">[56]Price!$F$65</definedName>
    <definedName name="______MMM08">[56]Price!$F$67</definedName>
    <definedName name="______MMM09">[56]Price!$F$69</definedName>
    <definedName name="______MMM10" localSheetId="6">'[51]4-Basic Price'!$F$60</definedName>
    <definedName name="______MMM10">'[61]4-Basic Price'!$F$60</definedName>
    <definedName name="______MMM11" localSheetId="6">'[51]4-Basic Price'!$F$61</definedName>
    <definedName name="______MMM11">'[60]4-Basic Price'!$F$61</definedName>
    <definedName name="______MMM12" localSheetId="6">'[47]4-Basic Price'!$F$62</definedName>
    <definedName name="______MMM12">'[62]4-Basic Price'!$F$63</definedName>
    <definedName name="______MMM13" localSheetId="6">[56]Price!$F$78</definedName>
    <definedName name="______MMM13">'[52]4-Basic Price'!$F$65</definedName>
    <definedName name="______MMM14">[56]Price!$F$80</definedName>
    <definedName name="______MMM15">[56]Price!$F$82</definedName>
    <definedName name="______MMM16" localSheetId="6">'[47]4-Basic Price'!$F$67</definedName>
    <definedName name="______MMM16">'[60]4-Basic Price'!$F$67</definedName>
    <definedName name="______MMM17">[56]Price!$F$87</definedName>
    <definedName name="______MMM18" localSheetId="6">'[51]4-Basic Price'!$F$70</definedName>
    <definedName name="______MMM18">'[53]4-Basic Price'!$F$70</definedName>
    <definedName name="______MMM19" localSheetId="6">'[51]4-Basic Price'!$F$71</definedName>
    <definedName name="______MMM19">'[53]4-Basic Price'!$F$71</definedName>
    <definedName name="______MMM20">[56]Price!$F$101</definedName>
    <definedName name="______MMM21">[56]Price!$F$103</definedName>
    <definedName name="______MMM22">[56]Price!$F$106</definedName>
    <definedName name="______MMM23">[56]Price!$F$108</definedName>
    <definedName name="______MMM24" localSheetId="6">[56]Price!$F$110</definedName>
    <definedName name="______MMM24">'[54]4-Basic Price2011'!$F$77</definedName>
    <definedName name="______MMM25" localSheetId="4">#REF!</definedName>
    <definedName name="______MMM25" localSheetId="6">[56]Price!$F$112</definedName>
    <definedName name="______MMM25">#REF!</definedName>
    <definedName name="______MMM26" localSheetId="6">'[51]4-Basic Price'!$F$78</definedName>
    <definedName name="______MMM26">'[60]4-Basic Price'!$F$78</definedName>
    <definedName name="______MMM27" localSheetId="6">'[51]4-Basic Price'!$F$79</definedName>
    <definedName name="______MMM27">'[60]4-Basic Price'!$F$79</definedName>
    <definedName name="______MMM28">[56]Price!$F$118</definedName>
    <definedName name="______MMM29">[56]Price!$F$120</definedName>
    <definedName name="______MMM30">[56]Price!$F$122</definedName>
    <definedName name="______MMM31">[56]Price!$F$124</definedName>
    <definedName name="______MMM32">[56]Price!$F$126</definedName>
    <definedName name="______MMM33" localSheetId="6">[56]Price!$F$128</definedName>
    <definedName name="______MMM33">'[62]4-Basic Price'!$F$87</definedName>
    <definedName name="______MMM34">[56]Price!$F$130</definedName>
    <definedName name="______MMM35">[56]Price!$F$132</definedName>
    <definedName name="______MMM36">[56]Price!$F$134</definedName>
    <definedName name="______MMM37" localSheetId="6">'[51]4-Basic Price'!$F$90</definedName>
    <definedName name="______MMM37">'[60]4-Basic Price'!$F$90</definedName>
    <definedName name="______MMM38" localSheetId="4">'[61]4-Basic Price'!#REF!</definedName>
    <definedName name="______MMM38" localSheetId="6">[56]Price!$F$146</definedName>
    <definedName name="______MMM38">'[61]4-Basic Price'!#REF!</definedName>
    <definedName name="______MMM39" localSheetId="6">'[51]4-Basic Price'!$F$91</definedName>
    <definedName name="______MMM39">'[53]4-Basic Price'!$F$91</definedName>
    <definedName name="______MMM40">[56]Price!$F$150</definedName>
    <definedName name="______MMM41">[56]Price!$F$152</definedName>
    <definedName name="______MMM411">[56]Price!$F$153</definedName>
    <definedName name="______MMM42">[56]Price!$F$155</definedName>
    <definedName name="______MMM43">[56]Price!$F$157</definedName>
    <definedName name="______MMM44" localSheetId="6">'[51]4-Basic Price'!$F$98</definedName>
    <definedName name="______MMM44">'[60]4-Basic Price'!$F$98</definedName>
    <definedName name="______MMM45">[56]Price!$F$161</definedName>
    <definedName name="______MMM46">[56]Price!$F$163</definedName>
    <definedName name="______MMM47" localSheetId="6">'[47]4-Basic Price'!$F$101</definedName>
    <definedName name="______MMM47">'[60]4-Basic Price'!$F$101</definedName>
    <definedName name="______MMM48" localSheetId="6">'[51]4-Basic Price'!$F$102</definedName>
    <definedName name="______MMM48">'[60]4-Basic Price'!$F$102</definedName>
    <definedName name="______MMM49">[56]Price!$F$169</definedName>
    <definedName name="______MMM50">[56]Price!$F$171</definedName>
    <definedName name="______MMM51">[56]Price!$F$173</definedName>
    <definedName name="______MMM52">[56]Price!$F$175</definedName>
    <definedName name="______MMM53">[56]Price!$F$177</definedName>
    <definedName name="______MMM54" localSheetId="4">#REF!</definedName>
    <definedName name="______MMM54" localSheetId="6">[56]Price!$F$190</definedName>
    <definedName name="______MMM54">#REF!</definedName>
    <definedName name="______ON2" localSheetId="6">'[49]M. Onsite'!#REF!</definedName>
    <definedName name="______ON2">'[49]M. Onsite'!#REF!</definedName>
    <definedName name="______ON3" localSheetId="6">'[49]M. Onsite'!#REF!</definedName>
    <definedName name="______ON3">'[49]M. Onsite'!#REF!</definedName>
    <definedName name="______ON4" localSheetId="6">'[49]M. Onsite'!#REF!</definedName>
    <definedName name="______ON4">'[49]M. Onsite'!#REF!</definedName>
    <definedName name="______ON5" localSheetId="6">'[49]M. Onsite'!#REF!</definedName>
    <definedName name="______ON5">'[49]M. Onsite'!#REF!</definedName>
    <definedName name="______pab100" localSheetId="4">#REF!</definedName>
    <definedName name="______pab100" localSheetId="6">#REF!</definedName>
    <definedName name="______pab100">#REF!</definedName>
    <definedName name="______pab125" localSheetId="4">#REF!</definedName>
    <definedName name="______pab125">#REF!</definedName>
    <definedName name="______pab126">#REF!</definedName>
    <definedName name="______pab15" localSheetId="4">#REF!</definedName>
    <definedName name="______pab15">#REF!</definedName>
    <definedName name="______pab150" localSheetId="4">#REF!</definedName>
    <definedName name="______pab150">#REF!</definedName>
    <definedName name="______pab2" localSheetId="4">#REF!</definedName>
    <definedName name="______pab2">#REF!</definedName>
    <definedName name="______pab20" localSheetId="4">#REF!</definedName>
    <definedName name="______pab20">#REF!</definedName>
    <definedName name="______pab25" localSheetId="4">#REF!</definedName>
    <definedName name="______pab25">#REF!</definedName>
    <definedName name="______pab32" localSheetId="4">#REF!</definedName>
    <definedName name="______pab32">#REF!</definedName>
    <definedName name="______pab4" localSheetId="4">#REF!</definedName>
    <definedName name="______pab4">#REF!</definedName>
    <definedName name="______pab40" localSheetId="4">#REF!</definedName>
    <definedName name="______pab40">#REF!</definedName>
    <definedName name="______pab50" localSheetId="4">#REF!</definedName>
    <definedName name="______pab50">#REF!</definedName>
    <definedName name="______pab6" localSheetId="4">#REF!</definedName>
    <definedName name="______pab6">#REF!</definedName>
    <definedName name="______pab65" localSheetId="4">#REF!</definedName>
    <definedName name="______pab65">#REF!</definedName>
    <definedName name="______pab80" localSheetId="4">#REF!</definedName>
    <definedName name="______pab80">#REF!</definedName>
    <definedName name="______pah150" localSheetId="4">#REF!</definedName>
    <definedName name="______pah150">#REF!</definedName>
    <definedName name="______pak100" localSheetId="4">#REF!</definedName>
    <definedName name="______pak100">#REF!</definedName>
    <definedName name="______pak150" localSheetId="4">#REF!</definedName>
    <definedName name="______pak150">#REF!</definedName>
    <definedName name="______pak50" localSheetId="4">#REF!</definedName>
    <definedName name="______pak50">#REF!</definedName>
    <definedName name="______pak80" localSheetId="4">#REF!</definedName>
    <definedName name="______pak80">#REF!</definedName>
    <definedName name="______pbs100" localSheetId="4">#REF!</definedName>
    <definedName name="______pbs100">#REF!</definedName>
    <definedName name="______pbs15" localSheetId="4">#REF!</definedName>
    <definedName name="______pbs15">#REF!</definedName>
    <definedName name="______pbs150" localSheetId="4">#REF!</definedName>
    <definedName name="______pbs150">#REF!</definedName>
    <definedName name="______pbs40" localSheetId="4">#REF!</definedName>
    <definedName name="______pbs40">#REF!</definedName>
    <definedName name="______pbs50" localSheetId="4">#REF!</definedName>
    <definedName name="______pbs50">#REF!</definedName>
    <definedName name="______pbs65" localSheetId="4">#REF!</definedName>
    <definedName name="______pbs65">#REF!</definedName>
    <definedName name="______pbs80" localSheetId="4">#REF!</definedName>
    <definedName name="______pbs80">#REF!</definedName>
    <definedName name="______PC450" localSheetId="4">#REF!</definedName>
    <definedName name="______PC450">#REF!</definedName>
    <definedName name="______pc50" localSheetId="4">#REF!</definedName>
    <definedName name="______pc50">#REF!</definedName>
    <definedName name="______PC600" localSheetId="4">#REF!</definedName>
    <definedName name="______PC600">#REF!</definedName>
    <definedName name="______pc80" localSheetId="4">#REF!</definedName>
    <definedName name="______pc80">#REF!</definedName>
    <definedName name="______pcf80" localSheetId="4">#REF!</definedName>
    <definedName name="______pcf80">#REF!</definedName>
    <definedName name="______ph100" localSheetId="4">#REF!</definedName>
    <definedName name="______ph100">#REF!</definedName>
    <definedName name="______ph150" localSheetId="4">#REF!</definedName>
    <definedName name="______ph150">#REF!</definedName>
    <definedName name="______phf100" localSheetId="4">#REF!</definedName>
    <definedName name="______phf100">#REF!</definedName>
    <definedName name="______phf150" localSheetId="4">#REF!</definedName>
    <definedName name="______phf150">#REF!</definedName>
    <definedName name="______PL1">#REF!</definedName>
    <definedName name="______PL2">#REF!</definedName>
    <definedName name="______PL3">#REF!</definedName>
    <definedName name="______pv100" localSheetId="4">#REF!</definedName>
    <definedName name="______pv100">#REF!</definedName>
    <definedName name="______pv40" localSheetId="4">#REF!</definedName>
    <definedName name="______pv40">#REF!</definedName>
    <definedName name="______pv50" localSheetId="4">#REF!</definedName>
    <definedName name="______pv50">#REF!</definedName>
    <definedName name="______pv80" localSheetId="4">#REF!</definedName>
    <definedName name="______pv80">#REF!</definedName>
    <definedName name="______pvf100" localSheetId="4">#REF!</definedName>
    <definedName name="______pvf100">#REF!</definedName>
    <definedName name="______pvf80" localSheetId="4">#REF!</definedName>
    <definedName name="______pvf80">#REF!</definedName>
    <definedName name="______rcp100" localSheetId="4">#REF!</definedName>
    <definedName name="______rcp100">#REF!</definedName>
    <definedName name="______rcp60" localSheetId="4">#REF!</definedName>
    <definedName name="______rcp60">#REF!</definedName>
    <definedName name="______rk100">#REF!</definedName>
    <definedName name="______rk200">#REF!</definedName>
    <definedName name="______rk300">#REF!</definedName>
    <definedName name="______rk600">#REF!</definedName>
    <definedName name="______rkl1000">#REF!</definedName>
    <definedName name="______rkl1200">#REF!</definedName>
    <definedName name="______rkl200">#REF!</definedName>
    <definedName name="______rkl300">#REF!</definedName>
    <definedName name="______rkl400">#REF!</definedName>
    <definedName name="______rkl500">#REF!</definedName>
    <definedName name="______rkl600">#REF!</definedName>
    <definedName name="______rkl700">#REF!</definedName>
    <definedName name="______rkl800">#REF!</definedName>
    <definedName name="______SC1">#REF!</definedName>
    <definedName name="______sc175" localSheetId="4">#REF!</definedName>
    <definedName name="______sc175">#REF!</definedName>
    <definedName name="______SC2">#REF!</definedName>
    <definedName name="______SC3">#REF!</definedName>
    <definedName name="______SC4">#REF!</definedName>
    <definedName name="______sfv150" localSheetId="4">#REF!</definedName>
    <definedName name="______sfv150">#REF!</definedName>
    <definedName name="______std100" localSheetId="4">#REF!</definedName>
    <definedName name="______std100">#REF!</definedName>
    <definedName name="______std150" localSheetId="4">#REF!</definedName>
    <definedName name="______std150">#REF!</definedName>
    <definedName name="______std50" localSheetId="4">#REF!</definedName>
    <definedName name="______std50">#REF!</definedName>
    <definedName name="______std65" localSheetId="4">#REF!</definedName>
    <definedName name="______std65">#REF!</definedName>
    <definedName name="______SUB1">#REF!</definedName>
    <definedName name="______tlc20">#REF!</definedName>
    <definedName name="______tsv25" localSheetId="4">#REF!</definedName>
    <definedName name="______tsv25">#REF!</definedName>
    <definedName name="______UTA1">#REF!</definedName>
    <definedName name="______vnt100" localSheetId="4">#REF!</definedName>
    <definedName name="______vnt100">#REF!</definedName>
    <definedName name="______vnt40" localSheetId="4">#REF!</definedName>
    <definedName name="______vnt40">#REF!</definedName>
    <definedName name="______vnt50" localSheetId="4">#REF!</definedName>
    <definedName name="______vnt50">#REF!</definedName>
    <definedName name="______vnt80" localSheetId="4">#REF!</definedName>
    <definedName name="______vnt80">#REF!</definedName>
    <definedName name="______xlfn.BAHTTEXT" hidden="1">#NAME?</definedName>
    <definedName name="_____10A">'[49]Anls Hrg'!#REF!</definedName>
    <definedName name="_____7B">'[49]Anls Hrg'!#REF!</definedName>
    <definedName name="_____abs100" localSheetId="4">#REF!</definedName>
    <definedName name="_____abs100" localSheetId="6">#REF!</definedName>
    <definedName name="_____abs100">#REF!</definedName>
    <definedName name="_____ahu100" localSheetId="4">#REF!</definedName>
    <definedName name="_____ahu100" localSheetId="6">#REF!</definedName>
    <definedName name="_____ahu100">#REF!</definedName>
    <definedName name="_____ahu150" localSheetId="4">#REF!</definedName>
    <definedName name="_____ahu150" localSheetId="6">#REF!</definedName>
    <definedName name="_____ahu150">#REF!</definedName>
    <definedName name="_____ako100" localSheetId="4">#REF!</definedName>
    <definedName name="_____ako100">#REF!</definedName>
    <definedName name="_____ako150" localSheetId="4">#REF!</definedName>
    <definedName name="_____ako150">#REF!</definedName>
    <definedName name="_____ako50" localSheetId="4">#REF!</definedName>
    <definedName name="_____ako50">#REF!</definedName>
    <definedName name="_____ako80" localSheetId="4">#REF!</definedName>
    <definedName name="_____ako80">#REF!</definedName>
    <definedName name="_____aku100" localSheetId="4">#REF!</definedName>
    <definedName name="_____aku100">#REF!</definedName>
    <definedName name="_____aku150" localSheetId="4">#REF!</definedName>
    <definedName name="_____aku150">#REF!</definedName>
    <definedName name="_____ANA1">'[49]Anls Hrg'!#REF!</definedName>
    <definedName name="_____ANA11">'[49]Anls Hrg'!#REF!</definedName>
    <definedName name="_____ANA12">'[49]Anls Hrg'!#REF!</definedName>
    <definedName name="_____ANA13">'[49]Anls Hrg'!#REF!</definedName>
    <definedName name="_____ANA16">'[49]Anls Hrg'!#REF!</definedName>
    <definedName name="_____ANA17">'[49]Anls Hrg'!#REF!</definedName>
    <definedName name="_____ANA2">'[49]Anls Hrg'!#REF!</definedName>
    <definedName name="_____ANA21">'[49]Anls Hrg'!#REF!</definedName>
    <definedName name="_____ANA24">'[49]Anls Hrg'!#REF!</definedName>
    <definedName name="_____ANA25">'[49]Anls Hrg'!#REF!</definedName>
    <definedName name="_____ANA32">'[49]Anls Hrg'!#REF!</definedName>
    <definedName name="_____ANA33">'[49]Anls Hrg'!#REF!</definedName>
    <definedName name="_____ANA37">'[49]Anls Hrg'!#REF!</definedName>
    <definedName name="_____ANA38">'[49]Anls Hrg'!#REF!</definedName>
    <definedName name="_____ANA4">'[49]Anls Hrg'!#REF!</definedName>
    <definedName name="_____ANA5">'[49]Anls Hrg'!#REF!</definedName>
    <definedName name="_____ANA7">'[49]Anls Hrg'!#REF!</definedName>
    <definedName name="_____ANA8">'[49]Anls Hrg'!#REF!</definedName>
    <definedName name="_____ANA9">'[49]Anls Hrg'!#REF!</definedName>
    <definedName name="_____atk225" localSheetId="4">[55]Ans!#REF!</definedName>
    <definedName name="_____atk225">[55]Ans!#REF!</definedName>
    <definedName name="_____bab2" localSheetId="9">#REF!</definedName>
    <definedName name="_____bab2" localSheetId="6">#REF!</definedName>
    <definedName name="_____bab2">#REF!</definedName>
    <definedName name="_____bbm10" localSheetId="9">#REF!</definedName>
    <definedName name="_____bbm10" localSheetId="6">#REF!</definedName>
    <definedName name="_____bbm10">#REF!</definedName>
    <definedName name="_____bbm3" localSheetId="9">#REF!</definedName>
    <definedName name="_____bbm3" localSheetId="6">#REF!</definedName>
    <definedName name="_____bbm3">#REF!</definedName>
    <definedName name="_____bbm5">#REF!</definedName>
    <definedName name="_____bbm8">#REF!</definedName>
    <definedName name="_____bcv100" localSheetId="4">#REF!</definedName>
    <definedName name="_____bcv100">#REF!</definedName>
    <definedName name="_____bcv125" localSheetId="4">#REF!</definedName>
    <definedName name="_____bcv125">#REF!</definedName>
    <definedName name="_____bcv150" localSheetId="4">#REF!</definedName>
    <definedName name="_____bcv150">#REF!</definedName>
    <definedName name="_____bed1">#REF!</definedName>
    <definedName name="_____bed2">#REF!</definedName>
    <definedName name="_____bed3">#REF!</definedName>
    <definedName name="_____bed4">#REF!</definedName>
    <definedName name="_____bed5">#REF!</definedName>
    <definedName name="_____bet250">#REF!</definedName>
    <definedName name="_____bet275">#REF!</definedName>
    <definedName name="_____bet300">#REF!</definedName>
    <definedName name="_____bpl32">#REF!</definedName>
    <definedName name="_____bpl9">#REF!</definedName>
    <definedName name="_____BRE1">#REF!</definedName>
    <definedName name="_____bsd1600">#REF!</definedName>
    <definedName name="_____bsd2500">#REF!</definedName>
    <definedName name="_____bsd4000">#REF!</definedName>
    <definedName name="_____btn175">#REF!</definedName>
    <definedName name="_____btn300">#REF!</definedName>
    <definedName name="_____bud3500">#REF!</definedName>
    <definedName name="_____bvd1">#REF!</definedName>
    <definedName name="_____bvd2">#REF!</definedName>
    <definedName name="_____bvd3">#REF!</definedName>
    <definedName name="_____bvd34">#REF!</definedName>
    <definedName name="_____bvd4">#REF!</definedName>
    <definedName name="_____bvd5">#REF!</definedName>
    <definedName name="_____bvd8">#REF!</definedName>
    <definedName name="_____cas80" localSheetId="4">#REF!</definedName>
    <definedName name="_____cas80">#REF!</definedName>
    <definedName name="_____cip10">#REF!</definedName>
    <definedName name="_____cip2">#REF!</definedName>
    <definedName name="_____cip3">#REF!</definedName>
    <definedName name="_____cip4">#REF!</definedName>
    <definedName name="_____cip6">#REF!</definedName>
    <definedName name="_____cip8">#REF!</definedName>
    <definedName name="_____cod4">#REF!</definedName>
    <definedName name="_____cvd100" localSheetId="4">#REF!</definedName>
    <definedName name="_____cvd100">#REF!</definedName>
    <definedName name="_____cvd15" localSheetId="4">#REF!</definedName>
    <definedName name="_____cvd15">#REF!</definedName>
    <definedName name="_____cvd150" localSheetId="4">#REF!</definedName>
    <definedName name="_____cvd150">#REF!</definedName>
    <definedName name="_____cvd50" localSheetId="4">#REF!</definedName>
    <definedName name="_____cvd50">#REF!</definedName>
    <definedName name="_____cvd65" localSheetId="4">#REF!</definedName>
    <definedName name="_____cvd65">#REF!</definedName>
    <definedName name="_____DAF1">#REF!</definedName>
    <definedName name="_____DAF10">#REF!</definedName>
    <definedName name="_____daf2">#REF!</definedName>
    <definedName name="_____daf31">#REF!</definedName>
    <definedName name="_____daf32">#REF!</definedName>
    <definedName name="_____daf33">#REF!</definedName>
    <definedName name="_____dal1">#REF!</definedName>
    <definedName name="_____dal2">#REF!</definedName>
    <definedName name="_____dal3">#REF!</definedName>
    <definedName name="_____dal4">#REF!</definedName>
    <definedName name="_____dal5">#REF!</definedName>
    <definedName name="_____DAL6">#REF!</definedName>
    <definedName name="_____DAL7">#REF!</definedName>
    <definedName name="_____ddn400">#REF!</definedName>
    <definedName name="_____ddn600">#REF!</definedName>
    <definedName name="_____dia6" localSheetId="4">#REF!</definedName>
    <definedName name="_____dia6">#REF!</definedName>
    <definedName name="_____DIV1" localSheetId="9">#REF!</definedName>
    <definedName name="_____DIV1" localSheetId="6">[51]BOQ!$G$28</definedName>
    <definedName name="_____DIV1">[63]BOQ!$G$30</definedName>
    <definedName name="_____DIV10" localSheetId="9">#REF!</definedName>
    <definedName name="_____DIV10" localSheetId="6">[51]BOQ!$G$384</definedName>
    <definedName name="_____DIV10">[63]BOQ!$G$389</definedName>
    <definedName name="_____DIV11" localSheetId="9">#REF!</definedName>
    <definedName name="_____DIV11" localSheetId="4">#REF!</definedName>
    <definedName name="_____DIV11" localSheetId="6">#REF!</definedName>
    <definedName name="_____DIV11">#REF!</definedName>
    <definedName name="_____DIV2" localSheetId="9">#REF!</definedName>
    <definedName name="_____DIV2" localSheetId="6">[51]BOQ!$G$53</definedName>
    <definedName name="_____DIV2">[63]BOQ!$G$56</definedName>
    <definedName name="_____DIV3" localSheetId="9">#REF!</definedName>
    <definedName name="_____DIV3" localSheetId="6">[51]BOQ!$G$76</definedName>
    <definedName name="_____DIV3">[63]BOQ!$G$79</definedName>
    <definedName name="_____DIV4" localSheetId="9">#REF!</definedName>
    <definedName name="_____DIV4" localSheetId="6">[51]BOQ!$G$89</definedName>
    <definedName name="_____DIV4">[63]BOQ!$G$92</definedName>
    <definedName name="_____DIV5" localSheetId="9">#REF!</definedName>
    <definedName name="_____DIV5" localSheetId="6">[51]BOQ!$G$106</definedName>
    <definedName name="_____DIV5">[63]BOQ!$G$109</definedName>
    <definedName name="_____DIV6" localSheetId="9">#REF!</definedName>
    <definedName name="_____DIV6" localSheetId="6">[51]BOQ!$G$164</definedName>
    <definedName name="_____DIV6">[63]BOQ!$G$165</definedName>
    <definedName name="_____DIV7" localSheetId="9">#REF!</definedName>
    <definedName name="_____DIV7" localSheetId="6">[51]BOQ!$G$289</definedName>
    <definedName name="_____DIV7">[63]BOQ!$G$294</definedName>
    <definedName name="_____DIV8" localSheetId="9">#REF!</definedName>
    <definedName name="_____DIV8" localSheetId="6">[51]BOQ!$G$347</definedName>
    <definedName name="_____DIV8">[63]BOQ!$G$352</definedName>
    <definedName name="_____DIV9" localSheetId="9">#REF!</definedName>
    <definedName name="_____DIV9" localSheetId="6">[51]BOQ!$G$373</definedName>
    <definedName name="_____DIV9">[63]BOQ!$G$378</definedName>
    <definedName name="_____dlh20" localSheetId="9">#REF!</definedName>
    <definedName name="_____dlh20" localSheetId="6">#REF!</definedName>
    <definedName name="_____dlh20">#REF!</definedName>
    <definedName name="_____dlh50" localSheetId="9">#REF!</definedName>
    <definedName name="_____dlh50" localSheetId="6">#REF!</definedName>
    <definedName name="_____dlh50">#REF!</definedName>
    <definedName name="_____dot2020" localSheetId="9">#REF!</definedName>
    <definedName name="_____dot2020" localSheetId="6">#REF!</definedName>
    <definedName name="_____dot2020">#REF!</definedName>
    <definedName name="_____EEE01" localSheetId="6">'[47]5-ALAT(1)'!$AW$8</definedName>
    <definedName name="_____EEE01">[50]Peralatan!$AZ$8</definedName>
    <definedName name="_____EEE02" localSheetId="6">'[51]5-ALAT(1)'!$AW$9</definedName>
    <definedName name="_____EEE02">[50]Peralatan!$AZ$9</definedName>
    <definedName name="_____EEE03" localSheetId="6">[56]Alt!$AW$10</definedName>
    <definedName name="_____EEE03">[50]Peralatan!$AZ$10</definedName>
    <definedName name="_____EEE04" localSheetId="6">[56]Alt!$AW$11</definedName>
    <definedName name="_____EEE04">[50]Peralatan!$AZ$11</definedName>
    <definedName name="_____EEE05" localSheetId="6">'[51]5-ALAT(1)'!$AW$12</definedName>
    <definedName name="_____EEE05">[50]Peralatan!$AZ$12</definedName>
    <definedName name="_____EEE06" localSheetId="6">'[51]5-ALAT(1)'!$AW$13</definedName>
    <definedName name="_____EEE06">[50]Peralatan!$AZ$13</definedName>
    <definedName name="_____EEE07" localSheetId="6">'[51]5-ALAT(1)'!$AW$14</definedName>
    <definedName name="_____EEE07">[50]Peralatan!$AZ$14</definedName>
    <definedName name="_____EEE08" localSheetId="6">'[51]5-ALAT(1)'!$AW$15</definedName>
    <definedName name="_____EEE08">[50]Peralatan!$AZ$15</definedName>
    <definedName name="_____EEE09" localSheetId="6">'[51]5-ALAT(1)'!$AW$16</definedName>
    <definedName name="_____EEE09">[50]Peralatan!$AZ$16</definedName>
    <definedName name="_____EEE10" localSheetId="6">'[51]5-ALAT(1)'!$AW$17</definedName>
    <definedName name="_____EEE10">[50]Peralatan!$AZ$17</definedName>
    <definedName name="_____EEE11" localSheetId="6">'[51]5-ALAT(1)'!$AW$18</definedName>
    <definedName name="_____EEE11">[50]Peralatan!$AZ$18</definedName>
    <definedName name="_____EEE12" localSheetId="6">'[47]5-ALAT(1)'!$AW$19</definedName>
    <definedName name="_____EEE12">[50]Peralatan!$AZ$19</definedName>
    <definedName name="_____EEE13" localSheetId="6">'[51]5-ALAT(1)'!$AW$20</definedName>
    <definedName name="_____EEE13">[50]Peralatan!$AZ$20</definedName>
    <definedName name="_____EEE14" localSheetId="6">[56]Alt!$AW$21</definedName>
    <definedName name="_____EEE14">[50]Peralatan!$AZ$21</definedName>
    <definedName name="_____EEE15" localSheetId="6">'[51]5-ALAT(1)'!$AW$22</definedName>
    <definedName name="_____EEE15">[50]Peralatan!$AZ$22</definedName>
    <definedName name="_____EEE16" localSheetId="6">'[51]5-ALAT(1)'!$AW$23</definedName>
    <definedName name="_____EEE16">[50]Peralatan!$AZ$23</definedName>
    <definedName name="_____EEE17" localSheetId="6">'[51]5-ALAT(1)'!$AW$24</definedName>
    <definedName name="_____EEE17">[50]Peralatan!$AZ$24</definedName>
    <definedName name="_____EEE18" localSheetId="6">'[47]5-ALAT(1)'!$AW$25</definedName>
    <definedName name="_____EEE18">[50]Peralatan!$AZ$25</definedName>
    <definedName name="_____EEE19" localSheetId="6">'[51]5-ALAT(1)'!$AW$26</definedName>
    <definedName name="_____EEE19">[50]Peralatan!$AZ$26</definedName>
    <definedName name="_____EEE20" localSheetId="6">[56]Alt!$AW$27</definedName>
    <definedName name="_____EEE20">[50]Peralatan!$AZ$27</definedName>
    <definedName name="_____EEE21" localSheetId="6">[56]Alt!$AW$28</definedName>
    <definedName name="_____EEE21">[50]Peralatan!$AZ$28</definedName>
    <definedName name="_____EEE22" localSheetId="6">'[51]5-ALAT(1)'!$AW$29</definedName>
    <definedName name="_____EEE22">[50]Peralatan!$AZ$29</definedName>
    <definedName name="_____EEE23" localSheetId="6">'[51]5-ALAT(1)'!$AW$30</definedName>
    <definedName name="_____EEE23">[50]Peralatan!$AZ$30</definedName>
    <definedName name="_____EEE24" localSheetId="6">[56]Alt!$AW$31</definedName>
    <definedName name="_____EEE24">[50]Peralatan!$AZ$31</definedName>
    <definedName name="_____EEE25" localSheetId="6">[56]Alt!$AW$32</definedName>
    <definedName name="_____EEE25">[50]Peralatan!$AZ$32</definedName>
    <definedName name="_____EEE26" localSheetId="6">[56]Alt!$AW$33</definedName>
    <definedName name="_____EEE26">[50]Peralatan!$AZ$33</definedName>
    <definedName name="_____EEE27" localSheetId="6">'[51]5-ALAT(1)'!$AW$34</definedName>
    <definedName name="_____EEE27">[50]Peralatan!$AZ$34</definedName>
    <definedName name="_____EEE28" localSheetId="6">[56]Alt!$AW$35</definedName>
    <definedName name="_____EEE28">[50]Peralatan!$AZ$35</definedName>
    <definedName name="_____EEE29" localSheetId="6">'[51]5-ALAT(1)'!$AW$36</definedName>
    <definedName name="_____EEE29">[50]Peralatan!$AZ$36</definedName>
    <definedName name="_____EEE30" localSheetId="6">[56]Alt!$AW$37</definedName>
    <definedName name="_____EEE30">[50]Peralatan!$AZ$37</definedName>
    <definedName name="_____EEE31" localSheetId="4">#REF!</definedName>
    <definedName name="_____EEE31" localSheetId="6">'[51]5-ALAT(1)'!$AW$38</definedName>
    <definedName name="_____EEE31">#REF!</definedName>
    <definedName name="_____EEE32" localSheetId="6">[56]Alt!$AW$39</definedName>
    <definedName name="_____EEE32">[50]Peralatan!$AZ$39</definedName>
    <definedName name="_____EEE33" localSheetId="6">[56]Alt!$AW$40</definedName>
    <definedName name="_____EEE33">[50]Peralatan!$AZ$40</definedName>
    <definedName name="_____EEE59">'[22]Alat (1)'!$AW$66</definedName>
    <definedName name="_____EER03">'[22]Alat (1)'!$AX$10</definedName>
    <definedName name="_____EER05">'[22]Alat (1)'!$AX$12</definedName>
    <definedName name="_____EER06">'[22]Alat (1)'!$AX$13</definedName>
    <definedName name="_____EER08">'[22]Alat (1)'!$AX$15</definedName>
    <definedName name="_____EER13">'[22]Alat (1)'!$AX$20</definedName>
    <definedName name="_____EER17">'[22]Alat (1)'!$AX$24</definedName>
    <definedName name="_____EER24">'[22]Alat (1)'!$AX$31</definedName>
    <definedName name="_____EER25">'[22]Alat (1)'!$AX$32</definedName>
    <definedName name="_____EER26">'[22]Alat (1)'!$AX$33</definedName>
    <definedName name="_____EER47">'[22]Alat (1)'!$AX$54</definedName>
    <definedName name="_____EER48">'[22]Alat (1)'!$AX$55</definedName>
    <definedName name="_____EER56">'[22]Alat (1)'!$AX$63</definedName>
    <definedName name="_____EER57">'[22]Alat (1)'!$AX$64</definedName>
    <definedName name="_____EER58">'[22]Alat (1)'!$AX$65</definedName>
    <definedName name="_____EER59">'[22]Alat (1)'!$AX$66</definedName>
    <definedName name="_____EER60">'[22]Alat (1)'!$AX$67</definedName>
    <definedName name="_____ESA96">[57]TRAFFIC!$F$4:$L$58</definedName>
    <definedName name="_____fdd3" localSheetId="9">#REF!</definedName>
    <definedName name="_____fdd3" localSheetId="6">#REF!</definedName>
    <definedName name="_____fdd3">#REF!</definedName>
    <definedName name="_____fdu2" localSheetId="9">#REF!</definedName>
    <definedName name="_____fdu2" localSheetId="6">#REF!</definedName>
    <definedName name="_____fdu2">#REF!</definedName>
    <definedName name="_____FIT100" localSheetId="9">#REF!</definedName>
    <definedName name="_____FIT100" localSheetId="6">#REF!</definedName>
    <definedName name="_____FIT100">#REF!</definedName>
    <definedName name="_____fit125">#REF!</definedName>
    <definedName name="_____FIT150">#REF!</definedName>
    <definedName name="_____FIT200">#REF!</definedName>
    <definedName name="_____FIT300">#REF!</definedName>
    <definedName name="_____FIT65">#REF!</definedName>
    <definedName name="_____fit80">#REF!</definedName>
    <definedName name="_____fjd100" localSheetId="4">#REF!</definedName>
    <definedName name="_____fjd100">#REF!</definedName>
    <definedName name="_____fjd150" localSheetId="4">#REF!</definedName>
    <definedName name="_____fjd150">#REF!</definedName>
    <definedName name="_____fjd50" localSheetId="4">#REF!</definedName>
    <definedName name="_____fjd50">#REF!</definedName>
    <definedName name="_____fjd65" localSheetId="4">#REF!</definedName>
    <definedName name="_____fjd65">#REF!</definedName>
    <definedName name="_____fmd150" localSheetId="4">#REF!</definedName>
    <definedName name="_____fmd150">#REF!</definedName>
    <definedName name="_____FOR1">#REF!</definedName>
    <definedName name="_____frc2495">#REF!</definedName>
    <definedName name="_____frc41010">#REF!</definedName>
    <definedName name="_____frc495">#REF!</definedName>
    <definedName name="_____grc1" localSheetId="4">#REF!</definedName>
    <definedName name="_____grc1">#REF!</definedName>
    <definedName name="_____gti50">#REF!</definedName>
    <definedName name="_____gti60">#REF!</definedName>
    <definedName name="_____gvd1">#REF!</definedName>
    <definedName name="_____gvd10">#REF!</definedName>
    <definedName name="_____gvd100" localSheetId="4">#REF!</definedName>
    <definedName name="_____gvd100">#REF!</definedName>
    <definedName name="_____gvd15" localSheetId="4">#REF!</definedName>
    <definedName name="_____gvd15">#REF!</definedName>
    <definedName name="_____gvd150" localSheetId="4">#REF!</definedName>
    <definedName name="_____gvd150">#REF!</definedName>
    <definedName name="_____gvd2">#REF!</definedName>
    <definedName name="_____gvd25" localSheetId="4">#REF!</definedName>
    <definedName name="_____gvd25">#REF!</definedName>
    <definedName name="_____gvd3">#REF!</definedName>
    <definedName name="_____gvd4">#REF!</definedName>
    <definedName name="_____gvd5">#REF!</definedName>
    <definedName name="_____gvd50" localSheetId="4">#REF!</definedName>
    <definedName name="_____gvd50">#REF!</definedName>
    <definedName name="_____gvd6">#REF!</definedName>
    <definedName name="_____gvd65" localSheetId="4">#REF!</definedName>
    <definedName name="_____gvd65">#REF!</definedName>
    <definedName name="_____gvd8">#REF!</definedName>
    <definedName name="_____H70000" localSheetId="4">#REF!</definedName>
    <definedName name="_____H70000">#REF!</definedName>
    <definedName name="_____HAL1" localSheetId="4">#REF!</definedName>
    <definedName name="_____HAL1" localSheetId="6">#REF!</definedName>
    <definedName name="_____HAL1">#REF!</definedName>
    <definedName name="_____HAL2" localSheetId="4">#REF!</definedName>
    <definedName name="_____HAL2" localSheetId="6">#REF!</definedName>
    <definedName name="_____HAL2">#REF!</definedName>
    <definedName name="_____HAL3" localSheetId="4">#REF!</definedName>
    <definedName name="_____HAL3">#REF!</definedName>
    <definedName name="_____HAL4" localSheetId="4">#REF!</definedName>
    <definedName name="_____HAL4">#REF!</definedName>
    <definedName name="_____HAL5" localSheetId="4">#REF!</definedName>
    <definedName name="_____HAL5">#REF!</definedName>
    <definedName name="_____HAL6" localSheetId="4">#REF!</definedName>
    <definedName name="_____HAL6">#REF!</definedName>
    <definedName name="_____HAL7" localSheetId="4">#REF!</definedName>
    <definedName name="_____HAL7">#REF!</definedName>
    <definedName name="_____HAL8" localSheetId="4">#REF!</definedName>
    <definedName name="_____HAL8">#REF!</definedName>
    <definedName name="_____hdw1" localSheetId="4">#REF!</definedName>
    <definedName name="_____hdw1">#REF!</definedName>
    <definedName name="_____int1">#REF!</definedName>
    <definedName name="_____int2">#REF!</definedName>
    <definedName name="_____jml1" localSheetId="4">'[37]kont anak1'!#REF!</definedName>
    <definedName name="_____jml1">'[37]kont anak1'!#REF!</definedName>
    <definedName name="_____jum1" localSheetId="9">#REF!</definedName>
    <definedName name="_____jum1" localSheetId="6">#REF!</definedName>
    <definedName name="_____jum1">#REF!</definedName>
    <definedName name="_____jum10" localSheetId="9">#REF!</definedName>
    <definedName name="_____jum10" localSheetId="6">#REF!</definedName>
    <definedName name="_____jum10">#REF!</definedName>
    <definedName name="_____jum2" localSheetId="9">#REF!</definedName>
    <definedName name="_____jum2" localSheetId="6">#REF!</definedName>
    <definedName name="_____jum2">#REF!</definedName>
    <definedName name="_____jum3">#REF!</definedName>
    <definedName name="_____jum4">#REF!</definedName>
    <definedName name="_____jum5">#REF!</definedName>
    <definedName name="_____jum6">#REF!</definedName>
    <definedName name="_____jum7">#REF!</definedName>
    <definedName name="_____jum8">#REF!</definedName>
    <definedName name="_____jum9">#REF!</definedName>
    <definedName name="_____kco7">#REF!</definedName>
    <definedName name="_____KL125">'[64]UPAH BAHAN '!$H$43</definedName>
    <definedName name="_____KOE1" localSheetId="6">#REF!</definedName>
    <definedName name="_____KOE1">#REF!</definedName>
    <definedName name="_____KOE10" localSheetId="6">#REF!</definedName>
    <definedName name="_____KOE10">#REF!</definedName>
    <definedName name="_____KOE2" localSheetId="6">#REF!</definedName>
    <definedName name="_____KOE2">#REF!</definedName>
    <definedName name="_____KOE3">#REF!</definedName>
    <definedName name="_____KOE4">#REF!</definedName>
    <definedName name="_____KOE5">#REF!</definedName>
    <definedName name="_____KOE6">#REF!</definedName>
    <definedName name="_____KOE7">#REF!</definedName>
    <definedName name="_____KOE8">#REF!</definedName>
    <definedName name="_____KOE9">#REF!</definedName>
    <definedName name="_____kof1">[58]Analisa!$AB$17</definedName>
    <definedName name="_____kus1" localSheetId="9">#REF!</definedName>
    <definedName name="_____kus1" localSheetId="6">#REF!</definedName>
    <definedName name="_____kus1">#REF!</definedName>
    <definedName name="_____kus2" localSheetId="9">#REF!</definedName>
    <definedName name="_____kus2" localSheetId="6">#REF!</definedName>
    <definedName name="_____kus2">#REF!</definedName>
    <definedName name="_____kus3" localSheetId="9">#REF!</definedName>
    <definedName name="_____kus3" localSheetId="6">#REF!</definedName>
    <definedName name="_____kus3">#REF!</definedName>
    <definedName name="_____kus4">#REF!</definedName>
    <definedName name="_____kus5">#REF!</definedName>
    <definedName name="_____LCM2">#REF!</definedName>
    <definedName name="_____LCM3">#REF!</definedName>
    <definedName name="_____ld100">#REF!</definedName>
    <definedName name="_____ld120">#REF!</definedName>
    <definedName name="_____ld50">#REF!</definedName>
    <definedName name="_____ld60">#REF!</definedName>
    <definedName name="_____ld80">#REF!</definedName>
    <definedName name="_____ldp60">#REF!</definedName>
    <definedName name="_____lh50">#REF!</definedName>
    <definedName name="_____LLL01" localSheetId="6">'[51]4-Basic Price'!$F$8</definedName>
    <definedName name="_____LLL01">'[65]4-Basic Price'!$F$8</definedName>
    <definedName name="_____LLL02" localSheetId="6">'[51]4-Basic Price'!$F$9</definedName>
    <definedName name="_____LLL02">'[39]4-Basic Price'!$F$9</definedName>
    <definedName name="_____LLL03" localSheetId="6">'[51]4-Basic Price'!$F$10</definedName>
    <definedName name="_____LLL03">'[66]4-Basic Price'!$F$10</definedName>
    <definedName name="_____LLL04" localSheetId="6">[56]Price!$F$14</definedName>
    <definedName name="_____LLL04">[67]BAHAN!$G$20</definedName>
    <definedName name="_____LLL05">[56]Price!$F$16</definedName>
    <definedName name="_____LLL06">[56]Price!$F$18</definedName>
    <definedName name="_____LLL07">[56]Price!$F$20</definedName>
    <definedName name="_____LLL08">[56]Price!$F$22</definedName>
    <definedName name="_____LLL09">[56]Price!$F$24</definedName>
    <definedName name="_____LLL10">[56]Price!$F$26</definedName>
    <definedName name="_____LLL11" localSheetId="4">'[62]4-Basic Price'!#REF!</definedName>
    <definedName name="_____LLL11" localSheetId="6">[56]Price!$F$28</definedName>
    <definedName name="_____LLL11">'[62]4-Basic Price'!#REF!</definedName>
    <definedName name="_____lp100" localSheetId="9">#REF!</definedName>
    <definedName name="_____lp100" localSheetId="6">#REF!</definedName>
    <definedName name="_____lp100">#REF!</definedName>
    <definedName name="_____lp300" localSheetId="9">#REF!</definedName>
    <definedName name="_____lp300" localSheetId="6">#REF!</definedName>
    <definedName name="_____lp300">#REF!</definedName>
    <definedName name="_____lp36" localSheetId="9">#REF!</definedName>
    <definedName name="_____lp36" localSheetId="6">#REF!</definedName>
    <definedName name="_____lp36">#REF!</definedName>
    <definedName name="_____lp500">#REF!</definedName>
    <definedName name="_____lp60">#REF!</definedName>
    <definedName name="_____lpl11">#REF!</definedName>
    <definedName name="_____ls100">#REF!</definedName>
    <definedName name="_____ls50">#REF!</definedName>
    <definedName name="_____ls60">#REF!</definedName>
    <definedName name="_____ls80">#REF!</definedName>
    <definedName name="_____MAC12">#REF!</definedName>
    <definedName name="_____MAC46">#REF!</definedName>
    <definedName name="_____mc2">#REF!</definedName>
    <definedName name="_____MDE01" localSheetId="6">[56]Alt!$BP$27</definedName>
    <definedName name="_____MDE01">[59]Sheet1!$BO$27</definedName>
    <definedName name="_____MDE02" localSheetId="6">[56]Alt!$BP$47</definedName>
    <definedName name="_____MDE02">[59]Sheet1!$BO$47</definedName>
    <definedName name="_____MDE03" localSheetId="6">[56]Alt!$BP$67</definedName>
    <definedName name="_____MDE03">[59]Sheet1!$BO$67</definedName>
    <definedName name="_____MDE04" localSheetId="6">[56]Alt!$BP$87</definedName>
    <definedName name="_____MDE04">[59]Sheet1!$BO$87</definedName>
    <definedName name="_____MDE05" localSheetId="6">[56]Alt!$BP$107</definedName>
    <definedName name="_____MDE05">[59]Sheet1!$BO$107</definedName>
    <definedName name="_____MDE06" localSheetId="6">[56]Alt!$BP$127</definedName>
    <definedName name="_____MDE06">[59]Sheet1!$BO$127</definedName>
    <definedName name="_____MDE07" localSheetId="6">[56]Alt!$BP$147</definedName>
    <definedName name="_____MDE07">[59]Sheet1!$BO$147</definedName>
    <definedName name="_____MDE08" localSheetId="6">[56]Alt!$BP$167</definedName>
    <definedName name="_____MDE08">[59]Sheet1!$BO$167</definedName>
    <definedName name="_____MDE09" localSheetId="6">[56]Alt!$BP$187</definedName>
    <definedName name="_____MDE09">[59]Sheet1!$BO$187</definedName>
    <definedName name="_____MDE10" localSheetId="6">[56]Alt!$BP$207</definedName>
    <definedName name="_____MDE10">[59]Sheet1!$BO$207</definedName>
    <definedName name="_____MDE11" localSheetId="6">[56]Alt!$BP$227</definedName>
    <definedName name="_____MDE11">[59]Sheet1!$BO$227</definedName>
    <definedName name="_____MDE12" localSheetId="6">[56]Alt!$BP$247</definedName>
    <definedName name="_____MDE12">[59]Sheet1!$BO$247</definedName>
    <definedName name="_____MDE13" localSheetId="6">[56]Alt!$BP$267</definedName>
    <definedName name="_____MDE13">[59]Sheet1!$BO$267</definedName>
    <definedName name="_____MDE14" localSheetId="6">[56]Alt!$BP$287</definedName>
    <definedName name="_____MDE14">[59]Sheet1!$BO$287</definedName>
    <definedName name="_____MDE15" localSheetId="6">[56]Alt!$BP$307</definedName>
    <definedName name="_____MDE15">[59]Sheet1!$BO$307</definedName>
    <definedName name="_____MDE16" localSheetId="6">[56]Alt!$BP$327</definedName>
    <definedName name="_____MDE16">[59]Sheet1!$BO$327</definedName>
    <definedName name="_____MDE17" localSheetId="6">[56]Alt!$BP$347</definedName>
    <definedName name="_____MDE17">[59]Sheet1!$BO$347</definedName>
    <definedName name="_____MDE18" localSheetId="6">[56]Alt!$BP$367</definedName>
    <definedName name="_____MDE18">[59]Sheet1!$BO$367</definedName>
    <definedName name="_____MDE19" localSheetId="6">[56]Alt!$BP$387</definedName>
    <definedName name="_____MDE19">[59]Sheet1!$BO$387</definedName>
    <definedName name="_____MDE20" localSheetId="6">[56]Alt!$BP$407</definedName>
    <definedName name="_____MDE20">[59]Sheet1!$BO$407</definedName>
    <definedName name="_____MDE21" localSheetId="6">[56]Alt!$BP$427</definedName>
    <definedName name="_____MDE21">[59]Sheet1!$BO$427</definedName>
    <definedName name="_____MDE22" localSheetId="6">[56]Alt!$BP$447</definedName>
    <definedName name="_____MDE22">[59]Sheet1!$BO$447</definedName>
    <definedName name="_____MDE23" localSheetId="6">[56]Alt!$BP$467</definedName>
    <definedName name="_____MDE23">[59]Sheet1!$BO$467</definedName>
    <definedName name="_____MDE24" localSheetId="6">[56]Alt!$BP$487</definedName>
    <definedName name="_____MDE24">[59]Sheet1!$BO$487</definedName>
    <definedName name="_____MDE25" localSheetId="6">[56]Alt!$BP$507</definedName>
    <definedName name="_____MDE25">[59]Sheet1!$BO$507</definedName>
    <definedName name="_____MDE26" localSheetId="6">[56]Alt!$BP$527</definedName>
    <definedName name="_____MDE26">[59]Sheet1!$BO$527</definedName>
    <definedName name="_____MDE269" localSheetId="4">#REF!</definedName>
    <definedName name="_____MDE269" localSheetId="6">#REF!</definedName>
    <definedName name="_____MDE269">#REF!</definedName>
    <definedName name="_____MDE27" localSheetId="6">[56]Alt!$BP$547</definedName>
    <definedName name="_____MDE27">[59]Sheet1!$BO$547</definedName>
    <definedName name="_____MDE28" localSheetId="6">[56]Alt!$BP$567</definedName>
    <definedName name="_____MDE28">[59]Sheet1!$BO$567</definedName>
    <definedName name="_____MDE29" localSheetId="6">[56]Alt!$BP$587</definedName>
    <definedName name="_____MDE29">[59]Sheet1!$BO$587</definedName>
    <definedName name="_____MDE30" localSheetId="6">[56]Alt!$BP$607</definedName>
    <definedName name="_____MDE30">[59]Sheet1!$BO$607</definedName>
    <definedName name="_____MDE31" localSheetId="6">[56]Alt!$BP$627</definedName>
    <definedName name="_____MDE31">[59]Sheet1!$BO$627</definedName>
    <definedName name="_____MDE32" localSheetId="6">[56]Alt!$BP$647</definedName>
    <definedName name="_____MDE32">[59]Sheet1!$BO$647</definedName>
    <definedName name="_____MDE33" localSheetId="6">[56]Alt!$BP$667</definedName>
    <definedName name="_____MDE33">[50]Peralatan!$BR$667</definedName>
    <definedName name="_____MDE34" localSheetId="6">[56]Alt!$BP$698</definedName>
    <definedName name="_____MDE34">[59]Sheet1!$BO$698</definedName>
    <definedName name="_____MDE35" localSheetId="9">#REF!</definedName>
    <definedName name="_____MDE35" localSheetId="6">[56]Alt2!$R$27</definedName>
    <definedName name="_____MDE35">'[50]Peralatan (2)'!$R$27</definedName>
    <definedName name="_____MDE36" localSheetId="9">#REF!</definedName>
    <definedName name="_____MDE36" localSheetId="6">[56]Alt2!$R$47</definedName>
    <definedName name="_____MDE36">'[50]Peralatan (2)'!$R$47</definedName>
    <definedName name="_____MDE37" localSheetId="9">#REF!</definedName>
    <definedName name="_____MDE37" localSheetId="6">[56]Alt2!$R$125</definedName>
    <definedName name="_____MDE37">'[50]Peralatan (2)'!$R$67</definedName>
    <definedName name="_____MDE38" localSheetId="9">#REF!</definedName>
    <definedName name="_____MDE38" localSheetId="6">[56]Alt2!$R$145</definedName>
    <definedName name="_____MDE38">'[50]Peralatan (2)'!$R$87</definedName>
    <definedName name="_____MDE39" localSheetId="9">#REF!</definedName>
    <definedName name="_____MDE39" localSheetId="6">[56]Alt2!$R$165</definedName>
    <definedName name="_____MDE39">'[50]Peralatan (2)'!$R$107</definedName>
    <definedName name="_____MDE40" localSheetId="9">#REF!</definedName>
    <definedName name="_____MDE40" localSheetId="6">[56]Alt2!$R$185</definedName>
    <definedName name="_____MDE40">'[50]Peralatan (2)'!$R$127</definedName>
    <definedName name="_____MDE41" localSheetId="9">#REF!</definedName>
    <definedName name="_____MDE41" localSheetId="6">[56]Alt2!$R$205</definedName>
    <definedName name="_____MDE41">'[50]Peralatan (2)'!$R$147</definedName>
    <definedName name="_____MDE42" localSheetId="9">#REF!</definedName>
    <definedName name="_____MDE42" localSheetId="6">[56]Alt2!$R$225</definedName>
    <definedName name="_____MDE42">'[50]Peralatan (2)'!$R$167</definedName>
    <definedName name="_____MDE43" localSheetId="9">#REF!</definedName>
    <definedName name="_____MDE43" localSheetId="6">[56]Alt2!$R$245</definedName>
    <definedName name="_____MDE43">'[50]Peralatan (2)'!$R$187</definedName>
    <definedName name="_____MDE44" localSheetId="9">#REF!</definedName>
    <definedName name="_____MDE44" localSheetId="6">[56]Alt2!$R$265</definedName>
    <definedName name="_____MDE44">'[50]Peralatan (2)'!$R$207</definedName>
    <definedName name="_____MDE45" localSheetId="9">#REF!</definedName>
    <definedName name="_____MDE45" localSheetId="6">[56]Alt2!$R$285</definedName>
    <definedName name="_____MDE45">'[50]Peralatan (2)'!$R$227</definedName>
    <definedName name="_____MDE46" localSheetId="9">#REF!</definedName>
    <definedName name="_____MDE46" localSheetId="6">[56]Alt2!$R$305</definedName>
    <definedName name="_____MDE46">'[50]Peralatan (2)'!$R$247</definedName>
    <definedName name="_____MDE47" localSheetId="9">#REF!</definedName>
    <definedName name="_____MDE47" localSheetId="6">[56]Alt2!$R$325</definedName>
    <definedName name="_____MDE47">'[50]Peralatan (2)'!$R$267</definedName>
    <definedName name="_____MDE48" localSheetId="9">#REF!</definedName>
    <definedName name="_____MDE48" localSheetId="6">[56]Alt2!$R$345</definedName>
    <definedName name="_____MDE48">'[50]Peralatan (2)'!$R$287</definedName>
    <definedName name="_____MDE49" localSheetId="9">#REF!</definedName>
    <definedName name="_____MDE49" localSheetId="6">[56]Alt2!$R$365</definedName>
    <definedName name="_____MDE49">'[50]Peralatan (2)'!$R$307</definedName>
    <definedName name="_____MDE50" localSheetId="9">#REF!</definedName>
    <definedName name="_____MDE50" localSheetId="6">[56]Alt2!$R$385</definedName>
    <definedName name="_____MDE50">'[50]Peralatan (2)'!$R$327</definedName>
    <definedName name="_____MDE51" localSheetId="9">#REF!</definedName>
    <definedName name="_____MDE51" localSheetId="6">[56]Alt2!$R$405</definedName>
    <definedName name="_____MDE51">'[50]Peralatan (2)'!$R$347</definedName>
    <definedName name="_____MDE52" localSheetId="9">#REF!</definedName>
    <definedName name="_____MDE52" localSheetId="6">[56]Alt2!$R$425</definedName>
    <definedName name="_____MDE52">'[50]Peralatan (2)'!$R$367</definedName>
    <definedName name="_____MDE53" localSheetId="9">#REF!</definedName>
    <definedName name="_____MDE53" localSheetId="6">[56]Alt2!$R$445</definedName>
    <definedName name="_____MDE53">'[50]Peralatan (2)'!$R$387</definedName>
    <definedName name="_____MDE54" localSheetId="9">#REF!</definedName>
    <definedName name="_____MDE54" localSheetId="6">[56]Alt2!$R$465</definedName>
    <definedName name="_____MDE54">'[50]Peralatan (2)'!$R$407</definedName>
    <definedName name="_____MDE55" localSheetId="9">#REF!</definedName>
    <definedName name="_____MDE55" localSheetId="6">[56]Alt2!$R$485</definedName>
    <definedName name="_____MDE55">'[50]Peralatan (2)'!$R$427</definedName>
    <definedName name="_____MDE56" localSheetId="9">#REF!</definedName>
    <definedName name="_____MDE56" localSheetId="6">[56]Alt2!$R$505</definedName>
    <definedName name="_____MDE56">'[50]Peralatan (2)'!$R$447</definedName>
    <definedName name="_____MDE57" localSheetId="9">#REF!</definedName>
    <definedName name="_____MDE57" localSheetId="6">[56]Alt2!$R$525</definedName>
    <definedName name="_____MDE57">'[50]Peralatan (2)'!$R$467</definedName>
    <definedName name="_____MDE58" localSheetId="9">#REF!</definedName>
    <definedName name="_____MDE58" localSheetId="6">[56]Alt2!$R$545</definedName>
    <definedName name="_____MDE58">'[50]Peralatan (2)'!$R$487</definedName>
    <definedName name="_____MDE59" localSheetId="9">#REF!</definedName>
    <definedName name="_____MDE59" localSheetId="6">[56]Alt2!$R$565</definedName>
    <definedName name="_____MDE59">'[50]Peralatan (2)'!$R$507</definedName>
    <definedName name="_____MDE60" localSheetId="9">#REF!</definedName>
    <definedName name="_____MDE60" localSheetId="6">[56]Alt2!$R$585</definedName>
    <definedName name="_____MDE60">'[50]Peralatan (2)'!$R$527</definedName>
    <definedName name="_____MDE61" localSheetId="9">#REF!</definedName>
    <definedName name="_____MDE61" localSheetId="6">[56]Alt2!$R$605</definedName>
    <definedName name="_____MDE61">'[50]Peralatan (2)'!$R$547</definedName>
    <definedName name="_____MDE62" localSheetId="9">#REF!</definedName>
    <definedName name="_____MDE62" localSheetId="6">[56]Alt2!$R$625</definedName>
    <definedName name="_____MDE62">'[50]Peralatan (2)'!$R$567</definedName>
    <definedName name="_____MDE63" localSheetId="9">#REF!</definedName>
    <definedName name="_____MDE63" localSheetId="6">[56]Alt2!$R$645</definedName>
    <definedName name="_____MDE63">'[50]Peralatan (2)'!$R$587</definedName>
    <definedName name="_____MDE64" localSheetId="9">#REF!</definedName>
    <definedName name="_____MDE64" localSheetId="6">[56]Alt2!$R$665</definedName>
    <definedName name="_____MDE64">'[50]Peralatan (2)'!$R$607</definedName>
    <definedName name="_____MDE65" localSheetId="9">#REF!</definedName>
    <definedName name="_____MDE65" localSheetId="6">[56]Alt2!$R$685</definedName>
    <definedName name="_____MDE65">'[50]Peralatan (2)'!$R$627</definedName>
    <definedName name="_____MDE66" localSheetId="9">#REF!</definedName>
    <definedName name="_____MDE66" localSheetId="6">[56]Alt2!$R$705</definedName>
    <definedName name="_____MDE66">'[50]Peralatan (2)'!$R$647</definedName>
    <definedName name="_____MDE67" localSheetId="9">#REF!</definedName>
    <definedName name="_____MDE67" localSheetId="6">[56]Alt2!$R$725</definedName>
    <definedName name="_____MDE67">'[50]Peralatan (2)'!$R$667</definedName>
    <definedName name="_____MDE68" localSheetId="9">#REF!</definedName>
    <definedName name="_____MDE68" localSheetId="6">[56]Alt2!$R$756</definedName>
    <definedName name="_____MDE68">'[50]Peralatan (2)'!$R$698</definedName>
    <definedName name="_____ME01" localSheetId="6">[56]Alt!$BP$26</definedName>
    <definedName name="_____ME01">[59]Sheet1!$BO$26</definedName>
    <definedName name="_____ME02" localSheetId="6">[56]Alt!$BP$46</definedName>
    <definedName name="_____ME02">[59]Sheet1!$BO$46</definedName>
    <definedName name="_____ME03" localSheetId="6">[56]Alt!$BP$66</definedName>
    <definedName name="_____ME03">[59]Sheet1!$BO$66</definedName>
    <definedName name="_____ME04" localSheetId="6">[56]Alt!$BP$86</definedName>
    <definedName name="_____ME04">[59]Sheet1!$BO$86</definedName>
    <definedName name="_____ME05" localSheetId="6">[56]Alt!$BP$106</definedName>
    <definedName name="_____ME05">[59]Sheet1!$BO$106</definedName>
    <definedName name="_____ME06" localSheetId="6">[56]Alt!$BP$126</definedName>
    <definedName name="_____ME06">[59]Sheet1!$BO$126</definedName>
    <definedName name="_____ME07" localSheetId="6">[56]Alt!$BP$146</definedName>
    <definedName name="_____ME07">[59]Sheet1!$BO$146</definedName>
    <definedName name="_____ME08" localSheetId="6">[56]Alt!$BP$166</definedName>
    <definedName name="_____ME08">[59]Sheet1!$BO$166</definedName>
    <definedName name="_____ME09" localSheetId="6">[56]Alt!$BP$186</definedName>
    <definedName name="_____ME09">[59]Sheet1!$BO$186</definedName>
    <definedName name="_____ME10" localSheetId="6">[56]Alt!$BP$206</definedName>
    <definedName name="_____ME10">[59]Sheet1!$BO$206</definedName>
    <definedName name="_____ME11" localSheetId="6">[56]Alt!$BP$226</definedName>
    <definedName name="_____ME11">[59]Sheet1!$BO$226</definedName>
    <definedName name="_____ME12" localSheetId="6">[56]Alt!$BP$246</definedName>
    <definedName name="_____ME12">[59]Sheet1!$BO$246</definedName>
    <definedName name="_____ME13" localSheetId="6">[56]Alt!$BP$266</definedName>
    <definedName name="_____ME13">[59]Sheet1!$BO$266</definedName>
    <definedName name="_____ME14" localSheetId="6">[56]Alt!$BP$286</definedName>
    <definedName name="_____ME14">[59]Sheet1!$BO$286</definedName>
    <definedName name="_____ME15" localSheetId="6">[56]Alt!$BP$306</definedName>
    <definedName name="_____ME15">[59]Sheet1!$BO$306</definedName>
    <definedName name="_____ME16" localSheetId="6">[56]Alt!$BP$326</definedName>
    <definedName name="_____ME16">[59]Sheet1!$BO$326</definedName>
    <definedName name="_____ME17" localSheetId="6">[56]Alt!$BP$346</definedName>
    <definedName name="_____ME17">[59]Sheet1!$BO$346</definedName>
    <definedName name="_____ME18" localSheetId="6">[56]Alt!$BP$366</definedName>
    <definedName name="_____ME18">[59]Sheet1!$BO$366</definedName>
    <definedName name="_____ME19" localSheetId="6">[56]Alt!$BP$386</definedName>
    <definedName name="_____ME19">[59]Sheet1!$BO$386</definedName>
    <definedName name="_____ME20" localSheetId="6">[56]Alt!$BP$406</definedName>
    <definedName name="_____ME20">[59]Sheet1!$BO$406</definedName>
    <definedName name="_____ME21" localSheetId="6">[56]Alt!$BP$426</definedName>
    <definedName name="_____ME21">[59]Sheet1!$BO$426</definedName>
    <definedName name="_____ME22" localSheetId="6">[56]Alt!$BP$446</definedName>
    <definedName name="_____ME22">[59]Sheet1!$BO$446</definedName>
    <definedName name="_____ME23" localSheetId="6">[56]Alt!$BP$466</definedName>
    <definedName name="_____ME23">[59]Sheet1!$BO$466</definedName>
    <definedName name="_____ME24" localSheetId="6">[56]Alt!$BP$486</definedName>
    <definedName name="_____ME24">[59]Sheet1!$BO$486</definedName>
    <definedName name="_____ME25" localSheetId="6">[56]Alt!$BP$506</definedName>
    <definedName name="_____ME25">[59]Sheet1!$BO$506</definedName>
    <definedName name="_____ME26" localSheetId="6">[56]Alt!$BP$526</definedName>
    <definedName name="_____ME26">[59]Sheet1!$BO$526</definedName>
    <definedName name="_____ME27" localSheetId="6">[56]Alt!$BP$546</definedName>
    <definedName name="_____ME27">[59]Sheet1!$BO$546</definedName>
    <definedName name="_____ME28" localSheetId="6">[56]Alt!$BP$566</definedName>
    <definedName name="_____ME28">[59]Sheet1!$BO$566</definedName>
    <definedName name="_____ME29" localSheetId="6">[56]Alt!$BP$586</definedName>
    <definedName name="_____ME29">[59]Sheet1!$BO$586</definedName>
    <definedName name="_____ME30" localSheetId="6">[56]Alt!$BP$606</definedName>
    <definedName name="_____ME30">[59]Sheet1!$BO$606</definedName>
    <definedName name="_____ME31" localSheetId="6">[56]Alt!$BP$626</definedName>
    <definedName name="_____ME31">[59]Sheet1!$BO$626</definedName>
    <definedName name="_____ME32" localSheetId="6">[56]Alt!$BP$646</definedName>
    <definedName name="_____ME32">[59]Sheet1!$BO$646</definedName>
    <definedName name="_____ME33" localSheetId="6">[56]Alt!$BP$666</definedName>
    <definedName name="_____ME33">[50]Peralatan!$BR$666</definedName>
    <definedName name="_____ME34" localSheetId="6">[56]Alt!$BP$697</definedName>
    <definedName name="_____ME34">[59]Sheet1!$BO$697</definedName>
    <definedName name="_____ME35" localSheetId="9">#REF!</definedName>
    <definedName name="_____ME35" localSheetId="6">[56]Alt2!$R$26</definedName>
    <definedName name="_____ME35">'[50]Peralatan (2)'!$R$26</definedName>
    <definedName name="_____ME36" localSheetId="9">#REF!</definedName>
    <definedName name="_____ME36" localSheetId="6">[56]Alt2!$R$46</definedName>
    <definedName name="_____ME36">'[50]Peralatan (2)'!$R$46</definedName>
    <definedName name="_____ME37" localSheetId="9">#REF!</definedName>
    <definedName name="_____ME37" localSheetId="6">[56]Alt2!$R$124</definedName>
    <definedName name="_____ME37">'[50]Peralatan (2)'!$R$66</definedName>
    <definedName name="_____ME38" localSheetId="9">#REF!</definedName>
    <definedName name="_____ME38" localSheetId="6">[56]Alt2!$R$144</definedName>
    <definedName name="_____ME38">'[50]Peralatan (2)'!$R$86</definedName>
    <definedName name="_____ME39" localSheetId="9">#REF!</definedName>
    <definedName name="_____ME39" localSheetId="6">[56]Alt2!$R$164</definedName>
    <definedName name="_____ME39">'[50]Peralatan (2)'!$R$106</definedName>
    <definedName name="_____ME40" localSheetId="9">#REF!</definedName>
    <definedName name="_____ME40" localSheetId="6">[56]Alt2!$R$184</definedName>
    <definedName name="_____ME40">'[50]Peralatan (2)'!$R$126</definedName>
    <definedName name="_____ME41" localSheetId="9">#REF!</definedName>
    <definedName name="_____ME41" localSheetId="6">[56]Alt2!$R$204</definedName>
    <definedName name="_____ME41">'[50]Peralatan (2)'!$R$146</definedName>
    <definedName name="_____ME42" localSheetId="9">#REF!</definedName>
    <definedName name="_____ME42" localSheetId="6">[56]Alt2!$R$224</definedName>
    <definedName name="_____ME42">'[50]Peralatan (2)'!$R$166</definedName>
    <definedName name="_____ME43" localSheetId="9">#REF!</definedName>
    <definedName name="_____ME43" localSheetId="6">[56]Alt2!$R$244</definedName>
    <definedName name="_____ME43">'[50]Peralatan (2)'!$R$186</definedName>
    <definedName name="_____ME44" localSheetId="9">#REF!</definedName>
    <definedName name="_____ME44" localSheetId="6">[56]Alt2!$R$264</definedName>
    <definedName name="_____ME44">'[50]Peralatan (2)'!$R$206</definedName>
    <definedName name="_____ME45" localSheetId="9">#REF!</definedName>
    <definedName name="_____ME45" localSheetId="6">[56]Alt2!$R$284</definedName>
    <definedName name="_____ME45">'[50]Peralatan (2)'!$R$226</definedName>
    <definedName name="_____ME46" localSheetId="9">#REF!</definedName>
    <definedName name="_____ME46" localSheetId="6">[56]Alt2!$R$304</definedName>
    <definedName name="_____ME46">'[50]Peralatan (2)'!$R$246</definedName>
    <definedName name="_____ME47" localSheetId="9">#REF!</definedName>
    <definedName name="_____ME47" localSheetId="6">[56]Alt2!$R$324</definedName>
    <definedName name="_____ME47">'[50]Peralatan (2)'!$R$266</definedName>
    <definedName name="_____ME48" localSheetId="9">#REF!</definedName>
    <definedName name="_____ME48" localSheetId="6">[56]Alt2!$R$344</definedName>
    <definedName name="_____ME48">'[50]Peralatan (2)'!$R$286</definedName>
    <definedName name="_____ME49" localSheetId="9">#REF!</definedName>
    <definedName name="_____ME49" localSheetId="6">[56]Alt2!$R$364</definedName>
    <definedName name="_____ME49">'[50]Peralatan (2)'!$R$306</definedName>
    <definedName name="_____ME50" localSheetId="9">#REF!</definedName>
    <definedName name="_____ME50" localSheetId="6">[56]Alt2!$R$384</definedName>
    <definedName name="_____ME50">'[50]Peralatan (2)'!$R$326</definedName>
    <definedName name="_____ME51" localSheetId="9">#REF!</definedName>
    <definedName name="_____ME51" localSheetId="6">[56]Alt2!$R$404</definedName>
    <definedName name="_____ME51">'[50]Peralatan (2)'!$R$346</definedName>
    <definedName name="_____ME52" localSheetId="9">#REF!</definedName>
    <definedName name="_____ME52" localSheetId="6">[56]Alt2!$R$424</definedName>
    <definedName name="_____ME52">'[50]Peralatan (2)'!$R$366</definedName>
    <definedName name="_____ME53" localSheetId="9">#REF!</definedName>
    <definedName name="_____ME53" localSheetId="6">[56]Alt2!$R$444</definedName>
    <definedName name="_____ME53">'[50]Peralatan (2)'!$R$386</definedName>
    <definedName name="_____ME54" localSheetId="9">#REF!</definedName>
    <definedName name="_____ME54" localSheetId="6">[56]Alt2!$R$464</definedName>
    <definedName name="_____ME54">'[50]Peralatan (2)'!$R$406</definedName>
    <definedName name="_____ME55" localSheetId="9">#REF!</definedName>
    <definedName name="_____ME55" localSheetId="6">[56]Alt2!$R$484</definedName>
    <definedName name="_____ME55">'[50]Peralatan (2)'!$R$426</definedName>
    <definedName name="_____ME56" localSheetId="9">#REF!</definedName>
    <definedName name="_____ME56" localSheetId="6">[56]Alt2!$R$504</definedName>
    <definedName name="_____ME56">'[50]Peralatan (2)'!$R$446</definedName>
    <definedName name="_____ME57" localSheetId="9">#REF!</definedName>
    <definedName name="_____ME57" localSheetId="6">[56]Alt2!$R$524</definedName>
    <definedName name="_____ME57">'[50]Peralatan (2)'!$R$466</definedName>
    <definedName name="_____ME58" localSheetId="9">#REF!</definedName>
    <definedName name="_____ME58" localSheetId="6">[56]Alt2!$R$544</definedName>
    <definedName name="_____ME58">'[50]Peralatan (2)'!$R$486</definedName>
    <definedName name="_____ME59" localSheetId="9">#REF!</definedName>
    <definedName name="_____ME59" localSheetId="6">[56]Alt2!$R$564</definedName>
    <definedName name="_____ME59">'[50]Peralatan (2)'!$R$506</definedName>
    <definedName name="_____ME60" localSheetId="9">#REF!</definedName>
    <definedName name="_____ME60" localSheetId="6">[56]Alt2!$R$584</definedName>
    <definedName name="_____ME60">'[50]Peralatan (2)'!$R$526</definedName>
    <definedName name="_____ME61" localSheetId="9">#REF!</definedName>
    <definedName name="_____ME61" localSheetId="6">[56]Alt2!$R$604</definedName>
    <definedName name="_____ME61">'[50]Peralatan (2)'!$R$546</definedName>
    <definedName name="_____ME62" localSheetId="9">#REF!</definedName>
    <definedName name="_____ME62" localSheetId="6">[56]Alt2!$R$624</definedName>
    <definedName name="_____ME62">'[50]Peralatan (2)'!$R$566</definedName>
    <definedName name="_____ME63" localSheetId="9">#REF!</definedName>
    <definedName name="_____ME63" localSheetId="6">[56]Alt2!$R$644</definedName>
    <definedName name="_____ME63">'[50]Peralatan (2)'!$R$586</definedName>
    <definedName name="_____ME64" localSheetId="9">#REF!</definedName>
    <definedName name="_____ME64" localSheetId="6">[56]Alt2!$R$664</definedName>
    <definedName name="_____ME64">'[50]Peralatan (2)'!$R$606</definedName>
    <definedName name="_____ME65" localSheetId="9">#REF!</definedName>
    <definedName name="_____ME65" localSheetId="6">[56]Alt2!$R$684</definedName>
    <definedName name="_____ME65">'[50]Peralatan (2)'!$R$626</definedName>
    <definedName name="_____ME66" localSheetId="9">#REF!</definedName>
    <definedName name="_____ME66" localSheetId="6">[56]Alt2!$R$704</definedName>
    <definedName name="_____ME66">'[50]Peralatan (2)'!$R$646</definedName>
    <definedName name="_____ME67" localSheetId="9">#REF!</definedName>
    <definedName name="_____ME67" localSheetId="6">[56]Alt2!$R$724</definedName>
    <definedName name="_____ME67">'[50]Peralatan (2)'!$R$666</definedName>
    <definedName name="_____ME68" localSheetId="9">#REF!</definedName>
    <definedName name="_____ME68" localSheetId="6">[56]Alt2!$R$755</definedName>
    <definedName name="_____ME68">'[50]Peralatan (2)'!$R$697</definedName>
    <definedName name="_____MMM01" localSheetId="6">[56]Price!$F$52</definedName>
    <definedName name="_____MMM01">'[29]4-Basic Price'!$F$48</definedName>
    <definedName name="_____MMM02" localSheetId="6">[56]Price!$F$55</definedName>
    <definedName name="_____MMM02">[67]BAHAN!$G$71</definedName>
    <definedName name="_____MMM03" localSheetId="6">'[51]4-Basic Price'!$F$53</definedName>
    <definedName name="_____MMM03">'[66]4-Basic Price'!$F$53</definedName>
    <definedName name="_____MMM04" localSheetId="6">'[51]4-Basic Price'!$F$54</definedName>
    <definedName name="_____MMM04">'[28]4-Basic Price'!$F$54</definedName>
    <definedName name="_____MMM05" localSheetId="6">'[47]4-Basic Price'!$F$55</definedName>
    <definedName name="_____MMM05">[67]BAHAN!$G$81</definedName>
    <definedName name="_____MMM06">[56]Price!$F$63</definedName>
    <definedName name="_____MMM07" localSheetId="4">#REF!</definedName>
    <definedName name="_____MMM07" localSheetId="6">[56]Price!$F$65</definedName>
    <definedName name="_____MMM07">#REF!</definedName>
    <definedName name="_____MMM08">[56]Price!$F$67</definedName>
    <definedName name="_____MMM09">[56]Price!$F$69</definedName>
    <definedName name="_____MMM10" localSheetId="6">'[51]4-Basic Price'!$F$60</definedName>
    <definedName name="_____MMM10">'[45]4-Basic Price'!$F$60</definedName>
    <definedName name="_____MMM11" localSheetId="6">'[51]4-Basic Price'!$F$61</definedName>
    <definedName name="_____MMM11">'[45]4-Basic Price'!$F$62</definedName>
    <definedName name="_____MMM12" localSheetId="6">'[51]4-Basic Price'!$F$62</definedName>
    <definedName name="_____MMM12">'[45]4-Basic Price'!$F$63</definedName>
    <definedName name="_____MMM13" localSheetId="6">[56]Price!$F$78</definedName>
    <definedName name="_____MMM13">'[54]4-Basic Price2011'!$F$65</definedName>
    <definedName name="_____MMM14" localSheetId="4">#REF!</definedName>
    <definedName name="_____MMM14" localSheetId="6">[56]Price!$F$80</definedName>
    <definedName name="_____MMM14">#REF!</definedName>
    <definedName name="_____MMM15">[56]Price!$F$82</definedName>
    <definedName name="_____MMM16" localSheetId="6">'[51]4-Basic Price'!$F$67</definedName>
    <definedName name="_____MMM16">'[45]4-Basic Price'!$F$68</definedName>
    <definedName name="_____MMM17">[56]Price!$F$87</definedName>
    <definedName name="_____MMM18" localSheetId="6">'[51]4-Basic Price'!$F$70</definedName>
    <definedName name="_____MMM18">'[66]4-Basic Price'!$F$70</definedName>
    <definedName name="_____MMM19" localSheetId="14">'[68]4-Basic Price'!$F$82</definedName>
    <definedName name="_____MMM20" localSheetId="6">[56]Price!$F$101</definedName>
    <definedName name="_____MMM20">[67]BAHAN!$G$115</definedName>
    <definedName name="_____MMM21" localSheetId="6">[56]Price!$F$103</definedName>
    <definedName name="_____MMM21">[67]BAHAN!$G$117</definedName>
    <definedName name="_____MMM22" localSheetId="6">[56]Price!$F$106</definedName>
    <definedName name="_____MMM22">[67]BAHAN!$G$119</definedName>
    <definedName name="_____MMM23" localSheetId="4">#REF!</definedName>
    <definedName name="_____MMM23" localSheetId="6">[56]Price!$F$108</definedName>
    <definedName name="_____MMM23">#REF!</definedName>
    <definedName name="_____MMM24" localSheetId="6">[56]Price!$F$110</definedName>
    <definedName name="_____MMM24">'[62]4-Basic Price'!$F$77</definedName>
    <definedName name="_____MMM25">[56]Price!$F$112</definedName>
    <definedName name="_____MMM26" localSheetId="6">'[51]4-Basic Price'!$F$78</definedName>
    <definedName name="_____MMM26">'[61]4-Basic Price'!$F$78</definedName>
    <definedName name="_____MMM27" localSheetId="6">'[51]4-Basic Price'!$F$79</definedName>
    <definedName name="_____MMM27">'[45]4-Basic Price'!$F$81</definedName>
    <definedName name="_____MMM28" localSheetId="4">#REF!</definedName>
    <definedName name="_____MMM28" localSheetId="6">[56]Price!$F$118</definedName>
    <definedName name="_____MMM28">#REF!</definedName>
    <definedName name="_____MMM29" localSheetId="4">#REF!</definedName>
    <definedName name="_____MMM29" localSheetId="6">[56]Price!$F$120</definedName>
    <definedName name="_____MMM29">#REF!</definedName>
    <definedName name="_____MMM30" localSheetId="4">#REF!</definedName>
    <definedName name="_____MMM30" localSheetId="6">[56]Price!$F$122</definedName>
    <definedName name="_____MMM30">#REF!</definedName>
    <definedName name="_____MMM31">[56]Price!$F$124</definedName>
    <definedName name="_____MMM32" localSheetId="4">#REF!</definedName>
    <definedName name="_____MMM32" localSheetId="6">[56]Price!$F$126</definedName>
    <definedName name="_____MMM32">#REF!</definedName>
    <definedName name="_____MMM33" localSheetId="6">'[47]4-Basic Price'!$F$85</definedName>
    <definedName name="_____MMM33">'[45]4-Basic Price'!$F$87</definedName>
    <definedName name="_____MMM34" localSheetId="4">#REF!</definedName>
    <definedName name="_____MMM34" localSheetId="6">[56]Price!$F$130</definedName>
    <definedName name="_____MMM34">#REF!</definedName>
    <definedName name="_____MMM35" localSheetId="4">#REF!</definedName>
    <definedName name="_____MMM35" localSheetId="6">[56]Price!$F$132</definedName>
    <definedName name="_____MMM35">#REF!</definedName>
    <definedName name="_____MMM36">[56]Price!$F$134</definedName>
    <definedName name="_____MMM37" localSheetId="6">'[51]4-Basic Price'!$F$90</definedName>
    <definedName name="_____MMM37">'[45]4-Basic Price'!$F$92</definedName>
    <definedName name="_____MMM38" localSheetId="4">'[45]4-Basic Price'!#REF!</definedName>
    <definedName name="_____MMM38" localSheetId="6">'[47]4-Basic Price'!#REF!</definedName>
    <definedName name="_____MMM38">'[45]4-Basic Price'!#REF!</definedName>
    <definedName name="_____MMM39" localSheetId="6">'[51]4-Basic Price'!$F$91</definedName>
    <definedName name="_____MMM39">'[66]4-Basic Price'!$F$91</definedName>
    <definedName name="_____MMM40" localSheetId="4">#REF!</definedName>
    <definedName name="_____MMM40" localSheetId="6">[56]Price!$F$150</definedName>
    <definedName name="_____MMM40">#REF!</definedName>
    <definedName name="_____MMM41" localSheetId="4">#REF!</definedName>
    <definedName name="_____MMM41" localSheetId="6">[56]Price!$F$152</definedName>
    <definedName name="_____MMM41">#REF!</definedName>
    <definedName name="_____MMM411" localSheetId="4">#REF!</definedName>
    <definedName name="_____MMM411" localSheetId="6">[56]Price!$F$153</definedName>
    <definedName name="_____MMM411">#REF!</definedName>
    <definedName name="_____MMM42" localSheetId="4">#REF!</definedName>
    <definedName name="_____MMM42" localSheetId="6">[56]Price!$F$155</definedName>
    <definedName name="_____MMM42">#REF!</definedName>
    <definedName name="_____MMM43" localSheetId="4">#REF!</definedName>
    <definedName name="_____MMM43" localSheetId="6">[56]Price!$F$157</definedName>
    <definedName name="_____MMM43">#REF!</definedName>
    <definedName name="_____MMM44" localSheetId="6">'[51]4-Basic Price'!$F$98</definedName>
    <definedName name="_____MMM44">'[45]4-Basic Price'!$F$100</definedName>
    <definedName name="_____MMM45" localSheetId="4">#REF!</definedName>
    <definedName name="_____MMM45" localSheetId="6">[56]Price!$F$161</definedName>
    <definedName name="_____MMM45">#REF!</definedName>
    <definedName name="_____MMM46" localSheetId="4">#REF!</definedName>
    <definedName name="_____MMM46" localSheetId="6">[56]Price!$F$163</definedName>
    <definedName name="_____MMM46">#REF!</definedName>
    <definedName name="_____MMM47" localSheetId="6">'[51]4-Basic Price'!$F$101</definedName>
    <definedName name="_____MMM47">'[45]4-Basic Price'!$F$103</definedName>
    <definedName name="_____MMM48" localSheetId="6">'[51]4-Basic Price'!$F$102</definedName>
    <definedName name="_____MMM48">'[39]4-Basic Price'!$F$107</definedName>
    <definedName name="_____MMM49" localSheetId="4">#REF!</definedName>
    <definedName name="_____MMM49" localSheetId="6">[56]Price!$F$169</definedName>
    <definedName name="_____MMM49">#REF!</definedName>
    <definedName name="_____MMM50">[56]Price!$F$171</definedName>
    <definedName name="_____MMM51" localSheetId="4">#REF!</definedName>
    <definedName name="_____MMM51" localSheetId="6">[56]Price!$F$173</definedName>
    <definedName name="_____MMM51">#REF!</definedName>
    <definedName name="_____MMM52" localSheetId="4">#REF!</definedName>
    <definedName name="_____MMM52" localSheetId="6">[56]Price!$F$175</definedName>
    <definedName name="_____MMM52">#REF!</definedName>
    <definedName name="_____MMM53" localSheetId="4">#REF!</definedName>
    <definedName name="_____MMM53" localSheetId="6">[56]Price!$F$177</definedName>
    <definedName name="_____MMM53">#REF!</definedName>
    <definedName name="_____MMM54">[56]Price!$F$190</definedName>
    <definedName name="_____mu1" localSheetId="9">#REF!</definedName>
    <definedName name="_____mu1" localSheetId="6">#REF!</definedName>
    <definedName name="_____mu1">#REF!</definedName>
    <definedName name="_____mu2" localSheetId="9">#REF!</definedName>
    <definedName name="_____mu2" localSheetId="6">#REF!</definedName>
    <definedName name="_____mu2">#REF!</definedName>
    <definedName name="_____mvd1" localSheetId="9">#REF!</definedName>
    <definedName name="_____mvd1" localSheetId="6">#REF!</definedName>
    <definedName name="_____mvd1">#REF!</definedName>
    <definedName name="_____mvd2">#REF!</definedName>
    <definedName name="_____mvd3">#REF!</definedName>
    <definedName name="_____mvd4">#REF!</definedName>
    <definedName name="_____NCL100">#REF!</definedName>
    <definedName name="_____NCL200">#REF!</definedName>
    <definedName name="_____NCL250">#REF!</definedName>
    <definedName name="_____nin190">#REF!</definedName>
    <definedName name="_____nym34">#REF!</definedName>
    <definedName name="_____nym46">#REF!</definedName>
    <definedName name="_____nyy2416">#REF!</definedName>
    <definedName name="_____nyy244">#REF!</definedName>
    <definedName name="_____nyy246">#REF!</definedName>
    <definedName name="_____nyy34">#REF!</definedName>
    <definedName name="_____nyy410">#REF!</definedName>
    <definedName name="_____nyy41010">#REF!</definedName>
    <definedName name="_____nyy412050">#REF!</definedName>
    <definedName name="_____nyy412070">#REF!</definedName>
    <definedName name="_____nyy415070">#REF!</definedName>
    <definedName name="_____nyy416">#REF!</definedName>
    <definedName name="_____nyy41616">#REF!</definedName>
    <definedName name="_____nyy42525">#REF!</definedName>
    <definedName name="_____nyy43535">#REF!</definedName>
    <definedName name="_____nyy44">#REF!</definedName>
    <definedName name="_____nyy444">#REF!</definedName>
    <definedName name="_____nyy45050">#REF!</definedName>
    <definedName name="_____nyy46">#REF!</definedName>
    <definedName name="_____nyy466">#REF!</definedName>
    <definedName name="_____nyy47050">#REF!</definedName>
    <definedName name="_____nyy47070">#REF!</definedName>
    <definedName name="_____nyy49570">#REF!</definedName>
    <definedName name="_____ON2">'[49]M. Onsite'!#REF!</definedName>
    <definedName name="_____ON3">'[49]M. Onsite'!#REF!</definedName>
    <definedName name="_____ON4">'[49]M. Onsite'!#REF!</definedName>
    <definedName name="_____ON5">'[49]M. Onsite'!#REF!</definedName>
    <definedName name="_____PA1" localSheetId="9">#REF!</definedName>
    <definedName name="_____PA1" localSheetId="6">#REF!</definedName>
    <definedName name="_____PA1">#REF!</definedName>
    <definedName name="_____PA10" localSheetId="9">#REF!</definedName>
    <definedName name="_____PA10" localSheetId="6">#REF!</definedName>
    <definedName name="_____PA10">#REF!</definedName>
    <definedName name="_____PA2" localSheetId="9">#REF!</definedName>
    <definedName name="_____PA2" localSheetId="6">#REF!</definedName>
    <definedName name="_____PA2">#REF!</definedName>
    <definedName name="_____PA3">#REF!</definedName>
    <definedName name="_____PA4">#REF!</definedName>
    <definedName name="_____PA5">#REF!</definedName>
    <definedName name="_____PA6">#REF!</definedName>
    <definedName name="_____PA7">#REF!</definedName>
    <definedName name="_____PA8">#REF!</definedName>
    <definedName name="_____PA9">#REF!</definedName>
    <definedName name="_____pab100" localSheetId="4">#REF!</definedName>
    <definedName name="_____pab100">#REF!</definedName>
    <definedName name="_____pab125" localSheetId="4">#REF!</definedName>
    <definedName name="_____pab125">#REF!</definedName>
    <definedName name="_____pab126">#REF!</definedName>
    <definedName name="_____pab15" localSheetId="4">#REF!</definedName>
    <definedName name="_____pab15">#REF!</definedName>
    <definedName name="_____pab150" localSheetId="4">#REF!</definedName>
    <definedName name="_____pab150">#REF!</definedName>
    <definedName name="_____pab2" localSheetId="4">#REF!</definedName>
    <definedName name="_____pab2">#REF!</definedName>
    <definedName name="_____pab20" localSheetId="4">#REF!</definedName>
    <definedName name="_____pab20">#REF!</definedName>
    <definedName name="_____pab25" localSheetId="4">#REF!</definedName>
    <definedName name="_____pab25">#REF!</definedName>
    <definedName name="_____pab32" localSheetId="4">#REF!</definedName>
    <definedName name="_____pab32">#REF!</definedName>
    <definedName name="_____pab4" localSheetId="4">#REF!</definedName>
    <definedName name="_____pab4">#REF!</definedName>
    <definedName name="_____pab40" localSheetId="4">#REF!</definedName>
    <definedName name="_____pab40">#REF!</definedName>
    <definedName name="_____pab50" localSheetId="4">#REF!</definedName>
    <definedName name="_____pab50">#REF!</definedName>
    <definedName name="_____pab6" localSheetId="4">#REF!</definedName>
    <definedName name="_____pab6">#REF!</definedName>
    <definedName name="_____pab65" localSheetId="4">#REF!</definedName>
    <definedName name="_____pab65">#REF!</definedName>
    <definedName name="_____pab80" localSheetId="4">#REF!</definedName>
    <definedName name="_____pab80">#REF!</definedName>
    <definedName name="_____pah150" localSheetId="4">#REF!</definedName>
    <definedName name="_____pah150">#REF!</definedName>
    <definedName name="_____pak100" localSheetId="4">#REF!</definedName>
    <definedName name="_____pak100">#REF!</definedName>
    <definedName name="_____pak150" localSheetId="4">#REF!</definedName>
    <definedName name="_____pak150">#REF!</definedName>
    <definedName name="_____pak50" localSheetId="4">#REF!</definedName>
    <definedName name="_____pak50">#REF!</definedName>
    <definedName name="_____pak80" localSheetId="4">#REF!</definedName>
    <definedName name="_____pak80">#REF!</definedName>
    <definedName name="_____PB1">#REF!</definedName>
    <definedName name="_____PB2">#REF!</definedName>
    <definedName name="_____PB3">#REF!</definedName>
    <definedName name="_____pb34">#REF!</definedName>
    <definedName name="_____pb4">#REF!</definedName>
    <definedName name="_____pbf3">#REF!</definedName>
    <definedName name="_____pbf4">#REF!</definedName>
    <definedName name="_____pbs100" localSheetId="4">#REF!</definedName>
    <definedName name="_____pbs100">#REF!</definedName>
    <definedName name="_____pbs15" localSheetId="4">#REF!</definedName>
    <definedName name="_____pbs15">#REF!</definedName>
    <definedName name="_____pbs150" localSheetId="4">#REF!</definedName>
    <definedName name="_____pbs150">#REF!</definedName>
    <definedName name="_____pbs40" localSheetId="4">#REF!</definedName>
    <definedName name="_____pbs40">#REF!</definedName>
    <definedName name="_____pbs50" localSheetId="4">#REF!</definedName>
    <definedName name="_____pbs50">#REF!</definedName>
    <definedName name="_____pbs65" localSheetId="4">#REF!</definedName>
    <definedName name="_____pbs65">#REF!</definedName>
    <definedName name="_____pbs80" localSheetId="4">#REF!</definedName>
    <definedName name="_____pbs80">#REF!</definedName>
    <definedName name="_____pc1">#REF!</definedName>
    <definedName name="_____pc10">#REF!</definedName>
    <definedName name="_____pc12">#REF!</definedName>
    <definedName name="_____pc2">#REF!</definedName>
    <definedName name="_____pc3">#REF!</definedName>
    <definedName name="_____pc4">#REF!</definedName>
    <definedName name="_____PC450" localSheetId="4">#REF!</definedName>
    <definedName name="_____PC450">#REF!</definedName>
    <definedName name="_____pc5">#REF!</definedName>
    <definedName name="_____pc50" localSheetId="4">#REF!</definedName>
    <definedName name="_____pc50">#REF!</definedName>
    <definedName name="_____pc6">#REF!</definedName>
    <definedName name="_____PC600" localSheetId="4">#REF!</definedName>
    <definedName name="_____PC600">#REF!</definedName>
    <definedName name="_____pc8">#REF!</definedName>
    <definedName name="_____pc80" localSheetId="4">#REF!</definedName>
    <definedName name="_____pc80">#REF!</definedName>
    <definedName name="_____pcf10">#REF!</definedName>
    <definedName name="_____pcf12">#REF!</definedName>
    <definedName name="_____pcf3">#REF!</definedName>
    <definedName name="_____pcf4">#REF!</definedName>
    <definedName name="_____pcf5">#REF!</definedName>
    <definedName name="_____pcf6">#REF!</definedName>
    <definedName name="_____pcf8">#REF!</definedName>
    <definedName name="_____pcf80" localSheetId="4">#REF!</definedName>
    <definedName name="_____pcf80">#REF!</definedName>
    <definedName name="_____pd1">#REF!</definedName>
    <definedName name="_____pd2">#REF!</definedName>
    <definedName name="_____pd3">#REF!</definedName>
    <definedName name="_____pdf3">#REF!</definedName>
    <definedName name="_____ph100" localSheetId="4">#REF!</definedName>
    <definedName name="_____ph100">#REF!</definedName>
    <definedName name="_____ph150" localSheetId="4">#REF!</definedName>
    <definedName name="_____ph150">#REF!</definedName>
    <definedName name="_____phf100" localSheetId="4">#REF!</definedName>
    <definedName name="_____phf100">#REF!</definedName>
    <definedName name="_____phf150" localSheetId="4">#REF!</definedName>
    <definedName name="_____phf150">#REF!</definedName>
    <definedName name="_____PJ2">#REF!</definedName>
    <definedName name="_____PJ3">#REF!</definedName>
    <definedName name="_____PL1">#REF!</definedName>
    <definedName name="_____PL2">#REF!</definedName>
    <definedName name="_____PL3">#REF!</definedName>
    <definedName name="_____po1000">#REF!</definedName>
    <definedName name="_____por4040">#REF!</definedName>
    <definedName name="_____pv100" localSheetId="4">#REF!</definedName>
    <definedName name="_____pv100">#REF!</definedName>
    <definedName name="_____pv40" localSheetId="4">#REF!</definedName>
    <definedName name="_____pv40">#REF!</definedName>
    <definedName name="_____pv50" localSheetId="4">#REF!</definedName>
    <definedName name="_____pv50">#REF!</definedName>
    <definedName name="_____pv80" localSheetId="4">#REF!</definedName>
    <definedName name="_____pv80">#REF!</definedName>
    <definedName name="_____pvc1">[48]upah!#REF!</definedName>
    <definedName name="_____pvc12">[48]upah!#REF!</definedName>
    <definedName name="_____pvc34">[48]upah!#REF!</definedName>
    <definedName name="_____pvc4">[48]upah!#REF!</definedName>
    <definedName name="_____pvf100" localSheetId="4">#REF!</definedName>
    <definedName name="_____pvf100" localSheetId="6">#REF!</definedName>
    <definedName name="_____pvf100">#REF!</definedName>
    <definedName name="_____pvf80" localSheetId="4">#REF!</definedName>
    <definedName name="_____pvf80" localSheetId="6">#REF!</definedName>
    <definedName name="_____pvf80">#REF!</definedName>
    <definedName name="_____QS1" localSheetId="6">#REF!</definedName>
    <definedName name="_____QS1">#REF!</definedName>
    <definedName name="_____QS10">#REF!</definedName>
    <definedName name="_____QS11">#REF!</definedName>
    <definedName name="_____QS12">#REF!</definedName>
    <definedName name="_____QS13">#REF!</definedName>
    <definedName name="_____QS14">#REF!</definedName>
    <definedName name="_____QS15">#REF!</definedName>
    <definedName name="_____QS16">#REF!</definedName>
    <definedName name="_____QS17">#REF!</definedName>
    <definedName name="_____QS18">#REF!</definedName>
    <definedName name="_____QS19">#REF!</definedName>
    <definedName name="_____QS2">#REF!</definedName>
    <definedName name="_____QS20">#REF!</definedName>
    <definedName name="_____QS21">#REF!</definedName>
    <definedName name="_____QS3">#REF!</definedName>
    <definedName name="_____QS4">#REF!</definedName>
    <definedName name="_____QS5">#REF!</definedName>
    <definedName name="_____QS6">#REF!</definedName>
    <definedName name="_____QS7">#REF!</definedName>
    <definedName name="_____QS8">#REF!</definedName>
    <definedName name="_____QS9">#REF!</definedName>
    <definedName name="_____RAB2009" hidden="1">#REF!</definedName>
    <definedName name="_____rcp100" localSheetId="4">#REF!</definedName>
    <definedName name="_____rcp100">#REF!</definedName>
    <definedName name="_____rcp60" localSheetId="4">#REF!</definedName>
    <definedName name="_____rcp60">#REF!</definedName>
    <definedName name="_____rd4">#REF!</definedName>
    <definedName name="_____rd6">#REF!</definedName>
    <definedName name="_____rd8">#REF!</definedName>
    <definedName name="_____rk100">#REF!</definedName>
    <definedName name="_____rk150">#REF!</definedName>
    <definedName name="_____rk200">#REF!</definedName>
    <definedName name="_____rk300">#REF!</definedName>
    <definedName name="_____rk400">#REF!</definedName>
    <definedName name="_____rk500">#REF!</definedName>
    <definedName name="_____rk600">#REF!</definedName>
    <definedName name="_____rkl1000">#REF!</definedName>
    <definedName name="_____rkl1200">#REF!</definedName>
    <definedName name="_____rkl200">#REF!</definedName>
    <definedName name="_____rkl300">#REF!</definedName>
    <definedName name="_____rkl400">#REF!</definedName>
    <definedName name="_____rkl500">#REF!</definedName>
    <definedName name="_____rkl600">#REF!</definedName>
    <definedName name="_____rkl700">#REF!</definedName>
    <definedName name="_____rkl800">#REF!</definedName>
    <definedName name="_____SC1">#REF!</definedName>
    <definedName name="_____sc175" localSheetId="4">#REF!</definedName>
    <definedName name="_____sc175">#REF!</definedName>
    <definedName name="_____SC2">#REF!</definedName>
    <definedName name="_____SC3">#REF!</definedName>
    <definedName name="_____SC4">#REF!</definedName>
    <definedName name="_____sfv150" localSheetId="4">#REF!</definedName>
    <definedName name="_____sfv150">#REF!</definedName>
    <definedName name="_____sh1040">#REF!</definedName>
    <definedName name="_____SN3">#REF!</definedName>
    <definedName name="_____std100" localSheetId="4">#REF!</definedName>
    <definedName name="_____std100">#REF!</definedName>
    <definedName name="_____std150" localSheetId="4">#REF!</definedName>
    <definedName name="_____std150">#REF!</definedName>
    <definedName name="_____std2">#REF!</definedName>
    <definedName name="_____std3">#REF!</definedName>
    <definedName name="_____std4">#REF!</definedName>
    <definedName name="_____std50" localSheetId="4">#REF!</definedName>
    <definedName name="_____std50">#REF!</definedName>
    <definedName name="_____std65" localSheetId="4">#REF!</definedName>
    <definedName name="_____std65">#REF!</definedName>
    <definedName name="_____SUB1">#REF!</definedName>
    <definedName name="_____ti100">#REF!</definedName>
    <definedName name="_____ti120">#REF!</definedName>
    <definedName name="_____ti50">#REF!</definedName>
    <definedName name="_____ti60">#REF!</definedName>
    <definedName name="_____ti80">#REF!</definedName>
    <definedName name="_____TL1">#REF!</definedName>
    <definedName name="_____TL2">#REF!</definedName>
    <definedName name="_____TL3">#REF!</definedName>
    <definedName name="_____TLA120">#REF!</definedName>
    <definedName name="_____TLA35">#REF!</definedName>
    <definedName name="_____TLA50">#REF!</definedName>
    <definedName name="_____TLA70">#REF!</definedName>
    <definedName name="_____TLA95">#REF!</definedName>
    <definedName name="_____tlc20">#REF!</definedName>
    <definedName name="_____tsv25" localSheetId="4">#REF!</definedName>
    <definedName name="_____tsv25">#REF!</definedName>
    <definedName name="_____uls60">#REF!</definedName>
    <definedName name="_____UTA1">#REF!</definedName>
    <definedName name="_____utd1">#REF!</definedName>
    <definedName name="_____utd2">#REF!</definedName>
    <definedName name="_____utd3">#REF!</definedName>
    <definedName name="_____vcd2">#REF!</definedName>
    <definedName name="_____vcd3">#REF!</definedName>
    <definedName name="_____vcd4">#REF!</definedName>
    <definedName name="_____VL100">#REF!</definedName>
    <definedName name="_____VL200">#REF!</definedName>
    <definedName name="_____VL250">#REF!</definedName>
    <definedName name="_____vnt100" localSheetId="4">#REF!</definedName>
    <definedName name="_____vnt100">#REF!</definedName>
    <definedName name="_____vnt40" localSheetId="4">#REF!</definedName>
    <definedName name="_____vnt40">#REF!</definedName>
    <definedName name="_____vnt50" localSheetId="4">#REF!</definedName>
    <definedName name="_____vnt50">#REF!</definedName>
    <definedName name="_____vnt80" localSheetId="4">#REF!</definedName>
    <definedName name="_____vnt80">#REF!</definedName>
    <definedName name="_____WAK1">#REF!</definedName>
    <definedName name="_____WAK2">#REF!</definedName>
    <definedName name="_____we3">#REF!</definedName>
    <definedName name="_____xlfn.BAHTTEXT" hidden="1">#NAME?</definedName>
    <definedName name="____1" localSheetId="4">[69]Volume!#REF!</definedName>
    <definedName name="____1">[69]Volume!#REF!</definedName>
    <definedName name="____7B">'[49]Anls Hrg'!#REF!</definedName>
    <definedName name="____abs100" localSheetId="4">#REF!</definedName>
    <definedName name="____abs100" localSheetId="6">#REF!</definedName>
    <definedName name="____abs100">#REF!</definedName>
    <definedName name="____ahu100" localSheetId="4">#REF!</definedName>
    <definedName name="____ahu100" localSheetId="6">#REF!</definedName>
    <definedName name="____ahu100">#REF!</definedName>
    <definedName name="____ahu150" localSheetId="4">#REF!</definedName>
    <definedName name="____ahu150" localSheetId="6">#REF!</definedName>
    <definedName name="____ahu150">#REF!</definedName>
    <definedName name="____ako100" localSheetId="4">#REF!</definedName>
    <definedName name="____ako100">#REF!</definedName>
    <definedName name="____ako150" localSheetId="4">#REF!</definedName>
    <definedName name="____ako150">#REF!</definedName>
    <definedName name="____ako50" localSheetId="4">#REF!</definedName>
    <definedName name="____ako50">#REF!</definedName>
    <definedName name="____ako80" localSheetId="4">#REF!</definedName>
    <definedName name="____ako80">#REF!</definedName>
    <definedName name="____aku100" localSheetId="4">#REF!</definedName>
    <definedName name="____aku100">#REF!</definedName>
    <definedName name="____aku150" localSheetId="4">#REF!</definedName>
    <definedName name="____aku150">#REF!</definedName>
    <definedName name="____ANA1">'[49]Anls Hrg'!#REF!</definedName>
    <definedName name="____ANA13">'[49]Anls Hrg'!#REF!</definedName>
    <definedName name="____ANA16">'[49]Anls Hrg'!#REF!</definedName>
    <definedName name="____ANA2">'[49]Anls Hrg'!#REF!</definedName>
    <definedName name="____ANA33">'[49]Anls Hrg'!#REF!</definedName>
    <definedName name="____ANA37">'[49]Anls Hrg'!#REF!</definedName>
    <definedName name="____ANA4">'[49]Anls Hrg'!#REF!</definedName>
    <definedName name="____ANA5">'[49]Anls Hrg'!#REF!</definedName>
    <definedName name="____ANA7">'[49]Anls Hrg'!#REF!</definedName>
    <definedName name="____atk225" localSheetId="4">[55]Ans!#REF!</definedName>
    <definedName name="____atk225">[55]Ans!#REF!</definedName>
    <definedName name="____bab2" localSheetId="9">#REF!</definedName>
    <definedName name="____bab2" localSheetId="6">#REF!</definedName>
    <definedName name="____bab2">#REF!</definedName>
    <definedName name="____bab3" localSheetId="9">#REF!</definedName>
    <definedName name="____bab3" localSheetId="6">#REF!</definedName>
    <definedName name="____bab3">#REF!</definedName>
    <definedName name="____bab4" localSheetId="9">#REF!</definedName>
    <definedName name="____bab4" localSheetId="6">#REF!</definedName>
    <definedName name="____bab4">#REF!</definedName>
    <definedName name="____bbm10">#REF!</definedName>
    <definedName name="____bbm3">#REF!</definedName>
    <definedName name="____bbm5">#REF!</definedName>
    <definedName name="____bbm8">#REF!</definedName>
    <definedName name="____bcv100" localSheetId="4">#REF!</definedName>
    <definedName name="____bcv100">#REF!</definedName>
    <definedName name="____bcv125" localSheetId="4">#REF!</definedName>
    <definedName name="____bcv125">#REF!</definedName>
    <definedName name="____bcv150" localSheetId="4">#REF!</definedName>
    <definedName name="____bcv150">#REF!</definedName>
    <definedName name="____bed1">#REF!</definedName>
    <definedName name="____bed2">#REF!</definedName>
    <definedName name="____bed3">#REF!</definedName>
    <definedName name="____bed4">#REF!</definedName>
    <definedName name="____bed5">#REF!</definedName>
    <definedName name="____bet250">#REF!</definedName>
    <definedName name="____bet275">#REF!</definedName>
    <definedName name="____bet300">#REF!</definedName>
    <definedName name="____BOQ1">#REF!</definedName>
    <definedName name="____BOQ2">#REF!</definedName>
    <definedName name="____bpl32">#REF!</definedName>
    <definedName name="____bpl9">#REF!</definedName>
    <definedName name="____brc120">#REF!</definedName>
    <definedName name="____brc90">#REF!</definedName>
    <definedName name="____BRE1">#REF!</definedName>
    <definedName name="____bsd1600">#REF!</definedName>
    <definedName name="____bsd2500">#REF!</definedName>
    <definedName name="____bsd4000">#REF!</definedName>
    <definedName name="____btn175">#REF!</definedName>
    <definedName name="____btn300">#REF!</definedName>
    <definedName name="____bud3500">#REF!</definedName>
    <definedName name="____bvd1">#REF!</definedName>
    <definedName name="____bvd2">#REF!</definedName>
    <definedName name="____bvd3">#REF!</definedName>
    <definedName name="____bvd34">#REF!</definedName>
    <definedName name="____bvd4">#REF!</definedName>
    <definedName name="____bvd5">#REF!</definedName>
    <definedName name="____bvd8">#REF!</definedName>
    <definedName name="____cas80" localSheetId="4">#REF!</definedName>
    <definedName name="____cas80">#REF!</definedName>
    <definedName name="____cip10">#REF!</definedName>
    <definedName name="____cip2">#REF!</definedName>
    <definedName name="____cip3">#REF!</definedName>
    <definedName name="____cip4">#REF!</definedName>
    <definedName name="____cip6">#REF!</definedName>
    <definedName name="____cip8">#REF!</definedName>
    <definedName name="____cod4">#REF!</definedName>
    <definedName name="____CON1">#REF!</definedName>
    <definedName name="____CON125">#REF!</definedName>
    <definedName name="____CON175">#REF!</definedName>
    <definedName name="____CON2">#REF!</definedName>
    <definedName name="____CON250">#REF!</definedName>
    <definedName name="____CON300">#REF!</definedName>
    <definedName name="____COR135">[70]Anl!#REF!</definedName>
    <definedName name="____cvd100" localSheetId="9">#REF!</definedName>
    <definedName name="____cvd100" localSheetId="4">#REF!</definedName>
    <definedName name="____cvd100" localSheetId="6">#REF!</definedName>
    <definedName name="____cvd100">#REF!</definedName>
    <definedName name="____cvd15" localSheetId="4">#REF!</definedName>
    <definedName name="____cvd15">#REF!</definedName>
    <definedName name="____cvd150" localSheetId="4">#REF!</definedName>
    <definedName name="____cvd150">#REF!</definedName>
    <definedName name="____cvd50" localSheetId="4">#REF!</definedName>
    <definedName name="____cvd50">#REF!</definedName>
    <definedName name="____cvd65" localSheetId="4">#REF!</definedName>
    <definedName name="____cvd65">#REF!</definedName>
    <definedName name="____CWA12">#REF!</definedName>
    <definedName name="____DAF1">#REF!</definedName>
    <definedName name="____DAF10">#REF!</definedName>
    <definedName name="____daf2">#REF!</definedName>
    <definedName name="____daf31">#REF!</definedName>
    <definedName name="____daf32">#REF!</definedName>
    <definedName name="____daf33">#REF!</definedName>
    <definedName name="____dal1">#REF!</definedName>
    <definedName name="____dal2">#REF!</definedName>
    <definedName name="____dal3">#REF!</definedName>
    <definedName name="____dal4">#REF!</definedName>
    <definedName name="____dal5">#REF!</definedName>
    <definedName name="____DAL6">#REF!</definedName>
    <definedName name="____DAL7">#REF!</definedName>
    <definedName name="____dcd021">#REF!</definedName>
    <definedName name="____ddn400">#REF!</definedName>
    <definedName name="____ddn600">#REF!</definedName>
    <definedName name="____dia6" localSheetId="4">#REF!</definedName>
    <definedName name="____dia6">#REF!</definedName>
    <definedName name="____DIV1" localSheetId="9">#REF!</definedName>
    <definedName name="____DIV1" localSheetId="6">[51]BOQ!$G$28</definedName>
    <definedName name="____DIV1">[71]BOQ!$G$26</definedName>
    <definedName name="____DIV10" localSheetId="9">#REF!</definedName>
    <definedName name="____DIV10" localSheetId="6">[51]BOQ!$G$384</definedName>
    <definedName name="____DIV10">[71]BOQ!$G$421</definedName>
    <definedName name="____DIV11" localSheetId="9">'[72]Kuantitas &amp; Harga'!#REF!</definedName>
    <definedName name="____DIV11" localSheetId="4">#REF!</definedName>
    <definedName name="____DIV11" localSheetId="6">#REF!</definedName>
    <definedName name="____DIV11">#REF!</definedName>
    <definedName name="____DIV111" localSheetId="4">'[73]Kuantitas &amp; Harga'!#REF!</definedName>
    <definedName name="____DIV111" localSheetId="6">'[73]Kuantitas &amp; Harga'!#REF!</definedName>
    <definedName name="____DIV111">'[73]Kuantitas &amp; Harga'!#REF!</definedName>
    <definedName name="____DIV2" localSheetId="9">#REF!</definedName>
    <definedName name="____DIV2" localSheetId="6">[51]BOQ!$G$53</definedName>
    <definedName name="____DIV2">[71]BOQ!$G$51</definedName>
    <definedName name="____DIV3" localSheetId="9">#REF!</definedName>
    <definedName name="____DIV3" localSheetId="6">[51]BOQ!$G$76</definedName>
    <definedName name="____DIV3">[71]BOQ!$G$85</definedName>
    <definedName name="____DIV4" localSheetId="9">#REF!</definedName>
    <definedName name="____DIV4" localSheetId="6">[51]BOQ!$G$89</definedName>
    <definedName name="____DIV4">[71]BOQ!$G$108</definedName>
    <definedName name="____DIV5" localSheetId="9">#REF!</definedName>
    <definedName name="____DIV5" localSheetId="6">[51]BOQ!$G$106</definedName>
    <definedName name="____DIV5">[71]BOQ!$G$125</definedName>
    <definedName name="____DIV6" localSheetId="9">#REF!</definedName>
    <definedName name="____DIV6" localSheetId="6">[51]BOQ!$G$164</definedName>
    <definedName name="____DIV6">[71]BOQ!$G$166</definedName>
    <definedName name="____DIV7" localSheetId="9">'[72]Kuantitas &amp; Harga'!#REF!</definedName>
    <definedName name="____DIV7" localSheetId="6">[51]BOQ!$G$289</definedName>
    <definedName name="____DIV7">[71]BOQ!$G$321</definedName>
    <definedName name="____DIV8" localSheetId="9">#REF!</definedName>
    <definedName name="____DIV8" localSheetId="6">[51]BOQ!$G$347</definedName>
    <definedName name="____DIV8">[71]BOQ!$G$382</definedName>
    <definedName name="____DIV9" localSheetId="9">#REF!</definedName>
    <definedName name="____DIV9" localSheetId="6">[51]BOQ!$G$373</definedName>
    <definedName name="____DIV9">[71]BOQ!$G$410</definedName>
    <definedName name="____dlh20" localSheetId="9">#REF!</definedName>
    <definedName name="____dlh20" localSheetId="6">#REF!</definedName>
    <definedName name="____dlh20">#REF!</definedName>
    <definedName name="____dlh50" localSheetId="9">#REF!</definedName>
    <definedName name="____dlh50" localSheetId="6">#REF!</definedName>
    <definedName name="____dlh50">#REF!</definedName>
    <definedName name="____dot2020" localSheetId="9">#REF!</definedName>
    <definedName name="____dot2020" localSheetId="6">#REF!</definedName>
    <definedName name="____dot2020">#REF!</definedName>
    <definedName name="____EEE01" localSheetId="9">#REF!</definedName>
    <definedName name="____EEE01" localSheetId="6">'[51]5-ALAT(1)'!$AW$8</definedName>
    <definedName name="____EEE01">[50]Peralatan!$AZ$8</definedName>
    <definedName name="____EEE02" localSheetId="9">#REF!</definedName>
    <definedName name="____EEE02" localSheetId="6">'[51]5-ALAT(1)'!$AW$9</definedName>
    <definedName name="____EEE02">[50]Peralatan!$AZ$9</definedName>
    <definedName name="____EEE03" localSheetId="9">#REF!</definedName>
    <definedName name="____EEE03" localSheetId="6">[56]Alt!$AW$10</definedName>
    <definedName name="____EEE03">[50]Peralatan!$AZ$10</definedName>
    <definedName name="____EEE04" localSheetId="9">#REF!</definedName>
    <definedName name="____EEE04" localSheetId="6">[56]Alt!$AW$11</definedName>
    <definedName name="____EEE04">[50]Peralatan!$AZ$11</definedName>
    <definedName name="____EEE05" localSheetId="9">#REF!</definedName>
    <definedName name="____EEE05" localSheetId="6">'[51]5-ALAT(1)'!$AW$12</definedName>
    <definedName name="____EEE05">[50]Peralatan!$AZ$12</definedName>
    <definedName name="____EEE06" localSheetId="9">#REF!</definedName>
    <definedName name="____EEE06" localSheetId="4">#REF!</definedName>
    <definedName name="____EEE06" localSheetId="6">'[51]5-ALAT(1)'!$AW$13</definedName>
    <definedName name="____EEE06">#REF!</definedName>
    <definedName name="____EEE07" localSheetId="9">#REF!</definedName>
    <definedName name="____EEE07" localSheetId="6">'[51]5-ALAT(1)'!$AW$14</definedName>
    <definedName name="____EEE07">[50]Peralatan!$AZ$14</definedName>
    <definedName name="____EEE08" localSheetId="14">'[68]5-Alat(1)'!$AW$15</definedName>
    <definedName name="____EEE08">#REF!</definedName>
    <definedName name="____EEE09" localSheetId="9">#REF!</definedName>
    <definedName name="____EEE09" localSheetId="4">#REF!</definedName>
    <definedName name="____EEE09" localSheetId="6">'[51]5-ALAT(1)'!$AW$16</definedName>
    <definedName name="____EEE09">#REF!</definedName>
    <definedName name="____EEE10" localSheetId="4">#REF!</definedName>
    <definedName name="____EEE10" localSheetId="6">'[51]5-ALAT(1)'!$AW$17</definedName>
    <definedName name="____EEE10">#REF!</definedName>
    <definedName name="____EEE11" localSheetId="9">#REF!</definedName>
    <definedName name="____EEE11" localSheetId="6">'[51]5-ALAT(1)'!$AW$18</definedName>
    <definedName name="____EEE11">[50]Peralatan!$AZ$18</definedName>
    <definedName name="____EEE12" localSheetId="9">#REF!</definedName>
    <definedName name="____EEE12" localSheetId="6">'[51]5-ALAT(1)'!$AW$19</definedName>
    <definedName name="____EEE12">[50]Peralatan!$AZ$19</definedName>
    <definedName name="____EEE13" localSheetId="9">#REF!</definedName>
    <definedName name="____EEE13" localSheetId="6">'[51]5-ALAT(1)'!$AW$20</definedName>
    <definedName name="____EEE13">[50]Peralatan!$AZ$20</definedName>
    <definedName name="____EEE14" localSheetId="9">#REF!</definedName>
    <definedName name="____EEE14" localSheetId="6">[56]Alt!$AW$21</definedName>
    <definedName name="____EEE14">[50]Peralatan!$AZ$21</definedName>
    <definedName name="____EEE15" localSheetId="9">#REF!</definedName>
    <definedName name="____EEE15" localSheetId="4">#REF!</definedName>
    <definedName name="____EEE15" localSheetId="6">'[51]5-ALAT(1)'!$AW$22</definedName>
    <definedName name="____EEE15">#REF!</definedName>
    <definedName name="____EEE16" localSheetId="9">#REF!</definedName>
    <definedName name="____EEE16" localSheetId="6">'[51]5-ALAT(1)'!$AW$23</definedName>
    <definedName name="____EEE16">[50]Peralatan!$AZ$23</definedName>
    <definedName name="____EEE17" localSheetId="9">#REF!</definedName>
    <definedName name="____EEE17" localSheetId="6">'[51]5-ALAT(1)'!$AW$24</definedName>
    <definedName name="____EEE17">[50]Peralatan!$AZ$24</definedName>
    <definedName name="____EEE18" localSheetId="9">#REF!</definedName>
    <definedName name="____EEE18" localSheetId="6">'[51]5-ALAT(1)'!$AW$25</definedName>
    <definedName name="____EEE18">[50]Peralatan!$AZ$25</definedName>
    <definedName name="____EEE19" localSheetId="9">#REF!</definedName>
    <definedName name="____EEE19" localSheetId="6">'[51]5-ALAT(1)'!$AW$26</definedName>
    <definedName name="____EEE19">[50]Peralatan!$AZ$26</definedName>
    <definedName name="____EEE20" localSheetId="9">#REF!</definedName>
    <definedName name="____EEE20" localSheetId="4">#REF!</definedName>
    <definedName name="____EEE20" localSheetId="6">[56]Alt!$AW$27</definedName>
    <definedName name="____EEE20">#REF!</definedName>
    <definedName name="____EEE21" localSheetId="9">#REF!</definedName>
    <definedName name="____EEE21" localSheetId="6">[56]Alt!$AW$28</definedName>
    <definedName name="____EEE21">[50]Peralatan!$AZ$28</definedName>
    <definedName name="____EEE22" localSheetId="9">#REF!</definedName>
    <definedName name="____EEE22" localSheetId="6">'[51]5-ALAT(1)'!$AW$29</definedName>
    <definedName name="____EEE22">[50]Peralatan!$AZ$29</definedName>
    <definedName name="____EEE23" localSheetId="9">#REF!</definedName>
    <definedName name="____EEE23" localSheetId="4">#REF!</definedName>
    <definedName name="____EEE23" localSheetId="6">'[51]5-ALAT(1)'!$AW$30</definedName>
    <definedName name="____EEE23">#REF!</definedName>
    <definedName name="____EEE24" localSheetId="9">#REF!</definedName>
    <definedName name="____EEE24" localSheetId="6">[56]Alt!$AW$31</definedName>
    <definedName name="____EEE24">[50]Peralatan!$AZ$31</definedName>
    <definedName name="____EEE25" localSheetId="9">#REF!</definedName>
    <definedName name="____EEE25" localSheetId="6">[56]Alt!$AW$32</definedName>
    <definedName name="____EEE25">[50]Peralatan!$AZ$32</definedName>
    <definedName name="____EEE26" localSheetId="9">#REF!</definedName>
    <definedName name="____EEE26" localSheetId="6">[56]Alt!$AW$33</definedName>
    <definedName name="____EEE26">[50]Peralatan!$AZ$33</definedName>
    <definedName name="____EEE27" localSheetId="9">#REF!</definedName>
    <definedName name="____EEE27" localSheetId="6">'[51]5-ALAT(1)'!$AW$34</definedName>
    <definedName name="____EEE27">[50]Peralatan!$AZ$34</definedName>
    <definedName name="____EEE28" localSheetId="9">#REF!</definedName>
    <definedName name="____EEE28" localSheetId="4">#REF!</definedName>
    <definedName name="____EEE28" localSheetId="6">[56]Alt!$AW$35</definedName>
    <definedName name="____EEE28">#REF!</definedName>
    <definedName name="____EEE29" localSheetId="9">#REF!</definedName>
    <definedName name="____EEE29" localSheetId="6">'[51]5-ALAT(1)'!$AW$36</definedName>
    <definedName name="____EEE29">[50]Peralatan!$AZ$36</definedName>
    <definedName name="____EEE30" localSheetId="9">#REF!</definedName>
    <definedName name="____EEE30" localSheetId="6">[56]Alt!$AW$37</definedName>
    <definedName name="____EEE30">[50]Peralatan!$AZ$37</definedName>
    <definedName name="____EEE31" localSheetId="9">#REF!</definedName>
    <definedName name="____EEE31" localSheetId="4">#REF!</definedName>
    <definedName name="____EEE31" localSheetId="6">'[51]5-ALAT(1)'!$AW$38</definedName>
    <definedName name="____EEE31">#REF!</definedName>
    <definedName name="____EEE32" localSheetId="9">#REF!</definedName>
    <definedName name="____EEE32" localSheetId="6">[56]Alt!$AW$39</definedName>
    <definedName name="____EEE32">[50]Peralatan!$AZ$39</definedName>
    <definedName name="____EEE33" localSheetId="9">#REF!</definedName>
    <definedName name="____EEE33" localSheetId="6">[56]Alt!$AW$40</definedName>
    <definedName name="____EEE33">[50]Peralatan!$AZ$40</definedName>
    <definedName name="____EEE59">'[22]Alat (1)'!$AW$66</definedName>
    <definedName name="____EER03">'[22]Alat (1)'!$AX$10</definedName>
    <definedName name="____EER05">'[22]Alat (1)'!$AX$12</definedName>
    <definedName name="____EER06">'[22]Alat (1)'!$AX$13</definedName>
    <definedName name="____EER08">'[22]Alat (1)'!$AX$15</definedName>
    <definedName name="____EER13">'[22]Alat (1)'!$AX$20</definedName>
    <definedName name="____EER17">'[22]Alat (1)'!$AX$24</definedName>
    <definedName name="____EER24">'[22]Alat (1)'!$AX$31</definedName>
    <definedName name="____EER25">'[22]Alat (1)'!$AX$32</definedName>
    <definedName name="____EER26">'[22]Alat (1)'!$AX$33</definedName>
    <definedName name="____EER47">'[22]Alat (1)'!$AX$54</definedName>
    <definedName name="____EER48">'[22]Alat (1)'!$AX$55</definedName>
    <definedName name="____EER56">'[22]Alat (1)'!$AX$63</definedName>
    <definedName name="____EER57">'[22]Alat (1)'!$AX$64</definedName>
    <definedName name="____EER58">'[22]Alat (1)'!$AX$65</definedName>
    <definedName name="____EER59">'[22]Alat (1)'!$AX$66</definedName>
    <definedName name="____EER60">'[22]Alat (1)'!$AX$67</definedName>
    <definedName name="____ESA96">[74]TRAFFIC!$F$4:$L$58</definedName>
    <definedName name="____EST1" localSheetId="6">#REF!</definedName>
    <definedName name="____EST1">#REF!</definedName>
    <definedName name="____EST2" localSheetId="6">#REF!</definedName>
    <definedName name="____EST2">#REF!</definedName>
    <definedName name="____fdd3" localSheetId="9">#REF!</definedName>
    <definedName name="____fdd3" localSheetId="6">#REF!</definedName>
    <definedName name="____fdd3">#REF!</definedName>
    <definedName name="____fdu2">#REF!</definedName>
    <definedName name="____FIT100">#REF!</definedName>
    <definedName name="____fit125">#REF!</definedName>
    <definedName name="____FIT150">#REF!</definedName>
    <definedName name="____FIT200">#REF!</definedName>
    <definedName name="____FIT300">#REF!</definedName>
    <definedName name="____FIT65">#REF!</definedName>
    <definedName name="____fit80">#REF!</definedName>
    <definedName name="____fjd100" localSheetId="4">#REF!</definedName>
    <definedName name="____fjd100">#REF!</definedName>
    <definedName name="____fjd150" localSheetId="4">#REF!</definedName>
    <definedName name="____fjd150">#REF!</definedName>
    <definedName name="____fjd50" localSheetId="4">#REF!</definedName>
    <definedName name="____fjd50">#REF!</definedName>
    <definedName name="____fjd65" localSheetId="4">#REF!</definedName>
    <definedName name="____fjd65">#REF!</definedName>
    <definedName name="____fmd150" localSheetId="4">#REF!</definedName>
    <definedName name="____fmd150">#REF!</definedName>
    <definedName name="____FOR1">#REF!</definedName>
    <definedName name="____frc2495">#REF!</definedName>
    <definedName name="____frc41010">#REF!</definedName>
    <definedName name="____frc495">#REF!</definedName>
    <definedName name="____frm74">[75]NP!$L$1322:$V$1382</definedName>
    <definedName name="____gip112" localSheetId="9">#REF!</definedName>
    <definedName name="____gip112" localSheetId="6">#REF!</definedName>
    <definedName name="____gip112">#REF!</definedName>
    <definedName name="____giv1" localSheetId="9">#REF!</definedName>
    <definedName name="____giv1" localSheetId="6">#REF!</definedName>
    <definedName name="____giv1">#REF!</definedName>
    <definedName name="____giv12" localSheetId="9">#REF!</definedName>
    <definedName name="____giv12" localSheetId="6">#REF!</definedName>
    <definedName name="____giv12">#REF!</definedName>
    <definedName name="____giv2">#REF!</definedName>
    <definedName name="____giv3">#REF!</definedName>
    <definedName name="____giv34">#REF!</definedName>
    <definedName name="____giv4">#REF!</definedName>
    <definedName name="____grc1" localSheetId="4">#REF!</definedName>
    <definedName name="____grc1">#REF!</definedName>
    <definedName name="____gti50">#REF!</definedName>
    <definedName name="____gti60">#REF!</definedName>
    <definedName name="____gvd1">#REF!</definedName>
    <definedName name="____gvd10">#REF!</definedName>
    <definedName name="____gvd100" localSheetId="4">#REF!</definedName>
    <definedName name="____gvd100">#REF!</definedName>
    <definedName name="____gvd15" localSheetId="4">#REF!</definedName>
    <definedName name="____gvd15">#REF!</definedName>
    <definedName name="____gvd150" localSheetId="4">#REF!</definedName>
    <definedName name="____gvd150">#REF!</definedName>
    <definedName name="____gvd2">#REF!</definedName>
    <definedName name="____gvd25" localSheetId="4">#REF!</definedName>
    <definedName name="____gvd25">#REF!</definedName>
    <definedName name="____gvd3">#REF!</definedName>
    <definedName name="____gvd4">#REF!</definedName>
    <definedName name="____gvd5">#REF!</definedName>
    <definedName name="____gvd50" localSheetId="4">#REF!</definedName>
    <definedName name="____gvd50">#REF!</definedName>
    <definedName name="____gvd6">#REF!</definedName>
    <definedName name="____gvd65" localSheetId="4">#REF!</definedName>
    <definedName name="____gvd65">#REF!</definedName>
    <definedName name="____gvd8">#REF!</definedName>
    <definedName name="____H70000" localSheetId="4">#REF!</definedName>
    <definedName name="____H70000">#REF!</definedName>
    <definedName name="____HAL1" localSheetId="4">#REF!</definedName>
    <definedName name="____HAL1" localSheetId="6">#REF!</definedName>
    <definedName name="____HAL1">#REF!</definedName>
    <definedName name="____HAL2" localSheetId="4">#REF!</definedName>
    <definedName name="____HAL2" localSheetId="6">#REF!</definedName>
    <definedName name="____HAL2">#REF!</definedName>
    <definedName name="____HAL3" localSheetId="4">#REF!</definedName>
    <definedName name="____HAL3">#REF!</definedName>
    <definedName name="____HAL4" localSheetId="4">#REF!</definedName>
    <definedName name="____HAL4">#REF!</definedName>
    <definedName name="____HAL5" localSheetId="9">'[72]Kuantitas &amp; Harga'!#REF!</definedName>
    <definedName name="____HAL5" localSheetId="4">#REF!</definedName>
    <definedName name="____HAL5">#REF!</definedName>
    <definedName name="____HAL6" localSheetId="9">'[72]Kuantitas &amp; Harga'!#REF!</definedName>
    <definedName name="____HAL6" localSheetId="4">#REF!</definedName>
    <definedName name="____HAL6">#REF!</definedName>
    <definedName name="____HAL7" localSheetId="9">#REF!</definedName>
    <definedName name="____HAL7" localSheetId="4">#REF!</definedName>
    <definedName name="____HAL7">#REF!</definedName>
    <definedName name="____HAL8" localSheetId="4">#REF!</definedName>
    <definedName name="____HAL8">#REF!</definedName>
    <definedName name="____hdw1" localSheetId="4">#REF!</definedName>
    <definedName name="____hdw1">#REF!</definedName>
    <definedName name="____int1">#REF!</definedName>
    <definedName name="____int2">#REF!</definedName>
    <definedName name="____jum1">#REF!</definedName>
    <definedName name="____jum10">#REF!</definedName>
    <definedName name="____jum2">#REF!</definedName>
    <definedName name="____jum3">#REF!</definedName>
    <definedName name="____jum4">#REF!</definedName>
    <definedName name="____jum5">#REF!</definedName>
    <definedName name="____jum6">#REF!</definedName>
    <definedName name="____jum7">#REF!</definedName>
    <definedName name="____jum8">#REF!</definedName>
    <definedName name="____jum9">#REF!</definedName>
    <definedName name="____kco7">#REF!</definedName>
    <definedName name="____KER2020">#REF!</definedName>
    <definedName name="____KER2025">#REF!</definedName>
    <definedName name="____ker3030">#REF!</definedName>
    <definedName name="____KL125">'[64]UPAH BAHAN '!$H$43</definedName>
    <definedName name="____KOE1" localSheetId="6">#REF!</definedName>
    <definedName name="____KOE1">#REF!</definedName>
    <definedName name="____KOE10" localSheetId="6">#REF!</definedName>
    <definedName name="____KOE10">#REF!</definedName>
    <definedName name="____KOE2" localSheetId="6">#REF!</definedName>
    <definedName name="____KOE2">#REF!</definedName>
    <definedName name="____KOE3">#REF!</definedName>
    <definedName name="____KOE4">#REF!</definedName>
    <definedName name="____KOE5">#REF!</definedName>
    <definedName name="____KOE6">#REF!</definedName>
    <definedName name="____KOE7">#REF!</definedName>
    <definedName name="____KOE8">#REF!</definedName>
    <definedName name="____KOE9">#REF!</definedName>
    <definedName name="____kof1">[58]Analisa!$AB$17</definedName>
    <definedName name="____kus1" localSheetId="9">#REF!</definedName>
    <definedName name="____kus1" localSheetId="6">#REF!</definedName>
    <definedName name="____kus1">#REF!</definedName>
    <definedName name="____kus2" localSheetId="9">#REF!</definedName>
    <definedName name="____kus2" localSheetId="6">#REF!</definedName>
    <definedName name="____kus2">#REF!</definedName>
    <definedName name="____kus3" localSheetId="9">#REF!</definedName>
    <definedName name="____kus3" localSheetId="6">#REF!</definedName>
    <definedName name="____kus3">#REF!</definedName>
    <definedName name="____kus4">#REF!</definedName>
    <definedName name="____kus5">#REF!</definedName>
    <definedName name="____LBP1">#REF!</definedName>
    <definedName name="____LBP2">#REF!</definedName>
    <definedName name="____LCM2">#REF!</definedName>
    <definedName name="____LCM3">#REF!</definedName>
    <definedName name="____ld100">#REF!</definedName>
    <definedName name="____ld120">#REF!</definedName>
    <definedName name="____ld50">#REF!</definedName>
    <definedName name="____ld60">#REF!</definedName>
    <definedName name="____ld80">#REF!</definedName>
    <definedName name="____ldp60">#REF!</definedName>
    <definedName name="____lh50">#REF!</definedName>
    <definedName name="____LLL01" localSheetId="14">'[68]4-Basic Price'!$F$8</definedName>
    <definedName name="____LLL01" localSheetId="6">'[76]4-Basic Price'!$F$8</definedName>
    <definedName name="____LLL01">'[77]4-Basic Price'!$F$9</definedName>
    <definedName name="____LLL02" localSheetId="6">'[51]4-Basic Price'!$F$9</definedName>
    <definedName name="____LLL02">'[66]4-Basic Price'!$F$9</definedName>
    <definedName name="____LLL03" localSheetId="14">'[68]4-Basic Price'!$F$10</definedName>
    <definedName name="____LLL03" localSheetId="6">'[76]4-Basic Price'!$F$10</definedName>
    <definedName name="____LLL03">'[77]4-Basic Price'!$F$11</definedName>
    <definedName name="____LLL04" localSheetId="6">[56]Price!$F$14</definedName>
    <definedName name="____LLL04">[78]Price!$H$17</definedName>
    <definedName name="____LLL05">[56]Price!$F$16</definedName>
    <definedName name="____LLL06">[56]Price!$F$18</definedName>
    <definedName name="____LLL07">[56]Price!$F$20</definedName>
    <definedName name="____LLL08">[56]Price!$F$22</definedName>
    <definedName name="____LLL09">[56]Price!$F$24</definedName>
    <definedName name="____LLL10">[56]Price!$F$26</definedName>
    <definedName name="____LLL11" localSheetId="4">'[79]4-Basic Price'!#REF!</definedName>
    <definedName name="____LLL11" localSheetId="6">[56]Price!$F$28</definedName>
    <definedName name="____LLL11">'[79]4-Basic Price'!#REF!</definedName>
    <definedName name="____lp100" localSheetId="9">#REF!</definedName>
    <definedName name="____lp100" localSheetId="6">#REF!</definedName>
    <definedName name="____lp100">#REF!</definedName>
    <definedName name="____lp300" localSheetId="9">#REF!</definedName>
    <definedName name="____lp300" localSheetId="6">#REF!</definedName>
    <definedName name="____lp300">#REF!</definedName>
    <definedName name="____lp36" localSheetId="9">#REF!</definedName>
    <definedName name="____lp36" localSheetId="6">#REF!</definedName>
    <definedName name="____lp36">#REF!</definedName>
    <definedName name="____lp500">#REF!</definedName>
    <definedName name="____lp60">#REF!</definedName>
    <definedName name="____lpl11">#REF!</definedName>
    <definedName name="____ls100">#REF!</definedName>
    <definedName name="____ls50">#REF!</definedName>
    <definedName name="____ls60">#REF!</definedName>
    <definedName name="____ls80">#REF!</definedName>
    <definedName name="____MAC12">#REF!</definedName>
    <definedName name="____MAC46">#REF!</definedName>
    <definedName name="____mc2">#REF!</definedName>
    <definedName name="____mcb2">#REF!</definedName>
    <definedName name="____mcb3">#REF!</definedName>
    <definedName name="____MDE01" localSheetId="9">#REF!</definedName>
    <definedName name="____MDE01" localSheetId="6">[56]Alt!$BP$27</definedName>
    <definedName name="____MDE01">[50]Peralatan!$BR$27</definedName>
    <definedName name="____MDE02" localSheetId="9">#REF!</definedName>
    <definedName name="____MDE02" localSheetId="6">[56]Alt!$BP$47</definedName>
    <definedName name="____MDE02">[50]Peralatan!$BR$47</definedName>
    <definedName name="____MDE03" localSheetId="9">#REF!</definedName>
    <definedName name="____MDE03" localSheetId="6">[56]Alt!$BP$67</definedName>
    <definedName name="____MDE03">[50]Peralatan!$BR$67</definedName>
    <definedName name="____MDE04" localSheetId="9">#REF!</definedName>
    <definedName name="____MDE04" localSheetId="6">[56]Alt!$BP$87</definedName>
    <definedName name="____MDE04">[50]Peralatan!$BR$87</definedName>
    <definedName name="____MDE05" localSheetId="9">#REF!</definedName>
    <definedName name="____MDE05" localSheetId="6">[56]Alt!$BP$107</definedName>
    <definedName name="____MDE05">[50]Peralatan!$BR$107</definedName>
    <definedName name="____MDE06" localSheetId="9">#REF!</definedName>
    <definedName name="____MDE06" localSheetId="6">[56]Alt!$BP$127</definedName>
    <definedName name="____MDE06">[50]Peralatan!$BR$127</definedName>
    <definedName name="____MDE07" localSheetId="9">#REF!</definedName>
    <definedName name="____MDE07" localSheetId="6">[56]Alt!$BP$147</definedName>
    <definedName name="____MDE07">[50]Peralatan!$BR$147</definedName>
    <definedName name="____MDE08" localSheetId="9">#REF!</definedName>
    <definedName name="____MDE08" localSheetId="6">[56]Alt!$BP$167</definedName>
    <definedName name="____MDE08">[50]Peralatan!$BR$167</definedName>
    <definedName name="____MDE09" localSheetId="9">#REF!</definedName>
    <definedName name="____MDE09" localSheetId="6">[56]Alt!$BP$187</definedName>
    <definedName name="____MDE09">[50]Peralatan!$BR$187</definedName>
    <definedName name="____MDE10" localSheetId="9">#REF!</definedName>
    <definedName name="____MDE10" localSheetId="6">[56]Alt!$BP$207</definedName>
    <definedName name="____MDE10">[50]Peralatan!$BR$207</definedName>
    <definedName name="____MDE11" localSheetId="9">#REF!</definedName>
    <definedName name="____MDE11" localSheetId="6">[56]Alt!$BP$227</definedName>
    <definedName name="____MDE11">[50]Peralatan!$BR$227</definedName>
    <definedName name="____MDE12" localSheetId="9">#REF!</definedName>
    <definedName name="____MDE12" localSheetId="6">[56]Alt!$BP$247</definedName>
    <definedName name="____MDE12">[50]Peralatan!$BR$247</definedName>
    <definedName name="____MDE13" localSheetId="9">#REF!</definedName>
    <definedName name="____MDE13" localSheetId="6">[56]Alt!$BP$267</definedName>
    <definedName name="____MDE13">[50]Peralatan!$BR$267</definedName>
    <definedName name="____MDE14" localSheetId="9">#REF!</definedName>
    <definedName name="____MDE14" localSheetId="6">[56]Alt!$BP$287</definedName>
    <definedName name="____MDE14">[50]Peralatan!$BR$287</definedName>
    <definedName name="____MDE15" localSheetId="9">#REF!</definedName>
    <definedName name="____MDE15" localSheetId="6">[56]Alt!$BP$307</definedName>
    <definedName name="____MDE15">[50]Peralatan!$BR$307</definedName>
    <definedName name="____MDE16" localSheetId="9">#REF!</definedName>
    <definedName name="____MDE16" localSheetId="6">[56]Alt!$BP$327</definedName>
    <definedName name="____MDE16">[50]Peralatan!$BR$327</definedName>
    <definedName name="____MDE17" localSheetId="9">#REF!</definedName>
    <definedName name="____MDE17" localSheetId="6">[56]Alt!$BP$347</definedName>
    <definedName name="____MDE17">[50]Peralatan!$BR$347</definedName>
    <definedName name="____MDE18" localSheetId="9">#REF!</definedName>
    <definedName name="____MDE18" localSheetId="6">[56]Alt!$BP$367</definedName>
    <definedName name="____MDE18">[50]Peralatan!$BR$367</definedName>
    <definedName name="____MDE19" localSheetId="9">#REF!</definedName>
    <definedName name="____MDE19" localSheetId="6">[56]Alt!$BP$387</definedName>
    <definedName name="____MDE19">[50]Peralatan!$BR$387</definedName>
    <definedName name="____MDE20" localSheetId="9">#REF!</definedName>
    <definedName name="____MDE20" localSheetId="6">[56]Alt!$BP$407</definedName>
    <definedName name="____MDE20">[50]Peralatan!$BR$407</definedName>
    <definedName name="____MDE21" localSheetId="9">#REF!</definedName>
    <definedName name="____MDE21" localSheetId="6">[56]Alt!$BP$427</definedName>
    <definedName name="____MDE21">[50]Peralatan!$BR$427</definedName>
    <definedName name="____MDE22" localSheetId="9">#REF!</definedName>
    <definedName name="____MDE22" localSheetId="6">[56]Alt!$BP$447</definedName>
    <definedName name="____MDE22">[50]Peralatan!$BR$447</definedName>
    <definedName name="____MDE23" localSheetId="9">#REF!</definedName>
    <definedName name="____MDE23" localSheetId="6">[56]Alt!$BP$467</definedName>
    <definedName name="____MDE23">[50]Peralatan!$BR$467</definedName>
    <definedName name="____MDE24" localSheetId="9">#REF!</definedName>
    <definedName name="____MDE24" localSheetId="6">[56]Alt!$BP$487</definedName>
    <definedName name="____MDE24">[50]Peralatan!$BR$487</definedName>
    <definedName name="____MDE25" localSheetId="9">#REF!</definedName>
    <definedName name="____MDE25" localSheetId="6">[56]Alt!$BP$507</definedName>
    <definedName name="____MDE25">[50]Peralatan!$BR$507</definedName>
    <definedName name="____MDE26" localSheetId="9">#REF!</definedName>
    <definedName name="____MDE26" localSheetId="6">[56]Alt!$BP$527</definedName>
    <definedName name="____MDE26">[50]Peralatan!$BR$527</definedName>
    <definedName name="____MDE269" localSheetId="4">#REF!</definedName>
    <definedName name="____MDE269" localSheetId="6">#REF!</definedName>
    <definedName name="____MDE269">#REF!</definedName>
    <definedName name="____MDE27" localSheetId="9">#REF!</definedName>
    <definedName name="____MDE27" localSheetId="6">[56]Alt!$BP$547</definedName>
    <definedName name="____MDE27">[50]Peralatan!$BR$547</definedName>
    <definedName name="____MDE28" localSheetId="9">#REF!</definedName>
    <definedName name="____MDE28" localSheetId="6">[56]Alt!$BP$567</definedName>
    <definedName name="____MDE28">[50]Peralatan!$BR$567</definedName>
    <definedName name="____MDE29" localSheetId="9">#REF!</definedName>
    <definedName name="____MDE29" localSheetId="6">[56]Alt!$BP$587</definedName>
    <definedName name="____MDE29">[50]Peralatan!$BR$587</definedName>
    <definedName name="____MDE30" localSheetId="9">#REF!</definedName>
    <definedName name="____MDE30" localSheetId="6">[56]Alt!$BP$607</definedName>
    <definedName name="____MDE30">[50]Peralatan!$BR$607</definedName>
    <definedName name="____MDE31" localSheetId="9">#REF!</definedName>
    <definedName name="____MDE31" localSheetId="6">[56]Alt!$BP$627</definedName>
    <definedName name="____MDE31">[50]Peralatan!$BR$627</definedName>
    <definedName name="____MDE32" localSheetId="9">#REF!</definedName>
    <definedName name="____MDE32" localSheetId="6">[56]Alt!$BP$647</definedName>
    <definedName name="____MDE32">[50]Peralatan!$BR$647</definedName>
    <definedName name="____MDE33" localSheetId="9">#REF!</definedName>
    <definedName name="____MDE33" localSheetId="6">[56]Alt!$BP$667</definedName>
    <definedName name="____MDE33">[59]Sheet1!$BO$667</definedName>
    <definedName name="____MDE34" localSheetId="9">#REF!</definedName>
    <definedName name="____MDE34" localSheetId="6">[56]Alt!$BP$698</definedName>
    <definedName name="____MDE34">[50]Peralatan!$BR$698</definedName>
    <definedName name="____MDE35" localSheetId="9">#REF!</definedName>
    <definedName name="____MDE35" localSheetId="6">[56]Alt2!$R$27</definedName>
    <definedName name="____MDE35">'[50]Peralatan (2)'!$R$27</definedName>
    <definedName name="____MDE36" localSheetId="9">#REF!</definedName>
    <definedName name="____MDE36" localSheetId="6">[56]Alt2!$R$47</definedName>
    <definedName name="____MDE36">'[50]Peralatan (2)'!$R$47</definedName>
    <definedName name="____MDE37" localSheetId="9">#REF!</definedName>
    <definedName name="____MDE37" localSheetId="6">[56]Alt2!$R$125</definedName>
    <definedName name="____MDE37">'[50]Peralatan (2)'!$R$67</definedName>
    <definedName name="____MDE38" localSheetId="9">#REF!</definedName>
    <definedName name="____MDE38" localSheetId="6">[56]Alt2!$R$145</definedName>
    <definedName name="____MDE38">'[50]Peralatan (2)'!$R$87</definedName>
    <definedName name="____MDE39" localSheetId="9">#REF!</definedName>
    <definedName name="____MDE39" localSheetId="6">[56]Alt2!$R$165</definedName>
    <definedName name="____MDE39">'[50]Peralatan (2)'!$R$107</definedName>
    <definedName name="____MDE40" localSheetId="9">#REF!</definedName>
    <definedName name="____MDE40" localSheetId="6">[56]Alt2!$R$185</definedName>
    <definedName name="____MDE40">'[50]Peralatan (2)'!$R$127</definedName>
    <definedName name="____MDE41" localSheetId="9">#REF!</definedName>
    <definedName name="____MDE41" localSheetId="6">[56]Alt2!$R$205</definedName>
    <definedName name="____MDE41">'[50]Peralatan (2)'!$R$147</definedName>
    <definedName name="____MDE42" localSheetId="9">#REF!</definedName>
    <definedName name="____MDE42" localSheetId="6">[56]Alt2!$R$225</definedName>
    <definedName name="____MDE42">'[50]Peralatan (2)'!$R$167</definedName>
    <definedName name="____MDE43" localSheetId="9">#REF!</definedName>
    <definedName name="____MDE43" localSheetId="6">[56]Alt2!$R$245</definedName>
    <definedName name="____MDE43">'[50]Peralatan (2)'!$R$187</definedName>
    <definedName name="____MDE44" localSheetId="9">#REF!</definedName>
    <definedName name="____MDE44" localSheetId="6">[56]Alt2!$R$265</definedName>
    <definedName name="____MDE44">'[50]Peralatan (2)'!$R$207</definedName>
    <definedName name="____MDE45" localSheetId="9">#REF!</definedName>
    <definedName name="____MDE45" localSheetId="6">[56]Alt2!$R$285</definedName>
    <definedName name="____MDE45">'[50]Peralatan (2)'!$R$227</definedName>
    <definedName name="____MDE46" localSheetId="9">#REF!</definedName>
    <definedName name="____MDE46" localSheetId="6">[56]Alt2!$R$305</definedName>
    <definedName name="____MDE46">'[50]Peralatan (2)'!$R$247</definedName>
    <definedName name="____MDE47" localSheetId="9">#REF!</definedName>
    <definedName name="____MDE47" localSheetId="6">[56]Alt2!$R$325</definedName>
    <definedName name="____MDE47">'[50]Peralatan (2)'!$R$267</definedName>
    <definedName name="____MDE48" localSheetId="9">#REF!</definedName>
    <definedName name="____MDE48" localSheetId="6">[56]Alt2!$R$345</definedName>
    <definedName name="____MDE48">'[50]Peralatan (2)'!$R$287</definedName>
    <definedName name="____MDE49" localSheetId="9">#REF!</definedName>
    <definedName name="____MDE49" localSheetId="6">[56]Alt2!$R$365</definedName>
    <definedName name="____MDE49">'[50]Peralatan (2)'!$R$307</definedName>
    <definedName name="____MDE50" localSheetId="9">#REF!</definedName>
    <definedName name="____MDE50" localSheetId="6">[56]Alt2!$R$385</definedName>
    <definedName name="____MDE50">'[50]Peralatan (2)'!$R$327</definedName>
    <definedName name="____MDE51" localSheetId="9">#REF!</definedName>
    <definedName name="____MDE51" localSheetId="6">[56]Alt2!$R$405</definedName>
    <definedName name="____MDE51">'[50]Peralatan (2)'!$R$347</definedName>
    <definedName name="____MDE52" localSheetId="9">#REF!</definedName>
    <definedName name="____MDE52" localSheetId="6">[56]Alt2!$R$425</definedName>
    <definedName name="____MDE52">'[50]Peralatan (2)'!$R$367</definedName>
    <definedName name="____MDE53" localSheetId="9">#REF!</definedName>
    <definedName name="____MDE53" localSheetId="6">[56]Alt2!$R$445</definedName>
    <definedName name="____MDE53">'[50]Peralatan (2)'!$R$387</definedName>
    <definedName name="____MDE54" localSheetId="9">#REF!</definedName>
    <definedName name="____MDE54" localSheetId="6">[56]Alt2!$R$465</definedName>
    <definedName name="____MDE54">'[50]Peralatan (2)'!$R$407</definedName>
    <definedName name="____MDE55" localSheetId="9">#REF!</definedName>
    <definedName name="____MDE55" localSheetId="6">[56]Alt2!$R$485</definedName>
    <definedName name="____MDE55">'[50]Peralatan (2)'!$R$427</definedName>
    <definedName name="____MDE56" localSheetId="9">#REF!</definedName>
    <definedName name="____MDE56" localSheetId="6">[56]Alt2!$R$505</definedName>
    <definedName name="____MDE56">'[50]Peralatan (2)'!$R$447</definedName>
    <definedName name="____MDE57" localSheetId="9">#REF!</definedName>
    <definedName name="____MDE57" localSheetId="6">[56]Alt2!$R$525</definedName>
    <definedName name="____MDE57">'[50]Peralatan (2)'!$R$467</definedName>
    <definedName name="____MDE58" localSheetId="9">#REF!</definedName>
    <definedName name="____MDE58" localSheetId="6">[56]Alt2!$R$545</definedName>
    <definedName name="____MDE58">'[50]Peralatan (2)'!$R$487</definedName>
    <definedName name="____MDE59" localSheetId="9">#REF!</definedName>
    <definedName name="____MDE59" localSheetId="6">[56]Alt2!$R$565</definedName>
    <definedName name="____MDE59">'[50]Peralatan (2)'!$R$507</definedName>
    <definedName name="____MDE60" localSheetId="9">#REF!</definedName>
    <definedName name="____MDE60" localSheetId="6">[56]Alt2!$R$585</definedName>
    <definedName name="____MDE60">'[50]Peralatan (2)'!$R$527</definedName>
    <definedName name="____MDE61" localSheetId="9">#REF!</definedName>
    <definedName name="____MDE61" localSheetId="6">[56]Alt2!$R$605</definedName>
    <definedName name="____MDE61">'[50]Peralatan (2)'!$R$547</definedName>
    <definedName name="____MDE62" localSheetId="9">#REF!</definedName>
    <definedName name="____MDE62" localSheetId="6">[56]Alt2!$R$625</definedName>
    <definedName name="____MDE62">'[50]Peralatan (2)'!$R$567</definedName>
    <definedName name="____MDE63" localSheetId="9">#REF!</definedName>
    <definedName name="____MDE63" localSheetId="6">[56]Alt2!$R$645</definedName>
    <definedName name="____MDE63">'[50]Peralatan (2)'!$R$587</definedName>
    <definedName name="____MDE64" localSheetId="9">#REF!</definedName>
    <definedName name="____MDE64" localSheetId="6">[56]Alt2!$R$665</definedName>
    <definedName name="____MDE64">'[50]Peralatan (2)'!$R$607</definedName>
    <definedName name="____MDE65" localSheetId="9">#REF!</definedName>
    <definedName name="____MDE65" localSheetId="6">[56]Alt2!$R$685</definedName>
    <definedName name="____MDE65">'[50]Peralatan (2)'!$R$627</definedName>
    <definedName name="____MDE66" localSheetId="9">#REF!</definedName>
    <definedName name="____MDE66" localSheetId="6">[56]Alt2!$R$705</definedName>
    <definedName name="____MDE66">'[50]Peralatan (2)'!$R$647</definedName>
    <definedName name="____MDE67" localSheetId="9">#REF!</definedName>
    <definedName name="____MDE67" localSheetId="6">[56]Alt2!$R$725</definedName>
    <definedName name="____MDE67">'[50]Peralatan (2)'!$R$667</definedName>
    <definedName name="____MDE68" localSheetId="9">#REF!</definedName>
    <definedName name="____MDE68" localSheetId="6">[56]Alt2!$R$756</definedName>
    <definedName name="____MDE68">'[50]Peralatan (2)'!$R$698</definedName>
    <definedName name="____ME01" localSheetId="9">#REF!</definedName>
    <definedName name="____ME01" localSheetId="6">[56]Alt!$BP$26</definedName>
    <definedName name="____ME01">[50]Peralatan!$BR$26</definedName>
    <definedName name="____ME02" localSheetId="9">#REF!</definedName>
    <definedName name="____ME02" localSheetId="6">[56]Alt!$BP$46</definedName>
    <definedName name="____ME02">[50]Peralatan!$BR$46</definedName>
    <definedName name="____ME03" localSheetId="9">#REF!</definedName>
    <definedName name="____ME03" localSheetId="6">[56]Alt!$BP$66</definedName>
    <definedName name="____ME03">[50]Peralatan!$BR$66</definedName>
    <definedName name="____ME04" localSheetId="9">#REF!</definedName>
    <definedName name="____ME04" localSheetId="6">[56]Alt!$BP$86</definedName>
    <definedName name="____ME04">[50]Peralatan!$BR$86</definedName>
    <definedName name="____ME05" localSheetId="9">#REF!</definedName>
    <definedName name="____ME05" localSheetId="6">[56]Alt!$BP$106</definedName>
    <definedName name="____ME05">[50]Peralatan!$BR$106</definedName>
    <definedName name="____ME06" localSheetId="9">#REF!</definedName>
    <definedName name="____ME06" localSheetId="6">[56]Alt!$BP$126</definedName>
    <definedName name="____ME06">[50]Peralatan!$BR$126</definedName>
    <definedName name="____ME07" localSheetId="9">#REF!</definedName>
    <definedName name="____ME07" localSheetId="6">[56]Alt!$BP$146</definedName>
    <definedName name="____ME07">[50]Peralatan!$BR$146</definedName>
    <definedName name="____ME08" localSheetId="9">#REF!</definedName>
    <definedName name="____ME08" localSheetId="6">[56]Alt!$BP$166</definedName>
    <definedName name="____ME08">[50]Peralatan!$BR$166</definedName>
    <definedName name="____ME09" localSheetId="9">#REF!</definedName>
    <definedName name="____ME09" localSheetId="6">[56]Alt!$BP$186</definedName>
    <definedName name="____ME09">[50]Peralatan!$BR$186</definedName>
    <definedName name="____ME10" localSheetId="9">#REF!</definedName>
    <definedName name="____ME10" localSheetId="6">[56]Alt!$BP$206</definedName>
    <definedName name="____ME10">[50]Peralatan!$BR$206</definedName>
    <definedName name="____ME11" localSheetId="9">#REF!</definedName>
    <definedName name="____ME11" localSheetId="6">[56]Alt!$BP$226</definedName>
    <definedName name="____ME11">[50]Peralatan!$BR$226</definedName>
    <definedName name="____ME12" localSheetId="9">#REF!</definedName>
    <definedName name="____ME12" localSheetId="6">[56]Alt!$BP$246</definedName>
    <definedName name="____ME12">[50]Peralatan!$BR$246</definedName>
    <definedName name="____ME13" localSheetId="9">#REF!</definedName>
    <definedName name="____ME13" localSheetId="6">[56]Alt!$BP$266</definedName>
    <definedName name="____ME13">[50]Peralatan!$BR$266</definedName>
    <definedName name="____ME14" localSheetId="9">#REF!</definedName>
    <definedName name="____ME14" localSheetId="6">[56]Alt!$BP$286</definedName>
    <definedName name="____ME14">[50]Peralatan!$BR$286</definedName>
    <definedName name="____ME15" localSheetId="9">#REF!</definedName>
    <definedName name="____ME15" localSheetId="6">[56]Alt!$BP$306</definedName>
    <definedName name="____ME15">[50]Peralatan!$BR$306</definedName>
    <definedName name="____ME16" localSheetId="9">#REF!</definedName>
    <definedName name="____ME16" localSheetId="6">[56]Alt!$BP$326</definedName>
    <definedName name="____ME16">[50]Peralatan!$BR$326</definedName>
    <definedName name="____ME17" localSheetId="9">#REF!</definedName>
    <definedName name="____ME17" localSheetId="6">[56]Alt!$BP$346</definedName>
    <definedName name="____ME17">[50]Peralatan!$BR$346</definedName>
    <definedName name="____ME18" localSheetId="9">#REF!</definedName>
    <definedName name="____ME18" localSheetId="6">[56]Alt!$BP$366</definedName>
    <definedName name="____ME18">[50]Peralatan!$BR$366</definedName>
    <definedName name="____ME19" localSheetId="9">#REF!</definedName>
    <definedName name="____ME19" localSheetId="6">[56]Alt!$BP$386</definedName>
    <definedName name="____ME19">[50]Peralatan!$BR$386</definedName>
    <definedName name="____ME20" localSheetId="9">#REF!</definedName>
    <definedName name="____ME20" localSheetId="6">[56]Alt!$BP$406</definedName>
    <definedName name="____ME20">[50]Peralatan!$BR$406</definedName>
    <definedName name="____ME21" localSheetId="9">#REF!</definedName>
    <definedName name="____ME21" localSheetId="6">[56]Alt!$BP$426</definedName>
    <definedName name="____ME21">[50]Peralatan!$BR$426</definedName>
    <definedName name="____ME22" localSheetId="9">#REF!</definedName>
    <definedName name="____ME22" localSheetId="6">[56]Alt!$BP$446</definedName>
    <definedName name="____ME22">[50]Peralatan!$BR$446</definedName>
    <definedName name="____ME23" localSheetId="9">#REF!</definedName>
    <definedName name="____ME23" localSheetId="6">[56]Alt!$BP$466</definedName>
    <definedName name="____ME23">[50]Peralatan!$BR$466</definedName>
    <definedName name="____ME24" localSheetId="9">#REF!</definedName>
    <definedName name="____ME24" localSheetId="6">[56]Alt!$BP$486</definedName>
    <definedName name="____ME24">[50]Peralatan!$BR$486</definedName>
    <definedName name="____ME25" localSheetId="9">#REF!</definedName>
    <definedName name="____ME25" localSheetId="6">[56]Alt!$BP$506</definedName>
    <definedName name="____ME25">[50]Peralatan!$BR$506</definedName>
    <definedName name="____ME26" localSheetId="9">#REF!</definedName>
    <definedName name="____ME26" localSheetId="6">[56]Alt!$BP$526</definedName>
    <definedName name="____ME26">[50]Peralatan!$BR$526</definedName>
    <definedName name="____ME27" localSheetId="9">#REF!</definedName>
    <definedName name="____ME27" localSheetId="6">[56]Alt!$BP$546</definedName>
    <definedName name="____ME27">[50]Peralatan!$BR$546</definedName>
    <definedName name="____ME28" localSheetId="9">#REF!</definedName>
    <definedName name="____ME28" localSheetId="6">[56]Alt!$BP$566</definedName>
    <definedName name="____ME28">[50]Peralatan!$BR$566</definedName>
    <definedName name="____ME29" localSheetId="9">#REF!</definedName>
    <definedName name="____ME29" localSheetId="6">[56]Alt!$BP$586</definedName>
    <definedName name="____ME29">[50]Peralatan!$BR$586</definedName>
    <definedName name="____ME30" localSheetId="9">#REF!</definedName>
    <definedName name="____ME30" localSheetId="6">[56]Alt!$BP$606</definedName>
    <definedName name="____ME30">[50]Peralatan!$BR$606</definedName>
    <definedName name="____ME31" localSheetId="9">#REF!</definedName>
    <definedName name="____ME31" localSheetId="6">[56]Alt!$BP$626</definedName>
    <definedName name="____ME31">[50]Peralatan!$BR$626</definedName>
    <definedName name="____ME32" localSheetId="9">#REF!</definedName>
    <definedName name="____ME32" localSheetId="6">[56]Alt!$BP$646</definedName>
    <definedName name="____ME32">[50]Peralatan!$BR$646</definedName>
    <definedName name="____ME33" localSheetId="9">#REF!</definedName>
    <definedName name="____ME33" localSheetId="6">[56]Alt!$BP$666</definedName>
    <definedName name="____ME33">[59]Sheet1!$BO$666</definedName>
    <definedName name="____ME34" localSheetId="9">#REF!</definedName>
    <definedName name="____ME34" localSheetId="6">[56]Alt!$BP$697</definedName>
    <definedName name="____ME34">[50]Peralatan!$BR$697</definedName>
    <definedName name="____ME35" localSheetId="9">#REF!</definedName>
    <definedName name="____ME35" localSheetId="6">[56]Alt2!$R$26</definedName>
    <definedName name="____ME35">'[50]Peralatan (2)'!$R$26</definedName>
    <definedName name="____ME36" localSheetId="9">#REF!</definedName>
    <definedName name="____ME36" localSheetId="6">[56]Alt2!$R$46</definedName>
    <definedName name="____ME36">'[50]Peralatan (2)'!$R$46</definedName>
    <definedName name="____ME37" localSheetId="9">#REF!</definedName>
    <definedName name="____ME37" localSheetId="6">[56]Alt2!$R$124</definedName>
    <definedName name="____ME37">'[50]Peralatan (2)'!$R$66</definedName>
    <definedName name="____ME38" localSheetId="9">#REF!</definedName>
    <definedName name="____ME38" localSheetId="6">[56]Alt2!$R$144</definedName>
    <definedName name="____ME38">'[50]Peralatan (2)'!$R$86</definedName>
    <definedName name="____ME39" localSheetId="9">#REF!</definedName>
    <definedName name="____ME39" localSheetId="6">[56]Alt2!$R$164</definedName>
    <definedName name="____ME39">'[50]Peralatan (2)'!$R$106</definedName>
    <definedName name="____ME40" localSheetId="9">#REF!</definedName>
    <definedName name="____ME40" localSheetId="6">[56]Alt2!$R$184</definedName>
    <definedName name="____ME40">'[50]Peralatan (2)'!$R$126</definedName>
    <definedName name="____ME41" localSheetId="9">#REF!</definedName>
    <definedName name="____ME41" localSheetId="6">[56]Alt2!$R$204</definedName>
    <definedName name="____ME41">'[50]Peralatan (2)'!$R$146</definedName>
    <definedName name="____ME42" localSheetId="9">#REF!</definedName>
    <definedName name="____ME42" localSheetId="6">[56]Alt2!$R$224</definedName>
    <definedName name="____ME42">'[50]Peralatan (2)'!$R$166</definedName>
    <definedName name="____ME43" localSheetId="9">#REF!</definedName>
    <definedName name="____ME43" localSheetId="6">[56]Alt2!$R$244</definedName>
    <definedName name="____ME43">'[50]Peralatan (2)'!$R$186</definedName>
    <definedName name="____ME44" localSheetId="9">#REF!</definedName>
    <definedName name="____ME44" localSheetId="6">[56]Alt2!$R$264</definedName>
    <definedName name="____ME44">'[50]Peralatan (2)'!$R$206</definedName>
    <definedName name="____ME45" localSheetId="9">#REF!</definedName>
    <definedName name="____ME45" localSheetId="6">[56]Alt2!$R$284</definedName>
    <definedName name="____ME45">'[50]Peralatan (2)'!$R$226</definedName>
    <definedName name="____ME46" localSheetId="9">#REF!</definedName>
    <definedName name="____ME46" localSheetId="6">[56]Alt2!$R$304</definedName>
    <definedName name="____ME46">'[50]Peralatan (2)'!$R$246</definedName>
    <definedName name="____ME47" localSheetId="9">#REF!</definedName>
    <definedName name="____ME47" localSheetId="6">[56]Alt2!$R$324</definedName>
    <definedName name="____ME47">'[50]Peralatan (2)'!$R$266</definedName>
    <definedName name="____ME48" localSheetId="9">#REF!</definedName>
    <definedName name="____ME48" localSheetId="6">[56]Alt2!$R$344</definedName>
    <definedName name="____ME48">'[50]Peralatan (2)'!$R$286</definedName>
    <definedName name="____ME49" localSheetId="9">#REF!</definedName>
    <definedName name="____ME49" localSheetId="6">[56]Alt2!$R$364</definedName>
    <definedName name="____ME49">'[50]Peralatan (2)'!$R$306</definedName>
    <definedName name="____ME50" localSheetId="9">#REF!</definedName>
    <definedName name="____ME50" localSheetId="6">[56]Alt2!$R$384</definedName>
    <definedName name="____ME50">'[50]Peralatan (2)'!$R$326</definedName>
    <definedName name="____ME51" localSheetId="9">#REF!</definedName>
    <definedName name="____ME51" localSheetId="6">[56]Alt2!$R$404</definedName>
    <definedName name="____ME51">'[50]Peralatan (2)'!$R$346</definedName>
    <definedName name="____ME52" localSheetId="9">#REF!</definedName>
    <definedName name="____ME52" localSheetId="6">[56]Alt2!$R$424</definedName>
    <definedName name="____ME52">'[50]Peralatan (2)'!$R$366</definedName>
    <definedName name="____ME53" localSheetId="9">#REF!</definedName>
    <definedName name="____ME53" localSheetId="6">[56]Alt2!$R$444</definedName>
    <definedName name="____ME53">'[50]Peralatan (2)'!$R$386</definedName>
    <definedName name="____ME54" localSheetId="9">#REF!</definedName>
    <definedName name="____ME54" localSheetId="6">[56]Alt2!$R$464</definedName>
    <definedName name="____ME54">'[50]Peralatan (2)'!$R$406</definedName>
    <definedName name="____ME55" localSheetId="9">#REF!</definedName>
    <definedName name="____ME55" localSheetId="6">[56]Alt2!$R$484</definedName>
    <definedName name="____ME55">'[50]Peralatan (2)'!$R$426</definedName>
    <definedName name="____ME56" localSheetId="9">#REF!</definedName>
    <definedName name="____ME56" localSheetId="6">[56]Alt2!$R$504</definedName>
    <definedName name="____ME56">'[50]Peralatan (2)'!$R$446</definedName>
    <definedName name="____ME57" localSheetId="9">#REF!</definedName>
    <definedName name="____ME57" localSheetId="6">[56]Alt2!$R$524</definedName>
    <definedName name="____ME57">'[50]Peralatan (2)'!$R$466</definedName>
    <definedName name="____ME58" localSheetId="9">#REF!</definedName>
    <definedName name="____ME58" localSheetId="6">[56]Alt2!$R$544</definedName>
    <definedName name="____ME58">'[50]Peralatan (2)'!$R$486</definedName>
    <definedName name="____ME59" localSheetId="9">#REF!</definedName>
    <definedName name="____ME59" localSheetId="6">[56]Alt2!$R$564</definedName>
    <definedName name="____ME59">'[50]Peralatan (2)'!$R$506</definedName>
    <definedName name="____ME60" localSheetId="9">#REF!</definedName>
    <definedName name="____ME60" localSheetId="6">[56]Alt2!$R$584</definedName>
    <definedName name="____ME60">'[50]Peralatan (2)'!$R$526</definedName>
    <definedName name="____ME61" localSheetId="9">#REF!</definedName>
    <definedName name="____ME61" localSheetId="6">[56]Alt2!$R$604</definedName>
    <definedName name="____ME61">'[50]Peralatan (2)'!$R$546</definedName>
    <definedName name="____ME62" localSheetId="9">#REF!</definedName>
    <definedName name="____ME62" localSheetId="6">[56]Alt2!$R$624</definedName>
    <definedName name="____ME62">'[50]Peralatan (2)'!$R$566</definedName>
    <definedName name="____ME63" localSheetId="9">#REF!</definedName>
    <definedName name="____ME63" localSheetId="6">[56]Alt2!$R$644</definedName>
    <definedName name="____ME63">'[50]Peralatan (2)'!$R$586</definedName>
    <definedName name="____ME64" localSheetId="9">#REF!</definedName>
    <definedName name="____ME64" localSheetId="6">[56]Alt2!$R$664</definedName>
    <definedName name="____ME64">'[50]Peralatan (2)'!$R$606</definedName>
    <definedName name="____ME65" localSheetId="9">#REF!</definedName>
    <definedName name="____ME65" localSheetId="6">[56]Alt2!$R$684</definedName>
    <definedName name="____ME65">'[50]Peralatan (2)'!$R$626</definedName>
    <definedName name="____ME66" localSheetId="9">#REF!</definedName>
    <definedName name="____ME66" localSheetId="6">[56]Alt2!$R$704</definedName>
    <definedName name="____ME66">'[50]Peralatan (2)'!$R$646</definedName>
    <definedName name="____ME67" localSheetId="9">#REF!</definedName>
    <definedName name="____ME67" localSheetId="6">[56]Alt2!$R$724</definedName>
    <definedName name="____ME67">'[50]Peralatan (2)'!$R$666</definedName>
    <definedName name="____ME68" localSheetId="9">#REF!</definedName>
    <definedName name="____ME68" localSheetId="6">[56]Alt2!$R$755</definedName>
    <definedName name="____ME68">'[50]Peralatan (2)'!$R$697</definedName>
    <definedName name="____MEN1" localSheetId="6">#REF!</definedName>
    <definedName name="____MEN1">#REF!</definedName>
    <definedName name="____MET1" localSheetId="6">#REF!</definedName>
    <definedName name="____MET1">#REF!</definedName>
    <definedName name="____MET2" localSheetId="6">#REF!</definedName>
    <definedName name="____MET2">#REF!</definedName>
    <definedName name="____MJ1">#REF!</definedName>
    <definedName name="____MJ2">#REF!</definedName>
    <definedName name="____MMM01" localSheetId="6">[56]Price!$F$52</definedName>
    <definedName name="____MMM01">'[80]4-Basic Price'!$F$48</definedName>
    <definedName name="____MMM02" localSheetId="6">[56]Price!$F$55</definedName>
    <definedName name="____MMM02">'[29]4-Basic Price'!$F$52</definedName>
    <definedName name="____MMM03" localSheetId="14">'[68]4-Basic Price'!$F$62</definedName>
    <definedName name="____MMM03" localSheetId="4">'[77]4-Basic Price'!#REF!</definedName>
    <definedName name="____MMM03">'[77]4-Basic Price'!#REF!</definedName>
    <definedName name="____MMM04" localSheetId="6">'[51]4-Basic Price'!$F$54</definedName>
    <definedName name="____MMM04">'[45]4-Basic Price'!$F$54</definedName>
    <definedName name="____MMM05" localSheetId="6">'[51]4-Basic Price'!$F$55</definedName>
    <definedName name="____MMM05">'[29]4-Basic Price'!$F$55</definedName>
    <definedName name="____MMM06">[56]Price!$F$63</definedName>
    <definedName name="____MMM07" localSheetId="6">[56]Price!$F$65</definedName>
    <definedName name="____MMM07">[78]Price!$H$78</definedName>
    <definedName name="____MMM08">[56]Price!$F$67</definedName>
    <definedName name="____MMM09" localSheetId="6">[56]Price!$F$69</definedName>
    <definedName name="____MMM09">'[29]4-Basic Price'!$F$59</definedName>
    <definedName name="____MMM10" localSheetId="6">'[51]4-Basic Price'!$F$60</definedName>
    <definedName name="____MMM10">'[39]4-Basic Price'!$F$60</definedName>
    <definedName name="____MMM11" localSheetId="6">'[51]4-Basic Price'!$F$61</definedName>
    <definedName name="____MMM11">'[39]4-Basic Price'!$F$65</definedName>
    <definedName name="____MMM12" localSheetId="6">'[51]4-Basic Price'!$F$62</definedName>
    <definedName name="____MMM12">'[39]4-Basic Price'!$F$66</definedName>
    <definedName name="____MMM13" localSheetId="6">[56]Price!$F$78</definedName>
    <definedName name="____MMM13">'[80]4-Basic Price'!$F$64</definedName>
    <definedName name="____MMM14" localSheetId="6">[56]Price!$F$80</definedName>
    <definedName name="____MMM14">[78]Price!$H$94</definedName>
    <definedName name="____MMM15" localSheetId="4">#REF!</definedName>
    <definedName name="____MMM15" localSheetId="6">[56]Price!$F$82</definedName>
    <definedName name="____MMM15">#REF!</definedName>
    <definedName name="____MMM16" localSheetId="6">'[51]4-Basic Price'!$F$67</definedName>
    <definedName name="____MMM16">'[65]4-Basic Price'!$F$67</definedName>
    <definedName name="____MMM17">[56]Price!$F$87</definedName>
    <definedName name="____MMM18" localSheetId="14">'[68]4-Basic Price'!$F$81</definedName>
    <definedName name="____MMM19" localSheetId="14">'[68]4-Basic Price'!$F$82</definedName>
    <definedName name="____MMM20" localSheetId="6">[56]Price!$F$101</definedName>
    <definedName name="____MMM20">[78]Price!$H$118</definedName>
    <definedName name="____MMM21" localSheetId="6">[56]Price!$F$103</definedName>
    <definedName name="____MMM21">'[81]Basic Price'!$H$99</definedName>
    <definedName name="____MMM22" localSheetId="6">[56]Price!$F$106</definedName>
    <definedName name="____MMM22">'[81]Basic Price'!$H$101</definedName>
    <definedName name="____MMM23">[56]Price!$F$108</definedName>
    <definedName name="____MMM24" localSheetId="6">[56]Price!$F$110</definedName>
    <definedName name="____MMM24">'[79]4-Basic Price'!$F$77</definedName>
    <definedName name="____MMM25">[56]Price!$F$112</definedName>
    <definedName name="____MMM26" localSheetId="6">'[51]4-Basic Price'!$F$78</definedName>
    <definedName name="____MMM26">'[45]4-Basic Price'!$F$80</definedName>
    <definedName name="____MMM27" localSheetId="6">'[51]4-Basic Price'!$F$79</definedName>
    <definedName name="____MMM27">'[39]4-Basic Price'!$F$83</definedName>
    <definedName name="____MMM28" localSheetId="6">[56]Price!$F$118</definedName>
    <definedName name="____MMM28">'[29]4-Basic Price'!$F$81</definedName>
    <definedName name="____MMM29">[56]Price!$F$120</definedName>
    <definedName name="____MMM30">[56]Price!$F$122</definedName>
    <definedName name="____MMM31" localSheetId="6">[56]Price!$F$124</definedName>
    <definedName name="____MMM31">'[29]4-Basic Price'!$F$84</definedName>
    <definedName name="____MMM32">[56]Price!$F$126</definedName>
    <definedName name="____MMM33" localSheetId="6">'[51]4-Basic Price'!$F$85</definedName>
    <definedName name="____MMM33">'[39]4-Basic Price'!$F$90</definedName>
    <definedName name="____MMM34">[56]Price!$F$130</definedName>
    <definedName name="____MMM35">[56]Price!$F$132</definedName>
    <definedName name="____MMM36">[56]Price!$F$134</definedName>
    <definedName name="____MMM37" localSheetId="6">'[51]4-Basic Price'!$F$90</definedName>
    <definedName name="____MMM37">'[39]4-Basic Price'!$F$95</definedName>
    <definedName name="____MMM38" localSheetId="4">'[39]4-Basic Price'!#REF!</definedName>
    <definedName name="____MMM38" localSheetId="6">'[51]4-Basic Price'!#REF!</definedName>
    <definedName name="____MMM38">'[39]4-Basic Price'!#REF!</definedName>
    <definedName name="____MMM39" localSheetId="14">'[68]4-Basic Price'!$F$102</definedName>
    <definedName name="____MMM39" localSheetId="6">'[76]4-Basic Price'!$F$102</definedName>
    <definedName name="____MMM39">'[82]4-Basic Price'!$F$102</definedName>
    <definedName name="____MMM40">[56]Price!$F$150</definedName>
    <definedName name="____MMM41">[56]Price!$F$152</definedName>
    <definedName name="____MMM411">[56]Price!$F$153</definedName>
    <definedName name="____MMM42">[56]Price!$F$155</definedName>
    <definedName name="____MMM43">[56]Price!$F$157</definedName>
    <definedName name="____MMM44" localSheetId="6">'[51]4-Basic Price'!$F$98</definedName>
    <definedName name="____MMM44">'[39]4-Basic Price'!$F$103</definedName>
    <definedName name="____MMM45">[56]Price!$F$161</definedName>
    <definedName name="____MMM46">[56]Price!$F$163</definedName>
    <definedName name="____MMM47" localSheetId="6">'[51]4-Basic Price'!$F$101</definedName>
    <definedName name="____MMM47">'[39]4-Basic Price'!$F$106</definedName>
    <definedName name="____MMM48" localSheetId="6">'[51]4-Basic Price'!$F$102</definedName>
    <definedName name="____MMM48">'[45]4-Basic Price'!$F$104</definedName>
    <definedName name="____MMM49">[56]Price!$F$169</definedName>
    <definedName name="____MMM50">[56]Price!$F$171</definedName>
    <definedName name="____MMM51">[56]Price!$F$173</definedName>
    <definedName name="____MMM52">[56]Price!$F$175</definedName>
    <definedName name="____MMM53">[56]Price!$F$177</definedName>
    <definedName name="____MMM54">[56]Price!$F$190</definedName>
    <definedName name="____MOB1" localSheetId="6">#REF!</definedName>
    <definedName name="____MOB1">#REF!</definedName>
    <definedName name="____MOB2" localSheetId="6">#REF!</definedName>
    <definedName name="____MOB2">#REF!</definedName>
    <definedName name="____mos2" localSheetId="4">[83]boq!#REF!</definedName>
    <definedName name="____mos2" localSheetId="6">[83]boq!#REF!</definedName>
    <definedName name="____mos2">[83]boq!#REF!</definedName>
    <definedName name="____MS1" localSheetId="6">#REF!</definedName>
    <definedName name="____MS1">#REF!</definedName>
    <definedName name="____MS2" localSheetId="6">#REF!</definedName>
    <definedName name="____MS2">#REF!</definedName>
    <definedName name="____mu1" localSheetId="9">#REF!</definedName>
    <definedName name="____mu1" localSheetId="6">#REF!</definedName>
    <definedName name="____mu1">#REF!</definedName>
    <definedName name="____mu2">#REF!</definedName>
    <definedName name="____mvd1">#REF!</definedName>
    <definedName name="____mvd2">#REF!</definedName>
    <definedName name="____mvd3">#REF!</definedName>
    <definedName name="____mvd4">#REF!</definedName>
    <definedName name="____NCL100">#REF!</definedName>
    <definedName name="____NCL200">#REF!</definedName>
    <definedName name="____NCL250">#REF!</definedName>
    <definedName name="____nin190">#REF!</definedName>
    <definedName name="____nym34">#REF!</definedName>
    <definedName name="____nym46">#REF!</definedName>
    <definedName name="____nyy2416">#REF!</definedName>
    <definedName name="____nyy244">#REF!</definedName>
    <definedName name="____nyy246">#REF!</definedName>
    <definedName name="____nyy34">#REF!</definedName>
    <definedName name="____nyy410">#REF!</definedName>
    <definedName name="____nyy41010">#REF!</definedName>
    <definedName name="____nyy412050">#REF!</definedName>
    <definedName name="____nyy412070">#REF!</definedName>
    <definedName name="____nyy415070">#REF!</definedName>
    <definedName name="____nyy416">#REF!</definedName>
    <definedName name="____nyy41616">#REF!</definedName>
    <definedName name="____nyy42525">#REF!</definedName>
    <definedName name="____nyy43535">#REF!</definedName>
    <definedName name="____nyy44">#REF!</definedName>
    <definedName name="____nyy444">#REF!</definedName>
    <definedName name="____nyy45050">#REF!</definedName>
    <definedName name="____nyy46">#REF!</definedName>
    <definedName name="____nyy466">#REF!</definedName>
    <definedName name="____nyy47050">#REF!</definedName>
    <definedName name="____nyy47070">#REF!</definedName>
    <definedName name="____nyy49570">#REF!</definedName>
    <definedName name="____PA1">#REF!</definedName>
    <definedName name="____PA10">#REF!</definedName>
    <definedName name="____PA2">#REF!</definedName>
    <definedName name="____PA3">#REF!</definedName>
    <definedName name="____PA4">#REF!</definedName>
    <definedName name="____PA5">#REF!</definedName>
    <definedName name="____PA6">#REF!</definedName>
    <definedName name="____PA7">#REF!</definedName>
    <definedName name="____PA8">#REF!</definedName>
    <definedName name="____PA9">#REF!</definedName>
    <definedName name="____pab100" localSheetId="4">#REF!</definedName>
    <definedName name="____pab100">#REF!</definedName>
    <definedName name="____pab125" localSheetId="4">#REF!</definedName>
    <definedName name="____pab125">#REF!</definedName>
    <definedName name="____pab126">#REF!</definedName>
    <definedName name="____pab15" localSheetId="4">#REF!</definedName>
    <definedName name="____pab15">#REF!</definedName>
    <definedName name="____pab150" localSheetId="4">#REF!</definedName>
    <definedName name="____pab150">#REF!</definedName>
    <definedName name="____pab2" localSheetId="4">#REF!</definedName>
    <definedName name="____pab2">#REF!</definedName>
    <definedName name="____pab20" localSheetId="4">#REF!</definedName>
    <definedName name="____pab20">#REF!</definedName>
    <definedName name="____pab25" localSheetId="4">#REF!</definedName>
    <definedName name="____pab25">#REF!</definedName>
    <definedName name="____pab32" localSheetId="4">#REF!</definedName>
    <definedName name="____pab32">#REF!</definedName>
    <definedName name="____pab4" localSheetId="4">#REF!</definedName>
    <definedName name="____pab4">#REF!</definedName>
    <definedName name="____pab40" localSheetId="4">#REF!</definedName>
    <definedName name="____pab40">#REF!</definedName>
    <definedName name="____pab50" localSheetId="4">#REF!</definedName>
    <definedName name="____pab50">#REF!</definedName>
    <definedName name="____pab6" localSheetId="4">#REF!</definedName>
    <definedName name="____pab6">#REF!</definedName>
    <definedName name="____pab65" localSheetId="4">#REF!</definedName>
    <definedName name="____pab65">#REF!</definedName>
    <definedName name="____pab80" localSheetId="4">#REF!</definedName>
    <definedName name="____pab80">#REF!</definedName>
    <definedName name="____pah150" localSheetId="4">#REF!</definedName>
    <definedName name="____pah150">#REF!</definedName>
    <definedName name="____pak100" localSheetId="4">#REF!</definedName>
    <definedName name="____pak100">#REF!</definedName>
    <definedName name="____pak150" localSheetId="4">#REF!</definedName>
    <definedName name="____pak150">#REF!</definedName>
    <definedName name="____pak50" localSheetId="4">#REF!</definedName>
    <definedName name="____pak50">#REF!</definedName>
    <definedName name="____pak80" localSheetId="4">#REF!</definedName>
    <definedName name="____pak80">#REF!</definedName>
    <definedName name="____PB1">#REF!</definedName>
    <definedName name="____PB2">#REF!</definedName>
    <definedName name="____PB3">#REF!</definedName>
    <definedName name="____pb34">#REF!</definedName>
    <definedName name="____pb4">#REF!</definedName>
    <definedName name="____pbf3">#REF!</definedName>
    <definedName name="____pbf4">#REF!</definedName>
    <definedName name="____pbs100" localSheetId="4">#REF!</definedName>
    <definedName name="____pbs100">#REF!</definedName>
    <definedName name="____pbs15" localSheetId="4">#REF!</definedName>
    <definedName name="____pbs15">#REF!</definedName>
    <definedName name="____pbs150" localSheetId="4">#REF!</definedName>
    <definedName name="____pbs150">#REF!</definedName>
    <definedName name="____pbs40" localSheetId="4">#REF!</definedName>
    <definedName name="____pbs40">#REF!</definedName>
    <definedName name="____pbs50" localSheetId="4">#REF!</definedName>
    <definedName name="____pbs50">#REF!</definedName>
    <definedName name="____pbs65" localSheetId="4">#REF!</definedName>
    <definedName name="____pbs65">#REF!</definedName>
    <definedName name="____pbs80" localSheetId="4">#REF!</definedName>
    <definedName name="____pbs80">#REF!</definedName>
    <definedName name="____pc1">#REF!</definedName>
    <definedName name="____pc10">#REF!</definedName>
    <definedName name="____pc12">#REF!</definedName>
    <definedName name="____PC120">#REF!</definedName>
    <definedName name="____pc2">#REF!</definedName>
    <definedName name="____PC200">#REF!</definedName>
    <definedName name="____pc3">#REF!</definedName>
    <definedName name="____pc4">#REF!</definedName>
    <definedName name="____PC450" localSheetId="4">#REF!</definedName>
    <definedName name="____PC450">#REF!</definedName>
    <definedName name="____pc5">#REF!</definedName>
    <definedName name="____pc50" localSheetId="4">#REF!</definedName>
    <definedName name="____pc50">#REF!</definedName>
    <definedName name="____pc6">#REF!</definedName>
    <definedName name="____PC600" localSheetId="4">#REF!</definedName>
    <definedName name="____PC600">#REF!</definedName>
    <definedName name="____pc8">#REF!</definedName>
    <definedName name="____pc80" localSheetId="4">#REF!</definedName>
    <definedName name="____pc80">#REF!</definedName>
    <definedName name="____pcf10">#REF!</definedName>
    <definedName name="____pcf12">#REF!</definedName>
    <definedName name="____pcf3">#REF!</definedName>
    <definedName name="____pcf4">#REF!</definedName>
    <definedName name="____pcf5">#REF!</definedName>
    <definedName name="____pcf6">#REF!</definedName>
    <definedName name="____pcf8">#REF!</definedName>
    <definedName name="____pcf80" localSheetId="4">#REF!</definedName>
    <definedName name="____pcf80">#REF!</definedName>
    <definedName name="____pd1">#REF!</definedName>
    <definedName name="____pd2">#REF!</definedName>
    <definedName name="____pd3">#REF!</definedName>
    <definedName name="____pdf3">#REF!</definedName>
    <definedName name="____ph100" localSheetId="4">#REF!</definedName>
    <definedName name="____ph100">#REF!</definedName>
    <definedName name="____ph150" localSheetId="4">#REF!</definedName>
    <definedName name="____ph150">#REF!</definedName>
    <definedName name="____phf100" localSheetId="4">#REF!</definedName>
    <definedName name="____phf100">#REF!</definedName>
    <definedName name="____phf150" localSheetId="4">#REF!</definedName>
    <definedName name="____phf150">#REF!</definedName>
    <definedName name="____PJ2">#REF!</definedName>
    <definedName name="____PJ3">#REF!</definedName>
    <definedName name="____PL1">#REF!</definedName>
    <definedName name="____PL2">#REF!</definedName>
    <definedName name="____PL3">#REF!</definedName>
    <definedName name="____po1000">#REF!</definedName>
    <definedName name="____por4040">#REF!</definedName>
    <definedName name="____pv100" localSheetId="4">#REF!</definedName>
    <definedName name="____pv100">#REF!</definedName>
    <definedName name="____pv40" localSheetId="4">#REF!</definedName>
    <definedName name="____pv40">#REF!</definedName>
    <definedName name="____pv50" localSheetId="4">#REF!</definedName>
    <definedName name="____pv50">#REF!</definedName>
    <definedName name="____pv80" localSheetId="4">#REF!</definedName>
    <definedName name="____pv80">#REF!</definedName>
    <definedName name="____pvc05">#REF!</definedName>
    <definedName name="____PVC1" localSheetId="9">#REF!</definedName>
    <definedName name="____pvc1">[48]upah!#REF!</definedName>
    <definedName name="____pvc105" localSheetId="9">#REF!</definedName>
    <definedName name="____pvc105" localSheetId="6">#REF!</definedName>
    <definedName name="____pvc105">#REF!</definedName>
    <definedName name="____pvc12">[48]upah!#REF!</definedName>
    <definedName name="____PVC2" localSheetId="9">#REF!</definedName>
    <definedName name="____PVC2" localSheetId="6">#REF!</definedName>
    <definedName name="____PVC2">#REF!</definedName>
    <definedName name="____pvc212" localSheetId="9">#REF!</definedName>
    <definedName name="____pvc212" localSheetId="6">#REF!</definedName>
    <definedName name="____pvc212">#REF!</definedName>
    <definedName name="____pvc3" localSheetId="9">#REF!</definedName>
    <definedName name="____pvc3" localSheetId="6">#REF!</definedName>
    <definedName name="____pvc3">#REF!</definedName>
    <definedName name="____pvc34" localSheetId="6">[48]upah!#REF!</definedName>
    <definedName name="____pvc34">[48]upah!#REF!</definedName>
    <definedName name="____PVC4" localSheetId="9">#REF!</definedName>
    <definedName name="____pvc4" localSheetId="6">[48]upah!#REF!</definedName>
    <definedName name="____pvc4">[48]upah!#REF!</definedName>
    <definedName name="____PVC6" localSheetId="9">#REF!</definedName>
    <definedName name="____PVC6" localSheetId="6">#REF!</definedName>
    <definedName name="____PVC6">#REF!</definedName>
    <definedName name="____pvf100" localSheetId="4">#REF!</definedName>
    <definedName name="____pvf100" localSheetId="6">#REF!</definedName>
    <definedName name="____pvf100">#REF!</definedName>
    <definedName name="____pvf80" localSheetId="4">#REF!</definedName>
    <definedName name="____pvf80" localSheetId="6">#REF!</definedName>
    <definedName name="____pvf80">#REF!</definedName>
    <definedName name="____QS1">#REF!</definedName>
    <definedName name="____QS10">#REF!</definedName>
    <definedName name="____QS11">#REF!</definedName>
    <definedName name="____QS12">#REF!</definedName>
    <definedName name="____QS13">#REF!</definedName>
    <definedName name="____QS14">#REF!</definedName>
    <definedName name="____QS15">#REF!</definedName>
    <definedName name="____QS16">#REF!</definedName>
    <definedName name="____QS17">#REF!</definedName>
    <definedName name="____QS18">#REF!</definedName>
    <definedName name="____QS19">#REF!</definedName>
    <definedName name="____QS2">#REF!</definedName>
    <definedName name="____QS20">#REF!</definedName>
    <definedName name="____QS21">#REF!</definedName>
    <definedName name="____QS3">#REF!</definedName>
    <definedName name="____QS4">#REF!</definedName>
    <definedName name="____QS5">#REF!</definedName>
    <definedName name="____QS6">#REF!</definedName>
    <definedName name="____QS7">#REF!</definedName>
    <definedName name="____QS8">#REF!</definedName>
    <definedName name="____QS9">#REF!</definedName>
    <definedName name="____RAB2009" hidden="1">#REF!</definedName>
    <definedName name="____rbf2">#REF!</definedName>
    <definedName name="____rbf3">#REF!</definedName>
    <definedName name="____rbf4">#REF!</definedName>
    <definedName name="____rcp60" localSheetId="4">#REF!</definedName>
    <definedName name="____rcp60">#REF!</definedName>
    <definedName name="____rd4">#REF!</definedName>
    <definedName name="____rd6">#REF!</definedName>
    <definedName name="____rd8">#REF!</definedName>
    <definedName name="____rk100">#REF!</definedName>
    <definedName name="____rk150">#REF!</definedName>
    <definedName name="____rk200">#REF!</definedName>
    <definedName name="____rk300">#REF!</definedName>
    <definedName name="____rk400">#REF!</definedName>
    <definedName name="____rk500">#REF!</definedName>
    <definedName name="____rk600">#REF!</definedName>
    <definedName name="____rkl1000">#REF!</definedName>
    <definedName name="____rkl1200">#REF!</definedName>
    <definedName name="____rkl200">#REF!</definedName>
    <definedName name="____rkl300">#REF!</definedName>
    <definedName name="____rkl400">#REF!</definedName>
    <definedName name="____rkl500">#REF!</definedName>
    <definedName name="____rkl600">#REF!</definedName>
    <definedName name="____rkl700">#REF!</definedName>
    <definedName name="____rkl800">#REF!</definedName>
    <definedName name="____SAK1">#REF!</definedName>
    <definedName name="____sc1">#REF!</definedName>
    <definedName name="____sc175" localSheetId="4">#REF!</definedName>
    <definedName name="____sc175">#REF!</definedName>
    <definedName name="____SC2">#REF!</definedName>
    <definedName name="____sc3">#REF!</definedName>
    <definedName name="____sfv150" localSheetId="4">#REF!</definedName>
    <definedName name="____sfv150">#REF!</definedName>
    <definedName name="____sh1040">#REF!</definedName>
    <definedName name="____SN3">#REF!</definedName>
    <definedName name="____std100" localSheetId="4">#REF!</definedName>
    <definedName name="____std100">#REF!</definedName>
    <definedName name="____std150" localSheetId="4">#REF!</definedName>
    <definedName name="____std150">#REF!</definedName>
    <definedName name="____std2">#REF!</definedName>
    <definedName name="____std3">#REF!</definedName>
    <definedName name="____std4">#REF!</definedName>
    <definedName name="____std50" localSheetId="4">#REF!</definedName>
    <definedName name="____std50">#REF!</definedName>
    <definedName name="____std65" localSheetId="4">#REF!</definedName>
    <definedName name="____std65">#REF!</definedName>
    <definedName name="____SUB1">#REF!</definedName>
    <definedName name="____tgl2">[84]Ch!$A$16</definedName>
    <definedName name="____ti100" localSheetId="9">#REF!</definedName>
    <definedName name="____ti100" localSheetId="6">#REF!</definedName>
    <definedName name="____ti100">#REF!</definedName>
    <definedName name="____ti120" localSheetId="9">#REF!</definedName>
    <definedName name="____ti120" localSheetId="6">#REF!</definedName>
    <definedName name="____ti120">#REF!</definedName>
    <definedName name="____ti50" localSheetId="9">#REF!</definedName>
    <definedName name="____ti50" localSheetId="6">#REF!</definedName>
    <definedName name="____ti50">#REF!</definedName>
    <definedName name="____ti60">#REF!</definedName>
    <definedName name="____ti80">#REF!</definedName>
    <definedName name="____TL1">#REF!</definedName>
    <definedName name="____tl120">#REF!</definedName>
    <definedName name="____tl140">#REF!</definedName>
    <definedName name="____TL2">#REF!</definedName>
    <definedName name="____TL240">#REF!</definedName>
    <definedName name="____TL3">#REF!</definedName>
    <definedName name="____TLA120">#REF!</definedName>
    <definedName name="____TLA35">#REF!</definedName>
    <definedName name="____TLA50">#REF!</definedName>
    <definedName name="____TLA70">#REF!</definedName>
    <definedName name="____TLA95">#REF!</definedName>
    <definedName name="____tlc20">#REF!</definedName>
    <definedName name="____tsv25" localSheetId="4">#REF!</definedName>
    <definedName name="____tsv25">#REF!</definedName>
    <definedName name="____uls60">#REF!</definedName>
    <definedName name="____UTA1">#REF!</definedName>
    <definedName name="____utd1">#REF!</definedName>
    <definedName name="____utd2">#REF!</definedName>
    <definedName name="____utd3">#REF!</definedName>
    <definedName name="____vcd2">#REF!</definedName>
    <definedName name="____vcd3">#REF!</definedName>
    <definedName name="____vcd4">#REF!</definedName>
    <definedName name="____VL100">#REF!</definedName>
    <definedName name="____VL200">#REF!</definedName>
    <definedName name="____VL250">#REF!</definedName>
    <definedName name="____vnt100" localSheetId="4">#REF!</definedName>
    <definedName name="____vnt100">#REF!</definedName>
    <definedName name="____vnt40" localSheetId="4">#REF!</definedName>
    <definedName name="____vnt40">#REF!</definedName>
    <definedName name="____vnt50" localSheetId="4">#REF!</definedName>
    <definedName name="____vnt50">#REF!</definedName>
    <definedName name="____vnt80" localSheetId="4">#REF!</definedName>
    <definedName name="____vnt80">#REF!</definedName>
    <definedName name="____WAK1">#REF!</definedName>
    <definedName name="____WAK2">#REF!</definedName>
    <definedName name="____we3">#REF!</definedName>
    <definedName name="____xlfn.BAHTTEXT" hidden="1">#NAME?</definedName>
    <definedName name="___1" localSheetId="4">[69]Volume!#REF!</definedName>
    <definedName name="___1">[69]Volume!#REF!</definedName>
    <definedName name="___10A">'[85]Anls Hrg'!#REF!</definedName>
    <definedName name="___7B">'[85]Anls Hrg'!#REF!</definedName>
    <definedName name="___abs100" localSheetId="4">#REF!</definedName>
    <definedName name="___abs100" localSheetId="6">#REF!</definedName>
    <definedName name="___abs100">#REF!</definedName>
    <definedName name="___adt34">[86]alat!$J$16</definedName>
    <definedName name="___adt810">[86]alat!$J$17</definedName>
    <definedName name="___ahu100" localSheetId="4">#REF!</definedName>
    <definedName name="___ahu100" localSheetId="6">#REF!</definedName>
    <definedName name="___ahu100">#REF!</definedName>
    <definedName name="___ahu150" localSheetId="4">#REF!</definedName>
    <definedName name="___ahu150" localSheetId="6">#REF!</definedName>
    <definedName name="___ahu150">#REF!</definedName>
    <definedName name="___ako100" localSheetId="4">#REF!</definedName>
    <definedName name="___ako100" localSheetId="6">#REF!</definedName>
    <definedName name="___ako100">#REF!</definedName>
    <definedName name="___ako150" localSheetId="4">#REF!</definedName>
    <definedName name="___ako150">#REF!</definedName>
    <definedName name="___ako50" localSheetId="4">#REF!</definedName>
    <definedName name="___ako50">#REF!</definedName>
    <definedName name="___ako80" localSheetId="4">#REF!</definedName>
    <definedName name="___ako80">#REF!</definedName>
    <definedName name="___aku100" localSheetId="4">#REF!</definedName>
    <definedName name="___aku100">#REF!</definedName>
    <definedName name="___aku150" localSheetId="4">#REF!</definedName>
    <definedName name="___aku150">#REF!</definedName>
    <definedName name="___ANA1">'[85]Anls Hrg'!#REF!</definedName>
    <definedName name="___ANA11">'[85]Anls Hrg'!#REF!</definedName>
    <definedName name="___ANA12">'[85]Anls Hrg'!#REF!</definedName>
    <definedName name="___ANA13">'[85]Anls Hrg'!#REF!</definedName>
    <definedName name="___ANA16">'[85]Anls Hrg'!#REF!</definedName>
    <definedName name="___ANA17">'[85]Anls Hrg'!#REF!</definedName>
    <definedName name="___ANA2">'[85]Anls Hrg'!#REF!</definedName>
    <definedName name="___ANA21">'[85]Anls Hrg'!#REF!</definedName>
    <definedName name="___ANA24">'[85]Anls Hrg'!#REF!</definedName>
    <definedName name="___ANA25">'[85]Anls Hrg'!#REF!</definedName>
    <definedName name="___ANA32">'[85]Anls Hrg'!#REF!</definedName>
    <definedName name="___ANA33">'[85]Anls Hrg'!#REF!</definedName>
    <definedName name="___ANA37">'[85]Anls Hrg'!#REF!</definedName>
    <definedName name="___ANA38">'[85]Anls Hrg'!#REF!</definedName>
    <definedName name="___ANA4">'[85]Anls Hrg'!#REF!</definedName>
    <definedName name="___ANA5">'[85]Anls Hrg'!#REF!</definedName>
    <definedName name="___ana55" localSheetId="9">#REF!</definedName>
    <definedName name="___ana55" localSheetId="6">#REF!</definedName>
    <definedName name="___ana55">#REF!</definedName>
    <definedName name="___ANA7">'[85]Anls Hrg'!#REF!</definedName>
    <definedName name="___ANA8">'[85]Anls Hrg'!#REF!</definedName>
    <definedName name="___ANA9">'[85]Anls Hrg'!#REF!</definedName>
    <definedName name="___atk225" localSheetId="4">[87]Ans!#REF!</definedName>
    <definedName name="___atk225">[87]Ans!#REF!</definedName>
    <definedName name="___bab2" localSheetId="9">#REF!</definedName>
    <definedName name="___bab2" localSheetId="6">#REF!</definedName>
    <definedName name="___bab2">#REF!</definedName>
    <definedName name="___bab3" localSheetId="9">#REF!</definedName>
    <definedName name="___bab3" localSheetId="6">#REF!</definedName>
    <definedName name="___bab3">#REF!</definedName>
    <definedName name="___bab4" localSheetId="9">#REF!</definedName>
    <definedName name="___bab4" localSheetId="6">#REF!</definedName>
    <definedName name="___bab4">#REF!</definedName>
    <definedName name="___bbm10">#REF!</definedName>
    <definedName name="___bbm3">#REF!</definedName>
    <definedName name="___bbm5">#REF!</definedName>
    <definedName name="___bbm8">#REF!</definedName>
    <definedName name="___bcv100" localSheetId="4">#REF!</definedName>
    <definedName name="___bcv100">#REF!</definedName>
    <definedName name="___bcv125" localSheetId="4">#REF!</definedName>
    <definedName name="___bcv125">#REF!</definedName>
    <definedName name="___bcv150" localSheetId="4">#REF!</definedName>
    <definedName name="___bcv150">#REF!</definedName>
    <definedName name="___bed1">#REF!</definedName>
    <definedName name="___bed2">#REF!</definedName>
    <definedName name="___bed3">#REF!</definedName>
    <definedName name="___bed4">#REF!</definedName>
    <definedName name="___bed5">#REF!</definedName>
    <definedName name="___bet250">#REF!</definedName>
    <definedName name="___bet275">#REF!</definedName>
    <definedName name="___bet300">#REF!</definedName>
    <definedName name="___BOQ1">#REF!</definedName>
    <definedName name="___BOQ2">#REF!</definedName>
    <definedName name="___bpl32">#REF!</definedName>
    <definedName name="___bpl9">#REF!</definedName>
    <definedName name="___brc120">#REF!</definedName>
    <definedName name="___brc90">#REF!</definedName>
    <definedName name="___BRE1">#REF!</definedName>
    <definedName name="___bsd1600">#REF!</definedName>
    <definedName name="___bsd2500">#REF!</definedName>
    <definedName name="___bsd4000">#REF!</definedName>
    <definedName name="___btn175">#REF!</definedName>
    <definedName name="___btn300">#REF!</definedName>
    <definedName name="___bud3500">#REF!</definedName>
    <definedName name="___bvd1">#REF!</definedName>
    <definedName name="___bvd2">#REF!</definedName>
    <definedName name="___bvd3">#REF!</definedName>
    <definedName name="___bvd34">#REF!</definedName>
    <definedName name="___bvd4">#REF!</definedName>
    <definedName name="___bvd5">#REF!</definedName>
    <definedName name="___bvd8">#REF!</definedName>
    <definedName name="___cas80" localSheetId="4">#REF!</definedName>
    <definedName name="___cas80">#REF!</definedName>
    <definedName name="___cip10">#REF!</definedName>
    <definedName name="___cip2">#REF!</definedName>
    <definedName name="___cip3">#REF!</definedName>
    <definedName name="___cip4">#REF!</definedName>
    <definedName name="___cip6">#REF!</definedName>
    <definedName name="___cip8">#REF!</definedName>
    <definedName name="___cod4">#REF!</definedName>
    <definedName name="___CON1">#REF!</definedName>
    <definedName name="___CON125">#REF!</definedName>
    <definedName name="___CON175">#REF!</definedName>
    <definedName name="___CON2">#REF!</definedName>
    <definedName name="___CON250">#REF!</definedName>
    <definedName name="___CON300">#REF!</definedName>
    <definedName name="___cvd100" localSheetId="4">#REF!</definedName>
    <definedName name="___cvd100">#REF!</definedName>
    <definedName name="___cvd15" localSheetId="4">#REF!</definedName>
    <definedName name="___cvd15">#REF!</definedName>
    <definedName name="___cvd150" localSheetId="4">#REF!</definedName>
    <definedName name="___cvd150">#REF!</definedName>
    <definedName name="___cvd50" localSheetId="4">#REF!</definedName>
    <definedName name="___cvd50">#REF!</definedName>
    <definedName name="___cvd65" localSheetId="4">#REF!</definedName>
    <definedName name="___cvd65">#REF!</definedName>
    <definedName name="___CWA12">#REF!</definedName>
    <definedName name="___DAF1">#REF!</definedName>
    <definedName name="___DAF10">#REF!</definedName>
    <definedName name="___daf2">#REF!</definedName>
    <definedName name="___daf31">#REF!</definedName>
    <definedName name="___daf32">#REF!</definedName>
    <definedName name="___daf33">#REF!</definedName>
    <definedName name="___dal1">#REF!</definedName>
    <definedName name="___dal2">#REF!</definedName>
    <definedName name="___dal3">#REF!</definedName>
    <definedName name="___dal4">#REF!</definedName>
    <definedName name="___dal5">#REF!</definedName>
    <definedName name="___DAL6">#REF!</definedName>
    <definedName name="___DAL7">#REF!</definedName>
    <definedName name="___dcd021">#REF!</definedName>
    <definedName name="___ddn400">#REF!</definedName>
    <definedName name="___ddn600">#REF!</definedName>
    <definedName name="___dia6" localSheetId="4">#REF!</definedName>
    <definedName name="___dia6">#REF!</definedName>
    <definedName name="___DIV1" localSheetId="4">#REF!</definedName>
    <definedName name="___DIV1" localSheetId="6">[51]BOQ!$G$28</definedName>
    <definedName name="___DIV1">#REF!</definedName>
    <definedName name="___DIV10" localSheetId="4">#REF!</definedName>
    <definedName name="___DIV10" localSheetId="6">[51]BOQ!$G$384</definedName>
    <definedName name="___DIV10">#REF!</definedName>
    <definedName name="___DIV11" localSheetId="4">#REF!</definedName>
    <definedName name="___DIV11">#REF!</definedName>
    <definedName name="___DIV111" localSheetId="4">'[88]Kuantitas &amp; Harga'!#REF!</definedName>
    <definedName name="___DIV111">'[88]Kuantitas &amp; Harga'!#REF!</definedName>
    <definedName name="___DIV2" localSheetId="9">#REF!</definedName>
    <definedName name="___DIV2" localSheetId="4">#REF!</definedName>
    <definedName name="___DIV2" localSheetId="6">[51]BOQ!$G$53</definedName>
    <definedName name="___DIV2">#REF!</definedName>
    <definedName name="___DIV3" localSheetId="4">#REF!</definedName>
    <definedName name="___DIV3" localSheetId="6">[51]BOQ!$G$76</definedName>
    <definedName name="___DIV3">#REF!</definedName>
    <definedName name="___DIV4" localSheetId="4">#REF!</definedName>
    <definedName name="___DIV4" localSheetId="6">[51]BOQ!$G$89</definedName>
    <definedName name="___DIV4">#REF!</definedName>
    <definedName name="___DIV5" localSheetId="4">#REF!</definedName>
    <definedName name="___DIV5" localSheetId="6">[51]BOQ!$G$106</definedName>
    <definedName name="___DIV5">#REF!</definedName>
    <definedName name="___DIV6" localSheetId="4">#REF!</definedName>
    <definedName name="___DIV6" localSheetId="6">[51]BOQ!$G$164</definedName>
    <definedName name="___DIV6">#REF!</definedName>
    <definedName name="___DIV7" localSheetId="4">#REF!</definedName>
    <definedName name="___DIV7" localSheetId="6">[51]BOQ!$G$289</definedName>
    <definedName name="___DIV7">#REF!</definedName>
    <definedName name="___DIV8" localSheetId="4">#REF!</definedName>
    <definedName name="___DIV8" localSheetId="6">[51]BOQ!$G$347</definedName>
    <definedName name="___DIV8">#REF!</definedName>
    <definedName name="___DIV9" localSheetId="4">#REF!</definedName>
    <definedName name="___DIV9" localSheetId="6">[51]BOQ!$G$373</definedName>
    <definedName name="___DIV9">#REF!</definedName>
    <definedName name="___dlh20" localSheetId="6">#REF!</definedName>
    <definedName name="___dlh20">#REF!</definedName>
    <definedName name="___dlh50" localSheetId="6">#REF!</definedName>
    <definedName name="___dlh50">#REF!</definedName>
    <definedName name="___dot2020" localSheetId="6">#REF!</definedName>
    <definedName name="___dot2020">#REF!</definedName>
    <definedName name="___EEE01" localSheetId="9">#REF!</definedName>
    <definedName name="___EEE01" localSheetId="6">'[51]5-ALAT(1)'!$AW$8</definedName>
    <definedName name="___EEE01">[50]Peralatan!$AZ$8</definedName>
    <definedName name="___EEE02" localSheetId="9">#REF!</definedName>
    <definedName name="___EEE02" localSheetId="6">'[51]5-ALAT(1)'!$AW$9</definedName>
    <definedName name="___EEE02">'[63]5-ALAT(1)'!$AW$9</definedName>
    <definedName name="___EEE03" localSheetId="9">#REF!</definedName>
    <definedName name="___EEE03" localSheetId="6">[56]Alt!$AW$10</definedName>
    <definedName name="___EEE03">[50]Peralatan!$AZ$10</definedName>
    <definedName name="___EEE04" localSheetId="9">#REF!</definedName>
    <definedName name="___EEE04" localSheetId="6">[56]Alt!$AW$11</definedName>
    <definedName name="___EEE04">[50]Peralatan!$AZ$11</definedName>
    <definedName name="___EEE05" localSheetId="9">#REF!</definedName>
    <definedName name="___EEE05" localSheetId="6">'[51]5-ALAT(1)'!$AW$12</definedName>
    <definedName name="___EEE05">[50]Peralatan!$AZ$12</definedName>
    <definedName name="___EEE06" localSheetId="9">#REF!</definedName>
    <definedName name="___EEE06" localSheetId="14">'[68]5-Alat(1)'!$AW$13</definedName>
    <definedName name="___EEE06" localSheetId="6">'[76]5-ALAT(1)'!$AW$13</definedName>
    <definedName name="___EEE06">'[82]5-ALAT(1)'!$AW$13</definedName>
    <definedName name="___EEE07" localSheetId="9">#REF!</definedName>
    <definedName name="___EEE07" localSheetId="6">'[51]5-ALAT(1)'!$AW$14</definedName>
    <definedName name="___EEE07">'[63]5-ALAT(1)'!$AW$14</definedName>
    <definedName name="___EEE08" localSheetId="14">'[68]5-Alat(1)'!$AW$15</definedName>
    <definedName name="___EEE08">#REF!</definedName>
    <definedName name="___EEE09" localSheetId="9">#REF!</definedName>
    <definedName name="___EEE09" localSheetId="6">'[51]5-ALAT(1)'!$AW$16</definedName>
    <definedName name="___EEE09">'[63]5-ALAT(1)'!$AW$16</definedName>
    <definedName name="___EEE10" localSheetId="9">#REF!</definedName>
    <definedName name="___EEE10" localSheetId="14">'[68]5-Alat(1)'!$AW$17</definedName>
    <definedName name="___EEE10" localSheetId="6">'[76]5-ALAT(1)'!$AW$17</definedName>
    <definedName name="___EEE10">'[82]5-ALAT(1)'!$AW$17</definedName>
    <definedName name="___EEE11" localSheetId="9">#REF!</definedName>
    <definedName name="___EEE11" localSheetId="6">'[51]5-ALAT(1)'!$AW$18</definedName>
    <definedName name="___EEE11">[50]Peralatan!$AZ$18</definedName>
    <definedName name="___EEE12" localSheetId="9">#REF!</definedName>
    <definedName name="___EEE12" localSheetId="6">'[51]5-ALAT(1)'!$AW$19</definedName>
    <definedName name="___EEE12">[50]Peralatan!$AZ$19</definedName>
    <definedName name="___EEE13" localSheetId="9">#REF!</definedName>
    <definedName name="___EEE13" localSheetId="6">'[51]5-ALAT(1)'!$AW$20</definedName>
    <definedName name="___EEE13">'[63]5-ALAT(1)'!$AW$20</definedName>
    <definedName name="___EEE14" localSheetId="9">#REF!</definedName>
    <definedName name="___EEE14" localSheetId="6">[56]Alt!$AW$21</definedName>
    <definedName name="___EEE14">[50]Peralatan!$AZ$21</definedName>
    <definedName name="___EEE15" localSheetId="9">#REF!</definedName>
    <definedName name="___EEE15" localSheetId="6">'[51]5-ALAT(1)'!$AW$22</definedName>
    <definedName name="___EEE15">'[63]5-ALAT(1)'!$AW$22</definedName>
    <definedName name="___EEE16" localSheetId="9">#REF!</definedName>
    <definedName name="___EEE16" localSheetId="6">'[51]5-ALAT(1)'!$AW$23</definedName>
    <definedName name="___EEE16">[50]Peralatan!$AZ$23</definedName>
    <definedName name="___EEE17" localSheetId="14">'[68]5-Alat(1)'!$AW$24</definedName>
    <definedName name="___EEE17">#REF!</definedName>
    <definedName name="___EEE18" localSheetId="9">#REF!</definedName>
    <definedName name="___EEE18" localSheetId="6">'[51]5-ALAT(1)'!$AW$25</definedName>
    <definedName name="___EEE18">[50]Peralatan!$AZ$25</definedName>
    <definedName name="___EEE19" localSheetId="9">#REF!</definedName>
    <definedName name="___EEE19" localSheetId="6">'[51]5-ALAT(1)'!$AW$26</definedName>
    <definedName name="___EEE19">'[63]5-ALAT(1)'!$AW$26</definedName>
    <definedName name="___EEE20" localSheetId="9">#REF!</definedName>
    <definedName name="___EEE20" localSheetId="4">#REF!</definedName>
    <definedName name="___EEE20" localSheetId="6">[56]Alt!$AW$27</definedName>
    <definedName name="___EEE20">#REF!</definedName>
    <definedName name="___EEE21" localSheetId="9">#REF!</definedName>
    <definedName name="___EEE21" localSheetId="6">[56]Alt!$AW$28</definedName>
    <definedName name="___EEE21">[50]Peralatan!$AZ$28</definedName>
    <definedName name="___EEE22" localSheetId="9">#REF!</definedName>
    <definedName name="___EEE22" localSheetId="6">'[51]5-ALAT(1)'!$AW$29</definedName>
    <definedName name="___EEE22">'[63]5-ALAT(1)'!$AW$29</definedName>
    <definedName name="___EEE23" localSheetId="14">'[68]5-Alat(1)'!$AW$30</definedName>
    <definedName name="___EEE23">#REF!</definedName>
    <definedName name="___EEE24" localSheetId="9">#REF!</definedName>
    <definedName name="___EEE24" localSheetId="6">[56]Alt!$AW$31</definedName>
    <definedName name="___EEE24">[50]Peralatan!$AZ$31</definedName>
    <definedName name="___EEE25" localSheetId="9">#REF!</definedName>
    <definedName name="___EEE25" localSheetId="6">[56]Alt!$AW$32</definedName>
    <definedName name="___EEE25">[50]Peralatan!$AZ$32</definedName>
    <definedName name="___EEE26" localSheetId="9">#REF!</definedName>
    <definedName name="___EEE26" localSheetId="6">[56]Alt!$AW$33</definedName>
    <definedName name="___EEE26">[50]Peralatan!$AZ$33</definedName>
    <definedName name="___EEE27" localSheetId="9">#REF!</definedName>
    <definedName name="___EEE27" localSheetId="6">'[51]5-ALAT(1)'!$AW$34</definedName>
    <definedName name="___EEE27">'[63]5-ALAT(1)'!$AW$34</definedName>
    <definedName name="___EEE28" localSheetId="9">#REF!</definedName>
    <definedName name="___EEE28" localSheetId="4">#REF!</definedName>
    <definedName name="___EEE28" localSheetId="6">[56]Alt!$AW$35</definedName>
    <definedName name="___EEE28">#REF!</definedName>
    <definedName name="___EEE29" localSheetId="9">#REF!</definedName>
    <definedName name="___EEE29" localSheetId="6">'[51]5-ALAT(1)'!$AW$36</definedName>
    <definedName name="___EEE29">'[63]5-ALAT(1)'!$AW$36</definedName>
    <definedName name="___EEE30" localSheetId="9">#REF!</definedName>
    <definedName name="___EEE30" localSheetId="6">[56]Alt!$AW$37</definedName>
    <definedName name="___EEE30">[50]Peralatan!$AZ$37</definedName>
    <definedName name="___EEE31" localSheetId="9">#REF!</definedName>
    <definedName name="___EEE31" localSheetId="6">'[51]5-ALAT(1)'!$AW$38</definedName>
    <definedName name="___EEE31">'[63]5-ALAT(1)'!$AW$38</definedName>
    <definedName name="___EEE32" localSheetId="9">#REF!</definedName>
    <definedName name="___EEE32" localSheetId="6">[56]Alt!$AW$39</definedName>
    <definedName name="___EEE32">[50]Peralatan!$AZ$39</definedName>
    <definedName name="___EEE33" localSheetId="9">#REF!</definedName>
    <definedName name="___EEE33" localSheetId="6">[56]Alt!$AW$40</definedName>
    <definedName name="___EEE33">[50]Peralatan!$AZ$40</definedName>
    <definedName name="___EEE59">'[22]Alat (1)'!$AW$66</definedName>
    <definedName name="___EER03">'[22]Alat (1)'!$AX$10</definedName>
    <definedName name="___EER05">'[22]Alat (1)'!$AX$12</definedName>
    <definedName name="___EER06">'[22]Alat (1)'!$AX$13</definedName>
    <definedName name="___EER08">'[22]Alat (1)'!$AX$15</definedName>
    <definedName name="___EER13">'[22]Alat (1)'!$AX$20</definedName>
    <definedName name="___EER17">'[22]Alat (1)'!$AX$24</definedName>
    <definedName name="___EER24">'[22]Alat (1)'!$AX$31</definedName>
    <definedName name="___EER25">'[22]Alat (1)'!$AX$32</definedName>
    <definedName name="___EER26">'[22]Alat (1)'!$AX$33</definedName>
    <definedName name="___EER47">'[22]Alat (1)'!$AX$54</definedName>
    <definedName name="___EER48">'[22]Alat (1)'!$AX$55</definedName>
    <definedName name="___EER56">'[22]Alat (1)'!$AX$63</definedName>
    <definedName name="___EER57">'[22]Alat (1)'!$AX$64</definedName>
    <definedName name="___EER58">'[22]Alat (1)'!$AX$65</definedName>
    <definedName name="___EER59">'[22]Alat (1)'!$AX$66</definedName>
    <definedName name="___EER60">'[22]Alat (1)'!$AX$67</definedName>
    <definedName name="___ESA96">[74]TRAFFIC!$F$4:$L$58</definedName>
    <definedName name="___EST1" localSheetId="6">#REF!</definedName>
    <definedName name="___EST1">#REF!</definedName>
    <definedName name="___EST2" localSheetId="6">#REF!</definedName>
    <definedName name="___EST2">#REF!</definedName>
    <definedName name="___fdd3" localSheetId="9">#REF!</definedName>
    <definedName name="___fdd3" localSheetId="6">#REF!</definedName>
    <definedName name="___fdd3">#REF!</definedName>
    <definedName name="___fdu2">#REF!</definedName>
    <definedName name="___FIT100">#REF!</definedName>
    <definedName name="___fit125">#REF!</definedName>
    <definedName name="___FIT150">#REF!</definedName>
    <definedName name="___FIT200">#REF!</definedName>
    <definedName name="___FIT300">#REF!</definedName>
    <definedName name="___FIT65">#REF!</definedName>
    <definedName name="___fit80">#REF!</definedName>
    <definedName name="___fjd100" localSheetId="4">#REF!</definedName>
    <definedName name="___fjd100">#REF!</definedName>
    <definedName name="___fjd150" localSheetId="4">#REF!</definedName>
    <definedName name="___fjd150">#REF!</definedName>
    <definedName name="___fjd50" localSheetId="4">#REF!</definedName>
    <definedName name="___fjd50">#REF!</definedName>
    <definedName name="___fjd65" localSheetId="4">#REF!</definedName>
    <definedName name="___fjd65">#REF!</definedName>
    <definedName name="___fmd150" localSheetId="4">#REF!</definedName>
    <definedName name="___fmd150">#REF!</definedName>
    <definedName name="___FOR1">#REF!</definedName>
    <definedName name="___frc2495">#REF!</definedName>
    <definedName name="___frc41010">#REF!</definedName>
    <definedName name="___frc495">#REF!</definedName>
    <definedName name="___frm74">[89]NP!$L$1322:$V$1382</definedName>
    <definedName name="___gip112" localSheetId="9">#REF!</definedName>
    <definedName name="___gip112" localSheetId="6">#REF!</definedName>
    <definedName name="___gip112">#REF!</definedName>
    <definedName name="___giv1" localSheetId="9">#REF!</definedName>
    <definedName name="___giv1" localSheetId="6">#REF!</definedName>
    <definedName name="___giv1">#REF!</definedName>
    <definedName name="___giv12" localSheetId="9">#REF!</definedName>
    <definedName name="___giv12" localSheetId="6">#REF!</definedName>
    <definedName name="___giv12">#REF!</definedName>
    <definedName name="___giv2">#REF!</definedName>
    <definedName name="___giv3">#REF!</definedName>
    <definedName name="___giv34">#REF!</definedName>
    <definedName name="___giv4">#REF!</definedName>
    <definedName name="___gk2" localSheetId="4" hidden="1">#REF!</definedName>
    <definedName name="___gk2" hidden="1">#REF!</definedName>
    <definedName name="___grc1" localSheetId="4">#REF!</definedName>
    <definedName name="___grc1">#REF!</definedName>
    <definedName name="___gti50">#REF!</definedName>
    <definedName name="___gti60">#REF!</definedName>
    <definedName name="___gvd1">#REF!</definedName>
    <definedName name="___gvd10">#REF!</definedName>
    <definedName name="___gvd100" localSheetId="4">#REF!</definedName>
    <definedName name="___gvd100">#REF!</definedName>
    <definedName name="___gvd15" localSheetId="4">#REF!</definedName>
    <definedName name="___gvd15">#REF!</definedName>
    <definedName name="___gvd150" localSheetId="4">#REF!</definedName>
    <definedName name="___gvd150">#REF!</definedName>
    <definedName name="___gvd2">#REF!</definedName>
    <definedName name="___gvd25" localSheetId="4">#REF!</definedName>
    <definedName name="___gvd25">#REF!</definedName>
    <definedName name="___gvd3">#REF!</definedName>
    <definedName name="___gvd4">#REF!</definedName>
    <definedName name="___gvd5">#REF!</definedName>
    <definedName name="___gvd50" localSheetId="4">#REF!</definedName>
    <definedName name="___gvd50">#REF!</definedName>
    <definedName name="___gvd6">#REF!</definedName>
    <definedName name="___gvd65" localSheetId="4">#REF!</definedName>
    <definedName name="___gvd65">#REF!</definedName>
    <definedName name="___gvd8">#REF!</definedName>
    <definedName name="___H70000" localSheetId="4">#REF!</definedName>
    <definedName name="___H70000">#REF!</definedName>
    <definedName name="___HAL1" localSheetId="4">#REF!</definedName>
    <definedName name="___HAL1" localSheetId="6">#REF!</definedName>
    <definedName name="___HAL1">#REF!</definedName>
    <definedName name="___HAL2" localSheetId="4">#REF!</definedName>
    <definedName name="___HAL2" localSheetId="6">#REF!</definedName>
    <definedName name="___HAL2">#REF!</definedName>
    <definedName name="___HAL3" localSheetId="4">#REF!</definedName>
    <definedName name="___HAL3">#REF!</definedName>
    <definedName name="___HAL4" localSheetId="4">#REF!</definedName>
    <definedName name="___HAL4">#REF!</definedName>
    <definedName name="___HAL5" localSheetId="4">#REF!</definedName>
    <definedName name="___HAL5">#REF!</definedName>
    <definedName name="___HAL6" localSheetId="4">#REF!</definedName>
    <definedName name="___HAL6">#REF!</definedName>
    <definedName name="___HAL7" localSheetId="4">#REF!</definedName>
    <definedName name="___HAL7">#REF!</definedName>
    <definedName name="___HAL8" localSheetId="4">#REF!</definedName>
    <definedName name="___HAL8">#REF!</definedName>
    <definedName name="___hdw1" localSheetId="4">#REF!</definedName>
    <definedName name="___hdw1">#REF!</definedName>
    <definedName name="___int1">#REF!</definedName>
    <definedName name="___int2">#REF!</definedName>
    <definedName name="___jml1" localSheetId="4">'[37]kont anak1'!#REF!</definedName>
    <definedName name="___jml1">'[37]kont anak1'!#REF!</definedName>
    <definedName name="___jum1" localSheetId="9">#REF!</definedName>
    <definedName name="___jum1" localSheetId="6">#REF!</definedName>
    <definedName name="___jum1">#REF!</definedName>
    <definedName name="___jum10" localSheetId="9">#REF!</definedName>
    <definedName name="___jum10" localSheetId="6">#REF!</definedName>
    <definedName name="___jum10">#REF!</definedName>
    <definedName name="___jum2" localSheetId="9">#REF!</definedName>
    <definedName name="___jum2" localSheetId="6">#REF!</definedName>
    <definedName name="___jum2">#REF!</definedName>
    <definedName name="___jum3">#REF!</definedName>
    <definedName name="___jum4">#REF!</definedName>
    <definedName name="___jum5">#REF!</definedName>
    <definedName name="___jum6">#REF!</definedName>
    <definedName name="___jum7">#REF!</definedName>
    <definedName name="___jum8">#REF!</definedName>
    <definedName name="___jum9">#REF!</definedName>
    <definedName name="___kco7">#REF!</definedName>
    <definedName name="___KER2020">#REF!</definedName>
    <definedName name="___KER2025">#REF!</definedName>
    <definedName name="___ker3030">#REF!</definedName>
    <definedName name="___Key2" localSheetId="4" hidden="1">'[90]struktur tdk dipakai'!#REF!</definedName>
    <definedName name="___Key2" hidden="1">'[90]struktur tdk dipakai'!#REF!</definedName>
    <definedName name="___KL125">'[64]UPAH BAHAN '!$H$43</definedName>
    <definedName name="___KOE1" localSheetId="6">#REF!</definedName>
    <definedName name="___KOE1">#REF!</definedName>
    <definedName name="___KOE10" localSheetId="6">#REF!</definedName>
    <definedName name="___KOE10">#REF!</definedName>
    <definedName name="___KOE2" localSheetId="6">#REF!</definedName>
    <definedName name="___KOE2">#REF!</definedName>
    <definedName name="___KOE3">#REF!</definedName>
    <definedName name="___KOE4">#REF!</definedName>
    <definedName name="___KOE5">#REF!</definedName>
    <definedName name="___KOE6">#REF!</definedName>
    <definedName name="___KOE7">#REF!</definedName>
    <definedName name="___KOE8">#REF!</definedName>
    <definedName name="___KOE9">#REF!</definedName>
    <definedName name="___kof1">[58]Analisa!$AB$17</definedName>
    <definedName name="___kus1" localSheetId="9">#REF!</definedName>
    <definedName name="___kus1" localSheetId="6">#REF!</definedName>
    <definedName name="___kus1">#REF!</definedName>
    <definedName name="___kus2" localSheetId="9">#REF!</definedName>
    <definedName name="___kus2" localSheetId="6">#REF!</definedName>
    <definedName name="___kus2">#REF!</definedName>
    <definedName name="___kus3" localSheetId="9">#REF!</definedName>
    <definedName name="___kus3" localSheetId="6">#REF!</definedName>
    <definedName name="___kus3">#REF!</definedName>
    <definedName name="___kus4">#REF!</definedName>
    <definedName name="___kus5">#REF!</definedName>
    <definedName name="___LBP1">#REF!</definedName>
    <definedName name="___LBP2">#REF!</definedName>
    <definedName name="___LCM2">#REF!</definedName>
    <definedName name="___LCM3">#REF!</definedName>
    <definedName name="___ld100">#REF!</definedName>
    <definedName name="___ld120">#REF!</definedName>
    <definedName name="___ld50">#REF!</definedName>
    <definedName name="___ld60">#REF!</definedName>
    <definedName name="___ld80">#REF!</definedName>
    <definedName name="___ldp60">#REF!</definedName>
    <definedName name="___lh50">#REF!</definedName>
    <definedName name="___LLL01" localSheetId="14">'[68]4-Basic Price'!$F$8</definedName>
    <definedName name="___LLL02" localSheetId="14">'[68]4-Basic Price'!$F$9</definedName>
    <definedName name="___LLL02">'[77]4-Basic Price'!$F$10</definedName>
    <definedName name="___LLL03" localSheetId="14">'[68]4-Basic Price'!$F$10</definedName>
    <definedName name="___LLL04" localSheetId="6">[56]Price!$F$14</definedName>
    <definedName name="___LLL04">'[91]Basic Price'!$F$14</definedName>
    <definedName name="___LLL05" localSheetId="6">[56]Price!$F$16</definedName>
    <definedName name="___LLL05">'[91]Basic Price'!$F$16</definedName>
    <definedName name="___LLL06" localSheetId="6">[56]Price!$F$18</definedName>
    <definedName name="___LLL06">'[91]Basic Price'!$F$18</definedName>
    <definedName name="___LLL07" localSheetId="6">[56]Price!$F$20</definedName>
    <definedName name="___LLL07">'[91]Basic Price'!$F$20</definedName>
    <definedName name="___LLL08" localSheetId="6">[56]Price!$F$22</definedName>
    <definedName name="___LLL08">'[91]Basic Price'!$F$22</definedName>
    <definedName name="___LLL09" localSheetId="4">[92]Bahan!#REF!</definedName>
    <definedName name="___LLL09" localSheetId="6">[56]Price!$F$24</definedName>
    <definedName name="___LLL09">[92]Bahan!#REF!</definedName>
    <definedName name="___LLL10" localSheetId="4">[92]Bahan!#REF!</definedName>
    <definedName name="___LLL10" localSheetId="6">[56]Price!$F$26</definedName>
    <definedName name="___LLL10">[92]Bahan!#REF!</definedName>
    <definedName name="___LLL11" localSheetId="4">'[93]4-Basic Price'!#REF!</definedName>
    <definedName name="___LLL11" localSheetId="6">[56]Price!$F$28</definedName>
    <definedName name="___LLL11">'[93]4-Basic Price'!#REF!</definedName>
    <definedName name="___lp100" localSheetId="9">#REF!</definedName>
    <definedName name="___lp100" localSheetId="6">#REF!</definedName>
    <definedName name="___lp100">#REF!</definedName>
    <definedName name="___lp300" localSheetId="9">#REF!</definedName>
    <definedName name="___lp300" localSheetId="6">#REF!</definedName>
    <definedName name="___lp300">#REF!</definedName>
    <definedName name="___lp36" localSheetId="9">#REF!</definedName>
    <definedName name="___lp36" localSheetId="6">#REF!</definedName>
    <definedName name="___lp36">#REF!</definedName>
    <definedName name="___lp500">#REF!</definedName>
    <definedName name="___lp60">#REF!</definedName>
    <definedName name="___lpl11">#REF!</definedName>
    <definedName name="___ls100">#REF!</definedName>
    <definedName name="___ls50">#REF!</definedName>
    <definedName name="___ls60">#REF!</definedName>
    <definedName name="___ls80">#REF!</definedName>
    <definedName name="___MAC12">#REF!</definedName>
    <definedName name="___MAC46">#REF!</definedName>
    <definedName name="___mc2">#REF!</definedName>
    <definedName name="___mcb2">#REF!</definedName>
    <definedName name="___mcb3">#REF!</definedName>
    <definedName name="___MDE01" localSheetId="4">#REF!</definedName>
    <definedName name="___MDE01" localSheetId="6">[56]Alt!$BP$27</definedName>
    <definedName name="___MDE01">#REF!</definedName>
    <definedName name="___MDE02" localSheetId="4">#REF!</definedName>
    <definedName name="___MDE02" localSheetId="6">[56]Alt!$BP$47</definedName>
    <definedName name="___MDE02">#REF!</definedName>
    <definedName name="___MDE03" localSheetId="4">#REF!</definedName>
    <definedName name="___MDE03" localSheetId="6">[56]Alt!$BP$67</definedName>
    <definedName name="___MDE03">#REF!</definedName>
    <definedName name="___MDE04" localSheetId="4">#REF!</definedName>
    <definedName name="___MDE04" localSheetId="6">[56]Alt!$BP$87</definedName>
    <definedName name="___MDE04">#REF!</definedName>
    <definedName name="___MDE05" localSheetId="4">#REF!</definedName>
    <definedName name="___MDE05" localSheetId="6">[56]Alt!$BP$107</definedName>
    <definedName name="___MDE05">#REF!</definedName>
    <definedName name="___MDE06" localSheetId="4">#REF!</definedName>
    <definedName name="___MDE06" localSheetId="6">[56]Alt!$BP$127</definedName>
    <definedName name="___MDE06">#REF!</definedName>
    <definedName name="___MDE07" localSheetId="4">#REF!</definedName>
    <definedName name="___MDE07" localSheetId="6">[56]Alt!$BP$147</definedName>
    <definedName name="___MDE07">#REF!</definedName>
    <definedName name="___MDE08" localSheetId="4">#REF!</definedName>
    <definedName name="___MDE08" localSheetId="6">[56]Alt!$BP$167</definedName>
    <definedName name="___MDE08">#REF!</definedName>
    <definedName name="___MDE09" localSheetId="4">#REF!</definedName>
    <definedName name="___MDE09" localSheetId="6">[56]Alt!$BP$187</definedName>
    <definedName name="___MDE09">#REF!</definedName>
    <definedName name="___MDE10" localSheetId="4">#REF!</definedName>
    <definedName name="___MDE10" localSheetId="6">[56]Alt!$BP$207</definedName>
    <definedName name="___MDE10">#REF!</definedName>
    <definedName name="___MDE11" localSheetId="4">#REF!</definedName>
    <definedName name="___MDE11" localSheetId="6">[56]Alt!$BP$227</definedName>
    <definedName name="___MDE11">#REF!</definedName>
    <definedName name="___MDE12" localSheetId="4">#REF!</definedName>
    <definedName name="___MDE12" localSheetId="6">[56]Alt!$BP$247</definedName>
    <definedName name="___MDE12">#REF!</definedName>
    <definedName name="___MDE13" localSheetId="4">#REF!</definedName>
    <definedName name="___MDE13" localSheetId="6">[56]Alt!$BP$267</definedName>
    <definedName name="___MDE13">#REF!</definedName>
    <definedName name="___MDE14" localSheetId="4">#REF!</definedName>
    <definedName name="___MDE14" localSheetId="6">[56]Alt!$BP$287</definedName>
    <definedName name="___MDE14">#REF!</definedName>
    <definedName name="___MDE15" localSheetId="4">#REF!</definedName>
    <definedName name="___MDE15" localSheetId="6">[56]Alt!$BP$307</definedName>
    <definedName name="___MDE15">#REF!</definedName>
    <definedName name="___MDE16" localSheetId="4">#REF!</definedName>
    <definedName name="___MDE16" localSheetId="6">[56]Alt!$BP$327</definedName>
    <definedName name="___MDE16">#REF!</definedName>
    <definedName name="___MDE17" localSheetId="4">#REF!</definedName>
    <definedName name="___MDE17" localSheetId="6">[56]Alt!$BP$347</definedName>
    <definedName name="___MDE17">#REF!</definedName>
    <definedName name="___MDE18" localSheetId="4">#REF!</definedName>
    <definedName name="___MDE18" localSheetId="6">[56]Alt!$BP$367</definedName>
    <definedName name="___MDE18">#REF!</definedName>
    <definedName name="___MDE19" localSheetId="4">#REF!</definedName>
    <definedName name="___MDE19" localSheetId="6">[56]Alt!$BP$387</definedName>
    <definedName name="___MDE19">#REF!</definedName>
    <definedName name="___MDE20" localSheetId="4">#REF!</definedName>
    <definedName name="___MDE20" localSheetId="6">[56]Alt!$BP$407</definedName>
    <definedName name="___MDE20">#REF!</definedName>
    <definedName name="___MDE21" localSheetId="4">#REF!</definedName>
    <definedName name="___MDE21" localSheetId="6">[56]Alt!$BP$427</definedName>
    <definedName name="___MDE21">#REF!</definedName>
    <definedName name="___MDE22" localSheetId="4">#REF!</definedName>
    <definedName name="___MDE22" localSheetId="6">[56]Alt!$BP$447</definedName>
    <definedName name="___MDE22">#REF!</definedName>
    <definedName name="___MDE23" localSheetId="4">#REF!</definedName>
    <definedName name="___MDE23" localSheetId="6">[56]Alt!$BP$467</definedName>
    <definedName name="___MDE23">#REF!</definedName>
    <definedName name="___MDE24" localSheetId="4">#REF!</definedName>
    <definedName name="___MDE24" localSheetId="6">[56]Alt!$BP$487</definedName>
    <definedName name="___MDE24">#REF!</definedName>
    <definedName name="___MDE25" localSheetId="4">#REF!</definedName>
    <definedName name="___MDE25" localSheetId="6">[56]Alt!$BP$507</definedName>
    <definedName name="___MDE25">#REF!</definedName>
    <definedName name="___MDE26" localSheetId="4">#REF!</definedName>
    <definedName name="___MDE26" localSheetId="6">[56]Alt!$BP$527</definedName>
    <definedName name="___MDE26">#REF!</definedName>
    <definedName name="___MDE27" localSheetId="4">#REF!</definedName>
    <definedName name="___MDE27" localSheetId="6">[56]Alt!$BP$547</definedName>
    <definedName name="___MDE27">#REF!</definedName>
    <definedName name="___MDE28" localSheetId="4">#REF!</definedName>
    <definedName name="___MDE28" localSheetId="6">[56]Alt!$BP$567</definedName>
    <definedName name="___MDE28">#REF!</definedName>
    <definedName name="___MDE29" localSheetId="4">#REF!</definedName>
    <definedName name="___MDE29" localSheetId="6">[56]Alt!$BP$587</definedName>
    <definedName name="___MDE29">#REF!</definedName>
    <definedName name="___MDE30" localSheetId="4">#REF!</definedName>
    <definedName name="___MDE30" localSheetId="6">[56]Alt!$BP$607</definedName>
    <definedName name="___MDE30">#REF!</definedName>
    <definedName name="___MDE31" localSheetId="4">#REF!</definedName>
    <definedName name="___MDE31" localSheetId="6">[56]Alt!$BP$627</definedName>
    <definedName name="___MDE31">#REF!</definedName>
    <definedName name="___MDE32" localSheetId="4">#REF!</definedName>
    <definedName name="___MDE32" localSheetId="6">[56]Alt!$BP$647</definedName>
    <definedName name="___MDE32">#REF!</definedName>
    <definedName name="___MDE33" localSheetId="4">#REF!</definedName>
    <definedName name="___MDE33" localSheetId="6">[56]Alt!$BP$667</definedName>
    <definedName name="___MDE33">#REF!</definedName>
    <definedName name="___MDE34" localSheetId="4">#REF!</definedName>
    <definedName name="___MDE34" localSheetId="6">[56]Alt!$BP$698</definedName>
    <definedName name="___MDE34">#REF!</definedName>
    <definedName name="___MDE35" localSheetId="4">#REF!</definedName>
    <definedName name="___MDE35" localSheetId="6">[56]Alt2!$R$27</definedName>
    <definedName name="___MDE35">#REF!</definedName>
    <definedName name="___MDE36" localSheetId="9">#REF!</definedName>
    <definedName name="___MDE36" localSheetId="6">[56]Alt2!$R$47</definedName>
    <definedName name="___MDE36">'[50]Peralatan (2)'!$R$47</definedName>
    <definedName name="___MDE37" localSheetId="9">#REF!</definedName>
    <definedName name="___MDE37" localSheetId="6">[56]Alt2!$R$125</definedName>
    <definedName name="___MDE37">'[50]Peralatan (2)'!$R$67</definedName>
    <definedName name="___MDE38" localSheetId="9">#REF!</definedName>
    <definedName name="___MDE38" localSheetId="6">[56]Alt2!$R$145</definedName>
    <definedName name="___MDE38">'[50]Peralatan (2)'!$R$87</definedName>
    <definedName name="___MDE39" localSheetId="9">#REF!</definedName>
    <definedName name="___MDE39" localSheetId="6">[56]Alt2!$R$165</definedName>
    <definedName name="___MDE39">'[50]Peralatan (2)'!$R$107</definedName>
    <definedName name="___MDE40" localSheetId="9">#REF!</definedName>
    <definedName name="___MDE40" localSheetId="6">[56]Alt2!$R$185</definedName>
    <definedName name="___MDE40">'[50]Peralatan (2)'!$R$127</definedName>
    <definedName name="___MDE41" localSheetId="9">#REF!</definedName>
    <definedName name="___MDE41" localSheetId="6">[56]Alt2!$R$205</definedName>
    <definedName name="___MDE41">'[50]Peralatan (2)'!$R$147</definedName>
    <definedName name="___MDE42" localSheetId="9">#REF!</definedName>
    <definedName name="___MDE42" localSheetId="6">[56]Alt2!$R$225</definedName>
    <definedName name="___MDE42">'[50]Peralatan (2)'!$R$167</definedName>
    <definedName name="___MDE43" localSheetId="9">#REF!</definedName>
    <definedName name="___MDE43" localSheetId="6">[56]Alt2!$R$245</definedName>
    <definedName name="___MDE43">'[50]Peralatan (2)'!$R$187</definedName>
    <definedName name="___MDE44" localSheetId="9">#REF!</definedName>
    <definedName name="___MDE44" localSheetId="6">[56]Alt2!$R$265</definedName>
    <definedName name="___MDE44">'[50]Peralatan (2)'!$R$207</definedName>
    <definedName name="___MDE45" localSheetId="9">#REF!</definedName>
    <definedName name="___MDE45" localSheetId="6">[56]Alt2!$R$285</definedName>
    <definedName name="___MDE45">'[50]Peralatan (2)'!$R$227</definedName>
    <definedName name="___MDE46" localSheetId="9">#REF!</definedName>
    <definedName name="___MDE46" localSheetId="6">[56]Alt2!$R$305</definedName>
    <definedName name="___MDE46">'[50]Peralatan (2)'!$R$247</definedName>
    <definedName name="___MDE47" localSheetId="9">#REF!</definedName>
    <definedName name="___MDE47" localSheetId="6">[56]Alt2!$R$325</definedName>
    <definedName name="___MDE47">'[50]Peralatan (2)'!$R$267</definedName>
    <definedName name="___MDE48" localSheetId="9">#REF!</definedName>
    <definedName name="___MDE48" localSheetId="6">[56]Alt2!$R$345</definedName>
    <definedName name="___MDE48">'[50]Peralatan (2)'!$R$287</definedName>
    <definedName name="___MDE49" localSheetId="9">#REF!</definedName>
    <definedName name="___MDE49" localSheetId="6">[56]Alt2!$R$365</definedName>
    <definedName name="___MDE49">'[50]Peralatan (2)'!$R$307</definedName>
    <definedName name="___MDE50" localSheetId="9">#REF!</definedName>
    <definedName name="___MDE50" localSheetId="6">[56]Alt2!$R$385</definedName>
    <definedName name="___MDE50">'[50]Peralatan (2)'!$R$327</definedName>
    <definedName name="___MDE51" localSheetId="9">#REF!</definedName>
    <definedName name="___MDE51" localSheetId="6">[56]Alt2!$R$405</definedName>
    <definedName name="___MDE51">'[50]Peralatan (2)'!$R$347</definedName>
    <definedName name="___MDE52" localSheetId="9">#REF!</definedName>
    <definedName name="___MDE52" localSheetId="6">[56]Alt2!$R$425</definedName>
    <definedName name="___MDE52">'[50]Peralatan (2)'!$R$367</definedName>
    <definedName name="___MDE53" localSheetId="9">#REF!</definedName>
    <definedName name="___MDE53" localSheetId="6">[56]Alt2!$R$445</definedName>
    <definedName name="___MDE53">'[50]Peralatan (2)'!$R$387</definedName>
    <definedName name="___MDE54" localSheetId="9">#REF!</definedName>
    <definedName name="___MDE54" localSheetId="6">[56]Alt2!$R$465</definedName>
    <definedName name="___MDE54">'[50]Peralatan (2)'!$R$407</definedName>
    <definedName name="___MDE55" localSheetId="9">#REF!</definedName>
    <definedName name="___MDE55" localSheetId="6">[56]Alt2!$R$485</definedName>
    <definedName name="___MDE55">'[50]Peralatan (2)'!$R$427</definedName>
    <definedName name="___MDE56" localSheetId="9">#REF!</definedName>
    <definedName name="___MDE56" localSheetId="6">[56]Alt2!$R$505</definedName>
    <definedName name="___MDE56">'[50]Peralatan (2)'!$R$447</definedName>
    <definedName name="___MDE57" localSheetId="9">#REF!</definedName>
    <definedName name="___MDE57" localSheetId="6">[56]Alt2!$R$525</definedName>
    <definedName name="___MDE57">'[50]Peralatan (2)'!$R$467</definedName>
    <definedName name="___MDE58" localSheetId="9">#REF!</definedName>
    <definedName name="___MDE58" localSheetId="6">[56]Alt2!$R$545</definedName>
    <definedName name="___MDE58">'[50]Peralatan (2)'!$R$487</definedName>
    <definedName name="___MDE59" localSheetId="9">#REF!</definedName>
    <definedName name="___MDE59" localSheetId="6">[56]Alt2!$R$565</definedName>
    <definedName name="___MDE59">'[50]Peralatan (2)'!$R$507</definedName>
    <definedName name="___MDE60" localSheetId="9">#REF!</definedName>
    <definedName name="___MDE60" localSheetId="6">[56]Alt2!$R$585</definedName>
    <definedName name="___MDE60">'[50]Peralatan (2)'!$R$527</definedName>
    <definedName name="___MDE61" localSheetId="9">#REF!</definedName>
    <definedName name="___MDE61" localSheetId="6">[56]Alt2!$R$605</definedName>
    <definedName name="___MDE61">'[50]Peralatan (2)'!$R$547</definedName>
    <definedName name="___MDE62" localSheetId="9">#REF!</definedName>
    <definedName name="___MDE62" localSheetId="6">[56]Alt2!$R$625</definedName>
    <definedName name="___MDE62">'[50]Peralatan (2)'!$R$567</definedName>
    <definedName name="___MDE63" localSheetId="9">#REF!</definedName>
    <definedName name="___MDE63" localSheetId="6">[56]Alt2!$R$645</definedName>
    <definedName name="___MDE63">'[50]Peralatan (2)'!$R$587</definedName>
    <definedName name="___MDE64" localSheetId="9">#REF!</definedName>
    <definedName name="___MDE64" localSheetId="6">[56]Alt2!$R$665</definedName>
    <definedName name="___MDE64">'[50]Peralatan (2)'!$R$607</definedName>
    <definedName name="___MDE65" localSheetId="9">#REF!</definedName>
    <definedName name="___MDE65" localSheetId="6">[56]Alt2!$R$685</definedName>
    <definedName name="___MDE65">'[50]Peralatan (2)'!$R$627</definedName>
    <definedName name="___MDE66" localSheetId="9">#REF!</definedName>
    <definedName name="___MDE66" localSheetId="6">[56]Alt2!$R$705</definedName>
    <definedName name="___MDE66">'[50]Peralatan (2)'!$R$647</definedName>
    <definedName name="___MDE67" localSheetId="9">#REF!</definedName>
    <definedName name="___MDE67" localSheetId="6">[56]Alt2!$R$725</definedName>
    <definedName name="___MDE67">'[50]Peralatan (2)'!$R$667</definedName>
    <definedName name="___MDE68" localSheetId="9">#REF!</definedName>
    <definedName name="___MDE68" localSheetId="6">[56]Alt2!$R$756</definedName>
    <definedName name="___MDE68">'[50]Peralatan (2)'!$R$698</definedName>
    <definedName name="___ME01" localSheetId="9">#REF!</definedName>
    <definedName name="___ME01" localSheetId="4">#REF!</definedName>
    <definedName name="___ME01" localSheetId="6">[56]Alt!$BP$26</definedName>
    <definedName name="___ME01">#REF!</definedName>
    <definedName name="___ME02" localSheetId="4">#REF!</definedName>
    <definedName name="___ME02" localSheetId="6">[56]Alt!$BP$46</definedName>
    <definedName name="___ME02">#REF!</definedName>
    <definedName name="___ME03" localSheetId="4">#REF!</definedName>
    <definedName name="___ME03" localSheetId="6">[56]Alt!$BP$66</definedName>
    <definedName name="___ME03">#REF!</definedName>
    <definedName name="___ME04" localSheetId="4">#REF!</definedName>
    <definedName name="___ME04" localSheetId="6">[56]Alt!$BP$86</definedName>
    <definedName name="___ME04">#REF!</definedName>
    <definedName name="___ME05" localSheetId="4">#REF!</definedName>
    <definedName name="___ME05" localSheetId="6">[56]Alt!$BP$106</definedName>
    <definedName name="___ME05">#REF!</definedName>
    <definedName name="___ME06" localSheetId="4">#REF!</definedName>
    <definedName name="___ME06" localSheetId="6">[56]Alt!$BP$126</definedName>
    <definedName name="___ME06">#REF!</definedName>
    <definedName name="___ME07" localSheetId="4">#REF!</definedName>
    <definedName name="___ME07" localSheetId="6">[56]Alt!$BP$146</definedName>
    <definedName name="___ME07">#REF!</definedName>
    <definedName name="___ME08" localSheetId="4">#REF!</definedName>
    <definedName name="___ME08" localSheetId="6">[56]Alt!$BP$166</definedName>
    <definedName name="___ME08">#REF!</definedName>
    <definedName name="___ME09" localSheetId="4">#REF!</definedName>
    <definedName name="___ME09" localSheetId="6">[56]Alt!$BP$186</definedName>
    <definedName name="___ME09">#REF!</definedName>
    <definedName name="___ME10" localSheetId="4">#REF!</definedName>
    <definedName name="___ME10" localSheetId="6">[56]Alt!$BP$206</definedName>
    <definedName name="___ME10">#REF!</definedName>
    <definedName name="___ME11" localSheetId="4">#REF!</definedName>
    <definedName name="___ME11" localSheetId="6">[56]Alt!$BP$226</definedName>
    <definedName name="___ME11">#REF!</definedName>
    <definedName name="___ME12" localSheetId="4">#REF!</definedName>
    <definedName name="___ME12" localSheetId="6">[56]Alt!$BP$246</definedName>
    <definedName name="___ME12">#REF!</definedName>
    <definedName name="___ME13" localSheetId="4">#REF!</definedName>
    <definedName name="___ME13" localSheetId="6">[56]Alt!$BP$266</definedName>
    <definedName name="___ME13">#REF!</definedName>
    <definedName name="___ME14" localSheetId="4">#REF!</definedName>
    <definedName name="___ME14" localSheetId="6">[56]Alt!$BP$286</definedName>
    <definedName name="___ME14">#REF!</definedName>
    <definedName name="___ME15" localSheetId="4">#REF!</definedName>
    <definedName name="___ME15" localSheetId="6">[56]Alt!$BP$306</definedName>
    <definedName name="___ME15">#REF!</definedName>
    <definedName name="___ME16" localSheetId="4">#REF!</definedName>
    <definedName name="___ME16" localSheetId="6">[56]Alt!$BP$326</definedName>
    <definedName name="___ME16">#REF!</definedName>
    <definedName name="___ME17" localSheetId="4">#REF!</definedName>
    <definedName name="___ME17" localSheetId="6">[56]Alt!$BP$346</definedName>
    <definedName name="___ME17">#REF!</definedName>
    <definedName name="___ME18" localSheetId="4">#REF!</definedName>
    <definedName name="___ME18" localSheetId="6">[56]Alt!$BP$366</definedName>
    <definedName name="___ME18">#REF!</definedName>
    <definedName name="___ME19" localSheetId="4">#REF!</definedName>
    <definedName name="___ME19" localSheetId="6">[56]Alt!$BP$386</definedName>
    <definedName name="___ME19">#REF!</definedName>
    <definedName name="___me2" localSheetId="4">'[93]5-ALAT(1)'!#REF!</definedName>
    <definedName name="___me2" localSheetId="6">'[93]5-ALAT(1)'!#REF!</definedName>
    <definedName name="___me2">'[93]5-ALAT(1)'!#REF!</definedName>
    <definedName name="___ME20" localSheetId="9">#REF!</definedName>
    <definedName name="___ME20" localSheetId="4">#REF!</definedName>
    <definedName name="___ME20" localSheetId="6">[56]Alt!$BP$406</definedName>
    <definedName name="___ME20">#REF!</definedName>
    <definedName name="___ME21" localSheetId="4">#REF!</definedName>
    <definedName name="___ME21" localSheetId="6">[56]Alt!$BP$426</definedName>
    <definedName name="___ME21">#REF!</definedName>
    <definedName name="___ME22" localSheetId="4">#REF!</definedName>
    <definedName name="___ME22" localSheetId="6">[56]Alt!$BP$446</definedName>
    <definedName name="___ME22">#REF!</definedName>
    <definedName name="___ME23" localSheetId="4">#REF!</definedName>
    <definedName name="___ME23" localSheetId="6">[56]Alt!$BP$466</definedName>
    <definedName name="___ME23">#REF!</definedName>
    <definedName name="___ME24" localSheetId="4">#REF!</definedName>
    <definedName name="___ME24" localSheetId="6">[56]Alt!$BP$486</definedName>
    <definedName name="___ME24">#REF!</definedName>
    <definedName name="___ME25" localSheetId="4">#REF!</definedName>
    <definedName name="___ME25" localSheetId="6">[56]Alt!$BP$506</definedName>
    <definedName name="___ME25">#REF!</definedName>
    <definedName name="___ME26" localSheetId="4">#REF!</definedName>
    <definedName name="___ME26" localSheetId="6">[56]Alt!$BP$526</definedName>
    <definedName name="___ME26">#REF!</definedName>
    <definedName name="___ME27" localSheetId="4">#REF!</definedName>
    <definedName name="___ME27" localSheetId="6">[56]Alt!$BP$546</definedName>
    <definedName name="___ME27">#REF!</definedName>
    <definedName name="___ME28" localSheetId="4">#REF!</definedName>
    <definedName name="___ME28" localSheetId="6">[56]Alt!$BP$566</definedName>
    <definedName name="___ME28">#REF!</definedName>
    <definedName name="___ME29" localSheetId="4">#REF!</definedName>
    <definedName name="___ME29" localSheetId="6">[56]Alt!$BP$586</definedName>
    <definedName name="___ME29">#REF!</definedName>
    <definedName name="___ME30" localSheetId="4">#REF!</definedName>
    <definedName name="___ME30" localSheetId="6">[56]Alt!$BP$606</definedName>
    <definedName name="___ME30">#REF!</definedName>
    <definedName name="___ME31" localSheetId="4">#REF!</definedName>
    <definedName name="___ME31" localSheetId="6">[56]Alt!$BP$626</definedName>
    <definedName name="___ME31">#REF!</definedName>
    <definedName name="___ME32" localSheetId="4">#REF!</definedName>
    <definedName name="___ME32" localSheetId="6">[56]Alt!$BP$646</definedName>
    <definedName name="___ME32">#REF!</definedName>
    <definedName name="___ME33" localSheetId="4">#REF!</definedName>
    <definedName name="___ME33" localSheetId="6">[56]Alt!$BP$666</definedName>
    <definedName name="___ME33">#REF!</definedName>
    <definedName name="___ME34" localSheetId="4">#REF!</definedName>
    <definedName name="___ME34" localSheetId="6">[56]Alt!$BP$697</definedName>
    <definedName name="___ME34">#REF!</definedName>
    <definedName name="___ME35" localSheetId="4">#REF!</definedName>
    <definedName name="___ME35" localSheetId="6">[56]Alt2!$R$26</definedName>
    <definedName name="___ME35">#REF!</definedName>
    <definedName name="___ME36" localSheetId="9">#REF!</definedName>
    <definedName name="___ME36" localSheetId="6">[56]Alt2!$R$46</definedName>
    <definedName name="___ME36">'[50]Peralatan (2)'!$R$46</definedName>
    <definedName name="___ME37" localSheetId="9">#REF!</definedName>
    <definedName name="___ME37" localSheetId="6">[56]Alt2!$R$124</definedName>
    <definedName name="___ME37">'[50]Peralatan (2)'!$R$66</definedName>
    <definedName name="___ME38" localSheetId="9">#REF!</definedName>
    <definedName name="___ME38" localSheetId="6">[56]Alt2!$R$144</definedName>
    <definedName name="___ME38">'[50]Peralatan (2)'!$R$86</definedName>
    <definedName name="___ME39" localSheetId="9">#REF!</definedName>
    <definedName name="___ME39" localSheetId="6">[56]Alt2!$R$164</definedName>
    <definedName name="___ME39">'[50]Peralatan (2)'!$R$106</definedName>
    <definedName name="___ME40" localSheetId="9">#REF!</definedName>
    <definedName name="___ME40" localSheetId="6">[56]Alt2!$R$184</definedName>
    <definedName name="___ME40">'[50]Peralatan (2)'!$R$126</definedName>
    <definedName name="___ME41" localSheetId="9">#REF!</definedName>
    <definedName name="___ME41" localSheetId="6">[56]Alt2!$R$204</definedName>
    <definedName name="___ME41">'[50]Peralatan (2)'!$R$146</definedName>
    <definedName name="___ME42" localSheetId="9">#REF!</definedName>
    <definedName name="___ME42" localSheetId="6">[56]Alt2!$R$224</definedName>
    <definedName name="___ME42">'[50]Peralatan (2)'!$R$166</definedName>
    <definedName name="___ME43" localSheetId="9">#REF!</definedName>
    <definedName name="___ME43" localSheetId="6">[56]Alt2!$R$244</definedName>
    <definedName name="___ME43">'[50]Peralatan (2)'!$R$186</definedName>
    <definedName name="___ME44" localSheetId="9">#REF!</definedName>
    <definedName name="___ME44" localSheetId="6">[56]Alt2!$R$264</definedName>
    <definedName name="___ME44">'[50]Peralatan (2)'!$R$206</definedName>
    <definedName name="___ME45" localSheetId="9">#REF!</definedName>
    <definedName name="___ME45" localSheetId="6">[56]Alt2!$R$284</definedName>
    <definedName name="___ME45">'[50]Peralatan (2)'!$R$226</definedName>
    <definedName name="___ME46" localSheetId="9">#REF!</definedName>
    <definedName name="___ME46" localSheetId="6">[56]Alt2!$R$304</definedName>
    <definedName name="___ME46">'[50]Peralatan (2)'!$R$246</definedName>
    <definedName name="___ME47" localSheetId="9">#REF!</definedName>
    <definedName name="___ME47" localSheetId="6">[56]Alt2!$R$324</definedName>
    <definedName name="___ME47">'[50]Peralatan (2)'!$R$266</definedName>
    <definedName name="___ME48" localSheetId="9">#REF!</definedName>
    <definedName name="___ME48" localSheetId="6">[56]Alt2!$R$344</definedName>
    <definedName name="___ME48">'[50]Peralatan (2)'!$R$286</definedName>
    <definedName name="___ME49" localSheetId="9">#REF!</definedName>
    <definedName name="___ME49" localSheetId="6">[56]Alt2!$R$364</definedName>
    <definedName name="___ME49">'[50]Peralatan (2)'!$R$306</definedName>
    <definedName name="___ME50" localSheetId="9">#REF!</definedName>
    <definedName name="___ME50" localSheetId="6">[56]Alt2!$R$384</definedName>
    <definedName name="___ME50">'[50]Peralatan (2)'!$R$326</definedName>
    <definedName name="___ME51" localSheetId="9">#REF!</definedName>
    <definedName name="___ME51" localSheetId="6">[56]Alt2!$R$404</definedName>
    <definedName name="___ME51">'[50]Peralatan (2)'!$R$346</definedName>
    <definedName name="___ME52" localSheetId="9">#REF!</definedName>
    <definedName name="___ME52" localSheetId="6">[56]Alt2!$R$424</definedName>
    <definedName name="___ME52">'[50]Peralatan (2)'!$R$366</definedName>
    <definedName name="___ME53" localSheetId="9">#REF!</definedName>
    <definedName name="___ME53" localSheetId="6">[56]Alt2!$R$444</definedName>
    <definedName name="___ME53">'[50]Peralatan (2)'!$R$386</definedName>
    <definedName name="___ME54" localSheetId="9">#REF!</definedName>
    <definedName name="___ME54" localSheetId="6">[56]Alt2!$R$464</definedName>
    <definedName name="___ME54">'[50]Peralatan (2)'!$R$406</definedName>
    <definedName name="___ME55" localSheetId="9">#REF!</definedName>
    <definedName name="___ME55" localSheetId="6">[56]Alt2!$R$484</definedName>
    <definedName name="___ME55">'[50]Peralatan (2)'!$R$426</definedName>
    <definedName name="___ME56" localSheetId="9">#REF!</definedName>
    <definedName name="___ME56" localSheetId="6">[56]Alt2!$R$504</definedName>
    <definedName name="___ME56">'[50]Peralatan (2)'!$R$446</definedName>
    <definedName name="___ME57" localSheetId="9">#REF!</definedName>
    <definedName name="___ME57" localSheetId="6">[56]Alt2!$R$524</definedName>
    <definedName name="___ME57">'[50]Peralatan (2)'!$R$466</definedName>
    <definedName name="___ME58" localSheetId="9">#REF!</definedName>
    <definedName name="___ME58" localSheetId="6">[56]Alt2!$R$544</definedName>
    <definedName name="___ME58">'[50]Peralatan (2)'!$R$486</definedName>
    <definedName name="___ME59" localSheetId="9">#REF!</definedName>
    <definedName name="___ME59" localSheetId="6">[56]Alt2!$R$564</definedName>
    <definedName name="___ME59">'[50]Peralatan (2)'!$R$506</definedName>
    <definedName name="___ME60" localSheetId="9">#REF!</definedName>
    <definedName name="___ME60" localSheetId="6">[56]Alt2!$R$584</definedName>
    <definedName name="___ME60">'[50]Peralatan (2)'!$R$526</definedName>
    <definedName name="___ME61" localSheetId="9">#REF!</definedName>
    <definedName name="___ME61" localSheetId="6">[56]Alt2!$R$604</definedName>
    <definedName name="___ME61">'[50]Peralatan (2)'!$R$546</definedName>
    <definedName name="___ME62" localSheetId="9">#REF!</definedName>
    <definedName name="___ME62" localSheetId="6">[56]Alt2!$R$624</definedName>
    <definedName name="___ME62">'[50]Peralatan (2)'!$R$566</definedName>
    <definedName name="___ME63" localSheetId="9">#REF!</definedName>
    <definedName name="___ME63" localSheetId="6">[56]Alt2!$R$644</definedName>
    <definedName name="___ME63">'[50]Peralatan (2)'!$R$586</definedName>
    <definedName name="___ME64" localSheetId="9">#REF!</definedName>
    <definedName name="___ME64" localSheetId="6">[56]Alt2!$R$664</definedName>
    <definedName name="___ME64">'[50]Peralatan (2)'!$R$606</definedName>
    <definedName name="___ME65" localSheetId="9">#REF!</definedName>
    <definedName name="___ME65" localSheetId="6">[56]Alt2!$R$684</definedName>
    <definedName name="___ME65">'[50]Peralatan (2)'!$R$626</definedName>
    <definedName name="___ME66" localSheetId="9">#REF!</definedName>
    <definedName name="___ME66" localSheetId="6">[56]Alt2!$R$704</definedName>
    <definedName name="___ME66">'[50]Peralatan (2)'!$R$646</definedName>
    <definedName name="___ME67" localSheetId="9">#REF!</definedName>
    <definedName name="___ME67" localSheetId="6">[56]Alt2!$R$724</definedName>
    <definedName name="___ME67">'[50]Peralatan (2)'!$R$666</definedName>
    <definedName name="___ME68" localSheetId="9">#REF!</definedName>
    <definedName name="___ME68" localSheetId="6">[56]Alt2!$R$755</definedName>
    <definedName name="___ME68">'[50]Peralatan (2)'!$R$697</definedName>
    <definedName name="___MEN1" localSheetId="6">#REF!</definedName>
    <definedName name="___MEN1">#REF!</definedName>
    <definedName name="___MET1" localSheetId="6">#REF!</definedName>
    <definedName name="___MET1">#REF!</definedName>
    <definedName name="___MET2" localSheetId="6">#REF!</definedName>
    <definedName name="___MET2">#REF!</definedName>
    <definedName name="___MJ1">#REF!</definedName>
    <definedName name="___MJ2">#REF!</definedName>
    <definedName name="___MMM01" localSheetId="6">[56]Price!$F$52</definedName>
    <definedName name="___MMM01">'[53]4-Basic Price'!$F$48</definedName>
    <definedName name="___MMM02" localSheetId="4">'[93]4-Basic Price'!#REF!</definedName>
    <definedName name="___MMM02" localSheetId="6">[56]Price!$F$55</definedName>
    <definedName name="___MMM02">'[93]4-Basic Price'!#REF!</definedName>
    <definedName name="___MMM03" localSheetId="14">'[68]4-Basic Price'!$F$62</definedName>
    <definedName name="___MMM03" localSheetId="4">'[77]4-Basic Price'!#REF!</definedName>
    <definedName name="___MMM03">'[77]4-Basic Price'!#REF!</definedName>
    <definedName name="___MMM04" localSheetId="6">'[51]4-Basic Price'!$F$54</definedName>
    <definedName name="___MMM04">'[94]4-Basic Price'!$F$54</definedName>
    <definedName name="___MMM05" localSheetId="4">'[93]4-Basic Price'!#REF!</definedName>
    <definedName name="___MMM05" localSheetId="6">'[51]4-Basic Price'!$F$55</definedName>
    <definedName name="___MMM05">'[93]4-Basic Price'!#REF!</definedName>
    <definedName name="___MMM06" localSheetId="4">'[93]4-Basic Price'!#REF!</definedName>
    <definedName name="___MMM06" localSheetId="6">[56]Price!$F$63</definedName>
    <definedName name="___MMM06">'[93]4-Basic Price'!#REF!</definedName>
    <definedName name="___MMM07" localSheetId="4">'[93]4-Basic Price'!#REF!</definedName>
    <definedName name="___MMM07" localSheetId="6">[56]Price!$F$65</definedName>
    <definedName name="___MMM07">'[93]4-Basic Price'!#REF!</definedName>
    <definedName name="___MMM08" localSheetId="6">[56]Price!$F$67</definedName>
    <definedName name="___MMM08">'[95]4-Basic Price'!$F$58</definedName>
    <definedName name="___MMM09" localSheetId="6">[56]Price!$F$69</definedName>
    <definedName name="___MMM09">'[96]Harga Upah &amp; Bahan'!$F$66</definedName>
    <definedName name="___MMM10" localSheetId="6">'[51]4-Basic Price'!$F$60</definedName>
    <definedName name="___MMM10">'[63]4-Basic Price'!$F$61</definedName>
    <definedName name="___MMM11" localSheetId="6">'[51]4-Basic Price'!$F$61</definedName>
    <definedName name="___MMM11">'[63]4-Basic Price'!$F$62</definedName>
    <definedName name="___MMM12" localSheetId="6">'[51]4-Basic Price'!$F$62</definedName>
    <definedName name="___MMM12">'[63]4-Basic Price'!$F$63</definedName>
    <definedName name="___MMM13" localSheetId="6">[56]Price!$F$78</definedName>
    <definedName name="___MMM13">'[53]4-Basic Price'!$F$64</definedName>
    <definedName name="___MMM14" localSheetId="6">[56]Price!$F$80</definedName>
    <definedName name="___MMM14">'[94]4-Basic Price'!$F$66</definedName>
    <definedName name="___MMM15" localSheetId="4">'[93]4-Basic Price'!#REF!</definedName>
    <definedName name="___MMM15" localSheetId="6">[56]Price!$F$82</definedName>
    <definedName name="___MMM15">'[93]4-Basic Price'!#REF!</definedName>
    <definedName name="___MMM16" localSheetId="6">'[51]4-Basic Price'!$F$67</definedName>
    <definedName name="___MMM16">'[63]4-Basic Price'!$F$68</definedName>
    <definedName name="___MMM17" localSheetId="4">'[93]4-Basic Price'!#REF!</definedName>
    <definedName name="___MMM17" localSheetId="6">[56]Price!$F$87</definedName>
    <definedName name="___MMM17">'[93]4-Basic Price'!#REF!</definedName>
    <definedName name="___MMM18" localSheetId="14">'[68]4-Basic Price'!$F$81</definedName>
    <definedName name="___MMM20" localSheetId="6">[56]Price!$F$101</definedName>
    <definedName name="___MMM20">[97]BAHAN!$F$101</definedName>
    <definedName name="___MMM21" localSheetId="6">[56]Price!$F$103</definedName>
    <definedName name="___MMM21">[97]BAHAN!$F$103</definedName>
    <definedName name="___MMM22" localSheetId="6">[56]Price!$F$106</definedName>
    <definedName name="___MMM22">'[91]Basic Price'!$F$77</definedName>
    <definedName name="___MMM23" localSheetId="4">'[93]4-Basic Price'!#REF!</definedName>
    <definedName name="___MMM23" localSheetId="6">[56]Price!$F$108</definedName>
    <definedName name="___MMM23">'[93]4-Basic Price'!#REF!</definedName>
    <definedName name="___MMM24" localSheetId="6">[56]Price!$F$110</definedName>
    <definedName name="___MMM24">'[45]4-Basic Price'!$F$77</definedName>
    <definedName name="___MMM25" localSheetId="6">[56]Price!$F$112</definedName>
    <definedName name="___MMM25">'[98]4-Basic Price'!$F$78</definedName>
    <definedName name="___MMM26" localSheetId="6">'[51]4-Basic Price'!$F$78</definedName>
    <definedName name="___MMM26">'[63]4-Basic Price'!$F$80</definedName>
    <definedName name="___MMM27" localSheetId="14">'[68]4-Basic Price'!$F$90</definedName>
    <definedName name="___MMM28" localSheetId="4">'[93]4-Basic Price'!#REF!</definedName>
    <definedName name="___MMM28" localSheetId="6">[56]Price!$F$118</definedName>
    <definedName name="___MMM28">'[93]4-Basic Price'!#REF!</definedName>
    <definedName name="___MMM29" localSheetId="6">[56]Price!$F$120</definedName>
    <definedName name="___MMM29">'[95]4-Basic Price'!$F$82</definedName>
    <definedName name="___MMM30" localSheetId="6">[56]Price!$F$122</definedName>
    <definedName name="___MMM30">'[45]4-Basic Price'!$F$84</definedName>
    <definedName name="___MMM31" localSheetId="4">'[93]4-Basic Price'!#REF!</definedName>
    <definedName name="___MMM31" localSheetId="6">[56]Price!$F$124</definedName>
    <definedName name="___MMM31">'[93]4-Basic Price'!#REF!</definedName>
    <definedName name="___MMM32" localSheetId="4">'[93]4-Basic Price'!#REF!</definedName>
    <definedName name="___MMM32" localSheetId="6">[56]Price!$F$126</definedName>
    <definedName name="___MMM32">'[93]4-Basic Price'!#REF!</definedName>
    <definedName name="___MMM33" localSheetId="6">'[51]4-Basic Price'!$F$85</definedName>
    <definedName name="___MMM33">'[63]4-Basic Price'!$F$87</definedName>
    <definedName name="___MMM34" localSheetId="4">'[93]4-Basic Price'!#REF!</definedName>
    <definedName name="___MMM34" localSheetId="6">[56]Price!$F$130</definedName>
    <definedName name="___MMM34">'[93]4-Basic Price'!#REF!</definedName>
    <definedName name="___MMM35" localSheetId="4">'[93]4-Basic Price'!#REF!</definedName>
    <definedName name="___MMM35" localSheetId="6">[56]Price!$F$132</definedName>
    <definedName name="___MMM35">'[93]4-Basic Price'!#REF!</definedName>
    <definedName name="___MMM36" localSheetId="4">'[93]4-Basic Price'!#REF!</definedName>
    <definedName name="___MMM36" localSheetId="6">[56]Price!$F$134</definedName>
    <definedName name="___MMM36">'[93]4-Basic Price'!#REF!</definedName>
    <definedName name="___MMM37" localSheetId="14">'[68]4-Basic Price'!$F$101</definedName>
    <definedName name="___MMM37" localSheetId="6">'[76]4-Basic Price'!$F$101</definedName>
    <definedName name="___MMM37">'[82]4-Basic Price'!$F$101</definedName>
    <definedName name="___MMM38" localSheetId="4">'[63]4-Basic Price'!#REF!</definedName>
    <definedName name="___MMM38" localSheetId="6">'[51]4-Basic Price'!#REF!</definedName>
    <definedName name="___MMM38">'[63]4-Basic Price'!#REF!</definedName>
    <definedName name="___MMM39" localSheetId="14">'[68]4-Basic Price'!$F$102</definedName>
    <definedName name="___MMM40" localSheetId="4">'[93]4-Basic Price'!#REF!</definedName>
    <definedName name="___MMM40" localSheetId="6">[56]Price!$F$150</definedName>
    <definedName name="___MMM40">'[93]4-Basic Price'!#REF!</definedName>
    <definedName name="___MMM41" localSheetId="4">'[93]4-Basic Price'!#REF!</definedName>
    <definedName name="___MMM41" localSheetId="6">[56]Price!$F$152</definedName>
    <definedName name="___MMM41">'[93]4-Basic Price'!#REF!</definedName>
    <definedName name="___MMM411" localSheetId="4">'[93]4-Basic Price'!#REF!</definedName>
    <definedName name="___MMM411" localSheetId="6">[56]Price!$F$153</definedName>
    <definedName name="___MMM411">'[93]4-Basic Price'!#REF!</definedName>
    <definedName name="___MMM42" localSheetId="6">[56]Price!$F$155</definedName>
    <definedName name="___MMM42">'[94]4-Basic Price'!$F$97</definedName>
    <definedName name="___MMM43" localSheetId="4">'[93]4-Basic Price'!#REF!</definedName>
    <definedName name="___MMM43" localSheetId="6">[56]Price!$F$157</definedName>
    <definedName name="___MMM43">'[93]4-Basic Price'!#REF!</definedName>
    <definedName name="___MMM44" localSheetId="6">'[51]4-Basic Price'!$F$98</definedName>
    <definedName name="___MMM44">'[63]4-Basic Price'!$F$100</definedName>
    <definedName name="___MMM45" localSheetId="4">'[93]4-Basic Price'!#REF!</definedName>
    <definedName name="___MMM45" localSheetId="6">[56]Price!$F$161</definedName>
    <definedName name="___MMM45">'[93]4-Basic Price'!#REF!</definedName>
    <definedName name="___MMM46" localSheetId="4">'[93]4-Basic Price'!#REF!</definedName>
    <definedName name="___MMM46" localSheetId="6">[56]Price!$F$163</definedName>
    <definedName name="___MMM46">'[93]4-Basic Price'!#REF!</definedName>
    <definedName name="___MMM47" localSheetId="6">'[51]4-Basic Price'!$F$101</definedName>
    <definedName name="___MMM47">'[63]4-Basic Price'!$F$103</definedName>
    <definedName name="___MMM48" localSheetId="6">'[51]4-Basic Price'!$F$102</definedName>
    <definedName name="___MMM48">'[63]4-Basic Price'!$F$104</definedName>
    <definedName name="___MMM49" localSheetId="4">'[93]4-Basic Price'!#REF!</definedName>
    <definedName name="___MMM49" localSheetId="6">[56]Price!$F$169</definedName>
    <definedName name="___MMM49">'[93]4-Basic Price'!#REF!</definedName>
    <definedName name="___MMM50" localSheetId="4">'[93]4-Basic Price'!#REF!</definedName>
    <definedName name="___MMM50" localSheetId="6">[56]Price!$F$171</definedName>
    <definedName name="___MMM50">'[93]4-Basic Price'!#REF!</definedName>
    <definedName name="___MMM51" localSheetId="4">'[93]4-Basic Price'!#REF!</definedName>
    <definedName name="___MMM51" localSheetId="6">[56]Price!$F$173</definedName>
    <definedName name="___MMM51">'[93]4-Basic Price'!#REF!</definedName>
    <definedName name="___MMM52" localSheetId="4">'[93]4-Basic Price'!#REF!</definedName>
    <definedName name="___MMM52" localSheetId="6">[56]Price!$F$175</definedName>
    <definedName name="___MMM52">'[93]4-Basic Price'!#REF!</definedName>
    <definedName name="___MMM53" localSheetId="4">'[93]4-Basic Price'!#REF!</definedName>
    <definedName name="___MMM53" localSheetId="6">[56]Price!$F$177</definedName>
    <definedName name="___MMM53">'[93]4-Basic Price'!#REF!</definedName>
    <definedName name="___MMM54" localSheetId="4">'[93]4-Basic Price'!#REF!</definedName>
    <definedName name="___MMM54" localSheetId="6">[56]Price!$F$190</definedName>
    <definedName name="___MMM54">'[93]4-Basic Price'!#REF!</definedName>
    <definedName name="___MOB1" localSheetId="6">#REF!</definedName>
    <definedName name="___MOB1">#REF!</definedName>
    <definedName name="___MOB2" localSheetId="6">#REF!</definedName>
    <definedName name="___MOB2">#REF!</definedName>
    <definedName name="___mos2" localSheetId="4">[83]boq!#REF!</definedName>
    <definedName name="___mos2" localSheetId="6">[83]boq!#REF!</definedName>
    <definedName name="___mos2">[83]boq!#REF!</definedName>
    <definedName name="___MS1" localSheetId="6">#REF!</definedName>
    <definedName name="___MS1">#REF!</definedName>
    <definedName name="___MS2" localSheetId="6">#REF!</definedName>
    <definedName name="___MS2">#REF!</definedName>
    <definedName name="___mu1" localSheetId="9">#REF!</definedName>
    <definedName name="___mu1" localSheetId="6">#REF!</definedName>
    <definedName name="___mu1">#REF!</definedName>
    <definedName name="___mu2">#REF!</definedName>
    <definedName name="___mvd1">#REF!</definedName>
    <definedName name="___mvd2">#REF!</definedName>
    <definedName name="___mvd3">#REF!</definedName>
    <definedName name="___mvd4">#REF!</definedName>
    <definedName name="___NCL100">#REF!</definedName>
    <definedName name="___NCL200">#REF!</definedName>
    <definedName name="___NCL250">#REF!</definedName>
    <definedName name="___nin190">#REF!</definedName>
    <definedName name="___nym34">#REF!</definedName>
    <definedName name="___nym46">#REF!</definedName>
    <definedName name="___nyy2416">#REF!</definedName>
    <definedName name="___nyy244">#REF!</definedName>
    <definedName name="___nyy246">#REF!</definedName>
    <definedName name="___nyy34">#REF!</definedName>
    <definedName name="___nyy410">#REF!</definedName>
    <definedName name="___nyy41010">#REF!</definedName>
    <definedName name="___nyy412050">#REF!</definedName>
    <definedName name="___nyy412070">#REF!</definedName>
    <definedName name="___nyy415070">#REF!</definedName>
    <definedName name="___nyy416">#REF!</definedName>
    <definedName name="___nyy41616">#REF!</definedName>
    <definedName name="___nyy42525">#REF!</definedName>
    <definedName name="___nyy43535">#REF!</definedName>
    <definedName name="___nyy44">#REF!</definedName>
    <definedName name="___nyy444">#REF!</definedName>
    <definedName name="___nyy45050">#REF!</definedName>
    <definedName name="___nyy46">#REF!</definedName>
    <definedName name="___nyy466">#REF!</definedName>
    <definedName name="___nyy47050">#REF!</definedName>
    <definedName name="___nyy47070">#REF!</definedName>
    <definedName name="___nyy49570">#REF!</definedName>
    <definedName name="___ON2">'[85]M. Onsite'!#REF!</definedName>
    <definedName name="___ON3">'[85]M. Onsite'!#REF!</definedName>
    <definedName name="___ON4">'[85]M. Onsite'!#REF!</definedName>
    <definedName name="___ON5">'[85]M. Onsite'!#REF!</definedName>
    <definedName name="___ON6">'[85]M. Onsite'!#REF!</definedName>
    <definedName name="___PA1" localSheetId="9">#REF!</definedName>
    <definedName name="___PA1" localSheetId="6">#REF!</definedName>
    <definedName name="___PA1">#REF!</definedName>
    <definedName name="___PA10" localSheetId="9">#REF!</definedName>
    <definedName name="___PA10" localSheetId="6">#REF!</definedName>
    <definedName name="___PA10">#REF!</definedName>
    <definedName name="___PA2" localSheetId="9">#REF!</definedName>
    <definedName name="___PA2" localSheetId="6">#REF!</definedName>
    <definedName name="___PA2">#REF!</definedName>
    <definedName name="___PA3">#REF!</definedName>
    <definedName name="___PA4">#REF!</definedName>
    <definedName name="___PA5">#REF!</definedName>
    <definedName name="___PA6">#REF!</definedName>
    <definedName name="___PA7">#REF!</definedName>
    <definedName name="___PA8">#REF!</definedName>
    <definedName name="___PA9">#REF!</definedName>
    <definedName name="___pab100" localSheetId="4">#REF!</definedName>
    <definedName name="___pab100">#REF!</definedName>
    <definedName name="___pab125" localSheetId="4">#REF!</definedName>
    <definedName name="___pab125">#REF!</definedName>
    <definedName name="___pab126">#REF!</definedName>
    <definedName name="___pab15" localSheetId="4">#REF!</definedName>
    <definedName name="___pab15">#REF!</definedName>
    <definedName name="___pab150" localSheetId="4">#REF!</definedName>
    <definedName name="___pab150">#REF!</definedName>
    <definedName name="___pab2" localSheetId="4">#REF!</definedName>
    <definedName name="___pab2">#REF!</definedName>
    <definedName name="___pab20" localSheetId="4">#REF!</definedName>
    <definedName name="___pab20">#REF!</definedName>
    <definedName name="___pab25" localSheetId="4">#REF!</definedName>
    <definedName name="___pab25">#REF!</definedName>
    <definedName name="___pab32" localSheetId="4">#REF!</definedName>
    <definedName name="___pab32">#REF!</definedName>
    <definedName name="___pab4" localSheetId="4">#REF!</definedName>
    <definedName name="___pab4">#REF!</definedName>
    <definedName name="___pab40" localSheetId="4">#REF!</definedName>
    <definedName name="___pab40">#REF!</definedName>
    <definedName name="___pab50" localSheetId="4">#REF!</definedName>
    <definedName name="___pab50">#REF!</definedName>
    <definedName name="___pab6" localSheetId="4">#REF!</definedName>
    <definedName name="___pab6">#REF!</definedName>
    <definedName name="___pab65" localSheetId="4">#REF!</definedName>
    <definedName name="___pab65">#REF!</definedName>
    <definedName name="___pab80" localSheetId="4">#REF!</definedName>
    <definedName name="___pab80">#REF!</definedName>
    <definedName name="___pah150" localSheetId="4">#REF!</definedName>
    <definedName name="___pah150">#REF!</definedName>
    <definedName name="___pak100" localSheetId="4">#REF!</definedName>
    <definedName name="___pak100">#REF!</definedName>
    <definedName name="___pak150" localSheetId="4">#REF!</definedName>
    <definedName name="___pak150">#REF!</definedName>
    <definedName name="___pak50" localSheetId="4">#REF!</definedName>
    <definedName name="___pak50">#REF!</definedName>
    <definedName name="___pak80" localSheetId="4">#REF!</definedName>
    <definedName name="___pak80">#REF!</definedName>
    <definedName name="___PB1">#REF!</definedName>
    <definedName name="___PB2">#REF!</definedName>
    <definedName name="___PB3">#REF!</definedName>
    <definedName name="___pb34">#REF!</definedName>
    <definedName name="___pb4">#REF!</definedName>
    <definedName name="___pbf3">#REF!</definedName>
    <definedName name="___pbf4">#REF!</definedName>
    <definedName name="___pbs100" localSheetId="4">#REF!</definedName>
    <definedName name="___pbs100">#REF!</definedName>
    <definedName name="___pbs15" localSheetId="4">#REF!</definedName>
    <definedName name="___pbs15">#REF!</definedName>
    <definedName name="___pbs150" localSheetId="4">#REF!</definedName>
    <definedName name="___pbs150">#REF!</definedName>
    <definedName name="___pbs40" localSheetId="4">#REF!</definedName>
    <definedName name="___pbs40">#REF!</definedName>
    <definedName name="___pbs50" localSheetId="4">#REF!</definedName>
    <definedName name="___pbs50">#REF!</definedName>
    <definedName name="___pbs65" localSheetId="4">#REF!</definedName>
    <definedName name="___pbs65">#REF!</definedName>
    <definedName name="___pbs80" localSheetId="4">#REF!</definedName>
    <definedName name="___pbs80">#REF!</definedName>
    <definedName name="___pc1">#REF!</definedName>
    <definedName name="___pc10">#REF!</definedName>
    <definedName name="___pc12">#REF!</definedName>
    <definedName name="___PC120">#REF!</definedName>
    <definedName name="___pc2">#REF!</definedName>
    <definedName name="___PC200">#REF!</definedName>
    <definedName name="___pc3">#REF!</definedName>
    <definedName name="___pc4">#REF!</definedName>
    <definedName name="___PC450" localSheetId="4">#REF!</definedName>
    <definedName name="___PC450">#REF!</definedName>
    <definedName name="___pc5">#REF!</definedName>
    <definedName name="___pc50" localSheetId="4">#REF!</definedName>
    <definedName name="___pc50">#REF!</definedName>
    <definedName name="___pc6">#REF!</definedName>
    <definedName name="___PC600" localSheetId="4">#REF!</definedName>
    <definedName name="___PC600">#REF!</definedName>
    <definedName name="___pc8">#REF!</definedName>
    <definedName name="___pc80" localSheetId="4">#REF!</definedName>
    <definedName name="___pc80">#REF!</definedName>
    <definedName name="___PCD10">#REF!</definedName>
    <definedName name="___PCD3">#REF!</definedName>
    <definedName name="___PCD6">#REF!</definedName>
    <definedName name="___PCD8">#REF!</definedName>
    <definedName name="___pcf10">#REF!</definedName>
    <definedName name="___pcf12">#REF!</definedName>
    <definedName name="___pcf3">#REF!</definedName>
    <definedName name="___pcf4">#REF!</definedName>
    <definedName name="___pcf5">#REF!</definedName>
    <definedName name="___pcf6">#REF!</definedName>
    <definedName name="___pcf8">#REF!</definedName>
    <definedName name="___pcf80" localSheetId="4">#REF!</definedName>
    <definedName name="___pcf80">#REF!</definedName>
    <definedName name="___PCI160">[99]hrg_sat!$H$62</definedName>
    <definedName name="___PCI160800">[99]hrg_sat!$H$65</definedName>
    <definedName name="___PCI170">[99]hrg_sat!$H$63</definedName>
    <definedName name="___PCI210">[99]hrg_sat!$H$64</definedName>
    <definedName name="___PCI210800">[99]hrg_sat!$H$66</definedName>
    <definedName name="___pd1" localSheetId="9">#REF!</definedName>
    <definedName name="___pd1" localSheetId="6">#REF!</definedName>
    <definedName name="___pd1">#REF!</definedName>
    <definedName name="___pd2" localSheetId="9">#REF!</definedName>
    <definedName name="___pd2" localSheetId="6">#REF!</definedName>
    <definedName name="___pd2">#REF!</definedName>
    <definedName name="___pd3" localSheetId="9">#REF!</definedName>
    <definedName name="___pd3" localSheetId="6">#REF!</definedName>
    <definedName name="___pd3">#REF!</definedName>
    <definedName name="___pdf3">#REF!</definedName>
    <definedName name="___PEL1">#REF!</definedName>
    <definedName name="___PEL2">#REF!</definedName>
    <definedName name="___PEL3">#REF!</definedName>
    <definedName name="___PEL4">#REF!</definedName>
    <definedName name="___pem1" localSheetId="4">#REF!</definedName>
    <definedName name="___pem1">#REF!</definedName>
    <definedName name="___pem2" localSheetId="4">#REF!</definedName>
    <definedName name="___pem2">#REF!</definedName>
    <definedName name="___pem3" localSheetId="4">#REF!</definedName>
    <definedName name="___pem3">#REF!</definedName>
    <definedName name="___ph100" localSheetId="4">#REF!</definedName>
    <definedName name="___ph100">#REF!</definedName>
    <definedName name="___ph150" localSheetId="4">#REF!</definedName>
    <definedName name="___ph150">#REF!</definedName>
    <definedName name="___phf100" localSheetId="4">#REF!</definedName>
    <definedName name="___phf100">#REF!</definedName>
    <definedName name="___phf150" localSheetId="4">#REF!</definedName>
    <definedName name="___phf150">#REF!</definedName>
    <definedName name="___PJ2">#REF!</definedName>
    <definedName name="___PJ3">#REF!</definedName>
    <definedName name="___PL1">#REF!</definedName>
    <definedName name="___PL2">#REF!</definedName>
    <definedName name="___PL3">#REF!</definedName>
    <definedName name="___po1000">#REF!</definedName>
    <definedName name="___por4040">#REF!</definedName>
    <definedName name="___pv100" localSheetId="4">#REF!</definedName>
    <definedName name="___pv100">#REF!</definedName>
    <definedName name="___pv40" localSheetId="4">#REF!</definedName>
    <definedName name="___pv40">#REF!</definedName>
    <definedName name="___pv50" localSheetId="4">#REF!</definedName>
    <definedName name="___pv50">#REF!</definedName>
    <definedName name="___pv80" localSheetId="4">#REF!</definedName>
    <definedName name="___pv80">#REF!</definedName>
    <definedName name="___pvc05">#REF!</definedName>
    <definedName name="___PVC1" localSheetId="9">#REF!</definedName>
    <definedName name="___pvc1" localSheetId="6">[48]upah!#REF!</definedName>
    <definedName name="___pvc1">[99]hrg_sat!$H$99</definedName>
    <definedName name="___pvc105" localSheetId="9">#REF!</definedName>
    <definedName name="___pvc105" localSheetId="6">#REF!</definedName>
    <definedName name="___pvc105">#REF!</definedName>
    <definedName name="___pvc12" localSheetId="6">[48]upah!#REF!</definedName>
    <definedName name="___pvc12">[48]upah!#REF!</definedName>
    <definedName name="___PVC2" localSheetId="9">#REF!</definedName>
    <definedName name="___PVC2" localSheetId="6">#REF!</definedName>
    <definedName name="___PVC2">#REF!</definedName>
    <definedName name="___pvc212" localSheetId="9">#REF!</definedName>
    <definedName name="___pvc212" localSheetId="6">#REF!</definedName>
    <definedName name="___pvc212">#REF!</definedName>
    <definedName name="___pvc3" localSheetId="9">#REF!</definedName>
    <definedName name="___pvc3" localSheetId="6">#REF!</definedName>
    <definedName name="___pvc3">[99]hrg_sat!$H$98</definedName>
    <definedName name="___pvc34" localSheetId="6">[48]upah!#REF!</definedName>
    <definedName name="___pvc34">[48]upah!#REF!</definedName>
    <definedName name="___PVC4" localSheetId="9">#REF!</definedName>
    <definedName name="___pvc4" localSheetId="6">[48]upah!#REF!</definedName>
    <definedName name="___pvc4">[99]hrg_sat!$H$97</definedName>
    <definedName name="___PVC6" localSheetId="9">#REF!</definedName>
    <definedName name="___PVC6" localSheetId="6">#REF!</definedName>
    <definedName name="___PVC6">#REF!</definedName>
    <definedName name="___pvc8">[99]hrg_sat!$H$96</definedName>
    <definedName name="___pvf100" localSheetId="4">#REF!</definedName>
    <definedName name="___pvf100" localSheetId="6">#REF!</definedName>
    <definedName name="___pvf100">#REF!</definedName>
    <definedName name="___pvf80" localSheetId="4">#REF!</definedName>
    <definedName name="___pvf80" localSheetId="6">#REF!</definedName>
    <definedName name="___pvf80">#REF!</definedName>
    <definedName name="___QS1" localSheetId="6">#REF!</definedName>
    <definedName name="___QS1">#REF!</definedName>
    <definedName name="___QS10">#REF!</definedName>
    <definedName name="___QS11">#REF!</definedName>
    <definedName name="___QS12">#REF!</definedName>
    <definedName name="___QS13">#REF!</definedName>
    <definedName name="___QS14">#REF!</definedName>
    <definedName name="___QS15">#REF!</definedName>
    <definedName name="___QS16">#REF!</definedName>
    <definedName name="___QS17">#REF!</definedName>
    <definedName name="___QS18">#REF!</definedName>
    <definedName name="___QS19">#REF!</definedName>
    <definedName name="___QS2">#REF!</definedName>
    <definedName name="___QS20">#REF!</definedName>
    <definedName name="___QS21">#REF!</definedName>
    <definedName name="___QS3">#REF!</definedName>
    <definedName name="___QS4">#REF!</definedName>
    <definedName name="___QS5">#REF!</definedName>
    <definedName name="___QS6">#REF!</definedName>
    <definedName name="___QS7">#REF!</definedName>
    <definedName name="___QS8">#REF!</definedName>
    <definedName name="___QS9">#REF!</definedName>
    <definedName name="___RAB2009" hidden="1">#REF!</definedName>
    <definedName name="___rbf2">#REF!</definedName>
    <definedName name="___rbf3">#REF!</definedName>
    <definedName name="___rbf4">#REF!</definedName>
    <definedName name="___rcp100" localSheetId="4">#REF!</definedName>
    <definedName name="___rcp100">#REF!</definedName>
    <definedName name="___rcp60" localSheetId="4">#REF!</definedName>
    <definedName name="___rcp60">#REF!</definedName>
    <definedName name="___rd4">#REF!</definedName>
    <definedName name="___rd6">#REF!</definedName>
    <definedName name="___rd8">#REF!</definedName>
    <definedName name="___rk100">#REF!</definedName>
    <definedName name="___rk150">#REF!</definedName>
    <definedName name="___rk200">#REF!</definedName>
    <definedName name="___rk300">#REF!</definedName>
    <definedName name="___rk400">#REF!</definedName>
    <definedName name="___rk500">#REF!</definedName>
    <definedName name="___rk600">#REF!</definedName>
    <definedName name="___rkl1000">#REF!</definedName>
    <definedName name="___rkl1200">#REF!</definedName>
    <definedName name="___rkl200">#REF!</definedName>
    <definedName name="___rkl300">#REF!</definedName>
    <definedName name="___rkl400">#REF!</definedName>
    <definedName name="___rkl500">#REF!</definedName>
    <definedName name="___rkl600">#REF!</definedName>
    <definedName name="___rkl700">#REF!</definedName>
    <definedName name="___rkl800">#REF!</definedName>
    <definedName name="___SAK1">#REF!</definedName>
    <definedName name="___SC1">#REF!</definedName>
    <definedName name="___sc175" localSheetId="4">#REF!</definedName>
    <definedName name="___sc175">#REF!</definedName>
    <definedName name="___SC2">#REF!</definedName>
    <definedName name="___SC3">#REF!</definedName>
    <definedName name="___SC4">#REF!</definedName>
    <definedName name="___sfv150" localSheetId="4">#REF!</definedName>
    <definedName name="___sfv150">#REF!</definedName>
    <definedName name="___sh1040">#REF!</definedName>
    <definedName name="___SN3">#REF!</definedName>
    <definedName name="___std100" localSheetId="4">#REF!</definedName>
    <definedName name="___std100">#REF!</definedName>
    <definedName name="___std150" localSheetId="4">#REF!</definedName>
    <definedName name="___std150">#REF!</definedName>
    <definedName name="___std2">#REF!</definedName>
    <definedName name="___std3">#REF!</definedName>
    <definedName name="___std4">#REF!</definedName>
    <definedName name="___std50" localSheetId="4">#REF!</definedName>
    <definedName name="___std50">#REF!</definedName>
    <definedName name="___std65" localSheetId="4">#REF!</definedName>
    <definedName name="___std65">#REF!</definedName>
    <definedName name="___SUB1">#REF!</definedName>
    <definedName name="___tgl2">[84]Ch!$A$16</definedName>
    <definedName name="___ti100" localSheetId="9">#REF!</definedName>
    <definedName name="___ti100" localSheetId="6">#REF!</definedName>
    <definedName name="___ti100">#REF!</definedName>
    <definedName name="___ti120" localSheetId="9">#REF!</definedName>
    <definedName name="___ti120" localSheetId="6">#REF!</definedName>
    <definedName name="___ti120">#REF!</definedName>
    <definedName name="___ti50" localSheetId="9">#REF!</definedName>
    <definedName name="___ti50" localSheetId="6">#REF!</definedName>
    <definedName name="___ti50">#REF!</definedName>
    <definedName name="___ti60">#REF!</definedName>
    <definedName name="___ti80">#REF!</definedName>
    <definedName name="___TL1">#REF!</definedName>
    <definedName name="___tl120">#REF!</definedName>
    <definedName name="___tl140">#REF!</definedName>
    <definedName name="___TL2">#REF!</definedName>
    <definedName name="___TL240">#REF!</definedName>
    <definedName name="___TL3">#REF!</definedName>
    <definedName name="___TLA120">#REF!</definedName>
    <definedName name="___TLA35">#REF!</definedName>
    <definedName name="___TLA50">#REF!</definedName>
    <definedName name="___TLA70">#REF!</definedName>
    <definedName name="___TLA95">#REF!</definedName>
    <definedName name="___tlc20">#REF!</definedName>
    <definedName name="___tsv25" localSheetId="4">#REF!</definedName>
    <definedName name="___tsv25">#REF!</definedName>
    <definedName name="___uls60">#REF!</definedName>
    <definedName name="___UTA1">#REF!</definedName>
    <definedName name="___utd1">#REF!</definedName>
    <definedName name="___utd2">#REF!</definedName>
    <definedName name="___utd3">#REF!</definedName>
    <definedName name="___vcd2">#REF!</definedName>
    <definedName name="___vcd3">#REF!</definedName>
    <definedName name="___vcd4">#REF!</definedName>
    <definedName name="___VL100">#REF!</definedName>
    <definedName name="___VL200">#REF!</definedName>
    <definedName name="___VL250">#REF!</definedName>
    <definedName name="___vnt100" localSheetId="4">#REF!</definedName>
    <definedName name="___vnt100">#REF!</definedName>
    <definedName name="___vnt40" localSheetId="4">#REF!</definedName>
    <definedName name="___vnt40">#REF!</definedName>
    <definedName name="___vnt50" localSheetId="4">#REF!</definedName>
    <definedName name="___vnt50">#REF!</definedName>
    <definedName name="___vnt80" localSheetId="4">#REF!</definedName>
    <definedName name="___vnt80">#REF!</definedName>
    <definedName name="___WAK1">#REF!</definedName>
    <definedName name="___WAK2">#REF!</definedName>
    <definedName name="___WC1">#REF!</definedName>
    <definedName name="___WC2">#REF!</definedName>
    <definedName name="___WC3">#REF!</definedName>
    <definedName name="___we3">#REF!</definedName>
    <definedName name="___xlfn.BAHTTEXT" hidden="1">#NAME?</definedName>
    <definedName name="__1" localSheetId="4">[69]Volume!#REF!</definedName>
    <definedName name="__1">[69]Volume!#REF!</definedName>
    <definedName name="__1__123Graph_ACHART_1" hidden="1">'[100]L 1'!$G$26:$V$26</definedName>
    <definedName name="__1__123Graph_ACHART_2" localSheetId="4" hidden="1">[101]Perhit.Alat!#REF!</definedName>
    <definedName name="__1__123Graph_ACHART_2" localSheetId="6" hidden="1">[101]Perhit.Alat!#REF!</definedName>
    <definedName name="__1__123Graph_ACHART_2" hidden="1">[101]Perhit.Alat!#REF!</definedName>
    <definedName name="__10A" localSheetId="6">'[85]Anls Hrg'!#REF!</definedName>
    <definedName name="__10A">'[85]Anls Hrg'!#REF!</definedName>
    <definedName name="__123546rr" localSheetId="9" hidden="1">#REF!</definedName>
    <definedName name="__123546rr" localSheetId="6" hidden="1">#REF!</definedName>
    <definedName name="__123546rr" hidden="1">#REF!</definedName>
    <definedName name="__123Graph_A" localSheetId="9" hidden="1">'[102]ANL-EI'!#REF!</definedName>
    <definedName name="__123Graph_A" localSheetId="4" hidden="1">#REF!</definedName>
    <definedName name="__123Graph_A" localSheetId="6" hidden="1">[56]HK!$H$12:$H$20</definedName>
    <definedName name="__123Graph_A" hidden="1">#REF!</definedName>
    <definedName name="__123Graph_AADT" hidden="1">[74]TRAFFIC!$S$28:$S$38</definedName>
    <definedName name="__123Graph_AChart1" localSheetId="4" hidden="1">'[103]EE-PROP'!#REF!</definedName>
    <definedName name="__123Graph_AChart1" localSheetId="6" hidden="1">'[103]EE-PROP'!#REF!</definedName>
    <definedName name="__123Graph_AChart1" hidden="1">'[103]EE-PROP'!#REF!</definedName>
    <definedName name="__123Graph_ACurrent" localSheetId="4" hidden="1">'[103]EE-PROP'!#REF!</definedName>
    <definedName name="__123Graph_ACurrent" localSheetId="6" hidden="1">'[103]EE-PROP'!#REF!</definedName>
    <definedName name="__123Graph_ACurrent" hidden="1">'[103]EE-PROP'!#REF!</definedName>
    <definedName name="__123Graph_AESA" hidden="1">[74]TRAFFIC!$Q$28:$Q$38</definedName>
    <definedName name="__123Graph_AG31" localSheetId="6" hidden="1">[104]TJ1Q47!$G$7:$G$31</definedName>
    <definedName name="__123Graph_AG31" hidden="1">[105]TJ1Q47!$G$7:$G$31</definedName>
    <definedName name="__123Graph_AG32" localSheetId="6" hidden="1">[104]TJ1Q47!$G$7:$G$31</definedName>
    <definedName name="__123Graph_AG32" hidden="1">[105]TJ1Q47!$G$7:$G$31</definedName>
    <definedName name="__123Graph_AG33" localSheetId="6" hidden="1">[104]TJ1Q47!$G$7:$G$31</definedName>
    <definedName name="__123Graph_AG33" hidden="1">[105]TJ1Q47!$G$7:$G$31</definedName>
    <definedName name="__123Graph_AG34" localSheetId="6" hidden="1">[104]TJ1Q47!$G$7:$G$31</definedName>
    <definedName name="__123Graph_AG34" hidden="1">[105]TJ1Q47!$G$7:$G$31</definedName>
    <definedName name="__123Graph_AMAIN" hidden="1">[74]TRAFFIC!$O$26:$X$26</definedName>
    <definedName name="__123Graph_B" localSheetId="9" hidden="1">'[102]ANL-EI'!#REF!</definedName>
    <definedName name="__123Graph_B" localSheetId="4" hidden="1">#REF!</definedName>
    <definedName name="__123Graph_B" localSheetId="6" hidden="1">[56]HK!$I$12:$I$20</definedName>
    <definedName name="__123Graph_B" hidden="1">#REF!</definedName>
    <definedName name="__123Graph_BADT" hidden="1">[74]TRAFFIC!$T$28:$T$38</definedName>
    <definedName name="__123Graph_BChart1" localSheetId="4" hidden="1">'[103]EE-PROP'!#REF!</definedName>
    <definedName name="__123Graph_BChart1" localSheetId="6" hidden="1">'[103]EE-PROP'!#REF!</definedName>
    <definedName name="__123Graph_BChart1" hidden="1">'[103]EE-PROP'!#REF!</definedName>
    <definedName name="__123Graph_BCurrent" localSheetId="4" hidden="1">'[103]EE-PROP'!#REF!</definedName>
    <definedName name="__123Graph_BCurrent" localSheetId="6" hidden="1">'[103]EE-PROP'!#REF!</definedName>
    <definedName name="__123Graph_BCurrent" hidden="1">'[103]EE-PROP'!#REF!</definedName>
    <definedName name="__123Graph_BESA" hidden="1">[74]TRAFFIC!$P$28:$P$38</definedName>
    <definedName name="__123Graph_BG31" localSheetId="6" hidden="1">[104]TJ1Q47!$E$7:$E$31</definedName>
    <definedName name="__123Graph_BG31" hidden="1">[105]TJ1Q47!$E$7:$E$31</definedName>
    <definedName name="__123Graph_BG32" localSheetId="6" hidden="1">[104]TJ1Q47!$E$7:$E$31</definedName>
    <definedName name="__123Graph_BG32" hidden="1">[105]TJ1Q47!$E$7:$E$31</definedName>
    <definedName name="__123Graph_BG33" localSheetId="6" hidden="1">[104]TJ1Q47!$E$7:$E$31</definedName>
    <definedName name="__123Graph_BG33" hidden="1">[105]TJ1Q47!$E$7:$E$31</definedName>
    <definedName name="__123Graph_BG34" localSheetId="6" hidden="1">[104]TJ1Q47!$E$7:$E$31</definedName>
    <definedName name="__123Graph_BG34" hidden="1">[105]TJ1Q47!$E$7:$E$31</definedName>
    <definedName name="__123Graph_BMAIN" hidden="1">[74]TRAFFIC!$O$27:$X$27</definedName>
    <definedName name="__123Graph_C" localSheetId="9" hidden="1">[105]TJ1Q47!$J$7:$J$31</definedName>
    <definedName name="__123Graph_C" localSheetId="4" hidden="1">[106]AC!#REF!</definedName>
    <definedName name="__123Graph_C" localSheetId="6" hidden="1">[107]bbtest2!$C$10:$C$10</definedName>
    <definedName name="__123Graph_C" hidden="1">[106]AC!#REF!</definedName>
    <definedName name="__123Graph_ca" localSheetId="6" hidden="1">[104]TJ1Q47!$J$7:$J$31</definedName>
    <definedName name="__123Graph_ca" hidden="1">[105]TJ1Q47!$J$7:$J$31</definedName>
    <definedName name="__123Graph_CADT" hidden="1">[74]TRAFFIC!$U$28:$U$38</definedName>
    <definedName name="__123Graph_CESA" hidden="1">[74]TRAFFIC!$R$28:$R$38</definedName>
    <definedName name="__123Graph_D" localSheetId="4" hidden="1">#REF!</definedName>
    <definedName name="__123Graph_D" localSheetId="6" hidden="1">[1]COVER!#REF!</definedName>
    <definedName name="__123Graph_D" hidden="1">#REF!</definedName>
    <definedName name="__123Graph_E" localSheetId="4" hidden="1">#REF!</definedName>
    <definedName name="__123Graph_E" localSheetId="6" hidden="1">[1]COVER!#REF!</definedName>
    <definedName name="__123Graph_E" hidden="1">#REF!</definedName>
    <definedName name="__123Graph_F" localSheetId="4" hidden="1">#REF!</definedName>
    <definedName name="__123Graph_F" localSheetId="6" hidden="1">[1]COVER!#REF!</definedName>
    <definedName name="__123Graph_F" hidden="1">#REF!</definedName>
    <definedName name="__123Graph_X" localSheetId="9" hidden="1">'[102]ANL-EI'!#REF!</definedName>
    <definedName name="__123Graph_X" localSheetId="4" hidden="1">#REF!</definedName>
    <definedName name="__123Graph_X" localSheetId="6" hidden="1">[56]HK!$G$12:$G$20</definedName>
    <definedName name="__123Graph_X" hidden="1">#REF!</definedName>
    <definedName name="__123Graph_XADT" hidden="1">[74]TRAFFIC!$O$28:$O$38</definedName>
    <definedName name="__123Graph_XChart1" localSheetId="4" hidden="1">'[103]EE-PROP'!#REF!</definedName>
    <definedName name="__123Graph_XChart1" localSheetId="6" hidden="1">'[103]EE-PROP'!#REF!</definedName>
    <definedName name="__123Graph_XChart1" hidden="1">'[103]EE-PROP'!#REF!</definedName>
    <definedName name="__123Graph_XCurrent" localSheetId="4" hidden="1">'[103]EE-PROP'!#REF!</definedName>
    <definedName name="__123Graph_XCurrent" localSheetId="6" hidden="1">'[103]EE-PROP'!#REF!</definedName>
    <definedName name="__123Graph_XCurrent" hidden="1">'[103]EE-PROP'!#REF!</definedName>
    <definedName name="__123Graph_XESA" hidden="1">[74]TRAFFIC!$O$28:$O$38</definedName>
    <definedName name="__123Graph_XG31" localSheetId="6" hidden="1">[104]TJ1Q47!$B$7:$B$31</definedName>
    <definedName name="__123Graph_XG31" hidden="1">[105]TJ1Q47!$B$7:$B$31</definedName>
    <definedName name="__123Graph_XG32" localSheetId="6" hidden="1">[104]TJ1Q47!$B$7:$B$31</definedName>
    <definedName name="__123Graph_XG32" hidden="1">[105]TJ1Q47!$B$7:$B$31</definedName>
    <definedName name="__123Graph_XG33" localSheetId="6" hidden="1">[104]TJ1Q47!$B$7:$B$31</definedName>
    <definedName name="__123Graph_XG33" hidden="1">[105]TJ1Q47!$B$7:$B$31</definedName>
    <definedName name="__123Graph_XG34" localSheetId="6" hidden="1">[104]TJ1Q47!$B$7:$B$31</definedName>
    <definedName name="__123Graph_XG34" hidden="1">[105]TJ1Q47!$B$7:$B$31</definedName>
    <definedName name="__123Graph_XMAIN" hidden="1">[74]TRAFFIC!$O$9:$X$9</definedName>
    <definedName name="__7B" localSheetId="6">'[85]Anls Hrg'!#REF!</definedName>
    <definedName name="__7B">'[85]Anls Hrg'!#REF!</definedName>
    <definedName name="__aaa1" localSheetId="9">#REF!</definedName>
    <definedName name="__aaa1" localSheetId="6">#REF!</definedName>
    <definedName name="__aaa1">#REF!</definedName>
    <definedName name="__abs100" localSheetId="4">#REF!</definedName>
    <definedName name="__abs100" localSheetId="6">#REF!</definedName>
    <definedName name="__abs100">#REF!</definedName>
    <definedName name="__adt34">[86]alat!$J$16</definedName>
    <definedName name="__adt810">[86]alat!$J$17</definedName>
    <definedName name="__ahu100" localSheetId="4">#REF!</definedName>
    <definedName name="__ahu100" localSheetId="6">#REF!</definedName>
    <definedName name="__ahu100">#REF!</definedName>
    <definedName name="__ahu150" localSheetId="4">#REF!</definedName>
    <definedName name="__ahu150" localSheetId="6">#REF!</definedName>
    <definedName name="__ahu150">#REF!</definedName>
    <definedName name="__ako100" localSheetId="4">#REF!</definedName>
    <definedName name="__ako100" localSheetId="6">#REF!</definedName>
    <definedName name="__ako100">#REF!</definedName>
    <definedName name="__ako150" localSheetId="4">#REF!</definedName>
    <definedName name="__ako150">#REF!</definedName>
    <definedName name="__ako50" localSheetId="4">#REF!</definedName>
    <definedName name="__ako50">#REF!</definedName>
    <definedName name="__ako80" localSheetId="4">#REF!</definedName>
    <definedName name="__ako80">#REF!</definedName>
    <definedName name="__aku100" localSheetId="4">#REF!</definedName>
    <definedName name="__aku100">#REF!</definedName>
    <definedName name="__aku150" localSheetId="4">#REF!</definedName>
    <definedName name="__aku150">#REF!</definedName>
    <definedName name="__ana1" localSheetId="9">#REF!</definedName>
    <definedName name="__ANA1">'[85]Anls Hrg'!#REF!</definedName>
    <definedName name="__ana10" localSheetId="9">#REF!</definedName>
    <definedName name="__ana10" localSheetId="6">#REF!</definedName>
    <definedName name="__ana10">#REF!</definedName>
    <definedName name="__ana100" localSheetId="9">#REF!</definedName>
    <definedName name="__ana100" localSheetId="6">#REF!</definedName>
    <definedName name="__ana100">#REF!</definedName>
    <definedName name="__ana101" localSheetId="9">#REF!</definedName>
    <definedName name="__ana101" localSheetId="6">#REF!</definedName>
    <definedName name="__ana101">#REF!</definedName>
    <definedName name="__ana102">#REF!</definedName>
    <definedName name="__ana103">#REF!</definedName>
    <definedName name="__ana104">#REF!</definedName>
    <definedName name="__ana105">#REF!</definedName>
    <definedName name="__ana106">#REF!</definedName>
    <definedName name="__ana107">#REF!</definedName>
    <definedName name="__ana108">#REF!</definedName>
    <definedName name="__ana109">#REF!</definedName>
    <definedName name="__ana11" localSheetId="9">#REF!</definedName>
    <definedName name="__ANA11">'[85]Anls Hrg'!#REF!</definedName>
    <definedName name="__ana110" localSheetId="9">#REF!</definedName>
    <definedName name="__ana110" localSheetId="6">#REF!</definedName>
    <definedName name="__ana110">#REF!</definedName>
    <definedName name="__ana111" localSheetId="9">#REF!</definedName>
    <definedName name="__ana111" localSheetId="6">#REF!</definedName>
    <definedName name="__ana111">#REF!</definedName>
    <definedName name="__ana112" localSheetId="9">#REF!</definedName>
    <definedName name="__ana112" localSheetId="6">#REF!</definedName>
    <definedName name="__ana112">#REF!</definedName>
    <definedName name="__ana113">#REF!</definedName>
    <definedName name="__ana114">#REF!</definedName>
    <definedName name="__ana115">#REF!</definedName>
    <definedName name="__ana116">#REF!</definedName>
    <definedName name="__ana117">#REF!</definedName>
    <definedName name="__ana118">#REF!</definedName>
    <definedName name="__ana119">#REF!</definedName>
    <definedName name="__ana12" localSheetId="9">#REF!</definedName>
    <definedName name="__ANA12">'[85]Anls Hrg'!#REF!</definedName>
    <definedName name="__ana120" localSheetId="9">#REF!</definedName>
    <definedName name="__ana120" localSheetId="6">#REF!</definedName>
    <definedName name="__ana120">#REF!</definedName>
    <definedName name="__ana121" localSheetId="9">#REF!</definedName>
    <definedName name="__ana121" localSheetId="6">#REF!</definedName>
    <definedName name="__ana121">#REF!</definedName>
    <definedName name="__ana122" localSheetId="9">#REF!</definedName>
    <definedName name="__ana122" localSheetId="6">#REF!</definedName>
    <definedName name="__ana122">#REF!</definedName>
    <definedName name="__ana123">#REF!</definedName>
    <definedName name="__ana124">#REF!</definedName>
    <definedName name="__ana13" localSheetId="9">#REF!</definedName>
    <definedName name="__ANA13">'[85]Anls Hrg'!#REF!</definedName>
    <definedName name="__ana14" localSheetId="9">#REF!</definedName>
    <definedName name="__ana14" localSheetId="6">#REF!</definedName>
    <definedName name="__ana14">#REF!</definedName>
    <definedName name="__ana15" localSheetId="9">#REF!</definedName>
    <definedName name="__ana15" localSheetId="6">#REF!</definedName>
    <definedName name="__ana15">#REF!</definedName>
    <definedName name="__ana16" localSheetId="9">#REF!</definedName>
    <definedName name="__ANA16" localSheetId="6">'[85]Anls Hrg'!#REF!</definedName>
    <definedName name="__ANA16">'[85]Anls Hrg'!#REF!</definedName>
    <definedName name="__ana17" localSheetId="9">#REF!</definedName>
    <definedName name="__ANA17" localSheetId="6">'[85]Anls Hrg'!#REF!</definedName>
    <definedName name="__ANA17">'[85]Anls Hrg'!#REF!</definedName>
    <definedName name="__ana18" localSheetId="9">#REF!</definedName>
    <definedName name="__ana18" localSheetId="6">#REF!</definedName>
    <definedName name="__ana18">#REF!</definedName>
    <definedName name="__ana19" localSheetId="9">#REF!</definedName>
    <definedName name="__ana19" localSheetId="6">#REF!</definedName>
    <definedName name="__ana19">#REF!</definedName>
    <definedName name="__ana2" localSheetId="9">#REF!</definedName>
    <definedName name="__ANA2" localSheetId="6">'[85]Anls Hrg'!#REF!</definedName>
    <definedName name="__ANA2">'[85]Anls Hrg'!#REF!</definedName>
    <definedName name="__ana20" localSheetId="9">#REF!</definedName>
    <definedName name="__ana20" localSheetId="6">#REF!</definedName>
    <definedName name="__ana20">#REF!</definedName>
    <definedName name="__ana21" localSheetId="9">#REF!</definedName>
    <definedName name="__ANA21" localSheetId="6">'[85]Anls Hrg'!#REF!</definedName>
    <definedName name="__ANA21">'[85]Anls Hrg'!#REF!</definedName>
    <definedName name="__ana22" localSheetId="9">#REF!</definedName>
    <definedName name="__ana22" localSheetId="6">#REF!</definedName>
    <definedName name="__ana22">#REF!</definedName>
    <definedName name="__ana23" localSheetId="9">#REF!</definedName>
    <definedName name="__ana23" localSheetId="6">#REF!</definedName>
    <definedName name="__ana23">#REF!</definedName>
    <definedName name="__ana24" localSheetId="9">#REF!</definedName>
    <definedName name="__ANA24" localSheetId="6">'[85]Anls Hrg'!#REF!</definedName>
    <definedName name="__ANA24">'[85]Anls Hrg'!#REF!</definedName>
    <definedName name="__ana25" localSheetId="9">#REF!</definedName>
    <definedName name="__ANA25" localSheetId="6">'[85]Anls Hrg'!#REF!</definedName>
    <definedName name="__ANA25">'[85]Anls Hrg'!#REF!</definedName>
    <definedName name="__ana26" localSheetId="9">#REF!</definedName>
    <definedName name="__ana26" localSheetId="6">#REF!</definedName>
    <definedName name="__ana26">#REF!</definedName>
    <definedName name="__ana27" localSheetId="9">#REF!</definedName>
    <definedName name="__ana27" localSheetId="6">#REF!</definedName>
    <definedName name="__ana27">#REF!</definedName>
    <definedName name="__ana28" localSheetId="9">#REF!</definedName>
    <definedName name="__ana28" localSheetId="6">#REF!</definedName>
    <definedName name="__ana28">#REF!</definedName>
    <definedName name="__ana29">#REF!</definedName>
    <definedName name="__ana3">#REF!</definedName>
    <definedName name="__ana30">#REF!</definedName>
    <definedName name="__ana31">#REF!</definedName>
    <definedName name="__ana32" localSheetId="9">#REF!</definedName>
    <definedName name="__ANA32">'[85]Anls Hrg'!#REF!</definedName>
    <definedName name="__ana33" localSheetId="9">#REF!</definedName>
    <definedName name="__ANA33">'[85]Anls Hrg'!#REF!</definedName>
    <definedName name="__ana34" localSheetId="9">#REF!</definedName>
    <definedName name="__ana34" localSheetId="6">#REF!</definedName>
    <definedName name="__ana34">#REF!</definedName>
    <definedName name="__ana35" localSheetId="9">#REF!</definedName>
    <definedName name="__ana35" localSheetId="6">#REF!</definedName>
    <definedName name="__ana35">#REF!</definedName>
    <definedName name="__ana36" localSheetId="9">#REF!</definedName>
    <definedName name="__ana36" localSheetId="6">#REF!</definedName>
    <definedName name="__ana36">#REF!</definedName>
    <definedName name="__ana37" localSheetId="9">#REF!</definedName>
    <definedName name="__ANA37" localSheetId="6">'[85]Anls Hrg'!#REF!</definedName>
    <definedName name="__ANA37">'[85]Anls Hrg'!#REF!</definedName>
    <definedName name="__ana38" localSheetId="9">#REF!</definedName>
    <definedName name="__ANA38" localSheetId="6">'[85]Anls Hrg'!#REF!</definedName>
    <definedName name="__ANA38">'[85]Anls Hrg'!#REF!</definedName>
    <definedName name="__ana39" localSheetId="9">#REF!</definedName>
    <definedName name="__ana39" localSheetId="6">#REF!</definedName>
    <definedName name="__ana39">#REF!</definedName>
    <definedName name="__ana4" localSheetId="9">#REF!</definedName>
    <definedName name="__ANA4" localSheetId="6">'[85]Anls Hrg'!#REF!</definedName>
    <definedName name="__ANA4">'[85]Anls Hrg'!#REF!</definedName>
    <definedName name="__ana40" localSheetId="9">#REF!</definedName>
    <definedName name="__ana40" localSheetId="6">#REF!</definedName>
    <definedName name="__ana40">#REF!</definedName>
    <definedName name="__ana41" localSheetId="9">#REF!</definedName>
    <definedName name="__ana41" localSheetId="6">#REF!</definedName>
    <definedName name="__ana41">#REF!</definedName>
    <definedName name="__ana42" localSheetId="9">#REF!</definedName>
    <definedName name="__ana42" localSheetId="6">#REF!</definedName>
    <definedName name="__ana42">#REF!</definedName>
    <definedName name="__ana43">#REF!</definedName>
    <definedName name="__ana44">#REF!</definedName>
    <definedName name="__ana45">#REF!</definedName>
    <definedName name="__ana46">#REF!</definedName>
    <definedName name="__ana47">#REF!</definedName>
    <definedName name="__ana48">#REF!</definedName>
    <definedName name="__ana49">#REF!</definedName>
    <definedName name="__ana5" localSheetId="9">#REF!</definedName>
    <definedName name="__ANA5">'[85]Anls Hrg'!#REF!</definedName>
    <definedName name="__ana50" localSheetId="9">#REF!</definedName>
    <definedName name="__ana50" localSheetId="6">#REF!</definedName>
    <definedName name="__ana50">#REF!</definedName>
    <definedName name="__ana51" localSheetId="9">#REF!</definedName>
    <definedName name="__ana51" localSheetId="6">#REF!</definedName>
    <definedName name="__ana51">#REF!</definedName>
    <definedName name="__ana52" localSheetId="9">#REF!</definedName>
    <definedName name="__ana52" localSheetId="6">#REF!</definedName>
    <definedName name="__ana52">#REF!</definedName>
    <definedName name="__ana53">#REF!</definedName>
    <definedName name="__ana54">#REF!</definedName>
    <definedName name="__ana55">#REF!</definedName>
    <definedName name="__ana56">#REF!</definedName>
    <definedName name="__ana57">#REF!</definedName>
    <definedName name="__ana58">#REF!</definedName>
    <definedName name="__ana59">#REF!</definedName>
    <definedName name="__ana6">#REF!</definedName>
    <definedName name="__ana60">#REF!</definedName>
    <definedName name="__ana61">#REF!</definedName>
    <definedName name="__ana62">#REF!</definedName>
    <definedName name="__ana63">#REF!</definedName>
    <definedName name="__ana64">#REF!</definedName>
    <definedName name="__ana65">#REF!</definedName>
    <definedName name="__ana66">#REF!</definedName>
    <definedName name="__ana67">#REF!</definedName>
    <definedName name="__ana68">#REF!</definedName>
    <definedName name="__ana69">#REF!</definedName>
    <definedName name="__ana7" localSheetId="9">#REF!</definedName>
    <definedName name="__ANA7">'[85]Anls Hrg'!#REF!</definedName>
    <definedName name="__ana70" localSheetId="9">#REF!</definedName>
    <definedName name="__ana70" localSheetId="6">#REF!</definedName>
    <definedName name="__ana70">#REF!</definedName>
    <definedName name="__ana71" localSheetId="9">#REF!</definedName>
    <definedName name="__ana71" localSheetId="6">#REF!</definedName>
    <definedName name="__ana71">#REF!</definedName>
    <definedName name="__ana72" localSheetId="9">#REF!</definedName>
    <definedName name="__ana72" localSheetId="6">#REF!</definedName>
    <definedName name="__ana72">#REF!</definedName>
    <definedName name="__ana73">#REF!</definedName>
    <definedName name="__ana74">#REF!</definedName>
    <definedName name="__ana75">#REF!</definedName>
    <definedName name="__ana76">#REF!</definedName>
    <definedName name="__ana77">#REF!</definedName>
    <definedName name="__ana78">#REF!</definedName>
    <definedName name="__ana79">#REF!</definedName>
    <definedName name="__ana8" localSheetId="9">#REF!</definedName>
    <definedName name="__ANA8">'[85]Anls Hrg'!#REF!</definedName>
    <definedName name="__ana80" localSheetId="9">#REF!</definedName>
    <definedName name="__ana80" localSheetId="6">#REF!</definedName>
    <definedName name="__ana80">#REF!</definedName>
    <definedName name="__ana81" localSheetId="9">#REF!</definedName>
    <definedName name="__ana81" localSheetId="6">#REF!</definedName>
    <definedName name="__ana81">#REF!</definedName>
    <definedName name="__ana82" localSheetId="9">#REF!</definedName>
    <definedName name="__ana82" localSheetId="6">#REF!</definedName>
    <definedName name="__ana82">#REF!</definedName>
    <definedName name="__ana83">#REF!</definedName>
    <definedName name="__ana84">#REF!</definedName>
    <definedName name="__ana85">#REF!</definedName>
    <definedName name="__ana86">#REF!</definedName>
    <definedName name="__ana87">#REF!</definedName>
    <definedName name="__ana88">#REF!</definedName>
    <definedName name="__ana89">#REF!</definedName>
    <definedName name="__ana9" localSheetId="9">#REF!</definedName>
    <definedName name="__ANA9">'[85]Anls Hrg'!#REF!</definedName>
    <definedName name="__ana90" localSheetId="9">#REF!</definedName>
    <definedName name="__ana90" localSheetId="6">#REF!</definedName>
    <definedName name="__ana90">#REF!</definedName>
    <definedName name="__ana91" localSheetId="9">#REF!</definedName>
    <definedName name="__ana91" localSheetId="6">#REF!</definedName>
    <definedName name="__ana91">#REF!</definedName>
    <definedName name="__ana92" localSheetId="9">#REF!</definedName>
    <definedName name="__ana92" localSheetId="6">#REF!</definedName>
    <definedName name="__ana92">#REF!</definedName>
    <definedName name="__ana93">#REF!</definedName>
    <definedName name="__ana94">#REF!</definedName>
    <definedName name="__ana95">#REF!</definedName>
    <definedName name="__ana96">#REF!</definedName>
    <definedName name="__ana97">#REF!</definedName>
    <definedName name="__ana98">#REF!</definedName>
    <definedName name="__ana99">#REF!</definedName>
    <definedName name="__ank275">[108]DivVII!$G$50</definedName>
    <definedName name="__atk225" localSheetId="4">[87]Ans!#REF!</definedName>
    <definedName name="__atk225" localSheetId="6">[87]Ans!#REF!</definedName>
    <definedName name="__atk225">[87]Ans!#REF!</definedName>
    <definedName name="__bab3" localSheetId="9">#REF!</definedName>
    <definedName name="__bab3" localSheetId="6">#REF!</definedName>
    <definedName name="__bab3">#REF!</definedName>
    <definedName name="__bab4" localSheetId="9">#REF!</definedName>
    <definedName name="__bab4" localSheetId="6">#REF!</definedName>
    <definedName name="__bab4">#REF!</definedName>
    <definedName name="__bbm10" localSheetId="9">#REF!</definedName>
    <definedName name="__bbm10" localSheetId="6">#REF!</definedName>
    <definedName name="__bbm10">#REF!</definedName>
    <definedName name="__bbm3">#REF!</definedName>
    <definedName name="__bbm5">#REF!</definedName>
    <definedName name="__bbm8">#REF!</definedName>
    <definedName name="__bcv100" localSheetId="4">#REF!</definedName>
    <definedName name="__bcv100">#REF!</definedName>
    <definedName name="__bcv125" localSheetId="4">#REF!</definedName>
    <definedName name="__bcv125">#REF!</definedName>
    <definedName name="__bcv150" localSheetId="4">#REF!</definedName>
    <definedName name="__bcv150">#REF!</definedName>
    <definedName name="__bet250">#REF!</definedName>
    <definedName name="__bet275">#REF!</definedName>
    <definedName name="__bet300">#REF!</definedName>
    <definedName name="__BOQ1">#REF!</definedName>
    <definedName name="__BOQ2">#REF!</definedName>
    <definedName name="__bpl32">#REF!</definedName>
    <definedName name="__bpl9">#REF!</definedName>
    <definedName name="__brc120">#REF!</definedName>
    <definedName name="__brc90">#REF!</definedName>
    <definedName name="__BRE1">#REF!</definedName>
    <definedName name="__bsd1600">#REF!</definedName>
    <definedName name="__bsd2500">#REF!</definedName>
    <definedName name="__bsd4000">#REF!</definedName>
    <definedName name="__btn175">#REF!</definedName>
    <definedName name="__btn300">#REF!</definedName>
    <definedName name="__bud3500">#REF!</definedName>
    <definedName name="__bvd1">#REF!</definedName>
    <definedName name="__bvd2">#REF!</definedName>
    <definedName name="__bvd3">#REF!</definedName>
    <definedName name="__bvd34">#REF!</definedName>
    <definedName name="__bvd4">#REF!</definedName>
    <definedName name="__bvd5">#REF!</definedName>
    <definedName name="__bvd8">#REF!</definedName>
    <definedName name="__cas80" localSheetId="4">#REF!</definedName>
    <definedName name="__cas80">#REF!</definedName>
    <definedName name="__cip10">#REF!</definedName>
    <definedName name="__cip2">#REF!</definedName>
    <definedName name="__cip3">#REF!</definedName>
    <definedName name="__cip4">#REF!</definedName>
    <definedName name="__cip6">#REF!</definedName>
    <definedName name="__cip8">#REF!</definedName>
    <definedName name="__cod4">#REF!</definedName>
    <definedName name="__CON1">#REF!</definedName>
    <definedName name="__CON2">#REF!</definedName>
    <definedName name="__COR135">[109]Anl!#REF!</definedName>
    <definedName name="__cvd100" localSheetId="9">#REF!</definedName>
    <definedName name="__cvd100" localSheetId="4">#REF!</definedName>
    <definedName name="__cvd100" localSheetId="6">#REF!</definedName>
    <definedName name="__cvd100">#REF!</definedName>
    <definedName name="__cvd15" localSheetId="4">#REF!</definedName>
    <definedName name="__cvd15">#REF!</definedName>
    <definedName name="__cvd150" localSheetId="4">#REF!</definedName>
    <definedName name="__cvd150">#REF!</definedName>
    <definedName name="__cvd50" localSheetId="4">#REF!</definedName>
    <definedName name="__cvd50">#REF!</definedName>
    <definedName name="__cvd65" localSheetId="4">#REF!</definedName>
    <definedName name="__cvd65">#REF!</definedName>
    <definedName name="__CWA12">#REF!</definedName>
    <definedName name="__DAF1">#REF!</definedName>
    <definedName name="__DAF10">#REF!</definedName>
    <definedName name="__daf2">#REF!</definedName>
    <definedName name="__daf31">#REF!</definedName>
    <definedName name="__daf32">#REF!</definedName>
    <definedName name="__daf33">#REF!</definedName>
    <definedName name="__dcd021">#REF!</definedName>
    <definedName name="__ddn400">#REF!</definedName>
    <definedName name="__ddn600">#REF!</definedName>
    <definedName name="__dia6" localSheetId="4">#REF!</definedName>
    <definedName name="__dia6">#REF!</definedName>
    <definedName name="__DIV1" localSheetId="9">'[72]Kuantitas &amp; Harga'!$G$26</definedName>
    <definedName name="__DIV1" localSheetId="4">#REF!</definedName>
    <definedName name="__DIV1" localSheetId="6">[51]BOQ!$G$28</definedName>
    <definedName name="__DIV1">#REF!</definedName>
    <definedName name="__DIV10" localSheetId="9">'[72]Kuantitas &amp; Harga'!$G$418</definedName>
    <definedName name="__DIV10" localSheetId="4">#REF!</definedName>
    <definedName name="__DIV10" localSheetId="6">[51]BOQ!$G$384</definedName>
    <definedName name="__DIV10">#REF!</definedName>
    <definedName name="__DIV11" localSheetId="9">'[72]Kuantitas &amp; Harga'!#REF!</definedName>
    <definedName name="__DIV11" localSheetId="4">#REF!</definedName>
    <definedName name="__DIV11">#REF!</definedName>
    <definedName name="__DIV111" localSheetId="4">'[88]Kuantitas &amp; Harga'!#REF!</definedName>
    <definedName name="__DIV111">'[88]Kuantitas &amp; Harga'!#REF!</definedName>
    <definedName name="__DIV2" localSheetId="9">'[72]Kuantitas &amp; Harga'!$G$50</definedName>
    <definedName name="__DIV2" localSheetId="4">#REF!</definedName>
    <definedName name="__DIV2" localSheetId="6">[51]BOQ!$G$53</definedName>
    <definedName name="__DIV2">#REF!</definedName>
    <definedName name="__DIV3" localSheetId="9">'[72]Kuantitas &amp; Harga'!$G$84</definedName>
    <definedName name="__DIV3" localSheetId="4">#REF!</definedName>
    <definedName name="__DIV3" localSheetId="6">[51]BOQ!$G$76</definedName>
    <definedName name="__DIV3">#REF!</definedName>
    <definedName name="__DIV4" localSheetId="9">'[72]Kuantitas &amp; Harga'!$G$99</definedName>
    <definedName name="__DIV4" localSheetId="4">#REF!</definedName>
    <definedName name="__DIV4" localSheetId="6">[51]BOQ!$G$89</definedName>
    <definedName name="__DIV4">#REF!</definedName>
    <definedName name="__DIV5" localSheetId="9">'[72]Kuantitas &amp; Harga'!$G$119</definedName>
    <definedName name="__DIV5" localSheetId="4">#REF!</definedName>
    <definedName name="__DIV5" localSheetId="6">[51]BOQ!$G$106</definedName>
    <definedName name="__DIV5">#REF!</definedName>
    <definedName name="__DIV6" localSheetId="9">'[72]Kuantitas &amp; Harga'!$G$155</definedName>
    <definedName name="__DIV6" localSheetId="4">#REF!</definedName>
    <definedName name="__DIV6" localSheetId="6">[51]BOQ!$G$164</definedName>
    <definedName name="__DIV6">#REF!</definedName>
    <definedName name="__DIV7" localSheetId="9">'[72]Kuantitas &amp; Harga'!#REF!</definedName>
    <definedName name="__DIV7" localSheetId="4">#REF!</definedName>
    <definedName name="__DIV7" localSheetId="6">[51]BOQ!$G$289</definedName>
    <definedName name="__DIV7">#REF!</definedName>
    <definedName name="__DIV8" localSheetId="9">'[72]Kuantitas &amp; Harga'!$G$377</definedName>
    <definedName name="__DIV8" localSheetId="4">#REF!</definedName>
    <definedName name="__DIV8" localSheetId="6">[51]BOQ!$G$347</definedName>
    <definedName name="__DIV8">#REF!</definedName>
    <definedName name="__DIV9" localSheetId="9">'[72]Kuantitas &amp; Harga'!$G$405</definedName>
    <definedName name="__DIV9" localSheetId="4">#REF!</definedName>
    <definedName name="__DIV9" localSheetId="6">[51]BOQ!$G$373</definedName>
    <definedName name="__DIV9">#REF!</definedName>
    <definedName name="__dlh20" localSheetId="9">#REF!</definedName>
    <definedName name="__dlh20" localSheetId="6">#REF!</definedName>
    <definedName name="__dlh20">#REF!</definedName>
    <definedName name="__dlh50" localSheetId="6">#REF!</definedName>
    <definedName name="__dlh50">#REF!</definedName>
    <definedName name="__dot2020" localSheetId="6">#REF!</definedName>
    <definedName name="__dot2020">#REF!</definedName>
    <definedName name="__EEE01" localSheetId="9">#REF!</definedName>
    <definedName name="__EEE01" localSheetId="6">'[51]5-ALAT(1)'!$AW$8</definedName>
    <definedName name="__EEE01">'[110]5-ALAT(1)'!$AW$8</definedName>
    <definedName name="__EEE02" localSheetId="14">'[68]5-Alat(1)'!$AW$9</definedName>
    <definedName name="__EEE02">#REF!</definedName>
    <definedName name="__EEE03" localSheetId="9">#REF!</definedName>
    <definedName name="__EEE03" localSheetId="6">[56]Alt!$AW$10</definedName>
    <definedName name="__EEE03">[50]Peralatan!$AZ$10</definedName>
    <definedName name="__EEE04" localSheetId="9">#REF!</definedName>
    <definedName name="__EEE04" localSheetId="6">[56]Alt!$AW$11</definedName>
    <definedName name="__EEE04">[111]Peralatan!$AW$11</definedName>
    <definedName name="__EEE05" localSheetId="9">#REF!</definedName>
    <definedName name="__EEE05" localSheetId="6">'[51]5-ALAT(1)'!$AW$12</definedName>
    <definedName name="__EEE05">'[112]5-ALAT(1)'!$AW$12</definedName>
    <definedName name="__EEE06">#REF!</definedName>
    <definedName name="__EEE07" localSheetId="9">#REF!</definedName>
    <definedName name="__EEE07" localSheetId="14">'[68]5-Alat(1)'!$AW$14</definedName>
    <definedName name="__EEE07" localSheetId="6">'[76]5-ALAT(1)'!$AW$14</definedName>
    <definedName name="__EEE07">'[82]5-ALAT(1)'!$AW$14</definedName>
    <definedName name="__EEE08">#REF!</definedName>
    <definedName name="__EEE09" localSheetId="9">#REF!</definedName>
    <definedName name="__EEE09" localSheetId="6">'[51]5-ALAT(1)'!$AW$16</definedName>
    <definedName name="__EEE09">'[71]5-ALAT(1)'!$AW$16</definedName>
    <definedName name="__EEE10">#REF!</definedName>
    <definedName name="__EEE11" localSheetId="9">#REF!</definedName>
    <definedName name="__EEE11" localSheetId="6">'[51]5-ALAT(1)'!$AW$18</definedName>
    <definedName name="__EEE11">'[112]5-ALAT(1)'!$AW$18</definedName>
    <definedName name="__EEE12" localSheetId="9">#REF!</definedName>
    <definedName name="__EEE12" localSheetId="6">'[51]5-ALAT(1)'!$AW$19</definedName>
    <definedName name="__EEE12">[50]Peralatan!$AZ$19</definedName>
    <definedName name="__EEE13" localSheetId="14">'[68]5-Alat(1)'!$AW$20</definedName>
    <definedName name="__EEE13">#REF!</definedName>
    <definedName name="__EEE14" localSheetId="9">#REF!</definedName>
    <definedName name="__EEE14" localSheetId="6">[56]Alt!$AW$21</definedName>
    <definedName name="__EEE14">[50]Peralatan!$AZ$21</definedName>
    <definedName name="__EEE15" localSheetId="9">#REF!</definedName>
    <definedName name="__EEE15" localSheetId="6">'[51]5-ALAT(1)'!$AW$22</definedName>
    <definedName name="__EEE15">'[71]5-ALAT(1)'!$AW$22</definedName>
    <definedName name="__EEE16" localSheetId="9">#REF!</definedName>
    <definedName name="__EEE16" localSheetId="6">'[51]5-ALAT(1)'!$AW$23</definedName>
    <definedName name="__EEE16">'[112]5-ALAT(1)'!$AW$23</definedName>
    <definedName name="__EEE17">#REF!</definedName>
    <definedName name="__EEE18" localSheetId="9">#REF!</definedName>
    <definedName name="__EEE18" localSheetId="6">'[51]5-ALAT(1)'!$AW$25</definedName>
    <definedName name="__EEE18">[50]Peralatan!$AZ$25</definedName>
    <definedName name="__EEE19" localSheetId="9">#REF!</definedName>
    <definedName name="__EEE19" localSheetId="6">'[76]5-ALAT(1)'!$AW$26</definedName>
    <definedName name="__EEE19">'[82]5-ALAT(1)'!$AW$26</definedName>
    <definedName name="__EEE20" localSheetId="9">#REF!</definedName>
    <definedName name="__EEE20" localSheetId="4">#REF!</definedName>
    <definedName name="__EEE20" localSheetId="6">[113]Alt!$AW$29</definedName>
    <definedName name="__EEE20">#REF!</definedName>
    <definedName name="__EEE21" localSheetId="9">#REF!</definedName>
    <definedName name="__EEE21" localSheetId="6">[56]Alt!$AW$28</definedName>
    <definedName name="__EEE21">[50]Peralatan!$AZ$28</definedName>
    <definedName name="__EEE22" localSheetId="9">#REF!</definedName>
    <definedName name="__EEE22" localSheetId="6">'[51]5-ALAT(1)'!$AW$29</definedName>
    <definedName name="__EEE22">'[71]5-ALAT(1)'!$AW$29</definedName>
    <definedName name="__EEE23">#REF!</definedName>
    <definedName name="__EEE24" localSheetId="9">#REF!</definedName>
    <definedName name="__EEE24" localSheetId="6">[56]Alt!$AW$31</definedName>
    <definedName name="__EEE24">[50]Peralatan!$AZ$31</definedName>
    <definedName name="__EEE25" localSheetId="9">#REF!</definedName>
    <definedName name="__EEE25" localSheetId="6">[56]Alt!$AW$32</definedName>
    <definedName name="__EEE25">[111]Peralatan!$AW$32</definedName>
    <definedName name="__EEE26" localSheetId="9">#REF!</definedName>
    <definedName name="__EEE26" localSheetId="6">[56]Alt!$AW$33</definedName>
    <definedName name="__EEE26">'[98]5-ALAT(1)'!$AW$33</definedName>
    <definedName name="__EEE27" localSheetId="9">#REF!</definedName>
    <definedName name="__EEE27" localSheetId="6">'[51]5-ALAT(1)'!$AW$34</definedName>
    <definedName name="__EEE27">'[71]5-ALAT(1)'!$AW$34</definedName>
    <definedName name="__EEE28" localSheetId="9">#REF!</definedName>
    <definedName name="__EEE28" localSheetId="4">#REF!</definedName>
    <definedName name="__EEE28" localSheetId="6">[113]Alt!$AW$37</definedName>
    <definedName name="__EEE28">#REF!</definedName>
    <definedName name="__EEE29" localSheetId="9">#REF!</definedName>
    <definedName name="__EEE29" localSheetId="6">'[51]5-ALAT(1)'!$AW$36</definedName>
    <definedName name="__EEE29">'[71]5-ALAT(1)'!$AW$36</definedName>
    <definedName name="__EEE30" localSheetId="9">#REF!</definedName>
    <definedName name="__EEE30" localSheetId="6">[113]Alt!$AW$39</definedName>
    <definedName name="__EEE30">[111]Peralatan!$AW$37</definedName>
    <definedName name="__EEE31" localSheetId="9">#REF!</definedName>
    <definedName name="__EEE31" localSheetId="14">'[68]5-Alat(1)'!$AW$38</definedName>
    <definedName name="__EEE31" localSheetId="6">'[76]5-ALAT(1)'!$AW$38</definedName>
    <definedName name="__EEE31">'[82]5-ALAT(1)'!$AW$38</definedName>
    <definedName name="__EEE32" localSheetId="9">#REF!</definedName>
    <definedName name="__EEE32" localSheetId="6">[56]Alt!$AW$39</definedName>
    <definedName name="__EEE32">[111]Peralatan!$AW$39</definedName>
    <definedName name="__EEE33" localSheetId="9">#REF!</definedName>
    <definedName name="__EEE33" localSheetId="6">[56]Alt!$AW$40</definedName>
    <definedName name="__EEE33">[111]Peralatan!$AW$40</definedName>
    <definedName name="__EEE59">'[22]Alat (1)'!$AW$66</definedName>
    <definedName name="__EER03">'[22]Alat (1)'!$AX$10</definedName>
    <definedName name="__EER05">'[22]Alat (1)'!$AX$12</definedName>
    <definedName name="__EER06">'[22]Alat (1)'!$AX$13</definedName>
    <definedName name="__EER08">'[22]Alat (1)'!$AX$15</definedName>
    <definedName name="__EER13">'[22]Alat (1)'!$AX$20</definedName>
    <definedName name="__EER17">'[22]Alat (1)'!$AX$24</definedName>
    <definedName name="__EER24">'[22]Alat (1)'!$AX$31</definedName>
    <definedName name="__EER25">'[22]Alat (1)'!$AX$32</definedName>
    <definedName name="__EER26">'[22]Alat (1)'!$AX$33</definedName>
    <definedName name="__EER47">'[22]Alat (1)'!$AX$54</definedName>
    <definedName name="__EER48">'[22]Alat (1)'!$AX$55</definedName>
    <definedName name="__EER56">'[22]Alat (1)'!$AX$63</definedName>
    <definedName name="__EER57">'[22]Alat (1)'!$AX$64</definedName>
    <definedName name="__EER58">'[22]Alat (1)'!$AX$65</definedName>
    <definedName name="__EER59">'[22]Alat (1)'!$AX$66</definedName>
    <definedName name="__EER60">'[22]Alat (1)'!$AX$67</definedName>
    <definedName name="__ESA96">[74]TRAFFIC!$F$4:$L$58</definedName>
    <definedName name="__EST1" localSheetId="6">#REF!</definedName>
    <definedName name="__EST1">#REF!</definedName>
    <definedName name="__EST2" localSheetId="6">#REF!</definedName>
    <definedName name="__EST2">#REF!</definedName>
    <definedName name="__exj320">[114]BasicPrice!$G$151</definedName>
    <definedName name="__fdd3" localSheetId="9">#REF!</definedName>
    <definedName name="__fdd3" localSheetId="6">#REF!</definedName>
    <definedName name="__fdd3">#REF!</definedName>
    <definedName name="__fdu2" localSheetId="9">#REF!</definedName>
    <definedName name="__fdu2" localSheetId="6">#REF!</definedName>
    <definedName name="__fdu2">#REF!</definedName>
    <definedName name="__FIT100" localSheetId="9">#REF!</definedName>
    <definedName name="__FIT100" localSheetId="6">#REF!</definedName>
    <definedName name="__FIT100">#REF!</definedName>
    <definedName name="__fit125">#REF!</definedName>
    <definedName name="__FIT150">#REF!</definedName>
    <definedName name="__FIT200">#REF!</definedName>
    <definedName name="__FIT300">#REF!</definedName>
    <definedName name="__FIT65">#REF!</definedName>
    <definedName name="__fit80">#REF!</definedName>
    <definedName name="__fjd100" localSheetId="4">#REF!</definedName>
    <definedName name="__fjd100">#REF!</definedName>
    <definedName name="__fjd150" localSheetId="4">#REF!</definedName>
    <definedName name="__fjd150">#REF!</definedName>
    <definedName name="__fjd50" localSheetId="4">#REF!</definedName>
    <definedName name="__fjd50">#REF!</definedName>
    <definedName name="__fjd65" localSheetId="4">#REF!</definedName>
    <definedName name="__fjd65">#REF!</definedName>
    <definedName name="__fmd150" localSheetId="4">#REF!</definedName>
    <definedName name="__fmd150">#REF!</definedName>
    <definedName name="__FOR1">#REF!</definedName>
    <definedName name="__frc2495">#REF!</definedName>
    <definedName name="__frc41010">#REF!</definedName>
    <definedName name="__frc495">#REF!</definedName>
    <definedName name="__frm74">[115]NP!$L$1322:$V$1382</definedName>
    <definedName name="__gip112" localSheetId="9">#REF!</definedName>
    <definedName name="__gip112" localSheetId="6">#REF!</definedName>
    <definedName name="__gip112">#REF!</definedName>
    <definedName name="__gip150">[114]BasicPrice!$G$146</definedName>
    <definedName name="__gip75">[114]BasicPrice!$G$145</definedName>
    <definedName name="__giv1" localSheetId="9">#REF!</definedName>
    <definedName name="__giv1" localSheetId="6">#REF!</definedName>
    <definedName name="__giv1">#REF!</definedName>
    <definedName name="__giv12" localSheetId="9">#REF!</definedName>
    <definedName name="__giv12" localSheetId="6">#REF!</definedName>
    <definedName name="__giv12">#REF!</definedName>
    <definedName name="__giv2" localSheetId="9">#REF!</definedName>
    <definedName name="__giv2" localSheetId="6">#REF!</definedName>
    <definedName name="__giv2">#REF!</definedName>
    <definedName name="__giv3">#REF!</definedName>
    <definedName name="__giv34">#REF!</definedName>
    <definedName name="__giv4">#REF!</definedName>
    <definedName name="__gk2" localSheetId="4" hidden="1">#REF!</definedName>
    <definedName name="__gk2" hidden="1">#REF!</definedName>
    <definedName name="__grc1" localSheetId="4">#REF!</definedName>
    <definedName name="__grc1">#REF!</definedName>
    <definedName name="__gti50">#REF!</definedName>
    <definedName name="__gti60">#REF!</definedName>
    <definedName name="__gvd1">#REF!</definedName>
    <definedName name="__gvd10">#REF!</definedName>
    <definedName name="__gvd100" localSheetId="4">#REF!</definedName>
    <definedName name="__gvd100">#REF!</definedName>
    <definedName name="__gvd15" localSheetId="4">#REF!</definedName>
    <definedName name="__gvd15">#REF!</definedName>
    <definedName name="__gvd150" localSheetId="4">#REF!</definedName>
    <definedName name="__gvd150">#REF!</definedName>
    <definedName name="__gvd2">#REF!</definedName>
    <definedName name="__gvd25" localSheetId="4">#REF!</definedName>
    <definedName name="__gvd25">#REF!</definedName>
    <definedName name="__gvd3">#REF!</definedName>
    <definedName name="__gvd4">#REF!</definedName>
    <definedName name="__gvd5">#REF!</definedName>
    <definedName name="__gvd50" localSheetId="4">#REF!</definedName>
    <definedName name="__gvd50">#REF!</definedName>
    <definedName name="__gvd6">#REF!</definedName>
    <definedName name="__gvd65" localSheetId="4">#REF!</definedName>
    <definedName name="__gvd65">#REF!</definedName>
    <definedName name="__gvd8">#REF!</definedName>
    <definedName name="__H70000" localSheetId="4">#REF!</definedName>
    <definedName name="__H70000">#REF!</definedName>
    <definedName name="__HAL1" localSheetId="4">#REF!</definedName>
    <definedName name="__HAL1" localSheetId="6">#REF!</definedName>
    <definedName name="__HAL1">#REF!</definedName>
    <definedName name="__HAL2" localSheetId="4">#REF!</definedName>
    <definedName name="__HAL2" localSheetId="6">#REF!</definedName>
    <definedName name="__HAL2">#REF!</definedName>
    <definedName name="__HAL3" localSheetId="4">#REF!</definedName>
    <definedName name="__HAL3">#REF!</definedName>
    <definedName name="__HAL4" localSheetId="4">#REF!</definedName>
    <definedName name="__HAL4">#REF!</definedName>
    <definedName name="__HAL5" localSheetId="9">'[72]Kuantitas &amp; Harga'!#REF!</definedName>
    <definedName name="__HAL5" localSheetId="4">#REF!</definedName>
    <definedName name="__HAL5">#REF!</definedName>
    <definedName name="__HAL6" localSheetId="9">'[72]Kuantitas &amp; Harga'!#REF!</definedName>
    <definedName name="__HAL6" localSheetId="4">#REF!</definedName>
    <definedName name="__HAL6">#REF!</definedName>
    <definedName name="__HAL7" localSheetId="9">#REF!</definedName>
    <definedName name="__HAL7" localSheetId="4">#REF!</definedName>
    <definedName name="__HAL7">#REF!</definedName>
    <definedName name="__HAL8" localSheetId="4">#REF!</definedName>
    <definedName name="__HAL8" localSheetId="6">#REF!</definedName>
    <definedName name="__HAL8">#REF!</definedName>
    <definedName name="__hdw1" localSheetId="4">#REF!</definedName>
    <definedName name="__hdw1">#REF!</definedName>
    <definedName name="__int1">#REF!</definedName>
    <definedName name="__int2">#REF!</definedName>
    <definedName name="__jml1" localSheetId="4">'[116]kont anak1'!#REF!</definedName>
    <definedName name="__jml1">'[116]kont anak1'!#REF!</definedName>
    <definedName name="__jum1" localSheetId="9">#REF!</definedName>
    <definedName name="__jum1" localSheetId="6">#REF!</definedName>
    <definedName name="__jum1">#REF!</definedName>
    <definedName name="__jum10" localSheetId="9">#REF!</definedName>
    <definedName name="__jum10" localSheetId="6">#REF!</definedName>
    <definedName name="__jum10">#REF!</definedName>
    <definedName name="__jum2" localSheetId="9">#REF!</definedName>
    <definedName name="__jum2" localSheetId="6">#REF!</definedName>
    <definedName name="__jum2">#REF!</definedName>
    <definedName name="__jum3">#REF!</definedName>
    <definedName name="__jum4">#REF!</definedName>
    <definedName name="__jum5">#REF!</definedName>
    <definedName name="__jum6">#REF!</definedName>
    <definedName name="__jum7">#REF!</definedName>
    <definedName name="__jum8">#REF!</definedName>
    <definedName name="__jum9">#REF!</definedName>
    <definedName name="__kco7">#REF!</definedName>
    <definedName name="__ke1">#REF!</definedName>
    <definedName name="__ke2">#REF!</definedName>
    <definedName name="__ke3">#REF!</definedName>
    <definedName name="__ke4">#REF!</definedName>
    <definedName name="__KER2020">#REF!</definedName>
    <definedName name="__KER2025">#REF!</definedName>
    <definedName name="__ker3030">#REF!</definedName>
    <definedName name="__key1" localSheetId="4" hidden="1">#REF!</definedName>
    <definedName name="__key1" hidden="1">#REF!</definedName>
    <definedName name="__Key2" localSheetId="4" hidden="1">'[117]struktur tdk dipakai'!#REF!</definedName>
    <definedName name="__Key2" hidden="1">'[117]struktur tdk dipakai'!#REF!</definedName>
    <definedName name="__KL125">'[64]UPAH BAHAN '!$H$43</definedName>
    <definedName name="__KOE1" localSheetId="6">#REF!</definedName>
    <definedName name="__KOE1">#REF!</definedName>
    <definedName name="__KOE10" localSheetId="6">#REF!</definedName>
    <definedName name="__KOE10">#REF!</definedName>
    <definedName name="__KOE2" localSheetId="6">#REF!</definedName>
    <definedName name="__KOE2">#REF!</definedName>
    <definedName name="__KOE3">#REF!</definedName>
    <definedName name="__KOE4">#REF!</definedName>
    <definedName name="__KOE5">#REF!</definedName>
    <definedName name="__KOE6">#REF!</definedName>
    <definedName name="__KOE7">#REF!</definedName>
    <definedName name="__KOE8">#REF!</definedName>
    <definedName name="__KOE9">#REF!</definedName>
    <definedName name="__kof1">[58]Analisa!$AB$17</definedName>
    <definedName name="__LBP1" localSheetId="6">#REF!</definedName>
    <definedName name="__LBP1">#REF!</definedName>
    <definedName name="__LBP2" localSheetId="6">#REF!</definedName>
    <definedName name="__LBP2">#REF!</definedName>
    <definedName name="__LCM2" localSheetId="9">#REF!</definedName>
    <definedName name="__LCM2" localSheetId="6">#REF!</definedName>
    <definedName name="__LCM2">#REF!</definedName>
    <definedName name="__LCM3">#REF!</definedName>
    <definedName name="__ld100">#REF!</definedName>
    <definedName name="__ld120">#REF!</definedName>
    <definedName name="__ld50">#REF!</definedName>
    <definedName name="__ld60">#REF!</definedName>
    <definedName name="__ld80">#REF!</definedName>
    <definedName name="__ldp60">#REF!</definedName>
    <definedName name="__lh50">#REF!</definedName>
    <definedName name="__LLL03">#REF!</definedName>
    <definedName name="__LLL04" localSheetId="6">[56]Price!$F$14</definedName>
    <definedName name="__LLL04">'[118]Basic Price'!$F$14</definedName>
    <definedName name="__LLL05" localSheetId="6">[56]Price!$F$16</definedName>
    <definedName name="__LLL05">'[111]Upah Dan Bahan'!$F$16</definedName>
    <definedName name="__LLL06" localSheetId="6">[56]Price!$F$18</definedName>
    <definedName name="__LLL06">'[39]4-Basic Price'!$F$13</definedName>
    <definedName name="__LLL07" localSheetId="6">[56]Price!$F$20</definedName>
    <definedName name="__LLL07">'[39]4-Basic Price'!$F$14</definedName>
    <definedName name="__LLL08" localSheetId="6">[56]Price!$F$22</definedName>
    <definedName name="__LLL08">'[39]4-Basic Price'!$F$15</definedName>
    <definedName name="__LLL09" localSheetId="6">[56]Price!$F$24</definedName>
    <definedName name="__LLL09">'[39]4-Basic Price'!$F$16</definedName>
    <definedName name="__LLL10" localSheetId="6">[56]Price!$F$26</definedName>
    <definedName name="__LLL10">'[39]4-Basic Price'!$F$17</definedName>
    <definedName name="__LLL11" localSheetId="4">'[63]4-Basic Price'!#REF!</definedName>
    <definedName name="__LLL11" localSheetId="6">[56]Price!$F$28</definedName>
    <definedName name="__LLL11">'[63]4-Basic Price'!#REF!</definedName>
    <definedName name="__lp100" localSheetId="9">#REF!</definedName>
    <definedName name="__lp100" localSheetId="6">#REF!</definedName>
    <definedName name="__lp100">#REF!</definedName>
    <definedName name="__lp300" localSheetId="9">#REF!</definedName>
    <definedName name="__lp300" localSheetId="6">#REF!</definedName>
    <definedName name="__lp300">#REF!</definedName>
    <definedName name="__lp36" localSheetId="9">#REF!</definedName>
    <definedName name="__lp36" localSheetId="6">#REF!</definedName>
    <definedName name="__lp36">#REF!</definedName>
    <definedName name="__lp500">#REF!</definedName>
    <definedName name="__lp60">#REF!</definedName>
    <definedName name="__lpl11">#REF!</definedName>
    <definedName name="__ls100">#REF!</definedName>
    <definedName name="__ls50">#REF!</definedName>
    <definedName name="__ls60">#REF!</definedName>
    <definedName name="__ls80">#REF!</definedName>
    <definedName name="__MAC12">#REF!</definedName>
    <definedName name="__MAC46">#REF!</definedName>
    <definedName name="__mc2">#REF!</definedName>
    <definedName name="__mcb2">#REF!</definedName>
    <definedName name="__mcb3">#REF!</definedName>
    <definedName name="__MDE01" localSheetId="4">#REF!</definedName>
    <definedName name="__MDE01" localSheetId="6">[56]Alt!$BP$27</definedName>
    <definedName name="__MDE01">#REF!</definedName>
    <definedName name="__MDE02" localSheetId="4">#REF!</definedName>
    <definedName name="__MDE02" localSheetId="6">[56]Alt!$BP$47</definedName>
    <definedName name="__MDE02">#REF!</definedName>
    <definedName name="__MDE03" localSheetId="4">#REF!</definedName>
    <definedName name="__MDE03" localSheetId="6">[56]Alt!$BP$67</definedName>
    <definedName name="__MDE03">#REF!</definedName>
    <definedName name="__MDE04" localSheetId="4">#REF!</definedName>
    <definedName name="__MDE04" localSheetId="6">[56]Alt!$BP$87</definedName>
    <definedName name="__MDE04">#REF!</definedName>
    <definedName name="__MDE05" localSheetId="4">#REF!</definedName>
    <definedName name="__MDE05" localSheetId="6">[56]Alt!$BP$107</definedName>
    <definedName name="__MDE05">#REF!</definedName>
    <definedName name="__MDE06" localSheetId="4">#REF!</definedName>
    <definedName name="__MDE06" localSheetId="6">[56]Alt!$BP$127</definedName>
    <definedName name="__MDE06">#REF!</definedName>
    <definedName name="__MDE07" localSheetId="4">#REF!</definedName>
    <definedName name="__MDE07" localSheetId="6">[56]Alt!$BP$147</definedName>
    <definedName name="__MDE07">#REF!</definedName>
    <definedName name="__MDE08" localSheetId="4">#REF!</definedName>
    <definedName name="__MDE08" localSheetId="6">[56]Alt!$BP$167</definedName>
    <definedName name="__MDE08">#REF!</definedName>
    <definedName name="__MDE09" localSheetId="4">#REF!</definedName>
    <definedName name="__MDE09" localSheetId="6">[56]Alt!$BP$187</definedName>
    <definedName name="__MDE09">#REF!</definedName>
    <definedName name="__MDE10" localSheetId="4">#REF!</definedName>
    <definedName name="__MDE10" localSheetId="6">[56]Alt!$BP$207</definedName>
    <definedName name="__MDE10">#REF!</definedName>
    <definedName name="__MDE11" localSheetId="4">#REF!</definedName>
    <definedName name="__MDE11" localSheetId="6">[56]Alt!$BP$227</definedName>
    <definedName name="__MDE11">#REF!</definedName>
    <definedName name="__MDE12" localSheetId="4">#REF!</definedName>
    <definedName name="__MDE12" localSheetId="6">[56]Alt!$BP$247</definedName>
    <definedName name="__MDE12">#REF!</definedName>
    <definedName name="__MDE13" localSheetId="4">#REF!</definedName>
    <definedName name="__MDE13" localSheetId="6">[56]Alt!$BP$267</definedName>
    <definedName name="__MDE13">#REF!</definedName>
    <definedName name="__MDE14" localSheetId="4">#REF!</definedName>
    <definedName name="__MDE14" localSheetId="6">[56]Alt!$BP$287</definedName>
    <definedName name="__MDE14">#REF!</definedName>
    <definedName name="__MDE15" localSheetId="4">#REF!</definedName>
    <definedName name="__MDE15" localSheetId="6">[56]Alt!$BP$307</definedName>
    <definedName name="__MDE15">#REF!</definedName>
    <definedName name="__MDE16" localSheetId="4">#REF!</definedName>
    <definedName name="__MDE16" localSheetId="6">[56]Alt!$BP$327</definedName>
    <definedName name="__MDE16">#REF!</definedName>
    <definedName name="__MDE17" localSheetId="4">#REF!</definedName>
    <definedName name="__MDE17" localSheetId="6">[56]Alt!$BP$347</definedName>
    <definedName name="__MDE17">#REF!</definedName>
    <definedName name="__MDE18" localSheetId="4">#REF!</definedName>
    <definedName name="__MDE18" localSheetId="6">[56]Alt!$BP$367</definedName>
    <definedName name="__MDE18">#REF!</definedName>
    <definedName name="__MDE19" localSheetId="4">#REF!</definedName>
    <definedName name="__MDE19" localSheetId="6">[56]Alt!$BP$387</definedName>
    <definedName name="__MDE19">#REF!</definedName>
    <definedName name="__MDE20" localSheetId="4">#REF!</definedName>
    <definedName name="__MDE20" localSheetId="6">[56]Alt!$BP$407</definedName>
    <definedName name="__MDE20">#REF!</definedName>
    <definedName name="__MDE21" localSheetId="4">#REF!</definedName>
    <definedName name="__MDE21" localSheetId="6">[56]Alt!$BP$427</definedName>
    <definedName name="__MDE21">#REF!</definedName>
    <definedName name="__MDE22" localSheetId="4">#REF!</definedName>
    <definedName name="__MDE22" localSheetId="6">[56]Alt!$BP$447</definedName>
    <definedName name="__MDE22">#REF!</definedName>
    <definedName name="__MDE23" localSheetId="4">#REF!</definedName>
    <definedName name="__MDE23" localSheetId="6">[56]Alt!$BP$467</definedName>
    <definedName name="__MDE23">#REF!</definedName>
    <definedName name="__MDE24" localSheetId="4">#REF!</definedName>
    <definedName name="__MDE24" localSheetId="6">[56]Alt!$BP$487</definedName>
    <definedName name="__MDE24">#REF!</definedName>
    <definedName name="__MDE25" localSheetId="4">#REF!</definedName>
    <definedName name="__MDE25" localSheetId="6">[56]Alt!$BP$507</definedName>
    <definedName name="__MDE25">#REF!</definedName>
    <definedName name="__MDE26" localSheetId="4">#REF!</definedName>
    <definedName name="__MDE26" localSheetId="6">[56]Alt!$BP$527</definedName>
    <definedName name="__MDE26">#REF!</definedName>
    <definedName name="__MDE269" localSheetId="4">#REF!</definedName>
    <definedName name="__MDE269" localSheetId="6">#REF!</definedName>
    <definedName name="__MDE269">#REF!</definedName>
    <definedName name="__MDE27" localSheetId="4">#REF!</definedName>
    <definedName name="__MDE27" localSheetId="6">[56]Alt!$BP$547</definedName>
    <definedName name="__MDE27">#REF!</definedName>
    <definedName name="__MDE28" localSheetId="4">#REF!</definedName>
    <definedName name="__MDE28" localSheetId="6">[56]Alt!$BP$567</definedName>
    <definedName name="__MDE28">#REF!</definedName>
    <definedName name="__MDE29" localSheetId="4">#REF!</definedName>
    <definedName name="__MDE29" localSheetId="6">[56]Alt!$BP$587</definedName>
    <definedName name="__MDE29">#REF!</definedName>
    <definedName name="__MDE30" localSheetId="4">#REF!</definedName>
    <definedName name="__MDE30" localSheetId="6">[56]Alt!$BP$607</definedName>
    <definedName name="__MDE30">#REF!</definedName>
    <definedName name="__MDE31" localSheetId="4">#REF!</definedName>
    <definedName name="__MDE31" localSheetId="6">[56]Alt!$BP$627</definedName>
    <definedName name="__MDE31">#REF!</definedName>
    <definedName name="__MDE32" localSheetId="4">#REF!</definedName>
    <definedName name="__MDE32" localSheetId="6">[56]Alt!$BP$647</definedName>
    <definedName name="__MDE32">#REF!</definedName>
    <definedName name="__MDE33" localSheetId="4">#REF!</definedName>
    <definedName name="__MDE33" localSheetId="6">[56]Alt!$BP$667</definedName>
    <definedName name="__MDE33">#REF!</definedName>
    <definedName name="__MDE34" localSheetId="4">#REF!</definedName>
    <definedName name="__MDE34" localSheetId="6">[56]Alt!$BP$698</definedName>
    <definedName name="__MDE34">#REF!</definedName>
    <definedName name="__MDE35" localSheetId="4">#REF!</definedName>
    <definedName name="__MDE35" localSheetId="6">[56]Alt2!$R$27</definedName>
    <definedName name="__MDE35">#REF!</definedName>
    <definedName name="__MDE36" localSheetId="9">#REF!</definedName>
    <definedName name="__MDE36" localSheetId="6">[56]Alt2!$R$47</definedName>
    <definedName name="__MDE36">'[50]Peralatan (2)'!$R$47</definedName>
    <definedName name="__MDE37" localSheetId="9">#REF!</definedName>
    <definedName name="__MDE37" localSheetId="6">[56]Alt2!$R$125</definedName>
    <definedName name="__MDE37">'[50]Peralatan (2)'!$R$67</definedName>
    <definedName name="__MDE38" localSheetId="9">#REF!</definedName>
    <definedName name="__MDE38" localSheetId="6">[56]Alt2!$R$145</definedName>
    <definedName name="__MDE38">'[50]Peralatan (2)'!$R$87</definedName>
    <definedName name="__MDE39" localSheetId="9">#REF!</definedName>
    <definedName name="__MDE39" localSheetId="6">[56]Alt2!$R$165</definedName>
    <definedName name="__MDE39">'[50]Peralatan (2)'!$R$107</definedName>
    <definedName name="__MDE40" localSheetId="9">#REF!</definedName>
    <definedName name="__MDE40" localSheetId="6">[56]Alt2!$R$185</definedName>
    <definedName name="__MDE40">'[50]Peralatan (2)'!$R$127</definedName>
    <definedName name="__MDE41" localSheetId="9">#REF!</definedName>
    <definedName name="__MDE41" localSheetId="6">[56]Alt2!$R$205</definedName>
    <definedName name="__MDE41">'[50]Peralatan (2)'!$R$147</definedName>
    <definedName name="__MDE42" localSheetId="9">#REF!</definedName>
    <definedName name="__MDE42" localSheetId="6">[56]Alt2!$R$225</definedName>
    <definedName name="__MDE42">'[50]Peralatan (2)'!$R$167</definedName>
    <definedName name="__MDE43" localSheetId="9">#REF!</definedName>
    <definedName name="__MDE43" localSheetId="6">[56]Alt2!$R$245</definedName>
    <definedName name="__MDE43">'[50]Peralatan (2)'!$R$187</definedName>
    <definedName name="__MDE44" localSheetId="9">#REF!</definedName>
    <definedName name="__MDE44" localSheetId="6">[56]Alt2!$R$265</definedName>
    <definedName name="__MDE44">'[50]Peralatan (2)'!$R$207</definedName>
    <definedName name="__MDE45" localSheetId="9">#REF!</definedName>
    <definedName name="__MDE45" localSheetId="6">[56]Alt2!$R$285</definedName>
    <definedName name="__MDE45">'[50]Peralatan (2)'!$R$227</definedName>
    <definedName name="__MDE46" localSheetId="9">#REF!</definedName>
    <definedName name="__MDE46" localSheetId="6">[56]Alt2!$R$305</definedName>
    <definedName name="__MDE46">'[50]Peralatan (2)'!$R$247</definedName>
    <definedName name="__MDE47" localSheetId="9">#REF!</definedName>
    <definedName name="__MDE47" localSheetId="6">[56]Alt2!$R$325</definedName>
    <definedName name="__MDE47">'[50]Peralatan (2)'!$R$267</definedName>
    <definedName name="__MDE48" localSheetId="9">#REF!</definedName>
    <definedName name="__MDE48" localSheetId="6">[56]Alt2!$R$345</definedName>
    <definedName name="__MDE48">'[50]Peralatan (2)'!$R$287</definedName>
    <definedName name="__MDE49" localSheetId="9">#REF!</definedName>
    <definedName name="__MDE49" localSheetId="6">[56]Alt2!$R$365</definedName>
    <definedName name="__MDE49">'[50]Peralatan (2)'!$R$307</definedName>
    <definedName name="__MDE50" localSheetId="9">#REF!</definedName>
    <definedName name="__MDE50" localSheetId="6">[56]Alt2!$R$385</definedName>
    <definedName name="__MDE50">'[50]Peralatan (2)'!$R$327</definedName>
    <definedName name="__MDE51" localSheetId="9">#REF!</definedName>
    <definedName name="__MDE51" localSheetId="6">[56]Alt2!$R$405</definedName>
    <definedName name="__MDE51">'[50]Peralatan (2)'!$R$347</definedName>
    <definedName name="__MDE52" localSheetId="9">#REF!</definedName>
    <definedName name="__MDE52" localSheetId="6">[56]Alt2!$R$425</definedName>
    <definedName name="__MDE52">'[50]Peralatan (2)'!$R$367</definedName>
    <definedName name="__MDE53" localSheetId="9">#REF!</definedName>
    <definedName name="__MDE53" localSheetId="6">[56]Alt2!$R$445</definedName>
    <definedName name="__MDE53">'[50]Peralatan (2)'!$R$387</definedName>
    <definedName name="__MDE54" localSheetId="9">#REF!</definedName>
    <definedName name="__MDE54" localSheetId="6">[56]Alt2!$R$465</definedName>
    <definedName name="__MDE54">'[50]Peralatan (2)'!$R$407</definedName>
    <definedName name="__MDE55" localSheetId="9">#REF!</definedName>
    <definedName name="__MDE55" localSheetId="6">[56]Alt2!$R$485</definedName>
    <definedName name="__MDE55">'[50]Peralatan (2)'!$R$427</definedName>
    <definedName name="__MDE56" localSheetId="9">#REF!</definedName>
    <definedName name="__MDE56" localSheetId="6">[56]Alt2!$R$505</definedName>
    <definedName name="__MDE56">'[50]Peralatan (2)'!$R$447</definedName>
    <definedName name="__MDE57" localSheetId="9">#REF!</definedName>
    <definedName name="__MDE57" localSheetId="6">[56]Alt2!$R$525</definedName>
    <definedName name="__MDE57">'[50]Peralatan (2)'!$R$467</definedName>
    <definedName name="__MDE58" localSheetId="9">#REF!</definedName>
    <definedName name="__MDE58" localSheetId="6">[56]Alt2!$R$545</definedName>
    <definedName name="__MDE58">'[50]Peralatan (2)'!$R$487</definedName>
    <definedName name="__MDE59" localSheetId="9">#REF!</definedName>
    <definedName name="__MDE59" localSheetId="6">[56]Alt2!$R$565</definedName>
    <definedName name="__MDE59">'[50]Peralatan (2)'!$R$507</definedName>
    <definedName name="__MDE60" localSheetId="9">#REF!</definedName>
    <definedName name="__MDE60" localSheetId="6">[56]Alt2!$R$585</definedName>
    <definedName name="__MDE60">'[50]Peralatan (2)'!$R$527</definedName>
    <definedName name="__MDE61" localSheetId="9">#REF!</definedName>
    <definedName name="__MDE61" localSheetId="6">[56]Alt2!$R$605</definedName>
    <definedName name="__MDE61">'[50]Peralatan (2)'!$R$547</definedName>
    <definedName name="__MDE62" localSheetId="9">#REF!</definedName>
    <definedName name="__MDE62" localSheetId="6">[56]Alt2!$R$625</definedName>
    <definedName name="__MDE62">'[50]Peralatan (2)'!$R$567</definedName>
    <definedName name="__MDE63" localSheetId="9">#REF!</definedName>
    <definedName name="__MDE63" localSheetId="6">[56]Alt2!$R$645</definedName>
    <definedName name="__MDE63">'[50]Peralatan (2)'!$R$587</definedName>
    <definedName name="__MDE64" localSheetId="9">#REF!</definedName>
    <definedName name="__MDE64" localSheetId="6">[56]Alt2!$R$665</definedName>
    <definedName name="__MDE64">'[50]Peralatan (2)'!$R$607</definedName>
    <definedName name="__MDE65" localSheetId="9">#REF!</definedName>
    <definedName name="__MDE65" localSheetId="6">[56]Alt2!$R$685</definedName>
    <definedName name="__MDE65">'[50]Peralatan (2)'!$R$627</definedName>
    <definedName name="__MDE66" localSheetId="9">#REF!</definedName>
    <definedName name="__MDE66" localSheetId="6">[56]Alt2!$R$705</definedName>
    <definedName name="__MDE66">'[50]Peralatan (2)'!$R$647</definedName>
    <definedName name="__MDE67" localSheetId="9">#REF!</definedName>
    <definedName name="__MDE67" localSheetId="6">[56]Alt2!$R$725</definedName>
    <definedName name="__MDE67">'[50]Peralatan (2)'!$R$667</definedName>
    <definedName name="__MDE68" localSheetId="9">#REF!</definedName>
    <definedName name="__MDE68" localSheetId="6">[56]Alt2!$R$756</definedName>
    <definedName name="__MDE68">'[50]Peralatan (2)'!$R$698</definedName>
    <definedName name="__ME01" localSheetId="9">#REF!</definedName>
    <definedName name="__ME01" localSheetId="4">#REF!</definedName>
    <definedName name="__ME01" localSheetId="6">[56]Alt!$BP$26</definedName>
    <definedName name="__ME01">#REF!</definedName>
    <definedName name="__ME02" localSheetId="4">#REF!</definedName>
    <definedName name="__ME02" localSheetId="6">[56]Alt!$BP$46</definedName>
    <definedName name="__ME02">#REF!</definedName>
    <definedName name="__ME03" localSheetId="4">#REF!</definedName>
    <definedName name="__ME03" localSheetId="6">[56]Alt!$BP$66</definedName>
    <definedName name="__ME03">#REF!</definedName>
    <definedName name="__ME04" localSheetId="4">#REF!</definedName>
    <definedName name="__ME04" localSheetId="6">[56]Alt!$BP$86</definedName>
    <definedName name="__ME04">#REF!</definedName>
    <definedName name="__ME05" localSheetId="4">#REF!</definedName>
    <definedName name="__ME05" localSheetId="6">[56]Alt!$BP$106</definedName>
    <definedName name="__ME05">#REF!</definedName>
    <definedName name="__ME06" localSheetId="4">#REF!</definedName>
    <definedName name="__ME06" localSheetId="6">[56]Alt!$BP$126</definedName>
    <definedName name="__ME06">#REF!</definedName>
    <definedName name="__ME07" localSheetId="4">#REF!</definedName>
    <definedName name="__ME07" localSheetId="6">[56]Alt!$BP$146</definedName>
    <definedName name="__ME07">#REF!</definedName>
    <definedName name="__ME08" localSheetId="4">#REF!</definedName>
    <definedName name="__ME08" localSheetId="6">[56]Alt!$BP$166</definedName>
    <definedName name="__ME08">#REF!</definedName>
    <definedName name="__ME09" localSheetId="4">#REF!</definedName>
    <definedName name="__ME09" localSheetId="6">[56]Alt!$BP$186</definedName>
    <definedName name="__ME09">#REF!</definedName>
    <definedName name="__ME10" localSheetId="4">#REF!</definedName>
    <definedName name="__ME10" localSheetId="6">[56]Alt!$BP$206</definedName>
    <definedName name="__ME10">#REF!</definedName>
    <definedName name="__ME11" localSheetId="4">#REF!</definedName>
    <definedName name="__ME11" localSheetId="6">[56]Alt!$BP$226</definedName>
    <definedName name="__ME11">#REF!</definedName>
    <definedName name="__ME12" localSheetId="4">#REF!</definedName>
    <definedName name="__ME12" localSheetId="6">[56]Alt!$BP$246</definedName>
    <definedName name="__ME12">#REF!</definedName>
    <definedName name="__ME13" localSheetId="4">#REF!</definedName>
    <definedName name="__ME13" localSheetId="6">[56]Alt!$BP$266</definedName>
    <definedName name="__ME13">#REF!</definedName>
    <definedName name="__ME14" localSheetId="4">#REF!</definedName>
    <definedName name="__ME14" localSheetId="6">[56]Alt!$BP$286</definedName>
    <definedName name="__ME14">#REF!</definedName>
    <definedName name="__ME15" localSheetId="4">#REF!</definedName>
    <definedName name="__ME15" localSheetId="6">[56]Alt!$BP$306</definedName>
    <definedName name="__ME15">#REF!</definedName>
    <definedName name="__ME16" localSheetId="4">#REF!</definedName>
    <definedName name="__ME16" localSheetId="6">[56]Alt!$BP$326</definedName>
    <definedName name="__ME16">#REF!</definedName>
    <definedName name="__ME17" localSheetId="4">#REF!</definedName>
    <definedName name="__ME17" localSheetId="6">[56]Alt!$BP$346</definedName>
    <definedName name="__ME17">#REF!</definedName>
    <definedName name="__ME18" localSheetId="4">#REF!</definedName>
    <definedName name="__ME18" localSheetId="6">[56]Alt!$BP$366</definedName>
    <definedName name="__ME18">#REF!</definedName>
    <definedName name="__ME19" localSheetId="4">#REF!</definedName>
    <definedName name="__ME19" localSheetId="6">[56]Alt!$BP$386</definedName>
    <definedName name="__ME19">#REF!</definedName>
    <definedName name="__me2" localSheetId="4">'[93]5-ALAT(1)'!#REF!</definedName>
    <definedName name="__me2" localSheetId="6">'[93]5-ALAT(1)'!#REF!</definedName>
    <definedName name="__me2">'[93]5-ALAT(1)'!#REF!</definedName>
    <definedName name="__ME20" localSheetId="9">#REF!</definedName>
    <definedName name="__ME20" localSheetId="4">#REF!</definedName>
    <definedName name="__ME20" localSheetId="6">[56]Alt!$BP$406</definedName>
    <definedName name="__ME20">#REF!</definedName>
    <definedName name="__ME21" localSheetId="4">#REF!</definedName>
    <definedName name="__ME21" localSheetId="6">[56]Alt!$BP$426</definedName>
    <definedName name="__ME21">#REF!</definedName>
    <definedName name="__ME22" localSheetId="4">#REF!</definedName>
    <definedName name="__ME22" localSheetId="6">[56]Alt!$BP$446</definedName>
    <definedName name="__ME22">#REF!</definedName>
    <definedName name="__ME23" localSheetId="4">#REF!</definedName>
    <definedName name="__ME23" localSheetId="6">[56]Alt!$BP$466</definedName>
    <definedName name="__ME23">#REF!</definedName>
    <definedName name="__ME24" localSheetId="4">#REF!</definedName>
    <definedName name="__ME24" localSheetId="6">[56]Alt!$BP$486</definedName>
    <definedName name="__ME24">#REF!</definedName>
    <definedName name="__ME25" localSheetId="4">#REF!</definedName>
    <definedName name="__ME25" localSheetId="6">[56]Alt!$BP$506</definedName>
    <definedName name="__ME25">#REF!</definedName>
    <definedName name="__ME26" localSheetId="4">#REF!</definedName>
    <definedName name="__ME26" localSheetId="6">[56]Alt!$BP$526</definedName>
    <definedName name="__ME26">#REF!</definedName>
    <definedName name="__ME27" localSheetId="4">#REF!</definedName>
    <definedName name="__ME27" localSheetId="6">[56]Alt!$BP$546</definedName>
    <definedName name="__ME27">#REF!</definedName>
    <definedName name="__ME28" localSheetId="4">#REF!</definedName>
    <definedName name="__ME28" localSheetId="6">[56]Alt!$BP$566</definedName>
    <definedName name="__ME28">#REF!</definedName>
    <definedName name="__ME29" localSheetId="4">#REF!</definedName>
    <definedName name="__ME29" localSheetId="6">[56]Alt!$BP$586</definedName>
    <definedName name="__ME29">#REF!</definedName>
    <definedName name="__ME30" localSheetId="4">#REF!</definedName>
    <definedName name="__ME30" localSheetId="6">[56]Alt!$BP$606</definedName>
    <definedName name="__ME30">#REF!</definedName>
    <definedName name="__ME31" localSheetId="4">#REF!</definedName>
    <definedName name="__ME31" localSheetId="6">[56]Alt!$BP$626</definedName>
    <definedName name="__ME31">#REF!</definedName>
    <definedName name="__ME32" localSheetId="4">#REF!</definedName>
    <definedName name="__ME32" localSheetId="6">[56]Alt!$BP$646</definedName>
    <definedName name="__ME32">#REF!</definedName>
    <definedName name="__ME33" localSheetId="4">#REF!</definedName>
    <definedName name="__ME33" localSheetId="6">[56]Alt!$BP$666</definedName>
    <definedName name="__ME33">#REF!</definedName>
    <definedName name="__ME34" localSheetId="4">#REF!</definedName>
    <definedName name="__ME34" localSheetId="6">[56]Alt!$BP$697</definedName>
    <definedName name="__ME34">#REF!</definedName>
    <definedName name="__ME35" localSheetId="4">#REF!</definedName>
    <definedName name="__ME35" localSheetId="6">[56]Alt2!$R$26</definedName>
    <definedName name="__ME35">#REF!</definedName>
    <definedName name="__ME36" localSheetId="9">#REF!</definedName>
    <definedName name="__ME36" localSheetId="6">[56]Alt2!$R$46</definedName>
    <definedName name="__ME36">'[50]Peralatan (2)'!$R$46</definedName>
    <definedName name="__ME37" localSheetId="9">#REF!</definedName>
    <definedName name="__ME37" localSheetId="6">[56]Alt2!$R$124</definedName>
    <definedName name="__ME37">'[50]Peralatan (2)'!$R$66</definedName>
    <definedName name="__ME38" localSheetId="9">#REF!</definedName>
    <definedName name="__ME38" localSheetId="6">[56]Alt2!$R$144</definedName>
    <definedName name="__ME38">'[50]Peralatan (2)'!$R$86</definedName>
    <definedName name="__ME39" localSheetId="9">#REF!</definedName>
    <definedName name="__ME39" localSheetId="6">[56]Alt2!$R$164</definedName>
    <definedName name="__ME39">'[50]Peralatan (2)'!$R$106</definedName>
    <definedName name="__ME40" localSheetId="9">#REF!</definedName>
    <definedName name="__ME40" localSheetId="6">[56]Alt2!$R$184</definedName>
    <definedName name="__ME40">'[50]Peralatan (2)'!$R$126</definedName>
    <definedName name="__ME41" localSheetId="9">#REF!</definedName>
    <definedName name="__ME41" localSheetId="6">[56]Alt2!$R$204</definedName>
    <definedName name="__ME41">'[50]Peralatan (2)'!$R$146</definedName>
    <definedName name="__ME42" localSheetId="9">#REF!</definedName>
    <definedName name="__ME42" localSheetId="6">[56]Alt2!$R$224</definedName>
    <definedName name="__ME42">'[50]Peralatan (2)'!$R$166</definedName>
    <definedName name="__ME43" localSheetId="9">#REF!</definedName>
    <definedName name="__ME43" localSheetId="6">[56]Alt2!$R$244</definedName>
    <definedName name="__ME43">'[50]Peralatan (2)'!$R$186</definedName>
    <definedName name="__ME44" localSheetId="9">#REF!</definedName>
    <definedName name="__ME44" localSheetId="6">[56]Alt2!$R$264</definedName>
    <definedName name="__ME44">'[50]Peralatan (2)'!$R$206</definedName>
    <definedName name="__ME45" localSheetId="9">#REF!</definedName>
    <definedName name="__ME45" localSheetId="6">[56]Alt2!$R$284</definedName>
    <definedName name="__ME45">'[50]Peralatan (2)'!$R$226</definedName>
    <definedName name="__ME46" localSheetId="9">#REF!</definedName>
    <definedName name="__ME46" localSheetId="6">[56]Alt2!$R$304</definedName>
    <definedName name="__ME46">'[50]Peralatan (2)'!$R$246</definedName>
    <definedName name="__ME47" localSheetId="9">#REF!</definedName>
    <definedName name="__ME47" localSheetId="6">[56]Alt2!$R$324</definedName>
    <definedName name="__ME47">'[50]Peralatan (2)'!$R$266</definedName>
    <definedName name="__ME48" localSheetId="9">#REF!</definedName>
    <definedName name="__ME48" localSheetId="6">[56]Alt2!$R$344</definedName>
    <definedName name="__ME48">'[50]Peralatan (2)'!$R$286</definedName>
    <definedName name="__ME49" localSheetId="9">#REF!</definedName>
    <definedName name="__ME49" localSheetId="6">[56]Alt2!$R$364</definedName>
    <definedName name="__ME49">'[50]Peralatan (2)'!$R$306</definedName>
    <definedName name="__ME50" localSheetId="9">#REF!</definedName>
    <definedName name="__ME50" localSheetId="6">[56]Alt2!$R$384</definedName>
    <definedName name="__ME50">'[50]Peralatan (2)'!$R$326</definedName>
    <definedName name="__ME51" localSheetId="9">#REF!</definedName>
    <definedName name="__ME51" localSheetId="6">[56]Alt2!$R$404</definedName>
    <definedName name="__ME51">'[50]Peralatan (2)'!$R$346</definedName>
    <definedName name="__ME52" localSheetId="9">#REF!</definedName>
    <definedName name="__ME52" localSheetId="6">[56]Alt2!$R$424</definedName>
    <definedName name="__ME52">'[50]Peralatan (2)'!$R$366</definedName>
    <definedName name="__ME53" localSheetId="9">#REF!</definedName>
    <definedName name="__ME53" localSheetId="6">[56]Alt2!$R$444</definedName>
    <definedName name="__ME53">'[50]Peralatan (2)'!$R$386</definedName>
    <definedName name="__ME54" localSheetId="9">#REF!</definedName>
    <definedName name="__ME54" localSheetId="6">[56]Alt2!$R$464</definedName>
    <definedName name="__ME54">'[50]Peralatan (2)'!$R$406</definedName>
    <definedName name="__ME55" localSheetId="9">#REF!</definedName>
    <definedName name="__ME55" localSheetId="6">[56]Alt2!$R$484</definedName>
    <definedName name="__ME55">'[50]Peralatan (2)'!$R$426</definedName>
    <definedName name="__ME56" localSheetId="9">#REF!</definedName>
    <definedName name="__ME56" localSheetId="6">[56]Alt2!$R$504</definedName>
    <definedName name="__ME56">'[50]Peralatan (2)'!$R$446</definedName>
    <definedName name="__ME57" localSheetId="9">#REF!</definedName>
    <definedName name="__ME57" localSheetId="6">[56]Alt2!$R$524</definedName>
    <definedName name="__ME57">'[50]Peralatan (2)'!$R$466</definedName>
    <definedName name="__ME58" localSheetId="9">#REF!</definedName>
    <definedName name="__ME58" localSheetId="6">[56]Alt2!$R$544</definedName>
    <definedName name="__ME58">'[50]Peralatan (2)'!$R$486</definedName>
    <definedName name="__ME59" localSheetId="9">#REF!</definedName>
    <definedName name="__ME59" localSheetId="6">[56]Alt2!$R$564</definedName>
    <definedName name="__ME59">'[50]Peralatan (2)'!$R$506</definedName>
    <definedName name="__ME60" localSheetId="9">#REF!</definedName>
    <definedName name="__ME60" localSheetId="6">[56]Alt2!$R$584</definedName>
    <definedName name="__ME60">'[50]Peralatan (2)'!$R$526</definedName>
    <definedName name="__ME61" localSheetId="9">#REF!</definedName>
    <definedName name="__ME61" localSheetId="6">[56]Alt2!$R$604</definedName>
    <definedName name="__ME61">'[50]Peralatan (2)'!$R$546</definedName>
    <definedName name="__ME62" localSheetId="9">#REF!</definedName>
    <definedName name="__ME62" localSheetId="6">[56]Alt2!$R$624</definedName>
    <definedName name="__ME62">'[50]Peralatan (2)'!$R$566</definedName>
    <definedName name="__ME63" localSheetId="9">#REF!</definedName>
    <definedName name="__ME63" localSheetId="6">[56]Alt2!$R$644</definedName>
    <definedName name="__ME63">'[50]Peralatan (2)'!$R$586</definedName>
    <definedName name="__ME64" localSheetId="9">#REF!</definedName>
    <definedName name="__ME64" localSheetId="6">[56]Alt2!$R$664</definedName>
    <definedName name="__ME64">'[50]Peralatan (2)'!$R$606</definedName>
    <definedName name="__ME65" localSheetId="9">#REF!</definedName>
    <definedName name="__ME65" localSheetId="6">[56]Alt2!$R$684</definedName>
    <definedName name="__ME65">'[50]Peralatan (2)'!$R$626</definedName>
    <definedName name="__ME66" localSheetId="9">#REF!</definedName>
    <definedName name="__ME66" localSheetId="6">[56]Alt2!$R$704</definedName>
    <definedName name="__ME66">'[50]Peralatan (2)'!$R$646</definedName>
    <definedName name="__ME67" localSheetId="9">#REF!</definedName>
    <definedName name="__ME67" localSheetId="6">[56]Alt2!$R$724</definedName>
    <definedName name="__ME67">'[50]Peralatan (2)'!$R$666</definedName>
    <definedName name="__ME68" localSheetId="9">#REF!</definedName>
    <definedName name="__ME68" localSheetId="6">[56]Alt2!$R$755</definedName>
    <definedName name="__ME68">'[50]Peralatan (2)'!$R$697</definedName>
    <definedName name="__MEN1" localSheetId="6">#REF!</definedName>
    <definedName name="__MEN1">#REF!</definedName>
    <definedName name="__MET1" localSheetId="6">#REF!</definedName>
    <definedName name="__MET1">#REF!</definedName>
    <definedName name="__MET2" localSheetId="6">#REF!</definedName>
    <definedName name="__MET2">#REF!</definedName>
    <definedName name="__MJ1">#REF!</definedName>
    <definedName name="__MJ2">#REF!</definedName>
    <definedName name="__MMM01" localSheetId="6">[113]B!$F$11</definedName>
    <definedName name="__MMM01">'[98]4-Basic Price'!$F$48</definedName>
    <definedName name="__MMM02" localSheetId="6">[113]B!$F$13</definedName>
    <definedName name="__MMM02">'[111]Upah Dan Bahan'!$F$38</definedName>
    <definedName name="__MMM03" localSheetId="14">'[68]4-Basic Price'!$F$62</definedName>
    <definedName name="__MMM03" localSheetId="4">'[77]4-Basic Price'!#REF!</definedName>
    <definedName name="__MMM03">'[77]4-Basic Price'!#REF!</definedName>
    <definedName name="__MMM04" localSheetId="9">#REF!</definedName>
    <definedName name="__MMM04" localSheetId="6">'[51]4-Basic Price'!$F$54</definedName>
    <definedName name="__MMM04">'[71]4-Basic Price'!$F$54</definedName>
    <definedName name="__MMM05" localSheetId="6">'[51]4-Basic Price'!$F$55</definedName>
    <definedName name="__MMM05">'[45]4-Basic Price'!$F$55</definedName>
    <definedName name="__MMM06" localSheetId="6">[113]B!#REF!</definedName>
    <definedName name="__MMM06">'[111]Upah Dan Bahan'!$F$46</definedName>
    <definedName name="__MMM07" localSheetId="4">#REF!</definedName>
    <definedName name="__MMM07" localSheetId="6">[113]B!#REF!</definedName>
    <definedName name="__MMM07">#REF!</definedName>
    <definedName name="__MMM08" localSheetId="9">#REF!</definedName>
    <definedName name="__MMM08" localSheetId="6">[56]Price!$F$67</definedName>
    <definedName name="__MMM08">'[111]Upah Dan Bahan'!$F$50</definedName>
    <definedName name="__MMM09" localSheetId="9">#REF!</definedName>
    <definedName name="__MMM09" localSheetId="6">[113]B!#REF!</definedName>
    <definedName name="__MMM09">'[111]Upah Dan Bahan'!$F$52</definedName>
    <definedName name="__MMM10" localSheetId="14">'[68]4-Basic Price'!$F$69</definedName>
    <definedName name="__MMM10" localSheetId="6">'[76]4-Basic Price'!$F$65</definedName>
    <definedName name="__MMM10">'[82]4-Basic Price'!$F$65</definedName>
    <definedName name="__MMM11" localSheetId="14">'[68]4-Basic Price'!$F$70</definedName>
    <definedName name="__MMM11" localSheetId="6">'[76]4-Basic Price'!$F$66</definedName>
    <definedName name="__MMM11">'[82]4-Basic Price'!$F$66</definedName>
    <definedName name="__MMM12" localSheetId="6">'[51]4-Basic Price'!$F$62</definedName>
    <definedName name="__MMM12">'[71]4-Basic Price'!$F$63</definedName>
    <definedName name="__MMM13" localSheetId="6">[56]Price!$F$78</definedName>
    <definedName name="__MMM13">'[53]4-Basic Price'!$F$64</definedName>
    <definedName name="__MMM14" localSheetId="6">[113]B!#REF!</definedName>
    <definedName name="__MMM14">'[111]Upah Dan Bahan'!$F$62</definedName>
    <definedName name="__MMM15" localSheetId="4">#REF!</definedName>
    <definedName name="__MMM15" localSheetId="6">[56]Price!$F$82</definedName>
    <definedName name="__MMM15">#REF!</definedName>
    <definedName name="__MMM16" localSheetId="6">'[51]4-Basic Price'!$F$67</definedName>
    <definedName name="__MMM16">'[71]4-Basic Price'!$F$68</definedName>
    <definedName name="__MMM17" localSheetId="4">#REF!</definedName>
    <definedName name="__MMM17" localSheetId="6">[113]B!#REF!</definedName>
    <definedName name="__MMM17">#REF!</definedName>
    <definedName name="__MMM19" localSheetId="14">'[68]4-Basic Price'!$F$82</definedName>
    <definedName name="__MMM19" localSheetId="6">'[76]4-Basic Price'!$F$78</definedName>
    <definedName name="__MMM19">'[82]4-Basic Price'!$F$78</definedName>
    <definedName name="__MMM20" localSheetId="6">[56]Price!$F$101</definedName>
    <definedName name="__MMM20">'[111]Upah Dan Bahan'!$F$82</definedName>
    <definedName name="__MMM21" localSheetId="6">[56]Price!$F$103</definedName>
    <definedName name="__MMM21">'[111]Upah Dan Bahan'!$F$84</definedName>
    <definedName name="__MMM22" localSheetId="6">[56]Price!$F$106</definedName>
    <definedName name="__MMM22">'[111]Upah Dan Bahan'!$F$86</definedName>
    <definedName name="__MMM23" localSheetId="4">'[81]Basic Price'!#REF!</definedName>
    <definedName name="__MMM23" localSheetId="6">[113]B!#REF!</definedName>
    <definedName name="__MMM23">'[81]Basic Price'!#REF!</definedName>
    <definedName name="__MMM24" localSheetId="6">[56]Price!$F$110</definedName>
    <definedName name="__MMM24">'[63]4-Basic Price'!$F$77</definedName>
    <definedName name="__MMM25" localSheetId="6">[113]B!#REF!</definedName>
    <definedName name="__MMM25">'[119]4-Basic Price'!$F$78</definedName>
    <definedName name="__MMM26" localSheetId="6">'[76]4-Basic Price'!#REF!</definedName>
    <definedName name="__MMM26">'[82]4-Basic Price'!#REF!</definedName>
    <definedName name="__MMM28" localSheetId="4">#REF!</definedName>
    <definedName name="__MMM28" localSheetId="6">[113]B!#REF!</definedName>
    <definedName name="__MMM28">#REF!</definedName>
    <definedName name="__MMM29" localSheetId="4">#REF!</definedName>
    <definedName name="__MMM29" localSheetId="6">[113]B!#REF!</definedName>
    <definedName name="__MMM29">#REF!</definedName>
    <definedName name="__MMM30" localSheetId="6">[113]B!#REF!</definedName>
    <definedName name="__MMM30">'[63]4-Basic Price'!$F$84</definedName>
    <definedName name="__MMM31" localSheetId="6">[113]B!#REF!</definedName>
    <definedName name="__MMM31">'[111]Upah Dan Bahan'!$F$104</definedName>
    <definedName name="__MMM32" localSheetId="6">[113]B!#REF!</definedName>
    <definedName name="__MMM32">'[111]Upah Dan Bahan'!$F$106</definedName>
    <definedName name="__MMM33" localSheetId="6">'[51]4-Basic Price'!$F$85</definedName>
    <definedName name="__MMM33">'[71]4-Basic Price'!$F$87</definedName>
    <definedName name="__MMM34" localSheetId="6">[113]B!#REF!</definedName>
    <definedName name="__MMM34">'[118]Basic Price'!$F$114</definedName>
    <definedName name="__MMM35" localSheetId="4">#REF!</definedName>
    <definedName name="__MMM35" localSheetId="6">[113]B!#REF!</definedName>
    <definedName name="__MMM35">#REF!</definedName>
    <definedName name="__MMM36" localSheetId="6">[113]B!#REF!</definedName>
    <definedName name="__MMM36">'[118]Basic Price'!$F$118</definedName>
    <definedName name="__MMM38" localSheetId="4">'[71]4-Basic Price'!#REF!</definedName>
    <definedName name="__MMM38" localSheetId="6">'[51]4-Basic Price'!#REF!</definedName>
    <definedName name="__MMM38">'[71]4-Basic Price'!#REF!</definedName>
    <definedName name="__MMM39">#REF!</definedName>
    <definedName name="__MMM40" localSheetId="4">#REF!</definedName>
    <definedName name="__MMM40" localSheetId="6">[113]B!#REF!</definedName>
    <definedName name="__MMM40">#REF!</definedName>
    <definedName name="__MMM41" localSheetId="6">[113]B!#REF!</definedName>
    <definedName name="__MMM41">'[111]Upah Dan Bahan'!$F$132</definedName>
    <definedName name="__MMM411" localSheetId="4">#REF!</definedName>
    <definedName name="__MMM411" localSheetId="6">[113]B!#REF!</definedName>
    <definedName name="__MMM411">#REF!</definedName>
    <definedName name="__MMM42" localSheetId="6">[56]Price!$F$155</definedName>
    <definedName name="__MMM42">'[110]4-Basic Price'!$F$98</definedName>
    <definedName name="__MMM43" localSheetId="4">#REF!</definedName>
    <definedName name="__MMM43" localSheetId="6">[113]B!#REF!</definedName>
    <definedName name="__MMM43">#REF!</definedName>
    <definedName name="__MMM44" localSheetId="14">'[68]4-Basic Price'!$F$109</definedName>
    <definedName name="__MMM44">'[120]4-Basic Price'!$F$98</definedName>
    <definedName name="__MMM45" localSheetId="4">#REF!</definedName>
    <definedName name="__MMM45" localSheetId="6">[113]B!#REF!</definedName>
    <definedName name="__MMM45">#REF!</definedName>
    <definedName name="__MMM46" localSheetId="4">#REF!</definedName>
    <definedName name="__MMM46" localSheetId="6">[113]B!#REF!</definedName>
    <definedName name="__MMM46">#REF!</definedName>
    <definedName name="__MMM47" localSheetId="6">'[51]4-Basic Price'!$F$101</definedName>
    <definedName name="__MMM47">'[71]4-Basic Price'!$F$105</definedName>
    <definedName name="__MMM48" localSheetId="14">'[68]4-Basic Price'!$F$113</definedName>
    <definedName name="__MMM49" localSheetId="4">#REF!</definedName>
    <definedName name="__MMM49" localSheetId="6">[113]B!#REF!</definedName>
    <definedName name="__MMM49">#REF!</definedName>
    <definedName name="__MMM50" localSheetId="6">[113]B!#REF!</definedName>
    <definedName name="__MMM50">'[111]Upah Dan Bahan'!$F$151</definedName>
    <definedName name="__MMM51" localSheetId="6">[113]B!#REF!</definedName>
    <definedName name="__MMM51">'[111]Upah Dan Bahan'!$F$153</definedName>
    <definedName name="__MMM52" localSheetId="6">[113]B!#REF!</definedName>
    <definedName name="__MMM52">'[111]Upah Dan Bahan'!$F$155</definedName>
    <definedName name="__MMM53" localSheetId="4">[97]BAHAN!#REF!</definedName>
    <definedName name="__MMM53" localSheetId="6">[113]B!#REF!</definedName>
    <definedName name="__MMM53">[97]BAHAN!#REF!</definedName>
    <definedName name="__MMM54" localSheetId="4">#REF!</definedName>
    <definedName name="__MMM54" localSheetId="6">[113]B!#REF!</definedName>
    <definedName name="__MMM54">#REF!</definedName>
    <definedName name="__MOB1" localSheetId="6">#REF!</definedName>
    <definedName name="__MOB1">#REF!</definedName>
    <definedName name="__MOB2">#REF!</definedName>
    <definedName name="__mos2" localSheetId="4">[83]boq!#REF!</definedName>
    <definedName name="__mos2">[83]boq!#REF!</definedName>
    <definedName name="__MS1" localSheetId="6">#REF!</definedName>
    <definedName name="__MS1">#REF!</definedName>
    <definedName name="__MS2" localSheetId="6">#REF!</definedName>
    <definedName name="__MS2">#REF!</definedName>
    <definedName name="__mu1" localSheetId="9">#REF!</definedName>
    <definedName name="__mu1" localSheetId="6">#REF!</definedName>
    <definedName name="__mu1">#REF!</definedName>
    <definedName name="__mu2">#REF!</definedName>
    <definedName name="__mul12">#REF!</definedName>
    <definedName name="__mul9">#REF!</definedName>
    <definedName name="__mvd1">#REF!</definedName>
    <definedName name="__mvd2">#REF!</definedName>
    <definedName name="__mvd3">#REF!</definedName>
    <definedName name="__mvd4">#REF!</definedName>
    <definedName name="__NCL100">#REF!</definedName>
    <definedName name="__NCL200">#REF!</definedName>
    <definedName name="__NCL250">#REF!</definedName>
    <definedName name="__nin190">#REF!</definedName>
    <definedName name="__no2" localSheetId="4">[121]AHS!#REF!</definedName>
    <definedName name="__no2">[121]AHS!#REF!</definedName>
    <definedName name="__no3" localSheetId="4">[121]AHS!#REF!</definedName>
    <definedName name="__no3">[121]AHS!#REF!</definedName>
    <definedName name="__no4" localSheetId="4">[121]AHS!#REF!</definedName>
    <definedName name="__no4">[121]AHS!#REF!</definedName>
    <definedName name="__no5" localSheetId="4">[121]AHS!#REF!</definedName>
    <definedName name="__no5">[121]AHS!#REF!</definedName>
    <definedName name="__nym34" localSheetId="9">#REF!</definedName>
    <definedName name="__nym34" localSheetId="6">#REF!</definedName>
    <definedName name="__nym34">#REF!</definedName>
    <definedName name="__nym46" localSheetId="9">#REF!</definedName>
    <definedName name="__nym46" localSheetId="6">#REF!</definedName>
    <definedName name="__nym46">#REF!</definedName>
    <definedName name="__nyy2416" localSheetId="9">#REF!</definedName>
    <definedName name="__nyy2416" localSheetId="6">#REF!</definedName>
    <definedName name="__nyy2416">#REF!</definedName>
    <definedName name="__nyy244">#REF!</definedName>
    <definedName name="__nyy246">#REF!</definedName>
    <definedName name="__nyy34">#REF!</definedName>
    <definedName name="__nyy410">#REF!</definedName>
    <definedName name="__nyy41010">#REF!</definedName>
    <definedName name="__nyy412050">#REF!</definedName>
    <definedName name="__nyy412070">#REF!</definedName>
    <definedName name="__nyy415070">#REF!</definedName>
    <definedName name="__nyy416">#REF!</definedName>
    <definedName name="__nyy41616">#REF!</definedName>
    <definedName name="__nyy42525">#REF!</definedName>
    <definedName name="__nyy43535">#REF!</definedName>
    <definedName name="__nyy44">#REF!</definedName>
    <definedName name="__nyy444">#REF!</definedName>
    <definedName name="__nyy45050">#REF!</definedName>
    <definedName name="__nyy46">#REF!</definedName>
    <definedName name="__nyy466">#REF!</definedName>
    <definedName name="__nyy47050">#REF!</definedName>
    <definedName name="__nyy47070">#REF!</definedName>
    <definedName name="__nyy49570">#REF!</definedName>
    <definedName name="__ON2">'[85]M. Onsite'!#REF!</definedName>
    <definedName name="__ON3">'[85]M. Onsite'!#REF!</definedName>
    <definedName name="__ON4">'[85]M. Onsite'!#REF!</definedName>
    <definedName name="__ON5">'[85]M. Onsite'!#REF!</definedName>
    <definedName name="__ON6">'[85]M. Onsite'!#REF!</definedName>
    <definedName name="__PA1" localSheetId="9">#REF!</definedName>
    <definedName name="__PA1" localSheetId="6">#REF!</definedName>
    <definedName name="__PA1">#REF!</definedName>
    <definedName name="__PA10" localSheetId="9">#REF!</definedName>
    <definedName name="__PA10" localSheetId="6">#REF!</definedName>
    <definedName name="__PA10">#REF!</definedName>
    <definedName name="__PA2" localSheetId="9">#REF!</definedName>
    <definedName name="__PA2" localSheetId="6">#REF!</definedName>
    <definedName name="__PA2">#REF!</definedName>
    <definedName name="__PA3">#REF!</definedName>
    <definedName name="__PA4">#REF!</definedName>
    <definedName name="__PA5">#REF!</definedName>
    <definedName name="__PA6">#REF!</definedName>
    <definedName name="__PA7">#REF!</definedName>
    <definedName name="__PA8">#REF!</definedName>
    <definedName name="__PA9">#REF!</definedName>
    <definedName name="__pab100" localSheetId="4">#REF!</definedName>
    <definedName name="__pab100">#REF!</definedName>
    <definedName name="__pab125" localSheetId="4">#REF!</definedName>
    <definedName name="__pab125">#REF!</definedName>
    <definedName name="__pab126">#REF!</definedName>
    <definedName name="__pab15" localSheetId="4">#REF!</definedName>
    <definedName name="__pab15">#REF!</definedName>
    <definedName name="__pab150" localSheetId="4">#REF!</definedName>
    <definedName name="__pab150">#REF!</definedName>
    <definedName name="__pab2" localSheetId="4">#REF!</definedName>
    <definedName name="__pab2">#REF!</definedName>
    <definedName name="__pab20" localSheetId="4">#REF!</definedName>
    <definedName name="__pab20">#REF!</definedName>
    <definedName name="__pab25" localSheetId="4">#REF!</definedName>
    <definedName name="__pab25">#REF!</definedName>
    <definedName name="__pab32" localSheetId="4">#REF!</definedName>
    <definedName name="__pab32">#REF!</definedName>
    <definedName name="__pab4" localSheetId="4">#REF!</definedName>
    <definedName name="__pab4">#REF!</definedName>
    <definedName name="__pab40" localSheetId="4">#REF!</definedName>
    <definedName name="__pab40">#REF!</definedName>
    <definedName name="__pab50" localSheetId="4">#REF!</definedName>
    <definedName name="__pab50">#REF!</definedName>
    <definedName name="__pab6" localSheetId="4">#REF!</definedName>
    <definedName name="__pab6">#REF!</definedName>
    <definedName name="__pab65" localSheetId="4">#REF!</definedName>
    <definedName name="__pab65">#REF!</definedName>
    <definedName name="__pab80" localSheetId="4">#REF!</definedName>
    <definedName name="__pab80">#REF!</definedName>
    <definedName name="__pah150" localSheetId="4">#REF!</definedName>
    <definedName name="__pah150">#REF!</definedName>
    <definedName name="__pak100" localSheetId="4">#REF!</definedName>
    <definedName name="__pak100">#REF!</definedName>
    <definedName name="__pak150" localSheetId="4">#REF!</definedName>
    <definedName name="__pak150">#REF!</definedName>
    <definedName name="__pak50" localSheetId="4">#REF!</definedName>
    <definedName name="__pak50">#REF!</definedName>
    <definedName name="__pak80" localSheetId="4">#REF!</definedName>
    <definedName name="__pak80">#REF!</definedName>
    <definedName name="__PB1">#REF!</definedName>
    <definedName name="__PB2">#REF!</definedName>
    <definedName name="__PB3">#REF!</definedName>
    <definedName name="__pb34">#REF!</definedName>
    <definedName name="__pb4">#REF!</definedName>
    <definedName name="__pbf3">#REF!</definedName>
    <definedName name="__pbf4">#REF!</definedName>
    <definedName name="__PBK175">#REF!</definedName>
    <definedName name="__PBK225">#REF!</definedName>
    <definedName name="__pbs100" localSheetId="4">#REF!</definedName>
    <definedName name="__pbs100">#REF!</definedName>
    <definedName name="__pbs15" localSheetId="4">#REF!</definedName>
    <definedName name="__pbs15">#REF!</definedName>
    <definedName name="__pbs150" localSheetId="4">#REF!</definedName>
    <definedName name="__pbs150">#REF!</definedName>
    <definedName name="__pbs40" localSheetId="4">#REF!</definedName>
    <definedName name="__pbs40">#REF!</definedName>
    <definedName name="__pbs50" localSheetId="4">#REF!</definedName>
    <definedName name="__pbs50">#REF!</definedName>
    <definedName name="__pbs65" localSheetId="4">#REF!</definedName>
    <definedName name="__pbs65">#REF!</definedName>
    <definedName name="__pbs80" localSheetId="4">#REF!</definedName>
    <definedName name="__pbs80">#REF!</definedName>
    <definedName name="__pc1">#REF!</definedName>
    <definedName name="__pc10">#REF!</definedName>
    <definedName name="__pc12">#REF!</definedName>
    <definedName name="__pc2">#REF!</definedName>
    <definedName name="__PC200">#REF!</definedName>
    <definedName name="__pc3">#REF!</definedName>
    <definedName name="__pc4">#REF!</definedName>
    <definedName name="__PC450" localSheetId="4">#REF!</definedName>
    <definedName name="__PC450">#REF!</definedName>
    <definedName name="__pc5">#REF!</definedName>
    <definedName name="__pc50" localSheetId="4">#REF!</definedName>
    <definedName name="__pc50">#REF!</definedName>
    <definedName name="__pc6">#REF!</definedName>
    <definedName name="__PC600" localSheetId="4">#REF!</definedName>
    <definedName name="__PC600">#REF!</definedName>
    <definedName name="__pc8">#REF!</definedName>
    <definedName name="__pc80" localSheetId="4">#REF!</definedName>
    <definedName name="__pc80">#REF!</definedName>
    <definedName name="__PCD10">#REF!</definedName>
    <definedName name="__PCD3">#REF!</definedName>
    <definedName name="__PCD6">#REF!</definedName>
    <definedName name="__PCD8">#REF!</definedName>
    <definedName name="__pcf10">#REF!</definedName>
    <definedName name="__pcf12">#REF!</definedName>
    <definedName name="__pcf3">#REF!</definedName>
    <definedName name="__pcf4">#REF!</definedName>
    <definedName name="__pcf5">#REF!</definedName>
    <definedName name="__pcf6">#REF!</definedName>
    <definedName name="__pcf8">#REF!</definedName>
    <definedName name="__pcf80" localSheetId="4">#REF!</definedName>
    <definedName name="__pcf80">#REF!</definedName>
    <definedName name="__PCI160800">[99]hrg_sat!$H$65</definedName>
    <definedName name="__PCI170">[99]hrg_sat!$H$63</definedName>
    <definedName name="__PCI210">[99]hrg_sat!$H$64</definedName>
    <definedName name="__PCI210800">[99]hrg_sat!$H$66</definedName>
    <definedName name="__pd1" localSheetId="9">#REF!</definedName>
    <definedName name="__pd1" localSheetId="6">#REF!</definedName>
    <definedName name="__pd1">#REF!</definedName>
    <definedName name="__pd2" localSheetId="9">#REF!</definedName>
    <definedName name="__pd2" localSheetId="6">#REF!</definedName>
    <definedName name="__pd2">#REF!</definedName>
    <definedName name="__pd3" localSheetId="9">#REF!</definedName>
    <definedName name="__pd3" localSheetId="6">#REF!</definedName>
    <definedName name="__pd3">#REF!</definedName>
    <definedName name="__pdf3">#REF!</definedName>
    <definedName name="__PEL1">#REF!</definedName>
    <definedName name="__PEL2">#REF!</definedName>
    <definedName name="__PEL3">#REF!</definedName>
    <definedName name="__PEL4">#REF!</definedName>
    <definedName name="__pem1" localSheetId="4">#REF!</definedName>
    <definedName name="__pem1">#REF!</definedName>
    <definedName name="__pem2" localSheetId="4">#REF!</definedName>
    <definedName name="__pem2">#REF!</definedName>
    <definedName name="__pem3" localSheetId="4">#REF!</definedName>
    <definedName name="__pem3">#REF!</definedName>
    <definedName name="__ph100" localSheetId="4">#REF!</definedName>
    <definedName name="__ph100">#REF!</definedName>
    <definedName name="__ph150" localSheetId="4">#REF!</definedName>
    <definedName name="__ph150">#REF!</definedName>
    <definedName name="__phf100" localSheetId="4">#REF!</definedName>
    <definedName name="__phf100">#REF!</definedName>
    <definedName name="__phf150" localSheetId="4">#REF!</definedName>
    <definedName name="__phf150">#REF!</definedName>
    <definedName name="__PJ2">#REF!</definedName>
    <definedName name="__PJ3">#REF!</definedName>
    <definedName name="__PL1">#REF!</definedName>
    <definedName name="__PL2">#REF!</definedName>
    <definedName name="__PL3">#REF!</definedName>
    <definedName name="__ply3">[122]BAHAN!#REF!</definedName>
    <definedName name="__ply4">[122]BAHAN!#REF!</definedName>
    <definedName name="__ply6">[122]BAHAN!#REF!</definedName>
    <definedName name="__po1000" localSheetId="9">#REF!</definedName>
    <definedName name="__po1000" localSheetId="6">#REF!</definedName>
    <definedName name="__po1000">#REF!</definedName>
    <definedName name="__por4040" localSheetId="9">#REF!</definedName>
    <definedName name="__por4040" localSheetId="6">#REF!</definedName>
    <definedName name="__por4040">#REF!</definedName>
    <definedName name="__pv100" localSheetId="4">#REF!</definedName>
    <definedName name="__pv100" localSheetId="6">#REF!</definedName>
    <definedName name="__pv100">#REF!</definedName>
    <definedName name="__pv40" localSheetId="4">#REF!</definedName>
    <definedName name="__pv40">#REF!</definedName>
    <definedName name="__pv50" localSheetId="4">#REF!</definedName>
    <definedName name="__pv50">#REF!</definedName>
    <definedName name="__pv80" localSheetId="4">#REF!</definedName>
    <definedName name="__pv80">#REF!</definedName>
    <definedName name="__pvc05">#REF!</definedName>
    <definedName name="__PVC1" localSheetId="9">#REF!</definedName>
    <definedName name="__pvc1" localSheetId="6">[48]upah!#REF!</definedName>
    <definedName name="__pvc1">[99]hrg_sat!$H$99</definedName>
    <definedName name="__pvc105" localSheetId="9">#REF!</definedName>
    <definedName name="__pvc105" localSheetId="6">#REF!</definedName>
    <definedName name="__pvc105">#REF!</definedName>
    <definedName name="__pvc12" localSheetId="6">[48]upah!#REF!</definedName>
    <definedName name="__pvc12">[48]upah!#REF!</definedName>
    <definedName name="__pvc150">[114]BasicPrice!$G$171</definedName>
    <definedName name="__pvc175">[114]BasicPrice!$G$175</definedName>
    <definedName name="__PVC2" localSheetId="9">#REF!</definedName>
    <definedName name="__PVC2" localSheetId="6">#REF!</definedName>
    <definedName name="__PVC2">#REF!</definedName>
    <definedName name="__pvc200">[114]BasicPrice!$G$170</definedName>
    <definedName name="__pvc212" localSheetId="9">#REF!</definedName>
    <definedName name="__pvc212" localSheetId="6">#REF!</definedName>
    <definedName name="__pvc212">#REF!</definedName>
    <definedName name="__pvc3" localSheetId="9">[122]BAHAN!#REF!</definedName>
    <definedName name="__pvc3" localSheetId="6">[122]BAHAN!#REF!</definedName>
    <definedName name="__pvc3">[99]hrg_sat!$H$98</definedName>
    <definedName name="__pvc34" localSheetId="6">[48]upah!#REF!</definedName>
    <definedName name="__pvc34">[48]upah!#REF!</definedName>
    <definedName name="__pvc350">[114]BasicPrice!$G$174</definedName>
    <definedName name="__PVC4" localSheetId="9">#REF!</definedName>
    <definedName name="__pvc4" localSheetId="6">[48]upah!#REF!</definedName>
    <definedName name="__pvc4">[99]hrg_sat!$H$97</definedName>
    <definedName name="__pvc50">[114]BasicPrice!$G$168</definedName>
    <definedName name="__PVC6" localSheetId="9">#REF!</definedName>
    <definedName name="__PVC6" localSheetId="6">#REF!</definedName>
    <definedName name="__PVC6">#REF!</definedName>
    <definedName name="__pvc8">[99]hrg_sat!$H$96</definedName>
    <definedName name="__pvf100" localSheetId="4">#REF!</definedName>
    <definedName name="__pvf100" localSheetId="6">#REF!</definedName>
    <definedName name="__pvf100">#REF!</definedName>
    <definedName name="__pvf80" localSheetId="4">#REF!</definedName>
    <definedName name="__pvf80" localSheetId="6">#REF!</definedName>
    <definedName name="__pvf80">#REF!</definedName>
    <definedName name="__QS1" localSheetId="6">#REF!</definedName>
    <definedName name="__QS1">#REF!</definedName>
    <definedName name="__QS10">#REF!</definedName>
    <definedName name="__QS11">#REF!</definedName>
    <definedName name="__QS12">#REF!</definedName>
    <definedName name="__QS13">#REF!</definedName>
    <definedName name="__QS14">#REF!</definedName>
    <definedName name="__QS15">#REF!</definedName>
    <definedName name="__QS16">#REF!</definedName>
    <definedName name="__QS17">#REF!</definedName>
    <definedName name="__QS18">#REF!</definedName>
    <definedName name="__QS19">#REF!</definedName>
    <definedName name="__QS2">#REF!</definedName>
    <definedName name="__QS20">#REF!</definedName>
    <definedName name="__QS21">#REF!</definedName>
    <definedName name="__QS3">#REF!</definedName>
    <definedName name="__QS4">#REF!</definedName>
    <definedName name="__QS5">#REF!</definedName>
    <definedName name="__QS6">#REF!</definedName>
    <definedName name="__QS7">#REF!</definedName>
    <definedName name="__QS8">#REF!</definedName>
    <definedName name="__QS9">#REF!</definedName>
    <definedName name="__rab1">#REF!</definedName>
    <definedName name="__rbf2">#REF!</definedName>
    <definedName name="__rbf3">#REF!</definedName>
    <definedName name="__rbf4">#REF!</definedName>
    <definedName name="__rc300">[114]BasicPrice!$G$52</definedName>
    <definedName name="__rc600">[114]BasicPrice!$G$51</definedName>
    <definedName name="__rc700">[114]BasicPrice!$G$50</definedName>
    <definedName name="__rc800">[114]BasicPrice!$G$49</definedName>
    <definedName name="__rcp100" localSheetId="4">#REF!</definedName>
    <definedName name="__rcp100" localSheetId="6">#REF!</definedName>
    <definedName name="__rcp100">#REF!</definedName>
    <definedName name="__rcp60" localSheetId="4">#REF!</definedName>
    <definedName name="__rcp60" localSheetId="6">#REF!</definedName>
    <definedName name="__rcp60">#REF!</definedName>
    <definedName name="__rd1" localSheetId="6">#REF!</definedName>
    <definedName name="__rd1">#REF!</definedName>
    <definedName name="__rd2">#REF!</definedName>
    <definedName name="__rd3">#REF!</definedName>
    <definedName name="__rd4">#REF!</definedName>
    <definedName name="__rd6">#REF!</definedName>
    <definedName name="__rd8">#REF!</definedName>
    <definedName name="__rk100">#REF!</definedName>
    <definedName name="__rk150">#REF!</definedName>
    <definedName name="__rk200">#REF!</definedName>
    <definedName name="__rk300">#REF!</definedName>
    <definedName name="__rk400">#REF!</definedName>
    <definedName name="__rk500">#REF!</definedName>
    <definedName name="__rk600">#REF!</definedName>
    <definedName name="__rkl1000">#REF!</definedName>
    <definedName name="__rkl1200">#REF!</definedName>
    <definedName name="__rkl200">#REF!</definedName>
    <definedName name="__rkl300">#REF!</definedName>
    <definedName name="__rkl400">#REF!</definedName>
    <definedName name="__rkl500">#REF!</definedName>
    <definedName name="__rkl600">#REF!</definedName>
    <definedName name="__rkl700">#REF!</definedName>
    <definedName name="__rkl800">#REF!</definedName>
    <definedName name="__SAK1">#REF!</definedName>
    <definedName name="__SC1">#REF!</definedName>
    <definedName name="__sc175" localSheetId="4">#REF!</definedName>
    <definedName name="__sc175">#REF!</definedName>
    <definedName name="__SC2">#REF!</definedName>
    <definedName name="__SC3">#REF!</definedName>
    <definedName name="__SC4">#REF!</definedName>
    <definedName name="__sfv150" localSheetId="4">#REF!</definedName>
    <definedName name="__sfv150">#REF!</definedName>
    <definedName name="__sh1040">#REF!</definedName>
    <definedName name="__SN3">#REF!</definedName>
    <definedName name="__st1">#REF!</definedName>
    <definedName name="__st2">#REF!</definedName>
    <definedName name="__st3">#REF!</definedName>
    <definedName name="__std100" localSheetId="4">#REF!</definedName>
    <definedName name="__std100">#REF!</definedName>
    <definedName name="__std150" localSheetId="4">#REF!</definedName>
    <definedName name="__std150">#REF!</definedName>
    <definedName name="__std2">#REF!</definedName>
    <definedName name="__std3">#REF!</definedName>
    <definedName name="__std4">#REF!</definedName>
    <definedName name="__std50" localSheetId="4">#REF!</definedName>
    <definedName name="__std50">#REF!</definedName>
    <definedName name="__std65" localSheetId="4">#REF!</definedName>
    <definedName name="__std65">#REF!</definedName>
    <definedName name="__SUB1">#REF!</definedName>
    <definedName name="__T916889">#REF!</definedName>
    <definedName name="__TA01">#REF!</definedName>
    <definedName name="__TA1">'[123]DATA PROYEK'!$C$5</definedName>
    <definedName name="__TA67" localSheetId="9">#REF!</definedName>
    <definedName name="__TA67" localSheetId="6">#REF!</definedName>
    <definedName name="__TA67">#REF!</definedName>
    <definedName name="__TA78" localSheetId="9">#REF!</definedName>
    <definedName name="__TA78" localSheetId="6">#REF!</definedName>
    <definedName name="__TA78">#REF!</definedName>
    <definedName name="__TA89" localSheetId="9">#REF!</definedName>
    <definedName name="__TA89" localSheetId="6">#REF!</definedName>
    <definedName name="__TA89">#REF!</definedName>
    <definedName name="__TA90">#REF!</definedName>
    <definedName name="__tgl2">[84]Ch!$A$16</definedName>
    <definedName name="__ti100" localSheetId="9">#REF!</definedName>
    <definedName name="__ti100" localSheetId="6">#REF!</definedName>
    <definedName name="__ti100">#REF!</definedName>
    <definedName name="__ti120" localSheetId="9">#REF!</definedName>
    <definedName name="__ti120" localSheetId="6">#REF!</definedName>
    <definedName name="__ti120">#REF!</definedName>
    <definedName name="__ti50" localSheetId="9">#REF!</definedName>
    <definedName name="__ti50" localSheetId="6">#REF!</definedName>
    <definedName name="__ti50">#REF!</definedName>
    <definedName name="__ti60">#REF!</definedName>
    <definedName name="__ti80">#REF!</definedName>
    <definedName name="__TL1">#REF!</definedName>
    <definedName name="__tl120">#REF!</definedName>
    <definedName name="__tl140">#REF!</definedName>
    <definedName name="__TL2">#REF!</definedName>
    <definedName name="__TL240">#REF!</definedName>
    <definedName name="__TL3">#REF!</definedName>
    <definedName name="__TLA120">#REF!</definedName>
    <definedName name="__TLA35">#REF!</definedName>
    <definedName name="__TLA50">#REF!</definedName>
    <definedName name="__TLA70">#REF!</definedName>
    <definedName name="__TLA95">#REF!</definedName>
    <definedName name="__tlc20">#REF!</definedName>
    <definedName name="__TR1" localSheetId="4">'[124]Kuantitas &amp; Harga'!#REF!</definedName>
    <definedName name="__TR1">'[124]Kuantitas &amp; Harga'!#REF!</definedName>
    <definedName name="__tsv25" localSheetId="9">#REF!</definedName>
    <definedName name="__tsv25" localSheetId="4">#REF!</definedName>
    <definedName name="__tsv25" localSheetId="6">#REF!</definedName>
    <definedName name="__tsv25">#REF!</definedName>
    <definedName name="__uls60" localSheetId="9">#REF!</definedName>
    <definedName name="__uls60" localSheetId="6">#REF!</definedName>
    <definedName name="__uls60">#REF!</definedName>
    <definedName name="__UTA1">#REF!</definedName>
    <definedName name="__utd1">#REF!</definedName>
    <definedName name="__utd2">#REF!</definedName>
    <definedName name="__utd3">#REF!</definedName>
    <definedName name="__vcd2">#REF!</definedName>
    <definedName name="__vcd3">#REF!</definedName>
    <definedName name="__vcd4">#REF!</definedName>
    <definedName name="__VL100">#REF!</definedName>
    <definedName name="__VL200">#REF!</definedName>
    <definedName name="__VL250">#REF!</definedName>
    <definedName name="__vnt100" localSheetId="4">#REF!</definedName>
    <definedName name="__vnt100">#REF!</definedName>
    <definedName name="__vnt40" localSheetId="4">#REF!</definedName>
    <definedName name="__vnt40">#REF!</definedName>
    <definedName name="__vnt50" localSheetId="4">#REF!</definedName>
    <definedName name="__vnt50">#REF!</definedName>
    <definedName name="__vnt80" localSheetId="4">#REF!</definedName>
    <definedName name="__vnt80">#REF!</definedName>
    <definedName name="__WC1" localSheetId="4">#REF!</definedName>
    <definedName name="__WC1">#REF!</definedName>
    <definedName name="__WC2">#REF!</definedName>
    <definedName name="__WC3">#REF!</definedName>
    <definedName name="__we3">#REF!</definedName>
    <definedName name="__wts320">[114]BasicPrice!$G$148</definedName>
    <definedName name="__xlfn.BAHTTEXT" hidden="1">#NAME?</definedName>
    <definedName name="_0" localSheetId="9">'[125]1_boq'!#REF!</definedName>
    <definedName name="_0">'[125]1_boq'!#REF!</definedName>
    <definedName name="_010011" localSheetId="4">#REF!</definedName>
    <definedName name="_010011" localSheetId="6">#REF!</definedName>
    <definedName name="_010011">#REF!</definedName>
    <definedName name="_1">#N/A</definedName>
    <definedName name="_1.2_MOBIL" localSheetId="9">[3]A!$W$5:$AD$54</definedName>
    <definedName name="_1.2_MOBIL" localSheetId="6">[12]A!$W$5:$AD$54</definedName>
    <definedName name="_1.2_MOBIL">[5]A!$W$5:$AD$54</definedName>
    <definedName name="_1.2A">[126]AHS!$A$61:$K$111</definedName>
    <definedName name="_1__123Graph_ACHART_1" localSheetId="6" hidden="1">#REF!</definedName>
    <definedName name="_1__123Graph_ACHART_1" hidden="1">'[127]L 1'!$G$26:$V$26</definedName>
    <definedName name="_1__123Graph_ACHART_2" localSheetId="4" hidden="1">[128]Perhit.Alat!#REF!</definedName>
    <definedName name="_1__123Graph_ACHART_2" localSheetId="6" hidden="1">[129]Perhit.Alat!#REF!</definedName>
    <definedName name="_1__123Graph_ACHART_2" hidden="1">[128]Perhit.Alat!#REF!</definedName>
    <definedName name="_1__123Graph_ACHART_3" hidden="1">[130]Shedule!$G$39:$X$39</definedName>
    <definedName name="_1_1" localSheetId="4">[131]Volume!#REF!</definedName>
    <definedName name="_1_1" localSheetId="6">[131]Volume!#REF!</definedName>
    <definedName name="_1_1">[131]Volume!#REF!</definedName>
    <definedName name="_10" localSheetId="9">#REF!</definedName>
    <definedName name="_10" localSheetId="4">#REF!</definedName>
    <definedName name="_10" localSheetId="6">[1]COVER!#REF!</definedName>
    <definedName name="_10">#REF!</definedName>
    <definedName name="_10__123Graph_CCHART_5L" hidden="1">[132]schtng!$H$14:$K$14</definedName>
    <definedName name="_10_10" localSheetId="9">[3]A!$AG$407:$AM$436</definedName>
    <definedName name="_10_10" localSheetId="6">[12]A!$AG$407:$AM$436</definedName>
    <definedName name="_10_10">[5]A!$AG$407:$AM$436</definedName>
    <definedName name="_10000" localSheetId="9">#REF!</definedName>
    <definedName name="_10000" localSheetId="6">#REF!</definedName>
    <definedName name="_10000">#REF!</definedName>
    <definedName name="_10A" localSheetId="6">'[85]Anls Hrg'!#REF!</definedName>
    <definedName name="_10A">'[85]Anls Hrg'!#REF!</definedName>
    <definedName name="_10DOWN_3" localSheetId="6">#REF!</definedName>
    <definedName name="_10DOWN_3">#REF!</definedName>
    <definedName name="_10MP_1011">'[133]an.pemel.rutin'!$J$232</definedName>
    <definedName name="_11" localSheetId="9">#REF!</definedName>
    <definedName name="_11" localSheetId="6">#REF!</definedName>
    <definedName name="_11">#REF!</definedName>
    <definedName name="_11__123Graph_DCHART_3J" hidden="1">[132]schbhn!$I$12:$K$12</definedName>
    <definedName name="_113" localSheetId="4">[17]ANALIS!#REF!</definedName>
    <definedName name="_113" localSheetId="6">[17]ANALIS!#REF!</definedName>
    <definedName name="_113">[17]ANALIS!#REF!</definedName>
    <definedName name="_114" localSheetId="4">[17]ANALIS!#REF!</definedName>
    <definedName name="_114" localSheetId="6">[17]ANALIS!#REF!</definedName>
    <definedName name="_114">[17]ANALIS!#REF!</definedName>
    <definedName name="_115" localSheetId="4">[17]ANALIS!#REF!</definedName>
    <definedName name="_115" localSheetId="6">[17]ANALIS!#REF!</definedName>
    <definedName name="_115">[17]ANALIS!#REF!</definedName>
    <definedName name="_116" localSheetId="4">[17]ANALIS!#REF!</definedName>
    <definedName name="_116" localSheetId="6">[17]ANALIS!#REF!</definedName>
    <definedName name="_116">[17]ANALIS!#REF!</definedName>
    <definedName name="_117" localSheetId="4">[17]ANALIS!#REF!</definedName>
    <definedName name="_117">[17]ANALIS!#REF!</definedName>
    <definedName name="_118" localSheetId="4">[17]ANALIS!#REF!</definedName>
    <definedName name="_118">[17]ANALIS!#REF!</definedName>
    <definedName name="_119" localSheetId="4">[17]ANALIS!#REF!</definedName>
    <definedName name="_119">[17]ANALIS!#REF!</definedName>
    <definedName name="_11HOME" localSheetId="6">#REF!</definedName>
    <definedName name="_11HOME">#REF!</definedName>
    <definedName name="_11MP_1012">'[133]an.pemel.rutin'!$J$288</definedName>
    <definedName name="_12" localSheetId="9">#REF!</definedName>
    <definedName name="_12" localSheetId="4">#REF!</definedName>
    <definedName name="_12" localSheetId="6">[1]COVER!#REF!</definedName>
    <definedName name="_12">#REF!</definedName>
    <definedName name="_12__123Graph_DCHART_4K" hidden="1">[132]schalt!$H$15:$K$15</definedName>
    <definedName name="_120" localSheetId="4">[17]ANALIS!#REF!</definedName>
    <definedName name="_120" localSheetId="6">[17]ANALIS!#REF!</definedName>
    <definedName name="_120">[17]ANALIS!#REF!</definedName>
    <definedName name="_121" localSheetId="4">[17]ANALIS!#REF!</definedName>
    <definedName name="_121" localSheetId="6">[17]ANALIS!#REF!</definedName>
    <definedName name="_121">[17]ANALIS!#REF!</definedName>
    <definedName name="_122" localSheetId="4">[17]ANALIS!#REF!</definedName>
    <definedName name="_122" localSheetId="6">[17]ANALIS!#REF!</definedName>
    <definedName name="_122">[17]ANALIS!#REF!</definedName>
    <definedName name="_123" localSheetId="4">[17]ANALIS!#REF!</definedName>
    <definedName name="_123" localSheetId="6">[17]ANALIS!#REF!</definedName>
    <definedName name="_123">[17]ANALIS!#REF!</definedName>
    <definedName name="_123Graph_F" localSheetId="4" hidden="1">[134]escon!#REF!</definedName>
    <definedName name="_123Graph_F" hidden="1">[134]escon!#REF!</definedName>
    <definedName name="_123Graph_X1" hidden="1">'[135]Agregat Halus &amp; Kasar'!$G$12:$G$20</definedName>
    <definedName name="_123Graph_Y" hidden="1">'[136]Agregat Halus &amp; Kasar'!$G$12:$G$20</definedName>
    <definedName name="_124" localSheetId="4">[17]ANALIS!#REF!</definedName>
    <definedName name="_124" localSheetId="6">[17]ANALIS!#REF!</definedName>
    <definedName name="_124">[17]ANALIS!#REF!</definedName>
    <definedName name="_125" localSheetId="4">[17]ANALIS!#REF!</definedName>
    <definedName name="_125" localSheetId="6">[17]ANALIS!#REF!</definedName>
    <definedName name="_125">[17]ANALIS!#REF!</definedName>
    <definedName name="_126" localSheetId="4">[17]ANALIS!#REF!</definedName>
    <definedName name="_126" localSheetId="6">[17]ANALIS!#REF!</definedName>
    <definedName name="_126">[17]ANALIS!#REF!</definedName>
    <definedName name="_127" localSheetId="4">[17]ANALIS!#REF!</definedName>
    <definedName name="_127" localSheetId="6">[17]ANALIS!#REF!</definedName>
    <definedName name="_127">[17]ANALIS!#REF!</definedName>
    <definedName name="_12I" localSheetId="4">#REF!</definedName>
    <definedName name="_12I" localSheetId="6">#REF!</definedName>
    <definedName name="_12I">#REF!</definedName>
    <definedName name="_12MP_12">[133]an.mobilisasi!$M$30</definedName>
    <definedName name="_12PGDN_2" localSheetId="6">#REF!</definedName>
    <definedName name="_12PGDN_2">#REF!</definedName>
    <definedName name="_13" localSheetId="9">#REF!</definedName>
    <definedName name="_13" localSheetId="4">[17]ANALIS!#REF!</definedName>
    <definedName name="_13" localSheetId="6">#REF!</definedName>
    <definedName name="_13">[17]ANALIS!#REF!</definedName>
    <definedName name="_13__123Graph_DCHART_5L" hidden="1">[132]schtng!$H$15:$K$15</definedName>
    <definedName name="_13MP_21">[133]an.dmpu!$L$1342</definedName>
    <definedName name="_13RIGHT_18" localSheetId="6">#REF!</definedName>
    <definedName name="_13RIGHT_18">#REF!</definedName>
    <definedName name="_14" localSheetId="9">#REF!</definedName>
    <definedName name="_14" localSheetId="4">[17]ANALIS!#REF!</definedName>
    <definedName name="_14" localSheetId="6">#REF!</definedName>
    <definedName name="_14">[17]ANALIS!#REF!</definedName>
    <definedName name="_14__123Graph_ECHART_3J" hidden="1">[132]schbhn!$I$13:$K$13</definedName>
    <definedName name="_14MP_22">[133]an.dmpu!$L$974</definedName>
    <definedName name="_14RIGHT_6" localSheetId="6">#REF!</definedName>
    <definedName name="_14RIGHT_6">#REF!</definedName>
    <definedName name="_15" localSheetId="9">#REF!</definedName>
    <definedName name="_15" localSheetId="4">[17]ANALIS!#REF!</definedName>
    <definedName name="_15" localSheetId="6">#REF!</definedName>
    <definedName name="_15">[17]ANALIS!#REF!</definedName>
    <definedName name="_15__123Graph_ECHART_5L" hidden="1">[132]schtng!$H$16:$K$16</definedName>
    <definedName name="_159" localSheetId="4">[17]ANALIS!#REF!</definedName>
    <definedName name="_159" localSheetId="6">[17]ANALIS!#REF!</definedName>
    <definedName name="_159">[17]ANALIS!#REF!</definedName>
    <definedName name="_15MP_318">[133]an.dmpu!$L$795</definedName>
    <definedName name="_16" localSheetId="9">#REF!</definedName>
    <definedName name="_16" localSheetId="4">[17]ANALIS!#REF!</definedName>
    <definedName name="_16" localSheetId="6">#REF!</definedName>
    <definedName name="_16">[17]ANALIS!#REF!</definedName>
    <definedName name="_16__123Graph_FCHART_3J" localSheetId="4" hidden="1">[132]schbhn!#REF!</definedName>
    <definedName name="_16__123Graph_FCHART_3J" localSheetId="6" hidden="1">[132]schbhn!#REF!</definedName>
    <definedName name="_16__123Graph_FCHART_3J" hidden="1">[132]schbhn!#REF!</definedName>
    <definedName name="_160" localSheetId="4">[17]ANALIS!#REF!</definedName>
    <definedName name="_160">[17]ANALIS!#REF!</definedName>
    <definedName name="_161" localSheetId="4">[17]ANALIS!#REF!</definedName>
    <definedName name="_161">[17]ANALIS!#REF!</definedName>
    <definedName name="_16MP_322">[133]an.dmpu!$L$1040</definedName>
    <definedName name="_17" localSheetId="9">#REF!</definedName>
    <definedName name="_17" localSheetId="4">[17]ANALIS!#REF!</definedName>
    <definedName name="_17" localSheetId="6">#REF!</definedName>
    <definedName name="_17">[17]ANALIS!#REF!</definedName>
    <definedName name="_17__123Graph_FCHART_5L" hidden="1">[132]schtng!$H$17:$K$17</definedName>
    <definedName name="_17MP_33">[133]an.dmpu!$L$849</definedName>
    <definedName name="_18" localSheetId="9">#REF!</definedName>
    <definedName name="_18" localSheetId="4">[17]ANALIS!#REF!</definedName>
    <definedName name="_18" localSheetId="6">#REF!</definedName>
    <definedName name="_18">[17]ANALIS!#REF!</definedName>
    <definedName name="_19" localSheetId="9">#REF!</definedName>
    <definedName name="_19" localSheetId="4">[17]ANALIS!#REF!</definedName>
    <definedName name="_19" localSheetId="6">#REF!</definedName>
    <definedName name="_19">[17]ANALIS!#REF!</definedName>
    <definedName name="_1A" localSheetId="6">'[137]I-KAMAR'!#REF!</definedName>
    <definedName name="_1A">'[137]I-KAMAR'!#REF!</definedName>
    <definedName name="_1DIV_1">[133]daftar.kuantita!$K$17</definedName>
    <definedName name="_1PRINT_ALIGN" localSheetId="4">#REF!</definedName>
    <definedName name="_1PRINT_ALIGN" localSheetId="6">#REF!</definedName>
    <definedName name="_1PRINT_ALIGN">#REF!</definedName>
    <definedName name="_2" localSheetId="9">#N/A</definedName>
    <definedName name="_2" localSheetId="4">[17]ANALIS!#REF!</definedName>
    <definedName name="_2" localSheetId="6">#N/A</definedName>
    <definedName name="_2">[17]ANALIS!#REF!</definedName>
    <definedName name="_2.02" localSheetId="4">#REF!</definedName>
    <definedName name="_2.02" localSheetId="6">#REF!</definedName>
    <definedName name="_2.02">#REF!</definedName>
    <definedName name="_2.1" localSheetId="4">[126]AHS!#REF!</definedName>
    <definedName name="_2.1" localSheetId="6">[126]AHS!#REF!</definedName>
    <definedName name="_2.1">[126]AHS!#REF!</definedName>
    <definedName name="_2.2">[126]AHS!$A$164:$K$216</definedName>
    <definedName name="_2.3.3" localSheetId="4">[126]AHS!#REF!</definedName>
    <definedName name="_2.3.3" localSheetId="6">[126]AHS!#REF!</definedName>
    <definedName name="_2.3.3">[126]AHS!#REF!</definedName>
    <definedName name="_2__123Graph_ACHART_1" localSheetId="6" hidden="1">[138]RAB!#REF!</definedName>
    <definedName name="_2__123Graph_ACHART_1" hidden="1">[138]RAB!#REF!</definedName>
    <definedName name="_2__123Graph_ACHART_2" localSheetId="6" hidden="1">'[139]Rekap Addendum'!#REF!</definedName>
    <definedName name="_2__123Graph_ACHART_2" hidden="1">'[139]Rekap Addendum'!#REF!</definedName>
    <definedName name="_2__123Graph_ACHART_3J" localSheetId="4" hidden="1">[132]schbhn!#REF!</definedName>
    <definedName name="_2__123Graph_ACHART_3J" hidden="1">[132]schbhn!#REF!</definedName>
    <definedName name="_2__123Graph_BCHART_1" localSheetId="6" hidden="1">#REF!</definedName>
    <definedName name="_2__123Graph_BCHART_1" hidden="1">#REF!</definedName>
    <definedName name="_2_0_HARSAT" localSheetId="9">[3]A!$Q$1:$U$62</definedName>
    <definedName name="_2_0_HARSAT" localSheetId="6">[12]A!$Q$1:$U$62</definedName>
    <definedName name="_2_0_HARSAT">[5]A!$Q$1:$U$62</definedName>
    <definedName name="_2_10" localSheetId="9">[3]A!$AG$2:$AM$49</definedName>
    <definedName name="_2_10" localSheetId="6">[12]A!$AG$2:$AM$49</definedName>
    <definedName name="_2_10">[5]A!$AG$2:$AM$49</definedName>
    <definedName name="_2_2" localSheetId="4">#REF!</definedName>
    <definedName name="_2_2" localSheetId="6">#REF!</definedName>
    <definedName name="_2_2">#REF!</definedName>
    <definedName name="_2_2A" localSheetId="9">[3]A!$W$1103:$AD$1168</definedName>
    <definedName name="_2_2A" localSheetId="6">[12]A!$W$1103:$AD$1168</definedName>
    <definedName name="_2_2A">[5]A!$W$1103:$AD$1168</definedName>
    <definedName name="_2_2B" localSheetId="9">[3]A!#REF!</definedName>
    <definedName name="_2_2B" localSheetId="4">[5]A!#REF!</definedName>
    <definedName name="_2_2B" localSheetId="6">[12]A!#REF!</definedName>
    <definedName name="_2_2B">[5]A!#REF!</definedName>
    <definedName name="_2_2C" localSheetId="9">[3]A!#REF!</definedName>
    <definedName name="_2_2C" localSheetId="4">[5]A!#REF!</definedName>
    <definedName name="_2_2C" localSheetId="6">[12]A!#REF!</definedName>
    <definedName name="_2_2C">[5]A!#REF!</definedName>
    <definedName name="_2_2D" localSheetId="9">[3]A!$AW$222:$IV$8192</definedName>
    <definedName name="_2_2D" localSheetId="6">[12]A!$AW$222:$IV$8192</definedName>
    <definedName name="_2_2D">[5]A!$AW$222:$IV$8192</definedName>
    <definedName name="_2_2E" localSheetId="9">[3]A!#REF!</definedName>
    <definedName name="_2_2E" localSheetId="4">[5]A!#REF!</definedName>
    <definedName name="_2_2E" localSheetId="6">[12]A!#REF!</definedName>
    <definedName name="_2_2E">[5]A!#REF!</definedName>
    <definedName name="_2_2F" localSheetId="9">[3]A!$W$700:$AD$761</definedName>
    <definedName name="_2_2F" localSheetId="6">[12]A!$W$700:$AD$761</definedName>
    <definedName name="_2_2F">[5]A!$W$700:$AD$761</definedName>
    <definedName name="_2_2G" localSheetId="9">[3]A!$W$935:$AD$995</definedName>
    <definedName name="_2_2G" localSheetId="6">[12]A!$W$935:$AD$995</definedName>
    <definedName name="_2_2G">[5]A!$W$935:$AD$995</definedName>
    <definedName name="_2_2H" localSheetId="9">[3]A!$W$854:$AD$916</definedName>
    <definedName name="_2_2H" localSheetId="6">[12]A!$W$854:$AD$916</definedName>
    <definedName name="_2_2H">[5]A!$W$854:$AD$916</definedName>
    <definedName name="_20" localSheetId="4">[17]ANALIS!#REF!</definedName>
    <definedName name="_20" localSheetId="6">[17]ANALIS!#REF!</definedName>
    <definedName name="_20">[17]ANALIS!#REF!</definedName>
    <definedName name="_21" localSheetId="4">[17]ANALIS!#REF!</definedName>
    <definedName name="_21" localSheetId="6">[17]ANALIS!#REF!</definedName>
    <definedName name="_21">[17]ANALIS!#REF!</definedName>
    <definedName name="_21FA" localSheetId="4">#REF!</definedName>
    <definedName name="_21FA" localSheetId="6">#REF!</definedName>
    <definedName name="_21FA">#REF!</definedName>
    <definedName name="_21PK" localSheetId="4">#REF!</definedName>
    <definedName name="_21PK" localSheetId="6">#REF!</definedName>
    <definedName name="_21PK">#REF!</definedName>
    <definedName name="_22" localSheetId="4">[17]ANALIS!#REF!</definedName>
    <definedName name="_22" localSheetId="6">[17]ANALIS!#REF!</definedName>
    <definedName name="_22">[17]ANALIS!#REF!</definedName>
    <definedName name="_22FA" localSheetId="4">#REF!</definedName>
    <definedName name="_22FA" localSheetId="6">#REF!</definedName>
    <definedName name="_22FA">#REF!</definedName>
    <definedName name="_22PK" localSheetId="4">#REF!</definedName>
    <definedName name="_22PK" localSheetId="6">#REF!</definedName>
    <definedName name="_22PK">#REF!</definedName>
    <definedName name="_23" localSheetId="4">[17]ANALIS!#REF!</definedName>
    <definedName name="_23" localSheetId="6">[17]ANALIS!#REF!</definedName>
    <definedName name="_23">[17]ANALIS!#REF!</definedName>
    <definedName name="_231FA" localSheetId="4">#REF!</definedName>
    <definedName name="_231FA" localSheetId="6">#REF!</definedName>
    <definedName name="_231FA">#REF!</definedName>
    <definedName name="_231PK" localSheetId="4">#REF!</definedName>
    <definedName name="_231PK" localSheetId="6">#REF!</definedName>
    <definedName name="_231PK">#REF!</definedName>
    <definedName name="_232FA" localSheetId="4">#REF!</definedName>
    <definedName name="_232FA" localSheetId="6">#REF!</definedName>
    <definedName name="_232FA">#REF!</definedName>
    <definedName name="_232PK" localSheetId="4">#REF!</definedName>
    <definedName name="_232PK">#REF!</definedName>
    <definedName name="_233FA" localSheetId="4">#REF!</definedName>
    <definedName name="_233FA">#REF!</definedName>
    <definedName name="_233PK" localSheetId="4">#REF!</definedName>
    <definedName name="_233PK">#REF!</definedName>
    <definedName name="_24" localSheetId="4">[17]ANALIS!#REF!</definedName>
    <definedName name="_24">[17]ANALIS!#REF!</definedName>
    <definedName name="_241FA" localSheetId="4">#REF!</definedName>
    <definedName name="_241FA" localSheetId="6">#REF!</definedName>
    <definedName name="_241FA">#REF!</definedName>
    <definedName name="_241PK" localSheetId="4">#REF!</definedName>
    <definedName name="_241PK" localSheetId="6">#REF!</definedName>
    <definedName name="_241PK">#REF!</definedName>
    <definedName name="_242FA" localSheetId="4">#REF!</definedName>
    <definedName name="_242FA" localSheetId="6">#REF!</definedName>
    <definedName name="_242FA">#REF!</definedName>
    <definedName name="_242PK" localSheetId="4">#REF!</definedName>
    <definedName name="_242PK">#REF!</definedName>
    <definedName name="_243FA" localSheetId="4">#REF!</definedName>
    <definedName name="_243FA">#REF!</definedName>
    <definedName name="_243PK" localSheetId="4">#REF!</definedName>
    <definedName name="_243PK">#REF!</definedName>
    <definedName name="_25" localSheetId="4">[17]ANALIS!#REF!</definedName>
    <definedName name="_25">[17]ANALIS!#REF!</definedName>
    <definedName name="_26" localSheetId="4">[17]ANALIS!#REF!</definedName>
    <definedName name="_26">[17]ANALIS!#REF!</definedName>
    <definedName name="_27" localSheetId="4">[17]ANALIS!#REF!</definedName>
    <definedName name="_27">[17]ANALIS!#REF!</definedName>
    <definedName name="_28" localSheetId="4">[17]ANALIS!#REF!</definedName>
    <definedName name="_28">[17]ANALIS!#REF!</definedName>
    <definedName name="_29" localSheetId="4">[17]ANALIS!#REF!</definedName>
    <definedName name="_29">[17]ANALIS!#REF!</definedName>
    <definedName name="_2A_2" localSheetId="9">[3]A!$W$78:$AD$123</definedName>
    <definedName name="_2A_2" localSheetId="6">[12]A!$W$78:$AD$123</definedName>
    <definedName name="_2A_2">[5]A!$W$78:$AD$123</definedName>
    <definedName name="_2CSTON2_3" localSheetId="9">#REF!</definedName>
    <definedName name="_2CSTON2_3" localSheetId="6">#REF!</definedName>
    <definedName name="_2CSTON2_3">#REF!</definedName>
    <definedName name="_2DIV_10">[133]daftar.kuantita!$K$74</definedName>
    <definedName name="_2Excel_BuiltIn_Print_Area_20" localSheetId="6">('[140]DIV.7.7 sd 16'!#REF!,'[140]DIV.7.7 sd 16'!#REF!)</definedName>
    <definedName name="_2Excel_BuiltIn_Print_Area_20">('[140]DIV.7.7 sd 16'!#REF!,'[140]DIV.7.7 sd 16'!#REF!)</definedName>
    <definedName name="_2L2W">[141]Tabel!$S$89:$S$98</definedName>
    <definedName name="_2PRINT_ALIGN" localSheetId="4">#REF!</definedName>
    <definedName name="_2PRINT_ALIGN" localSheetId="6">#REF!</definedName>
    <definedName name="_2PRINT_ALIGN">#REF!</definedName>
    <definedName name="_2PRINT_OUTPUT" localSheetId="4">#REF!</definedName>
    <definedName name="_2PRINT_OUTPUT" localSheetId="6">#REF!</definedName>
    <definedName name="_2PRINT_OUTPUT">#REF!</definedName>
    <definedName name="_3" localSheetId="9">#N/A</definedName>
    <definedName name="_3" localSheetId="4">[17]ANALIS!#REF!</definedName>
    <definedName name="_3" localSheetId="6">#N/A</definedName>
    <definedName name="_3">[17]ANALIS!#REF!</definedName>
    <definedName name="_3.08_1_" localSheetId="4">#REF!</definedName>
    <definedName name="_3.08_1_" localSheetId="6">#REF!</definedName>
    <definedName name="_3.08_1_">#REF!</definedName>
    <definedName name="_3.08_8_" localSheetId="4">#REF!</definedName>
    <definedName name="_3.08_8_">#REF!</definedName>
    <definedName name="_3.2.2" localSheetId="4">[126]AHS!#REF!</definedName>
    <definedName name="_3.2.2">[126]AHS!#REF!</definedName>
    <definedName name="_3.3" localSheetId="4">[126]AHS!#REF!</definedName>
    <definedName name="_3.3">[126]AHS!#REF!</definedName>
    <definedName name="_3__123Graph_ACHART_4" hidden="1">'[139]Rekap Addendum'!#REF!</definedName>
    <definedName name="_3__123Graph_ACHART_4K" hidden="1">[132]schalt!$H$12:$K$12</definedName>
    <definedName name="_3__123Graph_CCHART_1" localSheetId="6" hidden="1">#REF!</definedName>
    <definedName name="_3__123Graph_CCHART_1" hidden="1">#REF!</definedName>
    <definedName name="_3_10" localSheetId="9">[3]A!$AG$74:$IV$8192</definedName>
    <definedName name="_3_10" localSheetId="6">[12]A!$AG$74:$IV$8192</definedName>
    <definedName name="_3_10">[5]A!$AG$74:$IV$8192</definedName>
    <definedName name="_3_3" localSheetId="4">#REF!</definedName>
    <definedName name="_3_3" localSheetId="6">#REF!</definedName>
    <definedName name="_3_3">#REF!</definedName>
    <definedName name="_30" localSheetId="4">[17]ANALIS!#REF!</definedName>
    <definedName name="_30" localSheetId="6">[17]ANALIS!#REF!</definedName>
    <definedName name="_30">[17]ANALIS!#REF!</definedName>
    <definedName name="_31" localSheetId="4">[17]ANALIS!#REF!</definedName>
    <definedName name="_31">[17]ANALIS!#REF!</definedName>
    <definedName name="_311FA" localSheetId="4">#REF!</definedName>
    <definedName name="_311FA" localSheetId="6">#REF!</definedName>
    <definedName name="_311FA">#REF!</definedName>
    <definedName name="_311PK" localSheetId="4">#REF!</definedName>
    <definedName name="_311PK" localSheetId="6">#REF!</definedName>
    <definedName name="_311PK">#REF!</definedName>
    <definedName name="_312FA" localSheetId="4">[142]B_7!#REF!</definedName>
    <definedName name="_312FA" localSheetId="6">[142]B_7!#REF!</definedName>
    <definedName name="_312FA">[142]B_7!#REF!</definedName>
    <definedName name="_312PK" localSheetId="4">[142]B_7!#REF!</definedName>
    <definedName name="_312PK" localSheetId="6">[142]B_7!#REF!</definedName>
    <definedName name="_312PK">[142]B_7!#REF!</definedName>
    <definedName name="_32" localSheetId="4">[17]ANALIS!#REF!</definedName>
    <definedName name="_32" localSheetId="6">[17]ANALIS!#REF!</definedName>
    <definedName name="_32">[17]ANALIS!#REF!</definedName>
    <definedName name="_321FA" localSheetId="4">[142]B_7!#REF!</definedName>
    <definedName name="_321FA" localSheetId="6">[142]B_7!#REF!</definedName>
    <definedName name="_321FA">[142]B_7!#REF!</definedName>
    <definedName name="_321PK" localSheetId="4">[142]B_7!#REF!</definedName>
    <definedName name="_321PK">[142]B_7!#REF!</definedName>
    <definedName name="_322FA" localSheetId="4">#REF!</definedName>
    <definedName name="_322FA" localSheetId="6">#REF!</definedName>
    <definedName name="_322FA">#REF!</definedName>
    <definedName name="_322PK" localSheetId="4">#REF!</definedName>
    <definedName name="_322PK" localSheetId="6">#REF!</definedName>
    <definedName name="_322PK">#REF!</definedName>
    <definedName name="_33" localSheetId="4">[17]ANALIS!#REF!</definedName>
    <definedName name="_33" localSheetId="6">[17]ANALIS!#REF!</definedName>
    <definedName name="_33">[17]ANALIS!#REF!</definedName>
    <definedName name="_33FA" localSheetId="4">#REF!</definedName>
    <definedName name="_33FA" localSheetId="6">#REF!</definedName>
    <definedName name="_33FA">#REF!</definedName>
    <definedName name="_33PK" localSheetId="4">#REF!</definedName>
    <definedName name="_33PK" localSheetId="6">#REF!</definedName>
    <definedName name="_33PK">#REF!</definedName>
    <definedName name="_34" localSheetId="4">[17]ANALIS!#REF!</definedName>
    <definedName name="_34" localSheetId="6">[17]ANALIS!#REF!</definedName>
    <definedName name="_34">[17]ANALIS!#REF!</definedName>
    <definedName name="_345" localSheetId="9">#REF!</definedName>
    <definedName name="_345" localSheetId="4">#REF!</definedName>
    <definedName name="_345" localSheetId="6">[1]COVER!#REF!</definedName>
    <definedName name="_345">#REF!</definedName>
    <definedName name="_35" localSheetId="4">[17]ANALIS!#REF!</definedName>
    <definedName name="_35" localSheetId="6">[17]ANALIS!#REF!</definedName>
    <definedName name="_35">[17]ANALIS!#REF!</definedName>
    <definedName name="_36" localSheetId="4">[17]ANALIS!#REF!</definedName>
    <definedName name="_36">[17]ANALIS!#REF!</definedName>
    <definedName name="_37" localSheetId="4">[17]ANALIS!#REF!</definedName>
    <definedName name="_37">[17]ANALIS!#REF!</definedName>
    <definedName name="_38" localSheetId="4">[17]ANALIS!#REF!</definedName>
    <definedName name="_38">[17]ANALIS!#REF!</definedName>
    <definedName name="_39" localSheetId="4">[17]ANALIS!#REF!</definedName>
    <definedName name="_39">[17]ANALIS!#REF!</definedName>
    <definedName name="_3DIV_2">[133]daftar.kuantita!$K$24</definedName>
    <definedName name="_3DOWN_3" localSheetId="4">#REF!</definedName>
    <definedName name="_3DOWN_3" localSheetId="6">#REF!</definedName>
    <definedName name="_3DOWN_3">#REF!</definedName>
    <definedName name="_3PRINT_OUTPUT" localSheetId="4">#REF!</definedName>
    <definedName name="_3PRINT_OUTPUT" localSheetId="6">#REF!</definedName>
    <definedName name="_3PRINT_OUTPUT">#REF!</definedName>
    <definedName name="_3WROLLER" localSheetId="4">#REF!</definedName>
    <definedName name="_3WROLLER" localSheetId="6">#REF!</definedName>
    <definedName name="_3WROLLER">#REF!</definedName>
    <definedName name="_4" localSheetId="9">#N/A</definedName>
    <definedName name="_4" localSheetId="4">[17]ANALIS!#REF!</definedName>
    <definedName name="_4" localSheetId="6">#N/A</definedName>
    <definedName name="_4">[17]ANALIS!#REF!</definedName>
    <definedName name="_4__123Graph_ACHART_5" hidden="1">'[139]Rekap Addendum'!#REF!</definedName>
    <definedName name="_4__123Graph_ACHART_5L" hidden="1">[132]schtng!$H$12:$K$12</definedName>
    <definedName name="_4__123Graph_DCHART_1" localSheetId="6" hidden="1">#REF!</definedName>
    <definedName name="_4__123Graph_DCHART_1" hidden="1">#REF!</definedName>
    <definedName name="_4__123Graph_XCHART_1" localSheetId="6" hidden="1">[143]RAB!#REF!</definedName>
    <definedName name="_4__123Graph_XCHART_1" hidden="1">[143]RAB!#REF!</definedName>
    <definedName name="_4_10" localSheetId="9">[3]A!$AM$140:$IV$8192</definedName>
    <definedName name="_4_10" localSheetId="6">[12]A!$AM$140:$IV$8192</definedName>
    <definedName name="_4_10">[5]A!$AM$140:$IV$8192</definedName>
    <definedName name="_4_4" localSheetId="4">#REF!</definedName>
    <definedName name="_4_4" localSheetId="6">#REF!</definedName>
    <definedName name="_4_4">#REF!</definedName>
    <definedName name="_40" localSheetId="4">[17]ANALIS!#REF!</definedName>
    <definedName name="_40" localSheetId="6">[17]ANALIS!#REF!</definedName>
    <definedName name="_40">[17]ANALIS!#REF!</definedName>
    <definedName name="_41" localSheetId="4">[17]ANALIS!#REF!</definedName>
    <definedName name="_41">[17]ANALIS!#REF!</definedName>
    <definedName name="_411FA" localSheetId="4">#REF!</definedName>
    <definedName name="_411FA" localSheetId="6">#REF!</definedName>
    <definedName name="_411FA">#REF!</definedName>
    <definedName name="_411PK" localSheetId="4">#REF!</definedName>
    <definedName name="_411PK" localSheetId="6">#REF!</definedName>
    <definedName name="_411PK">#REF!</definedName>
    <definedName name="_412FA" localSheetId="4">#REF!</definedName>
    <definedName name="_412FA" localSheetId="6">#REF!</definedName>
    <definedName name="_412FA">#REF!</definedName>
    <definedName name="_412PK" localSheetId="4">#REF!</definedName>
    <definedName name="_412PK">#REF!</definedName>
    <definedName name="_42" localSheetId="4">[17]ANALIS!#REF!</definedName>
    <definedName name="_42">[17]ANALIS!#REF!</definedName>
    <definedName name="_421FA" localSheetId="4">#REF!</definedName>
    <definedName name="_421FA" localSheetId="6">#REF!</definedName>
    <definedName name="_421FA">#REF!</definedName>
    <definedName name="_421PK" localSheetId="4">#REF!</definedName>
    <definedName name="_421PK" localSheetId="6">#REF!</definedName>
    <definedName name="_421PK">#REF!</definedName>
    <definedName name="_422FA" localSheetId="4">#REF!</definedName>
    <definedName name="_422FA" localSheetId="6">#REF!</definedName>
    <definedName name="_422FA">#REF!</definedName>
    <definedName name="_422PK" localSheetId="4">#REF!</definedName>
    <definedName name="_422PK">#REF!</definedName>
    <definedName name="_43" localSheetId="4">[17]ANALIS!#REF!</definedName>
    <definedName name="_43">[17]ANALIS!#REF!</definedName>
    <definedName name="_431FA" localSheetId="4">#REF!</definedName>
    <definedName name="_431FA" localSheetId="6">#REF!</definedName>
    <definedName name="_431FA">#REF!</definedName>
    <definedName name="_431PK" localSheetId="4">#REF!</definedName>
    <definedName name="_431PK" localSheetId="6">#REF!</definedName>
    <definedName name="_431PK">#REF!</definedName>
    <definedName name="_432FA" localSheetId="4">#REF!</definedName>
    <definedName name="_432FA" localSheetId="6">#REF!</definedName>
    <definedName name="_432FA">#REF!</definedName>
    <definedName name="_432PK" localSheetId="4">#REF!</definedName>
    <definedName name="_432PK">#REF!</definedName>
    <definedName name="_433FA" localSheetId="4">#REF!</definedName>
    <definedName name="_433FA">#REF!</definedName>
    <definedName name="_433PK" localSheetId="4">#REF!</definedName>
    <definedName name="_433PK">#REF!</definedName>
    <definedName name="_44" localSheetId="4">[17]ANALIS!#REF!</definedName>
    <definedName name="_44">[17]ANALIS!#REF!</definedName>
    <definedName name="_45" localSheetId="4">[17]ANALIS!#REF!</definedName>
    <definedName name="_45">[17]ANALIS!#REF!</definedName>
    <definedName name="_46" localSheetId="4">[17]ANALIS!#REF!</definedName>
    <definedName name="_46">[17]ANALIS!#REF!</definedName>
    <definedName name="_47" localSheetId="4">[17]ANALIS!#REF!</definedName>
    <definedName name="_47">[17]ANALIS!#REF!</definedName>
    <definedName name="_48" localSheetId="4">[17]ANALIS!#REF!</definedName>
    <definedName name="_48">[17]ANALIS!#REF!</definedName>
    <definedName name="_49" localSheetId="4">[17]ANALIS!#REF!</definedName>
    <definedName name="_49">[17]ANALIS!#REF!</definedName>
    <definedName name="_4CSTON2_3" localSheetId="9">#REF!</definedName>
    <definedName name="_4CSTON2_3" localSheetId="6">#REF!</definedName>
    <definedName name="_4CSTON2_3">#REF!</definedName>
    <definedName name="_4DIV_3">[133]daftar.kuantita!$K$31</definedName>
    <definedName name="_4DOWN_3" localSheetId="4">#REF!</definedName>
    <definedName name="_4DOWN_3" localSheetId="6">#REF!</definedName>
    <definedName name="_4DOWN_3">#REF!</definedName>
    <definedName name="_4HOME" localSheetId="4">#REF!</definedName>
    <definedName name="_4HOME" localSheetId="6">#REF!</definedName>
    <definedName name="_4HOME">#REF!</definedName>
    <definedName name="_4L2WD_3">[141]Tabel!$Q$73:$Q$87</definedName>
    <definedName name="_5" localSheetId="9">#N/A</definedName>
    <definedName name="_5" localSheetId="4">[17]ANALIS!#REF!</definedName>
    <definedName name="_5" localSheetId="6">#N/A</definedName>
    <definedName name="_5">[17]ANALIS!#REF!</definedName>
    <definedName name="_5.01" localSheetId="4">#REF!</definedName>
    <definedName name="_5.01" localSheetId="6">#REF!</definedName>
    <definedName name="_5.01">#REF!</definedName>
    <definedName name="_5.1" localSheetId="4">[126]AHS!#REF!</definedName>
    <definedName name="_5.1" localSheetId="6">[126]AHS!#REF!</definedName>
    <definedName name="_5.1">[126]AHS!#REF!</definedName>
    <definedName name="_5.1.2" localSheetId="4">[126]AHS!#REF!</definedName>
    <definedName name="_5.1.2">[126]AHS!#REF!</definedName>
    <definedName name="_5__123Graph_BCHART_3J" localSheetId="4" hidden="1">[132]schbhn!#REF!</definedName>
    <definedName name="_5__123Graph_BCHART_3J" hidden="1">[132]schbhn!#REF!</definedName>
    <definedName name="_5__123Graph_ECHART_1" localSheetId="6" hidden="1">#REF!</definedName>
    <definedName name="_5__123Graph_ECHART_1" hidden="1">#REF!</definedName>
    <definedName name="_5_10" localSheetId="9">[3]A!$AG$146:$IV$8192</definedName>
    <definedName name="_5_10" localSheetId="6">[12]A!$AG$146:$IV$8192</definedName>
    <definedName name="_5_10">[5]A!$AG$146:$IV$8192</definedName>
    <definedName name="_5_5" localSheetId="4">#REF!</definedName>
    <definedName name="_5_5" localSheetId="6">#REF!</definedName>
    <definedName name="_5_5">#REF!</definedName>
    <definedName name="_50" localSheetId="4">[17]ANALIS!#REF!</definedName>
    <definedName name="_50" localSheetId="6">[17]ANALIS!#REF!</definedName>
    <definedName name="_50">[17]ANALIS!#REF!</definedName>
    <definedName name="_5000" localSheetId="9">#REF!</definedName>
    <definedName name="_5000" localSheetId="6">#REF!</definedName>
    <definedName name="_5000">#REF!</definedName>
    <definedName name="_51" localSheetId="4">[17]ANALIS!#REF!</definedName>
    <definedName name="_51" localSheetId="6">[17]ANALIS!#REF!</definedName>
    <definedName name="_51">[17]ANALIS!#REF!</definedName>
    <definedName name="_511FA" localSheetId="4">#REF!</definedName>
    <definedName name="_511FA" localSheetId="6">#REF!</definedName>
    <definedName name="_511FA">#REF!</definedName>
    <definedName name="_511PK" localSheetId="4">#REF!</definedName>
    <definedName name="_511PK" localSheetId="6">#REF!</definedName>
    <definedName name="_511PK">#REF!</definedName>
    <definedName name="_512FA" localSheetId="4">#REF!</definedName>
    <definedName name="_512FA" localSheetId="6">#REF!</definedName>
    <definedName name="_512FA">#REF!</definedName>
    <definedName name="_512PK" localSheetId="4">#REF!</definedName>
    <definedName name="_512PK">#REF!</definedName>
    <definedName name="_52" localSheetId="4">[17]ANALIS!#REF!</definedName>
    <definedName name="_52">[17]ANALIS!#REF!</definedName>
    <definedName name="_521FA" localSheetId="4">#REF!</definedName>
    <definedName name="_521FA" localSheetId="6">#REF!</definedName>
    <definedName name="_521FA">#REF!</definedName>
    <definedName name="_521PK" localSheetId="4">#REF!</definedName>
    <definedName name="_521PK" localSheetId="6">#REF!</definedName>
    <definedName name="_521PK">#REF!</definedName>
    <definedName name="_522FA" localSheetId="4">#REF!</definedName>
    <definedName name="_522FA" localSheetId="6">#REF!</definedName>
    <definedName name="_522FA">#REF!</definedName>
    <definedName name="_522PK" localSheetId="4">#REF!</definedName>
    <definedName name="_522PK">#REF!</definedName>
    <definedName name="_53" localSheetId="4">[17]ANALIS!#REF!</definedName>
    <definedName name="_53">[17]ANALIS!#REF!</definedName>
    <definedName name="_54" localSheetId="4">[17]ANALIS!#REF!</definedName>
    <definedName name="_54">[17]ANALIS!#REF!</definedName>
    <definedName name="_541FA" localSheetId="4">#REF!</definedName>
    <definedName name="_541FA" localSheetId="6">#REF!</definedName>
    <definedName name="_541FA">#REF!</definedName>
    <definedName name="_541PK" localSheetId="4">#REF!</definedName>
    <definedName name="_541PK" localSheetId="6">#REF!</definedName>
    <definedName name="_541PK">#REF!</definedName>
    <definedName name="_542FA" localSheetId="4">#REF!</definedName>
    <definedName name="_542FA" localSheetId="6">#REF!</definedName>
    <definedName name="_542FA">#REF!</definedName>
    <definedName name="_542PK" localSheetId="4">#REF!</definedName>
    <definedName name="_542PK">#REF!</definedName>
    <definedName name="_545_VLOOKUP_M18__M_49__N_173_2">[144]Sheet1!$Y$18</definedName>
    <definedName name="_55" localSheetId="4">[17]ANALIS!#REF!</definedName>
    <definedName name="_55" localSheetId="6">[17]ANALIS!#REF!</definedName>
    <definedName name="_55">[17]ANALIS!#REF!</definedName>
    <definedName name="_56" localSheetId="4">[17]ANALIS!#REF!</definedName>
    <definedName name="_56" localSheetId="6">[17]ANALIS!#REF!</definedName>
    <definedName name="_56">[17]ANALIS!#REF!</definedName>
    <definedName name="_57" localSheetId="4">[17]ANALIS!#REF!</definedName>
    <definedName name="_57" localSheetId="6">[17]ANALIS!#REF!</definedName>
    <definedName name="_57">[17]ANALIS!#REF!</definedName>
    <definedName name="_58" localSheetId="4">[17]ANALIS!#REF!</definedName>
    <definedName name="_58" localSheetId="6">[17]ANALIS!#REF!</definedName>
    <definedName name="_58">[17]ANALIS!#REF!</definedName>
    <definedName name="_59" localSheetId="4">[17]ANALIS!#REF!</definedName>
    <definedName name="_59">[17]ANALIS!#REF!</definedName>
    <definedName name="_5DIV_5">[133]daftar.kuantita!$K$37</definedName>
    <definedName name="_5HOME" localSheetId="4">#REF!</definedName>
    <definedName name="_5HOME" localSheetId="6">#REF!</definedName>
    <definedName name="_5HOME">#REF!</definedName>
    <definedName name="_5PGDN_2" localSheetId="4">#REF!</definedName>
    <definedName name="_5PGDN_2" localSheetId="6">#REF!</definedName>
    <definedName name="_5PGDN_2">#REF!</definedName>
    <definedName name="_6" localSheetId="9">#N/A</definedName>
    <definedName name="_6" localSheetId="4">[17]ANALIS!#REF!</definedName>
    <definedName name="_6" localSheetId="6">#N/A</definedName>
    <definedName name="_6">[17]ANALIS!#REF!</definedName>
    <definedName name="_6.02_1_" localSheetId="4">#REF!</definedName>
    <definedName name="_6.02_1_" localSheetId="6">#REF!</definedName>
    <definedName name="_6.02_1_">#REF!</definedName>
    <definedName name="_6.02_2_" localSheetId="4">#REF!</definedName>
    <definedName name="_6.02_2_">#REF!</definedName>
    <definedName name="_6.05" localSheetId="4">#REF!</definedName>
    <definedName name="_6.05">#REF!</definedName>
    <definedName name="_6.1.1" localSheetId="4">[126]AHS!#REF!</definedName>
    <definedName name="_6.1.1">[126]AHS!#REF!</definedName>
    <definedName name="_6__123Graph_BCHART_4K" hidden="1">[132]schalt!$H$13:$K$13</definedName>
    <definedName name="_6__123Graph_FCHART_1" localSheetId="6" hidden="1">#REF!</definedName>
    <definedName name="_6__123Graph_FCHART_1" hidden="1">#REF!</definedName>
    <definedName name="_6_10" localSheetId="9">[3]A!#REF!</definedName>
    <definedName name="_6_10" localSheetId="4">[5]A!#REF!</definedName>
    <definedName name="_6_10" localSheetId="6">[12]A!#REF!</definedName>
    <definedName name="_6_10">[5]A!#REF!</definedName>
    <definedName name="_6_6" localSheetId="4">#REF!</definedName>
    <definedName name="_6_6" localSheetId="6">#REF!</definedName>
    <definedName name="_6_6">#REF!</definedName>
    <definedName name="_60" localSheetId="4">[17]ANALIS!#REF!</definedName>
    <definedName name="_60" localSheetId="6">[17]ANALIS!#REF!</definedName>
    <definedName name="_60">[17]ANALIS!#REF!</definedName>
    <definedName name="_61" localSheetId="4">[17]ANALIS!#REF!</definedName>
    <definedName name="_61" localSheetId="6">[17]ANALIS!#REF!</definedName>
    <definedName name="_61">[17]ANALIS!#REF!</definedName>
    <definedName name="_612FA" localSheetId="4">#REF!</definedName>
    <definedName name="_612FA" localSheetId="6">#REF!</definedName>
    <definedName name="_612FA">#REF!</definedName>
    <definedName name="_612PK" localSheetId="4">#REF!</definedName>
    <definedName name="_612PK" localSheetId="6">#REF!</definedName>
    <definedName name="_612PK">#REF!</definedName>
    <definedName name="_62" localSheetId="4">[17]ANALIS!#REF!</definedName>
    <definedName name="_62" localSheetId="6">[17]ANALIS!#REF!</definedName>
    <definedName name="_62">[17]ANALIS!#REF!</definedName>
    <definedName name="_621FA" localSheetId="4">[142]B_9!#REF!</definedName>
    <definedName name="_621FA" localSheetId="6">[142]B_9!#REF!</definedName>
    <definedName name="_621FA">[142]B_9!#REF!</definedName>
    <definedName name="_621PK" localSheetId="4">[142]B_9!#REF!</definedName>
    <definedName name="_621PK">[142]B_9!#REF!</definedName>
    <definedName name="_622FA" localSheetId="4">[142]B_9!#REF!</definedName>
    <definedName name="_622FA">[142]B_9!#REF!</definedName>
    <definedName name="_622PK" localSheetId="4">[142]B_9!#REF!</definedName>
    <definedName name="_622PK">[142]B_9!#REF!</definedName>
    <definedName name="_623FA" localSheetId="4">[142]B_9!#REF!</definedName>
    <definedName name="_623FA">[142]B_9!#REF!</definedName>
    <definedName name="_623PK" localSheetId="4">[142]B_9!#REF!</definedName>
    <definedName name="_623PK">[142]B_9!#REF!</definedName>
    <definedName name="_63" localSheetId="4">[17]ANALIS!#REF!</definedName>
    <definedName name="_63">[17]ANALIS!#REF!</definedName>
    <definedName name="_635AFA" localSheetId="4">#REF!</definedName>
    <definedName name="_635AFA" localSheetId="6">#REF!</definedName>
    <definedName name="_635AFA">#REF!</definedName>
    <definedName name="_635APK" localSheetId="4">#REF!</definedName>
    <definedName name="_635APK" localSheetId="6">#REF!</definedName>
    <definedName name="_635APK">#REF!</definedName>
    <definedName name="_635FA" localSheetId="4">#REF!</definedName>
    <definedName name="_635FA" localSheetId="6">#REF!</definedName>
    <definedName name="_635FA">#REF!</definedName>
    <definedName name="_635PK" localSheetId="4">#REF!</definedName>
    <definedName name="_635PK">#REF!</definedName>
    <definedName name="_64" localSheetId="4">[17]ANALIS!#REF!</definedName>
    <definedName name="_64">[17]ANALIS!#REF!</definedName>
    <definedName name="_65" localSheetId="4">[17]ANALIS!#REF!</definedName>
    <definedName name="_65">[17]ANALIS!#REF!</definedName>
    <definedName name="_66" localSheetId="4">[17]ANALIS!#REF!</definedName>
    <definedName name="_66">[17]ANALIS!#REF!</definedName>
    <definedName name="_67" localSheetId="9">#REF!</definedName>
    <definedName name="_67" localSheetId="4">[17]ANALIS!#REF!</definedName>
    <definedName name="_67" localSheetId="6">[1]COVER!#REF!</definedName>
    <definedName name="_67">[17]ANALIS!#REF!</definedName>
    <definedName name="_68" localSheetId="4">[17]ANALIS!#REF!</definedName>
    <definedName name="_68">[17]ANALIS!#REF!</definedName>
    <definedName name="_69" localSheetId="4">[17]ANALIS!#REF!</definedName>
    <definedName name="_69">[17]ANALIS!#REF!</definedName>
    <definedName name="_6A">'[145]I-KAMAR'!#REF!</definedName>
    <definedName name="_6DIV_6">[133]daftar.kuantita!$K$46</definedName>
    <definedName name="_6PGDN_2" localSheetId="4">#REF!</definedName>
    <definedName name="_6PGDN_2" localSheetId="6">#REF!</definedName>
    <definedName name="_6PGDN_2">#REF!</definedName>
    <definedName name="_6RIGHT_18" localSheetId="4">#REF!</definedName>
    <definedName name="_6RIGHT_18" localSheetId="6">#REF!</definedName>
    <definedName name="_6RIGHT_18">#REF!</definedName>
    <definedName name="_7" localSheetId="9">#REF!</definedName>
    <definedName name="_7" localSheetId="4">[17]ANALIS!#REF!</definedName>
    <definedName name="_7" localSheetId="6">#REF!</definedName>
    <definedName name="_7">[17]ANALIS!#REF!</definedName>
    <definedName name="_7.07_2_" localSheetId="4">#REF!</definedName>
    <definedName name="_7.07_2_" localSheetId="6">#REF!</definedName>
    <definedName name="_7.07_2_">#REF!</definedName>
    <definedName name="_7.08_2_" localSheetId="4">#REF!</definedName>
    <definedName name="_7.08_2_">#REF!</definedName>
    <definedName name="_7.08_3_" localSheetId="4">#REF!</definedName>
    <definedName name="_7.08_3_">#REF!</definedName>
    <definedName name="_7.09" localSheetId="4">#REF!</definedName>
    <definedName name="_7.09">#REF!</definedName>
    <definedName name="_7.1__2" localSheetId="9">'[146]D7(1)'!#REF!</definedName>
    <definedName name="_7.1__2" localSheetId="4">'[71]D7(1)'!#REF!</definedName>
    <definedName name="_7.1__2" localSheetId="6">'[51]D7(1)'!#REF!</definedName>
    <definedName name="_7.1__2">'[71]D7(1)'!#REF!</definedName>
    <definedName name="_7.10_2_" localSheetId="4">#REF!</definedName>
    <definedName name="_7.10_2_" localSheetId="6">#REF!</definedName>
    <definedName name="_7.10_2_">#REF!</definedName>
    <definedName name="_7.4" localSheetId="4">[126]AHS!#REF!</definedName>
    <definedName name="_7.4" localSheetId="6">[126]AHS!#REF!</definedName>
    <definedName name="_7.4">[126]AHS!#REF!</definedName>
    <definedName name="_7__123Graph_ACHART_1" hidden="1">[147]A!$E$37:$X$37</definedName>
    <definedName name="_7__123Graph_BCHART_5L" hidden="1">[132]schtng!$H$13:$K$13</definedName>
    <definedName name="_7__123Graph_XCHART_1" localSheetId="6" hidden="1">#REF!</definedName>
    <definedName name="_7__123Graph_XCHART_1" hidden="1">#REF!</definedName>
    <definedName name="_7_10" localSheetId="9">[3]A!$AG$243:$AM$295</definedName>
    <definedName name="_7_10" localSheetId="6">[12]A!$AG$243:$AM$295</definedName>
    <definedName name="_7_10">[5]A!$AG$243:$AM$295</definedName>
    <definedName name="_7_7" localSheetId="4">#REF!</definedName>
    <definedName name="_7_7" localSheetId="6">#REF!</definedName>
    <definedName name="_7_7">#REF!</definedName>
    <definedName name="_70" localSheetId="4">[17]ANALIS!#REF!</definedName>
    <definedName name="_70" localSheetId="6">[17]ANALIS!#REF!</definedName>
    <definedName name="_70">[17]ANALIS!#REF!</definedName>
    <definedName name="_71" localSheetId="4">[17]ANALIS!#REF!</definedName>
    <definedName name="_71">[17]ANALIS!#REF!</definedName>
    <definedName name="_712FA" localSheetId="4">'[142]B_10 (4)'!#REF!</definedName>
    <definedName name="_712FA">'[142]B_10 (4)'!#REF!</definedName>
    <definedName name="_712PK" localSheetId="4">'[142]B_10 (4)'!#REF!</definedName>
    <definedName name="_712PK">'[142]B_10 (4)'!#REF!</definedName>
    <definedName name="_72" localSheetId="4">[17]ANALIS!#REF!</definedName>
    <definedName name="_72">[17]ANALIS!#REF!</definedName>
    <definedName name="_72FA" localSheetId="4">'[142]B_10 (4)'!#REF!</definedName>
    <definedName name="_72FA">'[142]B_10 (4)'!#REF!</definedName>
    <definedName name="_72PK" localSheetId="4">'[142]B_10 (4)'!#REF!</definedName>
    <definedName name="_72PK">'[142]B_10 (4)'!#REF!</definedName>
    <definedName name="_73" localSheetId="4">[17]ANALIS!#REF!</definedName>
    <definedName name="_73">[17]ANALIS!#REF!</definedName>
    <definedName name="_74" localSheetId="4">[17]ANALIS!#REF!</definedName>
    <definedName name="_74">[17]ANALIS!#REF!</definedName>
    <definedName name="_74FA" localSheetId="4">'[142]B_10 (4)'!#REF!</definedName>
    <definedName name="_74FA">'[142]B_10 (4)'!#REF!</definedName>
    <definedName name="_74PK" localSheetId="4">'[142]B_10 (4)'!#REF!</definedName>
    <definedName name="_74PK">'[142]B_10 (4)'!#REF!</definedName>
    <definedName name="_75" localSheetId="4">[17]ANALIS!#REF!</definedName>
    <definedName name="_75">[17]ANALIS!#REF!</definedName>
    <definedName name="_751FA" localSheetId="4">'[142]B_10 (4)'!#REF!</definedName>
    <definedName name="_751FA">'[142]B_10 (4)'!#REF!</definedName>
    <definedName name="_751PK" localSheetId="4">'[142]B_10 (4)'!#REF!</definedName>
    <definedName name="_751PK">'[142]B_10 (4)'!#REF!</definedName>
    <definedName name="_752FA" localSheetId="4">'[142]B_10 (4)'!#REF!</definedName>
    <definedName name="_752FA">'[142]B_10 (4)'!#REF!</definedName>
    <definedName name="_752PK" localSheetId="4">'[142]B_10 (4)'!#REF!</definedName>
    <definedName name="_752PK">'[142]B_10 (4)'!#REF!</definedName>
    <definedName name="_753FA" localSheetId="4">'[142]B_10 (4)'!#REF!</definedName>
    <definedName name="_753FA">'[142]B_10 (4)'!#REF!</definedName>
    <definedName name="_753PK" localSheetId="4">'[142]B_10 (4)'!#REF!</definedName>
    <definedName name="_753PK">'[142]B_10 (4)'!#REF!</definedName>
    <definedName name="_754FA" localSheetId="4">'[142]B_10 (4)'!#REF!</definedName>
    <definedName name="_754FA">'[142]B_10 (4)'!#REF!</definedName>
    <definedName name="_754PK" localSheetId="4">'[142]B_10 (4)'!#REF!</definedName>
    <definedName name="_754PK">'[142]B_10 (4)'!#REF!</definedName>
    <definedName name="_76" localSheetId="4">[17]ANALIS!#REF!</definedName>
    <definedName name="_76">[17]ANALIS!#REF!</definedName>
    <definedName name="_77" localSheetId="4">[17]ANALIS!#REF!</definedName>
    <definedName name="_77">[17]ANALIS!#REF!</definedName>
    <definedName name="_78" localSheetId="4">[17]ANALIS!#REF!</definedName>
    <definedName name="_78">[17]ANALIS!#REF!</definedName>
    <definedName name="_79" localSheetId="4">[17]ANALIS!#REF!</definedName>
    <definedName name="_79">[17]ANALIS!#REF!</definedName>
    <definedName name="_7B">'[85]Anls Hrg'!#REF!</definedName>
    <definedName name="_7DIV_7">[133]daftar.kuantita!$K$54</definedName>
    <definedName name="_7RIGHT_18" localSheetId="4">#REF!</definedName>
    <definedName name="_7RIGHT_18" localSheetId="6">#REF!</definedName>
    <definedName name="_7RIGHT_18">#REF!</definedName>
    <definedName name="_7RIGHT_6" localSheetId="4">#REF!</definedName>
    <definedName name="_7RIGHT_6" localSheetId="6">#REF!</definedName>
    <definedName name="_7RIGHT_6">#REF!</definedName>
    <definedName name="_8" localSheetId="9">#REF!</definedName>
    <definedName name="_8" localSheetId="4">[17]ANALIS!#REF!</definedName>
    <definedName name="_8" localSheetId="6">[1]COVER!#REF!</definedName>
    <definedName name="_8">[17]ANALIS!#REF!</definedName>
    <definedName name="_8.01_9_" localSheetId="4">#REF!</definedName>
    <definedName name="_8.01_9_" localSheetId="6">#REF!</definedName>
    <definedName name="_8.01_9_">#REF!</definedName>
    <definedName name="_8.02_13_" localSheetId="4">#REF!</definedName>
    <definedName name="_8.02_13_">#REF!</definedName>
    <definedName name="_8.02_21_A" localSheetId="4">#REF!</definedName>
    <definedName name="_8.02_21_A">#REF!</definedName>
    <definedName name="_8.02_4_" localSheetId="4">#REF!</definedName>
    <definedName name="_8.02_4_">#REF!</definedName>
    <definedName name="_8.03_1_" localSheetId="4">#REF!</definedName>
    <definedName name="_8.03_1_">#REF!</definedName>
    <definedName name="_8.03_2_A" localSheetId="4">#REF!</definedName>
    <definedName name="_8.03_2_A">#REF!</definedName>
    <definedName name="_8.03_4_A" localSheetId="4">#REF!</definedName>
    <definedName name="_8.03_4_A">#REF!</definedName>
    <definedName name="_8.05_2_" localSheetId="4">#REF!</definedName>
    <definedName name="_8.05_2_">#REF!</definedName>
    <definedName name="_8.1.7" localSheetId="4">[126]AHS!#REF!</definedName>
    <definedName name="_8.1.7">[126]AHS!#REF!</definedName>
    <definedName name="_8.1__1" localSheetId="9">#REF!</definedName>
    <definedName name="_8.1__1" localSheetId="4">#REF!</definedName>
    <definedName name="_8.1__1" localSheetId="6">#REF!</definedName>
    <definedName name="_8.1__1">#REF!</definedName>
    <definedName name="_8__123Graph_CCHART_3J" localSheetId="4" hidden="1">[132]schbhn!#REF!</definedName>
    <definedName name="_8__123Graph_CCHART_3J" localSheetId="6" hidden="1">[132]schbhn!#REF!</definedName>
    <definedName name="_8__123Graph_CCHART_3J" hidden="1">[132]schbhn!#REF!</definedName>
    <definedName name="_8_10" localSheetId="9">[3]A!#REF!</definedName>
    <definedName name="_8_10" localSheetId="4">[5]A!#REF!</definedName>
    <definedName name="_8_10" localSheetId="6">[12]A!#REF!</definedName>
    <definedName name="_8_10">[5]A!#REF!</definedName>
    <definedName name="_8_8" localSheetId="4">#REF!</definedName>
    <definedName name="_8_8" localSheetId="6">#REF!</definedName>
    <definedName name="_8_8">#REF!</definedName>
    <definedName name="_80" localSheetId="4">[17]ANALIS!#REF!</definedName>
    <definedName name="_80" localSheetId="6">[17]ANALIS!#REF!</definedName>
    <definedName name="_80">[17]ANALIS!#REF!</definedName>
    <definedName name="_8000" localSheetId="9">#REF!</definedName>
    <definedName name="_8000" localSheetId="6">#REF!</definedName>
    <definedName name="_8000">#REF!</definedName>
    <definedName name="_81" localSheetId="4">[17]ANALIS!#REF!</definedName>
    <definedName name="_81" localSheetId="6">[17]ANALIS!#REF!</definedName>
    <definedName name="_81">[17]ANALIS!#REF!</definedName>
    <definedName name="_818FA" localSheetId="4">#REF!</definedName>
    <definedName name="_818FA" localSheetId="6">#REF!</definedName>
    <definedName name="_818FA">#REF!</definedName>
    <definedName name="_818PK" localSheetId="4">#REF!</definedName>
    <definedName name="_818PK" localSheetId="6">#REF!</definedName>
    <definedName name="_818PK">#REF!</definedName>
    <definedName name="_82" localSheetId="4">[17]ANALIS!#REF!</definedName>
    <definedName name="_82" localSheetId="6">[17]ANALIS!#REF!</definedName>
    <definedName name="_82">[17]ANALIS!#REF!</definedName>
    <definedName name="_83" localSheetId="4">[17]ANALIS!#REF!</definedName>
    <definedName name="_83" localSheetId="6">[17]ANALIS!#REF!</definedName>
    <definedName name="_83">[17]ANALIS!#REF!</definedName>
    <definedName name="_84" localSheetId="4">[17]ANALIS!#REF!</definedName>
    <definedName name="_84">[17]ANALIS!#REF!</definedName>
    <definedName name="_841FA" localSheetId="4">[148]pvc!#REF!</definedName>
    <definedName name="_841FA">[148]pvc!#REF!</definedName>
    <definedName name="_841PK" localSheetId="4">[148]pvc!#REF!</definedName>
    <definedName name="_841PK">[148]pvc!#REF!</definedName>
    <definedName name="_842FA" localSheetId="4">[148]pvc!#REF!</definedName>
    <definedName name="_842FA">[148]pvc!#REF!</definedName>
    <definedName name="_842PK" localSheetId="4">[148]pvc!#REF!</definedName>
    <definedName name="_842PK">[148]pvc!#REF!</definedName>
    <definedName name="_843FA" localSheetId="4">[148]pvc!#REF!</definedName>
    <definedName name="_843FA">[148]pvc!#REF!</definedName>
    <definedName name="_843PK" localSheetId="4">[148]pvc!#REF!</definedName>
    <definedName name="_843PK">[148]pvc!#REF!</definedName>
    <definedName name="_844FA" localSheetId="4">[148]pvc!#REF!</definedName>
    <definedName name="_844FA">[148]pvc!#REF!</definedName>
    <definedName name="_844PK" localSheetId="4">[148]pvc!#REF!</definedName>
    <definedName name="_844PK">[148]pvc!#REF!</definedName>
    <definedName name="_845FA" localSheetId="4">[148]pvc!#REF!</definedName>
    <definedName name="_845FA">[148]pvc!#REF!</definedName>
    <definedName name="_845PK" localSheetId="4">[148]pvc!#REF!</definedName>
    <definedName name="_845PK">[148]pvc!#REF!</definedName>
    <definedName name="_85" localSheetId="4">[17]ANALIS!#REF!</definedName>
    <definedName name="_85">[17]ANALIS!#REF!</definedName>
    <definedName name="_86" localSheetId="4">[17]ANALIS!#REF!</definedName>
    <definedName name="_86">[17]ANALIS!#REF!</definedName>
    <definedName name="_87" localSheetId="4">[17]ANALIS!#REF!</definedName>
    <definedName name="_87">[17]ANALIS!#REF!</definedName>
    <definedName name="_88" localSheetId="4">[17]ANALIS!#REF!</definedName>
    <definedName name="_88">[17]ANALIS!#REF!</definedName>
    <definedName name="_89" localSheetId="4">[17]ANALIS!#REF!</definedName>
    <definedName name="_89">[17]ANALIS!#REF!</definedName>
    <definedName name="_8DIV_9">[133]daftar.kuantita!$K$61</definedName>
    <definedName name="_8PRINT_ALIGN" localSheetId="6">#REF!</definedName>
    <definedName name="_8PRINT_ALIGN">#REF!</definedName>
    <definedName name="_8RIGHT_6" localSheetId="4">#REF!</definedName>
    <definedName name="_8RIGHT_6" localSheetId="6">#REF!</definedName>
    <definedName name="_8RIGHT_6">#REF!</definedName>
    <definedName name="_9" localSheetId="9">#REF!</definedName>
    <definedName name="_9" localSheetId="4">[17]ANALIS!#REF!</definedName>
    <definedName name="_9" localSheetId="6">[1]COVER!#REF!</definedName>
    <definedName name="_9">[17]ANALIS!#REF!</definedName>
    <definedName name="_9.02" localSheetId="4">#REF!</definedName>
    <definedName name="_9.02" localSheetId="6">#REF!</definedName>
    <definedName name="_9.02">#REF!</definedName>
    <definedName name="_9.05_1_" localSheetId="4">#REF!</definedName>
    <definedName name="_9.05_1_">#REF!</definedName>
    <definedName name="_9.09_1_" localSheetId="4">#REF!</definedName>
    <definedName name="_9.09_1_">#REF!</definedName>
    <definedName name="_9__123Graph_CCHART_4K" hidden="1">[132]schalt!$H$14:$K$14</definedName>
    <definedName name="_9_10" localSheetId="9">[3]A!$AG$290:$IV$8192</definedName>
    <definedName name="_9_10" localSheetId="6">[12]A!$AG$290:$IV$8192</definedName>
    <definedName name="_9_10">[5]A!$AG$290:$IV$8192</definedName>
    <definedName name="_90" localSheetId="4">[17]ANALIS!#REF!</definedName>
    <definedName name="_90" localSheetId="6">[17]ANALIS!#REF!</definedName>
    <definedName name="_90">[17]ANALIS!#REF!</definedName>
    <definedName name="_91" localSheetId="4">[17]ANALIS!#REF!</definedName>
    <definedName name="_91" localSheetId="6">[17]ANALIS!#REF!</definedName>
    <definedName name="_91">[17]ANALIS!#REF!</definedName>
    <definedName name="_92" localSheetId="4">[17]ANALIS!#REF!</definedName>
    <definedName name="_92" localSheetId="6">[17]ANALIS!#REF!</definedName>
    <definedName name="_92">[17]ANALIS!#REF!</definedName>
    <definedName name="_93" localSheetId="4">[17]ANALIS!#REF!</definedName>
    <definedName name="_93" localSheetId="6">[17]ANALIS!#REF!</definedName>
    <definedName name="_93">[17]ANALIS!#REF!</definedName>
    <definedName name="_94" localSheetId="4">[17]ANALIS!#REF!</definedName>
    <definedName name="_94" localSheetId="6">[17]ANALIS!#REF!</definedName>
    <definedName name="_94">[17]ANALIS!#REF!</definedName>
    <definedName name="_95" localSheetId="4">[17]ANALIS!#REF!</definedName>
    <definedName name="_95">[17]ANALIS!#REF!</definedName>
    <definedName name="_96" localSheetId="4">[17]ANALIS!#REF!</definedName>
    <definedName name="_96">[17]ANALIS!#REF!</definedName>
    <definedName name="_97" localSheetId="4">[17]ANALIS!#REF!</definedName>
    <definedName name="_97">[17]ANALIS!#REF!</definedName>
    <definedName name="_98" localSheetId="4">[17]ANALIS!#REF!</definedName>
    <definedName name="_98">[17]ANALIS!#REF!</definedName>
    <definedName name="_99" localSheetId="4">[17]ANALIS!#REF!</definedName>
    <definedName name="_99">[17]ANALIS!#REF!</definedName>
    <definedName name="_9DT_K">[133]alat!$G$14</definedName>
    <definedName name="_9PRINT_OUTPUT" localSheetId="6">#REF!</definedName>
    <definedName name="_9PRINT_OUTPUT">#REF!</definedName>
    <definedName name="_a" localSheetId="9">#REF!</definedName>
    <definedName name="_a" localSheetId="4">#REF!</definedName>
    <definedName name="_a" localSheetId="6">#REF!</definedName>
    <definedName name="_a">#REF!</definedName>
    <definedName name="_aaa1">#REF!</definedName>
    <definedName name="_AAAM40">'[149]4-Basic Price'!$F$72</definedName>
    <definedName name="_abb91" localSheetId="6">[150]chitimc!#REF!</definedName>
    <definedName name="_abb91">[150]chitimc!#REF!</definedName>
    <definedName name="_abs100" localSheetId="4">#REF!</definedName>
    <definedName name="_abs100" localSheetId="6">#REF!</definedName>
    <definedName name="_abs100">#REF!</definedName>
    <definedName name="_adt01">'[151]alue deah teungoh'!$F$17</definedName>
    <definedName name="_adt02">'[151]alue deah teungoh'!$F$23</definedName>
    <definedName name="_adt03">'[151]alue deah teungoh'!$F$26</definedName>
    <definedName name="_adt04">'[151]alue deah teungoh'!$F$30</definedName>
    <definedName name="_adt05">'[151]alue deah teungoh'!$F$35</definedName>
    <definedName name="_adt06">'[151]alue deah teungoh'!$F$39</definedName>
    <definedName name="_adt07">'[151]alue deah teungoh'!$F$56</definedName>
    <definedName name="_adt08">'[151]alue deah teungoh'!$F$64</definedName>
    <definedName name="_adt09">'[151]alue deah teungoh'!$F$73</definedName>
    <definedName name="_adt10">'[151]alue deah teungoh'!$F$79</definedName>
    <definedName name="_adt11">'[151]alue deah teungoh'!$F$85</definedName>
    <definedName name="_adt12">'[151]alue deah teungoh'!$F$87</definedName>
    <definedName name="_adt13">'[151]alue deah teungoh'!$F$90</definedName>
    <definedName name="_adt14">'[151]alue deah teungoh'!$F$133</definedName>
    <definedName name="_adt15">'[151]alue deah teungoh'!$F$151</definedName>
    <definedName name="_adt16">'[151]alue deah teungoh'!$F$162</definedName>
    <definedName name="_adt17">'[151]alue deah teungoh'!$F$165</definedName>
    <definedName name="_adt810">[86]alat!$J$17</definedName>
    <definedName name="_ahu100" localSheetId="4">#REF!</definedName>
    <definedName name="_ahu100" localSheetId="6">#REF!</definedName>
    <definedName name="_ahu100">#REF!</definedName>
    <definedName name="_ahu150" localSheetId="4">#REF!</definedName>
    <definedName name="_ahu150">#REF!</definedName>
    <definedName name="_ako100" localSheetId="4">#REF!</definedName>
    <definedName name="_ako100">#REF!</definedName>
    <definedName name="_ako150" localSheetId="4">#REF!</definedName>
    <definedName name="_ako150">#REF!</definedName>
    <definedName name="_ako50" localSheetId="4">#REF!</definedName>
    <definedName name="_ako50">#REF!</definedName>
    <definedName name="_ako80" localSheetId="4">#REF!</definedName>
    <definedName name="_ako80">#REF!</definedName>
    <definedName name="_aku100" localSheetId="4">#REF!</definedName>
    <definedName name="_aku100">#REF!</definedName>
    <definedName name="_aku150" localSheetId="4">#REF!</definedName>
    <definedName name="_aku150">#REF!</definedName>
    <definedName name="_AMD5">'[152]6th'!$O$13:$O$528</definedName>
    <definedName name="_AMP635" localSheetId="6">#REF!</definedName>
    <definedName name="_AMP635">#REF!</definedName>
    <definedName name="_ana1" localSheetId="9">#REF!</definedName>
    <definedName name="_ANA1" localSheetId="4">#REF!</definedName>
    <definedName name="_ANA1" localSheetId="6">'[85]Anls Hrg'!#REF!</definedName>
    <definedName name="_ANA1">#REF!</definedName>
    <definedName name="_ana10" localSheetId="6">#REF!</definedName>
    <definedName name="_ana10">#REF!</definedName>
    <definedName name="_ana100" localSheetId="6">#REF!</definedName>
    <definedName name="_ana100">#REF!</definedName>
    <definedName name="_ana101" localSheetId="6">#REF!</definedName>
    <definedName name="_ana101">#REF!</definedName>
    <definedName name="_ana102">#REF!</definedName>
    <definedName name="_ana103">#REF!</definedName>
    <definedName name="_ana104">#REF!</definedName>
    <definedName name="_ana105">#REF!</definedName>
    <definedName name="_ana106">#REF!</definedName>
    <definedName name="_ana107">#REF!</definedName>
    <definedName name="_ana108">#REF!</definedName>
    <definedName name="_ana109">#REF!</definedName>
    <definedName name="_ana11" localSheetId="9">#REF!</definedName>
    <definedName name="_ANA11">'[85]Anls Hrg'!#REF!</definedName>
    <definedName name="_ana110" localSheetId="9">#REF!</definedName>
    <definedName name="_ana110" localSheetId="6">#REF!</definedName>
    <definedName name="_ana110">#REF!</definedName>
    <definedName name="_ana111" localSheetId="9">#REF!</definedName>
    <definedName name="_ana111" localSheetId="6">#REF!</definedName>
    <definedName name="_ana111">#REF!</definedName>
    <definedName name="_ana112" localSheetId="9">#REF!</definedName>
    <definedName name="_ana112" localSheetId="6">#REF!</definedName>
    <definedName name="_ana112">#REF!</definedName>
    <definedName name="_ana113">#REF!</definedName>
    <definedName name="_ana114">#REF!</definedName>
    <definedName name="_ana115">#REF!</definedName>
    <definedName name="_ana116">#REF!</definedName>
    <definedName name="_ana117">#REF!</definedName>
    <definedName name="_ana118">#REF!</definedName>
    <definedName name="_ana119">#REF!</definedName>
    <definedName name="_ana12" localSheetId="9">#REF!</definedName>
    <definedName name="_ANA12">'[85]Anls Hrg'!#REF!</definedName>
    <definedName name="_ana120" localSheetId="9">#REF!</definedName>
    <definedName name="_ana120" localSheetId="6">#REF!</definedName>
    <definedName name="_ana120">#REF!</definedName>
    <definedName name="_ana121" localSheetId="9">#REF!</definedName>
    <definedName name="_ana121" localSheetId="6">#REF!</definedName>
    <definedName name="_ana121">#REF!</definedName>
    <definedName name="_ana122" localSheetId="9">#REF!</definedName>
    <definedName name="_ana122" localSheetId="6">#REF!</definedName>
    <definedName name="_ana122">#REF!</definedName>
    <definedName name="_ana123">#REF!</definedName>
    <definedName name="_ana124">#REF!</definedName>
    <definedName name="_ana13" localSheetId="9">#REF!</definedName>
    <definedName name="_ANA13">'[85]Anls Hrg'!#REF!</definedName>
    <definedName name="_ana14" localSheetId="9">#REF!</definedName>
    <definedName name="_ana14" localSheetId="6">#REF!</definedName>
    <definedName name="_ana14">#REF!</definedName>
    <definedName name="_ana15" localSheetId="9">#REF!</definedName>
    <definedName name="_ana15" localSheetId="6">#REF!</definedName>
    <definedName name="_ana15">#REF!</definedName>
    <definedName name="_ana16" localSheetId="9">#REF!</definedName>
    <definedName name="_ANA16" localSheetId="6">'[85]Anls Hrg'!#REF!</definedName>
    <definedName name="_ANA16">'[85]Anls Hrg'!#REF!</definedName>
    <definedName name="_ana17" localSheetId="9">#REF!</definedName>
    <definedName name="_ANA17" localSheetId="6">'[85]Anls Hrg'!#REF!</definedName>
    <definedName name="_ANA17">'[85]Anls Hrg'!#REF!</definedName>
    <definedName name="_ana18" localSheetId="9">#REF!</definedName>
    <definedName name="_ana18" localSheetId="6">#REF!</definedName>
    <definedName name="_ana18">#REF!</definedName>
    <definedName name="_ana19" localSheetId="9">#REF!</definedName>
    <definedName name="_ana19" localSheetId="6">#REF!</definedName>
    <definedName name="_ana19">#REF!</definedName>
    <definedName name="_ANA2" localSheetId="4">#REF!</definedName>
    <definedName name="_ANA2" localSheetId="6">'[85]Anls Hrg'!#REF!</definedName>
    <definedName name="_ANA2">#REF!</definedName>
    <definedName name="_ana20" localSheetId="6">#REF!</definedName>
    <definedName name="_ana20">#REF!</definedName>
    <definedName name="_ana21" localSheetId="9">#REF!</definedName>
    <definedName name="_ANA21">'[85]Anls Hrg'!#REF!</definedName>
    <definedName name="_ana22" localSheetId="9">#REF!</definedName>
    <definedName name="_ana22" localSheetId="6">#REF!</definedName>
    <definedName name="_ana22">#REF!</definedName>
    <definedName name="_ana23" localSheetId="9">#REF!</definedName>
    <definedName name="_ana23" localSheetId="6">#REF!</definedName>
    <definedName name="_ana23">#REF!</definedName>
    <definedName name="_ana24" localSheetId="9">#REF!</definedName>
    <definedName name="_ANA24" localSheetId="6">'[85]Anls Hrg'!#REF!</definedName>
    <definedName name="_ANA24">'[85]Anls Hrg'!#REF!</definedName>
    <definedName name="_ana25" localSheetId="9">#REF!</definedName>
    <definedName name="_ANA25" localSheetId="6">'[85]Anls Hrg'!#REF!</definedName>
    <definedName name="_ANA25">'[85]Anls Hrg'!#REF!</definedName>
    <definedName name="_ana26" localSheetId="9">#REF!</definedName>
    <definedName name="_ana26" localSheetId="6">#REF!</definedName>
    <definedName name="_ana26">#REF!</definedName>
    <definedName name="_ana27" localSheetId="9">#REF!</definedName>
    <definedName name="_ana27" localSheetId="6">#REF!</definedName>
    <definedName name="_ana27">#REF!</definedName>
    <definedName name="_ana28" localSheetId="9">#REF!</definedName>
    <definedName name="_ana28" localSheetId="6">#REF!</definedName>
    <definedName name="_ana28">#REF!</definedName>
    <definedName name="_ana29">#REF!</definedName>
    <definedName name="_ana3">#REF!</definedName>
    <definedName name="_ana30">#REF!</definedName>
    <definedName name="_ana31">#REF!</definedName>
    <definedName name="_ana32" localSheetId="9">#REF!</definedName>
    <definedName name="_ANA32">'[85]Anls Hrg'!#REF!</definedName>
    <definedName name="_ana33" localSheetId="9">#REF!</definedName>
    <definedName name="_ANA33">'[85]Anls Hrg'!#REF!</definedName>
    <definedName name="_ana34" localSheetId="9">#REF!</definedName>
    <definedName name="_ana34" localSheetId="6">#REF!</definedName>
    <definedName name="_ana34">#REF!</definedName>
    <definedName name="_ana35" localSheetId="9">#REF!</definedName>
    <definedName name="_ana35" localSheetId="6">#REF!</definedName>
    <definedName name="_ana35">#REF!</definedName>
    <definedName name="_ana36" localSheetId="9">#REF!</definedName>
    <definedName name="_ana36" localSheetId="6">#REF!</definedName>
    <definedName name="_ana36">#REF!</definedName>
    <definedName name="_ana37" localSheetId="9">#REF!</definedName>
    <definedName name="_ANA37" localSheetId="6">'[85]Anls Hrg'!#REF!</definedName>
    <definedName name="_ANA37">'[85]Anls Hrg'!#REF!</definedName>
    <definedName name="_ana38" localSheetId="9">#REF!</definedName>
    <definedName name="_ANA38" localSheetId="6">'[85]Anls Hrg'!#REF!</definedName>
    <definedName name="_ANA38">'[85]Anls Hrg'!#REF!</definedName>
    <definedName name="_ana39" localSheetId="9">#REF!</definedName>
    <definedName name="_ana39" localSheetId="6">#REF!</definedName>
    <definedName name="_ana39">#REF!</definedName>
    <definedName name="_ana4" localSheetId="9">#REF!</definedName>
    <definedName name="_ANA4" localSheetId="6">'[85]Anls Hrg'!#REF!</definedName>
    <definedName name="_ANA4">'[85]Anls Hrg'!#REF!</definedName>
    <definedName name="_ana40" localSheetId="9">#REF!</definedName>
    <definedName name="_ana40" localSheetId="6">#REF!</definedName>
    <definedName name="_ana40">#REF!</definedName>
    <definedName name="_ana41" localSheetId="9">#REF!</definedName>
    <definedName name="_ana41" localSheetId="6">#REF!</definedName>
    <definedName name="_ana41">#REF!</definedName>
    <definedName name="_ana42" localSheetId="9">#REF!</definedName>
    <definedName name="_ana42" localSheetId="6">#REF!</definedName>
    <definedName name="_ana42">#REF!</definedName>
    <definedName name="_ana43">#REF!</definedName>
    <definedName name="_ana44">#REF!</definedName>
    <definedName name="_ana45">#REF!</definedName>
    <definedName name="_ana46">#REF!</definedName>
    <definedName name="_ana47">#REF!</definedName>
    <definedName name="_ana48">#REF!</definedName>
    <definedName name="_ana49">#REF!</definedName>
    <definedName name="_ana5" localSheetId="9">#REF!</definedName>
    <definedName name="_ANA5">'[85]Anls Hrg'!#REF!</definedName>
    <definedName name="_ana50" localSheetId="9">#REF!</definedName>
    <definedName name="_ana50" localSheetId="6">#REF!</definedName>
    <definedName name="_ana50">#REF!</definedName>
    <definedName name="_ana51" localSheetId="9">#REF!</definedName>
    <definedName name="_ana51" localSheetId="6">#REF!</definedName>
    <definedName name="_ana51">#REF!</definedName>
    <definedName name="_ana52" localSheetId="9">#REF!</definedName>
    <definedName name="_ana52" localSheetId="6">#REF!</definedName>
    <definedName name="_ana52">#REF!</definedName>
    <definedName name="_ana53">#REF!</definedName>
    <definedName name="_ana54">#REF!</definedName>
    <definedName name="_ana56">#REF!</definedName>
    <definedName name="_ana57">#REF!</definedName>
    <definedName name="_ana58">#REF!</definedName>
    <definedName name="_ana59">#REF!</definedName>
    <definedName name="_ana6">#REF!</definedName>
    <definedName name="_ana60">#REF!</definedName>
    <definedName name="_ana61">#REF!</definedName>
    <definedName name="_ana62">#REF!</definedName>
    <definedName name="_ana63">#REF!</definedName>
    <definedName name="_ana64">#REF!</definedName>
    <definedName name="_ana65">#REF!</definedName>
    <definedName name="_ana66">#REF!</definedName>
    <definedName name="_ana67">#REF!</definedName>
    <definedName name="_ana68">#REF!</definedName>
    <definedName name="_ana69">#REF!</definedName>
    <definedName name="_ana7" localSheetId="9">#REF!</definedName>
    <definedName name="_ANA7">'[85]Anls Hrg'!#REF!</definedName>
    <definedName name="_ana70" localSheetId="9">#REF!</definedName>
    <definedName name="_ana70" localSheetId="6">#REF!</definedName>
    <definedName name="_ana70">#REF!</definedName>
    <definedName name="_ana71" localSheetId="9">#REF!</definedName>
    <definedName name="_ana71" localSheetId="6">#REF!</definedName>
    <definedName name="_ana71">#REF!</definedName>
    <definedName name="_ana72" localSheetId="9">#REF!</definedName>
    <definedName name="_ana72" localSheetId="6">#REF!</definedName>
    <definedName name="_ana72">#REF!</definedName>
    <definedName name="_ana73">#REF!</definedName>
    <definedName name="_ana74">#REF!</definedName>
    <definedName name="_ana75">#REF!</definedName>
    <definedName name="_ana76">#REF!</definedName>
    <definedName name="_ana77">#REF!</definedName>
    <definedName name="_ana78">#REF!</definedName>
    <definedName name="_ana79">#REF!</definedName>
    <definedName name="_ana8" localSheetId="9">#REF!</definedName>
    <definedName name="_ANA8">'[85]Anls Hrg'!#REF!</definedName>
    <definedName name="_ana80" localSheetId="9">#REF!</definedName>
    <definedName name="_ana80" localSheetId="6">#REF!</definedName>
    <definedName name="_ana80">#REF!</definedName>
    <definedName name="_ana81" localSheetId="9">#REF!</definedName>
    <definedName name="_ana81" localSheetId="6">#REF!</definedName>
    <definedName name="_ana81">#REF!</definedName>
    <definedName name="_ana82" localSheetId="9">#REF!</definedName>
    <definedName name="_ana82" localSheetId="6">#REF!</definedName>
    <definedName name="_ana82">#REF!</definedName>
    <definedName name="_ana83">#REF!</definedName>
    <definedName name="_ana84">#REF!</definedName>
    <definedName name="_ana85">#REF!</definedName>
    <definedName name="_ana86">#REF!</definedName>
    <definedName name="_ana87">#REF!</definedName>
    <definedName name="_ana88">#REF!</definedName>
    <definedName name="_ana89">#REF!</definedName>
    <definedName name="_ana9" localSheetId="9">#REF!</definedName>
    <definedName name="_ANA9">'[85]Anls Hrg'!#REF!</definedName>
    <definedName name="_ana90" localSheetId="9">#REF!</definedName>
    <definedName name="_ana90" localSheetId="6">#REF!</definedName>
    <definedName name="_ana90">#REF!</definedName>
    <definedName name="_ana91" localSheetId="9">#REF!</definedName>
    <definedName name="_ana91" localSheetId="6">#REF!</definedName>
    <definedName name="_ana91">#REF!</definedName>
    <definedName name="_ana92" localSheetId="9">#REF!</definedName>
    <definedName name="_ana92" localSheetId="6">#REF!</definedName>
    <definedName name="_ana92">#REF!</definedName>
    <definedName name="_ana93">#REF!</definedName>
    <definedName name="_ana94">#REF!</definedName>
    <definedName name="_ana95">#REF!</definedName>
    <definedName name="_ana96">#REF!</definedName>
    <definedName name="_ana97">#REF!</definedName>
    <definedName name="_ana98">#REF!</definedName>
    <definedName name="_ana99">#REF!</definedName>
    <definedName name="_ANK125" localSheetId="4">#REF!</definedName>
    <definedName name="_ANK125">#REF!</definedName>
    <definedName name="_ank275">[108]DivVII!$G$50</definedName>
    <definedName name="_asb5">'[153]Harga Satuan Bahan'!$E$70</definedName>
    <definedName name="_asu12345" localSheetId="9">#REF!</definedName>
    <definedName name="_asu12345" localSheetId="6">#REF!</definedName>
    <definedName name="_asu12345">#REF!</definedName>
    <definedName name="_atk225" localSheetId="4">[87]Ans!#REF!</definedName>
    <definedName name="_atk225" localSheetId="6">[87]Ans!#REF!</definedName>
    <definedName name="_atk225">[87]Ans!#REF!</definedName>
    <definedName name="_b" localSheetId="9">#REF!</definedName>
    <definedName name="_b" localSheetId="6">#REF!</definedName>
    <definedName name="_b">#REF!</definedName>
    <definedName name="_bab1">[154]rab!$P$31</definedName>
    <definedName name="_bab2" localSheetId="9">#REF!</definedName>
    <definedName name="_bab2">[154]rab!$P$38</definedName>
    <definedName name="_bab3" localSheetId="9">#REF!</definedName>
    <definedName name="_bab3">[154]rab!$P$52</definedName>
    <definedName name="_bab4" localSheetId="9">#REF!</definedName>
    <definedName name="_bab4" localSheetId="6">#REF!</definedName>
    <definedName name="_bab4">#REF!</definedName>
    <definedName name="_bab5">[154]rab!$P$58</definedName>
    <definedName name="_bab6">[154]rab!$P$66</definedName>
    <definedName name="_bab7">[154]rab!$P$110</definedName>
    <definedName name="_bab8">[154]rab!$P$130</definedName>
    <definedName name="_bbm10" localSheetId="9">#REF!</definedName>
    <definedName name="_bbm10" localSheetId="6">#REF!</definedName>
    <definedName name="_bbm10">#REF!</definedName>
    <definedName name="_bbm3" localSheetId="9">#REF!</definedName>
    <definedName name="_bbm3" localSheetId="6">#REF!</definedName>
    <definedName name="_bbm3">#REF!</definedName>
    <definedName name="_bbm5" localSheetId="9">#REF!</definedName>
    <definedName name="_bbm5" localSheetId="6">#REF!</definedName>
    <definedName name="_bbm5">#REF!</definedName>
    <definedName name="_bbm8">#REF!</definedName>
    <definedName name="_bcv100" localSheetId="4">#REF!</definedName>
    <definedName name="_bcv100">#REF!</definedName>
    <definedName name="_bcv125" localSheetId="4">#REF!</definedName>
    <definedName name="_bcv125">#REF!</definedName>
    <definedName name="_bcv150" localSheetId="4">#REF!</definedName>
    <definedName name="_bcv150">#REF!</definedName>
    <definedName name="_bdp4">#REF!</definedName>
    <definedName name="_bdp5">'[155]61005'!$P$117</definedName>
    <definedName name="_bdp6">'[155]61006'!$R$113</definedName>
    <definedName name="_bdp7">'[155]61007'!$R$32</definedName>
    <definedName name="_bdp8">'[155]61008'!$N$28</definedName>
    <definedName name="_bed1" localSheetId="9">#REF!</definedName>
    <definedName name="_bed1" localSheetId="6">#REF!</definedName>
    <definedName name="_bed1">#REF!</definedName>
    <definedName name="_bed2" localSheetId="9">#REF!</definedName>
    <definedName name="_bed2" localSheetId="6">#REF!</definedName>
    <definedName name="_bed2">#REF!</definedName>
    <definedName name="_bed3" localSheetId="9">#REF!</definedName>
    <definedName name="_bed3" localSheetId="6">#REF!</definedName>
    <definedName name="_bed3">#REF!</definedName>
    <definedName name="_bed4">#REF!</definedName>
    <definedName name="_bed5">#REF!</definedName>
    <definedName name="_bet250">#REF!</definedName>
    <definedName name="_bet275">#REF!</definedName>
    <definedName name="_bet300">#REF!</definedName>
    <definedName name="_bln2">#REF!</definedName>
    <definedName name="_BOQ1" localSheetId="6">#REF!</definedName>
    <definedName name="_Boq1">'[156]Kuantitas &amp; Harga'!$G$382</definedName>
    <definedName name="_BOQ2" localSheetId="4">#REF!</definedName>
    <definedName name="_BOQ2" localSheetId="6">#REF!</definedName>
    <definedName name="_BOQ2">#REF!</definedName>
    <definedName name="_Boq3">'[156]Kuantitas &amp; Harga'!$G$422</definedName>
    <definedName name="_bpc23" localSheetId="4">#REF!</definedName>
    <definedName name="_bpc23" localSheetId="6">#REF!</definedName>
    <definedName name="_bpc23">#REF!</definedName>
    <definedName name="_bpl32" localSheetId="9">#REF!</definedName>
    <definedName name="_bpl32" localSheetId="6">#REF!</definedName>
    <definedName name="_bpl32">#REF!</definedName>
    <definedName name="_bpl9" localSheetId="6">#REF!</definedName>
    <definedName name="_bpl9">#REF!</definedName>
    <definedName name="_bpm150" localSheetId="6">[157]harsat!#REF!</definedName>
    <definedName name="_bpm150">[157]harsat!#REF!</definedName>
    <definedName name="_brc120" localSheetId="9">#REF!</definedName>
    <definedName name="_brc120" localSheetId="6">#REF!</definedName>
    <definedName name="_brc120">#REF!</definedName>
    <definedName name="_brc90" localSheetId="9">#REF!</definedName>
    <definedName name="_brc90" localSheetId="6">#REF!</definedName>
    <definedName name="_brc90">#REF!</definedName>
    <definedName name="_BRE1" localSheetId="6">#REF!</definedName>
    <definedName name="_BRE1">#REF!</definedName>
    <definedName name="_bsd1600">#REF!</definedName>
    <definedName name="_bsd2500">#REF!</definedName>
    <definedName name="_bsd4000">#REF!</definedName>
    <definedName name="_BSP3">#REF!</definedName>
    <definedName name="_BSP4">#REF!</definedName>
    <definedName name="_BSP5">#REF!</definedName>
    <definedName name="_BSP6">#REF!</definedName>
    <definedName name="_BSP8">#REF!</definedName>
    <definedName name="_btg1">#REF!</definedName>
    <definedName name="_btg2">#REF!</definedName>
    <definedName name="_btg3">#REF!</definedName>
    <definedName name="_btn175">#REF!</definedName>
    <definedName name="_BTN2">[158]HARSAT!$I$71</definedName>
    <definedName name="_btn250" localSheetId="9">#REF!</definedName>
    <definedName name="_btn250" localSheetId="6">#REF!</definedName>
    <definedName name="_btn250">#REF!</definedName>
    <definedName name="_btn275" localSheetId="9">#REF!</definedName>
    <definedName name="_btn275" localSheetId="6">#REF!</definedName>
    <definedName name="_btn275">#REF!</definedName>
    <definedName name="_BTN3">[158]HARSAT!$I$71</definedName>
    <definedName name="_btn300" localSheetId="9">#REF!</definedName>
    <definedName name="_btn300" localSheetId="6">#REF!</definedName>
    <definedName name="_btn300">#REF!</definedName>
    <definedName name="_bud3500" localSheetId="9">#REF!</definedName>
    <definedName name="_bud3500" localSheetId="6">#REF!</definedName>
    <definedName name="_bud3500">#REF!</definedName>
    <definedName name="_bvd1" localSheetId="9">#REF!</definedName>
    <definedName name="_bvd1" localSheetId="6">#REF!</definedName>
    <definedName name="_bvd1">#REF!</definedName>
    <definedName name="_bvd2">#REF!</definedName>
    <definedName name="_bvd3">#REF!</definedName>
    <definedName name="_bvd34">#REF!</definedName>
    <definedName name="_bvd4">#REF!</definedName>
    <definedName name="_bvd5">#REF!</definedName>
    <definedName name="_bvd8">#REF!</definedName>
    <definedName name="_BVT1040" localSheetId="4">[17]ANALIS!#REF!</definedName>
    <definedName name="_BVT1040">[17]ANALIS!#REF!</definedName>
    <definedName name="_BVT4100" localSheetId="4">[17]ANALIS!#REF!</definedName>
    <definedName name="_BVT4100">[17]ANALIS!#REF!</definedName>
    <definedName name="_BVT4150" localSheetId="4">[17]ANALIS!#REF!</definedName>
    <definedName name="_BVT4150">[17]ANALIS!#REF!</definedName>
    <definedName name="_BVT4200" localSheetId="4">[17]ANALIS!#REF!</definedName>
    <definedName name="_BVT4200">[17]ANALIS!#REF!</definedName>
    <definedName name="_BVT4250" localSheetId="4">[17]ANALIS!#REF!</definedName>
    <definedName name="_BVT4250">[17]ANALIS!#REF!</definedName>
    <definedName name="_BVT4300" localSheetId="4">[17]ANALIS!#REF!</definedName>
    <definedName name="_BVT4300">[17]ANALIS!#REF!</definedName>
    <definedName name="_BVT450" localSheetId="4">[17]ANALIS!#REF!</definedName>
    <definedName name="_BVT450">[17]ANALIS!#REF!</definedName>
    <definedName name="_BVT475" localSheetId="4">[17]ANALIS!#REF!</definedName>
    <definedName name="_BVT475">[17]ANALIS!#REF!</definedName>
    <definedName name="_BVT640" localSheetId="4">[17]ANALIS!#REF!</definedName>
    <definedName name="_BVT640">[17]ANALIS!#REF!</definedName>
    <definedName name="_BVT9100" localSheetId="4">[17]ANALIS!#REF!</definedName>
    <definedName name="_BVT9100">[17]ANALIS!#REF!</definedName>
    <definedName name="_BVT9150" localSheetId="4">[17]ANALIS!#REF!</definedName>
    <definedName name="_BVT9150">[17]ANALIS!#REF!</definedName>
    <definedName name="_BVT9200" localSheetId="4">[17]ANALIS!#REF!</definedName>
    <definedName name="_BVT9200">[17]ANALIS!#REF!</definedName>
    <definedName name="_BVT9250" localSheetId="4">[17]ANALIS!#REF!</definedName>
    <definedName name="_BVT9250">[17]ANALIS!#REF!</definedName>
    <definedName name="_BVT9300" localSheetId="4">[17]ANALIS!#REF!</definedName>
    <definedName name="_BVT9300">[17]ANALIS!#REF!</definedName>
    <definedName name="_BVT950" localSheetId="4">[17]ANALIS!#REF!</definedName>
    <definedName name="_BVT950">[17]ANALIS!#REF!</definedName>
    <definedName name="_BVT975" localSheetId="4">[17]ANALIS!#REF!</definedName>
    <definedName name="_BVT975">[17]ANALIS!#REF!</definedName>
    <definedName name="_C" localSheetId="4">#REF!</definedName>
    <definedName name="_C" localSheetId="6">#REF!</definedName>
    <definedName name="_C">#REF!</definedName>
    <definedName name="_C1" localSheetId="9">#REF!</definedName>
    <definedName name="_C1" localSheetId="6">#REF!</definedName>
    <definedName name="_C1">#REF!</definedName>
    <definedName name="_C10" localSheetId="6">#REF!</definedName>
    <definedName name="_C10">#REF!</definedName>
    <definedName name="_C11">#REF!</definedName>
    <definedName name="_C12">#REF!</definedName>
    <definedName name="_C13">#REF!</definedName>
    <definedName name="_C2">#REF!</definedName>
    <definedName name="_C3">#REF!</definedName>
    <definedName name="_C4">#REF!</definedName>
    <definedName name="_C5">#REF!</definedName>
    <definedName name="_C6">#REF!</definedName>
    <definedName name="_C7">#REF!</definedName>
    <definedName name="_C8">#REF!</definedName>
    <definedName name="_C9">#REF!</definedName>
    <definedName name="_cas80" localSheetId="4">#REF!</definedName>
    <definedName name="_cas80">#REF!</definedName>
    <definedName name="_cbr30">#REF!</definedName>
    <definedName name="_cbr80">#REF!</definedName>
    <definedName name="_cip10">#REF!</definedName>
    <definedName name="_cip2">#REF!</definedName>
    <definedName name="_cip3">#REF!</definedName>
    <definedName name="_cip4">#REF!</definedName>
    <definedName name="_cip6">#REF!</definedName>
    <definedName name="_cip8">#REF!</definedName>
    <definedName name="_cod4">#REF!</definedName>
    <definedName name="_CON1" localSheetId="4">#REF!</definedName>
    <definedName name="_CON1">#REF!</definedName>
    <definedName name="_CON2" localSheetId="4">#REF!</definedName>
    <definedName name="_CON2">#REF!</definedName>
    <definedName name="_cor1">[157]harsat!#REF!</definedName>
    <definedName name="_COR135">[109]Anl!#REF!</definedName>
    <definedName name="_cor175" localSheetId="6">#REF!</definedName>
    <definedName name="_cor175">#REF!</definedName>
    <definedName name="_cor2">[158]HARSAT!$I$163</definedName>
    <definedName name="_cor225" localSheetId="6">#REF!</definedName>
    <definedName name="_cor225">#REF!</definedName>
    <definedName name="_cor300" localSheetId="6">#REF!</definedName>
    <definedName name="_cor300">#REF!</definedName>
    <definedName name="_CT250" localSheetId="6">'[150]dongia (2)'!#REF!</definedName>
    <definedName name="_CT250">'[150]dongia (2)'!#REF!</definedName>
    <definedName name="_cvd100" localSheetId="9">#REF!</definedName>
    <definedName name="_cvd100" localSheetId="4">#REF!</definedName>
    <definedName name="_cvd100" localSheetId="6">#REF!</definedName>
    <definedName name="_cvd100">#REF!</definedName>
    <definedName name="_cvd15" localSheetId="4">#REF!</definedName>
    <definedName name="_cvd15">#REF!</definedName>
    <definedName name="_cvd150" localSheetId="4">#REF!</definedName>
    <definedName name="_cvd150">#REF!</definedName>
    <definedName name="_cvd50" localSheetId="4">#REF!</definedName>
    <definedName name="_cvd50">#REF!</definedName>
    <definedName name="_cvd65" localSheetId="4">#REF!</definedName>
    <definedName name="_cvd65">#REF!</definedName>
    <definedName name="_CWA12">#REF!</definedName>
    <definedName name="_D">#REF!</definedName>
    <definedName name="_D100000">#REF!</definedName>
    <definedName name="_DAF1">#REF!</definedName>
    <definedName name="_DAF10">#REF!</definedName>
    <definedName name="_daf2">#REF!</definedName>
    <definedName name="_daf31">#REF!</definedName>
    <definedName name="_daf32">#REF!</definedName>
    <definedName name="_daf33">#REF!</definedName>
    <definedName name="_dal1">#REF!</definedName>
    <definedName name="_dal2">#REF!</definedName>
    <definedName name="_dal3">#REF!</definedName>
    <definedName name="_dal4">#REF!</definedName>
    <definedName name="_dal5">#REF!</definedName>
    <definedName name="_DAL6">#REF!</definedName>
    <definedName name="_DAL7">#REF!</definedName>
    <definedName name="_DAT1">[17]ANALIS!$FJ$4631</definedName>
    <definedName name="_dcd021" localSheetId="6">#REF!</definedName>
    <definedName name="_dcd021">#REF!</definedName>
    <definedName name="_ddn400" localSheetId="9">#REF!</definedName>
    <definedName name="_ddn400" localSheetId="6">#REF!</definedName>
    <definedName name="_ddn400">#REF!</definedName>
    <definedName name="_ddn600" localSheetId="9">#REF!</definedName>
    <definedName name="_ddn600" localSheetId="6">#REF!</definedName>
    <definedName name="_ddn600">#REF!</definedName>
    <definedName name="_dgt100" localSheetId="6">'[150]dongia (2)'!#REF!</definedName>
    <definedName name="_dgt100">'[150]dongia (2)'!#REF!</definedName>
    <definedName name="_dia6" localSheetId="4">#REF!</definedName>
    <definedName name="_dia6" localSheetId="6">#REF!</definedName>
    <definedName name="_dia6">#REF!</definedName>
    <definedName name="_dir2">[159]Mushala!$C$17</definedName>
    <definedName name="_Dist_Bin" localSheetId="4" hidden="1">#REF!</definedName>
    <definedName name="_Dist_Bin" localSheetId="6" hidden="1">[7]H.Satuan!#REF!</definedName>
    <definedName name="_Dist_Bin" hidden="1">#REF!</definedName>
    <definedName name="_Dist_Values" localSheetId="4" hidden="1">#REF!</definedName>
    <definedName name="_Dist_Values" hidden="1">#REF!</definedName>
    <definedName name="_DIV1" localSheetId="9">[160]BOQ!$G$19</definedName>
    <definedName name="_DIV1" localSheetId="14">'[68]1-BOQ'!$G$25</definedName>
    <definedName name="_DIV1" localSheetId="4">Jadwal!#REF!</definedName>
    <definedName name="_DIV1" localSheetId="6">#REF!</definedName>
    <definedName name="_DIV1">'[161]BOQ RINCI'!#REF!</definedName>
    <definedName name="_DIV10" localSheetId="9">[160]BOQ!$G$312</definedName>
    <definedName name="_DIV10" localSheetId="4">Jadwal!#REF!</definedName>
    <definedName name="_DIV10" localSheetId="6">#REF!</definedName>
    <definedName name="_DIV10">'[161]BOQ RINCI'!#REF!</definedName>
    <definedName name="_div100">[162]rab!$Q$29</definedName>
    <definedName name="_DIV11" localSheetId="9">'[72]Kuantitas &amp; Harga'!#REF!</definedName>
    <definedName name="_DIV11" localSheetId="4">#REF!</definedName>
    <definedName name="_DIV11" localSheetId="6">#REF!</definedName>
    <definedName name="_DIV11">#REF!</definedName>
    <definedName name="_DIV11.1" localSheetId="4">#REF!</definedName>
    <definedName name="_DIV11.1">#REF!</definedName>
    <definedName name="_DIV111" localSheetId="4">'[163]Kuantitas &amp; Harga'!#REF!</definedName>
    <definedName name="_DIV111">'[163]Kuantitas &amp; Harga'!#REF!</definedName>
    <definedName name="_DIV12" localSheetId="4">#REF!</definedName>
    <definedName name="_DIV12" localSheetId="6">#REF!</definedName>
    <definedName name="_DIV12">#REF!</definedName>
    <definedName name="_DIV2" localSheetId="9">[160]BOQ!$G$37</definedName>
    <definedName name="_DIV2" localSheetId="4">Jadwal!#REF!</definedName>
    <definedName name="_DIV2" localSheetId="6">#REF!</definedName>
    <definedName name="_DIV2">'[161]BOQ RINCI'!#REF!</definedName>
    <definedName name="_div200">[162]rab!$Q$47</definedName>
    <definedName name="_DIV3" localSheetId="9">[160]BOQ!$G$60</definedName>
    <definedName name="_DIV3" localSheetId="4">Jadwal!#REF!</definedName>
    <definedName name="_DIV3" localSheetId="6">#REF!</definedName>
    <definedName name="_DIV3">'[161]BOQ RINCI'!#REF!</definedName>
    <definedName name="_div300">[162]rab!$Q$57</definedName>
    <definedName name="_DIV4" localSheetId="9">[160]BOQ!$G$73</definedName>
    <definedName name="_DIV4" localSheetId="4">Jadwal!#REF!</definedName>
    <definedName name="_DIV4" localSheetId="6">#REF!</definedName>
    <definedName name="_DIV4">'[161]BOQ RINCI'!#REF!</definedName>
    <definedName name="_div400">[162]rab!$Q$85</definedName>
    <definedName name="_DIV5" localSheetId="9">[160]BOQ!$G$86</definedName>
    <definedName name="_DIV5" localSheetId="4">Jadwal!#REF!</definedName>
    <definedName name="_DIV5" localSheetId="6">#REF!</definedName>
    <definedName name="_DIV5">'[161]BOQ RINCI'!#REF!</definedName>
    <definedName name="_div500">[162]rab!$Q$104</definedName>
    <definedName name="_DIV6" localSheetId="9">[160]BOQ!$G$124</definedName>
    <definedName name="_DIV6" localSheetId="14">'[68]1-BOQ'!$G$272</definedName>
    <definedName name="_DIV6" localSheetId="4">Jadwal!#REF!</definedName>
    <definedName name="_DIV6" localSheetId="6">#REF!</definedName>
    <definedName name="_DIV6">'[161]BOQ RINCI'!#REF!</definedName>
    <definedName name="_div600">[162]rab!$Q$112</definedName>
    <definedName name="_DIV7" localSheetId="9">'[72]Kuantitas &amp; Harga'!#REF!</definedName>
    <definedName name="_DIV7" localSheetId="4">Jadwal!#REF!</definedName>
    <definedName name="_DIV7" localSheetId="6">#REF!</definedName>
    <definedName name="_DIV7">'[161]BOQ RINCI'!#REF!</definedName>
    <definedName name="_div700">[162]rab!$Q$118</definedName>
    <definedName name="_DIV8" localSheetId="9">[160]BOQ!$G$275</definedName>
    <definedName name="_DIV8" localSheetId="4">Jadwal!#REF!</definedName>
    <definedName name="_DIV8" localSheetId="6">#REF!</definedName>
    <definedName name="_DIV8">'[161]BOQ RINCI'!#REF!</definedName>
    <definedName name="_DIV9" localSheetId="9">[160]BOQ!$G$301</definedName>
    <definedName name="_DIV9" localSheetId="4">Jadwal!#REF!</definedName>
    <definedName name="_DIV9" localSheetId="6">#REF!</definedName>
    <definedName name="_DIV9">'[161]BOQ RINCI'!#REF!</definedName>
    <definedName name="_divrn" localSheetId="4">#REF!</definedName>
    <definedName name="_divrn" localSheetId="6">#REF!</definedName>
    <definedName name="_divrn">#REF!</definedName>
    <definedName name="_dlh20" localSheetId="9">#REF!</definedName>
    <definedName name="_dlh20" localSheetId="6">#REF!</definedName>
    <definedName name="_dlh20">#REF!</definedName>
    <definedName name="_dlh50">#REF!</definedName>
    <definedName name="_dot2020">#REF!</definedName>
    <definedName name="_dtr8">[164]DHSD!$G$38</definedName>
    <definedName name="_E019" localSheetId="9">'[165]Upah&amp;Bahan'!$U$261</definedName>
    <definedName name="_E019">'[166]Upah&amp;Bahan'!$U$261</definedName>
    <definedName name="_e039" localSheetId="9">'[165]Upah&amp;Bahan'!$U$317</definedName>
    <definedName name="_e039">'[166]Upah&amp;Bahan'!$U$317</definedName>
    <definedName name="_e100" localSheetId="9">'[165]Upah&amp;Bahan'!$U$1045</definedName>
    <definedName name="_e100">'[166]Upah&amp;Bahan'!$U$1045</definedName>
    <definedName name="_e101" localSheetId="9">'[165]Upah&amp;Bahan'!$U$1101</definedName>
    <definedName name="_e101">'[166]Upah&amp;Bahan'!$U$1101</definedName>
    <definedName name="_e102" localSheetId="9">'[165]Upah&amp;Bahan'!$U$1157</definedName>
    <definedName name="_e102">'[166]Upah&amp;Bahan'!$U$1157</definedName>
    <definedName name="_e103" localSheetId="9">'[165]Upah&amp;Bahan'!$U$1213</definedName>
    <definedName name="_e103">'[166]Upah&amp;Bahan'!$U$1213</definedName>
    <definedName name="_e104" localSheetId="9">'[165]Upah&amp;Bahan'!$U$1612</definedName>
    <definedName name="_e104">'[166]Upah&amp;Bahan'!$U$1612</definedName>
    <definedName name="_EEE">'[167]5-ALAT(1)'!$AW$25</definedName>
    <definedName name="_EEE01" localSheetId="9">#REF!</definedName>
    <definedName name="_EEE01" localSheetId="6">'[51]5-ALAT(1)'!$AW$8</definedName>
    <definedName name="_EEE01">'[168]5-ALAT(1)'!$AW$8</definedName>
    <definedName name="_EEE02">#REF!</definedName>
    <definedName name="_EEE03" localSheetId="9">#REF!</definedName>
    <definedName name="_EEE03" localSheetId="6">[56]Alt!$AW$10</definedName>
    <definedName name="_EEE03">'[168]5-ALAT(1)'!$AW$10</definedName>
    <definedName name="_EEE04" localSheetId="9">#REF!</definedName>
    <definedName name="_EEE04" localSheetId="4">#REF!</definedName>
    <definedName name="_EEE04" localSheetId="6">[169]Alt!$AW$13</definedName>
    <definedName name="_EEE04">#REF!</definedName>
    <definedName name="_EEE05" localSheetId="14">'[68]5-Alat(1)'!$AW$12</definedName>
    <definedName name="_EEE05">#REF!</definedName>
    <definedName name="_EEE06">#REF!</definedName>
    <definedName name="_EEE07">#REF!</definedName>
    <definedName name="_EEE08" localSheetId="9">#REF!</definedName>
    <definedName name="_EEE08" localSheetId="6">'[170]5-ALAT(1)'!$AW$15</definedName>
    <definedName name="_EEE08">'[168]5-ALAT(1)'!$AW$15</definedName>
    <definedName name="_EEE09" localSheetId="9">#REF!</definedName>
    <definedName name="_EEE09" localSheetId="14">'[68]5-Alat(1)'!$AW$16</definedName>
    <definedName name="_EEE09" localSheetId="6">'[76]5-ALAT(1)'!$AW$16</definedName>
    <definedName name="_EEE09">'[82]5-ALAT(1)'!$AW$16</definedName>
    <definedName name="_EEE10" localSheetId="9">#REF!</definedName>
    <definedName name="_EEE10" localSheetId="14">'[68]5-Alat(1)'!$AW$17</definedName>
    <definedName name="_EEE10" localSheetId="6">'[76]5-ALAT(1)'!$AW$17</definedName>
    <definedName name="_EEE10">'[82]5-ALAT(1)'!$AW$17</definedName>
    <definedName name="_EEE11" localSheetId="14">'[68]5-Alat(1)'!$AW$18</definedName>
    <definedName name="_EEE11">#REF!</definedName>
    <definedName name="_EEE12" localSheetId="9">#REF!</definedName>
    <definedName name="_EEE12" localSheetId="6">'[51]5-ALAT(1)'!$AW$19</definedName>
    <definedName name="_EEE12">'[168]5-ALAT(1)'!$AW$19</definedName>
    <definedName name="_EEE13">#REF!</definedName>
    <definedName name="_EEE14" localSheetId="9">#REF!</definedName>
    <definedName name="_EEE14" localSheetId="4">#REF!</definedName>
    <definedName name="_EEE14" localSheetId="6">[56]Alt!$AW$21</definedName>
    <definedName name="_EEE14">#REF!</definedName>
    <definedName name="_EEE15" localSheetId="14">'[68]5-Alat(1)'!$AW$22</definedName>
    <definedName name="_EEE15">#REF!</definedName>
    <definedName name="_EEE16" localSheetId="14">'[68]5-Alat(1)'!$AW$23</definedName>
    <definedName name="_EEE16">#REF!</definedName>
    <definedName name="_EEE17" localSheetId="9">#REF!</definedName>
    <definedName name="_EEE17" localSheetId="6">'[170]5-ALAT(1)'!$AW$24</definedName>
    <definedName name="_EEE17">'[168]5-ALAT(1)'!$AW$24</definedName>
    <definedName name="_EEE18" localSheetId="9">#REF!</definedName>
    <definedName name="_EEE18" localSheetId="6">'[51]5-ALAT(1)'!$AW$25</definedName>
    <definedName name="_EEE18">'[168]5-ALAT(1)'!$AW$25</definedName>
    <definedName name="_EEE19">#REF!</definedName>
    <definedName name="_EEE20" localSheetId="9">#REF!</definedName>
    <definedName name="_EEE20" localSheetId="14">'[68]5-Alat(1)'!$AW$27</definedName>
    <definedName name="_EEE20" localSheetId="6">'[76]5-ALAT(1)'!$AW$27</definedName>
    <definedName name="_EEE20">'[77]5-ALAT(1)'!$I$27</definedName>
    <definedName name="_EEE200">'[149]5-ALAT(1)'!$AW$27</definedName>
    <definedName name="_EEE21" localSheetId="9">#REF!</definedName>
    <definedName name="_EEE21" localSheetId="4">#REF!</definedName>
    <definedName name="_EEE21" localSheetId="6">[56]Alt!$AW$28</definedName>
    <definedName name="_EEE21">#REF!</definedName>
    <definedName name="_EEE22">#REF!</definedName>
    <definedName name="_EEE23">#REF!</definedName>
    <definedName name="_EEE24" localSheetId="9">#REF!</definedName>
    <definedName name="_EEE24" localSheetId="6">[56]Alt!$AW$31</definedName>
    <definedName name="_EEE24">'[168]5-ALAT(1)'!$AW$31</definedName>
    <definedName name="_EEE25" localSheetId="9">#REF!</definedName>
    <definedName name="_EEE25">'[121]5-ALAT(1)'!$AW$32</definedName>
    <definedName name="_EEE26" localSheetId="9">#REF!</definedName>
    <definedName name="_EEE26" localSheetId="6">[169]Alt!$AW$35</definedName>
    <definedName name="_EEE26">'[168]5-ALAT(1)'!$AW$33</definedName>
    <definedName name="_EEE27" localSheetId="9">#REF!</definedName>
    <definedName name="_EEE27" localSheetId="6">'[170]5-ALAT(1)'!$AW$34</definedName>
    <definedName name="_EEE27">'[168]5-ALAT(1)'!$AW$34</definedName>
    <definedName name="_EEE28" localSheetId="9">#REF!</definedName>
    <definedName name="_EEE28" localSheetId="6">[169]Alt!$AW$37</definedName>
    <definedName name="_EEE28">'[121]5-ALAT(1)'!$AW$35</definedName>
    <definedName name="_EEE29">#REF!</definedName>
    <definedName name="_EEE30" localSheetId="9">#REF!</definedName>
    <definedName name="_EEE30" localSheetId="6">'[170]5-ALAT(1)'!$AW$37</definedName>
    <definedName name="_EEE30">'[110]5-ALAT(1)'!$AW$37</definedName>
    <definedName name="_EEE31" localSheetId="14">'[68]5-Alat(1)'!$AW$38</definedName>
    <definedName name="_EEE31">#REF!</definedName>
    <definedName name="_EEE32" localSheetId="9">#REF!</definedName>
    <definedName name="_EEE32">'[121]5-ALAT(1)'!$AW$39</definedName>
    <definedName name="_EEE33" localSheetId="9">#REF!</definedName>
    <definedName name="_EEE33" localSheetId="4">#REF!</definedName>
    <definedName name="_EEE33" localSheetId="6">[56]Alt!$AW$40</definedName>
    <definedName name="_EEE33">#REF!</definedName>
    <definedName name="_EEE34">[171]Alat!$BG$51</definedName>
    <definedName name="_EEE35">[171]Alat!$BG$77</definedName>
    <definedName name="_EEE36">[171]Alat!$BG$78</definedName>
    <definedName name="_EEE37">[171]Alat!$BG$79</definedName>
    <definedName name="_EEE38">[171]Alat!$BG$80</definedName>
    <definedName name="_EEE39">[171]Alat!$BG$81</definedName>
    <definedName name="_EEE40">[171]Alat!$BG$82</definedName>
    <definedName name="_EEE41">[171]Alat!$BG$83</definedName>
    <definedName name="_EEE42">[171]Alat!$BG$84</definedName>
    <definedName name="_EEE43">[171]Alat!$BG$85</definedName>
    <definedName name="_EEE44">[171]Alat!$BG$86</definedName>
    <definedName name="_EEE45">[171]Alat!$BG$87</definedName>
    <definedName name="_EEE46">[171]Alat!$BG$88</definedName>
    <definedName name="_EEE47">[171]Alat!$BG$89</definedName>
    <definedName name="_EEE48">[171]Alat!$BG$90</definedName>
    <definedName name="_EEE49">[171]Alat!$BG$91</definedName>
    <definedName name="_EEE50">[171]Alat!$BG$92</definedName>
    <definedName name="_EEE51">[171]Alat!$BG$93</definedName>
    <definedName name="_EEE52">[171]Alat!$BG$94</definedName>
    <definedName name="_EEE53">[171]Alat!$BG$95</definedName>
    <definedName name="_EEE54">[171]Alat!$BG$96</definedName>
    <definedName name="_EEE55">[171]Alat!$BG$97</definedName>
    <definedName name="_EEE56">[171]Alat!$BG$98</definedName>
    <definedName name="_EEE57">[171]Alat!$BG$99</definedName>
    <definedName name="_EEE58">[171]Alat!$BG$100</definedName>
    <definedName name="_EEE59" localSheetId="6">'[22]Alat (1)'!$AW$66</definedName>
    <definedName name="_EEE59">[171]Alat!$BG$101</definedName>
    <definedName name="_EEE60">[171]Alat!$BG$102</definedName>
    <definedName name="_EER03">'[22]Alat (1)'!$AX$10</definedName>
    <definedName name="_EER05">'[22]Alat (1)'!$AX$12</definedName>
    <definedName name="_EER06">'[22]Alat (1)'!$AX$13</definedName>
    <definedName name="_EER08">'[22]Alat (1)'!$AX$15</definedName>
    <definedName name="_EER13">'[22]Alat (1)'!$AX$20</definedName>
    <definedName name="_EER17">'[22]Alat (1)'!$AX$24</definedName>
    <definedName name="_EER24">'[22]Alat (1)'!$AX$31</definedName>
    <definedName name="_EER25">'[22]Alat (1)'!$AX$32</definedName>
    <definedName name="_EER26">'[22]Alat (1)'!$AX$33</definedName>
    <definedName name="_EER47">'[22]Alat (1)'!$AX$54</definedName>
    <definedName name="_EER48">'[22]Alat (1)'!$AX$55</definedName>
    <definedName name="_EER56">'[22]Alat (1)'!$AX$63</definedName>
    <definedName name="_EER57">'[22]Alat (1)'!$AX$64</definedName>
    <definedName name="_EER58">'[22]Alat (1)'!$AX$65</definedName>
    <definedName name="_EER59">'[22]Alat (1)'!$AX$66</definedName>
    <definedName name="_EER60">'[22]Alat (1)'!$AX$67</definedName>
    <definedName name="_EQU1" localSheetId="4">#REF!</definedName>
    <definedName name="_EQU1" localSheetId="6">#REF!</definedName>
    <definedName name="_EQU1">#REF!</definedName>
    <definedName name="_EQU2" localSheetId="4">#REF!</definedName>
    <definedName name="_EQU2" localSheetId="6">#REF!</definedName>
    <definedName name="_EQU2">#REF!</definedName>
    <definedName name="_ESA96">[74]TRAFFIC!$F$4:$L$58</definedName>
    <definedName name="_ess40" localSheetId="9">#REF!</definedName>
    <definedName name="_ess40" localSheetId="6">#REF!</definedName>
    <definedName name="_ess40">#REF!</definedName>
    <definedName name="_ess60" localSheetId="9">#REF!</definedName>
    <definedName name="_ess60" localSheetId="6">#REF!</definedName>
    <definedName name="_ess60">#REF!</definedName>
    <definedName name="_EST1" localSheetId="4">#REF!</definedName>
    <definedName name="_EST1">#REF!</definedName>
    <definedName name="_EST2" localSheetId="4">#REF!</definedName>
    <definedName name="_EST2">#REF!</definedName>
    <definedName name="_exj320">[114]BasicPrice!$G$151</definedName>
    <definedName name="_f" localSheetId="9" hidden="1">#REF!</definedName>
    <definedName name="_f" localSheetId="4" hidden="1">#REF!</definedName>
    <definedName name="_f" localSheetId="6" hidden="1">#REF!</definedName>
    <definedName name="_f" hidden="1">#REF!</definedName>
    <definedName name="_fcp1" localSheetId="9">#REF!</definedName>
    <definedName name="_fcp1" localSheetId="6">#REF!</definedName>
    <definedName name="_fcp1">#REF!</definedName>
    <definedName name="_fdd3">#REF!</definedName>
    <definedName name="_fdu2">#REF!</definedName>
    <definedName name="_fh131205" localSheetId="6" hidden="1">{#N/A,#N/A,FALSE,"REK";#N/A,#N/A,FALSE,"rab"}</definedName>
    <definedName name="_fh131205" hidden="1">{#N/A,#N/A,FALSE,"REK";#N/A,#N/A,FALSE,"rab"}</definedName>
    <definedName name="_Fill" localSheetId="9" hidden="1">#REF!</definedName>
    <definedName name="_Fill" localSheetId="4" hidden="1">#REF!</definedName>
    <definedName name="_Fill" localSheetId="6" hidden="1">#REF!</definedName>
    <definedName name="_Fill" hidden="1">#REF!</definedName>
    <definedName name="_xlnm._FilterDatabase" hidden="1">#REF!</definedName>
    <definedName name="_FIT100">#REF!</definedName>
    <definedName name="_fit125">#REF!</definedName>
    <definedName name="_FIT150">#REF!</definedName>
    <definedName name="_FIT200">#REF!</definedName>
    <definedName name="_FIT300">#REF!</definedName>
    <definedName name="_FIT65">#REF!</definedName>
    <definedName name="_fit80">#REF!</definedName>
    <definedName name="_fjd100" localSheetId="4">#REF!</definedName>
    <definedName name="_fjd100">#REF!</definedName>
    <definedName name="_fjd150" localSheetId="4">#REF!</definedName>
    <definedName name="_fjd150">#REF!</definedName>
    <definedName name="_fjd50" localSheetId="4">#REF!</definedName>
    <definedName name="_fjd50">#REF!</definedName>
    <definedName name="_fjd65" localSheetId="4">#REF!</definedName>
    <definedName name="_fjd65">#REF!</definedName>
    <definedName name="_fmd150" localSheetId="4">#REF!</definedName>
    <definedName name="_fmd150">#REF!</definedName>
    <definedName name="_FOR1">#REF!</definedName>
    <definedName name="_frc2495">#REF!</definedName>
    <definedName name="_frc41010">#REF!</definedName>
    <definedName name="_frc495">#REF!</definedName>
    <definedName name="_frm74">[172]NP!$L$1322:$V$1382</definedName>
    <definedName name="_fun" localSheetId="9" hidden="1">'[173]Upah&amp;Bahan'!$A$40:$A$113</definedName>
    <definedName name="_fun" hidden="1">'[174]Upah&amp;Bahan'!$A$40:$A$113</definedName>
    <definedName name="_GID1">'[150]LKVL-CK-HT-GD1'!$A$4</definedName>
    <definedName name="_GIP1" localSheetId="9">#REF!</definedName>
    <definedName name="_GIP1" localSheetId="6">#REF!</definedName>
    <definedName name="_GIP1">#REF!</definedName>
    <definedName name="_gip112" localSheetId="9">#REF!</definedName>
    <definedName name="_gip112" localSheetId="6">#REF!</definedName>
    <definedName name="_gip112">#REF!</definedName>
    <definedName name="_GIP2" localSheetId="9">#REF!</definedName>
    <definedName name="_GIP2" localSheetId="6">#REF!</definedName>
    <definedName name="_GIP2">#REF!</definedName>
    <definedName name="_gip200">#REF!</definedName>
    <definedName name="_GIP3">#REF!</definedName>
    <definedName name="_GIP4">#REF!</definedName>
    <definedName name="_giv1">#REF!</definedName>
    <definedName name="_giv12">#REF!</definedName>
    <definedName name="_giv2">#REF!</definedName>
    <definedName name="_giv3">#REF!</definedName>
    <definedName name="_giv34">#REF!</definedName>
    <definedName name="_giv4">#REF!</definedName>
    <definedName name="_gk2" localSheetId="4" hidden="1">#REF!</definedName>
    <definedName name="_gk2" hidden="1">#REF!</definedName>
    <definedName name="_GOTO_A1227__M_" localSheetId="4">[175]Harga!#REF!</definedName>
    <definedName name="_GOTO_A1227__M_">[175]Harga!#REF!</definedName>
    <definedName name="_GOTO_A1350__M_" localSheetId="4">[175]Harga!#REF!</definedName>
    <definedName name="_GOTO_A1350__M_">[175]Harga!#REF!</definedName>
    <definedName name="_GOTO_A3__M_WS3" localSheetId="4">[175]Harga!#REF!</definedName>
    <definedName name="_GOTO_A3__M_WS3">[175]Harga!#REF!</definedName>
    <definedName name="_GOTO_A30__M_WS" localSheetId="4">[175]Harga!#REF!</definedName>
    <definedName name="_GOTO_A30__M_WS">[175]Harga!#REF!</definedName>
    <definedName name="_GOTO_A51__M_WS" localSheetId="4">[175]Harga!#REF!</definedName>
    <definedName name="_GOTO_A51__M_WS">[175]Harga!#REF!</definedName>
    <definedName name="_GOTO_A735__M_W" localSheetId="4">[175]Harga!#REF!</definedName>
    <definedName name="_GOTO_A735__M_W">[175]Harga!#REF!</definedName>
    <definedName name="_GOTO_A833__M_W" localSheetId="4">[175]Harga!#REF!</definedName>
    <definedName name="_GOTO_A833__M_W">[175]Harga!#REF!</definedName>
    <definedName name="_GOTO_V30__M_WS" localSheetId="4">[175]Harga!#REF!</definedName>
    <definedName name="_GOTO_V30__M_WS">[175]Harga!#REF!</definedName>
    <definedName name="_grc1" localSheetId="9">#REF!</definedName>
    <definedName name="_grc1" localSheetId="4">#REF!</definedName>
    <definedName name="_grc1" localSheetId="6">#REF!</definedName>
    <definedName name="_grc1">#REF!</definedName>
    <definedName name="_grc6" localSheetId="9">#REF!</definedName>
    <definedName name="_grc6" localSheetId="6">#REF!</definedName>
    <definedName name="_grc6">#REF!</definedName>
    <definedName name="_grc8">#REF!</definedName>
    <definedName name="_grd42">[157]harsat!#REF!</definedName>
    <definedName name="_grv20">'[176]Harga Satuan Bahan'!$E$93</definedName>
    <definedName name="_grv30" localSheetId="6">'[153]Harga Satuan Bahan'!#REF!</definedName>
    <definedName name="_grv30">'[153]Harga Satuan Bahan'!#REF!</definedName>
    <definedName name="_gti50" localSheetId="9">#REF!</definedName>
    <definedName name="_gti50" localSheetId="6">#REF!</definedName>
    <definedName name="_gti50">#REF!</definedName>
    <definedName name="_gti60" localSheetId="9">#REF!</definedName>
    <definedName name="_gti60" localSheetId="6">#REF!</definedName>
    <definedName name="_gti60">#REF!</definedName>
    <definedName name="_gvd1" localSheetId="9">#REF!</definedName>
    <definedName name="_gvd1" localSheetId="6">#REF!</definedName>
    <definedName name="_gvd1">#REF!</definedName>
    <definedName name="_gvd10">#REF!</definedName>
    <definedName name="_gvd100" localSheetId="4">#REF!</definedName>
    <definedName name="_gvd100">#REF!</definedName>
    <definedName name="_gvd15" localSheetId="4">#REF!</definedName>
    <definedName name="_gvd15">#REF!</definedName>
    <definedName name="_gvd150" localSheetId="4">#REF!</definedName>
    <definedName name="_gvd150">#REF!</definedName>
    <definedName name="_gvd2">#REF!</definedName>
    <definedName name="_gvd25" localSheetId="4">#REF!</definedName>
    <definedName name="_gvd25">#REF!</definedName>
    <definedName name="_gvd3">#REF!</definedName>
    <definedName name="_gvd4">#REF!</definedName>
    <definedName name="_gvd5">#REF!</definedName>
    <definedName name="_gvd50" localSheetId="4">#REF!</definedName>
    <definedName name="_gvd50">#REF!</definedName>
    <definedName name="_gvd6">#REF!</definedName>
    <definedName name="_gvd65" localSheetId="4">#REF!</definedName>
    <definedName name="_gvd65">#REF!</definedName>
    <definedName name="_gvd8">#REF!</definedName>
    <definedName name="_gyf9">#REF!</definedName>
    <definedName name="_H70000" localSheetId="4">#REF!</definedName>
    <definedName name="_H70000">#REF!</definedName>
    <definedName name="_HAB01">[171]Alat!$AZ$18</definedName>
    <definedName name="_HAB02">[171]Alat!$AZ$19</definedName>
    <definedName name="_HAB03">[171]Alat!$AZ$20</definedName>
    <definedName name="_HAB04">[171]Alat!$AZ$21</definedName>
    <definedName name="_HAB05">[171]Alat!$AZ$22</definedName>
    <definedName name="_HAB06">[171]Alat!$AZ$23</definedName>
    <definedName name="_HAB07">[171]Alat!$AZ$24</definedName>
    <definedName name="_HAB08">[171]Alat!$AZ$25</definedName>
    <definedName name="_HAB09">[171]Alat!$AZ$26</definedName>
    <definedName name="_HAB10">[171]Alat!$AZ$27</definedName>
    <definedName name="_HAB11">[171]Alat!$AZ$28</definedName>
    <definedName name="_HAB12">[171]Alat!$AZ$29</definedName>
    <definedName name="_HAB13">[171]Alat!$AZ$30</definedName>
    <definedName name="_HAB14">[171]Alat!$AZ$31</definedName>
    <definedName name="_HAB15">[171]Alat!$AZ$32</definedName>
    <definedName name="_HAB16">[171]Alat!$AZ$33</definedName>
    <definedName name="_HAB17">[171]Alat!$AZ$34</definedName>
    <definedName name="_HAB18">[171]Alat!$AZ$35</definedName>
    <definedName name="_HAB19">[171]Alat!$AZ$36</definedName>
    <definedName name="_HAB20">[171]Alat!$AZ$37</definedName>
    <definedName name="_HAB21">[171]Alat!$AZ$38</definedName>
    <definedName name="_HAB22">[171]Alat!$AZ$39</definedName>
    <definedName name="_HAB23">[171]Alat!$AZ$40</definedName>
    <definedName name="_HAB24">[171]Alat!$AZ$41</definedName>
    <definedName name="_HAB25">[171]Alat!$AZ$42</definedName>
    <definedName name="_HAB26">[171]Alat!$AZ$43</definedName>
    <definedName name="_HAB27">[171]Alat!$AZ$44</definedName>
    <definedName name="_HAB28">[171]Alat!$AZ$45</definedName>
    <definedName name="_HAB29">[171]Alat!$AZ$46</definedName>
    <definedName name="_HAB30">[171]Alat!$AZ$47</definedName>
    <definedName name="_HAB31">[171]Alat!$AZ$48</definedName>
    <definedName name="_HAB32">[171]Alat!$AZ$49</definedName>
    <definedName name="_HAB33">[171]Alat!$AZ$50</definedName>
    <definedName name="_HAB34">[171]Alat!$AZ$51</definedName>
    <definedName name="_HAB35">[171]Alat!$AZ$77</definedName>
    <definedName name="_HAB36">[171]Alat!$AZ$78</definedName>
    <definedName name="_HAB37">[171]Alat!$AZ$79</definedName>
    <definedName name="_HAB38">[171]Alat!$AZ$80</definedName>
    <definedName name="_HAB39">[171]Alat!$AZ$81</definedName>
    <definedName name="_HAB40">[171]Alat!$AZ$82</definedName>
    <definedName name="_HAL1" localSheetId="9">#REF!</definedName>
    <definedName name="_HAL1" localSheetId="4">#REF!</definedName>
    <definedName name="_HAL1" localSheetId="6">#REF!</definedName>
    <definedName name="_HAL1">#REF!</definedName>
    <definedName name="_HAL2" localSheetId="4">#REF!</definedName>
    <definedName name="_HAL2" localSheetId="6">#REF!</definedName>
    <definedName name="_HAL2">#REF!</definedName>
    <definedName name="_HAL3" localSheetId="4">#REF!</definedName>
    <definedName name="_HAL3">#REF!</definedName>
    <definedName name="_HAL4" localSheetId="4">#REF!</definedName>
    <definedName name="_HAL4">#REF!</definedName>
    <definedName name="_HAL5" localSheetId="9">'[72]Kuantitas &amp; Harga'!#REF!</definedName>
    <definedName name="_HAL5" localSheetId="4">#REF!</definedName>
    <definedName name="_HAL5">#REF!</definedName>
    <definedName name="_HAL6" localSheetId="9">'[72]Kuantitas &amp; Harga'!#REF!</definedName>
    <definedName name="_HAL6" localSheetId="4">#REF!</definedName>
    <definedName name="_HAL6">#REF!</definedName>
    <definedName name="_HAL7" localSheetId="9">#REF!</definedName>
    <definedName name="_HAL7" localSheetId="4">#REF!</definedName>
    <definedName name="_HAL7">#REF!</definedName>
    <definedName name="_HAL8" localSheetId="4">#REF!</definedName>
    <definedName name="_HAL8" localSheetId="6">#REF!</definedName>
    <definedName name="_HAL8">#REF!</definedName>
    <definedName name="_hdw1" localSheetId="4">#REF!</definedName>
    <definedName name="_hdw1">#REF!</definedName>
    <definedName name="_IAN622" localSheetId="4">[177]DIV6!#REF!</definedName>
    <definedName name="_IAN622">[177]DIV6!#REF!</definedName>
    <definedName name="_Ibr1" localSheetId="9">#REF!</definedName>
    <definedName name="_Ibr1" localSheetId="6">#REF!</definedName>
    <definedName name="_Ibr1">#REF!</definedName>
    <definedName name="_int1" localSheetId="9">#REF!</definedName>
    <definedName name="_int1" localSheetId="6">#REF!</definedName>
    <definedName name="_int1">#REF!</definedName>
    <definedName name="_int2" localSheetId="9">#REF!</definedName>
    <definedName name="_int2" localSheetId="6">#REF!</definedName>
    <definedName name="_int2">#REF!</definedName>
    <definedName name="_jab2">[159]Mushala!$C$18</definedName>
    <definedName name="_je01">[151]jeulingke!$F$17</definedName>
    <definedName name="_je02">[151]jeulingke!$F$23</definedName>
    <definedName name="_je03">[151]jeulingke!$F$26</definedName>
    <definedName name="_je04">[151]jeulingke!$F$30</definedName>
    <definedName name="_je05">[151]jeulingke!$F$35</definedName>
    <definedName name="_je06">[151]jeulingke!$F$39</definedName>
    <definedName name="_je07">[151]jeulingke!$F$55</definedName>
    <definedName name="_je08">[151]jeulingke!$F$63</definedName>
    <definedName name="_je09">[151]jeulingke!$F$72</definedName>
    <definedName name="_je10">[151]jeulingke!$F$78</definedName>
    <definedName name="_je11">[151]jeulingke!$F$84</definedName>
    <definedName name="_je12">[151]jeulingke!$F$86</definedName>
    <definedName name="_je13">[151]jeulingke!$F$89</definedName>
    <definedName name="_je14">[151]jeulingke!$F$132</definedName>
    <definedName name="_je15">[151]jeulingke!$F$150</definedName>
    <definedName name="_je16">[151]jeulingke!$F$161</definedName>
    <definedName name="_je17">[151]jeulingke!$F$164</definedName>
    <definedName name="_jet01" localSheetId="4">#REF!</definedName>
    <definedName name="_jet01" localSheetId="6">#REF!</definedName>
    <definedName name="_jet01">#REF!</definedName>
    <definedName name="_jet02" localSheetId="4">#REF!</definedName>
    <definedName name="_jet02" localSheetId="6">#REF!</definedName>
    <definedName name="_jet02">#REF!</definedName>
    <definedName name="_jet03" localSheetId="4">#REF!</definedName>
    <definedName name="_jet03" localSheetId="6">#REF!</definedName>
    <definedName name="_jet03">#REF!</definedName>
    <definedName name="_jet04" localSheetId="4">#REF!</definedName>
    <definedName name="_jet04">#REF!</definedName>
    <definedName name="_jet05" localSheetId="4">#REF!</definedName>
    <definedName name="_jet05">#REF!</definedName>
    <definedName name="_JJJ03">[178]D6!$R$38</definedName>
    <definedName name="_JJJ05">[178]D6!$R$39</definedName>
    <definedName name="_JJJ08">[178]D6!$R$40</definedName>
    <definedName name="_jml1" localSheetId="4">'[179]kont anak1'!#REF!</definedName>
    <definedName name="_jml1" localSheetId="6">'[180]kont anak1'!#REF!</definedName>
    <definedName name="_jml1">'[179]kont anak1'!#REF!</definedName>
    <definedName name="_jum1" localSheetId="9">#REF!</definedName>
    <definedName name="_jum1" localSheetId="6">#REF!</definedName>
    <definedName name="_jum1">#REF!</definedName>
    <definedName name="_jum10" localSheetId="9">#REF!</definedName>
    <definedName name="_jum10" localSheetId="6">#REF!</definedName>
    <definedName name="_jum10">#REF!</definedName>
    <definedName name="_jum2" localSheetId="9">#REF!</definedName>
    <definedName name="_jum2" localSheetId="6">#REF!</definedName>
    <definedName name="_jum2">#REF!</definedName>
    <definedName name="_jum3">#REF!</definedName>
    <definedName name="_jum4">#REF!</definedName>
    <definedName name="_jum5">#REF!</definedName>
    <definedName name="_jum6">#REF!</definedName>
    <definedName name="_jum7">#REF!</definedName>
    <definedName name="_jum8">#REF!</definedName>
    <definedName name="_jum9">#REF!</definedName>
    <definedName name="_k100123">#REF!</definedName>
    <definedName name="_kb1" localSheetId="4">'[181]Upah, Bahan, Alat'!#REF!</definedName>
    <definedName name="_kb1">'[181]Upah, Bahan, Alat'!#REF!</definedName>
    <definedName name="_kc3">'[176]Harga Satuan Bahan'!$E$125</definedName>
    <definedName name="_kc5">'[176]Harga Satuan Bahan'!$E$126</definedName>
    <definedName name="_kco7" localSheetId="9">#REF!</definedName>
    <definedName name="_kco7" localSheetId="6">#REF!</definedName>
    <definedName name="_kco7">#REF!</definedName>
    <definedName name="_ke1" localSheetId="9">#REF!</definedName>
    <definedName name="_ke1" localSheetId="6">#REF!</definedName>
    <definedName name="_ke1">#REF!</definedName>
    <definedName name="_ke2" localSheetId="9">#REF!</definedName>
    <definedName name="_ke2" localSheetId="6">#REF!</definedName>
    <definedName name="_ke2">#REF!</definedName>
    <definedName name="_ke3">#REF!</definedName>
    <definedName name="_ke4">#REF!</definedName>
    <definedName name="_keg1">[182]INPUT!$C$4</definedName>
    <definedName name="_KER2020" localSheetId="9">#REF!</definedName>
    <definedName name="_KER2020" localSheetId="6">#REF!</definedName>
    <definedName name="_KER2020">#REF!</definedName>
    <definedName name="_KER2025" localSheetId="9">#REF!</definedName>
    <definedName name="_KER2025" localSheetId="6">#REF!</definedName>
    <definedName name="_KER2025">#REF!</definedName>
    <definedName name="_ker3030" localSheetId="9">#REF!</definedName>
    <definedName name="_ker3030" localSheetId="6">#REF!</definedName>
    <definedName name="_ker3030">#REF!</definedName>
    <definedName name="_Key1" localSheetId="9" hidden="1">[183]Schdule!$Z$16</definedName>
    <definedName name="_Key1" localSheetId="6" hidden="1">#REF!</definedName>
    <definedName name="_Key1" hidden="1">[184]Schdule!$Z$16</definedName>
    <definedName name="_Key2" localSheetId="9" hidden="1">#REF!</definedName>
    <definedName name="_Key2" localSheetId="4" hidden="1">#REF!</definedName>
    <definedName name="_Key2" localSheetId="6" hidden="1">#REF!</definedName>
    <definedName name="_Key2" hidden="1">#REF!</definedName>
    <definedName name="_KL125">'[64]UPAH BAHAN '!$H$43</definedName>
    <definedName name="_KM1" localSheetId="6">[142]CH!$C$9</definedName>
    <definedName name="_KM1">[185]CH!$C$9</definedName>
    <definedName name="_KM2" localSheetId="6">[142]CH!$C$11</definedName>
    <definedName name="_KM2">[185]CH!$C$11</definedName>
    <definedName name="_KOE1" localSheetId="6">#REF!</definedName>
    <definedName name="_KOE1">#REF!</definedName>
    <definedName name="_KOE10" localSheetId="6">#REF!</definedName>
    <definedName name="_KOE10">#REF!</definedName>
    <definedName name="_KOE2" localSheetId="6">#REF!</definedName>
    <definedName name="_KOE2">#REF!</definedName>
    <definedName name="_KOE3">#REF!</definedName>
    <definedName name="_KOE4">#REF!</definedName>
    <definedName name="_KOE5">#REF!</definedName>
    <definedName name="_KOE6">#REF!</definedName>
    <definedName name="_KOE7">#REF!</definedName>
    <definedName name="_KOE8">#REF!</definedName>
    <definedName name="_KOE9">#REF!</definedName>
    <definedName name="_kof1" localSheetId="6">[186]Analisa!$AB$17</definedName>
    <definedName name="_kof1">[58]Analisa!$AB$17</definedName>
    <definedName name="_krm25" localSheetId="9">#REF!</definedName>
    <definedName name="_krm25" localSheetId="6">#REF!</definedName>
    <definedName name="_krm25">#REF!</definedName>
    <definedName name="_krm30" localSheetId="9">#REF!</definedName>
    <definedName name="_krm30" localSheetId="6">#REF!</definedName>
    <definedName name="_krm30">#REF!</definedName>
    <definedName name="_krm40" localSheetId="9">#REF!</definedName>
    <definedName name="_krm40" localSheetId="6">#REF!</definedName>
    <definedName name="_krm40">#REF!</definedName>
    <definedName name="_kus1">#REF!</definedName>
    <definedName name="_kus2">#REF!</definedName>
    <definedName name="_kus3">#REF!</definedName>
    <definedName name="_kus4">#REF!</definedName>
    <definedName name="_kus5">#REF!</definedName>
    <definedName name="_lb01">'[151]lambaro skep'!$F$17</definedName>
    <definedName name="_lb02">'[151]lambaro skep'!$F$23</definedName>
    <definedName name="_lb03">'[151]lambaro skep'!$F$26</definedName>
    <definedName name="_lb04">'[151]lambaro skep'!$F$30</definedName>
    <definedName name="_lb05">'[151]lambaro skep'!$F$35</definedName>
    <definedName name="_lb06">'[151]lambaro skep'!$F$39</definedName>
    <definedName name="_lb07">'[151]lambaro skep'!$F$56</definedName>
    <definedName name="_lb08">'[151]lambaro skep'!$F$64</definedName>
    <definedName name="_lb09">'[151]lambaro skep'!$F$73</definedName>
    <definedName name="_lb10">'[151]lambaro skep'!$F$79</definedName>
    <definedName name="_lb11">'[151]lambaro skep'!$F$85</definedName>
    <definedName name="_lb12">'[151]lambaro skep'!$F$87</definedName>
    <definedName name="_lb13">'[151]lambaro skep'!$F$90</definedName>
    <definedName name="_lb14">'[151]lambaro skep'!$F$133</definedName>
    <definedName name="_lb15">'[151]lambaro skep'!$F$151</definedName>
    <definedName name="_lb16">'[151]lambaro skep'!$F$163</definedName>
    <definedName name="_lb17">'[151]lambaro skep'!$F$166</definedName>
    <definedName name="_LBP1" localSheetId="4">#REF!</definedName>
    <definedName name="_LBP1" localSheetId="6">#REF!</definedName>
    <definedName name="_LBP1">#REF!</definedName>
    <definedName name="_LBP2" localSheetId="4">#REF!</definedName>
    <definedName name="_LBP2">#REF!</definedName>
    <definedName name="_LCM2">#REF!</definedName>
    <definedName name="_LCM3">#REF!</definedName>
    <definedName name="_ld100">#REF!</definedName>
    <definedName name="_ld120">#REF!</definedName>
    <definedName name="_ld50">#REF!</definedName>
    <definedName name="_ld60">#REF!</definedName>
    <definedName name="_ld80">#REF!</definedName>
    <definedName name="_ldp60">#REF!</definedName>
    <definedName name="_lh50">#REF!</definedName>
    <definedName name="_LLL01">#REF!</definedName>
    <definedName name="_LLL02">#REF!</definedName>
    <definedName name="_LLL03">#REF!</definedName>
    <definedName name="_LLL04" localSheetId="9">#REF!</definedName>
    <definedName name="_LLL04" localSheetId="6">[113]U!$F$15</definedName>
    <definedName name="_LLL04">'[121]4-Basic Price'!$F$11</definedName>
    <definedName name="_LLL05" localSheetId="9">#REF!</definedName>
    <definedName name="_LLL05" localSheetId="6">[113]U!$F$17</definedName>
    <definedName name="_LLL05">'[187]4-Basic Price'!$F$12</definedName>
    <definedName name="_LLL06" localSheetId="9">#REF!</definedName>
    <definedName name="_LLL06" localSheetId="6">[56]Price!$F$18</definedName>
    <definedName name="_LLL06">'[121]4-Basic Price'!$F$13</definedName>
    <definedName name="_LLL07" localSheetId="9">#REF!</definedName>
    <definedName name="_LLL07" localSheetId="6">[113]U!$F$21</definedName>
    <definedName name="_LLL07">'[187]4-Basic Price'!$F$14</definedName>
    <definedName name="_LLL08" localSheetId="9">#REF!</definedName>
    <definedName name="_LLL08" localSheetId="6">[56]Price!$F$22</definedName>
    <definedName name="_LLL08">'[121]4-Basic Price'!$F$15</definedName>
    <definedName name="_LLL09" localSheetId="9">#REF!</definedName>
    <definedName name="_LLL09" localSheetId="6">[56]Price!$F$24</definedName>
    <definedName name="_LLL09">'[121]4-Basic Price'!$F$16</definedName>
    <definedName name="_LLL10" localSheetId="9">#REF!</definedName>
    <definedName name="_LLL10" localSheetId="6">[56]Price!$F$26</definedName>
    <definedName name="_LLL10">'[187]4-Basic Price'!$F$17</definedName>
    <definedName name="_LLL11" localSheetId="9">#REF!</definedName>
    <definedName name="_LLL11" localSheetId="4">'[71]4-Basic Price'!#REF!</definedName>
    <definedName name="_LLL11" localSheetId="6">[56]Price!$F$28</definedName>
    <definedName name="_LLL11">'[71]4-Basic Price'!#REF!</definedName>
    <definedName name="_lmb1" localSheetId="9">#REF!</definedName>
    <definedName name="_lmb1" localSheetId="6">#REF!</definedName>
    <definedName name="_lmb1">#REF!</definedName>
    <definedName name="_lok2">[188]data!$B$15</definedName>
    <definedName name="_lp100" localSheetId="9">#REF!</definedName>
    <definedName name="_lp100" localSheetId="6">#REF!</definedName>
    <definedName name="_lp100">#REF!</definedName>
    <definedName name="_lp300" localSheetId="9">#REF!</definedName>
    <definedName name="_lp300" localSheetId="6">#REF!</definedName>
    <definedName name="_lp300">#REF!</definedName>
    <definedName name="_lp36" localSheetId="9">#REF!</definedName>
    <definedName name="_lp36" localSheetId="6">#REF!</definedName>
    <definedName name="_lp36">#REF!</definedName>
    <definedName name="_lp500">#REF!</definedName>
    <definedName name="_lp60">#REF!</definedName>
    <definedName name="_lpl11">#REF!</definedName>
    <definedName name="_ls100">#REF!</definedName>
    <definedName name="_ls50">#REF!</definedName>
    <definedName name="_ls60">#REF!</definedName>
    <definedName name="_ls80">#REF!</definedName>
    <definedName name="_M">'[125]1_boq'!#REF!</definedName>
    <definedName name="_MA023" localSheetId="4">#REF!</definedName>
    <definedName name="_MA023" localSheetId="6">#REF!</definedName>
    <definedName name="_MA023">#REF!</definedName>
    <definedName name="_MAC12" localSheetId="9">#REF!</definedName>
    <definedName name="_MAC12" localSheetId="6">#REF!</definedName>
    <definedName name="_MAC12">#REF!</definedName>
    <definedName name="_MAC46">#REF!</definedName>
    <definedName name="_MatInverse_In" localSheetId="9" hidden="1">#REF!</definedName>
    <definedName name="_MatInverse_In" localSheetId="4" hidden="1">'[189]Df-Kuan'!#REF!</definedName>
    <definedName name="_MatInverse_In" localSheetId="6" hidden="1">#REF!</definedName>
    <definedName name="_MatInverse_In" hidden="1">'[189]Df-Kuan'!#REF!</definedName>
    <definedName name="_MatInverse_Out" localSheetId="4" hidden="1">#REF!</definedName>
    <definedName name="_MatInverse_Out" localSheetId="6" hidden="1">#REF!</definedName>
    <definedName name="_MatInverse_Out" hidden="1">#REF!</definedName>
    <definedName name="_MatMult_A" localSheetId="4" hidden="1">#REF!</definedName>
    <definedName name="_MatMult_A" hidden="1">#REF!</definedName>
    <definedName name="_MatMult_AxB" localSheetId="4" hidden="1">#REF!</definedName>
    <definedName name="_MatMult_AxB" hidden="1">#REF!</definedName>
    <definedName name="_MatMult_B" localSheetId="4" hidden="1">#REF!</definedName>
    <definedName name="_MatMult_B" hidden="1">#REF!</definedName>
    <definedName name="_MB867">#REF!</definedName>
    <definedName name="_MBW867">#REF!</definedName>
    <definedName name="_mc2">#REF!</definedName>
    <definedName name="_mcb2">#REF!</definedName>
    <definedName name="_mcb3">#REF!</definedName>
    <definedName name="_MDE01" localSheetId="9">#REF!</definedName>
    <definedName name="_MDE01" localSheetId="6">[190]Alt!$BP$27</definedName>
    <definedName name="_MDE01">'[191]HITUNG ALAT'!$BP$27</definedName>
    <definedName name="_MDE02" localSheetId="9">#REF!</definedName>
    <definedName name="_MDE02" localSheetId="6">[190]Alt!$BP$47</definedName>
    <definedName name="_MDE02">'[191]HITUNG ALAT'!$BP$47</definedName>
    <definedName name="_MDE03" localSheetId="9">#REF!</definedName>
    <definedName name="_MDE03" localSheetId="6">[190]Alt!$BP$67</definedName>
    <definedName name="_MDE03">'[191]HITUNG ALAT'!$BP$67</definedName>
    <definedName name="_MDE04" localSheetId="9">#REF!</definedName>
    <definedName name="_MDE04" localSheetId="6">[190]Alt!$BP$87</definedName>
    <definedName name="_MDE04">'[191]HITUNG ALAT'!$BP$87</definedName>
    <definedName name="_MDE05" localSheetId="9">#REF!</definedName>
    <definedName name="_MDE05" localSheetId="6">[190]Alt!$BP$107</definedName>
    <definedName name="_MDE05">'[191]HITUNG ALAT'!$BP$107</definedName>
    <definedName name="_MDE06" localSheetId="9">#REF!</definedName>
    <definedName name="_MDE06" localSheetId="6">[190]Alt!$BP$127</definedName>
    <definedName name="_MDE06">'[191]HITUNG ALAT'!$BP$127</definedName>
    <definedName name="_MDE07" localSheetId="9">#REF!</definedName>
    <definedName name="_MDE07" localSheetId="6">[190]Alt!$BP$147</definedName>
    <definedName name="_MDE07">'[191]HITUNG ALAT'!$BP$147</definedName>
    <definedName name="_MDE08" localSheetId="9">#REF!</definedName>
    <definedName name="_MDE08" localSheetId="6">[190]Alt!$BP$167</definedName>
    <definedName name="_MDE08">'[191]HITUNG ALAT'!$BP$167</definedName>
    <definedName name="_MDE09" localSheetId="9">#REF!</definedName>
    <definedName name="_MDE09" localSheetId="6">[190]Alt!$BP$187</definedName>
    <definedName name="_MDE09">'[191]HITUNG ALAT'!$BP$187</definedName>
    <definedName name="_MDE10" localSheetId="9">#REF!</definedName>
    <definedName name="_MDE10" localSheetId="6">[190]Alt!$BP$207</definedName>
    <definedName name="_MDE10">'[191]HITUNG ALAT'!$BP$207</definedName>
    <definedName name="_MDE11" localSheetId="9">#REF!</definedName>
    <definedName name="_MDE11" localSheetId="6">[190]Alt!$BP$227</definedName>
    <definedName name="_MDE11">'[191]HITUNG ALAT'!$BP$227</definedName>
    <definedName name="_MDE12" localSheetId="9">#REF!</definedName>
    <definedName name="_MDE12" localSheetId="6">[190]Alt!$BP$247</definedName>
    <definedName name="_MDE12">'[191]HITUNG ALAT'!$BP$247</definedName>
    <definedName name="_MDE13" localSheetId="9">#REF!</definedName>
    <definedName name="_MDE13" localSheetId="6">[190]Alt!$BP$267</definedName>
    <definedName name="_MDE13">'[191]HITUNG ALAT'!$BP$267</definedName>
    <definedName name="_MDE14" localSheetId="9">#REF!</definedName>
    <definedName name="_MDE14" localSheetId="6">[190]Alt!$BP$287</definedName>
    <definedName name="_MDE14">'[191]HITUNG ALAT'!$BP$287</definedName>
    <definedName name="_MDE15" localSheetId="9">#REF!</definedName>
    <definedName name="_MDE15" localSheetId="6">[190]Alt!$BP$307</definedName>
    <definedName name="_MDE15">'[191]HITUNG ALAT'!$BP$307</definedName>
    <definedName name="_MDE16" localSheetId="9">#REF!</definedName>
    <definedName name="_MDE16" localSheetId="6">[190]Alt!$BP$327</definedName>
    <definedName name="_MDE16">'[191]HITUNG ALAT'!$BP$327</definedName>
    <definedName name="_MDE17" localSheetId="9">#REF!</definedName>
    <definedName name="_MDE17" localSheetId="6">[190]Alt!$BP$347</definedName>
    <definedName name="_MDE17">'[191]HITUNG ALAT'!$BP$347</definedName>
    <definedName name="_MDE18" localSheetId="9">#REF!</definedName>
    <definedName name="_MDE18" localSheetId="6">[190]Alt!$BP$367</definedName>
    <definedName name="_MDE18">'[191]HITUNG ALAT'!$BP$367</definedName>
    <definedName name="_MDE19" localSheetId="9">#REF!</definedName>
    <definedName name="_MDE19" localSheetId="6">[190]Alt!$BP$387</definedName>
    <definedName name="_MDE19">'[191]HITUNG ALAT'!$BP$387</definedName>
    <definedName name="_MDE20" localSheetId="9">#REF!</definedName>
    <definedName name="_MDE20" localSheetId="6">[190]Alt!$BP$407</definedName>
    <definedName name="_MDE20">'[191]HITUNG ALAT'!$BP$407</definedName>
    <definedName name="_MDE21" localSheetId="9">#REF!</definedName>
    <definedName name="_MDE21" localSheetId="6">[190]Alt!$BP$427</definedName>
    <definedName name="_MDE21">'[191]HITUNG ALAT'!$BP$427</definedName>
    <definedName name="_MDE22" localSheetId="9">#REF!</definedName>
    <definedName name="_MDE22" localSheetId="6">[190]Alt!$BP$447</definedName>
    <definedName name="_MDE22">'[191]HITUNG ALAT'!$BP$447</definedName>
    <definedName name="_MDE23" localSheetId="9">#REF!</definedName>
    <definedName name="_MDE23" localSheetId="6">[190]Alt!$BP$467</definedName>
    <definedName name="_MDE23">'[191]HITUNG ALAT'!$BP$467</definedName>
    <definedName name="_MDE24" localSheetId="9">#REF!</definedName>
    <definedName name="_MDE24" localSheetId="6">[190]Alt!$BP$487</definedName>
    <definedName name="_MDE24">'[191]HITUNG ALAT'!$BP$487</definedName>
    <definedName name="_MDE25" localSheetId="9">#REF!</definedName>
    <definedName name="_MDE25" localSheetId="6">[190]Alt!$BP$507</definedName>
    <definedName name="_MDE25">'[191]HITUNG ALAT'!$BP$507</definedName>
    <definedName name="_MDE26" localSheetId="9">#REF!</definedName>
    <definedName name="_MDE26" localSheetId="6">[190]Alt!$BP$527</definedName>
    <definedName name="_MDE26">'[191]HITUNG ALAT'!$BP$527</definedName>
    <definedName name="_MDE27" localSheetId="9">#REF!</definedName>
    <definedName name="_MDE27" localSheetId="6">[190]Alt!$BP$547</definedName>
    <definedName name="_MDE27">'[191]HITUNG ALAT'!$BP$547</definedName>
    <definedName name="_MDE28" localSheetId="9">#REF!</definedName>
    <definedName name="_MDE28" localSheetId="6">[190]Alt!$BP$567</definedName>
    <definedName name="_MDE28">'[191]HITUNG ALAT'!$BP$567</definedName>
    <definedName name="_MDE29" localSheetId="9">#REF!</definedName>
    <definedName name="_MDE29" localSheetId="6">[190]Alt!$BP$587</definedName>
    <definedName name="_MDE29">'[191]HITUNG ALAT'!$BP$587</definedName>
    <definedName name="_MDE30" localSheetId="9">#REF!</definedName>
    <definedName name="_MDE30" localSheetId="6">[190]Alt!$BP$607</definedName>
    <definedName name="_MDE30">'[191]HITUNG ALAT'!$BP$607</definedName>
    <definedName name="_MDE3000" localSheetId="4">#REF!</definedName>
    <definedName name="_MDE3000" localSheetId="6">#REF!</definedName>
    <definedName name="_MDE3000">#REF!</definedName>
    <definedName name="_MDE31" localSheetId="9">#REF!</definedName>
    <definedName name="_MDE31" localSheetId="6">[190]Alt!$BP$627</definedName>
    <definedName name="_MDE31">'[191]HITUNG ALAT'!$BP$627</definedName>
    <definedName name="_MDE32" localSheetId="9">#REF!</definedName>
    <definedName name="_MDE32" localSheetId="6">[190]Alt!$BP$647</definedName>
    <definedName name="_MDE32">'[191]HITUNG ALAT'!$BP$647</definedName>
    <definedName name="_MDE33" localSheetId="9">#REF!</definedName>
    <definedName name="_MDE33" localSheetId="6">[190]Alt!$BP$667</definedName>
    <definedName name="_MDE33">'[191]HITUNG ALAT'!$BP$667</definedName>
    <definedName name="_MDE34" localSheetId="9">#REF!</definedName>
    <definedName name="_MDE34" localSheetId="6">[190]Alt!$BP$698</definedName>
    <definedName name="_MDE34">'[191]HITUNG ALAT'!$BP$698</definedName>
    <definedName name="_MDE35" localSheetId="9">#REF!</definedName>
    <definedName name="_MDE35" localSheetId="4">#REF!</definedName>
    <definedName name="_MDE35" localSheetId="6">[190]Sheet1!$R$27</definedName>
    <definedName name="_MDE35">#REF!</definedName>
    <definedName name="_MDE36" localSheetId="4">#REF!</definedName>
    <definedName name="_MDE36" localSheetId="6">[190]Sheet1!$R$47</definedName>
    <definedName name="_MDE36">#REF!</definedName>
    <definedName name="_MDE37" localSheetId="4">#REF!</definedName>
    <definedName name="_MDE37" localSheetId="6">[190]Sheet1!$R$125</definedName>
    <definedName name="_MDE37">#REF!</definedName>
    <definedName name="_MDE38" localSheetId="4">#REF!</definedName>
    <definedName name="_MDE38" localSheetId="6">[190]Sheet1!$R$145</definedName>
    <definedName name="_MDE38">#REF!</definedName>
    <definedName name="_MDE39" localSheetId="4">#REF!</definedName>
    <definedName name="_MDE39" localSheetId="6">[190]Sheet1!$R$165</definedName>
    <definedName name="_MDE39">#REF!</definedName>
    <definedName name="_MDE40" localSheetId="4">#REF!</definedName>
    <definedName name="_MDE40" localSheetId="6">[190]Sheet1!$R$185</definedName>
    <definedName name="_MDE40">#REF!</definedName>
    <definedName name="_MDE41" localSheetId="4">#REF!</definedName>
    <definedName name="_MDE41" localSheetId="6">[190]Sheet1!$R$205</definedName>
    <definedName name="_MDE41">#REF!</definedName>
    <definedName name="_MDE42" localSheetId="4">#REF!</definedName>
    <definedName name="_MDE42" localSheetId="6">[190]Sheet1!$R$225</definedName>
    <definedName name="_MDE42">#REF!</definedName>
    <definedName name="_MDE43" localSheetId="4">#REF!</definedName>
    <definedName name="_MDE43" localSheetId="6">[190]Sheet1!$R$245</definedName>
    <definedName name="_MDE43">#REF!</definedName>
    <definedName name="_MDE44" localSheetId="4">#REF!</definedName>
    <definedName name="_MDE44" localSheetId="6">[190]Sheet1!$R$265</definedName>
    <definedName name="_MDE44">#REF!</definedName>
    <definedName name="_MDE45" localSheetId="4">#REF!</definedName>
    <definedName name="_MDE45" localSheetId="6">[190]Sheet1!$R$285</definedName>
    <definedName name="_MDE45">#REF!</definedName>
    <definedName name="_MDE46" localSheetId="4">#REF!</definedName>
    <definedName name="_MDE46" localSheetId="6">[190]Sheet1!$R$305</definedName>
    <definedName name="_MDE46">#REF!</definedName>
    <definedName name="_MDE47" localSheetId="4">#REF!</definedName>
    <definedName name="_MDE47" localSheetId="6">[190]Sheet1!$R$325</definedName>
    <definedName name="_MDE47">#REF!</definedName>
    <definedName name="_MDE48" localSheetId="4">#REF!</definedName>
    <definedName name="_MDE48" localSheetId="6">[190]Sheet1!$R$345</definedName>
    <definedName name="_MDE48">#REF!</definedName>
    <definedName name="_MDE49" localSheetId="4">#REF!</definedName>
    <definedName name="_MDE49" localSheetId="6">[190]Sheet1!$R$365</definedName>
    <definedName name="_MDE49">#REF!</definedName>
    <definedName name="_MDE50" localSheetId="4">#REF!</definedName>
    <definedName name="_MDE50" localSheetId="6">[190]Sheet1!$R$385</definedName>
    <definedName name="_MDE50">#REF!</definedName>
    <definedName name="_MDE51" localSheetId="4">#REF!</definedName>
    <definedName name="_MDE51" localSheetId="6">[190]Sheet1!$R$405</definedName>
    <definedName name="_MDE51">#REF!</definedName>
    <definedName name="_MDE52" localSheetId="4">#REF!</definedName>
    <definedName name="_MDE52" localSheetId="6">[190]Sheet1!$R$425</definedName>
    <definedName name="_MDE52">#REF!</definedName>
    <definedName name="_MDE53" localSheetId="4">#REF!</definedName>
    <definedName name="_MDE53" localSheetId="6">[190]Sheet1!$R$445</definedName>
    <definedName name="_MDE53">#REF!</definedName>
    <definedName name="_MDE54" localSheetId="4">#REF!</definedName>
    <definedName name="_MDE54" localSheetId="6">[190]Sheet1!$R$465</definedName>
    <definedName name="_MDE54">#REF!</definedName>
    <definedName name="_MDE55" localSheetId="4">#REF!</definedName>
    <definedName name="_MDE55" localSheetId="6">[190]Sheet1!$R$485</definedName>
    <definedName name="_MDE55">#REF!</definedName>
    <definedName name="_MDE56" localSheetId="4">#REF!</definedName>
    <definedName name="_MDE56" localSheetId="6">[190]Sheet1!$R$505</definedName>
    <definedName name="_MDE56">#REF!</definedName>
    <definedName name="_MDE57" localSheetId="4">#REF!</definedName>
    <definedName name="_MDE57" localSheetId="6">[190]Sheet1!$R$525</definedName>
    <definedName name="_MDE57">#REF!</definedName>
    <definedName name="_MDE58" localSheetId="4">#REF!</definedName>
    <definedName name="_MDE58" localSheetId="6">[190]Sheet1!$R$545</definedName>
    <definedName name="_MDE58">#REF!</definedName>
    <definedName name="_MDE59" localSheetId="4">#REF!</definedName>
    <definedName name="_MDE59" localSheetId="6">[190]Sheet1!$R$565</definedName>
    <definedName name="_MDE59">#REF!</definedName>
    <definedName name="_MDE60" localSheetId="4">#REF!</definedName>
    <definedName name="_MDE60" localSheetId="6">[190]Sheet1!$R$585</definedName>
    <definedName name="_MDE60">#REF!</definedName>
    <definedName name="_MDE61" localSheetId="4">#REF!</definedName>
    <definedName name="_MDE61" localSheetId="6">[190]Sheet1!$R$605</definedName>
    <definedName name="_MDE61">#REF!</definedName>
    <definedName name="_MDE62" localSheetId="4">#REF!</definedName>
    <definedName name="_MDE62" localSheetId="6">[190]Sheet1!$R$625</definedName>
    <definedName name="_MDE62">#REF!</definedName>
    <definedName name="_MDE63" localSheetId="4">#REF!</definedName>
    <definedName name="_MDE63" localSheetId="6">[190]Sheet1!$R$645</definedName>
    <definedName name="_MDE63">#REF!</definedName>
    <definedName name="_MDE64" localSheetId="4">#REF!</definedName>
    <definedName name="_MDE64" localSheetId="6">[190]Sheet1!$R$665</definedName>
    <definedName name="_MDE64">#REF!</definedName>
    <definedName name="_MDE65" localSheetId="4">#REF!</definedName>
    <definedName name="_MDE65" localSheetId="6">[190]Sheet1!$R$685</definedName>
    <definedName name="_MDE65">#REF!</definedName>
    <definedName name="_MDE66" localSheetId="4">#REF!</definedName>
    <definedName name="_MDE66" localSheetId="6">[190]Sheet1!$R$705</definedName>
    <definedName name="_MDE66">#REF!</definedName>
    <definedName name="_MDE67" localSheetId="4">#REF!</definedName>
    <definedName name="_MDE67" localSheetId="6">[190]Sheet1!$R$725</definedName>
    <definedName name="_MDE67">#REF!</definedName>
    <definedName name="_MDE68" localSheetId="4">#REF!</definedName>
    <definedName name="_MDE68" localSheetId="6">[190]Sheet1!$R$756</definedName>
    <definedName name="_MDE68">#REF!</definedName>
    <definedName name="_ME01" localSheetId="9">#REF!</definedName>
    <definedName name="_ME01" localSheetId="6">[190]Alt!$BP$26</definedName>
    <definedName name="_ME01">'[191]HITUNG ALAT'!$BP$26</definedName>
    <definedName name="_ME02" localSheetId="9">#REF!</definedName>
    <definedName name="_ME02" localSheetId="6">[190]Alt!$BP$46</definedName>
    <definedName name="_ME02">'[191]HITUNG ALAT'!$BP$46</definedName>
    <definedName name="_ME03" localSheetId="9">#REF!</definedName>
    <definedName name="_ME03" localSheetId="6">[190]Alt!$BP$66</definedName>
    <definedName name="_ME03">'[191]HITUNG ALAT'!$BP$66</definedName>
    <definedName name="_ME04" localSheetId="9">#REF!</definedName>
    <definedName name="_ME04" localSheetId="6">[190]Alt!$BP$86</definedName>
    <definedName name="_ME04">'[191]HITUNG ALAT'!$BP$86</definedName>
    <definedName name="_ME05" localSheetId="9">#REF!</definedName>
    <definedName name="_ME05" localSheetId="6">[190]Alt!$BP$106</definedName>
    <definedName name="_ME05">'[191]HITUNG ALAT'!$BP$106</definedName>
    <definedName name="_ME06" localSheetId="9">#REF!</definedName>
    <definedName name="_ME06" localSheetId="6">[190]Alt!$BP$126</definedName>
    <definedName name="_ME06">'[191]HITUNG ALAT'!$BP$126</definedName>
    <definedName name="_ME07" localSheetId="9">#REF!</definedName>
    <definedName name="_ME07" localSheetId="6">[190]Alt!$BP$146</definedName>
    <definedName name="_ME07">'[191]HITUNG ALAT'!$BP$146</definedName>
    <definedName name="_ME08" localSheetId="9">#REF!</definedName>
    <definedName name="_ME08" localSheetId="6">[190]Alt!$BP$166</definedName>
    <definedName name="_ME08">'[191]HITUNG ALAT'!$BP$166</definedName>
    <definedName name="_ME09" localSheetId="9">#REF!</definedName>
    <definedName name="_ME09" localSheetId="6">[190]Alt!$BP$186</definedName>
    <definedName name="_ME09">'[191]HITUNG ALAT'!$BP$186</definedName>
    <definedName name="_ME10" localSheetId="9">#REF!</definedName>
    <definedName name="_ME10" localSheetId="6">[190]Alt!$BP$206</definedName>
    <definedName name="_ME10">'[191]HITUNG ALAT'!$BP$206</definedName>
    <definedName name="_ME11" localSheetId="9">#REF!</definedName>
    <definedName name="_ME11" localSheetId="6">[190]Alt!$BP$226</definedName>
    <definedName name="_ME11">'[191]HITUNG ALAT'!$BP$226</definedName>
    <definedName name="_ME12" localSheetId="9">#REF!</definedName>
    <definedName name="_ME12" localSheetId="6">[190]Alt!$BP$246</definedName>
    <definedName name="_ME12">'[191]HITUNG ALAT'!$BP$246</definedName>
    <definedName name="_ME13" localSheetId="9">#REF!</definedName>
    <definedName name="_ME13" localSheetId="6">[190]Alt!$BP$266</definedName>
    <definedName name="_ME13">'[191]HITUNG ALAT'!$BP$266</definedName>
    <definedName name="_ME14" localSheetId="9">#REF!</definedName>
    <definedName name="_ME14" localSheetId="6">[190]Alt!$BP$286</definedName>
    <definedName name="_ME14">'[191]HITUNG ALAT'!$BP$286</definedName>
    <definedName name="_ME15" localSheetId="9">#REF!</definedName>
    <definedName name="_ME15" localSheetId="6">[190]Alt!$BP$306</definedName>
    <definedName name="_ME15">'[191]HITUNG ALAT'!$BP$306</definedName>
    <definedName name="_ME16" localSheetId="9">#REF!</definedName>
    <definedName name="_ME16" localSheetId="6">[190]Alt!$BP$326</definedName>
    <definedName name="_ME16">'[191]HITUNG ALAT'!$BP$326</definedName>
    <definedName name="_ME17" localSheetId="9">#REF!</definedName>
    <definedName name="_ME17" localSheetId="6">[190]Alt!$BP$346</definedName>
    <definedName name="_ME17">'[191]HITUNG ALAT'!$BP$346</definedName>
    <definedName name="_ME18" localSheetId="9">#REF!</definedName>
    <definedName name="_ME18" localSheetId="6">[190]Alt!$BP$366</definedName>
    <definedName name="_ME18">'[191]HITUNG ALAT'!$BP$366</definedName>
    <definedName name="_ME19" localSheetId="9">#REF!</definedName>
    <definedName name="_ME19" localSheetId="6">[190]Alt!$BP$386</definedName>
    <definedName name="_ME19">'[191]HITUNG ALAT'!$BP$386</definedName>
    <definedName name="_me2" localSheetId="4">'[192]5-ALAT(1)'!#REF!</definedName>
    <definedName name="_me2" localSheetId="6">'[192]5-ALAT(1)'!#REF!</definedName>
    <definedName name="_me2">'[192]5-ALAT(1)'!#REF!</definedName>
    <definedName name="_ME20" localSheetId="9">#REF!</definedName>
    <definedName name="_ME20" localSheetId="6">[190]Alt!$BP$406</definedName>
    <definedName name="_ME20">'[191]HITUNG ALAT'!$BP$406</definedName>
    <definedName name="_ME21" localSheetId="9">#REF!</definedName>
    <definedName name="_ME21" localSheetId="6">[190]Alt!$BP$426</definedName>
    <definedName name="_ME21">'[191]HITUNG ALAT'!$BP$426</definedName>
    <definedName name="_ME22" localSheetId="9">#REF!</definedName>
    <definedName name="_ME22" localSheetId="6">[190]Alt!$BP$446</definedName>
    <definedName name="_ME22">'[191]HITUNG ALAT'!$BP$446</definedName>
    <definedName name="_ME23" localSheetId="9">#REF!</definedName>
    <definedName name="_ME23" localSheetId="6">[190]Alt!$BP$466</definedName>
    <definedName name="_ME23">'[191]HITUNG ALAT'!$BP$466</definedName>
    <definedName name="_ME24" localSheetId="9">#REF!</definedName>
    <definedName name="_ME24" localSheetId="6">[190]Alt!$BP$486</definedName>
    <definedName name="_ME24">'[191]HITUNG ALAT'!$BP$486</definedName>
    <definedName name="_ME25" localSheetId="9">#REF!</definedName>
    <definedName name="_ME25" localSheetId="6">[190]Alt!$BP$506</definedName>
    <definedName name="_ME25">'[191]HITUNG ALAT'!$BP$506</definedName>
    <definedName name="_ME26" localSheetId="9">#REF!</definedName>
    <definedName name="_ME26" localSheetId="6">[190]Alt!$BP$526</definedName>
    <definedName name="_ME26">'[191]HITUNG ALAT'!$BP$526</definedName>
    <definedName name="_ME27" localSheetId="9">#REF!</definedName>
    <definedName name="_ME27" localSheetId="6">[190]Alt!$BP$546</definedName>
    <definedName name="_ME27">'[191]HITUNG ALAT'!$BP$546</definedName>
    <definedName name="_ME28" localSheetId="9">#REF!</definedName>
    <definedName name="_ME28" localSheetId="6">[190]Alt!$BP$566</definedName>
    <definedName name="_ME28">'[191]HITUNG ALAT'!$BP$566</definedName>
    <definedName name="_ME29" localSheetId="9">#REF!</definedName>
    <definedName name="_ME29" localSheetId="6">[190]Alt!$BP$586</definedName>
    <definedName name="_ME29">'[191]HITUNG ALAT'!$BP$586</definedName>
    <definedName name="_ME30" localSheetId="9">#REF!</definedName>
    <definedName name="_ME30" localSheetId="6">[190]Alt!$BP$606</definedName>
    <definedName name="_ME30">'[191]HITUNG ALAT'!$BP$606</definedName>
    <definedName name="_ME31" localSheetId="9">#REF!</definedName>
    <definedName name="_ME31" localSheetId="6">[190]Alt!$BP$626</definedName>
    <definedName name="_ME31">'[191]HITUNG ALAT'!$BP$626</definedName>
    <definedName name="_ME32" localSheetId="9">#REF!</definedName>
    <definedName name="_ME32" localSheetId="6">[190]Alt!$BP$646</definedName>
    <definedName name="_ME32">'[191]HITUNG ALAT'!$BP$646</definedName>
    <definedName name="_ME33" localSheetId="9">#REF!</definedName>
    <definedName name="_ME33" localSheetId="6">[190]Alt!$BP$666</definedName>
    <definedName name="_ME33">'[191]HITUNG ALAT'!$BP$666</definedName>
    <definedName name="_ME34" localSheetId="9">#REF!</definedName>
    <definedName name="_ME34" localSheetId="6">[190]Alt!$BP$697</definedName>
    <definedName name="_ME34">'[191]HITUNG ALAT'!$BP$697</definedName>
    <definedName name="_ME35" localSheetId="9">#REF!</definedName>
    <definedName name="_ME35" localSheetId="4">#REF!</definedName>
    <definedName name="_ME35" localSheetId="6">[190]Sheet1!$R$26</definedName>
    <definedName name="_ME35">#REF!</definedName>
    <definedName name="_ME36" localSheetId="4">#REF!</definedName>
    <definedName name="_ME36" localSheetId="6">[190]Sheet1!$R$46</definedName>
    <definedName name="_ME36">#REF!</definedName>
    <definedName name="_ME37" localSheetId="4">#REF!</definedName>
    <definedName name="_ME37" localSheetId="6">[190]Sheet1!$R$124</definedName>
    <definedName name="_ME37">#REF!</definedName>
    <definedName name="_ME38" localSheetId="4">#REF!</definedName>
    <definedName name="_ME38" localSheetId="6">[190]Sheet1!$R$144</definedName>
    <definedName name="_ME38">#REF!</definedName>
    <definedName name="_ME39" localSheetId="4">#REF!</definedName>
    <definedName name="_ME39" localSheetId="6">[190]Sheet1!$R$164</definedName>
    <definedName name="_ME39">#REF!</definedName>
    <definedName name="_ME40" localSheetId="4">#REF!</definedName>
    <definedName name="_ME40" localSheetId="6">[190]Sheet1!$R$184</definedName>
    <definedName name="_ME40">#REF!</definedName>
    <definedName name="_ME41" localSheetId="4">#REF!</definedName>
    <definedName name="_ME41" localSheetId="6">[190]Sheet1!$R$204</definedName>
    <definedName name="_ME41">#REF!</definedName>
    <definedName name="_ME42" localSheetId="4">#REF!</definedName>
    <definedName name="_ME42" localSheetId="6">[190]Sheet1!$R$224</definedName>
    <definedName name="_ME42">#REF!</definedName>
    <definedName name="_ME43" localSheetId="4">#REF!</definedName>
    <definedName name="_ME43" localSheetId="6">[190]Sheet1!$R$244</definedName>
    <definedName name="_ME43">#REF!</definedName>
    <definedName name="_ME44" localSheetId="4">#REF!</definedName>
    <definedName name="_ME44" localSheetId="6">[190]Sheet1!$R$264</definedName>
    <definedName name="_ME44">#REF!</definedName>
    <definedName name="_ME45" localSheetId="4">#REF!</definedName>
    <definedName name="_ME45" localSheetId="6">[190]Sheet1!$R$284</definedName>
    <definedName name="_ME45">#REF!</definedName>
    <definedName name="_ME46" localSheetId="4">#REF!</definedName>
    <definedName name="_ME46" localSheetId="6">[190]Sheet1!$R$304</definedName>
    <definedName name="_ME46">#REF!</definedName>
    <definedName name="_ME47" localSheetId="4">#REF!</definedName>
    <definedName name="_ME47" localSheetId="6">[190]Sheet1!$R$324</definedName>
    <definedName name="_ME47">#REF!</definedName>
    <definedName name="_ME48" localSheetId="4">#REF!</definedName>
    <definedName name="_ME48" localSheetId="6">[190]Sheet1!$R$344</definedName>
    <definedName name="_ME48">#REF!</definedName>
    <definedName name="_ME49" localSheetId="4">#REF!</definedName>
    <definedName name="_ME49" localSheetId="6">[190]Sheet1!$R$364</definedName>
    <definedName name="_ME49">#REF!</definedName>
    <definedName name="_ME50" localSheetId="4">#REF!</definedName>
    <definedName name="_ME50" localSheetId="6">[190]Sheet1!$R$384</definedName>
    <definedName name="_ME50">#REF!</definedName>
    <definedName name="_ME51" localSheetId="4">#REF!</definedName>
    <definedName name="_ME51" localSheetId="6">[190]Sheet1!$R$404</definedName>
    <definedName name="_ME51">#REF!</definedName>
    <definedName name="_ME52" localSheetId="4">#REF!</definedName>
    <definedName name="_ME52" localSheetId="6">[190]Sheet1!$R$424</definedName>
    <definedName name="_ME52">#REF!</definedName>
    <definedName name="_ME53" localSheetId="4">#REF!</definedName>
    <definedName name="_ME53" localSheetId="6">[190]Sheet1!$R$444</definedName>
    <definedName name="_ME53">#REF!</definedName>
    <definedName name="_ME54" localSheetId="4">#REF!</definedName>
    <definedName name="_ME54" localSheetId="6">[190]Sheet1!$R$464</definedName>
    <definedName name="_ME54">#REF!</definedName>
    <definedName name="_ME55" localSheetId="4">#REF!</definedName>
    <definedName name="_ME55" localSheetId="6">[190]Sheet1!$R$484</definedName>
    <definedName name="_ME55">#REF!</definedName>
    <definedName name="_ME56" localSheetId="4">#REF!</definedName>
    <definedName name="_ME56" localSheetId="6">[190]Sheet1!$R$504</definedName>
    <definedName name="_ME56">#REF!</definedName>
    <definedName name="_ME57" localSheetId="4">#REF!</definedName>
    <definedName name="_ME57" localSheetId="6">[190]Sheet1!$R$524</definedName>
    <definedName name="_ME57">#REF!</definedName>
    <definedName name="_ME58" localSheetId="4">#REF!</definedName>
    <definedName name="_ME58" localSheetId="6">[190]Sheet1!$R$544</definedName>
    <definedName name="_ME58">#REF!</definedName>
    <definedName name="_ME59" localSheetId="4">#REF!</definedName>
    <definedName name="_ME59" localSheetId="6">[190]Sheet1!$R$564</definedName>
    <definedName name="_ME59">#REF!</definedName>
    <definedName name="_ME60" localSheetId="4">#REF!</definedName>
    <definedName name="_ME60" localSheetId="6">[190]Sheet1!$R$584</definedName>
    <definedName name="_ME60">#REF!</definedName>
    <definedName name="_ME61" localSheetId="4">#REF!</definedName>
    <definedName name="_ME61" localSheetId="6">[190]Sheet1!$R$604</definedName>
    <definedName name="_ME61">#REF!</definedName>
    <definedName name="_ME62" localSheetId="4">#REF!</definedName>
    <definedName name="_ME62" localSheetId="6">[190]Sheet1!$R$624</definedName>
    <definedName name="_ME62">#REF!</definedName>
    <definedName name="_ME63" localSheetId="4">#REF!</definedName>
    <definedName name="_ME63" localSheetId="6">[190]Sheet1!$R$644</definedName>
    <definedName name="_ME63">#REF!</definedName>
    <definedName name="_ME64" localSheetId="4">#REF!</definedName>
    <definedName name="_ME64" localSheetId="6">[190]Sheet1!$R$664</definedName>
    <definedName name="_ME64">#REF!</definedName>
    <definedName name="_ME65" localSheetId="4">#REF!</definedName>
    <definedName name="_ME65" localSheetId="6">[190]Sheet1!$R$684</definedName>
    <definedName name="_ME65">#REF!</definedName>
    <definedName name="_ME66" localSheetId="4">#REF!</definedName>
    <definedName name="_ME66" localSheetId="6">[190]Sheet1!$R$704</definedName>
    <definedName name="_ME66">#REF!</definedName>
    <definedName name="_ME67" localSheetId="4">#REF!</definedName>
    <definedName name="_ME67" localSheetId="6">[190]Sheet1!$R$724</definedName>
    <definedName name="_ME67">#REF!</definedName>
    <definedName name="_ME68" localSheetId="4">#REF!</definedName>
    <definedName name="_ME68" localSheetId="6">[190]Sheet1!$R$755</definedName>
    <definedName name="_ME68">#REF!</definedName>
    <definedName name="_MEN1" localSheetId="4">#REF!</definedName>
    <definedName name="_MEN1">#REF!</definedName>
    <definedName name="_MET1" localSheetId="4">#REF!</definedName>
    <definedName name="_MET1">#REF!</definedName>
    <definedName name="_MET2" localSheetId="4">#REF!</definedName>
    <definedName name="_MET2">#REF!</definedName>
    <definedName name="_MI98">[193]Peralatan!$BO$146</definedName>
    <definedName name="_MJ1" localSheetId="4">#REF!</definedName>
    <definedName name="_MJ1" localSheetId="6">#REF!</definedName>
    <definedName name="_MJ1">#REF!</definedName>
    <definedName name="_MJ2" localSheetId="4">#REF!</definedName>
    <definedName name="_MJ2">#REF!</definedName>
    <definedName name="_MMM01" localSheetId="9">#REF!</definedName>
    <definedName name="_MMM01" localSheetId="6">'[170]4-Basic Price'!$F$48</definedName>
    <definedName name="_MMM01">'[71]4-Basic Price'!$F$48</definedName>
    <definedName name="_MMM01a">[171]Pri!$F$70</definedName>
    <definedName name="_MMM02" localSheetId="9">#REF!</definedName>
    <definedName name="_MMM02" localSheetId="6">[169]B!$G$16</definedName>
    <definedName name="_MMM02">'[71]4-Basic Price'!$F$52</definedName>
    <definedName name="_MMM03" localSheetId="9">#REF!</definedName>
    <definedName name="_MMM03" localSheetId="6">'[170]4-Basic Price'!$F$53</definedName>
    <definedName name="_MMM03">'[168]4-Basic Price'!$F$53</definedName>
    <definedName name="_MMM03a">[171]Pri!$F$74</definedName>
    <definedName name="_MMM04" localSheetId="9">#REF!</definedName>
    <definedName name="_MMM04" localSheetId="14">'[68]4-Basic Price'!$F$63</definedName>
    <definedName name="_MMM04" localSheetId="4">'[77]4-Basic Price'!#REF!</definedName>
    <definedName name="_MMM04">'[77]4-Basic Price'!#REF!</definedName>
    <definedName name="_MMM04a">[171]Pri!$F$76</definedName>
    <definedName name="_MMM05" localSheetId="9">#REF!</definedName>
    <definedName name="_MMM05" localSheetId="6">'[51]4-Basic Price'!$F$55</definedName>
    <definedName name="_MMM05">'[194]4-Basic Price'!$F$55</definedName>
    <definedName name="_MMM06" localSheetId="9">#REF!</definedName>
    <definedName name="_MMM06" localSheetId="4">'[81]Basic Price'!#REF!</definedName>
    <definedName name="_MMM06" localSheetId="6">[195]B!#REF!</definedName>
    <definedName name="_MMM06">'[81]Basic Price'!#REF!</definedName>
    <definedName name="_MMM07" localSheetId="9">#REF!</definedName>
    <definedName name="_MMM07" localSheetId="4">'[81]Basic Price'!#REF!</definedName>
    <definedName name="_MMM07" localSheetId="6">'[170]4-Basic Price'!$F$57</definedName>
    <definedName name="_MMM07">'[81]Basic Price'!#REF!</definedName>
    <definedName name="_MMM08" localSheetId="9">#REF!</definedName>
    <definedName name="_MMM08" localSheetId="6">[113]B!#REF!</definedName>
    <definedName name="_MMM08">'[121]4-Basic Price'!$F$58</definedName>
    <definedName name="_MMM09" localSheetId="9">#REF!</definedName>
    <definedName name="_MMM09" localSheetId="6">[169]B!$G$23</definedName>
    <definedName name="_MMM09">'[71]4-Basic Price'!$F$59</definedName>
    <definedName name="_mmm1" localSheetId="6">'[196]4-Basic Price'!$F$69</definedName>
    <definedName name="_mmm1">'[197]4-Basic Price'!$F$69</definedName>
    <definedName name="_MMM10" localSheetId="9">#REF!</definedName>
    <definedName name="_MMM10">'[198]Basic Price'!$F$58</definedName>
    <definedName name="_MMM11" localSheetId="9">#REF!</definedName>
    <definedName name="_MMM11" localSheetId="6">'[170]4-Basic Price'!$F$61</definedName>
    <definedName name="_MMM11">'[168]4-Basic Price'!$F$62</definedName>
    <definedName name="_MMM12" localSheetId="9">#REF!</definedName>
    <definedName name="_MMM12" localSheetId="14">'[68]4-Basic Price'!$F$72</definedName>
    <definedName name="_MMM12" localSheetId="6">'[76]4-Basic Price'!$F$68</definedName>
    <definedName name="_MMM12">'[77]4-Basic Price'!$F$69</definedName>
    <definedName name="_MMM12a">'[199]Basic Price'!$F$78</definedName>
    <definedName name="_MMM13" localSheetId="9">#REF!</definedName>
    <definedName name="_MMM13" localSheetId="6">'[170]4-Basic Price'!$F$64</definedName>
    <definedName name="_MMM13">'[200]4-Basic Price'!$F$64</definedName>
    <definedName name="_MMM14" localSheetId="9">#REF!</definedName>
    <definedName name="_MMM14" localSheetId="14">'[68]4-Basic Price'!$F$74</definedName>
    <definedName name="_MMM14" localSheetId="6">'[76]4-Basic Price'!$F$70</definedName>
    <definedName name="_MMM14">'[77]4-Basic Price'!$F$72</definedName>
    <definedName name="_MMM15" localSheetId="9">#REF!</definedName>
    <definedName name="_MMM15" localSheetId="4">'[81]Basic Price'!#REF!</definedName>
    <definedName name="_MMM15" localSheetId="6">[113]B!#REF!</definedName>
    <definedName name="_MMM15">'[81]Basic Price'!#REF!</definedName>
    <definedName name="_MMM16" localSheetId="9">#REF!</definedName>
    <definedName name="_MMM16" localSheetId="6">'[76]4-Basic Price'!$F$72</definedName>
    <definedName name="_MMM16">'[82]4-Basic Price'!$F$72</definedName>
    <definedName name="_MMM17" localSheetId="9">#REF!</definedName>
    <definedName name="_MMM17" localSheetId="6">[195]B!#REF!</definedName>
    <definedName name="_MMM17">'[187]4-Basic Price'!$F$74</definedName>
    <definedName name="_MMM18">#REF!</definedName>
    <definedName name="_MMM19" localSheetId="9">#REF!</definedName>
    <definedName name="_MMM19">'[168]4-Basic Price'!$F$72</definedName>
    <definedName name="_MMM20" localSheetId="9">#REF!</definedName>
    <definedName name="_MMM20" localSheetId="4">'[201]Basic Price'!#REF!</definedName>
    <definedName name="_MMM20" localSheetId="6">[113]B!#REF!</definedName>
    <definedName name="_MMM20">'[201]Basic Price'!#REF!</definedName>
    <definedName name="_MMM21" localSheetId="9">#REF!</definedName>
    <definedName name="_MMM21" localSheetId="4">'[201]Basic Price'!#REF!</definedName>
    <definedName name="_MMM21" localSheetId="6">'[170]4-Basic Price'!$F$74</definedName>
    <definedName name="_MMM21">'[201]Basic Price'!#REF!</definedName>
    <definedName name="_MMM22" localSheetId="9">#REF!</definedName>
    <definedName name="_MMM22" localSheetId="4">'[201]Basic Price'!#REF!</definedName>
    <definedName name="_MMM22" localSheetId="6">[113]B!#REF!</definedName>
    <definedName name="_MMM22">'[201]Basic Price'!#REF!</definedName>
    <definedName name="_MMM23" localSheetId="9">#REF!</definedName>
    <definedName name="_MMM23" localSheetId="4">'[201]Basic Price'!#REF!</definedName>
    <definedName name="_MMM23" localSheetId="6">[195]B!#REF!</definedName>
    <definedName name="_MMM23">'[201]Basic Price'!#REF!</definedName>
    <definedName name="_MMM24" localSheetId="9">#REF!</definedName>
    <definedName name="_MMM24" localSheetId="6">[113]B!#REF!</definedName>
    <definedName name="_MMM24">'[71]4-Basic Price'!$F$77</definedName>
    <definedName name="_MMM25" localSheetId="9">#REF!</definedName>
    <definedName name="_MMM25" localSheetId="6">[195]B!#REF!</definedName>
    <definedName name="_MMM25">'[202]4-Basic Price'!$F$77</definedName>
    <definedName name="_MMM26" localSheetId="9">#REF!</definedName>
    <definedName name="_MMM26" localSheetId="6">'[170]4-Basic Price'!$F$79</definedName>
    <definedName name="_MMM26">'[168]4-Basic Price'!$F$79</definedName>
    <definedName name="_MMM27" localSheetId="9">#REF!</definedName>
    <definedName name="_MMM27" localSheetId="6">'[170]4-Basic Price'!$F$80</definedName>
    <definedName name="_MMM27">'[168]4-Basic Price'!$F$80</definedName>
    <definedName name="_MMM28" localSheetId="9">#REF!</definedName>
    <definedName name="_MMM28" localSheetId="6">[195]B!#REF!</definedName>
    <definedName name="_MMM28">'[194]4-Basic Price'!$F$81</definedName>
    <definedName name="_MMM29" localSheetId="9">#REF!</definedName>
    <definedName name="_MMM29" localSheetId="4">'[81]Basic Price'!#REF!</definedName>
    <definedName name="_MMM29" localSheetId="6">'[170]4-Basic Price'!$F$82</definedName>
    <definedName name="_MMM29">'[81]Basic Price'!#REF!</definedName>
    <definedName name="_MMM30" localSheetId="9">#REF!</definedName>
    <definedName name="_MMM30" localSheetId="6">[195]B!#REF!</definedName>
    <definedName name="_MMM30">'[71]4-Basic Price'!$F$84</definedName>
    <definedName name="_MMM31" localSheetId="9">#REF!</definedName>
    <definedName name="_MMM31" localSheetId="14">'[68]4-Basic Price'!$F$94</definedName>
    <definedName name="_MMM31" localSheetId="6">'[76]4-Basic Price'!$F$94</definedName>
    <definedName name="_MMM31">'[82]4-Basic Price'!$F$94</definedName>
    <definedName name="_MMM32" localSheetId="9">#REF!</definedName>
    <definedName name="_MMM32" localSheetId="4">'[81]Basic Price'!#REF!</definedName>
    <definedName name="_MMM32" localSheetId="6">[195]B!#REF!</definedName>
    <definedName name="_MMM32">'[81]Basic Price'!#REF!</definedName>
    <definedName name="_MMM32a">[171]Pri!$F$140</definedName>
    <definedName name="_MMM32c">[171]Pri!$F$142</definedName>
    <definedName name="_MMM33" localSheetId="9">#REF!</definedName>
    <definedName name="_MMM33" localSheetId="6">'[51]4-Basic Price'!$F$85</definedName>
    <definedName name="_MMM33">'[168]4-Basic Price'!$F$86</definedName>
    <definedName name="_MMM34" localSheetId="9">#REF!</definedName>
    <definedName name="_MMM34" localSheetId="4">'[81]Basic Price'!#REF!</definedName>
    <definedName name="_MMM34" localSheetId="6">[195]B!#REF!</definedName>
    <definedName name="_MMM34">'[81]Basic Price'!#REF!</definedName>
    <definedName name="_MMM35" localSheetId="9">#REF!</definedName>
    <definedName name="_MMM35" localSheetId="6">[195]B!#REF!</definedName>
    <definedName name="_MMM35">'[110]4-Basic Price'!$F$89</definedName>
    <definedName name="_MMM35a">[171]Pri!$F$147</definedName>
    <definedName name="_MMM36" localSheetId="9">#REF!</definedName>
    <definedName name="_MMM36" localSheetId="4">'[81]Basic Price'!#REF!</definedName>
    <definedName name="_MMM36">'[81]Basic Price'!#REF!</definedName>
    <definedName name="_MMM37" localSheetId="14">'[68]4-Basic Price'!$F$101</definedName>
    <definedName name="_MMM37">#REF!</definedName>
    <definedName name="_MMM38" localSheetId="9">'[146]4-Basic Price'!#REF!</definedName>
    <definedName name="_MMM38" localSheetId="4">'[168]4-Basic Price'!#REF!</definedName>
    <definedName name="_MMM38" localSheetId="6">'[51]4-Basic Price'!#REF!</definedName>
    <definedName name="_MMM38">'[168]4-Basic Price'!#REF!</definedName>
    <definedName name="_MMM39">#REF!</definedName>
    <definedName name="_MMM39a">[171]Pri!$F$156</definedName>
    <definedName name="_MMM39d">[171]Pri!$F$159</definedName>
    <definedName name="_MMM40" localSheetId="9">#REF!</definedName>
    <definedName name="_MMM40" localSheetId="4">'[81]Basic Price'!#REF!</definedName>
    <definedName name="_MMM40" localSheetId="6">[195]B!#REF!</definedName>
    <definedName name="_MMM40">'[81]Basic Price'!#REF!</definedName>
    <definedName name="_MMM41" localSheetId="9">#REF!</definedName>
    <definedName name="_MMM41" localSheetId="4">'[81]Basic Price'!#REF!</definedName>
    <definedName name="_MMM41" localSheetId="6">[195]B!#REF!</definedName>
    <definedName name="_MMM41">'[81]Basic Price'!#REF!</definedName>
    <definedName name="_MMM411" localSheetId="9">#REF!</definedName>
    <definedName name="_MMM411" localSheetId="4">'[81]Basic Price'!#REF!</definedName>
    <definedName name="_MMM411" localSheetId="6">[195]B!#REF!</definedName>
    <definedName name="_MMM411">'[81]Basic Price'!#REF!</definedName>
    <definedName name="_MMM41a">[171]Pri!$F$164</definedName>
    <definedName name="_MMM41b">[171]Pri!$F$165</definedName>
    <definedName name="_MMM42" localSheetId="9">#REF!</definedName>
    <definedName name="_MMM42" localSheetId="6">'[170]4-Basic Price'!$F$97</definedName>
    <definedName name="_MMM42">'[71]4-Basic Price'!$F$99</definedName>
    <definedName name="_MMM43" localSheetId="9">#REF!</definedName>
    <definedName name="_MMM43" localSheetId="4">'[81]Basic Price'!#REF!</definedName>
    <definedName name="_MMM43" localSheetId="6">[195]B!#REF!</definedName>
    <definedName name="_MMM43">'[81]Basic Price'!#REF!</definedName>
    <definedName name="_MMM44" localSheetId="9">#REF!</definedName>
    <definedName name="_MMM44" localSheetId="6">'[170]4-Basic Price'!$F$99</definedName>
    <definedName name="_MMM44">'[168]4-Basic Price'!$F$99</definedName>
    <definedName name="_MMM45" localSheetId="9">#REF!</definedName>
    <definedName name="_MMM45" localSheetId="4">'[81]Basic Price'!#REF!</definedName>
    <definedName name="_MMM45" localSheetId="6">[195]B!#REF!</definedName>
    <definedName name="_MMM45">'[81]Basic Price'!#REF!</definedName>
    <definedName name="_MMM46" localSheetId="9">#REF!</definedName>
    <definedName name="_MMM46" localSheetId="4">'[81]Basic Price'!#REF!</definedName>
    <definedName name="_MMM46" localSheetId="6">[195]B!#REF!</definedName>
    <definedName name="_MMM46">'[81]Basic Price'!#REF!</definedName>
    <definedName name="_MMM47">#REF!</definedName>
    <definedName name="_MMM48" localSheetId="14">'[68]4-Basic Price'!$F$113</definedName>
    <definedName name="_MMM48">#REF!</definedName>
    <definedName name="_MMM49" localSheetId="9">#REF!</definedName>
    <definedName name="_MMM49" localSheetId="6">'[170]4-Basic Price'!$F$106</definedName>
    <definedName name="_MMM49">'[71]4-Basic Price'!$F$107</definedName>
    <definedName name="_MMM50" localSheetId="9">#REF!</definedName>
    <definedName name="_MMM50" localSheetId="4">'[81]Basic Price'!#REF!</definedName>
    <definedName name="_MMM50" localSheetId="6">[195]B!#REF!</definedName>
    <definedName name="_MMM50">'[81]Basic Price'!#REF!</definedName>
    <definedName name="_MMM51" localSheetId="9">#REF!</definedName>
    <definedName name="_MMM51" localSheetId="6">'[170]4-Basic Price'!$F$110</definedName>
    <definedName name="_MMM51">'[110]4-Basic Price'!$F$107</definedName>
    <definedName name="_MMM52" localSheetId="9">#REF!</definedName>
    <definedName name="_MMM52" localSheetId="4">'[81]Basic Price'!#REF!</definedName>
    <definedName name="_MMM52" localSheetId="6">'[170]4-Basic Price'!$F$111</definedName>
    <definedName name="_MMM52">'[81]Basic Price'!#REF!</definedName>
    <definedName name="_MMM53" localSheetId="9">#REF!</definedName>
    <definedName name="_MMM53" localSheetId="4">#REF!</definedName>
    <definedName name="_MMM53" localSheetId="6">[195]B!#REF!</definedName>
    <definedName name="_MMM53">#REF!</definedName>
    <definedName name="_MMM54" localSheetId="14">'[68]4-Basic Price'!$F$113</definedName>
    <definedName name="_MMM54">#REF!</definedName>
    <definedName name="_MMM55">[171]Pri!$F$201</definedName>
    <definedName name="_MMM56">[171]Pri!$F$203</definedName>
    <definedName name="_MMM57" localSheetId="9">#REF!</definedName>
    <definedName name="_MMM57" localSheetId="6">#REF!</definedName>
    <definedName name="_MMM57">[171]Pri!$F$205</definedName>
    <definedName name="_MMM57a">[171]Pri!$F$206</definedName>
    <definedName name="_MMM58" localSheetId="9">#REF!</definedName>
    <definedName name="_MMM58" localSheetId="6">#REF!</definedName>
    <definedName name="_MMM58">#REF!</definedName>
    <definedName name="_MMM58a">[171]Pri!$F$208</definedName>
    <definedName name="_MMM58c">[171]Pri!$F$210</definedName>
    <definedName name="_MMM58d">[171]Pri!$F$211</definedName>
    <definedName name="_MMM58e">[171]Pri!$F$212</definedName>
    <definedName name="_MMM58f">[171]Pri!$F$213</definedName>
    <definedName name="_MMM58g">[171]Pri!$F$214</definedName>
    <definedName name="_MMM59" localSheetId="9">#REF!</definedName>
    <definedName name="_MMM59" localSheetId="6">#REF!</definedName>
    <definedName name="_MMM59">[171]Pri!$F$226</definedName>
    <definedName name="_MMM60" localSheetId="9">#REF!</definedName>
    <definedName name="_MMM60" localSheetId="6">#REF!</definedName>
    <definedName name="_MMM60">#REF!</definedName>
    <definedName name="_MMM61" localSheetId="9">#REF!</definedName>
    <definedName name="_MMM61" localSheetId="6">#REF!</definedName>
    <definedName name="_MMM61">[171]Pri!$F$230</definedName>
    <definedName name="_MMM62" localSheetId="9">#REF!</definedName>
    <definedName name="_MMM62" localSheetId="6">#REF!</definedName>
    <definedName name="_MMM62">#REF!</definedName>
    <definedName name="_MMM62a">[171]Pri!$F$232</definedName>
    <definedName name="_MMM62b">[171]Pri!$F$233</definedName>
    <definedName name="_MMM62c">[171]Pri!$F$234</definedName>
    <definedName name="_MMM63" localSheetId="9">#REF!</definedName>
    <definedName name="_MMM63" localSheetId="6">#REF!</definedName>
    <definedName name="_MMM63">#REF!</definedName>
    <definedName name="_MMM64" localSheetId="9">#REF!</definedName>
    <definedName name="_MMM64" localSheetId="6">#REF!</definedName>
    <definedName name="_MMM64">[171]Pri!$F$238</definedName>
    <definedName name="_MMM65" localSheetId="9">#REF!</definedName>
    <definedName name="_MMM65" localSheetId="6">#REF!</definedName>
    <definedName name="_MMM65">[171]Pri!$F$240</definedName>
    <definedName name="_MMM66" localSheetId="9">#REF!</definedName>
    <definedName name="_MMM66" localSheetId="6">#REF!</definedName>
    <definedName name="_MMM66">[171]Pri!$F$242</definedName>
    <definedName name="_MMM67">[171]Pri!$F$244</definedName>
    <definedName name="_MMM68">[171]Pri!$F$246</definedName>
    <definedName name="_MMM69">[171]Pri!$F$248</definedName>
    <definedName name="_MMM71">[171]Pri!$F$261</definedName>
    <definedName name="_MMM72">[171]Pri!$F$263</definedName>
    <definedName name="_MMM73a">[171]Pri!$F$265</definedName>
    <definedName name="_MMM73c">[171]Pri!$F$267</definedName>
    <definedName name="_MMM73d">[171]Pri!$F$268</definedName>
    <definedName name="_MMM73e">[171]Pri!$F$269</definedName>
    <definedName name="_MMM74b">[171]Pri!$F$274</definedName>
    <definedName name="_MMM74d">[171]Pri!$F$276</definedName>
    <definedName name="_MMM74f">[171]Pri!$F$278</definedName>
    <definedName name="_MMM75">[171]Pri!$F$280</definedName>
    <definedName name="_MMM76">[171]Pri!$F$282</definedName>
    <definedName name="_MMM77">[171]Pri!$F$284</definedName>
    <definedName name="_MMM78">[171]Pri!$F$286</definedName>
    <definedName name="_MMM79">[171]Pri!$F$288</definedName>
    <definedName name="_MMM80">[171]Pri!$F$290</definedName>
    <definedName name="_MMM81">[171]Pri!$F$292</definedName>
    <definedName name="_MMM82">[171]Pri!$F$294</definedName>
    <definedName name="_MMM83">[171]Pri!$F$296</definedName>
    <definedName name="_MMM84">[171]Pri!$F$298</definedName>
    <definedName name="_MMM85">[171]Pri!$F$300</definedName>
    <definedName name="_MMM86">[171]Pri!$F$302</definedName>
    <definedName name="_MOB1" localSheetId="4">#REF!</definedName>
    <definedName name="_MOB1" localSheetId="6">#REF!</definedName>
    <definedName name="_MOB1">#REF!</definedName>
    <definedName name="_MOB2" localSheetId="4">#REF!</definedName>
    <definedName name="_MOB2">#REF!</definedName>
    <definedName name="_mos2" localSheetId="4">[83]boq!#REF!</definedName>
    <definedName name="_mos2">[83]boq!#REF!</definedName>
    <definedName name="_Mpa10" localSheetId="4">#REF!</definedName>
    <definedName name="_Mpa10" localSheetId="6">#REF!</definedName>
    <definedName name="_Mpa10">#REF!</definedName>
    <definedName name="_Mpa20" localSheetId="4">#REF!</definedName>
    <definedName name="_Mpa20" localSheetId="6">#REF!</definedName>
    <definedName name="_Mpa20">#REF!</definedName>
    <definedName name="_Mpa25" localSheetId="4">#REF!</definedName>
    <definedName name="_Mpa25" localSheetId="6">#REF!</definedName>
    <definedName name="_Mpa25">#REF!</definedName>
    <definedName name="_Mpa40" localSheetId="4">#REF!</definedName>
    <definedName name="_Mpa40">#REF!</definedName>
    <definedName name="_Mpa45" localSheetId="4">#REF!</definedName>
    <definedName name="_Mpa45">#REF!</definedName>
    <definedName name="_Mpa50" localSheetId="4">#REF!</definedName>
    <definedName name="_Mpa50">#REF!</definedName>
    <definedName name="_Mpa55" localSheetId="4">#REF!</definedName>
    <definedName name="_Mpa55">#REF!</definedName>
    <definedName name="_mr01">'[151]matang rayeuk'!$F$17</definedName>
    <definedName name="_mr02">'[151]matang rayeuk'!$F$23</definedName>
    <definedName name="_mr03">'[151]matang rayeuk'!$F$26</definedName>
    <definedName name="_mr04">'[151]matang rayeuk'!$F$30</definedName>
    <definedName name="_mr05">'[151]matang rayeuk'!$F$35</definedName>
    <definedName name="_mr06">'[151]matang rayeuk'!$F$39</definedName>
    <definedName name="_mr07">'[151]matang rayeuk'!$F$56</definedName>
    <definedName name="_mr08">'[151]matang rayeuk'!$F$64</definedName>
    <definedName name="_mr09">'[151]matang rayeuk'!$F$73</definedName>
    <definedName name="_mr10">'[151]matang rayeuk'!$F$79</definedName>
    <definedName name="_mr11">'[151]matang rayeuk'!$F$85</definedName>
    <definedName name="_mr12">'[151]matang rayeuk'!$F$87</definedName>
    <definedName name="_mr13">'[151]matang rayeuk'!$F$90</definedName>
    <definedName name="_mr14">'[151]matang rayeuk'!$F$133</definedName>
    <definedName name="_mr15">'[151]matang rayeuk'!$F$151</definedName>
    <definedName name="_mr16">'[151]matang rayeuk'!$F$162</definedName>
    <definedName name="_mr17">'[151]matang rayeuk'!$F$165</definedName>
    <definedName name="_MS1" localSheetId="4">#REF!</definedName>
    <definedName name="_MS1" localSheetId="6">#REF!</definedName>
    <definedName name="_MS1">#REF!</definedName>
    <definedName name="_MS2" localSheetId="4">#REF!</definedName>
    <definedName name="_MS2">#REF!</definedName>
    <definedName name="_mu1">#REF!</definedName>
    <definedName name="_mu2">#REF!</definedName>
    <definedName name="_mul12">#REF!</definedName>
    <definedName name="_mul9">#REF!</definedName>
    <definedName name="_mvd1">#REF!</definedName>
    <definedName name="_mvd2">#REF!</definedName>
    <definedName name="_mvd3">#REF!</definedName>
    <definedName name="_mvd4">#REF!</definedName>
    <definedName name="_NCL100">#REF!</definedName>
    <definedName name="_NCL200">#REF!</definedName>
    <definedName name="_NCL250">#REF!</definedName>
    <definedName name="_nin190">#REF!</definedName>
    <definedName name="_nip1" localSheetId="4">[203]Input!#REF!</definedName>
    <definedName name="_nip1">[203]Input!#REF!</definedName>
    <definedName name="_nip2" localSheetId="4">[203]Input!#REF!</definedName>
    <definedName name="_nip2">[203]Input!#REF!</definedName>
    <definedName name="_NO1" localSheetId="6">'[204]1ST'!$A$14:$A$503</definedName>
    <definedName name="_NO1">'[205]1ST'!$A$14:$A$503</definedName>
    <definedName name="_NO2" localSheetId="6">'[204]2RD'!$A$13:$A$504</definedName>
    <definedName name="_NO2">'[205]2RD'!$A$13:$A$504</definedName>
    <definedName name="_NO4" localSheetId="6">'[204]4TH'!$A$13:$A$504</definedName>
    <definedName name="_NO4">'[205]4TH'!$A$13:$A$504</definedName>
    <definedName name="_NO5" localSheetId="6">'[204]5TH'!$A$13:$A$504</definedName>
    <definedName name="_NO5">'[205]5TH'!$A$13:$A$504</definedName>
    <definedName name="_nym34" localSheetId="9">#REF!</definedName>
    <definedName name="_nym34" localSheetId="6">#REF!</definedName>
    <definedName name="_nym34">#REF!</definedName>
    <definedName name="_nym46" localSheetId="9">#REF!</definedName>
    <definedName name="_nym46" localSheetId="6">#REF!</definedName>
    <definedName name="_nym46">#REF!</definedName>
    <definedName name="_nyy2416" localSheetId="9">#REF!</definedName>
    <definedName name="_nyy2416" localSheetId="6">#REF!</definedName>
    <definedName name="_nyy2416">#REF!</definedName>
    <definedName name="_nyy244">#REF!</definedName>
    <definedName name="_nyy246">#REF!</definedName>
    <definedName name="_nyy34">#REF!</definedName>
    <definedName name="_nyy410">#REF!</definedName>
    <definedName name="_nyy41010">#REF!</definedName>
    <definedName name="_nyy412050">#REF!</definedName>
    <definedName name="_nyy412070">#REF!</definedName>
    <definedName name="_nyy415070">#REF!</definedName>
    <definedName name="_nyy416">#REF!</definedName>
    <definedName name="_nyy41616">#REF!</definedName>
    <definedName name="_nyy42525">#REF!</definedName>
    <definedName name="_nyy43535">#REF!</definedName>
    <definedName name="_nyy44">#REF!</definedName>
    <definedName name="_nyy444">#REF!</definedName>
    <definedName name="_nyy45050">#REF!</definedName>
    <definedName name="_nyy46">#REF!</definedName>
    <definedName name="_nyy466">#REF!</definedName>
    <definedName name="_nyy47050">#REF!</definedName>
    <definedName name="_nyy47070">#REF!</definedName>
    <definedName name="_nyy49570">#REF!</definedName>
    <definedName name="_ON2">'[85]M. Onsite'!#REF!</definedName>
    <definedName name="_ON3">'[85]M. Onsite'!#REF!</definedName>
    <definedName name="_ON4">'[85]M. Onsite'!#REF!</definedName>
    <definedName name="_ON5">'[85]M. Onsite'!#REF!</definedName>
    <definedName name="_ON6">'[85]M. Onsite'!#REF!</definedName>
    <definedName name="_Order1" localSheetId="6" hidden="1">255</definedName>
    <definedName name="_Order1" hidden="1">0</definedName>
    <definedName name="_Order2" hidden="1">255</definedName>
    <definedName name="_P">'[125]1_boq'!#REF!</definedName>
    <definedName name="_PA1" localSheetId="9">#REF!</definedName>
    <definedName name="_PA1" localSheetId="6">#REF!</definedName>
    <definedName name="_PA1">#REF!</definedName>
    <definedName name="_PA10" localSheetId="9">#REF!</definedName>
    <definedName name="_PA10" localSheetId="6">#REF!</definedName>
    <definedName name="_PA10">#REF!</definedName>
    <definedName name="_PA2" localSheetId="9">#REF!</definedName>
    <definedName name="_PA2" localSheetId="6">#REF!</definedName>
    <definedName name="_PA2">#REF!</definedName>
    <definedName name="_PA3">#REF!</definedName>
    <definedName name="_PA4">#REF!</definedName>
    <definedName name="_PA5">#REF!</definedName>
    <definedName name="_PA6">#REF!</definedName>
    <definedName name="_PA7">#REF!</definedName>
    <definedName name="_PA8">#REF!</definedName>
    <definedName name="_PA9">#REF!</definedName>
    <definedName name="_pab100" localSheetId="4">#REF!</definedName>
    <definedName name="_pab100">#REF!</definedName>
    <definedName name="_pab125" localSheetId="4">#REF!</definedName>
    <definedName name="_pab125">#REF!</definedName>
    <definedName name="_pab126">#REF!</definedName>
    <definedName name="_pab15" localSheetId="4">#REF!</definedName>
    <definedName name="_pab15">#REF!</definedName>
    <definedName name="_pab150" localSheetId="4">#REF!</definedName>
    <definedName name="_pab150">#REF!</definedName>
    <definedName name="_pab2" localSheetId="4">#REF!</definedName>
    <definedName name="_pab2">#REF!</definedName>
    <definedName name="_pab20" localSheetId="4">#REF!</definedName>
    <definedName name="_pab20">#REF!</definedName>
    <definedName name="_pab25" localSheetId="4">#REF!</definedName>
    <definedName name="_pab25">#REF!</definedName>
    <definedName name="_pab32" localSheetId="4">#REF!</definedName>
    <definedName name="_pab32">#REF!</definedName>
    <definedName name="_pab4" localSheetId="4">#REF!</definedName>
    <definedName name="_pab4">#REF!</definedName>
    <definedName name="_pab40" localSheetId="4">#REF!</definedName>
    <definedName name="_pab40">#REF!</definedName>
    <definedName name="_pab50" localSheetId="4">#REF!</definedName>
    <definedName name="_pab50">#REF!</definedName>
    <definedName name="_pab6" localSheetId="4">#REF!</definedName>
    <definedName name="_pab6">#REF!</definedName>
    <definedName name="_pab65" localSheetId="4">#REF!</definedName>
    <definedName name="_pab65">#REF!</definedName>
    <definedName name="_pab80" localSheetId="4">#REF!</definedName>
    <definedName name="_pab80">#REF!</definedName>
    <definedName name="_pah150" localSheetId="4">#REF!</definedName>
    <definedName name="_pah150">#REF!</definedName>
    <definedName name="_PAK1" localSheetId="4">#REF!</definedName>
    <definedName name="_PAK1">#REF!</definedName>
    <definedName name="_pak100" localSheetId="4">#REF!</definedName>
    <definedName name="_pak100">#REF!</definedName>
    <definedName name="_pak150" localSheetId="4">#REF!</definedName>
    <definedName name="_pak150">#REF!</definedName>
    <definedName name="_PAK2" localSheetId="4">#REF!</definedName>
    <definedName name="_PAK2">#REF!</definedName>
    <definedName name="_PAK3" localSheetId="4">#REF!</definedName>
    <definedName name="_PAK3">#REF!</definedName>
    <definedName name="_PAK4" localSheetId="4">#REF!</definedName>
    <definedName name="_PAK4">#REF!</definedName>
    <definedName name="_PAK5" localSheetId="4">#REF!</definedName>
    <definedName name="_PAK5">#REF!</definedName>
    <definedName name="_pak50" localSheetId="4">#REF!</definedName>
    <definedName name="_pak50">#REF!</definedName>
    <definedName name="_PAK6" localSheetId="4">#REF!</definedName>
    <definedName name="_PAK6">#REF!</definedName>
    <definedName name="_pak80" localSheetId="4">#REF!</definedName>
    <definedName name="_pak80">#REF!</definedName>
    <definedName name="_pan1" localSheetId="4">[206]INPUT!#REF!</definedName>
    <definedName name="_pan1">[206]INPUT!#REF!</definedName>
    <definedName name="_pan2" localSheetId="4">[206]INPUT!#REF!</definedName>
    <definedName name="_pan2">[206]INPUT!#REF!</definedName>
    <definedName name="_Parse_Out" localSheetId="4" hidden="1">#REF!</definedName>
    <definedName name="_Parse_Out" localSheetId="6" hidden="1">#REF!</definedName>
    <definedName name="_Parse_Out" hidden="1">#REF!</definedName>
    <definedName name="_PB1" localSheetId="9">#REF!</definedName>
    <definedName name="_PB1" localSheetId="6">#REF!</definedName>
    <definedName name="_PB1">#REF!</definedName>
    <definedName name="_PB2" localSheetId="6">#REF!</definedName>
    <definedName name="_PB2">#REF!</definedName>
    <definedName name="_PB3">#REF!</definedName>
    <definedName name="_pb34">#REF!</definedName>
    <definedName name="_pb4">#REF!</definedName>
    <definedName name="_pbb40">[157]harsat!#REF!</definedName>
    <definedName name="_pbb75120">[157]harsat!#REF!</definedName>
    <definedName name="_pbf3" localSheetId="9">#REF!</definedName>
    <definedName name="_pbf3" localSheetId="6">#REF!</definedName>
    <definedName name="_pbf3">#REF!</definedName>
    <definedName name="_pbf4" localSheetId="9">#REF!</definedName>
    <definedName name="_pbf4" localSheetId="6">#REF!</definedName>
    <definedName name="_pbf4">#REF!</definedName>
    <definedName name="_PBK175" localSheetId="9">#REF!</definedName>
    <definedName name="_PBK175" localSheetId="6">#REF!</definedName>
    <definedName name="_PBK175">#REF!</definedName>
    <definedName name="_PBK225">#REF!</definedName>
    <definedName name="_pbs100" localSheetId="4">#REF!</definedName>
    <definedName name="_pbs100">#REF!</definedName>
    <definedName name="_pbs15" localSheetId="4">#REF!</definedName>
    <definedName name="_pbs15">#REF!</definedName>
    <definedName name="_pbs150" localSheetId="4">#REF!</definedName>
    <definedName name="_pbs150">#REF!</definedName>
    <definedName name="_pbs40" localSheetId="4">#REF!</definedName>
    <definedName name="_pbs40">#REF!</definedName>
    <definedName name="_pbs50" localSheetId="4">#REF!</definedName>
    <definedName name="_pbs50">#REF!</definedName>
    <definedName name="_pbs65" localSheetId="4">#REF!</definedName>
    <definedName name="_pbs65">#REF!</definedName>
    <definedName name="_pbs80" localSheetId="4">#REF!</definedName>
    <definedName name="_pbs80">#REF!</definedName>
    <definedName name="_pc1">#REF!</definedName>
    <definedName name="_pc10">#REF!</definedName>
    <definedName name="_pc12">#REF!</definedName>
    <definedName name="_pc2">#REF!</definedName>
    <definedName name="_PC200">#REF!</definedName>
    <definedName name="_pc3">#REF!</definedName>
    <definedName name="_pc4">#REF!</definedName>
    <definedName name="_PC450" localSheetId="4">#REF!</definedName>
    <definedName name="_PC450">#REF!</definedName>
    <definedName name="_pc5">#REF!</definedName>
    <definedName name="_pc50" localSheetId="4">#REF!</definedName>
    <definedName name="_pc50">#REF!</definedName>
    <definedName name="_pc6">#REF!</definedName>
    <definedName name="_PC600" localSheetId="4">#REF!</definedName>
    <definedName name="_PC600">#REF!</definedName>
    <definedName name="_pc8">#REF!</definedName>
    <definedName name="_pc80" localSheetId="4">#REF!</definedName>
    <definedName name="_pc80">#REF!</definedName>
    <definedName name="_PCD10">#REF!</definedName>
    <definedName name="_PCD3">#REF!</definedName>
    <definedName name="_PCD6">#REF!</definedName>
    <definedName name="_PCD8">#REF!</definedName>
    <definedName name="_pcf10">#REF!</definedName>
    <definedName name="_pcf12">#REF!</definedName>
    <definedName name="_pcf3">#REF!</definedName>
    <definedName name="_pcf4">#REF!</definedName>
    <definedName name="_pcf5">#REF!</definedName>
    <definedName name="_pcf6">#REF!</definedName>
    <definedName name="_pcf8">#REF!</definedName>
    <definedName name="_pcf80" localSheetId="4">#REF!</definedName>
    <definedName name="_pcf80">#REF!</definedName>
    <definedName name="_PCI160">[207]hrg_sat!$H$62</definedName>
    <definedName name="_PCI160800">[99]hrg_sat!$H$65</definedName>
    <definedName name="_PCI170">[99]hrg_sat!$H$63</definedName>
    <definedName name="_PCI210">[99]hrg_sat!$H$64</definedName>
    <definedName name="_PCI210800">[99]hrg_sat!$H$66</definedName>
    <definedName name="_pcu37">[208]BHN!$L$56</definedName>
    <definedName name="_pd1" localSheetId="9">#REF!</definedName>
    <definedName name="_pd1" localSheetId="6">#REF!</definedName>
    <definedName name="_pd1">#REF!</definedName>
    <definedName name="_pd2" localSheetId="9">#REF!</definedName>
    <definedName name="_pd2" localSheetId="6">#REF!</definedName>
    <definedName name="_pd2">#REF!</definedName>
    <definedName name="_pd3" localSheetId="9">#REF!</definedName>
    <definedName name="_pd3" localSheetId="6">#REF!</definedName>
    <definedName name="_pd3">#REF!</definedName>
    <definedName name="_pdf3">#REF!</definedName>
    <definedName name="_pek1">[209]Data!$B$9</definedName>
    <definedName name="_pek2" localSheetId="4">[209]Data!#REF!</definedName>
    <definedName name="_pek2" localSheetId="6">#REF!</definedName>
    <definedName name="_pek2">[209]Data!#REF!</definedName>
    <definedName name="_pek3" localSheetId="4">#REF!</definedName>
    <definedName name="_pek3" localSheetId="6">#REF!</definedName>
    <definedName name="_pek3">#REF!</definedName>
    <definedName name="_PEL1" localSheetId="6">#REF!</definedName>
    <definedName name="_PEL1">#REF!</definedName>
    <definedName name="_PEL2">#REF!</definedName>
    <definedName name="_PEL3">#REF!</definedName>
    <definedName name="_PEL4">#REF!</definedName>
    <definedName name="_pem1" localSheetId="4">#REF!</definedName>
    <definedName name="_pem1">#REF!</definedName>
    <definedName name="_pem2" localSheetId="4">#REF!</definedName>
    <definedName name="_pem2">#REF!</definedName>
    <definedName name="_pem3" localSheetId="4">#REF!</definedName>
    <definedName name="_pem3">#REF!</definedName>
    <definedName name="_ph100" localSheetId="4">#REF!</definedName>
    <definedName name="_ph100">#REF!</definedName>
    <definedName name="_ph150" localSheetId="4">#REF!</definedName>
    <definedName name="_ph150">#REF!</definedName>
    <definedName name="_phf100" localSheetId="4">#REF!</definedName>
    <definedName name="_phf100">#REF!</definedName>
    <definedName name="_phf150" localSheetId="4">#REF!</definedName>
    <definedName name="_phf150">#REF!</definedName>
    <definedName name="_PJ2">#REF!</definedName>
    <definedName name="_PJ3">#REF!</definedName>
    <definedName name="_pjg1">[209]Data!$B$14</definedName>
    <definedName name="_pjg2">[209]Data!$B$15</definedName>
    <definedName name="_pk13">'[153]Harga Satuan Bahan'!$E$120</definedName>
    <definedName name="_pk47">'[153]Harga Satuan Bahan'!$E$121</definedName>
    <definedName name="_pk8">'[153]Harga Satuan Bahan'!$E$122</definedName>
    <definedName name="_PL1" localSheetId="9">#REF!</definedName>
    <definedName name="_PL1" localSheetId="6">#REF!</definedName>
    <definedName name="_PL1">#REF!</definedName>
    <definedName name="_PL2" localSheetId="9">#REF!</definedName>
    <definedName name="_PL2" localSheetId="6">#REF!</definedName>
    <definedName name="_PL2">#REF!</definedName>
    <definedName name="_PL3" localSheetId="9">#REF!</definedName>
    <definedName name="_PL3" localSheetId="6">#REF!</definedName>
    <definedName name="_PL3">#REF!</definedName>
    <definedName name="_ply12" localSheetId="6">[157]harsat!#REF!</definedName>
    <definedName name="_ply12">[157]harsat!#REF!</definedName>
    <definedName name="_ply16" localSheetId="6">#REF!</definedName>
    <definedName name="_ply16">#REF!</definedName>
    <definedName name="_ply18" localSheetId="6">#REF!</definedName>
    <definedName name="_ply18">#REF!</definedName>
    <definedName name="_ply3" localSheetId="9">[122]BAHAN!#REF!</definedName>
    <definedName name="_ply3" localSheetId="6">#REF!</definedName>
    <definedName name="_ply3">#REF!</definedName>
    <definedName name="_ply4" localSheetId="9">[122]BAHAN!#REF!</definedName>
    <definedName name="_ply4" localSheetId="6">[122]BAHAN!#REF!</definedName>
    <definedName name="_ply4">[122]BAHAN!#REF!</definedName>
    <definedName name="_ply6" localSheetId="9">[122]BAHAN!#REF!</definedName>
    <definedName name="_ply6" localSheetId="6">[122]BAHAN!#REF!</definedName>
    <definedName name="_ply6">[122]BAHAN!#REF!</definedName>
    <definedName name="_ply9" localSheetId="6">#REF!</definedName>
    <definedName name="_ply9">#REF!</definedName>
    <definedName name="_po1000" localSheetId="9">#REF!</definedName>
    <definedName name="_po1000" localSheetId="6">#REF!</definedName>
    <definedName name="_po1000">#REF!</definedName>
    <definedName name="_por4040" localSheetId="9">#REF!</definedName>
    <definedName name="_por4040" localSheetId="6">#REF!</definedName>
    <definedName name="_por4040">#REF!</definedName>
    <definedName name="_pos4" localSheetId="6">'[154]61004'!$U$46</definedName>
    <definedName name="_pos4">'[208]61004'!$U$46</definedName>
    <definedName name="_pos5" localSheetId="6">'[154]61005'!$P$113</definedName>
    <definedName name="_pos5">'[208]61005'!$P$113</definedName>
    <definedName name="_pos6" localSheetId="6">'[154]61006'!$R$107</definedName>
    <definedName name="_pos6">'[208]61006'!$R$109</definedName>
    <definedName name="_pos7" localSheetId="6">'[154]61007'!$R$30</definedName>
    <definedName name="_pos7">'[208]61007'!$R$30</definedName>
    <definedName name="_pos8" localSheetId="6">'[154]61008'!$N$26</definedName>
    <definedName name="_pos8">'[208]61008'!$N$26</definedName>
    <definedName name="_pr01">'[210]pante riek'!$F$17</definedName>
    <definedName name="_pr02">'[210]pante riek'!$F$23</definedName>
    <definedName name="_pr03">'[210]pante riek'!$F$26</definedName>
    <definedName name="_pr04">'[210]pante riek'!$F$30</definedName>
    <definedName name="_pr05">'[210]pante riek'!$F$35</definedName>
    <definedName name="_pr06">'[210]pante riek'!$F$39</definedName>
    <definedName name="_pr07">'[210]pante riek'!$F$56</definedName>
    <definedName name="_pr08">'[210]pante riek'!$F$64</definedName>
    <definedName name="_pr09">'[210]pante riek'!$F$73</definedName>
    <definedName name="_pr10">'[210]pante riek'!$F$79</definedName>
    <definedName name="_pr11">'[210]pante riek'!$F$85</definedName>
    <definedName name="_pr12">'[210]pante riek'!$F$87</definedName>
    <definedName name="_pr13">'[210]pante riek'!$F$90</definedName>
    <definedName name="_pr14">'[210]pante riek'!$F$133</definedName>
    <definedName name="_pr15">'[210]pante riek'!$F$151</definedName>
    <definedName name="_pr16">'[210]pante riek'!$F$162</definedName>
    <definedName name="_pr17">'[210]pante riek'!$F$165</definedName>
    <definedName name="_ps7">[211]RL!$F$5</definedName>
    <definedName name="_ptg1" localSheetId="9">#REF!</definedName>
    <definedName name="_ptg1" localSheetId="6">#REF!</definedName>
    <definedName name="_ptg1">#REF!</definedName>
    <definedName name="_ptg2" localSheetId="9">#REF!</definedName>
    <definedName name="_ptg2" localSheetId="6">#REF!</definedName>
    <definedName name="_ptg2">#REF!</definedName>
    <definedName name="_PTR511" localSheetId="6">#REF!</definedName>
    <definedName name="_PTR511">#REF!</definedName>
    <definedName name="_PTR512">#REF!</definedName>
    <definedName name="_PTR635">#REF!</definedName>
    <definedName name="_pv100" localSheetId="4">#REF!</definedName>
    <definedName name="_pv100">#REF!</definedName>
    <definedName name="_pv40" localSheetId="4">#REF!</definedName>
    <definedName name="_pv40">#REF!</definedName>
    <definedName name="_pv50" localSheetId="4">#REF!</definedName>
    <definedName name="_pv50">#REF!</definedName>
    <definedName name="_pv80" localSheetId="4">#REF!</definedName>
    <definedName name="_pv80">#REF!</definedName>
    <definedName name="_pvc05" localSheetId="9">#REF!</definedName>
    <definedName name="_pvc05">'[176]Harga Satuan Bahan'!$E$94</definedName>
    <definedName name="_PVC1" localSheetId="9">#REF!</definedName>
    <definedName name="_pvc1" localSheetId="6">[48]upah!#REF!</definedName>
    <definedName name="_pvc1">[99]hrg_sat!$H$99</definedName>
    <definedName name="_pvc10" localSheetId="6">#REF!</definedName>
    <definedName name="_pvc10">#REF!</definedName>
    <definedName name="_pvc105" localSheetId="9">#REF!</definedName>
    <definedName name="_pvc105" localSheetId="6">#REF!</definedName>
    <definedName name="_pvc105">#REF!</definedName>
    <definedName name="_pvc12" localSheetId="6">[48]upah!#REF!</definedName>
    <definedName name="_pvc12">[48]upah!#REF!</definedName>
    <definedName name="_pvc175">[114]BasicPrice!$G$175</definedName>
    <definedName name="_PVC2" localSheetId="9">#REF!</definedName>
    <definedName name="_PVC2" localSheetId="6">#REF!</definedName>
    <definedName name="_pvc2">[208]BHN!$L$62</definedName>
    <definedName name="_pvc212" localSheetId="9">#REF!</definedName>
    <definedName name="_pvc212" localSheetId="6">#REF!</definedName>
    <definedName name="_pvc212">#REF!</definedName>
    <definedName name="_pvc3" localSheetId="9">[122]BAHAN!#REF!</definedName>
    <definedName name="_pvc3" localSheetId="6">[122]BAHAN!#REF!</definedName>
    <definedName name="_pvc3">[99]hrg_sat!$H$98</definedName>
    <definedName name="_pvc34" localSheetId="4">'[212]HARGA SATUAN  '!#REF!</definedName>
    <definedName name="_pvc34" localSheetId="6">[48]upah!#REF!</definedName>
    <definedName name="_pvc34">'[212]HARGA SATUAN  '!#REF!</definedName>
    <definedName name="_PVC4" localSheetId="9">#REF!</definedName>
    <definedName name="_pvc4" localSheetId="6">[48]upah!#REF!</definedName>
    <definedName name="_pvc4">[99]hrg_sat!$H$97</definedName>
    <definedName name="_pvc50" localSheetId="6">#REF!</definedName>
    <definedName name="_pvc50">[114]BasicPrice!$G$168</definedName>
    <definedName name="_PVC6" localSheetId="9">#REF!</definedName>
    <definedName name="_PVC6" localSheetId="6">#REF!</definedName>
    <definedName name="_PVC6">#REF!</definedName>
    <definedName name="_PVC8" localSheetId="9">#REF!</definedName>
    <definedName name="_PVC8" localSheetId="6">#REF!</definedName>
    <definedName name="_pvc8">[99]hrg_sat!$H$96</definedName>
    <definedName name="_pvf100" localSheetId="4">#REF!</definedName>
    <definedName name="_pvf100" localSheetId="6">#REF!</definedName>
    <definedName name="_pvf100">#REF!</definedName>
    <definedName name="_pvf80" localSheetId="4">#REF!</definedName>
    <definedName name="_pvf80">#REF!</definedName>
    <definedName name="_Q">#REF!</definedName>
    <definedName name="_QC1" localSheetId="4">#REF!</definedName>
    <definedName name="_QC1">#REF!</definedName>
    <definedName name="_QC2" localSheetId="4">#REF!</definedName>
    <definedName name="_QC2">#REF!</definedName>
    <definedName name="_QC3" localSheetId="4">#REF!</definedName>
    <definedName name="_QC3">#REF!</definedName>
    <definedName name="_QS1">#REF!</definedName>
    <definedName name="_QS10">#REF!</definedName>
    <definedName name="_QS11">#REF!</definedName>
    <definedName name="_QS12">#REF!</definedName>
    <definedName name="_QS13">#REF!</definedName>
    <definedName name="_QS14">#REF!</definedName>
    <definedName name="_QS15">#REF!</definedName>
    <definedName name="_QS16">#REF!</definedName>
    <definedName name="_QS17">#REF!</definedName>
    <definedName name="_QS18">#REF!</definedName>
    <definedName name="_QS19">#REF!</definedName>
    <definedName name="_QS2">#REF!</definedName>
    <definedName name="_QS20">#REF!</definedName>
    <definedName name="_QS21">#REF!</definedName>
    <definedName name="_QS3">#REF!</definedName>
    <definedName name="_QS4">#REF!</definedName>
    <definedName name="_QS5">#REF!</definedName>
    <definedName name="_QS6">#REF!</definedName>
    <definedName name="_QS7">#REF!</definedName>
    <definedName name="_QS8">#REF!</definedName>
    <definedName name="_QS9">#REF!</definedName>
    <definedName name="_rab1" localSheetId="6">#REF!</definedName>
    <definedName name="_rab1">[213]BOQnew!$A$12:$G$791</definedName>
    <definedName name="_RAB2009" localSheetId="6" hidden="1">#REF!</definedName>
    <definedName name="_RAB2009" hidden="1">#REF!</definedName>
    <definedName name="_rbf2" localSheetId="9">#REF!</definedName>
    <definedName name="_rbf2" localSheetId="6">#REF!</definedName>
    <definedName name="_rbf2">#REF!</definedName>
    <definedName name="_rbf3" localSheetId="9">#REF!</definedName>
    <definedName name="_rbf3" localSheetId="6">#REF!</definedName>
    <definedName name="_rbf3">#REF!</definedName>
    <definedName name="_rbf4">#REF!</definedName>
    <definedName name="_rc300">[114]BasicPrice!$G$52</definedName>
    <definedName name="_rc600">[114]BasicPrice!$G$51</definedName>
    <definedName name="_rc700">[114]BasicPrice!$G$50</definedName>
    <definedName name="_rc800">[114]BasicPrice!$G$49</definedName>
    <definedName name="_rcp100" localSheetId="4">#REF!</definedName>
    <definedName name="_rcp100" localSheetId="6">#REF!</definedName>
    <definedName name="_rcp100">#REF!</definedName>
    <definedName name="_rcp150" localSheetId="6">#REF!</definedName>
    <definedName name="_rcp150">#REF!</definedName>
    <definedName name="_rcp40">#REF!</definedName>
    <definedName name="_rcp60" localSheetId="4">#REF!</definedName>
    <definedName name="_rcp60">#REF!</definedName>
    <definedName name="_rcp80">#REF!</definedName>
    <definedName name="_rd1">#REF!</definedName>
    <definedName name="_rd2">#REF!</definedName>
    <definedName name="_rd3">#REF!</definedName>
    <definedName name="_rd4">#REF!</definedName>
    <definedName name="_rd6">#REF!</definedName>
    <definedName name="_rd8">#REF!</definedName>
    <definedName name="_Regression_Int">1</definedName>
    <definedName name="_Regression_Out" localSheetId="4" hidden="1">#REF!</definedName>
    <definedName name="_Regression_Out" localSheetId="6" hidden="1">#REF!</definedName>
    <definedName name="_Regression_Out" hidden="1">#REF!</definedName>
    <definedName name="_Regression_X" localSheetId="9" hidden="1">#REF!</definedName>
    <definedName name="_Regression_X" localSheetId="4" hidden="1">#REF!</definedName>
    <definedName name="_Regression_X" hidden="1">#REF!</definedName>
    <definedName name="_Regression_Y" localSheetId="4" hidden="1">#REF!</definedName>
    <definedName name="_Regression_Y" hidden="1">#REF!</definedName>
    <definedName name="_REK1" localSheetId="4">#REF!</definedName>
    <definedName name="_REK1">#REF!</definedName>
    <definedName name="_REK2" localSheetId="4">#REF!</definedName>
    <definedName name="_REK2">#REF!</definedName>
    <definedName name="_REK3" localSheetId="4">#REF!</definedName>
    <definedName name="_REK3">#REF!</definedName>
    <definedName name="_REK4" localSheetId="4">#REF!</definedName>
    <definedName name="_REK4">#REF!</definedName>
    <definedName name="_REK5" localSheetId="4">#REF!</definedName>
    <definedName name="_REK5">#REF!</definedName>
    <definedName name="_REK6" localSheetId="4">#REF!</definedName>
    <definedName name="_REK6">#REF!</definedName>
    <definedName name="_RIGHT__M_WS1__" localSheetId="4">[175]Harga!#REF!</definedName>
    <definedName name="_RIGHT__M_WS1__">[175]Harga!#REF!</definedName>
    <definedName name="_RIGHT__M_WS10_" localSheetId="4">[175]Harga!#REF!</definedName>
    <definedName name="_RIGHT__M_WS10_">[175]Harga!#REF!</definedName>
    <definedName name="_RIGHT__M_WS11_" localSheetId="4">[175]Harga!#REF!</definedName>
    <definedName name="_RIGHT__M_WS11_">[175]Harga!#REF!</definedName>
    <definedName name="_RIGHT__M_WS3__" localSheetId="4">[175]Harga!#REF!</definedName>
    <definedName name="_RIGHT__M_WS3__">[175]Harga!#REF!</definedName>
    <definedName name="_RIGHT__M_WS5__" localSheetId="4">[175]Harga!#REF!</definedName>
    <definedName name="_RIGHT__M_WS5__">[175]Harga!#REF!</definedName>
    <definedName name="_RIGHT__M_WS9__" localSheetId="4">[175]Harga!#REF!</definedName>
    <definedName name="_RIGHT__M_WS9__">[175]Harga!#REF!</definedName>
    <definedName name="_rk100" localSheetId="9">#REF!</definedName>
    <definedName name="_rk100" localSheetId="6">#REF!</definedName>
    <definedName name="_rk100">#REF!</definedName>
    <definedName name="_rk150" localSheetId="9">#REF!</definedName>
    <definedName name="_rk150" localSheetId="6">#REF!</definedName>
    <definedName name="_rk150">#REF!</definedName>
    <definedName name="_rk200" localSheetId="9">#REF!</definedName>
    <definedName name="_rk200" localSheetId="6">#REF!</definedName>
    <definedName name="_rk200">#REF!</definedName>
    <definedName name="_rk300">#REF!</definedName>
    <definedName name="_rk400">#REF!</definedName>
    <definedName name="_rk500">#REF!</definedName>
    <definedName name="_rk600">#REF!</definedName>
    <definedName name="_rkl1000">#REF!</definedName>
    <definedName name="_rkl1200">#REF!</definedName>
    <definedName name="_rkl200">#REF!</definedName>
    <definedName name="_rkl300">#REF!</definedName>
    <definedName name="_rkl400">#REF!</definedName>
    <definedName name="_rkl500">#REF!</definedName>
    <definedName name="_rkl600">#REF!</definedName>
    <definedName name="_rkl700">#REF!</definedName>
    <definedName name="_rkl800">#REF!</definedName>
    <definedName name="_rmk250">#REF!</definedName>
    <definedName name="_RMK275">#REF!</definedName>
    <definedName name="_RMK300">#REF!</definedName>
    <definedName name="_rst20">'[153]Harga Satuan Bahan'!#REF!</definedName>
    <definedName name="_rst30">'[153]Harga Satuan Bahan'!#REF!</definedName>
    <definedName name="_S">'[125]1_boq'!#REF!</definedName>
    <definedName name="_S_6" localSheetId="9">#REF!</definedName>
    <definedName name="_S_6" localSheetId="6">#REF!</definedName>
    <definedName name="_S_6">#REF!</definedName>
    <definedName name="_SAK1" localSheetId="9">#REF!</definedName>
    <definedName name="_SAK1" localSheetId="6">#REF!</definedName>
    <definedName name="_SAK1">#REF!</definedName>
    <definedName name="_sc1" localSheetId="9">#REF!</definedName>
    <definedName name="_SC1" localSheetId="6">#REF!</definedName>
    <definedName name="_SC1">#REF!</definedName>
    <definedName name="_sc175" localSheetId="4">#REF!</definedName>
    <definedName name="_sc175">#REF!</definedName>
    <definedName name="_SC2">#REF!</definedName>
    <definedName name="_SC3">#REF!</definedName>
    <definedName name="_SC4">#REF!</definedName>
    <definedName name="_sfv150" localSheetId="4">#REF!</definedName>
    <definedName name="_sfv150">#REF!</definedName>
    <definedName name="_sh1040">#REF!</definedName>
    <definedName name="_SN3">#REF!</definedName>
    <definedName name="_Sort" localSheetId="9" hidden="1">[183]Schdule!$Z$16:$Z$112</definedName>
    <definedName name="_Sort" localSheetId="6" hidden="1">#REF!</definedName>
    <definedName name="_Sort" hidden="1">[184]Schdule!$Z$16:$Z$112</definedName>
    <definedName name="_st1" localSheetId="9">#REF!</definedName>
    <definedName name="_st1" localSheetId="6">#REF!</definedName>
    <definedName name="_st1">#REF!</definedName>
    <definedName name="_st2" localSheetId="9">#REF!</definedName>
    <definedName name="_st2" localSheetId="6">#REF!</definedName>
    <definedName name="_st2">#REF!</definedName>
    <definedName name="_st3" localSheetId="9">#REF!</definedName>
    <definedName name="_st3" localSheetId="6">#REF!</definedName>
    <definedName name="_st3">#REF!</definedName>
    <definedName name="_std100" localSheetId="4">#REF!</definedName>
    <definedName name="_std100">#REF!</definedName>
    <definedName name="_std150" localSheetId="4">#REF!</definedName>
    <definedName name="_std150">#REF!</definedName>
    <definedName name="_std2">#REF!</definedName>
    <definedName name="_std3">#REF!</definedName>
    <definedName name="_std4">#REF!</definedName>
    <definedName name="_std50" localSheetId="4">#REF!</definedName>
    <definedName name="_std50">#REF!</definedName>
    <definedName name="_std65" localSheetId="4">#REF!</definedName>
    <definedName name="_std65">#REF!</definedName>
    <definedName name="_STR2" localSheetId="6" hidden="1">{#N/A,#N/A,FALSE,"REK-S-TPL";#N/A,#N/A,FALSE,"REK-TPML";#N/A,#N/A,FALSE,"RAB-TEMPEL"}</definedName>
    <definedName name="_STR2" hidden="1">{#N/A,#N/A,FALSE,"REK-S-TPL";#N/A,#N/A,FALSE,"REK-TPML";#N/A,#N/A,FALSE,"RAB-TEMPEL"}</definedName>
    <definedName name="_SUB1" localSheetId="6">#REF!</definedName>
    <definedName name="_SUB1">#REF!</definedName>
    <definedName name="_T916889" localSheetId="9">#REF!</definedName>
    <definedName name="_T916889" localSheetId="6">#REF!</definedName>
    <definedName name="_T916889">#REF!</definedName>
    <definedName name="_TA01" localSheetId="9">#REF!</definedName>
    <definedName name="_TA01" localSheetId="6">#REF!</definedName>
    <definedName name="_TA01">#REF!</definedName>
    <definedName name="_TA1">'[123]DATA PROYEK'!$C$5</definedName>
    <definedName name="_TA67" localSheetId="9">#REF!</definedName>
    <definedName name="_TA67" localSheetId="6">#REF!</definedName>
    <definedName name="_TA67">#REF!</definedName>
    <definedName name="_TA78" localSheetId="9">#REF!</definedName>
    <definedName name="_TA78" localSheetId="6">#REF!</definedName>
    <definedName name="_TA78">#REF!</definedName>
    <definedName name="_TA89" localSheetId="9">#REF!</definedName>
    <definedName name="_TA89" localSheetId="6">#REF!</definedName>
    <definedName name="_TA89">#REF!</definedName>
    <definedName name="_TA90">#REF!</definedName>
    <definedName name="_Table1_In1" localSheetId="4" hidden="1">#REF!</definedName>
    <definedName name="_Table1_In1" hidden="1">#REF!</definedName>
    <definedName name="_Table1_Out" localSheetId="4" hidden="1">[214]H.Satuan!#REF!</definedName>
    <definedName name="_Table1_Out" localSheetId="6" hidden="1">#REF!</definedName>
    <definedName name="_Table1_Out" hidden="1">[214]H.Satuan!#REF!</definedName>
    <definedName name="_Table2_In1" localSheetId="4" hidden="1">[214]H.Satuan!#REF!</definedName>
    <definedName name="_Table2_In1" localSheetId="6" hidden="1">[7]H.Satuan!#REF!</definedName>
    <definedName name="_Table2_In1" hidden="1">[214]H.Satuan!#REF!</definedName>
    <definedName name="_Table2_Out" localSheetId="4" hidden="1">[214]H.Satuan!#REF!</definedName>
    <definedName name="_Table2_Out" localSheetId="6" hidden="1">#REF!</definedName>
    <definedName name="_Table2_Out" hidden="1">[214]H.Satuan!#REF!</definedName>
    <definedName name="_tb01">[151]tibang!$F$17</definedName>
    <definedName name="_tb02">[151]tibang!$F$23</definedName>
    <definedName name="_tb03">[151]tibang!$F$26</definedName>
    <definedName name="_tb04">[151]tibang!$F$30</definedName>
    <definedName name="_tb05">[151]tibang!$F$35</definedName>
    <definedName name="_tb06">[151]tibang!$F$39</definedName>
    <definedName name="_tb07">[151]tibang!$F$56</definedName>
    <definedName name="_tb08">[151]tibang!$F$64</definedName>
    <definedName name="_tb09">[151]tibang!$F$73</definedName>
    <definedName name="_tb10">[151]tibang!$F$79</definedName>
    <definedName name="_tb11">[151]tibang!$F$85</definedName>
    <definedName name="_tb12">[151]tibang!$F$87</definedName>
    <definedName name="_tb13">[151]tibang!$F$90</definedName>
    <definedName name="_tb14">[151]tibang!$F$133</definedName>
    <definedName name="_tb15">[151]tibang!$F$151</definedName>
    <definedName name="_tb16">[151]tibang!$F$162</definedName>
    <definedName name="_tb17">[151]tibang!$F$165</definedName>
    <definedName name="_tg20" localSheetId="6">'[153]Harga Satuan Bahan'!#REF!</definedName>
    <definedName name="_tg20">'[153]Harga Satuan Bahan'!#REF!</definedName>
    <definedName name="_tg30" localSheetId="6">'[153]Harga Satuan Bahan'!#REF!</definedName>
    <definedName name="_tg30">'[153]Harga Satuan Bahan'!#REF!</definedName>
    <definedName name="_TGL1" localSheetId="4">#REF!</definedName>
    <definedName name="_TGL1" localSheetId="6">#REF!</definedName>
    <definedName name="_TGL1">#REF!</definedName>
    <definedName name="_tgl2" localSheetId="6">[84]Ch!$A$16</definedName>
    <definedName name="_tgl2">[159]Mushala!$C$15</definedName>
    <definedName name="_th100" localSheetId="6">'[150]dongia (2)'!#REF!</definedName>
    <definedName name="_th100">'[150]dongia (2)'!#REF!</definedName>
    <definedName name="_TH160" localSheetId="6">'[150]dongia (2)'!#REF!</definedName>
    <definedName name="_TH160">'[150]dongia (2)'!#REF!</definedName>
    <definedName name="_ti100" localSheetId="9">#REF!</definedName>
    <definedName name="_ti100" localSheetId="6">#REF!</definedName>
    <definedName name="_ti100">#REF!</definedName>
    <definedName name="_ti120" localSheetId="9">#REF!</definedName>
    <definedName name="_ti120" localSheetId="6">#REF!</definedName>
    <definedName name="_ti120">#REF!</definedName>
    <definedName name="_ti50" localSheetId="9">#REF!</definedName>
    <definedName name="_ti50" localSheetId="6">#REF!</definedName>
    <definedName name="_ti50">#REF!</definedName>
    <definedName name="_ti60">#REF!</definedName>
    <definedName name="_ti80">#REF!</definedName>
    <definedName name="_TL1">#REF!</definedName>
    <definedName name="_tl120">#REF!</definedName>
    <definedName name="_tl140">#REF!</definedName>
    <definedName name="_TL2">#REF!</definedName>
    <definedName name="_TL240">#REF!</definedName>
    <definedName name="_TL3">#REF!</definedName>
    <definedName name="_TLA120">#REF!</definedName>
    <definedName name="_TLA35">#REF!</definedName>
    <definedName name="_TLA50">#REF!</definedName>
    <definedName name="_TLA70">#REF!</definedName>
    <definedName name="_TLA95">#REF!</definedName>
    <definedName name="_tlc20">#REF!</definedName>
    <definedName name="_tok2">#REF!</definedName>
    <definedName name="_tp30">#REF!</definedName>
    <definedName name="_tp40">#REF!</definedName>
    <definedName name="_tp4040">[157]harsat!#REF!</definedName>
    <definedName name="_TR1" localSheetId="4">'[124]Kuantitas &amp; Harga'!#REF!</definedName>
    <definedName name="_TR1">'[124]Kuantitas &amp; Harga'!#REF!</definedName>
    <definedName name="_tr16100">[154]HARSAT!#REF!</definedName>
    <definedName name="_tr16150" localSheetId="6">#REF!</definedName>
    <definedName name="_tr16150">#REF!</definedName>
    <definedName name="_tr16175" localSheetId="6">#REF!</definedName>
    <definedName name="_tr16175">#REF!</definedName>
    <definedName name="_tr16220" localSheetId="6">[154]HARSAT!#REF!</definedName>
    <definedName name="_tr16220">[154]HARSAT!#REF!</definedName>
    <definedName name="_tr16250" localSheetId="6">[154]HARSAT!#REF!</definedName>
    <definedName name="_tr16250">[154]HARSAT!#REF!</definedName>
    <definedName name="_tr16350">[157]harsat!#REF!</definedName>
    <definedName name="_TR250">'[150]dongia (2)'!#REF!</definedName>
    <definedName name="_tr375">[150]giathanh1!#REF!</definedName>
    <definedName name="_trp6" localSheetId="9">#REF!</definedName>
    <definedName name="_trp6" localSheetId="6">#REF!</definedName>
    <definedName name="_trp6">#REF!</definedName>
    <definedName name="_tsv25" localSheetId="9">#REF!</definedName>
    <definedName name="_tsv25" localSheetId="4">#REF!</definedName>
    <definedName name="_tsv25" localSheetId="6">#REF!</definedName>
    <definedName name="_tsv25">#REF!</definedName>
    <definedName name="_TUL175" localSheetId="4">[17]ANALIS!#REF!</definedName>
    <definedName name="_TUL175" localSheetId="6">[17]ANALIS!#REF!</definedName>
    <definedName name="_TUL175">[17]ANALIS!#REF!</definedName>
    <definedName name="_UA09">'[215]5-Analisa Peralatan'!$AY$16</definedName>
    <definedName name="_uls60" localSheetId="9">#REF!</definedName>
    <definedName name="_uls60" localSheetId="6">#REF!</definedName>
    <definedName name="_uls60">#REF!</definedName>
    <definedName name="_Up1">[216]UP_an!$A$1:$L$3828</definedName>
    <definedName name="_Up2">[217]UP_an!$A$1:$L$6600</definedName>
    <definedName name="_UTA1" localSheetId="6">#REF!</definedName>
    <definedName name="_UTA1">#REF!</definedName>
    <definedName name="_utd1" localSheetId="9">#REF!</definedName>
    <definedName name="_utd1" localSheetId="6">#REF!</definedName>
    <definedName name="_utd1">#REF!</definedName>
    <definedName name="_utd2" localSheetId="9">#REF!</definedName>
    <definedName name="_utd2" localSheetId="6">#REF!</definedName>
    <definedName name="_utd2">#REF!</definedName>
    <definedName name="_utd3">#REF!</definedName>
    <definedName name="_vcd2">#REF!</definedName>
    <definedName name="_vcd3">#REF!</definedName>
    <definedName name="_vcd4">#REF!</definedName>
    <definedName name="_VL100">#REF!</definedName>
    <definedName name="_VL200">#REF!</definedName>
    <definedName name="_VL250">#REF!</definedName>
    <definedName name="_vnt100" localSheetId="4">#REF!</definedName>
    <definedName name="_vnt100">#REF!</definedName>
    <definedName name="_vnt40" localSheetId="4">#REF!</definedName>
    <definedName name="_vnt40">#REF!</definedName>
    <definedName name="_vnt50" localSheetId="4">#REF!</definedName>
    <definedName name="_vnt50">#REF!</definedName>
    <definedName name="_vnt80" localSheetId="4">#REF!</definedName>
    <definedName name="_vnt80">#REF!</definedName>
    <definedName name="_VS2">#REF!</definedName>
    <definedName name="_W">#REF!</definedName>
    <definedName name="_WAK1">#REF!</definedName>
    <definedName name="_WAK2">#REF!</definedName>
    <definedName name="_WAS100" localSheetId="4">[17]ANALIS!#REF!</definedName>
    <definedName name="_WAS100">[17]ANALIS!#REF!</definedName>
    <definedName name="_WAS25" localSheetId="4">[17]ANALIS!#REF!</definedName>
    <definedName name="_WAS25">[17]ANALIS!#REF!</definedName>
    <definedName name="_WAS40" localSheetId="4">[17]ANALIS!#REF!</definedName>
    <definedName name="_WAS40">[17]ANALIS!#REF!</definedName>
    <definedName name="_WAS50" localSheetId="4">[17]ANALIS!#REF!</definedName>
    <definedName name="_WAS50">[17]ANALIS!#REF!</definedName>
    <definedName name="_WAS75" localSheetId="4">[17]ANALIS!#REF!</definedName>
    <definedName name="_WAS75">[17]ANALIS!#REF!</definedName>
    <definedName name="_WC1" localSheetId="9">#REF!</definedName>
    <definedName name="_WC1" localSheetId="4">#REF!</definedName>
    <definedName name="_WC1" localSheetId="6">#REF!</definedName>
    <definedName name="_WC1">#REF!</definedName>
    <definedName name="_WC2" localSheetId="9">#REF!</definedName>
    <definedName name="_WC2" localSheetId="6">#REF!</definedName>
    <definedName name="_WC2">#REF!</definedName>
    <definedName name="_WC3">#REF!</definedName>
    <definedName name="_we3">#REF!</definedName>
    <definedName name="_wm16">#REF!</definedName>
    <definedName name="_WM420">#REF!</definedName>
    <definedName name="_x_6">#REF!</definedName>
    <definedName name="_XA01">[218]BOW!#REF!</definedName>
    <definedName name="_XA18">[218]BOW!#REF!</definedName>
    <definedName name="_XAG32">[218]BOW!#REF!</definedName>
    <definedName name="_XAG51">[218]BOW!#REF!</definedName>
    <definedName name="_xk22">[218]Analisa!#REF!</definedName>
    <definedName name="_Xm100" localSheetId="4">#REF!</definedName>
    <definedName name="_Xm100" localSheetId="6">#REF!</definedName>
    <definedName name="_Xm100">#REF!</definedName>
    <definedName name="a" localSheetId="9" hidden="1">'[219]ANL-EI'!#REF!</definedName>
    <definedName name="a" localSheetId="6">[220]H.Satuan!#REF!</definedName>
    <definedName name="A">#N/A</definedName>
    <definedName name="a.01" localSheetId="4">'[221]ANALISA-HST'!#REF!</definedName>
    <definedName name="a.01" localSheetId="6">'[221]ANALISA-HST'!#REF!</definedName>
    <definedName name="a.01">'[221]ANALISA-HST'!#REF!</definedName>
    <definedName name="a.02" localSheetId="4">'[221]ANALISA-HST'!#REF!</definedName>
    <definedName name="a.02">'[221]ANALISA-HST'!#REF!</definedName>
    <definedName name="a.03" localSheetId="4">'[221]ANALISA-HST'!#REF!</definedName>
    <definedName name="a.03">'[221]ANALISA-HST'!#REF!</definedName>
    <definedName name="a.04" localSheetId="4">'[221]ANALISA-HST'!#REF!</definedName>
    <definedName name="a.04">'[221]ANALISA-HST'!#REF!</definedName>
    <definedName name="a.05" localSheetId="4">'[221]ANALISA-HST'!#REF!</definedName>
    <definedName name="a.05">'[221]ANALISA-HST'!#REF!</definedName>
    <definedName name="a.06" localSheetId="4">'[221]ANALISA-HST'!#REF!</definedName>
    <definedName name="a.06">'[221]ANALISA-HST'!#REF!</definedName>
    <definedName name="a.07" localSheetId="4">'[221]ANALISA-HST'!#REF!</definedName>
    <definedName name="a.07">'[221]ANALISA-HST'!#REF!</definedName>
    <definedName name="a.08" localSheetId="4">'[221]ANALISA-HST'!#REF!</definedName>
    <definedName name="a.08">'[221]ANALISA-HST'!#REF!</definedName>
    <definedName name="a.09" localSheetId="4">'[221]ANALISA-HST'!#REF!</definedName>
    <definedName name="a.09">'[221]ANALISA-HST'!#REF!</definedName>
    <definedName name="A.1" localSheetId="9">#N/A</definedName>
    <definedName name="A.1" localSheetId="4">#REF!</definedName>
    <definedName name="A.1" localSheetId="6">#REF!</definedName>
    <definedName name="A.1">#REF!</definedName>
    <definedName name="A.1." localSheetId="6">#REF!</definedName>
    <definedName name="A.1.">#REF!</definedName>
    <definedName name="A.10" localSheetId="9">#N/A</definedName>
    <definedName name="a.10" localSheetId="4">'[221]ANALISA-HST'!#REF!</definedName>
    <definedName name="A.10" localSheetId="6">#REF!</definedName>
    <definedName name="a.10">'[221]ANALISA-HST'!#REF!</definedName>
    <definedName name="A.11">#N/A</definedName>
    <definedName name="A.12" localSheetId="9">#N/A</definedName>
    <definedName name="A.12" localSheetId="4">#REF!</definedName>
    <definedName name="A.12" localSheetId="6">#N/A</definedName>
    <definedName name="A.12">#REF!</definedName>
    <definedName name="A.120" localSheetId="9">#REF!</definedName>
    <definedName name="A.120">#REF!</definedName>
    <definedName name="A.16" localSheetId="4">#REF!</definedName>
    <definedName name="A.16">#REF!</definedName>
    <definedName name="A.16A">#REF!</definedName>
    <definedName name="A.18" localSheetId="9">#N/A</definedName>
    <definedName name="A.18" localSheetId="4">#REF!</definedName>
    <definedName name="A.18">#REF!</definedName>
    <definedName name="A.18.A" localSheetId="9">#N/A</definedName>
    <definedName name="A.18.a">#REF!</definedName>
    <definedName name="A.18a" localSheetId="9">[109]Anl!#REF!</definedName>
    <definedName name="A.18a" localSheetId="4">#REF!</definedName>
    <definedName name="A.18a">#REF!</definedName>
    <definedName name="A.18b" localSheetId="9">#REF!</definedName>
    <definedName name="A.18b" localSheetId="4">#REF!</definedName>
    <definedName name="A.18b">#REF!</definedName>
    <definedName name="A.18c">[222]ANALISA!$H$144</definedName>
    <definedName name="A.1a" localSheetId="6">#REF!</definedName>
    <definedName name="A.1a">#REF!</definedName>
    <definedName name="A.2" localSheetId="9">#N/A</definedName>
    <definedName name="A.2" localSheetId="4">#REF!</definedName>
    <definedName name="A.2" localSheetId="6">#REF!</definedName>
    <definedName name="A.2">#REF!</definedName>
    <definedName name="a.21">[223]ANALISA!$H$51</definedName>
    <definedName name="a.211" localSheetId="4">#REF!</definedName>
    <definedName name="a.211" localSheetId="6">#REF!</definedName>
    <definedName name="a.211">#REF!</definedName>
    <definedName name="a.22">[223]ANALISA!$H$105</definedName>
    <definedName name="a.221" localSheetId="4">#REF!</definedName>
    <definedName name="a.221" localSheetId="6">#REF!</definedName>
    <definedName name="a.221">#REF!</definedName>
    <definedName name="a.2312" localSheetId="4">#REF!</definedName>
    <definedName name="a.2312" localSheetId="6">#REF!</definedName>
    <definedName name="a.2312">#REF!</definedName>
    <definedName name="a.2313" localSheetId="4">#REF!</definedName>
    <definedName name="a.2313" localSheetId="6">#REF!</definedName>
    <definedName name="a.2313">#REF!</definedName>
    <definedName name="a.232">[223]ANALISA!$H$159</definedName>
    <definedName name="a.2322" localSheetId="4">#REF!</definedName>
    <definedName name="a.2322" localSheetId="6">#REF!</definedName>
    <definedName name="a.2322">#REF!</definedName>
    <definedName name="a.2324" localSheetId="4">#REF!</definedName>
    <definedName name="a.2324" localSheetId="6">#REF!</definedName>
    <definedName name="a.2324">#REF!</definedName>
    <definedName name="a.2326" localSheetId="4">#REF!</definedName>
    <definedName name="a.2326" localSheetId="6">#REF!</definedName>
    <definedName name="a.2326">#REF!</definedName>
    <definedName name="a.2326new" localSheetId="4">#REF!</definedName>
    <definedName name="a.2326new">#REF!</definedName>
    <definedName name="a.233">[223]ANALISA!$H$213</definedName>
    <definedName name="a.2334" localSheetId="4">#REF!</definedName>
    <definedName name="a.2334" localSheetId="6">#REF!</definedName>
    <definedName name="a.2334">#REF!</definedName>
    <definedName name="a.233new" localSheetId="4">#REF!</definedName>
    <definedName name="a.233new" localSheetId="6">#REF!</definedName>
    <definedName name="a.233new">#REF!</definedName>
    <definedName name="a.234" localSheetId="4">#REF!</definedName>
    <definedName name="a.234" localSheetId="6">#REF!</definedName>
    <definedName name="a.234">#REF!</definedName>
    <definedName name="a.235" localSheetId="4">#REF!</definedName>
    <definedName name="a.235">#REF!</definedName>
    <definedName name="a.236" localSheetId="4">#REF!</definedName>
    <definedName name="a.236">#REF!</definedName>
    <definedName name="a.237" localSheetId="4">#REF!</definedName>
    <definedName name="a.237">#REF!</definedName>
    <definedName name="a.243" localSheetId="4">#REF!</definedName>
    <definedName name="a.243">#REF!</definedName>
    <definedName name="A.3" localSheetId="9">#N/A</definedName>
    <definedName name="A.3" localSheetId="4">#REF!</definedName>
    <definedName name="A.3">#REF!</definedName>
    <definedName name="a.311">[223]ANALISA!$H$267</definedName>
    <definedName name="a.311b" localSheetId="4">[77]D3!#REF!</definedName>
    <definedName name="a.311b" localSheetId="6">[77]D3!#REF!</definedName>
    <definedName name="a.311b">[77]D3!#REF!</definedName>
    <definedName name="a.312">[223]ANALISA!$H$321</definedName>
    <definedName name="a.312new" localSheetId="4">[77]D3!#REF!</definedName>
    <definedName name="a.312new" localSheetId="6">[77]D3!#REF!</definedName>
    <definedName name="a.312new">[77]D3!#REF!</definedName>
    <definedName name="a.313" localSheetId="4">[77]D3!#REF!</definedName>
    <definedName name="a.313" localSheetId="6">[77]D3!#REF!</definedName>
    <definedName name="a.313">[77]D3!#REF!</definedName>
    <definedName name="a.313.batu" localSheetId="4">[77]D3!#REF!</definedName>
    <definedName name="a.313.batu" localSheetId="6">[77]D3!#REF!</definedName>
    <definedName name="a.313.batu">[77]D3!#REF!</definedName>
    <definedName name="a.314" localSheetId="4">[77]D3!#REF!</definedName>
    <definedName name="a.314" localSheetId="6">[77]D3!#REF!</definedName>
    <definedName name="a.314">[77]D3!#REF!</definedName>
    <definedName name="a.315" localSheetId="4">[77]D3!#REF!</definedName>
    <definedName name="a.315">[77]D3!#REF!</definedName>
    <definedName name="a.316" localSheetId="4">[77]D3!#REF!</definedName>
    <definedName name="a.316">[77]D3!#REF!</definedName>
    <definedName name="a.317" localSheetId="4">[77]D3!#REF!</definedName>
    <definedName name="a.317">[77]D3!#REF!</definedName>
    <definedName name="a.318" localSheetId="4">[77]D3!#REF!</definedName>
    <definedName name="a.318">[77]D3!#REF!</definedName>
    <definedName name="a.319" localSheetId="4">[77]D3!#REF!</definedName>
    <definedName name="a.319">[77]D3!#REF!</definedName>
    <definedName name="a.321">[223]ANALISA!$H$375</definedName>
    <definedName name="a.321b" localSheetId="4">[77]D3!#REF!</definedName>
    <definedName name="a.321b" localSheetId="6">[77]D3!#REF!</definedName>
    <definedName name="a.321b">[77]D3!#REF!</definedName>
    <definedName name="a.322">[223]ANALISA!$H$429</definedName>
    <definedName name="a.322new" localSheetId="4">[77]D3!#REF!</definedName>
    <definedName name="a.322new" localSheetId="6">[77]D3!#REF!</definedName>
    <definedName name="a.322new">[77]D3!#REF!</definedName>
    <definedName name="a.33">[223]ANALISA!$H$483</definedName>
    <definedName name="a.341" localSheetId="4">[77]D3!#REF!</definedName>
    <definedName name="a.341" localSheetId="6">[77]D3!#REF!</definedName>
    <definedName name="a.341">[77]D3!#REF!</definedName>
    <definedName name="a.342" localSheetId="4">[77]D3!#REF!</definedName>
    <definedName name="a.342" localSheetId="6">[77]D3!#REF!</definedName>
    <definedName name="a.342">[77]D3!#REF!</definedName>
    <definedName name="a.343" localSheetId="4">[77]D3!#REF!</definedName>
    <definedName name="a.343" localSheetId="6">[77]D3!#REF!</definedName>
    <definedName name="a.343">[77]D3!#REF!</definedName>
    <definedName name="a.344" localSheetId="4">[77]D3!#REF!</definedName>
    <definedName name="a.344" localSheetId="6">[77]D3!#REF!</definedName>
    <definedName name="a.344">[77]D3!#REF!</definedName>
    <definedName name="a.345" localSheetId="4">[77]D3!#REF!</definedName>
    <definedName name="a.345">[77]D3!#REF!</definedName>
    <definedName name="a.351" localSheetId="4">[77]D3!#REF!</definedName>
    <definedName name="a.351">[77]D3!#REF!</definedName>
    <definedName name="a.352a" localSheetId="4">[77]D3!#REF!</definedName>
    <definedName name="a.352a">[77]D3!#REF!</definedName>
    <definedName name="a.352c" localSheetId="4">[77]D3!#REF!</definedName>
    <definedName name="a.352c">[77]D3!#REF!</definedName>
    <definedName name="a.353" localSheetId="4">[77]D3!#REF!</definedName>
    <definedName name="a.353">[77]D3!#REF!</definedName>
    <definedName name="A.364" localSheetId="4">#REF!</definedName>
    <definedName name="A.364" localSheetId="6">#REF!</definedName>
    <definedName name="A.364">#REF!</definedName>
    <definedName name="A.4" localSheetId="9">#N/A</definedName>
    <definedName name="A.4" localSheetId="4">#REF!</definedName>
    <definedName name="A.4">#REF!</definedName>
    <definedName name="a.428">[223]ANALISA!$H$537</definedName>
    <definedName name="A.5" localSheetId="9">#N/A</definedName>
    <definedName name="A.5" localSheetId="4">#REF!</definedName>
    <definedName name="A.5" localSheetId="6">#REF!</definedName>
    <definedName name="A.5">#REF!</definedName>
    <definedName name="a.511">[223]ANALISA!$H$591</definedName>
    <definedName name="a.512">[223]ANALISA!$H$645</definedName>
    <definedName name="A.6">#N/A</definedName>
    <definedName name="A.60" localSheetId="9">#REF!</definedName>
    <definedName name="A.60" localSheetId="6">#REF!</definedName>
    <definedName name="A.60">#REF!</definedName>
    <definedName name="a.611">[223]ANALISA!$H$699</definedName>
    <definedName name="a.612">[223]ANALISA!$H$753</definedName>
    <definedName name="a.633">[223]ANALISA!$H$807</definedName>
    <definedName name="a.633a">[223]ANALISA!$H$861</definedName>
    <definedName name="a.637d" localSheetId="4">#REF!</definedName>
    <definedName name="a.637d" localSheetId="6">#REF!</definedName>
    <definedName name="a.637d">#REF!</definedName>
    <definedName name="a.7103a" localSheetId="4">'[77]D7(2)'!#REF!</definedName>
    <definedName name="a.7103a" localSheetId="6">'[77]D7(2)'!#REF!</definedName>
    <definedName name="a.7103a">'[77]D7(2)'!#REF!</definedName>
    <definedName name="a.7111b" localSheetId="4">'[77]D7(2)'!#REF!</definedName>
    <definedName name="a.7111b">'[77]D7(2)'!#REF!</definedName>
    <definedName name="a.712" localSheetId="4">'[77]D7(1)'!#REF!</definedName>
    <definedName name="a.712" localSheetId="6">'[77]D7(1)'!#REF!</definedName>
    <definedName name="a.712">'[77]D7(1)'!#REF!</definedName>
    <definedName name="a.7131" localSheetId="4">'[77]D7(2)'!#REF!</definedName>
    <definedName name="a.7131">'[77]D7(2)'!#REF!</definedName>
    <definedName name="a.7131hollow" localSheetId="4">'[77]D7(2)'!#REF!</definedName>
    <definedName name="a.7131hollow">'[77]D7(2)'!#REF!</definedName>
    <definedName name="a.714" localSheetId="4">'[77]D7(1)'!#REF!</definedName>
    <definedName name="a.714">'[77]D7(1)'!#REF!</definedName>
    <definedName name="a.7141" localSheetId="4">'[77]D7(2)'!#REF!</definedName>
    <definedName name="a.7141">'[77]D7(2)'!#REF!</definedName>
    <definedName name="a.715">[223]ANALISA!$H$915</definedName>
    <definedName name="a.7152" localSheetId="4">'[77]D7(2)'!#REF!</definedName>
    <definedName name="a.7152" localSheetId="6">'[77]D7(2)'!#REF!</definedName>
    <definedName name="a.7152">'[77]D7(2)'!#REF!</definedName>
    <definedName name="a.7155" localSheetId="4">'[77]D7(2)'!#REF!</definedName>
    <definedName name="a.7155" localSheetId="6">'[77]D7(2)'!#REF!</definedName>
    <definedName name="a.7155">'[77]D7(2)'!#REF!</definedName>
    <definedName name="a.7156" localSheetId="4">'[77]D7(2)'!#REF!</definedName>
    <definedName name="a.7156" localSheetId="6">'[77]D7(2)'!#REF!</definedName>
    <definedName name="a.7156">'[77]D7(2)'!#REF!</definedName>
    <definedName name="a.715a" localSheetId="4">'[77]D7(1)'!#REF!</definedName>
    <definedName name="a.715a" localSheetId="6">'[77]D7(1)'!#REF!</definedName>
    <definedName name="a.715a">'[77]D7(1)'!#REF!</definedName>
    <definedName name="a.715b" localSheetId="4">'[77]D7(1)'!#REF!</definedName>
    <definedName name="a.715b">'[77]D7(1)'!#REF!</definedName>
    <definedName name="a.716" localSheetId="4">'[77]D7(1)'!#REF!</definedName>
    <definedName name="a.716">'[77]D7(1)'!#REF!</definedName>
    <definedName name="a.7163a" localSheetId="4">#REF!</definedName>
    <definedName name="a.7163a" localSheetId="6">#REF!</definedName>
    <definedName name="a.7163a">#REF!</definedName>
    <definedName name="a.719" localSheetId="4">'[77]D7(1)'!#REF!</definedName>
    <definedName name="a.719" localSheetId="6">'[77]D7(1)'!#REF!</definedName>
    <definedName name="a.719">'[77]D7(1)'!#REF!</definedName>
    <definedName name="a.7210" localSheetId="4">'[77]D7(1)'!#REF!</definedName>
    <definedName name="a.7210">'[77]D7(1)'!#REF!</definedName>
    <definedName name="a.721a" localSheetId="4">'[77]D7(1)'!#REF!</definedName>
    <definedName name="a.721a">'[77]D7(1)'!#REF!</definedName>
    <definedName name="a.721b" localSheetId="4">'[77]D7(1)'!#REF!</definedName>
    <definedName name="a.721b">'[77]D7(1)'!#REF!</definedName>
    <definedName name="a.721c" localSheetId="4">'[77]D7(1)'!#REF!</definedName>
    <definedName name="a.721c">'[77]D7(1)'!#REF!</definedName>
    <definedName name="a.722a" localSheetId="4">'[77]D7(1)'!#REF!</definedName>
    <definedName name="a.722a">'[77]D7(1)'!#REF!</definedName>
    <definedName name="a.722b" localSheetId="4">'[77]D7(1)'!#REF!</definedName>
    <definedName name="a.722b">'[77]D7(1)'!#REF!</definedName>
    <definedName name="a.722c" localSheetId="4">'[77]D7(1)'!#REF!</definedName>
    <definedName name="a.722c">'[77]D7(1)'!#REF!</definedName>
    <definedName name="a.731">[223]ANALISA!$H$969</definedName>
    <definedName name="a.731new" localSheetId="4">'[77]D7(1)'!#REF!</definedName>
    <definedName name="a.731new" localSheetId="6">'[77]D7(1)'!#REF!</definedName>
    <definedName name="a.731new">'[77]D7(1)'!#REF!</definedName>
    <definedName name="a.733" localSheetId="4">'[77]D7(1)'!#REF!</definedName>
    <definedName name="a.733" localSheetId="6">'[77]D7(1)'!#REF!</definedName>
    <definedName name="a.733">'[77]D7(1)'!#REF!</definedName>
    <definedName name="a.735" localSheetId="4">'[77]D7(1)'!#REF!</definedName>
    <definedName name="a.735" localSheetId="6">'[77]D7(1)'!#REF!</definedName>
    <definedName name="a.735">'[77]D7(1)'!#REF!</definedName>
    <definedName name="a.741a" localSheetId="4">'[77]D7(1)'!#REF!</definedName>
    <definedName name="a.741a" localSheetId="6">'[77]D7(1)'!#REF!</definedName>
    <definedName name="a.741a">'[77]D7(1)'!#REF!</definedName>
    <definedName name="a.741b" localSheetId="4">'[77]D7(1)'!#REF!</definedName>
    <definedName name="a.741b">'[77]D7(1)'!#REF!</definedName>
    <definedName name="a.742a" localSheetId="4">'[77]D7(1)'!#REF!</definedName>
    <definedName name="a.742a">'[77]D7(1)'!#REF!</definedName>
    <definedName name="a.742b" localSheetId="4">'[77]D7(1)'!#REF!</definedName>
    <definedName name="a.742b">'[77]D7(1)'!#REF!</definedName>
    <definedName name="a.743" localSheetId="4">'[77]D7(1)'!#REF!</definedName>
    <definedName name="a.743">'[77]D7(1)'!#REF!</definedName>
    <definedName name="a.744" localSheetId="4">'[77]D7(1)'!#REF!</definedName>
    <definedName name="a.744">'[77]D7(1)'!#REF!</definedName>
    <definedName name="a.745a" localSheetId="4">'[77]D7(1)'!#REF!</definedName>
    <definedName name="a.745a">'[77]D7(1)'!#REF!</definedName>
    <definedName name="a.761" localSheetId="4">'[77]D7(2)'!#REF!</definedName>
    <definedName name="a.761">'[77]D7(2)'!#REF!</definedName>
    <definedName name="a.7614a" localSheetId="4">'[77]D7(2)'!#REF!</definedName>
    <definedName name="a.7614a">'[77]D7(2)'!#REF!</definedName>
    <definedName name="a.7614b" localSheetId="4">'[77]D7(2)'!#REF!</definedName>
    <definedName name="a.7614b">'[77]D7(2)'!#REF!</definedName>
    <definedName name="a.7616c" localSheetId="4">#REF!</definedName>
    <definedName name="a.7616c" localSheetId="6">#REF!</definedName>
    <definedName name="a.7616c">#REF!</definedName>
    <definedName name="a.7618b" localSheetId="4">#REF!</definedName>
    <definedName name="a.7618b" localSheetId="6">#REF!</definedName>
    <definedName name="a.7618b">#REF!</definedName>
    <definedName name="a.7619c" localSheetId="4">'[77]D7(2)'!#REF!</definedName>
    <definedName name="a.7619c" localSheetId="6">'[77]D7(2)'!#REF!</definedName>
    <definedName name="a.7619c">'[77]D7(2)'!#REF!</definedName>
    <definedName name="a.7619d" localSheetId="4">'[77]D7(2)'!#REF!</definedName>
    <definedName name="a.7619d" localSheetId="6">'[77]D7(2)'!#REF!</definedName>
    <definedName name="a.7619d">'[77]D7(2)'!#REF!</definedName>
    <definedName name="a.7620" localSheetId="4">'[77]D7(2)'!#REF!</definedName>
    <definedName name="a.7620" localSheetId="6">'[77]D7(2)'!#REF!</definedName>
    <definedName name="a.7620">'[77]D7(2)'!#REF!</definedName>
    <definedName name="a.7621" localSheetId="4">'[77]D7(2)'!#REF!</definedName>
    <definedName name="a.7621">'[77]D7(2)'!#REF!</definedName>
    <definedName name="a.765a" localSheetId="4">#REF!</definedName>
    <definedName name="a.765a" localSheetId="6">#REF!</definedName>
    <definedName name="a.765a">#REF!</definedName>
    <definedName name="a.768a" localSheetId="4">'[77]D7(2)'!#REF!</definedName>
    <definedName name="a.768a" localSheetId="6">'[77]D7(2)'!#REF!</definedName>
    <definedName name="a.768a">'[77]D7(2)'!#REF!</definedName>
    <definedName name="a.768b" localSheetId="4">'[77]D7(2)'!#REF!</definedName>
    <definedName name="a.768b">'[77]D7(2)'!#REF!</definedName>
    <definedName name="a.768c" localSheetId="4">'[77]D7(2)'!#REF!</definedName>
    <definedName name="a.768c">'[77]D7(2)'!#REF!</definedName>
    <definedName name="a.771a" localSheetId="4">#REF!</definedName>
    <definedName name="a.771a" localSheetId="6">#REF!</definedName>
    <definedName name="a.771a">#REF!</definedName>
    <definedName name="a.771b" localSheetId="4">#REF!</definedName>
    <definedName name="a.771b" localSheetId="6">#REF!</definedName>
    <definedName name="a.771b">#REF!</definedName>
    <definedName name="a.79">[223]ANALISA!$H$1023</definedName>
    <definedName name="a.841">[223]ANALISA!$H$1077</definedName>
    <definedName name="a.843">[223]ANALISA!$H$1131</definedName>
    <definedName name="a.845">[223]ANALISA!$H$1185</definedName>
    <definedName name="a.846">[223]ANALISA!$H$1239</definedName>
    <definedName name="A.9" localSheetId="9">#N/A</definedName>
    <definedName name="A.9" localSheetId="6">#REF!</definedName>
    <definedName name="A.9">#REF!</definedName>
    <definedName name="A.90" localSheetId="9">#REF!</definedName>
    <definedName name="A.90" localSheetId="6">#REF!</definedName>
    <definedName name="A.90">#REF!</definedName>
    <definedName name="a.911" localSheetId="4">#REF!</definedName>
    <definedName name="a.911">#REF!</definedName>
    <definedName name="a.9111" localSheetId="4">#REF!</definedName>
    <definedName name="a.9111">#REF!</definedName>
    <definedName name="a.914a" localSheetId="4">#REF!</definedName>
    <definedName name="a.914a">#REF!</definedName>
    <definedName name="a.918" localSheetId="4">#REF!</definedName>
    <definedName name="a.918">#REF!</definedName>
    <definedName name="a.919" localSheetId="4">#REF!</definedName>
    <definedName name="a.919">#REF!</definedName>
    <definedName name="a.Bahan">[224]INPUT!$B$46</definedName>
    <definedName name="a.Bh">[224]INPUT!$B$36</definedName>
    <definedName name="a.Btg">[224]INPUT!$B$34</definedName>
    <definedName name="A.Compressor">'[225]H-SAT'!$H$92</definedName>
    <definedName name="a.Kg">[224]INPUT!$B$33</definedName>
    <definedName name="a.Lbr">[224]INPUT!$B$35</definedName>
    <definedName name="a.Ls">[224]INPUT!$B$43</definedName>
    <definedName name="a.Ltr">[224]INPUT!$B$42</definedName>
    <definedName name="a.M">[224]INPUT!$B$31</definedName>
    <definedName name="a.M²">[224]INPUT!$B$30</definedName>
    <definedName name="a.M³">[224]INPUT!$B$29</definedName>
    <definedName name="a.OH">[224]INPUT!$B$28</definedName>
    <definedName name="a.Rol">[224]INPUT!$B$38</definedName>
    <definedName name="a.Set">[224]INPUT!$B$39</definedName>
    <definedName name="A.Sprayer">'[225]H-SAT'!$H$90</definedName>
    <definedName name="a.Ttk">[224]INPUT!$B$41</definedName>
    <definedName name="a.Unit">[224]INPUT!$B$40</definedName>
    <definedName name="a.Upah">[224]INPUT!$B$45</definedName>
    <definedName name="a.Upah_bahan">[224]INPUT!$B$44</definedName>
    <definedName name="a.Zak">[224]INPUT!$B$32</definedName>
    <definedName name="A_1" localSheetId="9">#REF!</definedName>
    <definedName name="A_1" localSheetId="4">#REF!</definedName>
    <definedName name="A_1" localSheetId="6">#REF!</definedName>
    <definedName name="A_1">#REF!</definedName>
    <definedName name="A_10" localSheetId="6">[226]Angkut!#REF!</definedName>
    <definedName name="A_10">[226]Angkut!#REF!</definedName>
    <definedName name="A_18" localSheetId="9">[122]ANALISA!#REF!</definedName>
    <definedName name="A_18" localSheetId="6">[122]ANALISA!#REF!</definedName>
    <definedName name="A_18">[122]ANALISA!#REF!</definedName>
    <definedName name="A_18A">[227]Analisa!$L$22</definedName>
    <definedName name="A_2" localSheetId="9">#REF!</definedName>
    <definedName name="A_2" localSheetId="4">#REF!</definedName>
    <definedName name="A_2" localSheetId="6">#REF!</definedName>
    <definedName name="A_2">#REF!</definedName>
    <definedName name="A_30" localSheetId="6">#REF!</definedName>
    <definedName name="A_30">#REF!</definedName>
    <definedName name="A_6" localSheetId="4">'[228]D -12'!#REF!</definedName>
    <definedName name="A_6" localSheetId="6">'[228]D -12'!#REF!</definedName>
    <definedName name="A_6">'[228]D -12'!#REF!</definedName>
    <definedName name="A_7" localSheetId="4">'[228]D -12'!#REF!</definedName>
    <definedName name="A_7" localSheetId="6">'[228]D -12'!#REF!</definedName>
    <definedName name="A_7">'[228]D -12'!#REF!</definedName>
    <definedName name="A_ATAP_GENTENG_METAL" localSheetId="4">#REF!</definedName>
    <definedName name="A_ATAP_GENTENG_METAL" localSheetId="6">#REF!</definedName>
    <definedName name="A_ATAP_GENTENG_METAL">#REF!</definedName>
    <definedName name="A_BALOK_BORDES_20.40" localSheetId="4">#REF!</definedName>
    <definedName name="A_BALOK_BORDES_20.40" localSheetId="6">#REF!</definedName>
    <definedName name="A_BALOK_BORDES_20.40">#REF!</definedName>
    <definedName name="A_BALOK_LANTAI_20.40" localSheetId="4">#REF!</definedName>
    <definedName name="A_BALOK_LANTAI_20.40" localSheetId="6">#REF!</definedName>
    <definedName name="A_BALOK_LANTAI_20.40">#REF!</definedName>
    <definedName name="A_BALOK_LATAI_13.15" localSheetId="4">#REF!</definedName>
    <definedName name="A_BALOK_LATAI_13.15">#REF!</definedName>
    <definedName name="A_BESI_POLOS" localSheetId="4">#REF!</definedName>
    <definedName name="A_BESI_POLOS">#REF!</definedName>
    <definedName name="A_BESI_ULIR" localSheetId="4">#REF!</definedName>
    <definedName name="A_BESI_ULIR">#REF!</definedName>
    <definedName name="A_BETON_BERTULANG_K200" localSheetId="4">#REF!</definedName>
    <definedName name="A_BETON_BERTULANG_K200">#REF!</definedName>
    <definedName name="A_BETON_BERTULANG_K225" localSheetId="4">#REF!</definedName>
    <definedName name="A_BETON_BERTULANG_K225">#REF!</definedName>
    <definedName name="A_BUBUNGAN_GENTENG_METAL" localSheetId="4">#REF!</definedName>
    <definedName name="A_BUBUNGAN_GENTENG_METAL">#REF!</definedName>
    <definedName name="A_CAT_KAYU_LESPLANG_PAPAN_RIDER" localSheetId="4">#REF!</definedName>
    <definedName name="A_CAT_KAYU_LESPLANG_PAPAN_RIDER">#REF!</definedName>
    <definedName name="A_CAT_MENI" localSheetId="4">#REF!</definedName>
    <definedName name="A_CAT_MENI">#REF!</definedName>
    <definedName name="A_CAT_MENI_BESI_2X" localSheetId="4">#REF!</definedName>
    <definedName name="A_CAT_MENI_BESI_2X">#REF!</definedName>
    <definedName name="A_CAT_TEMBOK_DINDING_3X" localSheetId="4">#REF!</definedName>
    <definedName name="A_CAT_TEMBOK_DINDING_3X">#REF!</definedName>
    <definedName name="A_CETAKAN_BETON" localSheetId="4">#REF!</definedName>
    <definedName name="A_CETAKAN_BETON">#REF!</definedName>
    <definedName name="A_DINDING_KERAMIK_20X25" localSheetId="4">#REF!</definedName>
    <definedName name="A_DINDING_KERAMIK_20X25">#REF!</definedName>
    <definedName name="A_DINDING_SHEAR_WALL" localSheetId="4">#REF!</definedName>
    <definedName name="A_DINDING_SHEAR_WALL">#REF!</definedName>
    <definedName name="A_DINDING_SUMURAN" localSheetId="4">#REF!</definedName>
    <definedName name="A_DINDING_SUMURAN">#REF!</definedName>
    <definedName name="A_GALIAN_TANAH_1M" localSheetId="4">#REF!</definedName>
    <definedName name="A_GALIAN_TANAH_1M">#REF!</definedName>
    <definedName name="A_GALIAN_TANAH_BESAR_1M" localSheetId="4">#REF!</definedName>
    <definedName name="A_GALIAN_TANAH_BESAR_1M">#REF!</definedName>
    <definedName name="A_GILAS_TIPA_BULAN" localSheetId="4">#REF!</definedName>
    <definedName name="A_GILAS_TIPA_BULAN">#REF!</definedName>
    <definedName name="A_GIPSUM_SILECA_3.6MM" localSheetId="4">#REF!</definedName>
    <definedName name="A_GIPSUM_SILECA_3.6MM">#REF!</definedName>
    <definedName name="A_KAYU_KUDA2_GORDING" localSheetId="4">#REF!</definedName>
    <definedName name="A_KAYU_KUDA2_GORDING">#REF!</definedName>
    <definedName name="A_KOLOM_KIA_30CM" localSheetId="4">#REF!</definedName>
    <definedName name="A_KOLOM_KIA_30CM">#REF!</definedName>
    <definedName name="A_KOLOM_KIB_30.30" localSheetId="4">#REF!</definedName>
    <definedName name="A_KOLOM_KIB_30.30">#REF!</definedName>
    <definedName name="A_KOLOM_PRAKTIS" localSheetId="4">#REF!</definedName>
    <definedName name="A_KOLOM_PRAKTIS">#REF!</definedName>
    <definedName name="A_KONSTRUKSI_BAJA_KAP_KUDA2" localSheetId="4">#REF!</definedName>
    <definedName name="A_KONSTRUKSI_BAJA_KAP_KUDA2">#REF!</definedName>
    <definedName name="A_KUSEN_KAYU_PINTU_JENDELA" localSheetId="4">#REF!</definedName>
    <definedName name="A_KUSEN_KAYU_PINTU_JENDELA">#REF!</definedName>
    <definedName name="A_LANTAI_BETON_TUMBUK_1.3.6_7CM" localSheetId="4">#REF!</definedName>
    <definedName name="A_LANTAI_BETON_TUMBUK_1.3.6_7CM">#REF!</definedName>
    <definedName name="A_LANTAI_KERAMIK_20X20" localSheetId="4">#REF!</definedName>
    <definedName name="A_LANTAI_KERAMIK_20X20">#REF!</definedName>
    <definedName name="A_LANTAI_KERAMIK_20X25" localSheetId="4">#REF!</definedName>
    <definedName name="A_LANTAI_KERAMIK_20X25">#REF!</definedName>
    <definedName name="A_LANTAI_KERAMIK_40X40" localSheetId="4">#REF!</definedName>
    <definedName name="A_LANTAI_KERAMIK_40X40">#REF!</definedName>
    <definedName name="A_LAPISAN_ASPAL_PERTAMA" localSheetId="4">#REF!</definedName>
    <definedName name="A_LAPISAN_ASPAL_PERTAMA">#REF!</definedName>
    <definedName name="A_PAPAN_LESPLANG" localSheetId="4">#REF!</definedName>
    <definedName name="A_PAPAN_LESPLANG">#REF!</definedName>
    <definedName name="A_PAS_BATA_TBL_0.5_1.2" localSheetId="4">#REF!</definedName>
    <definedName name="A_PAS_BATA_TBL_0.5_1.2">#REF!</definedName>
    <definedName name="A_PAS_BATA_TBL_0.5_1.4" localSheetId="4">#REF!</definedName>
    <definedName name="A_PAS_BATA_TBL_0.5_1.4">#REF!</definedName>
    <definedName name="A_PAS_BATA_TBL_1_1.2" localSheetId="4">#REF!</definedName>
    <definedName name="A_PAS_BATA_TBL_1_1.2">#REF!</definedName>
    <definedName name="A_PAS_BATA_TBL_1_1.4" localSheetId="4">#REF!</definedName>
    <definedName name="A_PAS_BATA_TBL_1_1.4">#REF!</definedName>
    <definedName name="A_PAS_BATU_PAKLAAG_15CM" localSheetId="4">#REF!</definedName>
    <definedName name="A_PAS_BATU_PAKLAAG_15CM">#REF!</definedName>
    <definedName name="A_PAS_BATU_SLIJTLAAG_6CM" localSheetId="4">#REF!</definedName>
    <definedName name="A_PAS_BATU_SLIJTLAAG_6CM">#REF!</definedName>
    <definedName name="A_PASANGAN_AANSTAMPING" localSheetId="4">#REF!</definedName>
    <definedName name="A_PASANGAN_AANSTAMPING">#REF!</definedName>
    <definedName name="A_PEK_LAIN2" localSheetId="4">#REF!</definedName>
    <definedName name="A_PEK_LAIN2">#REF!</definedName>
    <definedName name="A_PENETRASI_ASPAL_LATASIR" localSheetId="4">#REF!</definedName>
    <definedName name="A_PENETRASI_ASPAL_LATASIR">#REF!</definedName>
    <definedName name="A_PENGUKURAN_PEMAS_BOWPLANK" localSheetId="4">#REF!</definedName>
    <definedName name="A_PENGUKURAN_PEMAS_BOWPLANK">#REF!</definedName>
    <definedName name="A_PENYIAPAN_TANAH_DASAR" localSheetId="4">#REF!</definedName>
    <definedName name="A_PENYIAPAN_TANAH_DASAR">#REF!</definedName>
    <definedName name="A_PEREKAT_1.3" localSheetId="4">#REF!</definedName>
    <definedName name="A_PEREKAT_1.3">#REF!</definedName>
    <definedName name="A_PLAFOND_GIBSUM" localSheetId="4">#REF!</definedName>
    <definedName name="A_PLAFOND_GIBSUM">#REF!</definedName>
    <definedName name="A_PLAFOND_PAPAN_RIDER" localSheetId="4">#REF!</definedName>
    <definedName name="A_PLAFOND_PAPAN_RIDER">#REF!</definedName>
    <definedName name="A_PLAT_LANTAI_12CM" localSheetId="4">#REF!</definedName>
    <definedName name="A_PLAT_LANTAI_12CM">#REF!</definedName>
    <definedName name="A_PLESTERAN_1.2_15MM" localSheetId="4">#REF!</definedName>
    <definedName name="A_PLESTERAN_1.2_15MM">#REF!</definedName>
    <definedName name="A_PLESTERAN_1.3_15MM" localSheetId="4">#REF!</definedName>
    <definedName name="A_PLESTERAN_1.3_15MM">#REF!</definedName>
    <definedName name="A_PLESTERAN_1.4_15MM" localSheetId="4">#REF!</definedName>
    <definedName name="A_PLESTERAN_1.4_15MM">#REF!</definedName>
    <definedName name="A_PONDASI_BATU_GUNUNG_1.5" localSheetId="4">#REF!</definedName>
    <definedName name="A_PONDASI_BATU_GUNUNG_1.5">#REF!</definedName>
    <definedName name="A_PONDASI_CYCLOPEN_1.3.6" localSheetId="4">#REF!</definedName>
    <definedName name="A_PONDASI_CYCLOPEN_1.3.6">#REF!</definedName>
    <definedName name="A_PONDASI_PLAT_TAPAK" localSheetId="4">#REF!</definedName>
    <definedName name="A_PONDASI_PLAT_TAPAK">#REF!</definedName>
    <definedName name="A_RANGKA_KASAU_RENG" localSheetId="4">#REF!</definedName>
    <definedName name="A_RANGKA_KASAU_RENG">#REF!</definedName>
    <definedName name="A_RESIDU_KAYU_KUDA2_2X" localSheetId="4">#REF!</definedName>
    <definedName name="A_RESIDU_KAYU_KUDA2_2X">#REF!</definedName>
    <definedName name="A_RING_BALOK_20.30" localSheetId="4">#REF!</definedName>
    <definedName name="A_RING_BALOK_20.30">#REF!</definedName>
    <definedName name="A_SLOOF_20.40" localSheetId="4">#REF!</definedName>
    <definedName name="A_SLOOF_20.40">#REF!</definedName>
    <definedName name="A_STUTWERK" localSheetId="4">#REF!</definedName>
    <definedName name="A_STUTWERK">#REF!</definedName>
    <definedName name="A_TANGGA_BORDES" localSheetId="4">#REF!</definedName>
    <definedName name="A_TANGGA_BORDES">#REF!</definedName>
    <definedName name="A_TIMBUNAN_PASIR" localSheetId="4">#REF!</definedName>
    <definedName name="A_TIMBUNAN_PASIR">#REF!</definedName>
    <definedName name="A_TIMBUNAN_TANAH" localSheetId="4">#REF!</definedName>
    <definedName name="A_TIMBUNAN_TANAH">#REF!</definedName>
    <definedName name="A_URUGAN_TANAH_KEMBALI" localSheetId="4">#REF!</definedName>
    <definedName name="A_URUGAN_TANAH_KEMBALI">#REF!</definedName>
    <definedName name="A0" localSheetId="4">#REF!</definedName>
    <definedName name="A0">#REF!</definedName>
    <definedName name="a1..2349" localSheetId="4">#REF!</definedName>
    <definedName name="a1..2349">#REF!</definedName>
    <definedName name="A1_">#REF!</definedName>
    <definedName name="A10_">#REF!</definedName>
    <definedName name="A11_">#REF!</definedName>
    <definedName name="A12_">#REF!</definedName>
    <definedName name="A120_">#REF!</definedName>
    <definedName name="A13_">#REF!</definedName>
    <definedName name="A2_">#REF!</definedName>
    <definedName name="A3_">#REF!</definedName>
    <definedName name="A35_">#REF!</definedName>
    <definedName name="A4_">#REF!</definedName>
    <definedName name="A5_">#REF!</definedName>
    <definedName name="A50_">#REF!</definedName>
    <definedName name="A6_">#REF!</definedName>
    <definedName name="A7_">#REF!</definedName>
    <definedName name="A70_">#REF!</definedName>
    <definedName name="A8_">#REF!</definedName>
    <definedName name="A9_">#REF!</definedName>
    <definedName name="A95_">#REF!</definedName>
    <definedName name="aa" localSheetId="9">[224]INPUT!$A$4</definedName>
    <definedName name="aa" localSheetId="6">[229]H.Satuan!#REF!</definedName>
    <definedName name="AA">'[230]keb-BHN'!$Q$15:$Q$78</definedName>
    <definedName name="AA_01" localSheetId="6">#REF!</definedName>
    <definedName name="AA_01">#REF!</definedName>
    <definedName name="AA_02" localSheetId="6">#REF!</definedName>
    <definedName name="AA_02">#REF!</definedName>
    <definedName name="AA_03" localSheetId="6">#REF!</definedName>
    <definedName name="AA_03">#REF!</definedName>
    <definedName name="AA_04">#REF!</definedName>
    <definedName name="AA_05">#REF!</definedName>
    <definedName name="AA_05A">#REF!</definedName>
    <definedName name="AA_06">#REF!</definedName>
    <definedName name="AA_07">#REF!</definedName>
    <definedName name="AA_08">#REF!</definedName>
    <definedName name="AA_09">#REF!</definedName>
    <definedName name="AA_10">#REF!</definedName>
    <definedName name="AA_11">#REF!</definedName>
    <definedName name="AA_12">#REF!</definedName>
    <definedName name="AA_12A">#REF!</definedName>
    <definedName name="AA_12B">#REF!</definedName>
    <definedName name="AA_14">#REF!</definedName>
    <definedName name="AA_15">#REF!</definedName>
    <definedName name="AA_16">#REF!</definedName>
    <definedName name="AA_17">#REF!</definedName>
    <definedName name="AA_18">#REF!</definedName>
    <definedName name="AA_18A">#REF!</definedName>
    <definedName name="AA_19">#REF!</definedName>
    <definedName name="AA_19A">#REF!</definedName>
    <definedName name="AA_19D">#REF!</definedName>
    <definedName name="AA_20">#REF!</definedName>
    <definedName name="AA_21">#REF!</definedName>
    <definedName name="aaa" localSheetId="9">[224]INPUT!$E$4</definedName>
    <definedName name="AAA" localSheetId="4">'[230]keb-BHN'!#REF!</definedName>
    <definedName name="aaa" localSheetId="6">#REF!</definedName>
    <definedName name="AAA">'[230]keb-BHN'!#REF!</definedName>
    <definedName name="aaaa" localSheetId="6" hidden="1">[231]HK!$H$12:$H$20</definedName>
    <definedName name="aaaa">'[92]D6-1b'!$B$237:$L$295</definedName>
    <definedName name="aaaaa">"{""asd"",""SDSDS"",""dfdfdf""}"</definedName>
    <definedName name="aaaaaaa" localSheetId="6">#REF!</definedName>
    <definedName name="aaaaaaa">#REF!</definedName>
    <definedName name="aaaaaaaaaaaaaaaaaaaaaa" localSheetId="9">#REF!</definedName>
    <definedName name="aaaaaaaaaaaaaaaaaaaaaa" localSheetId="6">#REF!</definedName>
    <definedName name="aaaaaaaaaaaaaaaaaaaaaa">#REF!</definedName>
    <definedName name="AAB" localSheetId="4">'[230]keb-BHN'!#REF!</definedName>
    <definedName name="AAB" localSheetId="6">'[230]keb-BHN'!#REF!</definedName>
    <definedName name="AAB">'[230]keb-BHN'!#REF!</definedName>
    <definedName name="aanstamp.">[232]Progress!$C$22</definedName>
    <definedName name="Aanstampeng" localSheetId="9">#REF!</definedName>
    <definedName name="Aanstampeng" localSheetId="6">#REF!</definedName>
    <definedName name="Aanstampeng">#REF!</definedName>
    <definedName name="Aanstm" localSheetId="9">#REF!</definedName>
    <definedName name="Aanstm" localSheetId="6">#REF!</definedName>
    <definedName name="Aanstm">#REF!</definedName>
    <definedName name="AAUSGZ" localSheetId="6">[233]Sheet1!#REF!</definedName>
    <definedName name="AAUSGZ">[233]Sheet1!#REF!</definedName>
    <definedName name="aax" localSheetId="9">#REF!</definedName>
    <definedName name="aax" localSheetId="4">#REF!</definedName>
    <definedName name="aax" localSheetId="6">#REF!</definedName>
    <definedName name="aax">#REF!</definedName>
    <definedName name="ab" localSheetId="9">#REF!</definedName>
    <definedName name="ab" localSheetId="6">'[234]Sat~Bahu'!$C$49</definedName>
    <definedName name="AB">'[230]keb-BHN'!$R$15:$R$78</definedName>
    <definedName name="abantu">'[234]Sat~Bahu'!$C$76</definedName>
    <definedName name="abatu" localSheetId="9">#REF!</definedName>
    <definedName name="abatu" localSheetId="6">#REF!</definedName>
    <definedName name="abatu">#REF!</definedName>
    <definedName name="abatukali14" localSheetId="9">#REF!</definedName>
    <definedName name="abatukali14" localSheetId="6">#REF!</definedName>
    <definedName name="abatukali14">#REF!</definedName>
    <definedName name="abatutela14m3" localSheetId="9">#REF!</definedName>
    <definedName name="abatutela14m3" localSheetId="6">#REF!</definedName>
    <definedName name="abatutela14m3">#REF!</definedName>
    <definedName name="ABC" localSheetId="4">#REF!</definedName>
    <definedName name="ABC">#REF!</definedName>
    <definedName name="ABCD" localSheetId="4">#REF!</definedName>
    <definedName name="ABCD">#REF!</definedName>
    <definedName name="ABCDE" localSheetId="4">#REF!</definedName>
    <definedName name="ABCDE">#REF!</definedName>
    <definedName name="ABCDEF" localSheetId="4">#REF!</definedName>
    <definedName name="ABCDEF">#REF!</definedName>
    <definedName name="abch100" localSheetId="4">#REF!</definedName>
    <definedName name="abch100">#REF!</definedName>
    <definedName name="abe">[235]Cover!#REF!</definedName>
    <definedName name="abekessloof" localSheetId="9">#REF!</definedName>
    <definedName name="abekessloof" localSheetId="6">#REF!</definedName>
    <definedName name="abekessloof">#REF!</definedName>
    <definedName name="aber100" localSheetId="4">#REF!</definedName>
    <definedName name="aber100" localSheetId="6">#REF!</definedName>
    <definedName name="aber100">#REF!</definedName>
    <definedName name="aber15" localSheetId="4">#REF!</definedName>
    <definedName name="aber15">#REF!</definedName>
    <definedName name="Aber150" localSheetId="4">#REF!</definedName>
    <definedName name="Aber150">#REF!</definedName>
    <definedName name="aber2" localSheetId="4">#REF!</definedName>
    <definedName name="aber2">#REF!</definedName>
    <definedName name="aber20" localSheetId="4">#REF!</definedName>
    <definedName name="aber20">#REF!</definedName>
    <definedName name="aber25" localSheetId="4">#REF!</definedName>
    <definedName name="aber25">#REF!</definedName>
    <definedName name="aber32" localSheetId="4">#REF!</definedName>
    <definedName name="aber32">#REF!</definedName>
    <definedName name="aber4" localSheetId="4">#REF!</definedName>
    <definedName name="aber4">#REF!</definedName>
    <definedName name="aber40" localSheetId="4">#REF!</definedName>
    <definedName name="aber40">#REF!</definedName>
    <definedName name="aber50" localSheetId="4">#REF!</definedName>
    <definedName name="aber50">#REF!</definedName>
    <definedName name="Aber6" localSheetId="4">#REF!</definedName>
    <definedName name="Aber6">#REF!</definedName>
    <definedName name="aber80" localSheetId="4">#REF!</definedName>
    <definedName name="aber80">#REF!</definedName>
    <definedName name="aberf100" localSheetId="4">#REF!</definedName>
    <definedName name="aberf100">#REF!</definedName>
    <definedName name="aberf150" localSheetId="4">#REF!</definedName>
    <definedName name="aberf150">#REF!</definedName>
    <definedName name="aberf4" localSheetId="4">#REF!</definedName>
    <definedName name="aberf4">#REF!</definedName>
    <definedName name="aberf6" localSheetId="4">#REF!</definedName>
    <definedName name="aberf6">#REF!</definedName>
    <definedName name="aberf80" localSheetId="4">#REF!</definedName>
    <definedName name="aberf80">#REF!</definedName>
    <definedName name="abesibet">#REF!</definedName>
    <definedName name="abesiM">#REF!</definedName>
    <definedName name="abeton123">#REF!</definedName>
    <definedName name="abeton135">#REF!</definedName>
    <definedName name="abfj100" localSheetId="4">#REF!</definedName>
    <definedName name="abfj100">#REF!</definedName>
    <definedName name="abfj150" localSheetId="4">#REF!</definedName>
    <definedName name="abfj150">#REF!</definedName>
    <definedName name="abfj40" localSheetId="4">#REF!</definedName>
    <definedName name="abfj40">#REF!</definedName>
    <definedName name="abfj50" localSheetId="4">#REF!</definedName>
    <definedName name="abfj50">#REF!</definedName>
    <definedName name="abfl40" localSheetId="4">#REF!</definedName>
    <definedName name="abfl40">#REF!</definedName>
    <definedName name="abft100" localSheetId="4">#REF!</definedName>
    <definedName name="abft100">#REF!</definedName>
    <definedName name="abft150" localSheetId="4">#REF!</definedName>
    <definedName name="abft150">#REF!</definedName>
    <definedName name="abft50" localSheetId="4">#REF!</definedName>
    <definedName name="abft50">#REF!</definedName>
    <definedName name="abfv100" localSheetId="4">#REF!</definedName>
    <definedName name="abfv100">#REF!</definedName>
    <definedName name="abfv150" localSheetId="4">#REF!</definedName>
    <definedName name="abfv150">#REF!</definedName>
    <definedName name="abfv50" localSheetId="4">#REF!</definedName>
    <definedName name="abfv50">#REF!</definedName>
    <definedName name="abfv80" localSheetId="4">#REF!</definedName>
    <definedName name="abfv80">#REF!</definedName>
    <definedName name="abgv100" localSheetId="4">#REF!</definedName>
    <definedName name="abgv100">#REF!</definedName>
    <definedName name="abgv150" localSheetId="4">#REF!</definedName>
    <definedName name="abgv150">#REF!</definedName>
    <definedName name="abgv20" localSheetId="4">#REF!</definedName>
    <definedName name="abgv20">#REF!</definedName>
    <definedName name="abgv32" localSheetId="4">#REF!</definedName>
    <definedName name="abgv32">#REF!</definedName>
    <definedName name="abgv40" localSheetId="4">#REF!</definedName>
    <definedName name="abgv40">#REF!</definedName>
    <definedName name="abgv50" localSheetId="4">#REF!</definedName>
    <definedName name="abgv50">#REF!</definedName>
    <definedName name="abka15" localSheetId="4">#REF!</definedName>
    <definedName name="abka15">#REF!</definedName>
    <definedName name="abmobilsasi">[236]divI!$G$52</definedName>
    <definedName name="abongkarbekessloof" localSheetId="9">#REF!</definedName>
    <definedName name="abongkarbekessloof" localSheetId="6">#REF!</definedName>
    <definedName name="abongkarbekessloof">#REF!</definedName>
    <definedName name="ABORT">[74]TRAFFIC!$A$49</definedName>
    <definedName name="abpg" localSheetId="4">#REF!</definedName>
    <definedName name="abpg" localSheetId="6">#REF!</definedName>
    <definedName name="abpg">#REF!</definedName>
    <definedName name="abwl" localSheetId="4">#REF!</definedName>
    <definedName name="abwl">#REF!</definedName>
    <definedName name="ABX" localSheetId="4">#REF!</definedName>
    <definedName name="ABX">#REF!</definedName>
    <definedName name="AC" localSheetId="9">#REF!</definedName>
    <definedName name="AC" localSheetId="6">#REF!</definedName>
    <definedName name="AC">'[230]keb-BHN'!$S$15:$S$78</definedName>
    <definedName name="AC.1011" localSheetId="4">#REF!</definedName>
    <definedName name="AC.1011" localSheetId="6">#REF!</definedName>
    <definedName name="AC.1011">#REF!</definedName>
    <definedName name="AC_4_AMP">[237]METODE!$D$1146</definedName>
    <definedName name="AC_4_ASPHALT">[237]METODE!$D$1113</definedName>
    <definedName name="AC_4_COARSE">[237]METODE!$D$1114</definedName>
    <definedName name="AC_4_DT">[237]METODE!$D$1166</definedName>
    <definedName name="AC_4_FILLER">[237]METODE!$D$1116</definedName>
    <definedName name="AC_4_FINE">[237]METODE!$D$1115</definedName>
    <definedName name="AC_4_FINISHER">[237]METODE!$D$1174</definedName>
    <definedName name="AC_4_FOREMAN">[237]METODE!$D$1220</definedName>
    <definedName name="AC_4_GENSET">[237]METODE!$D$1206</definedName>
    <definedName name="AC_4_SKILL">[237]METODE!$D$1221</definedName>
    <definedName name="AC_4_TANDEM">[237]METODE!$D$1197</definedName>
    <definedName name="AC_4_TR">[237]METODE!$D$1184</definedName>
    <definedName name="AC_4_UNSKILL">[237]METODE!$D$1222</definedName>
    <definedName name="AC_4_WHEEL">[237]METODE!$D$1138</definedName>
    <definedName name="AC_4cm" localSheetId="4">#REF!</definedName>
    <definedName name="AC_4cm" localSheetId="6">#REF!</definedName>
    <definedName name="AC_4cm">#REF!</definedName>
    <definedName name="AC120_" localSheetId="9">#REF!</definedName>
    <definedName name="AC120_" localSheetId="6">#REF!</definedName>
    <definedName name="AC120_">#REF!</definedName>
    <definedName name="AC35_">#REF!</definedName>
    <definedName name="AC50_">#REF!</definedName>
    <definedName name="AC70_">#REF!</definedName>
    <definedName name="AC95_">#REF!</definedName>
    <definedName name="aCAFE" hidden="1">[214]Div2!$H$12:$H$20</definedName>
    <definedName name="ACARGZ1" localSheetId="6">[233]Sheet1!#REF!</definedName>
    <definedName name="ACARGZ1">[233]Sheet1!#REF!</definedName>
    <definedName name="ACARGZ2" localSheetId="6">[233]Sheet1!#REF!</definedName>
    <definedName name="ACARGZ2">[233]Sheet1!#REF!</definedName>
    <definedName name="ACBase" localSheetId="4">#REF!</definedName>
    <definedName name="ACBase" localSheetId="6">#REF!</definedName>
    <definedName name="ACBase">#REF!</definedName>
    <definedName name="ACBC" localSheetId="9">#REF!</definedName>
    <definedName name="ACBC" localSheetId="6">#REF!</definedName>
    <definedName name="ACBC">#REF!</definedName>
    <definedName name="ACBd" localSheetId="4">#REF!</definedName>
    <definedName name="ACBd" localSheetId="6">#REF!</definedName>
    <definedName name="ACBd">#REF!</definedName>
    <definedName name="ACBd_6cm" localSheetId="4">#REF!</definedName>
    <definedName name="ACBd_6cm">#REF!</definedName>
    <definedName name="accpipagalv">[48]upah!#REF!</definedName>
    <definedName name="acdb" localSheetId="4" hidden="1">#REF!</definedName>
    <definedName name="acdb" localSheetId="6" hidden="1">#REF!</definedName>
    <definedName name="acdb" hidden="1">#REF!</definedName>
    <definedName name="ACDC">[238]Analisa!$G$86</definedName>
    <definedName name="ACDS" localSheetId="4" hidden="1">#REF!</definedName>
    <definedName name="ACDS" localSheetId="6" hidden="1">#REF!</definedName>
    <definedName name="ACDS" hidden="1">#REF!</definedName>
    <definedName name="Acesories">'[239]Hsatuan-OK'!$G$184</definedName>
    <definedName name="acetelynt" localSheetId="6">'[240]harga lama'!#REF!</definedName>
    <definedName name="acetelynt">'[240]harga lama'!#REF!</definedName>
    <definedName name="ACI" localSheetId="9">#REF!</definedName>
    <definedName name="ACI" localSheetId="6">#REF!</definedName>
    <definedName name="ACI">#REF!</definedName>
    <definedName name="acian" localSheetId="9">#REF!</definedName>
    <definedName name="acian" localSheetId="6">#REF!</definedName>
    <definedName name="acian">#REF!</definedName>
    <definedName name="ACROSSGZ" localSheetId="6">[233]Sheet1!#REF!</definedName>
    <definedName name="ACROSSGZ">[233]Sheet1!#REF!</definedName>
    <definedName name="ActualTimeExpended">'[241]Progres Rasio LR'!$G$84</definedName>
    <definedName name="ACWC" localSheetId="9">#REF!</definedName>
    <definedName name="ACWC" localSheetId="6">#REF!</definedName>
    <definedName name="ACWC">#REF!</definedName>
    <definedName name="ACWC_5cm" localSheetId="4">#REF!</definedName>
    <definedName name="ACWC_5cm" localSheetId="6">#REF!</definedName>
    <definedName name="ACWC_5cm">#REF!</definedName>
    <definedName name="ACX" localSheetId="4">#REF!</definedName>
    <definedName name="ACX">#REF!</definedName>
    <definedName name="AD">'[230]keb-BHN'!$T$15:$T$78</definedName>
    <definedName name="adakah" localSheetId="9">'[165]Upah&amp;Bahan'!$C$21</definedName>
    <definedName name="adakah">'[166]Upah&amp;Bahan'!$C$21</definedName>
    <definedName name="addakwah" localSheetId="6">#REF!</definedName>
    <definedName name="addakwah">#REF!</definedName>
    <definedName name="additif">'[242]h.sat-bbm'!$J$175</definedName>
    <definedName name="Address" localSheetId="9">#REF!</definedName>
    <definedName name="Address" localSheetId="6">#REF!</definedName>
    <definedName name="Address">#REF!</definedName>
    <definedName name="adfa">'[243]Lamp-4 Sat-Das'!$J$20</definedName>
    <definedName name="adh" localSheetId="9" hidden="1">{"'Sheet1'!$A$1"}</definedName>
    <definedName name="adh" localSheetId="6" hidden="1">{"'Sheet1'!$A$1"}</definedName>
    <definedName name="adh" hidden="1">{"'Sheet1'!$A$1"}</definedName>
    <definedName name="adhi" localSheetId="6" hidden="1">{#N/A,#N/A,TRUE,"Front";#N/A,#N/A,TRUE,"Simple Letter";#N/A,#N/A,TRUE,"Inside";#N/A,#N/A,TRUE,"Contents";#N/A,#N/A,TRUE,"Basis";#N/A,#N/A,TRUE,"Inclusions";#N/A,#N/A,TRUE,"Exclusions";#N/A,#N/A,TRUE,"Areas";#N/A,#N/A,TRUE,"Summary";#N/A,#N/A,TRUE,"Detail"}</definedName>
    <definedName name="adhi" hidden="1">{#N/A,#N/A,TRUE,"Front";#N/A,#N/A,TRUE,"Simple Letter";#N/A,#N/A,TRUE,"Inside";#N/A,#N/A,TRUE,"Contents";#N/A,#N/A,TRUE,"Basis";#N/A,#N/A,TRUE,"Inclusions";#N/A,#N/A,TRUE,"Exclusions";#N/A,#N/A,TRUE,"Areas";#N/A,#N/A,TRUE,"Summary";#N/A,#N/A,TRUE,"Detail"}</definedName>
    <definedName name="ads" localSheetId="4" hidden="1">#REF!</definedName>
    <definedName name="ads" localSheetId="6" hidden="1">#REF!</definedName>
    <definedName name="ads" hidden="1">#REF!</definedName>
    <definedName name="adtd">'[244]alue deah teungoh'!$F$35</definedName>
    <definedName name="adttot">'[151]alue deah teungoh'!$C$192</definedName>
    <definedName name="adukan" localSheetId="9">#REF!</definedName>
    <definedName name="adukan" localSheetId="4">[245]H.Satuan!#REF!</definedName>
    <definedName name="adukan" localSheetId="6">#REF!</definedName>
    <definedName name="adukan">[245]H.Satuan!#REF!</definedName>
    <definedName name="adukan1" localSheetId="4">[245]H.Satuan!#REF!</definedName>
    <definedName name="adukan1" localSheetId="6">[229]H.Satuan!#REF!</definedName>
    <definedName name="adukan1">[245]H.Satuan!#REF!</definedName>
    <definedName name="ADX" localSheetId="9">#REF!</definedName>
    <definedName name="ADX" localSheetId="4">#REF!</definedName>
    <definedName name="ADX" localSheetId="6">#REF!</definedName>
    <definedName name="ADX">#REF!</definedName>
    <definedName name="AE">'[230]keb-BHN'!$U$15:$U$78</definedName>
    <definedName name="AEAFGZ" localSheetId="6">[233]Sheet1!#REF!</definedName>
    <definedName name="AEAFGZ">[233]Sheet1!#REF!</definedName>
    <definedName name="AERAWRA">'[246]SAT-DAS'!$J$17</definedName>
    <definedName name="AESAGZ" localSheetId="6">[233]Sheet1!#REF!</definedName>
    <definedName name="AESAGZ">[233]Sheet1!#REF!</definedName>
    <definedName name="AEURGZ" localSheetId="6">[233]Sheet1!#REF!</definedName>
    <definedName name="AEURGZ">[233]Sheet1!#REF!</definedName>
    <definedName name="aewtrawet">[164]DHSD!$G$24</definedName>
    <definedName name="aexcavator">[86]alat!$J$18</definedName>
    <definedName name="af" localSheetId="6">#REF!</definedName>
    <definedName name="AF">'[230]keb-BHN'!$V$15:$V$78</definedName>
    <definedName name="AF.636C">[133]metode.dmpu!$L$705</definedName>
    <definedName name="afa" localSheetId="9" hidden="1">{"'Sheet1'!$A$1"}</definedName>
    <definedName name="afa" localSheetId="6" hidden="1">{"'Sheet1'!$A$1"}</definedName>
    <definedName name="afa" hidden="1">{"'Sheet1'!$A$1"}</definedName>
    <definedName name="afinis">[247]Harsat!$E$70</definedName>
    <definedName name="AG">'[230]keb-BHN'!$W$15:$W$78</definedName>
    <definedName name="ag142X42" localSheetId="6">[150]chitimc!#REF!</definedName>
    <definedName name="ag142X42">[150]chitimc!#REF!</definedName>
    <definedName name="ag267N59" localSheetId="6">[150]chitimc!#REF!</definedName>
    <definedName name="ag267N59">[150]chitimc!#REF!</definedName>
    <definedName name="aga" localSheetId="9">#REF!</definedName>
    <definedName name="aga" localSheetId="6">#REF!</definedName>
    <definedName name="aga">'[248]BoQ Total'!$H$129</definedName>
    <definedName name="agaga">[164]DHSD!$G$29</definedName>
    <definedName name="agaliantanah" localSheetId="9">#REF!</definedName>
    <definedName name="agaliantanah" localSheetId="6">#REF!</definedName>
    <definedName name="agaliantanah">#REF!</definedName>
    <definedName name="agam" localSheetId="9">#REF!</definedName>
    <definedName name="agam" localSheetId="6">#REF!</definedName>
    <definedName name="agam">#REF!</definedName>
    <definedName name="agama" localSheetId="9">#REF!</definedName>
    <definedName name="agama" localSheetId="6">#REF!</definedName>
    <definedName name="agama">#REF!</definedName>
    <definedName name="agar" localSheetId="9">'[165]Kuantitas &amp; Harga'!#REF!</definedName>
    <definedName name="agar" localSheetId="6">'[166]Kuantitas &amp; Harga'!#REF!</definedName>
    <definedName name="agar">'[166]Kuantitas &amp; Harga'!#REF!</definedName>
    <definedName name="AGENTENG" localSheetId="9">#REF!</definedName>
    <definedName name="AGENTENG" localSheetId="6">#REF!</definedName>
    <definedName name="AGENTENG">#REF!</definedName>
    <definedName name="AGG" localSheetId="4">#REF!</definedName>
    <definedName name="AGG" localSheetId="6">[142]CH!$C$28</definedName>
    <definedName name="AGG">#REF!</definedName>
    <definedName name="AGG_A" localSheetId="4">#REF!</definedName>
    <definedName name="AGG_A" localSheetId="6">#REF!</definedName>
    <definedName name="AGG_A">#REF!</definedName>
    <definedName name="AGG_B" localSheetId="4">'[249](ANALISA-lain)'!#REF!</definedName>
    <definedName name="AGG_B" localSheetId="6">'[249](ANALISA-lain)'!#REF!</definedName>
    <definedName name="AGG_B">'[249](ANALISA-lain)'!#REF!</definedName>
    <definedName name="Agg_Klas_A" localSheetId="4">#REF!</definedName>
    <definedName name="Agg_Klas_A" localSheetId="6">#REF!</definedName>
    <definedName name="Agg_Klas_A">#REF!</definedName>
    <definedName name="Agg_Klas_B" localSheetId="4">#REF!</definedName>
    <definedName name="Agg_Klas_B" localSheetId="6">#REF!</definedName>
    <definedName name="Agg_Klas_B">#REF!</definedName>
    <definedName name="agg_ksr">[208]BHN!$L$33</definedName>
    <definedName name="agga">[250]Material!$J$15</definedName>
    <definedName name="AGGB" localSheetId="4">#REF!</definedName>
    <definedName name="AGGB" localSheetId="6">#REF!</definedName>
    <definedName name="AGGB">#REF!</definedName>
    <definedName name="AGGC" localSheetId="4">#REF!</definedName>
    <definedName name="AGGC" localSheetId="6">#REF!</definedName>
    <definedName name="AGGC">#REF!</definedName>
    <definedName name="agghalus">'[251]upah bahan'!$G$22</definedName>
    <definedName name="agghls">'[252]upah bahan'!$G$22</definedName>
    <definedName name="aggkasar">'[251]upah bahan'!$G$21</definedName>
    <definedName name="aggksr">'[252]upah bahan'!$G$21</definedName>
    <definedName name="aggregathalus" localSheetId="4">#REF!</definedName>
    <definedName name="aggregathalus" localSheetId="6">#REF!</definedName>
    <definedName name="aggregathalus">#REF!</definedName>
    <definedName name="aggregatkasar" localSheetId="4">#REF!</definedName>
    <definedName name="aggregatkasar" localSheetId="6">#REF!</definedName>
    <definedName name="aggregatkasar">#REF!</definedName>
    <definedName name="aggrekunci">[253]bahan!$G$16</definedName>
    <definedName name="aggretutup" localSheetId="6">[253]bahan!$G$15</definedName>
    <definedName name="aggretutup">[254]bahan!$G$15</definedName>
    <definedName name="agh" localSheetId="6">#REF!</definedName>
    <definedName name="agh">#REF!</definedName>
    <definedName name="AGH.636C">[133]metode.dmpu!$L$645</definedName>
    <definedName name="aghls">[164]DHSD!$G$20</definedName>
    <definedName name="aghyen" localSheetId="6">#REF!</definedName>
    <definedName name="aghyen">#REF!</definedName>
    <definedName name="agiv2" localSheetId="9">#REF!</definedName>
    <definedName name="agiv2" localSheetId="6">#REF!</definedName>
    <definedName name="agiv2">#REF!</definedName>
    <definedName name="agk" localSheetId="6">#REF!</definedName>
    <definedName name="agk">#REF!</definedName>
    <definedName name="AGK.636C">[133]metode.dmpu!$L$644</definedName>
    <definedName name="agkasar" localSheetId="4">[255]HDM!#REF!</definedName>
    <definedName name="agkasar" localSheetId="6">[255]HDM!#REF!</definedName>
    <definedName name="agkasar">[255]HDM!#REF!</definedName>
    <definedName name="agksbc">[164]DHSD!$G$18</definedName>
    <definedName name="agkslk">[164]DHSD!$G$19</definedName>
    <definedName name="AGKXGZ" localSheetId="6">[233]Sheet1!#REF!</definedName>
    <definedName name="AGKXGZ">[233]Sheet1!#REF!</definedName>
    <definedName name="agkyen" localSheetId="6">#REF!</definedName>
    <definedName name="agkyen">#REF!</definedName>
    <definedName name="AGREGAT" localSheetId="9">'[256]Kuantitas &amp; Harga'!#REF!</definedName>
    <definedName name="AGREGAT" localSheetId="4">#REF!</definedName>
    <definedName name="AGREGAT" localSheetId="6">#REF!</definedName>
    <definedName name="AGREGAT">#REF!</definedName>
    <definedName name="Agregat_Halus" localSheetId="4">#REF!</definedName>
    <definedName name="Agregat_Halus">#REF!</definedName>
    <definedName name="Agregat_Halus___Sub_Base" localSheetId="4">#REF!</definedName>
    <definedName name="Agregat_Halus___Sub_Base">#REF!</definedName>
    <definedName name="Agregat_halus__Cor" localSheetId="4">#REF!</definedName>
    <definedName name="Agregat_halus__Cor">#REF!</definedName>
    <definedName name="Agregat_Kasar" localSheetId="4">#REF!</definedName>
    <definedName name="Agregat_Kasar">#REF!</definedName>
    <definedName name="Agregat_Kasar___Sub_Base" localSheetId="4">#REF!</definedName>
    <definedName name="Agregat_Kasar___Sub_Base">#REF!</definedName>
    <definedName name="AGREGAT1">'[88]Kuantitas &amp; Harga'!$A$86:$K$100</definedName>
    <definedName name="AGREGATA" localSheetId="9">'[257]Agregat Halus &amp; Kasar'!$A$1:$K$120</definedName>
    <definedName name="AGREGATA" localSheetId="4">#REF!</definedName>
    <definedName name="AGREGATA" localSheetId="6">[56]HK!$A$1:$J$120</definedName>
    <definedName name="AGREGATA">#REF!</definedName>
    <definedName name="AGREGATB" localSheetId="9">'[257]Agregat Halus &amp; Kasar'!$A$121:$K$240</definedName>
    <definedName name="AGREGATB" localSheetId="4">#REF!</definedName>
    <definedName name="AGREGATB" localSheetId="6">[56]HK!$A$121:$J$240</definedName>
    <definedName name="AGREGATB">#REF!</definedName>
    <definedName name="AGREGATC" localSheetId="9">'[257]Agregat Halus &amp; Kasar'!$A$367:$K$486</definedName>
    <definedName name="AGREGATC" localSheetId="4">#REF!</definedName>
    <definedName name="AGREGATC" localSheetId="6">[56]HK!$A$323:$J$442</definedName>
    <definedName name="AGREGATC">#REF!</definedName>
    <definedName name="AgregatC1">'[136]Agregat Halus &amp; Kasar'!$A$361:$J$480</definedName>
    <definedName name="AgregatHalus" localSheetId="4">#REF!</definedName>
    <definedName name="agregathalus" localSheetId="6">[258]upahbahan!$G$111</definedName>
    <definedName name="AgregatHalus">#REF!</definedName>
    <definedName name="AGREGATHALUS412" localSheetId="6">#REF!</definedName>
    <definedName name="AGREGATHALUS412">#REF!</definedName>
    <definedName name="AgregatHalusuntukBase" localSheetId="4">#REF!</definedName>
    <definedName name="AgregatHalusUntukBase" localSheetId="6">'[259]Harga Dasar'!$H$28</definedName>
    <definedName name="AgregatHalusuntukBase">#REF!</definedName>
    <definedName name="AgregatKasar" localSheetId="4">#REF!</definedName>
    <definedName name="agregatkasar" localSheetId="6">[258]upahbahan!$G$112</definedName>
    <definedName name="AgregatKasar">#REF!</definedName>
    <definedName name="AGREGATKASAR412" localSheetId="6">#REF!</definedName>
    <definedName name="AGREGATKASAR412">#REF!</definedName>
    <definedName name="AgregatKasaruntukBase" localSheetId="4">#REF!</definedName>
    <definedName name="AgregatKasarUntukBase" localSheetId="6">'[259]Harga Dasar'!$H$27</definedName>
    <definedName name="AgregatKasaruntukBase">#REF!</definedName>
    <definedName name="agropolitan">[260]eklok!$B$8:$I$44</definedName>
    <definedName name="AH" localSheetId="9">[122]ANALISA!#REF!</definedName>
    <definedName name="AH" localSheetId="6">[122]ANALISA!#REF!</definedName>
    <definedName name="AH">'[230]keb-BHN'!$X$15:$X$78</definedName>
    <definedName name="ahalus" localSheetId="4">#REF!</definedName>
    <definedName name="ahalus" localSheetId="6">#REF!</definedName>
    <definedName name="ahalus">#REF!</definedName>
    <definedName name="Ahli">[261]DataBase!$D$2:$I$2,[261]DataBase!$D$4,[261]DataBase!$E$4,[261]DataBase!$F$4,[261]DataBase!$G$4,[261]DataBase!$H$4,[261]DataBase!$I$4</definedName>
    <definedName name="ahrd100" localSheetId="4">#REF!</definedName>
    <definedName name="ahrd100" localSheetId="6">#REF!</definedName>
    <definedName name="ahrd100">#REF!</definedName>
    <definedName name="ahrd150" localSheetId="4">#REF!</definedName>
    <definedName name="ahrd150">#REF!</definedName>
    <definedName name="ahs" localSheetId="9">#REF!</definedName>
    <definedName name="Ahs" localSheetId="6">'[196]4-Basic Price'!$F$68</definedName>
    <definedName name="Ahs">'[197]4-Basic Price'!$F$68</definedName>
    <definedName name="AHS_2" localSheetId="4">#REF!</definedName>
    <definedName name="AHS_2" localSheetId="6">#REF!</definedName>
    <definedName name="AHS_2">#REF!</definedName>
    <definedName name="AHS_3" localSheetId="4">#REF!</definedName>
    <definedName name="AHS_3" localSheetId="6">#REF!</definedName>
    <definedName name="AHS_3">#REF!</definedName>
    <definedName name="AHS_4" localSheetId="4">#REF!</definedName>
    <definedName name="AHS_4" localSheetId="6">#REF!</definedName>
    <definedName name="AHS_4">#REF!</definedName>
    <definedName name="AHS_5" localSheetId="4">#REF!</definedName>
    <definedName name="AHS_5">#REF!</definedName>
    <definedName name="AHS_6" localSheetId="4">#REF!</definedName>
    <definedName name="AHS_6">#REF!</definedName>
    <definedName name="AHS_7" localSheetId="4">#REF!</definedName>
    <definedName name="AHS_7">#REF!</definedName>
    <definedName name="ahs_9">#REF!</definedName>
    <definedName name="AHS_MOB">[262]analisa!$B$1:$K$97</definedName>
    <definedName name="ahuf100" localSheetId="4">#REF!</definedName>
    <definedName name="ahuf100" localSheetId="6">#REF!</definedName>
    <definedName name="ahuf100">#REF!</definedName>
    <definedName name="ahuf150" localSheetId="4">#REF!</definedName>
    <definedName name="ahuf150">#REF!</definedName>
    <definedName name="ahuf150ahuf150" localSheetId="4">#REF!</definedName>
    <definedName name="ahuf150ahuf150">#REF!</definedName>
    <definedName name="AI">'[230]keb-BHN'!$Y$15:$Y$78</definedName>
    <definedName name="AIATGZ" localSheetId="6">[233]Sheet1!#REF!</definedName>
    <definedName name="AIATGZ">[233]Sheet1!#REF!</definedName>
    <definedName name="air">[258]upahbahan!$G$115</definedName>
    <definedName name="Air_Compresor" localSheetId="4">#REF!</definedName>
    <definedName name="Air_Compresor" localSheetId="6">#REF!</definedName>
    <definedName name="Air_Compresor">#REF!</definedName>
    <definedName name="Air_compressor" localSheetId="4">#REF!</definedName>
    <definedName name="Air_compressor" localSheetId="6">#REF!</definedName>
    <definedName name="Air_compressor">#REF!</definedName>
    <definedName name="AIRCOMPRESOR611" localSheetId="4">#REF!</definedName>
    <definedName name="AIRCOMPRESOR611">#REF!</definedName>
    <definedName name="AIRCOMPRESOR819" localSheetId="4">#REF!</definedName>
    <definedName name="AIRCOMPRESOR819">#REF!</definedName>
    <definedName name="airkerja">#REF!</definedName>
    <definedName name="AJ">'[230]keb-BHN'!$Z$15:$Z$78</definedName>
    <definedName name="ajibarang2" localSheetId="4">[263]D7!#REF!</definedName>
    <definedName name="ajibarang2" localSheetId="6">[263]D7!#REF!</definedName>
    <definedName name="ajibarang2">[263]D7!#REF!</definedName>
    <definedName name="ajs" localSheetId="6">#REF!</definedName>
    <definedName name="ajs">#REF!</definedName>
    <definedName name="ajunk" localSheetId="9" hidden="1">#REF!</definedName>
    <definedName name="ajunk" localSheetId="4" hidden="1">#REF!</definedName>
    <definedName name="ajunk" localSheetId="6" hidden="1">#REF!</definedName>
    <definedName name="ajunk" hidden="1">#REF!</definedName>
    <definedName name="AK">'[230]keb-BHN'!$AA$15:$AA$78</definedName>
    <definedName name="aka">[264]Currency!$B$1</definedName>
    <definedName name="aka_5">[265]Currency!$B$1</definedName>
    <definedName name="akasar" localSheetId="4">#REF!</definedName>
    <definedName name="akasar" localSheetId="6">#REF!</definedName>
    <definedName name="akasar">#REF!</definedName>
    <definedName name="akco100" localSheetId="4">#REF!</definedName>
    <definedName name="akco100">#REF!</definedName>
    <definedName name="akco150" localSheetId="4">#REF!</definedName>
    <definedName name="akco150">#REF!</definedName>
    <definedName name="akco80" localSheetId="4">#REF!</definedName>
    <definedName name="akco80">#REF!</definedName>
    <definedName name="akfd50" localSheetId="4">#REF!</definedName>
    <definedName name="akfd50">#REF!</definedName>
    <definedName name="akfj100" localSheetId="4">#REF!</definedName>
    <definedName name="akfj100">#REF!</definedName>
    <definedName name="akgv100" localSheetId="4">#REF!</definedName>
    <definedName name="akgv100">#REF!</definedName>
    <definedName name="akgv80" localSheetId="4">#REF!</definedName>
    <definedName name="akgv80">#REF!</definedName>
    <definedName name="AKKK" hidden="1">'[266]ANL-EI'!#REF!</definedName>
    <definedName name="akof100" localSheetId="4">#REF!</definedName>
    <definedName name="akof100" localSheetId="6">#REF!</definedName>
    <definedName name="akof100">#REF!</definedName>
    <definedName name="akof150" localSheetId="4">#REF!</definedName>
    <definedName name="akof150">#REF!</definedName>
    <definedName name="akof4" localSheetId="4">#REF!</definedName>
    <definedName name="akof4">#REF!</definedName>
    <definedName name="akof6" localSheetId="4">#REF!</definedName>
    <definedName name="akof6">#REF!</definedName>
    <definedName name="akof80" localSheetId="4">#REF!</definedName>
    <definedName name="akof80">#REF!</definedName>
    <definedName name="akofl80" localSheetId="4">#REF!</definedName>
    <definedName name="akofl80">#REF!</definedName>
    <definedName name="akogv100" localSheetId="4">#REF!</definedName>
    <definedName name="akogv100">#REF!</definedName>
    <definedName name="akogv80" localSheetId="4">#REF!</definedName>
    <definedName name="akogv80">#REF!</definedName>
    <definedName name="akses" localSheetId="9">#REF!</definedName>
    <definedName name="akses">#REF!</definedName>
    <definedName name="aku" localSheetId="9">'[165]Upah&amp;Bahan'!$C$16</definedName>
    <definedName name="aku" localSheetId="4">'[267]Kuantitas &amp; Harga'!#REF!</definedName>
    <definedName name="aku" localSheetId="6">'[166]Upah&amp;Bahan'!$C$16</definedName>
    <definedName name="aku">'[267]Kuantitas &amp; Harga'!#REF!</definedName>
    <definedName name="akunci" localSheetId="4">#REF!</definedName>
    <definedName name="akunci" localSheetId="6">#REF!</definedName>
    <definedName name="akunci">#REF!</definedName>
    <definedName name="al" localSheetId="6">'[268]Bangunan Utama'!$AL$17</definedName>
    <definedName name="AL">'[230]keb-BHN'!$AB$15:$AB$78</definedName>
    <definedName name="al_rsh">[260]am_al!$B$46:$I$82</definedName>
    <definedName name="al_terpusat_ipal_metrobesar">[260]am_al!$B$122:$I$158</definedName>
    <definedName name="al_terpusat_kawasan_iplt">[260]am_al!$B$84:$I$120</definedName>
    <definedName name="alaina" localSheetId="9">#REF!</definedName>
    <definedName name="alaina" localSheetId="6">#REF!</definedName>
    <definedName name="alaina">#REF!</definedName>
    <definedName name="ALAMAT" localSheetId="4">#REF!</definedName>
    <definedName name="alamat" localSheetId="6">[190]Input!$B$8</definedName>
    <definedName name="ALAMAT">#REF!</definedName>
    <definedName name="ALAMAT_PIMP">[269]Data!$B$10</definedName>
    <definedName name="ALAMAT1">[270]DASAR!$D$12</definedName>
    <definedName name="ALAMAT2">[270]DASAR!$D$13</definedName>
    <definedName name="ALAMATDIR" localSheetId="6">[271]Menu!#REF!</definedName>
    <definedName name="ALAMATDIR">[271]Menu!#REF!</definedName>
    <definedName name="ALAMATKOM" localSheetId="6">[271]Menu!#REF!</definedName>
    <definedName name="ALAMATKOM">[271]Menu!#REF!</definedName>
    <definedName name="AlamatPersh">[269]Data!$B$7</definedName>
    <definedName name="ALAMATWADIR" localSheetId="6">[271]Menu!#REF!</definedName>
    <definedName name="ALAMATWADIR">[271]Menu!#REF!</definedName>
    <definedName name="ALAT" localSheetId="9">#REF!</definedName>
    <definedName name="ALAT" localSheetId="4">#REF!</definedName>
    <definedName name="ALAT" localSheetId="6">#REF!</definedName>
    <definedName name="ALAT">#REF!</definedName>
    <definedName name="Alat_Asphalt_Distributor" localSheetId="9">#REF!</definedName>
    <definedName name="Alat_Asphalt_Distributor" localSheetId="6">#REF!</definedName>
    <definedName name="Alat_Asphalt_Distributor">#REF!</definedName>
    <definedName name="alat_bantu" localSheetId="9">#REF!</definedName>
    <definedName name="ALAT_BANTU">[272]basic!$N$6</definedName>
    <definedName name="Alat_Loader" localSheetId="9">#REF!</definedName>
    <definedName name="Alat_Loader" localSheetId="6">#REF!</definedName>
    <definedName name="Alat_Loader">#REF!</definedName>
    <definedName name="Alat_Pancang" localSheetId="4">#REF!</definedName>
    <definedName name="Alat_Pancang" localSheetId="6">#REF!</definedName>
    <definedName name="Alat_Pancang">#REF!</definedName>
    <definedName name="ALAT1">'[273]Analisa 2'!$B$1459:$J$1665</definedName>
    <definedName name="alatbantu" localSheetId="9">#REF!</definedName>
    <definedName name="alatbantu" localSheetId="6">[258]upahbahan!$G$78</definedName>
    <definedName name="alatbantu">'[251]upah bahan'!$G$56</definedName>
    <definedName name="AlatPokok">'[274]Kebut. Alat'!$C$8:$F$20</definedName>
    <definedName name="alatukur" localSheetId="4">'[212]HARGA SATUAN  '!#REF!</definedName>
    <definedName name="alatukur" localSheetId="6">'[212]HARGA SATUAN  '!#REF!</definedName>
    <definedName name="alatukur">'[212]HARGA SATUAN  '!#REF!</definedName>
    <definedName name="ALATUTAMA" localSheetId="9">#REF!</definedName>
    <definedName name="ALATUTAMA" localSheetId="4">#REF!</definedName>
    <definedName name="ALATUTAMA" localSheetId="6">[275]Peralatan!$AZ$1:$BI$118</definedName>
    <definedName name="ALATUTAMA">#REF!</definedName>
    <definedName name="alb">[276]K210!$I$18</definedName>
    <definedName name="alba">'[176]Harga Satuan Bahan'!$E$51</definedName>
    <definedName name="alba2.20" localSheetId="9">#REF!</definedName>
    <definedName name="alba2.20" localSheetId="6">#REF!</definedName>
    <definedName name="alba2.20">#REF!</definedName>
    <definedName name="alber" localSheetId="6">#REF!</definedName>
    <definedName name="alber">#REF!</definedName>
    <definedName name="albidayah" localSheetId="6">#REF!</definedName>
    <definedName name="albidayah">#REF!</definedName>
    <definedName name="ALET">#REF!</definedName>
    <definedName name="alfajar">#REF!</definedName>
    <definedName name="alhidayah">#REF!</definedName>
    <definedName name="alhidayah2">#REF!</definedName>
    <definedName name="alian" localSheetId="4">'[277]Data Alat'!#REF!</definedName>
    <definedName name="alian">'[277]Data Alat'!#REF!</definedName>
    <definedName name="alikhlas" localSheetId="6">#REF!</definedName>
    <definedName name="alikhlas">#REF!</definedName>
    <definedName name="alkhoer" localSheetId="6">#REF!</definedName>
    <definedName name="alkhoer">#REF!</definedName>
    <definedName name="all_s" localSheetId="9">#REF!</definedName>
    <definedName name="all_s" localSheetId="6">#REF!</definedName>
    <definedName name="all_s">#REF!</definedName>
    <definedName name="almfoil">#REF!</definedName>
    <definedName name="AlmtKaCabang">'[241]DATA PROYEK'!$F$78</definedName>
    <definedName name="AlmtOwner">'[241]DATA PROYEK'!$F$62</definedName>
    <definedName name="ALOKASI" localSheetId="9" hidden="1">#REF!</definedName>
    <definedName name="ALOKASI" localSheetId="6" hidden="1">#REF!</definedName>
    <definedName name="ALOKASI" hidden="1">#REF!</definedName>
    <definedName name="ALT" localSheetId="4">[126]AHS!#REF!</definedName>
    <definedName name="ALT" localSheetId="6">[126]AHS!#REF!</definedName>
    <definedName name="ALT">[126]AHS!#REF!</definedName>
    <definedName name="alumunium_foil" localSheetId="9">#REF!</definedName>
    <definedName name="alumunium_foil" localSheetId="6">#REF!</definedName>
    <definedName name="alumunium_foil">#REF!</definedName>
    <definedName name="ALUT" localSheetId="4">#REF!</definedName>
    <definedName name="ALUT" localSheetId="6">#REF!</definedName>
    <definedName name="ALUT">#REF!</definedName>
    <definedName name="AM">'[230]keb-BHN'!$AC$15:$AC$78</definedName>
    <definedName name="AMEDGZ" localSheetId="6">[233]Sheet1!#REF!</definedName>
    <definedName name="AMEDGZ">[233]Sheet1!#REF!</definedName>
    <definedName name="AMOUNT" localSheetId="9">[278]MFC!#REF!</definedName>
    <definedName name="AMOUNT" localSheetId="6">[278]MFC!#REF!</definedName>
    <definedName name="AMOUNT">[278]MFC!#REF!</definedName>
    <definedName name="AMP" localSheetId="9">#REF!</definedName>
    <definedName name="AMP" localSheetId="4">#REF!</definedName>
    <definedName name="AMP" localSheetId="6">[275]Peralatan!$A$1:$J$59</definedName>
    <definedName name="AMP">#REF!</definedName>
    <definedName name="AMP.636C">[133]metode.dmpu!$L$682</definedName>
    <definedName name="AMPAR23" localSheetId="9">#REF!</definedName>
    <definedName name="AMPAR23" localSheetId="6">#REF!</definedName>
    <definedName name="AMPAR23">#REF!</definedName>
    <definedName name="AMPAR57" localSheetId="9">#REF!</definedName>
    <definedName name="AMPAR57" localSheetId="6">#REF!</definedName>
    <definedName name="AMPAR57">#REF!</definedName>
    <definedName name="ampelas" localSheetId="9">#REF!</definedName>
    <definedName name="ampelas">'[279]dft-harga'!$G$7</definedName>
    <definedName name="ampelasbesi.kayu" localSheetId="9">#REF!</definedName>
    <definedName name="ampelasbesi.kayu" localSheetId="6">#REF!</definedName>
    <definedName name="ampelasbesi.kayu">#REF!</definedName>
    <definedName name="ampl">'[153]Harga Satuan Bahan'!$E$39</definedName>
    <definedName name="amplas" localSheetId="9">#REF!</definedName>
    <definedName name="amplas" localSheetId="6">#REF!</definedName>
    <definedName name="amplas">[99]hrg_sat!$H$147</definedName>
    <definedName name="amplasa" localSheetId="4">#REF!</definedName>
    <definedName name="amplasa" localSheetId="6">#REF!</definedName>
    <definedName name="amplasa">#REF!</definedName>
    <definedName name="amplasbesi" localSheetId="9">#REF!</definedName>
    <definedName name="amplasbesi" localSheetId="6">#REF!</definedName>
    <definedName name="amplasbesi">#REF!</definedName>
    <definedName name="amplaskayu">#REF!</definedName>
    <definedName name="AMPLOP">#REF!</definedName>
    <definedName name="ampyen">#REF!</definedName>
    <definedName name="an" localSheetId="9">'[72]Kuantitas &amp; Harga'!#REF!</definedName>
    <definedName name="an" localSheetId="4">[121]AHS!#REF!</definedName>
    <definedName name="an" localSheetId="6">'[72]Kuantitas &amp; Harga'!#REF!</definedName>
    <definedName name="an">[121]AHS!#REF!</definedName>
    <definedName name="an.">[109]Anl!#REF!</definedName>
    <definedName name="an.01" localSheetId="9">#REF!</definedName>
    <definedName name="an.01" localSheetId="4">#REF!</definedName>
    <definedName name="an.01" localSheetId="6">#REF!</definedName>
    <definedName name="an.01">#REF!</definedName>
    <definedName name="an.02" localSheetId="9">#REF!</definedName>
    <definedName name="an.02" localSheetId="4">#REF!</definedName>
    <definedName name="an.02">#REF!</definedName>
    <definedName name="an.03" localSheetId="9">#REF!</definedName>
    <definedName name="an.03" localSheetId="4">#REF!</definedName>
    <definedName name="an.03">#REF!</definedName>
    <definedName name="an.03a" localSheetId="4">#REF!</definedName>
    <definedName name="an.03a">#REF!</definedName>
    <definedName name="an.04" localSheetId="4">#REF!</definedName>
    <definedName name="an.04">#REF!</definedName>
    <definedName name="an.05" localSheetId="4">#REF!</definedName>
    <definedName name="an.05">#REF!</definedName>
    <definedName name="an.05a" localSheetId="4">#REF!</definedName>
    <definedName name="an.05a">#REF!</definedName>
    <definedName name="an.06" localSheetId="4">#REF!</definedName>
    <definedName name="an.06">#REF!</definedName>
    <definedName name="an.06a" localSheetId="4">#REF!</definedName>
    <definedName name="an.06a">#REF!</definedName>
    <definedName name="an.07" localSheetId="4">#REF!</definedName>
    <definedName name="an.07">#REF!</definedName>
    <definedName name="an.08" localSheetId="4">#REF!</definedName>
    <definedName name="an.08">#REF!</definedName>
    <definedName name="an.09" localSheetId="4">#REF!</definedName>
    <definedName name="an.09">#REF!</definedName>
    <definedName name="An.1_4F.37">#REF!</definedName>
    <definedName name="AN.10" localSheetId="4">#REF!</definedName>
    <definedName name="AN.10">#REF!</definedName>
    <definedName name="AN.11" localSheetId="4">#REF!</definedName>
    <definedName name="AN.11">#REF!</definedName>
    <definedName name="AN.12" localSheetId="4">#REF!</definedName>
    <definedName name="AN.12">#REF!</definedName>
    <definedName name="AN.13" localSheetId="4">#REF!</definedName>
    <definedName name="AN.13">#REF!</definedName>
    <definedName name="AN.14" localSheetId="4">#REF!</definedName>
    <definedName name="AN.14">#REF!</definedName>
    <definedName name="AN.30" localSheetId="4">#REF!</definedName>
    <definedName name="AN.30">#REF!</definedName>
    <definedName name="An.A.1" localSheetId="9">[109]Anl!#REF!</definedName>
    <definedName name="An.A.1">'[280]ana drainase'!$L$16</definedName>
    <definedName name="An.A.18" localSheetId="9">[109]Anl!#REF!</definedName>
    <definedName name="An.A.18">[109]Anl!#REF!</definedName>
    <definedName name="An.A.18a">[281]Anl!$L$42</definedName>
    <definedName name="AN.A9" localSheetId="9">[109]Anl!#REF!</definedName>
    <definedName name="AN.A9">[109]Anl!#REF!</definedName>
    <definedName name="An.G.14" localSheetId="9">[109]Anl!#REF!</definedName>
    <definedName name="An.G.14">[109]Anl!#REF!</definedName>
    <definedName name="An.G.32.h">'[282]ana drainase'!$L$68</definedName>
    <definedName name="An.G.43." localSheetId="9">[109]Anl!#REF!</definedName>
    <definedName name="An.G.43.">[109]Anl!#REF!</definedName>
    <definedName name="an.prtsi" localSheetId="9">#REF!</definedName>
    <definedName name="an.prtsi" localSheetId="6">#REF!</definedName>
    <definedName name="an.prtsi">#REF!</definedName>
    <definedName name="AN_CK" localSheetId="9">#REF!</definedName>
    <definedName name="AN_CK" localSheetId="6">#REF!</definedName>
    <definedName name="AN_CK">#REF!</definedName>
    <definedName name="ANA10C" localSheetId="6">'[85]Anls Hrg'!#REF!</definedName>
    <definedName name="ANA10C">'[85]Anls Hrg'!#REF!</definedName>
    <definedName name="ANA9A" localSheetId="6">'[85]Anls Hrg'!#REF!</definedName>
    <definedName name="ANA9A">'[85]Anls Hrg'!#REF!</definedName>
    <definedName name="anabjkc" localSheetId="9">#REF!</definedName>
    <definedName name="anabjkc" localSheetId="6">#REF!</definedName>
    <definedName name="anabjkc">#REF!</definedName>
    <definedName name="anacnp" localSheetId="9">#REF!</definedName>
    <definedName name="anacnp" localSheetId="6">#REF!</definedName>
    <definedName name="anacnp">#REF!</definedName>
    <definedName name="anaHSPL" localSheetId="6">#REF!</definedName>
    <definedName name="anaHSPL">#REF!</definedName>
    <definedName name="anak" localSheetId="9">'[165]Upah&amp;Bahan'!$C$19</definedName>
    <definedName name="anak">'[166]Upah&amp;Bahan'!$C$19</definedName>
    <definedName name="ANAK1" localSheetId="9">#REF!</definedName>
    <definedName name="ANAK1" localSheetId="6">#REF!</definedName>
    <definedName name="ANAK1">#REF!</definedName>
    <definedName name="ANAK2" localSheetId="9">#REF!</definedName>
    <definedName name="ANAK2" localSheetId="6">#REF!</definedName>
    <definedName name="ANAK2">#REF!</definedName>
    <definedName name="ANAK3" localSheetId="9">#REF!</definedName>
    <definedName name="ANAK3" localSheetId="6">#REF!</definedName>
    <definedName name="ANAK3">#REF!</definedName>
    <definedName name="anak4">#REF!</definedName>
    <definedName name="anak5">#REF!</definedName>
    <definedName name="anak6">#REF!</definedName>
    <definedName name="anak7">#REF!</definedName>
    <definedName name="anak8">#REF!</definedName>
    <definedName name="ANAL_BHN">[262]ahs_bhn!$B$1:$P$256</definedName>
    <definedName name="Anal_Teknis_Klas_A_Minor" localSheetId="4">#REF!</definedName>
    <definedName name="Anal_Teknis_Klas_A_Minor" localSheetId="6">#REF!</definedName>
    <definedName name="Anal_Teknis_Klas_A_Minor">#REF!</definedName>
    <definedName name="Anal2" localSheetId="4">#REF!</definedName>
    <definedName name="Anal2" localSheetId="6">#REF!</definedName>
    <definedName name="Anal2">#REF!</definedName>
    <definedName name="ANALAT" localSheetId="4">#REF!</definedName>
    <definedName name="ANALAT">#REF!</definedName>
    <definedName name="ANALISA" localSheetId="4">#REF!</definedName>
    <definedName name="ANALISA">#REF!</definedName>
    <definedName name="Analisa_EI_612">[283]DivVI!$F$71</definedName>
    <definedName name="Analisa_EI_633">[283]DivVI!$F$141</definedName>
    <definedName name="Analisa_EI_635" localSheetId="9">#REF!</definedName>
    <definedName name="Analisa_EI_635" localSheetId="6">#REF!</definedName>
    <definedName name="Analisa_EI_635">#REF!</definedName>
    <definedName name="Analisa_EI_636" localSheetId="9">#REF!</definedName>
    <definedName name="Analisa_EI_636" localSheetId="6">#REF!</definedName>
    <definedName name="Analisa_EI_636">#REF!</definedName>
    <definedName name="ANALISA_HARGA_SATUAN">[284]Sheet1!$X$3:$AH$54,[284]Sheet1!$X$72:$AH$111,[284]Sheet1!$X$134:$AH$174</definedName>
    <definedName name="ANALISA_HARGA_SATUAN_MATA_PEMBAYARAN_UTAMA" localSheetId="6">#REF!</definedName>
    <definedName name="ANALISA_HARGA_SATUAN_MATA_PEMBAYARAN_UTAMA">#REF!</definedName>
    <definedName name="analisa1" localSheetId="6">#REF!</definedName>
    <definedName name="analisa1">#REF!</definedName>
    <definedName name="Analisa101A" localSheetId="6">#REF!</definedName>
    <definedName name="Analisa101A">'[285]Analisa HSP'!$U$51</definedName>
    <definedName name="Analisa101B" localSheetId="6">#REF!</definedName>
    <definedName name="Analisa101B">'[285]Analisa HSP'!$U$231</definedName>
    <definedName name="Analisa101C" localSheetId="9">'[286]Analisa HSP'!$U$410</definedName>
    <definedName name="Analisa101C" localSheetId="6">#REF!</definedName>
    <definedName name="Analisa101C">'[285]Analisa HSP'!$U$410</definedName>
    <definedName name="Analisa101D" localSheetId="6">#REF!</definedName>
    <definedName name="Analisa101D">'[285]Analisa HSP'!$U$589</definedName>
    <definedName name="Analisa101E" localSheetId="6">#REF!</definedName>
    <definedName name="Analisa101E">'[285]Analisa HSP'!$U$768</definedName>
    <definedName name="analisa146" localSheetId="4">#REF!</definedName>
    <definedName name="analisa146" localSheetId="6">#REF!</definedName>
    <definedName name="analisa146">#REF!</definedName>
    <definedName name="analisa2_6">'[213]analisa 2.6'!$A$1:$G$65536</definedName>
    <definedName name="Analisa21">[287]Div2!$B$2:$L$67</definedName>
    <definedName name="Analisa22Man">[287]Div2!$B$68:$L$133</definedName>
    <definedName name="Analisa22Mek">[287]Div2!$B$134:$L$199</definedName>
    <definedName name="Analisa311">[287]Div3!$B$2:$L$68</definedName>
    <definedName name="Analisa313">[287]Div3!$B$69:$L$199</definedName>
    <definedName name="Analisa314">[287]Div3!$B$200:$L$267</definedName>
    <definedName name="Analisa321" localSheetId="6">[288]Div3!#REF!</definedName>
    <definedName name="Analisa321">[288]Div3!#REF!</definedName>
    <definedName name="Analisa421">[287]Div4!$B$2:$L$67</definedName>
    <definedName name="Analisa422">[287]Div4!$B$68:$L$133</definedName>
    <definedName name="Analisa511" localSheetId="6">#REF!</definedName>
    <definedName name="Analisa511">#REF!</definedName>
    <definedName name="Analisa512" localSheetId="6">#REF!</definedName>
    <definedName name="Analisa512">#REF!</definedName>
    <definedName name="Analisa55" localSheetId="6">#REF!</definedName>
    <definedName name="Analisa55">#REF!</definedName>
    <definedName name="Analisa611">#REF!</definedName>
    <definedName name="Analisa612">#REF!</definedName>
    <definedName name="Analisa631">#REF!</definedName>
    <definedName name="Analisa633">#REF!</definedName>
    <definedName name="Analisa634">#REF!</definedName>
    <definedName name="Analisa661">#REF!</definedName>
    <definedName name="Analisa70105">#REF!</definedName>
    <definedName name="Analisa70107">#REF!</definedName>
    <definedName name="Analisa70108">#REF!</definedName>
    <definedName name="Analisa70301">#REF!</definedName>
    <definedName name="Analisa70608">#REF!</definedName>
    <definedName name="Analisa70614">#REF!</definedName>
    <definedName name="Analisa70702">#REF!</definedName>
    <definedName name="Analisa70703">#REF!</definedName>
    <definedName name="Analisa70706">#REF!</definedName>
    <definedName name="Analisa70707">#REF!</definedName>
    <definedName name="Analisa709">#REF!</definedName>
    <definedName name="Analisa71003">#REF!</definedName>
    <definedName name="Analisa71106">#REF!</definedName>
    <definedName name="Analisa71202">#REF!</definedName>
    <definedName name="Analisa713">#REF!</definedName>
    <definedName name="Analisa71511">#REF!</definedName>
    <definedName name="Analisa8405">#REF!</definedName>
    <definedName name="AnalisaCCOIntern">'[241]Analisa Harsat CCO Intern'!$A$9:$O$500</definedName>
    <definedName name="AnalisaHarsat">'[241]Analisa Harsat'!$AH$8:$AL$500</definedName>
    <definedName name="AnalisaHarsatCCOIntern">'[241]Analisa Harsat CCO Intern'!$AA$8:$AE$500</definedName>
    <definedName name="AnalisaHarsatRealisasiSaatIni">'[241]AnHarSat Real Saat Ini'!$AA$8:$AD$500</definedName>
    <definedName name="AnalisaHarsatRealisasiSdSaatLalu">'[241]AnHarSat Real Sd Saat Lalu'!$AA$8:$AD$500</definedName>
    <definedName name="AnalisaRAB">'[274]Analisa RAB'!$A$2:$J$3174</definedName>
    <definedName name="AnalisaRealisasiSaatIni">'[241]AnHarSat Real Saat Ini'!$A$9:$O$500</definedName>
    <definedName name="AnalisaRealisasiSdSaatLalu">'[241]AnHarSat Real Sd Saat Lalu'!$A$9:$O$500</definedName>
    <definedName name="ANALYSIS">[74]TRAFFIC!$F$5:$M$58</definedName>
    <definedName name="anaplat" localSheetId="9">#REF!</definedName>
    <definedName name="anaplat" localSheetId="6">#REF!</definedName>
    <definedName name="anaplat">#REF!</definedName>
    <definedName name="anatb" localSheetId="9">#REF!</definedName>
    <definedName name="anatb" localSheetId="6">#REF!</definedName>
    <definedName name="anatb">#REF!</definedName>
    <definedName name="AnBegPondasi">[289]An_pdkg!$J$70</definedName>
    <definedName name="ancs" localSheetId="6">#REF!</definedName>
    <definedName name="ancs">#REF!</definedName>
    <definedName name="andar">[290]Alat!$BO$467</definedName>
    <definedName name="andars">[290]Alat!$BO$506</definedName>
    <definedName name="andesit" localSheetId="4">'[291]HARGA SATUAN'!#REF!</definedName>
    <definedName name="andesit" localSheetId="6">'[291]HARGA SATUAN'!#REF!</definedName>
    <definedName name="andesit">'[291]HARGA SATUAN'!#REF!</definedName>
    <definedName name="AnEarthW">[114]AnEarthW!$A$1:$IV$65536</definedName>
    <definedName name="ANG_10" localSheetId="9">#REF!</definedName>
    <definedName name="ANG_10" localSheetId="6">#REF!</definedName>
    <definedName name="ANG_10">#REF!</definedName>
    <definedName name="ANG_20" localSheetId="9">#REF!</definedName>
    <definedName name="ANG_20" localSheetId="6">#REF!</definedName>
    <definedName name="ANG_20">#REF!</definedName>
    <definedName name="ANG_30" localSheetId="9">#REF!</definedName>
    <definedName name="ANG_30" localSheetId="6">#REF!</definedName>
    <definedName name="ANG_30">#REF!</definedName>
    <definedName name="ANG_KAYU">#REF!</definedName>
    <definedName name="ANG_SEMEN">#REF!</definedName>
    <definedName name="anggota1" localSheetId="4">[203]Input!#REF!</definedName>
    <definedName name="anggota1">[203]Input!#REF!</definedName>
    <definedName name="anggota2" localSheetId="4">[203]Input!#REF!</definedName>
    <definedName name="anggota2">[203]Input!#REF!</definedName>
    <definedName name="anggota3" localSheetId="4">[203]Input!#REF!</definedName>
    <definedName name="anggota3">[203]Input!#REF!</definedName>
    <definedName name="anggota4" localSheetId="4">[292]Input!#REF!</definedName>
    <definedName name="anggota4">[292]Input!#REF!</definedName>
    <definedName name="anggota5" localSheetId="4">[292]Input!#REF!</definedName>
    <definedName name="anggota5">[292]Input!#REF!</definedName>
    <definedName name="anggun" localSheetId="4" hidden="1">'[293]struktur tdk dipakai'!#REF!</definedName>
    <definedName name="anggun" hidden="1">'[293]struktur tdk dipakai'!#REF!</definedName>
    <definedName name="Angk10" localSheetId="6">#REF!</definedName>
    <definedName name="Angk10">#REF!</definedName>
    <definedName name="Angk20" localSheetId="6">#REF!</definedName>
    <definedName name="Angk20">#REF!</definedName>
    <definedName name="Angk30" localSheetId="6">#REF!</definedName>
    <definedName name="Angk30">#REF!</definedName>
    <definedName name="angka1">#REF!</definedName>
    <definedName name="angka3">#REF!</definedName>
    <definedName name="angka4">#REF!</definedName>
    <definedName name="ANGKATGALIAN">#REF!</definedName>
    <definedName name="ANGKER">[122]BAHAN!#REF!</definedName>
    <definedName name="Angker_kusen" localSheetId="9">#REF!</definedName>
    <definedName name="Angker_kusen" localSheetId="6">#REF!</definedName>
    <definedName name="Angker_kusen">#REF!</definedName>
    <definedName name="angker12" localSheetId="9">#REF!</definedName>
    <definedName name="angker12" localSheetId="6">#REF!</definedName>
    <definedName name="angker12">#REF!</definedName>
    <definedName name="angker16" localSheetId="9">#REF!</definedName>
    <definedName name="angker16" localSheetId="6">#REF!</definedName>
    <definedName name="angker16">#REF!</definedName>
    <definedName name="angker161">#REF!</definedName>
    <definedName name="angker19">#REF!</definedName>
    <definedName name="angker32">#REF!</definedName>
    <definedName name="angkerbaut">#REF!</definedName>
    <definedName name="ANGKUR" localSheetId="4">'[212]HARGA SATUAN  '!#REF!</definedName>
    <definedName name="ANGKUR">'[212]HARGA SATUAN  '!#REF!</definedName>
    <definedName name="angkur12" localSheetId="9">#REF!</definedName>
    <definedName name="angkur12" localSheetId="6">#REF!</definedName>
    <definedName name="angkur12">#REF!</definedName>
    <definedName name="angkur16" localSheetId="9">#REF!</definedName>
    <definedName name="angkur16" localSheetId="6">#REF!</definedName>
    <definedName name="angkur16">#REF!</definedName>
    <definedName name="angkur19" localSheetId="9">#REF!</definedName>
    <definedName name="angkur19" localSheetId="6">#REF!</definedName>
    <definedName name="angkur19">#REF!</definedName>
    <definedName name="angkur20">#REF!</definedName>
    <definedName name="AngkurhidupMA519">[99]hrg_sat!$H$71</definedName>
    <definedName name="AngkurhidupSD501">[99]hrg_sat!$H$72</definedName>
    <definedName name="angkut">'[294]Anls Bahan'!$E$157</definedName>
    <definedName name="Angkut.Galian20Km">[295]ANL.ANGKUT!$F$48</definedName>
    <definedName name="Angkut.Galian30Km">[295]ANL.ANGKUT!$F$64</definedName>
    <definedName name="angkut120" localSheetId="9">#REF!</definedName>
    <definedName name="angkut120" localSheetId="6">#REF!</definedName>
    <definedName name="angkut120">#REF!</definedName>
    <definedName name="angkuttanah20">[99]hrg_sat!$H$119</definedName>
    <definedName name="angsa" localSheetId="4">#REF!</definedName>
    <definedName name="angsa" localSheetId="6">#REF!</definedName>
    <definedName name="angsa">#REF!</definedName>
    <definedName name="Angsana" localSheetId="9">#REF!</definedName>
    <definedName name="Angsana" localSheetId="6">#REF!</definedName>
    <definedName name="Angsana">#REF!</definedName>
    <definedName name="anHsPl">#REF!</definedName>
    <definedName name="ANI">[296]CH!$C$29</definedName>
    <definedName name="ANJINGGGG" localSheetId="9">#REF!</definedName>
    <definedName name="ANJINGGGG" localSheetId="6">#REF!</definedName>
    <definedName name="ANJINGGGG">#REF!</definedName>
    <definedName name="ank" localSheetId="6">[297]DivVII!$G$50</definedName>
    <definedName name="ank">[108]DivVII!$G$50</definedName>
    <definedName name="Ank.AC">[298]Angkut!$G$44</definedName>
    <definedName name="anker" localSheetId="6">'[153]Harga Satuan Bahan'!#REF!</definedName>
    <definedName name="anker">'[153]Harga Satuan Bahan'!#REF!</definedName>
    <definedName name="ankurd20" localSheetId="9">#REF!</definedName>
    <definedName name="ankurd20" localSheetId="6">#REF!</definedName>
    <definedName name="ankurd20">#REF!</definedName>
    <definedName name="Anl.balokanak2030" localSheetId="4">#REF!</definedName>
    <definedName name="Anl.balokanak2030" localSheetId="6">#REF!</definedName>
    <definedName name="Anl.balokanak2030">#REF!</definedName>
    <definedName name="Anl.baloklantai2540" localSheetId="4">#REF!</definedName>
    <definedName name="Anl.baloklantai2540" localSheetId="6">#REF!</definedName>
    <definedName name="Anl.baloklantai2540">#REF!</definedName>
    <definedName name="Anl.baloklantai2550" localSheetId="4">#REF!</definedName>
    <definedName name="Anl.baloklantai2550">#REF!</definedName>
    <definedName name="Anl.baloklatai1313" localSheetId="4">#REF!</definedName>
    <definedName name="Anl.baloklatai1313">#REF!</definedName>
    <definedName name="Anl.bata12" localSheetId="4">#REF!</definedName>
    <definedName name="Anl.bata12">#REF!</definedName>
    <definedName name="Anl.bata14" localSheetId="4">#REF!</definedName>
    <definedName name="Anl.bata14">#REF!</definedName>
    <definedName name="Anl.batugunung" localSheetId="4">#REF!</definedName>
    <definedName name="Anl.batugunung">#REF!</definedName>
    <definedName name="Anl.batukosong" localSheetId="4">#REF!</definedName>
    <definedName name="Anl.batukosong">#REF!</definedName>
    <definedName name="Anl.bekisting" localSheetId="4">#REF!</definedName>
    <definedName name="Anl.bekisting">#REF!</definedName>
    <definedName name="Anl.besipolos" localSheetId="4">#REF!</definedName>
    <definedName name="Anl.besipolos">#REF!</definedName>
    <definedName name="Anl.besiulir" localSheetId="4">#REF!</definedName>
    <definedName name="Anl.besiulir">#REF!</definedName>
    <definedName name="Anl.beton135" localSheetId="4">#REF!</definedName>
    <definedName name="Anl.beton135">#REF!</definedName>
    <definedName name="Anl.betoncor123" localSheetId="4">#REF!</definedName>
    <definedName name="Anl.betoncor123">#REF!</definedName>
    <definedName name="Anl.bongkarcetakan" localSheetId="4">#REF!</definedName>
    <definedName name="Anl.bongkarcetakan">#REF!</definedName>
    <definedName name="Anl.bordes" localSheetId="4">#REF!</definedName>
    <definedName name="Anl.bordes">#REF!</definedName>
    <definedName name="Anl.catmenie" localSheetId="4">#REF!</definedName>
    <definedName name="Anl.catmenie">#REF!</definedName>
    <definedName name="Anl.catminyak" localSheetId="4">#REF!</definedName>
    <definedName name="Anl.catminyak">#REF!</definedName>
    <definedName name="Anl.cattembok" localSheetId="4">#REF!</definedName>
    <definedName name="Anl.cattembok">#REF!</definedName>
    <definedName name="Anl.dindingkeramik2025" localSheetId="4">#REF!</definedName>
    <definedName name="Anl.dindingkeramik2025">#REF!</definedName>
    <definedName name="Anl.dindingkeramik4040" localSheetId="4">#REF!</definedName>
    <definedName name="Anl.dindingkeramik4040">#REF!</definedName>
    <definedName name="Anl.g.14" localSheetId="4">#REF!</definedName>
    <definedName name="Anl.g.14">#REF!</definedName>
    <definedName name="Anl.g.69" localSheetId="4">#REF!</definedName>
    <definedName name="Anl.g.69">#REF!</definedName>
    <definedName name="Anl.G41a" localSheetId="4">#REF!</definedName>
    <definedName name="Anl.G41a">#REF!</definedName>
    <definedName name="Anl.galian" localSheetId="4">#REF!</definedName>
    <definedName name="Anl.galian">#REF!</definedName>
    <definedName name="Anl.galianlebih" localSheetId="4">#REF!</definedName>
    <definedName name="Anl.galianlebih">#REF!</definedName>
    <definedName name="Anl.gentengmetal" localSheetId="4">#REF!</definedName>
    <definedName name="Anl.gentengmetal">#REF!</definedName>
    <definedName name="ANL.K.23" localSheetId="4">#REF!</definedName>
    <definedName name="ANL.K.23">#REF!</definedName>
    <definedName name="Anl.kolom25252" localSheetId="4">#REF!</definedName>
    <definedName name="Anl.kolom25252">#REF!</definedName>
    <definedName name="Anl.kolom30401" localSheetId="4">#REF!</definedName>
    <definedName name="Anl.kolom30401">#REF!</definedName>
    <definedName name="Anl.kolom30402" localSheetId="4">#REF!</definedName>
    <definedName name="Anl.kolom30402">#REF!</definedName>
    <definedName name="Anl.kolompraktis" localSheetId="4">#REF!</definedName>
    <definedName name="Anl.kolompraktis">#REF!</definedName>
    <definedName name="Anl.kudakuda" localSheetId="4">#REF!</definedName>
    <definedName name="Anl.kudakuda">#REF!</definedName>
    <definedName name="Anl.kusen" localSheetId="4">#REF!</definedName>
    <definedName name="Anl.kusen">#REF!</definedName>
    <definedName name="Anl.lantaikeramik20" localSheetId="4">#REF!</definedName>
    <definedName name="Anl.lantaikeramik20">#REF!</definedName>
    <definedName name="Anl.lantaikeramik2020" localSheetId="4">#REF!</definedName>
    <definedName name="Anl.lantaikeramik2020">#REF!</definedName>
    <definedName name="Anl.lantaikeramik40" localSheetId="4">#REF!</definedName>
    <definedName name="Anl.lantaikeramik40">#REF!</definedName>
    <definedName name="Anl.lantaikeramik4040" localSheetId="4">#REF!</definedName>
    <definedName name="Anl.lantaikeramik4040">#REF!</definedName>
    <definedName name="Anl.listplank" localSheetId="4">#REF!</definedName>
    <definedName name="Anl.listplank">#REF!</definedName>
    <definedName name="Anl.pasirurug" localSheetId="4">#REF!</definedName>
    <definedName name="Anl.pasirurug">#REF!</definedName>
    <definedName name="Anl.perancah" localSheetId="4">#REF!</definedName>
    <definedName name="Anl.perancah">#REF!</definedName>
    <definedName name="Anl.plafondtriplek3" localSheetId="4">#REF!</definedName>
    <definedName name="Anl.plafondtriplek3">#REF!</definedName>
    <definedName name="Anl.platdaak12" localSheetId="4">#REF!</definedName>
    <definedName name="Anl.platdaak12">#REF!</definedName>
    <definedName name="Anl.plester12" localSheetId="4">#REF!</definedName>
    <definedName name="Anl.plester12">#REF!</definedName>
    <definedName name="Anl.plester14" localSheetId="4">#REF!</definedName>
    <definedName name="Anl.plester14">#REF!</definedName>
    <definedName name="Anl.pondasitapak" localSheetId="4">#REF!</definedName>
    <definedName name="Anl.pondasitapak">#REF!</definedName>
    <definedName name="Anl.rabungmetal" localSheetId="4">#REF!</definedName>
    <definedName name="Anl.rabungmetal">#REF!</definedName>
    <definedName name="Anl.residu" localSheetId="4">#REF!</definedName>
    <definedName name="Anl.residu">#REF!</definedName>
    <definedName name="Anl.ringbalk1315" localSheetId="4">#REF!</definedName>
    <definedName name="Anl.ringbalk1315">#REF!</definedName>
    <definedName name="Anl.ringbalk1320" localSheetId="4">#REF!</definedName>
    <definedName name="Anl.ringbalk1320">#REF!</definedName>
    <definedName name="Anl.ringbalk1520" localSheetId="4">#REF!</definedName>
    <definedName name="Anl.ringbalk1520">#REF!</definedName>
    <definedName name="Anl.sloof1315" localSheetId="4">#REF!</definedName>
    <definedName name="Anl.sloof1315">#REF!</definedName>
    <definedName name="Anl.sloof2030" localSheetId="4">#REF!</definedName>
    <definedName name="Anl.sloof2030">#REF!</definedName>
    <definedName name="Anl.sloof2535" localSheetId="4">#REF!</definedName>
    <definedName name="Anl.sloof2535">#REF!</definedName>
    <definedName name="Anl.sloof2540" localSheetId="4">#REF!</definedName>
    <definedName name="Anl.sloof2540">#REF!</definedName>
    <definedName name="Anl.sunwearing" localSheetId="4">#REF!</definedName>
    <definedName name="Anl.sunwearing">#REF!</definedName>
    <definedName name="Anl.Tamb.29">#REF!</definedName>
    <definedName name="Anl.Tamb.30">#REF!</definedName>
    <definedName name="Anl.Tamb.31">#REF!</definedName>
    <definedName name="Anl.tanahtimbun" localSheetId="4">#REF!</definedName>
    <definedName name="Anl.tanahtimbun">#REF!</definedName>
    <definedName name="Anl.tanahurug" localSheetId="4">#REF!</definedName>
    <definedName name="Anl.tanahurug">#REF!</definedName>
    <definedName name="Anl_1m3_Sturtwerk" localSheetId="4">#REF!</definedName>
    <definedName name="Anl_1m3_Sturtwerk">#REF!</definedName>
    <definedName name="Anl_Cetakan_Beton_Multiplek9mm" localSheetId="4">#REF!</definedName>
    <definedName name="Anl_Cetakan_Beton_Multiplek9mm">#REF!</definedName>
    <definedName name="Anl_G41.a_Beton_Cor_K225" localSheetId="4">#REF!</definedName>
    <definedName name="Anl_G41.a_Beton_Cor_K225">#REF!</definedName>
    <definedName name="Anl_I1_Besi_Beton_Polos" localSheetId="4">#REF!</definedName>
    <definedName name="Anl_I1_Besi_Beton_Polos">#REF!</definedName>
    <definedName name="Anl_I2_Besi_Beton_Ulir" localSheetId="4">#REF!</definedName>
    <definedName name="Anl_I2_Besi_Beton_Ulir">#REF!</definedName>
    <definedName name="Anl_Pekerjaan_Lain2" localSheetId="4">#REF!</definedName>
    <definedName name="Anl_Pekerjaan_Lain2">#REF!</definedName>
    <definedName name="anlapen">#REF!</definedName>
    <definedName name="anlaston4">#REF!</definedName>
    <definedName name="anlatasbusir">#REF!</definedName>
    <definedName name="anlataston">#REF!</definedName>
    <definedName name="ANLDASAR">#REF!</definedName>
    <definedName name="anlg33h">[299]ANALISA!$G$202</definedName>
    <definedName name="ANLG33I">[299]ANALISA!$G$191</definedName>
    <definedName name="anlg50q">[299]ANALISA!$G$232</definedName>
    <definedName name="anlpsresap" localSheetId="9">#REF!</definedName>
    <definedName name="anlpsresap" localSheetId="6">#REF!</definedName>
    <definedName name="anlpsresap">#REF!</definedName>
    <definedName name="anls_G_67a" localSheetId="4">[300]ANALISA!#REF!</definedName>
    <definedName name="anls_G_67a" localSheetId="6">[300]ANALISA!#REF!</definedName>
    <definedName name="anls_G_67a">[300]ANALISA!#REF!</definedName>
    <definedName name="AnlSirtu" localSheetId="9">#REF!</definedName>
    <definedName name="AnlSirtu" localSheetId="6">#REF!</definedName>
    <definedName name="AnlSirtu">#REF!</definedName>
    <definedName name="Anlurugpasir" localSheetId="9">#REF!</definedName>
    <definedName name="Anlurugpasir" localSheetId="6">#REF!</definedName>
    <definedName name="Anlurugpasir">#REF!</definedName>
    <definedName name="ann" localSheetId="9">[109]Anl!#REF!</definedName>
    <definedName name="ann" localSheetId="6">[109]Anl!#REF!</definedName>
    <definedName name="ann">[109]Anl!#REF!</definedName>
    <definedName name="anperekat" localSheetId="9">#REF!</definedName>
    <definedName name="anperekat" localSheetId="6">#REF!</definedName>
    <definedName name="anperekat">#REF!</definedName>
    <definedName name="anplnew" localSheetId="6">#REF!</definedName>
    <definedName name="anplnew">#REF!</definedName>
    <definedName name="ANS" localSheetId="4">#REF!</definedName>
    <definedName name="ANS">#REF!</definedName>
    <definedName name="ansbetoncor123" localSheetId="4">[87]Ans!#REF!</definedName>
    <definedName name="ansbetoncor123">[87]Ans!#REF!</definedName>
    <definedName name="ansbetontumbuk" localSheetId="4">[87]Ans!#REF!</definedName>
    <definedName name="ansbetontumbuk">[87]Ans!#REF!</definedName>
    <definedName name="ansBongkaranpasanganlama" localSheetId="4">[87]Ans!#REF!</definedName>
    <definedName name="ansBongkaranpasanganlama">[87]Ans!#REF!</definedName>
    <definedName name="ansbronjong" localSheetId="4">[87]Ans!#REF!</definedName>
    <definedName name="ansbronjong">[87]Ans!#REF!</definedName>
    <definedName name="anscerucuk" localSheetId="4">[87]Ans!#REF!</definedName>
    <definedName name="anscerucuk">[87]Ans!#REF!</definedName>
    <definedName name="ansDewatering" localSheetId="4">[87]Ans!#REF!</definedName>
    <definedName name="ansDewatering">[87]Ans!#REF!</definedName>
    <definedName name="ansGaliantanahAB" localSheetId="4">[87]Ans!#REF!</definedName>
    <definedName name="ansGaliantanahAB">[87]Ans!#REF!</definedName>
    <definedName name="ansgaliantanahpondasiMP" localSheetId="4">[87]Ans!#REF!</definedName>
    <definedName name="ansgaliantanahpondasiMP">[87]Ans!#REF!</definedName>
    <definedName name="ansijuk" localSheetId="4">[87]Ans!#REF!</definedName>
    <definedName name="ansijuk">[87]Ans!#REF!</definedName>
    <definedName name="ansJalaninspeksi" localSheetId="4">[87]Ans!#REF!</definedName>
    <definedName name="ansJalaninspeksi">[87]Ans!#REF!</definedName>
    <definedName name="anslempenganrumput" localSheetId="4">[87]Ans!#REF!</definedName>
    <definedName name="anslempenganrumput">[87]Ans!#REF!</definedName>
    <definedName name="ansPasanganBatukali14" localSheetId="4">[87]Ans!#REF!</definedName>
    <definedName name="ansPasanganBatukali14">[87]Ans!#REF!</definedName>
    <definedName name="ansPasanganbronjong" localSheetId="4">[87]Ans!#REF!</definedName>
    <definedName name="ansPasanganbronjong">[87]Ans!#REF!</definedName>
    <definedName name="anspembesian" localSheetId="4">[87]Ans!#REF!</definedName>
    <definedName name="anspembesian">[87]Ans!#REF!</definedName>
    <definedName name="anspengecatan" localSheetId="4">[87]Ans!#REF!</definedName>
    <definedName name="anspengecatan">[87]Ans!#REF!</definedName>
    <definedName name="anspipagalvanis" localSheetId="4">[87]Ans!#REF!</definedName>
    <definedName name="anspipagalvanis">[87]Ans!#REF!</definedName>
    <definedName name="ansPlasteran1_3t15" localSheetId="4">[87]Ans!#REF!</definedName>
    <definedName name="ansPlasteran1_3t15">[87]Ans!#REF!</definedName>
    <definedName name="ansplesteran12" localSheetId="4">[87]Ans!#REF!</definedName>
    <definedName name="ansplesteran12">[87]Ans!#REF!</definedName>
    <definedName name="ansrumput" localSheetId="4">[87]Ans!#REF!</definedName>
    <definedName name="ansrumput">[87]Ans!#REF!</definedName>
    <definedName name="ansTimbunanTanahdarihasilgaliandiratakan_Alb" localSheetId="4">[87]Ans!#REF!</definedName>
    <definedName name="ansTimbunanTanahdarihasilgaliandiratakan_Alb">[87]Ans!#REF!</definedName>
    <definedName name="ansTimbunanTanahdidatangkandandiratakan" localSheetId="4">[87]Ans!#REF!</definedName>
    <definedName name="ansTimbunanTanahdidatangkandandiratakan">[87]Ans!#REF!</definedName>
    <definedName name="ansupahpancang" localSheetId="4">[87]Ans!#REF!</definedName>
    <definedName name="ansupahpancang">[87]Ans!#REF!</definedName>
    <definedName name="ansUpahpekerjabesi" localSheetId="4">[87]Ans!#REF!</definedName>
    <definedName name="ansUpahpekerjabesi">[87]Ans!#REF!</definedName>
    <definedName name="answiremesh_5" localSheetId="4">[87]Ans!#REF!</definedName>
    <definedName name="answiremesh_5">[87]Ans!#REF!</definedName>
    <definedName name="ANT">[301]DIV.1!$A$69:$I$112</definedName>
    <definedName name="antarkota_usdrp">[260]antr_kt!$B$8:$I$44</definedName>
    <definedName name="anti" localSheetId="9">#REF!</definedName>
    <definedName name="anti" localSheetId="6">#REF!</definedName>
    <definedName name="anti">#REF!</definedName>
    <definedName name="antirayap" localSheetId="9">#REF!</definedName>
    <definedName name="antirayap" localSheetId="6">#REF!</definedName>
    <definedName name="antirayap">#REF!</definedName>
    <definedName name="ANWCGZ" localSheetId="6">[233]Sheet1!#REF!</definedName>
    <definedName name="ANWCGZ">[233]Sheet1!#REF!</definedName>
    <definedName name="anyamanbambu" localSheetId="4">[87]Ans!#REF!</definedName>
    <definedName name="anyamanbambu" localSheetId="6">[87]Ans!#REF!</definedName>
    <definedName name="anyamanbambu">[87]Ans!#REF!</definedName>
    <definedName name="ANYAMFILTERPLASTIK" localSheetId="4">[302]Urai.Analisa!#REF!</definedName>
    <definedName name="ANYAMFILTERPLASTIK">[302]Urai.Analisa!#REF!</definedName>
    <definedName name="ANZPGZ">[233]Sheet1!#REF!</definedName>
    <definedName name="AO">'[230]keb-BHN'!$AE$15:$AE$78</definedName>
    <definedName name="AP" localSheetId="4">#REF!</definedName>
    <definedName name="AP" localSheetId="6">#REF!</definedName>
    <definedName name="AP">#REF!</definedName>
    <definedName name="Apabila_saya_melanggar_hal_hal_yang_telah_saya_nyatakan_dalam_PAKTA_INTEGRITAS_ini__saya_bersedia_dikenakan_sanksi_moral__sanksi_administrasi_serta_dituntut_ganti_rugi_dan_pidana_sesuai_dengan_ketentuan_peraturan_perundang___undangan_yang_berlaku." localSheetId="6">#REF!</definedName>
    <definedName name="Apabila_saya_melanggar_hal_hal_yang_telah_saya_nyatakan_dalam_PAKTA_INTEGRITAS_ini__saya_bersedia_dikenakan_sanksi_moral__sanksi_administrasi_serta_dituntut_ganti_rugi_dan_pidana_sesuai_dengan_ketentuan_peraturan_perundang___undangan_yang_berlaku.">#REF!</definedName>
    <definedName name="apakah" localSheetId="9">'[165]Upah&amp;Bahan'!$C$20</definedName>
    <definedName name="apakah">'[166]Upah&amp;Bahan'!$C$20</definedName>
    <definedName name="apasbaty14" localSheetId="9">#REF!</definedName>
    <definedName name="apasbaty14" localSheetId="6">#REF!</definedName>
    <definedName name="apasbaty14">#REF!</definedName>
    <definedName name="APATGZ" localSheetId="6">[233]Sheet1!#REF!</definedName>
    <definedName name="APATGZ">[233]Sheet1!#REF!</definedName>
    <definedName name="aples12" localSheetId="9">#REF!</definedName>
    <definedName name="aples12" localSheetId="6">#REF!</definedName>
    <definedName name="aples12">#REF!</definedName>
    <definedName name="aples13" localSheetId="9">#REF!</definedName>
    <definedName name="aples13" localSheetId="6">#REF!</definedName>
    <definedName name="aples13">#REF!</definedName>
    <definedName name="apokok" localSheetId="4">#REF!</definedName>
    <definedName name="apokok" localSheetId="6">#REF!</definedName>
    <definedName name="apokok">#REF!</definedName>
    <definedName name="Apr_All" localSheetId="4">#REF!</definedName>
    <definedName name="Apr_All">#REF!</definedName>
    <definedName name="Apr_Bahapal" localSheetId="4">#REF!</definedName>
    <definedName name="Apr_Bahapal">#REF!</definedName>
    <definedName name="Apr_Barumun" localSheetId="4">#REF!</definedName>
    <definedName name="Apr_Barumun">#REF!</definedName>
    <definedName name="Apr_Buaya" localSheetId="4">#REF!</definedName>
    <definedName name="Apr_Buaya">#REF!</definedName>
    <definedName name="Apr_Dua1" localSheetId="4">#REF!</definedName>
    <definedName name="Apr_Dua1">#REF!</definedName>
    <definedName name="Apr_Dua2" localSheetId="4">#REF!</definedName>
    <definedName name="Apr_Dua2">#REF!</definedName>
    <definedName name="Apr_Hantu" localSheetId="4">#REF!</definedName>
    <definedName name="Apr_Hantu">#REF!</definedName>
    <definedName name="Apr_Pane" localSheetId="4">#REF!</definedName>
    <definedName name="Apr_Pane">#REF!</definedName>
    <definedName name="Apr_Poncan" localSheetId="4">#REF!</definedName>
    <definedName name="Apr_Poncan">#REF!</definedName>
    <definedName name="Apr_Raso" localSheetId="4">#REF!</definedName>
    <definedName name="Apr_Raso">#REF!</definedName>
    <definedName name="Apr_Sibintang" localSheetId="4">#REF!</definedName>
    <definedName name="Apr_Sibintang">#REF!</definedName>
    <definedName name="Apr_Sibuluh" localSheetId="4">#REF!</definedName>
    <definedName name="Apr_Sibuluh">#REF!</definedName>
    <definedName name="Apr_Ujung" localSheetId="4">#REF!</definedName>
    <definedName name="Apr_Ujung">#REF!</definedName>
    <definedName name="AQ">'[230]keb-BHN'!$AG$15:$AG$78</definedName>
    <definedName name="aquarium" localSheetId="9">#REF!</definedName>
    <definedName name="aquarium" localSheetId="6">#REF!</definedName>
    <definedName name="aquarium">#REF!</definedName>
    <definedName name="AR">'[230]keb-BHN'!$AH$15:$AH$78</definedName>
    <definedName name="ardekskecil" localSheetId="9">#REF!</definedName>
    <definedName name="ardekskecil" localSheetId="6">#REF!</definedName>
    <definedName name="ardekskecil">#REF!</definedName>
    <definedName name="area" localSheetId="9">#REF!</definedName>
    <definedName name="area" localSheetId="4">#REF!</definedName>
    <definedName name="area" localSheetId="6">'[303]Harsat Upah:Harsat Bahan'!$A$1</definedName>
    <definedName name="area">#REF!</definedName>
    <definedName name="AREDGZ" localSheetId="6">[233]Sheet1!#REF!</definedName>
    <definedName name="AREDGZ">[233]Sheet1!#REF!</definedName>
    <definedName name="ARfae">'[246]SAT-DAS'!$J$25</definedName>
    <definedName name="ars" localSheetId="9">#REF!</definedName>
    <definedName name="ars" localSheetId="6">#REF!</definedName>
    <definedName name="ars">#REF!</definedName>
    <definedName name="arsitek" localSheetId="9">#REF!</definedName>
    <definedName name="arsitek" localSheetId="6">#REF!</definedName>
    <definedName name="arsitek">#REF!</definedName>
    <definedName name="arsitektur" localSheetId="9">#REF!</definedName>
    <definedName name="arsitektur" localSheetId="6">#REF!</definedName>
    <definedName name="arsitektur">#REF!</definedName>
    <definedName name="artdinding1">#REF!</definedName>
    <definedName name="ARTDINDING2">#REF!</definedName>
    <definedName name="artdinding3">#REF!</definedName>
    <definedName name="ARTGA">'[246]SAT-DAS'!$J$14</definedName>
    <definedName name="artkusenpintu1" localSheetId="9">#REF!</definedName>
    <definedName name="artkusenpintu1" localSheetId="6">#REF!</definedName>
    <definedName name="artkusenpintu1">#REF!</definedName>
    <definedName name="ARTKUSENPINTU2" localSheetId="9">#REF!</definedName>
    <definedName name="ARTKUSENPINTU2" localSheetId="6">#REF!</definedName>
    <definedName name="ARTKUSENPINTU2">#REF!</definedName>
    <definedName name="artkusenpintu3" localSheetId="9">#REF!</definedName>
    <definedName name="artkusenpintu3" localSheetId="6">#REF!</definedName>
    <definedName name="artkusenpintu3">#REF!</definedName>
    <definedName name="artlantai1">#REF!</definedName>
    <definedName name="ARTLANTAI2">#REF!</definedName>
    <definedName name="ARTLANTAI3">#REF!</definedName>
    <definedName name="artpengecatan1">#REF!</definedName>
    <definedName name="artpengecatan2">#REF!</definedName>
    <definedName name="artpengecatan3">#REF!</definedName>
    <definedName name="artperlengkapan1">#REF!</definedName>
    <definedName name="artperlengkapan2">#REF!</definedName>
    <definedName name="artperlengkapan3">#REF!</definedName>
    <definedName name="artplafond1">#REF!</definedName>
    <definedName name="artplafond2">#REF!</definedName>
    <definedName name="artplafond3">#REF!</definedName>
    <definedName name="artsanitair1">#REF!</definedName>
    <definedName name="artsanitair2">#REF!</definedName>
    <definedName name="artsanitair3">#REF!</definedName>
    <definedName name="as" localSheetId="9">'[304]Upah&amp;Bahan'!$C$54</definedName>
    <definedName name="as" localSheetId="6">[305]Peralatan!$AW$15</definedName>
    <definedName name="AS">[193]Peralatan!$BO$127</definedName>
    <definedName name="as.1000">'[234]Sat~Bahu'!$C$102</definedName>
    <definedName name="as.200">'[234]Sat~Bahu'!$C$103</definedName>
    <definedName name="AS2ReportLS" hidden="1">1</definedName>
    <definedName name="AS2SyncStepLS" hidden="1">0</definedName>
    <definedName name="ASA" localSheetId="4">'[277]Data Alat'!#REF!</definedName>
    <definedName name="ASA" localSheetId="6">'[277]Data Alat'!#REF!</definedName>
    <definedName name="ASA">'[277]Data Alat'!#REF!</definedName>
    <definedName name="asaa" localSheetId="4">[306]boq!#REF!</definedName>
    <definedName name="asaa" localSheetId="6">[306]boq!#REF!</definedName>
    <definedName name="asaa">[306]boq!#REF!</definedName>
    <definedName name="ASAFGZ1">[233]Sheet1!#REF!</definedName>
    <definedName name="ASAFGZ2">[233]Sheet1!#REF!</definedName>
    <definedName name="asasasasasasasas" localSheetId="4">[263]D7!#REF!</definedName>
    <definedName name="asasasasasasasas">[263]D7!#REF!</definedName>
    <definedName name="ASASGZ">[233]Sheet1!#REF!</definedName>
    <definedName name="asbes" localSheetId="9">[307]cover!#REF!</definedName>
    <definedName name="Asbes" localSheetId="4">'[212]HARGA SATUAN  '!#REF!</definedName>
    <definedName name="asbes" localSheetId="6">'[240]harga lama'!#REF!</definedName>
    <definedName name="Asbes">'[212]HARGA SATUAN  '!#REF!</definedName>
    <definedName name="Asbes_gelombang" localSheetId="9">#REF!</definedName>
    <definedName name="Asbes_gelombang" localSheetId="6">#REF!</definedName>
    <definedName name="Asbes_gelombang">#REF!</definedName>
    <definedName name="ASBESBESAR" localSheetId="4">'[291]HARGA SATUAN'!#REF!</definedName>
    <definedName name="ASBESBESAR" localSheetId="6">'[291]HARGA SATUAN'!#REF!</definedName>
    <definedName name="ASBESBESAR">'[291]HARGA SATUAN'!#REF!</definedName>
    <definedName name="asbesgel" localSheetId="6">#REF!</definedName>
    <definedName name="asbesgel">#REF!</definedName>
    <definedName name="asbul" localSheetId="9">#REF!</definedName>
    <definedName name="asbul" localSheetId="6">#REF!</definedName>
    <definedName name="asbul">#REF!</definedName>
    <definedName name="ASCAXSEF" hidden="1">[214]Div2!$H$12:$H$20</definedName>
    <definedName name="asd" localSheetId="6" hidden="1">[104]TJ1Q47!$E$7:$E$31</definedName>
    <definedName name="asd" hidden="1">[105]TJ1Q47!$E$7:$E$31</definedName>
    <definedName name="asdas">IF(OR(AND([308]Analisa!$D2&lt;&gt;0,[308]Analisa!$D1=0),AND([308]Analisa!$A1&lt;&gt;0,[308]Analisa!$A2&lt;&gt;0,[308]Analisa!$G1&lt;&gt;0)),1,0)</definedName>
    <definedName name="asdasd" localSheetId="4">[309]analt!#REF!</definedName>
    <definedName name="asdasd" localSheetId="6">[309]analt!#REF!</definedName>
    <definedName name="asdasd">[309]analt!#REF!</definedName>
    <definedName name="asdasfdsad" localSheetId="4">IF(OR(#REF!="Upah",#REF!="Bahan",#REF!="Alat",#REF!="Sub Kontraktor"),1,0)</definedName>
    <definedName name="asdasfdsad" localSheetId="6">IF(OR(#REF!="Upah",#REF!="Bahan",#REF!="Alat",#REF!="Sub Kontraktor"),1,0)</definedName>
    <definedName name="asdasfdsad">IF(OR(#REF!="Upah",#REF!="Bahan",#REF!="Alat",#REF!="Sub Kontraktor"),1,0)</definedName>
    <definedName name="asdf" localSheetId="9" hidden="1">{"'Sheet1'!$A$1"}</definedName>
    <definedName name="asdf" localSheetId="6" hidden="1">{"'Sheet1'!$A$1"}</definedName>
    <definedName name="asdf" hidden="1">{"'Sheet1'!$A$1"}</definedName>
    <definedName name="asdfasf" localSheetId="6" hidden="1">{#N/A,#N/A,TRUE,"Front";#N/A,#N/A,TRUE,"Simple Letter";#N/A,#N/A,TRUE,"Inside";#N/A,#N/A,TRUE,"Contents";#N/A,#N/A,TRUE,"Basis";#N/A,#N/A,TRUE,"Inclusions";#N/A,#N/A,TRUE,"Exclusions";#N/A,#N/A,TRUE,"Areas";#N/A,#N/A,TRUE,"Summary";#N/A,#N/A,TRUE,"Detail"}</definedName>
    <definedName name="asdfasf" hidden="1">{#N/A,#N/A,TRUE,"Front";#N/A,#N/A,TRUE,"Simple Letter";#N/A,#N/A,TRUE,"Inside";#N/A,#N/A,TRUE,"Contents";#N/A,#N/A,TRUE,"Basis";#N/A,#N/A,TRUE,"Inclusions";#N/A,#N/A,TRUE,"Exclusions";#N/A,#N/A,TRUE,"Areas";#N/A,#N/A,TRUE,"Summary";#N/A,#N/A,TRUE,"Detail"}</definedName>
    <definedName name="ASE" localSheetId="6" hidden="1">{"'Sheet1'!$A$1"}</definedName>
    <definedName name="ASE" hidden="1">{"'Sheet1'!$A$1"}</definedName>
    <definedName name="aseng">#REF!</definedName>
    <definedName name="asgel">'[240]harga lama'!#REF!</definedName>
    <definedName name="asgel4">'[153]Harga Satuan Bahan'!$E$154</definedName>
    <definedName name="asgel5" localSheetId="6">'[153]Harga Satuan Bahan'!#REF!</definedName>
    <definedName name="asgel5">'[153]Harga Satuan Bahan'!#REF!</definedName>
    <definedName name="ashan" localSheetId="4">[310]ANALISA!#REF!</definedName>
    <definedName name="ashan" localSheetId="6">[310]ANALISA!#REF!</definedName>
    <definedName name="ashan">[310]ANALISA!#REF!</definedName>
    <definedName name="asp" localSheetId="9">#REF!</definedName>
    <definedName name="asp" localSheetId="6">#REF!</definedName>
    <definedName name="asp">#REF!</definedName>
    <definedName name="ASP.636C">[133]metode.dmpu!$L$647</definedName>
    <definedName name="ASPAL" localSheetId="9">'[256]Kuantitas &amp; Harga'!#REF!</definedName>
    <definedName name="ASPAL" localSheetId="4">#REF!</definedName>
    <definedName name="ASPAL" localSheetId="6">#REF!</definedName>
    <definedName name="ASPAL">#REF!</definedName>
    <definedName name="Aspal_Minor" localSheetId="4">#REF!</definedName>
    <definedName name="Aspal_Minor">#REF!</definedName>
    <definedName name="Aspal_Pelaburan" localSheetId="4">#REF!</definedName>
    <definedName name="Aspal_Pelaburan">#REF!</definedName>
    <definedName name="Aspalan" localSheetId="9">#REF!</definedName>
    <definedName name="Aspalan">#REF!</definedName>
    <definedName name="aspalconcrete">#REF!</definedName>
    <definedName name="AspalCurah" localSheetId="6">'[259]Harga Dasar'!$H$31</definedName>
    <definedName name="aspalcurah">[255]HDM!$M$26</definedName>
    <definedName name="aspalelmusi">[258]upahbahan!$G$114</definedName>
    <definedName name="aspalemulsi" localSheetId="9">#REF!</definedName>
    <definedName name="AspalEmulsi" localSheetId="4">#REF!</definedName>
    <definedName name="aspalemulsi" localSheetId="6">#REF!</definedName>
    <definedName name="AspalEmulsi">#REF!</definedName>
    <definedName name="ASPALSPRAYER611" localSheetId="4">#REF!</definedName>
    <definedName name="ASPALSPRAYER611">#REF!</definedName>
    <definedName name="ASPALSPRAYER819" localSheetId="4">#REF!</definedName>
    <definedName name="ASPALSPRAYER819">#REF!</definedName>
    <definedName name="aspalt" localSheetId="6">[311]bahan!$G$18</definedName>
    <definedName name="aspalt">[283]bahan!$G$18</definedName>
    <definedName name="aspalyen" localSheetId="6">#REF!</definedName>
    <definedName name="aspalyen">#REF!</definedName>
    <definedName name="aspav">[114]AnStoneW!$I$503</definedName>
    <definedName name="asphalt" localSheetId="4">#REF!</definedName>
    <definedName name="ASPHALT" localSheetId="6">[237]BASIC!$I$19</definedName>
    <definedName name="asphalt">#REF!</definedName>
    <definedName name="ASPHALT_F">[237]BASIC!$I$43</definedName>
    <definedName name="Asphalt_Finisher" localSheetId="4">#REF!</definedName>
    <definedName name="Asphalt_Finisher" localSheetId="6">#REF!</definedName>
    <definedName name="Asphalt_Finisher">#REF!</definedName>
    <definedName name="asphaltfiniseher" localSheetId="6">[258]upahbahan!#REF!</definedName>
    <definedName name="asphaltfiniseher">[258]upahbahan!#REF!</definedName>
    <definedName name="asphaltfinisher" localSheetId="6">[258]upahbahan!#REF!</definedName>
    <definedName name="asphaltfinisher">[258]upahbahan!#REF!</definedName>
    <definedName name="asphaltmixingplant" localSheetId="6">[258]upahbahan!#REF!</definedName>
    <definedName name="asphaltmixingplant">[258]upahbahan!#REF!</definedName>
    <definedName name="AsphaltSprayer" localSheetId="4">#REF!</definedName>
    <definedName name="AsphaltSprayer" localSheetId="6">'[259]Harga Dasar'!$H$64</definedName>
    <definedName name="AsphaltSprayer">#REF!</definedName>
    <definedName name="asprayer">[247]Harsat!$E$71</definedName>
    <definedName name="ASSASUL" localSheetId="6">#REF!</definedName>
    <definedName name="ASSASUL">#REF!</definedName>
    <definedName name="assopr">'[312]h.sat-bbm'!$J$134</definedName>
    <definedName name="asu" localSheetId="6" hidden="1">{#N/A,#N/A,TRUE,"Front";#N/A,#N/A,TRUE,"Simple Letter";#N/A,#N/A,TRUE,"Inside";#N/A,#N/A,TRUE,"Contents";#N/A,#N/A,TRUE,"Basis";#N/A,#N/A,TRUE,"Inclusions";#N/A,#N/A,TRUE,"Exclusions";#N/A,#N/A,TRUE,"Areas";#N/A,#N/A,TRUE,"Summary";#N/A,#N/A,TRUE,"Detail"}</definedName>
    <definedName name="asu" hidden="1">{#N/A,#N/A,TRUE,"Front";#N/A,#N/A,TRUE,"Simple Letter";#N/A,#N/A,TRUE,"Inside";#N/A,#N/A,TRUE,"Contents";#N/A,#N/A,TRUE,"Basis";#N/A,#N/A,TRUE,"Inclusions";#N/A,#N/A,TRUE,"Exclusions";#N/A,#N/A,TRUE,"Areas";#N/A,#N/A,TRUE,"Summary";#N/A,#N/A,TRUE,"Detail"}</definedName>
    <definedName name="ASUMSI" localSheetId="4">[313]Resume!#REF!</definedName>
    <definedName name="ASUMSI">[313]Resume!#REF!</definedName>
    <definedName name="ASUMUM" localSheetId="4">#REF!</definedName>
    <definedName name="ASUMUM" localSheetId="6">#REF!</definedName>
    <definedName name="ASUMUM">#REF!</definedName>
    <definedName name="asumum1" localSheetId="4">#REF!</definedName>
    <definedName name="asumum1" localSheetId="6">#REF!</definedName>
    <definedName name="asumum1">#REF!</definedName>
    <definedName name="asuransi" localSheetId="6">#REF!</definedName>
    <definedName name="asuransi">#REF!</definedName>
    <definedName name="aswer" localSheetId="4" hidden="1">#REF!</definedName>
    <definedName name="aswer" hidden="1">#REF!</definedName>
    <definedName name="AT">'[230]keb-BHN'!$AJ$15:$AJ$78</definedName>
    <definedName name="atan">[314]Peralatan!$AX$16</definedName>
    <definedName name="ATAP" localSheetId="9">[122]BAHAN!#REF!</definedName>
    <definedName name="ATAP">[122]BAHAN!#REF!</definedName>
    <definedName name="atap.2">[122]BAHAN!$L$42</definedName>
    <definedName name="atap.metal">[122]BAHAN!#REF!</definedName>
    <definedName name="Atap.seng">[122]ANALISA!#REF!</definedName>
    <definedName name="atap.zinc">[122]BAHAN!#REF!</definedName>
    <definedName name="Atap_asbes_gelombang_0_3_mm" localSheetId="9">#REF!</definedName>
    <definedName name="Atap_asbes_gelombang_0_3_mm" localSheetId="6">#REF!</definedName>
    <definedName name="Atap_asbes_gelombang_0_3_mm">#REF!</definedName>
    <definedName name="atap_seng" localSheetId="9">#REF!</definedName>
    <definedName name="atap_seng" localSheetId="6">#REF!</definedName>
    <definedName name="atap_seng">#REF!</definedName>
    <definedName name="atapasbesglbg" localSheetId="9">#REF!</definedName>
    <definedName name="atapasbesglbg" localSheetId="6">#REF!</definedName>
    <definedName name="atapasbesglbg">#REF!</definedName>
    <definedName name="ataponduline" localSheetId="9">[307]cover!#REF!</definedName>
    <definedName name="ataponduline" localSheetId="6">[315]Harga!#REF!</definedName>
    <definedName name="ataponduline">[315]Harga!#REF!</definedName>
    <definedName name="atapzync" localSheetId="9">#REF!</definedName>
    <definedName name="atapzync" localSheetId="6">#REF!</definedName>
    <definedName name="atapzync">#REF!</definedName>
    <definedName name="atar" localSheetId="9">#REF!</definedName>
    <definedName name="atar" localSheetId="6">#REF!</definedName>
    <definedName name="atar">#REF!</definedName>
    <definedName name="ATAS" localSheetId="4">#REF!</definedName>
    <definedName name="ATAS" localSheetId="6">#REF!</definedName>
    <definedName name="ATAS">#REF!</definedName>
    <definedName name="atazync">#REF!</definedName>
    <definedName name="ATB" localSheetId="9">#REF!</definedName>
    <definedName name="ATB" localSheetId="6">#REF!</definedName>
    <definedName name="ATB">[99]hrg_sat!$H$151</definedName>
    <definedName name="ATB.1011" localSheetId="4">#REF!</definedName>
    <definedName name="ATB.1011" localSheetId="6">#REF!</definedName>
    <definedName name="ATB.1011">#REF!</definedName>
    <definedName name="ATB_AMP">[237]METODE!$D$876</definedName>
    <definedName name="ATB_ASPHALT">[237]METODE!$D$843</definedName>
    <definedName name="ATB_COARSE">[237]METODE!$D$844</definedName>
    <definedName name="ATB_DT">[237]METODE!$D$897</definedName>
    <definedName name="ATB_FILLER">[237]METODE!$D$846</definedName>
    <definedName name="ATB_FINE">[237]METODE!$D$845</definedName>
    <definedName name="ATB_FINISHER">[237]METODE!$D$907</definedName>
    <definedName name="ATB_FOREMAN">[237]METODE!$D$953</definedName>
    <definedName name="ATB_GENSET">[237]METODE!$D$938</definedName>
    <definedName name="ATB_SKILL">[237]METODE!$D$954</definedName>
    <definedName name="ATB_TANDEM_">[237]METODE!$D$930</definedName>
    <definedName name="ATB_TIRE_ROLLER">[237]METODE!$D$917</definedName>
    <definedName name="ATB_UNSKILL">[237]METODE!$D$955</definedName>
    <definedName name="ATB_WHEEL">[237]METODE!$D$868</definedName>
    <definedName name="atbekisting" localSheetId="4">[87]Ans!#REF!</definedName>
    <definedName name="atbekisting" localSheetId="6">[87]Ans!#REF!</definedName>
    <definedName name="atbekisting">[87]Ans!#REF!</definedName>
    <definedName name="ATBL" localSheetId="4">'[249](ANALISA-lain)'!#REF!</definedName>
    <definedName name="atbl" localSheetId="6">'[259]Harga Dasar'!$H$33</definedName>
    <definedName name="ATBL">'[249](ANALISA-lain)'!#REF!</definedName>
    <definedName name="atbpat" localSheetId="4">#REF!</definedName>
    <definedName name="atbpat" localSheetId="6">#REF!</definedName>
    <definedName name="atbpat">#REF!</definedName>
    <definedName name="atc" localSheetId="9">#REF!</definedName>
    <definedName name="atc" localSheetId="6">#REF!</definedName>
    <definedName name="atc">#REF!</definedName>
    <definedName name="ATENGGR" localSheetId="4">'[316]RINCIAN HAR06'!#REF!</definedName>
    <definedName name="ATENGGR" localSheetId="6">'[316]RINCIAN HAR06'!#REF!</definedName>
    <definedName name="ATENGGR">'[316]RINCIAN HAR06'!#REF!</definedName>
    <definedName name="atertsertsr">[164]DHSD!$G$12</definedName>
    <definedName name="atgalianbiasa" localSheetId="4">[87]Ans!#REF!</definedName>
    <definedName name="atgalianbiasa" localSheetId="6">[87]Ans!#REF!</definedName>
    <definedName name="atgalianbiasa">[87]Ans!#REF!</definedName>
    <definedName name="ATIM" localSheetId="4">'[316]RINCIAN HAR06'!#REF!</definedName>
    <definedName name="ATIM" localSheetId="6">'[316]RINCIAN HAR06'!#REF!</definedName>
    <definedName name="ATIM">'[316]RINCIAN HAR06'!#REF!</definedName>
    <definedName name="ato" localSheetId="6" hidden="1">{#N/A,#N/A,FALSE,"REK-S-TPL";#N/A,#N/A,FALSE,"REK-TPML";#N/A,#N/A,FALSE,"RAB-TEMPEL"}</definedName>
    <definedName name="ato" hidden="1">{#N/A,#N/A,FALSE,"REK-S-TPL";#N/A,#N/A,FALSE,"REK-TPML";#N/A,#N/A,FALSE,"RAB-TEMPEL"}</definedName>
    <definedName name="atpasbatu" localSheetId="4">[87]Ans!#REF!</definedName>
    <definedName name="atpasbatu">[87]Ans!#REF!</definedName>
    <definedName name="atplesteran" localSheetId="4">[87]Ans!#REF!</definedName>
    <definedName name="atplesteran">[87]Ans!#REF!</definedName>
    <definedName name="ATrailler">[289]Harsat!$J$164</definedName>
    <definedName name="ATSAMF" localSheetId="9">#REF!</definedName>
    <definedName name="ATSAMF" localSheetId="6">#REF!</definedName>
    <definedName name="ATSAMF">#REF!</definedName>
    <definedName name="atsiaran" localSheetId="4">[87]Ans!#REF!</definedName>
    <definedName name="atsiaran" localSheetId="6">[87]Ans!#REF!</definedName>
    <definedName name="atsiaran">[87]Ans!#REF!</definedName>
    <definedName name="atsirtu" localSheetId="4">[87]Ans!#REF!</definedName>
    <definedName name="atsirtu" localSheetId="6">[87]Ans!#REF!</definedName>
    <definedName name="atsirtu">[87]Ans!#REF!</definedName>
    <definedName name="attimbunandatang" localSheetId="4">[87]Ans!#REF!</definedName>
    <definedName name="attimbunandatang">[87]Ans!#REF!</definedName>
    <definedName name="aturugan" localSheetId="4">[87]Ans!#REF!</definedName>
    <definedName name="aturugan">[87]Ans!#REF!</definedName>
    <definedName name="atutup" localSheetId="4">#REF!</definedName>
    <definedName name="atutup" localSheetId="6">#REF!</definedName>
    <definedName name="atutup">#REF!</definedName>
    <definedName name="AU">'[230]keb-BHN'!$AK$15:$AK$78</definedName>
    <definedName name="audy" localSheetId="9">'[165]Kuantitas &amp; Harga'!#REF!</definedName>
    <definedName name="audy" localSheetId="6">'[166]Kuantitas &amp; Harga'!#REF!</definedName>
    <definedName name="audy">'[166]Kuantitas &amp; Harga'!#REF!</definedName>
    <definedName name="Aug_All" localSheetId="4">#REF!</definedName>
    <definedName name="Aug_All" localSheetId="6">#REF!</definedName>
    <definedName name="Aug_All">#REF!</definedName>
    <definedName name="Aug_Bahapal" localSheetId="4">#REF!</definedName>
    <definedName name="Aug_Bahapal" localSheetId="6">#REF!</definedName>
    <definedName name="Aug_Bahapal">#REF!</definedName>
    <definedName name="Aug_Barumun" localSheetId="4">#REF!</definedName>
    <definedName name="Aug_Barumun" localSheetId="6">#REF!</definedName>
    <definedName name="Aug_Barumun">#REF!</definedName>
    <definedName name="Aug_Buaya" localSheetId="4">#REF!</definedName>
    <definedName name="Aug_Buaya">#REF!</definedName>
    <definedName name="Aug_Dua1" localSheetId="4">#REF!</definedName>
    <definedName name="Aug_Dua1">#REF!</definedName>
    <definedName name="Aug_Dua2" localSheetId="4">#REF!</definedName>
    <definedName name="Aug_Dua2">#REF!</definedName>
    <definedName name="Aug_Hantu" localSheetId="4">#REF!</definedName>
    <definedName name="Aug_Hantu">#REF!</definedName>
    <definedName name="Aug_Pane" localSheetId="4">#REF!</definedName>
    <definedName name="Aug_Pane">#REF!</definedName>
    <definedName name="Aug_Poncan" localSheetId="4">#REF!</definedName>
    <definedName name="Aug_Poncan">#REF!</definedName>
    <definedName name="Aug_Raso" localSheetId="4">#REF!</definedName>
    <definedName name="Aug_Raso">#REF!</definedName>
    <definedName name="Aug_Sibintang" localSheetId="4">#REF!</definedName>
    <definedName name="Aug_Sibintang">#REF!</definedName>
    <definedName name="Aug_Sibuluh" localSheetId="4">#REF!</definedName>
    <definedName name="Aug_Sibuluh">#REF!</definedName>
    <definedName name="Aug_Ujung" localSheetId="4">#REF!</definedName>
    <definedName name="Aug_Ujung">#REF!</definedName>
    <definedName name="auruganpasir" localSheetId="9">#REF!</definedName>
    <definedName name="auruganpasir">#REF!</definedName>
    <definedName name="AUTO">[74]TRAFFIC!$A$45</definedName>
    <definedName name="AUTO1">[74]TRAFFIC!$A$46</definedName>
    <definedName name="AV">'[230]keb-BHN'!$AL$15:$AL$78</definedName>
    <definedName name="Avoor_Stenlis_Steel" localSheetId="9">#REF!</definedName>
    <definedName name="Avoor_Stenlis_Steel" localSheetId="6">#REF!</definedName>
    <definedName name="Avoor_Stenlis_Steel">#REF!</definedName>
    <definedName name="AW" localSheetId="4">'[230]keb-BHN'!#REF!</definedName>
    <definedName name="AW" localSheetId="6">'[230]keb-BHN'!#REF!</definedName>
    <definedName name="AW">'[230]keb-BHN'!#REF!</definedName>
    <definedName name="AWAF2">[233]Sheet1!#REF!</definedName>
    <definedName name="AWAFGZ1">[233]Sheet1!#REF!</definedName>
    <definedName name="AWAFGZ2">[233]Sheet1!#REF!</definedName>
    <definedName name="awert" localSheetId="9" hidden="1">{#N/A,#N/A,FALSE,"REK";#N/A,#N/A,FALSE,"rab"}</definedName>
    <definedName name="awert" localSheetId="6" hidden="1">{#N/A,#N/A,FALSE,"REK";#N/A,#N/A,FALSE,"rab"}</definedName>
    <definedName name="awert" hidden="1">{#N/A,#N/A,FALSE,"REK";#N/A,#N/A,FALSE,"rab"}</definedName>
    <definedName name="AWERYGT" localSheetId="9" hidden="1">{#N/A,#N/A,FALSE,"REK";#N/A,#N/A,FALSE,"rab"}</definedName>
    <definedName name="AWERYGT" localSheetId="6" hidden="1">{#N/A,#N/A,FALSE,"REK";#N/A,#N/A,FALSE,"rab"}</definedName>
    <definedName name="AWERYGT" hidden="1">{#N/A,#N/A,FALSE,"REK";#N/A,#N/A,FALSE,"rab"}</definedName>
    <definedName name="awet" localSheetId="9" hidden="1">{#N/A,#N/A,FALSE,"REK-S-TPL";#N/A,#N/A,FALSE,"REK-TPML";#N/A,#N/A,FALSE,"RAB-TEMPEL"}</definedName>
    <definedName name="awet" localSheetId="6" hidden="1">{#N/A,#N/A,FALSE,"REK-S-TPL";#N/A,#N/A,FALSE,"REK-TPML";#N/A,#N/A,FALSE,"RAB-TEMPEL"}</definedName>
    <definedName name="awet" hidden="1">{#N/A,#N/A,FALSE,"REK-S-TPL";#N/A,#N/A,FALSE,"REK-TPML";#N/A,#N/A,FALSE,"RAB-TEMPEL"}</definedName>
    <definedName name="awloader">[86]alat!$J$23</definedName>
    <definedName name="AWSAGZ" localSheetId="6">[233]Sheet1!#REF!</definedName>
    <definedName name="AWSAGZ">[233]Sheet1!#REF!</definedName>
    <definedName name="AX" localSheetId="4">'[230]keb-BHN'!#REF!</definedName>
    <definedName name="AX" localSheetId="6">'[230]keb-BHN'!#REF!</definedName>
    <definedName name="AX">'[230]keb-BHN'!#REF!</definedName>
    <definedName name="AY" localSheetId="4">'[230]keb-BHN'!#REF!</definedName>
    <definedName name="AY">'[230]keb-BHN'!#REF!</definedName>
    <definedName name="AZ" localSheetId="4">'[230]keb-BHN'!#REF!</definedName>
    <definedName name="AZ">'[230]keb-BHN'!#REF!</definedName>
    <definedName name="B" localSheetId="4">#REF!</definedName>
    <definedName name="b" localSheetId="6">'[317]Upah&amp;Bahan'!$C$18</definedName>
    <definedName name="B">#REF!</definedName>
    <definedName name="B." localSheetId="4">#REF!</definedName>
    <definedName name="B.">#REF!</definedName>
    <definedName name="b.01" localSheetId="4">'[221]ANALISA-HST'!#REF!</definedName>
    <definedName name="b.01">'[221]ANALISA-HST'!#REF!</definedName>
    <definedName name="b.02" localSheetId="4">'[221]ANALISA-HST'!#REF!</definedName>
    <definedName name="b.02">'[221]ANALISA-HST'!#REF!</definedName>
    <definedName name="b.03" localSheetId="4">'[221]ANALISA-HST'!#REF!</definedName>
    <definedName name="b.03">'[221]ANALISA-HST'!#REF!</definedName>
    <definedName name="b.04" localSheetId="4">'[221]ANALISA-HST'!#REF!</definedName>
    <definedName name="b.04">'[221]ANALISA-HST'!#REF!</definedName>
    <definedName name="b.05" localSheetId="4">'[221]ANALISA-HST'!#REF!</definedName>
    <definedName name="b.05">'[221]ANALISA-HST'!#REF!</definedName>
    <definedName name="b.06" localSheetId="4">'[221]ANALISA-HST'!#REF!</definedName>
    <definedName name="b.06">'[221]ANALISA-HST'!#REF!</definedName>
    <definedName name="b.07" localSheetId="4">'[221]ANALISA-HST'!#REF!</definedName>
    <definedName name="b.07">'[221]ANALISA-HST'!#REF!</definedName>
    <definedName name="b.08" localSheetId="4">'[221]ANALISA-HST'!#REF!</definedName>
    <definedName name="b.08">'[221]ANALISA-HST'!#REF!</definedName>
    <definedName name="b.09" localSheetId="4">'[221]ANALISA-HST'!#REF!</definedName>
    <definedName name="b.09">'[221]ANALISA-HST'!#REF!</definedName>
    <definedName name="B.1\STP" localSheetId="9">#REF!</definedName>
    <definedName name="B.1\STP" localSheetId="6">#REF!</definedName>
    <definedName name="B.1\STP">#REF!</definedName>
    <definedName name="b.10" localSheetId="4">'[221]ANALISA-HST'!#REF!</definedName>
    <definedName name="B.10" localSheetId="6">#REF!</definedName>
    <definedName name="b.10">'[221]ANALISA-HST'!#REF!</definedName>
    <definedName name="B.100" localSheetId="6">#REF!</definedName>
    <definedName name="B.100">#REF!</definedName>
    <definedName name="b.1001" localSheetId="9">[304]ANGKUT!$H$24</definedName>
    <definedName name="b.1001">[318]ANGKUT!$H$24</definedName>
    <definedName name="b.109" localSheetId="6">#REF!</definedName>
    <definedName name="b.109">#REF!</definedName>
    <definedName name="b.11" localSheetId="9">[304]ANGKUT!$H$15</definedName>
    <definedName name="b.11" localSheetId="4">'[221]ANALISA-HST'!#REF!</definedName>
    <definedName name="b.11" localSheetId="6">[318]ANGKUT!$H$15</definedName>
    <definedName name="b.11">'[221]ANALISA-HST'!#REF!</definedName>
    <definedName name="b.12" localSheetId="4">'[221]ANALISA-HST'!#REF!</definedName>
    <definedName name="b.12" localSheetId="6">'[221]ANALISA-HST'!#REF!</definedName>
    <definedName name="b.12">'[221]ANALISA-HST'!#REF!</definedName>
    <definedName name="b.12a" localSheetId="4">'[221]ANALISA-HST'!#REF!</definedName>
    <definedName name="b.12a" localSheetId="6">'[221]ANALISA-HST'!#REF!</definedName>
    <definedName name="b.12a">'[221]ANALISA-HST'!#REF!</definedName>
    <definedName name="b.13" localSheetId="4">'[221]ANALISA-HST'!#REF!</definedName>
    <definedName name="b.13" localSheetId="6">'[221]ANALISA-HST'!#REF!</definedName>
    <definedName name="b.13">'[221]ANALISA-HST'!#REF!</definedName>
    <definedName name="b.14" localSheetId="4">'[221]ANALISA-HST'!#REF!</definedName>
    <definedName name="b.14" localSheetId="6">'[221]ANALISA-HST'!#REF!</definedName>
    <definedName name="b.14">'[221]ANALISA-HST'!#REF!</definedName>
    <definedName name="b.15" localSheetId="4">'[221]ANALISA-HST'!#REF!</definedName>
    <definedName name="b.15">'[221]ANALISA-HST'!#REF!</definedName>
    <definedName name="b.16" localSheetId="4">'[221]ANALISA-HST'!#REF!</definedName>
    <definedName name="b.16">'[221]ANALISA-HST'!#REF!</definedName>
    <definedName name="B.17">[123]ANALISA!$I$1101</definedName>
    <definedName name="B.18">[123]ANALISA!$I$1149</definedName>
    <definedName name="b.19" localSheetId="6">#REF!</definedName>
    <definedName name="B.19">[123]ANALISA!$I$1197</definedName>
    <definedName name="B.2\STP" localSheetId="9">#REF!</definedName>
    <definedName name="B.2\STP" localSheetId="6">#REF!</definedName>
    <definedName name="B.2\STP">#REF!</definedName>
    <definedName name="B.20" localSheetId="6">#REF!</definedName>
    <definedName name="B.20">[123]ANALISA!$I$1245</definedName>
    <definedName name="B.21">[123]ANALISA!$I$1293</definedName>
    <definedName name="b.22" localSheetId="9">[304]ANGKUT!$H$16</definedName>
    <definedName name="b.22" localSheetId="6">[318]ANGKUT!$H$16</definedName>
    <definedName name="B.22">[123]ANALISA!$I$1341</definedName>
    <definedName name="b.29" localSheetId="6">#REF!</definedName>
    <definedName name="b.29">#REF!</definedName>
    <definedName name="b.2a" localSheetId="4">'[221]ANALISA-HST'!#REF!</definedName>
    <definedName name="b.2a" localSheetId="6">'[221]ANALISA-HST'!#REF!</definedName>
    <definedName name="b.2a">'[221]ANALISA-HST'!#REF!</definedName>
    <definedName name="B.30" localSheetId="6">#REF!</definedName>
    <definedName name="B.30">#REF!</definedName>
    <definedName name="b.31" localSheetId="9">[304]ANGKUT!$H$17</definedName>
    <definedName name="b.31">[318]ANGKUT!$H$17</definedName>
    <definedName name="B.36" localSheetId="9">#REF!</definedName>
    <definedName name="B.36" localSheetId="6">#REF!</definedName>
    <definedName name="B.36">#REF!</definedName>
    <definedName name="b.39" localSheetId="6">#REF!</definedName>
    <definedName name="b.39">#REF!</definedName>
    <definedName name="B.40" localSheetId="6">#REF!</definedName>
    <definedName name="B.40">#REF!</definedName>
    <definedName name="b.41" localSheetId="9">[304]ANGKUT!$H$18</definedName>
    <definedName name="b.41">[318]ANGKUT!$H$18</definedName>
    <definedName name="b.49" localSheetId="6">#REF!</definedName>
    <definedName name="b.49">#REF!</definedName>
    <definedName name="B.50" localSheetId="6">#REF!</definedName>
    <definedName name="B.50">#REF!</definedName>
    <definedName name="b.51" localSheetId="9">[304]ANGKUT!$H$19</definedName>
    <definedName name="b.51">[318]ANGKUT!$H$19</definedName>
    <definedName name="b.59" localSheetId="6">#REF!</definedName>
    <definedName name="b.59">#REF!</definedName>
    <definedName name="B.60" localSheetId="6">#REF!</definedName>
    <definedName name="B.60">#REF!</definedName>
    <definedName name="b.61" localSheetId="9">[304]ANGKUT!$H$20</definedName>
    <definedName name="b.61">[318]ANGKUT!$H$20</definedName>
    <definedName name="b.69" localSheetId="6">#REF!</definedName>
    <definedName name="b.69">#REF!</definedName>
    <definedName name="B.70" localSheetId="6">#REF!</definedName>
    <definedName name="B.70">#REF!</definedName>
    <definedName name="b.71" localSheetId="9">[304]ANGKUT!$H$21</definedName>
    <definedName name="b.71">[318]ANGKUT!$H$21</definedName>
    <definedName name="b.79" localSheetId="6">#REF!</definedName>
    <definedName name="b.79">#REF!</definedName>
    <definedName name="b.8" localSheetId="9">#REF!</definedName>
    <definedName name="b.8" localSheetId="6">#REF!</definedName>
    <definedName name="b.8">#REF!</definedName>
    <definedName name="B.80" localSheetId="6">#REF!</definedName>
    <definedName name="B.80">#REF!</definedName>
    <definedName name="b.81" localSheetId="9">[304]ANGKUT!$H$22</definedName>
    <definedName name="b.81">[318]ANGKUT!$H$22</definedName>
    <definedName name="b.89" localSheetId="6">#REF!</definedName>
    <definedName name="b.89">#REF!</definedName>
    <definedName name="b.9" localSheetId="9">#REF!</definedName>
    <definedName name="b.9" localSheetId="6">#REF!</definedName>
    <definedName name="b.9">#REF!</definedName>
    <definedName name="B.90" localSheetId="6">#REF!</definedName>
    <definedName name="B.90">#REF!</definedName>
    <definedName name="b.91" localSheetId="9">[304]ANGKUT!$H$23</definedName>
    <definedName name="b.91">[318]ANGKUT!$H$23</definedName>
    <definedName name="b.99" localSheetId="6">#REF!</definedName>
    <definedName name="b.99">#REF!</definedName>
    <definedName name="B.Aparatur" localSheetId="9">#REF!</definedName>
    <definedName name="B.Aparatur" localSheetId="4">#REF!</definedName>
    <definedName name="B.Aparatur" localSheetId="6">#REF!</definedName>
    <definedName name="B.Aparatur">#REF!</definedName>
    <definedName name="B.Aparatur_1" localSheetId="4">#REF!</definedName>
    <definedName name="B.Aparatur_1">#REF!</definedName>
    <definedName name="B.Aparatur_2" localSheetId="4">#REF!</definedName>
    <definedName name="B.Aparatur_2">#REF!</definedName>
    <definedName name="b.l" localSheetId="9">#REF!</definedName>
    <definedName name="b.l">#REF!</definedName>
    <definedName name="B.Publik" localSheetId="4">#REF!</definedName>
    <definedName name="B.Publik">#REF!</definedName>
    <definedName name="B.Publik_1" localSheetId="4">#REF!</definedName>
    <definedName name="B.Publik_1">#REF!</definedName>
    <definedName name="B.Publik_2" localSheetId="4">#REF!</definedName>
    <definedName name="B.Publik_2">#REF!</definedName>
    <definedName name="B.SARI">#REF!</definedName>
    <definedName name="b.super.5.10">#REF!</definedName>
    <definedName name="B_1" localSheetId="9">#REF!</definedName>
    <definedName name="B_1" localSheetId="4">[319]RAB!#REF!</definedName>
    <definedName name="B_1" localSheetId="6">#REF!</definedName>
    <definedName name="B_1">[319]RAB!#REF!</definedName>
    <definedName name="B_10" localSheetId="4">[319]RAB!#REF!</definedName>
    <definedName name="B_10" localSheetId="6">[319]RAB!#REF!</definedName>
    <definedName name="B_10">[319]RAB!#REF!</definedName>
    <definedName name="B_11" localSheetId="4">[319]RAB!#REF!</definedName>
    <definedName name="B_11" localSheetId="6">[319]RAB!#REF!</definedName>
    <definedName name="B_11">[319]RAB!#REF!</definedName>
    <definedName name="B_2" localSheetId="4">[319]RAB!#REF!</definedName>
    <definedName name="B_2" localSheetId="6">[319]RAB!#REF!</definedName>
    <definedName name="B_2">[319]RAB!#REF!</definedName>
    <definedName name="b_240">'[150]THPDMoi  (2)'!#REF!</definedName>
    <definedName name="b_280">'[150]THPDMoi  (2)'!#REF!</definedName>
    <definedName name="B_3" localSheetId="4">[319]RAB!#REF!</definedName>
    <definedName name="B_3">[319]RAB!#REF!</definedName>
    <definedName name="b_320">'[150]THPDMoi  (2)'!#REF!</definedName>
    <definedName name="B_5" localSheetId="4">[319]RAB!#REF!</definedName>
    <definedName name="B_5">[319]RAB!#REF!</definedName>
    <definedName name="B_6" localSheetId="4">[319]RAB!#REF!</definedName>
    <definedName name="B_6">[319]RAB!#REF!</definedName>
    <definedName name="B_7" localSheetId="4">[319]RAB!#REF!</definedName>
    <definedName name="B_7">[319]RAB!#REF!</definedName>
    <definedName name="B_8" localSheetId="4">[319]RAB!#REF!</definedName>
    <definedName name="B_8">[319]RAB!#REF!</definedName>
    <definedName name="b_dua" localSheetId="4">[320]Breakdown!#REF!</definedName>
    <definedName name="b_dua">[320]Breakdown!#REF!</definedName>
    <definedName name="B_KolomBalokPraktis">'[321]Analisa Harga Satuan'!$G$1193</definedName>
    <definedName name="B_MejaDapur">'[321]Analisa Harga Satuan'!$G$1878</definedName>
    <definedName name="B_PASANG">[237]BASIC!$I$33</definedName>
    <definedName name="B0" localSheetId="6">[157]harsat!#REF!</definedName>
    <definedName name="B0">[157]harsat!#REF!</definedName>
    <definedName name="B012jadi">[99]hrg_sat!$H$36</definedName>
    <definedName name="b1.1" localSheetId="9">#REF!</definedName>
    <definedName name="b1.1" localSheetId="6">#REF!</definedName>
    <definedName name="b1.1">#REF!</definedName>
    <definedName name="B1.2" localSheetId="9">#REF!</definedName>
    <definedName name="B1.2" localSheetId="6">#REF!</definedName>
    <definedName name="B1.2">#REF!</definedName>
    <definedName name="b1.3" localSheetId="9">#REF!</definedName>
    <definedName name="b1.3" localSheetId="6">#REF!</definedName>
    <definedName name="b1.3">#REF!</definedName>
    <definedName name="b1.4">#REF!</definedName>
    <definedName name="b1.5">#REF!</definedName>
    <definedName name="B1_">#REF!</definedName>
    <definedName name="b10.1">#REF!</definedName>
    <definedName name="b10.2">#REF!</definedName>
    <definedName name="b10.3">#REF!</definedName>
    <definedName name="b10.4">#REF!</definedName>
    <definedName name="b10.5">#REF!</definedName>
    <definedName name="B10_">#REF!</definedName>
    <definedName name="b1000l" localSheetId="4">'[322]DU&amp;B'!#REF!</definedName>
    <definedName name="b1000l" localSheetId="6">'[323]DU&amp;B'!#REF!</definedName>
    <definedName name="b1000l">'[322]DU&amp;B'!#REF!</definedName>
    <definedName name="b1000lh" localSheetId="4">'[322]DU&amp;B'!#REF!</definedName>
    <definedName name="b1000lh" localSheetId="6">'[323]DU&amp;B'!#REF!</definedName>
    <definedName name="b1000lh">'[322]DU&amp;B'!#REF!</definedName>
    <definedName name="b1000u" localSheetId="4">'[322]DU&amp;B'!#REF!</definedName>
    <definedName name="b1000u" localSheetId="6">'[323]DU&amp;B'!#REF!</definedName>
    <definedName name="b1000u">'[322]DU&amp;B'!#REF!</definedName>
    <definedName name="b10u" localSheetId="4">'[322]DU&amp;B'!#REF!</definedName>
    <definedName name="b10u" localSheetId="6">'[323]DU&amp;B'!#REF!</definedName>
    <definedName name="b10u">'[322]DU&amp;B'!#REF!</definedName>
    <definedName name="B11_" localSheetId="9">#REF!</definedName>
    <definedName name="B11_" localSheetId="6">#REF!</definedName>
    <definedName name="B11_">#REF!</definedName>
    <definedName name="B12_" localSheetId="9">#REF!</definedName>
    <definedName name="B12_" localSheetId="6">#REF!</definedName>
    <definedName name="B12_">#REF!</definedName>
    <definedName name="B13_" localSheetId="9">#REF!</definedName>
    <definedName name="B13_" localSheetId="6">#REF!</definedName>
    <definedName name="B13_">#REF!</definedName>
    <definedName name="b2.1">#REF!</definedName>
    <definedName name="b2.2">#REF!</definedName>
    <definedName name="b2.3">#REF!</definedName>
    <definedName name="b2.4">#REF!</definedName>
    <definedName name="b2.5">#REF!</definedName>
    <definedName name="B2_">#REF!</definedName>
    <definedName name="b250u" localSheetId="4">'[322]DU&amp;B'!#REF!</definedName>
    <definedName name="b250u" localSheetId="6">'[323]DU&amp;B'!#REF!</definedName>
    <definedName name="b250u">'[322]DU&amp;B'!#REF!</definedName>
    <definedName name="b3.1" localSheetId="9">#REF!</definedName>
    <definedName name="b3.1" localSheetId="6">#REF!</definedName>
    <definedName name="b3.1">#REF!</definedName>
    <definedName name="b3.2" localSheetId="9">#REF!</definedName>
    <definedName name="b3.2" localSheetId="6">#REF!</definedName>
    <definedName name="b3.2">#REF!</definedName>
    <definedName name="b3.3" localSheetId="9">#REF!</definedName>
    <definedName name="b3.3" localSheetId="6">#REF!</definedName>
    <definedName name="b3.3">#REF!</definedName>
    <definedName name="b3.4">#REF!</definedName>
    <definedName name="b3.5">#REF!</definedName>
    <definedName name="B3_">#REF!</definedName>
    <definedName name="b3040b160">#REF!</definedName>
    <definedName name="b4.1">#REF!</definedName>
    <definedName name="b4.2">#REF!</definedName>
    <definedName name="b4.3">#REF!</definedName>
    <definedName name="b4.4">#REF!</definedName>
    <definedName name="b4.5">#REF!</definedName>
    <definedName name="B4_">#REF!</definedName>
    <definedName name="b5.1">#REF!</definedName>
    <definedName name="b5.2">#REF!</definedName>
    <definedName name="b5.3">#REF!</definedName>
    <definedName name="b5.4">#REF!</definedName>
    <definedName name="b5.5">#REF!</definedName>
    <definedName name="B5_">#REF!</definedName>
    <definedName name="b5l" localSheetId="4">'[322]DU&amp;B'!#REF!</definedName>
    <definedName name="b5l" localSheetId="6">'[323]DU&amp;B'!#REF!</definedName>
    <definedName name="b5l">'[322]DU&amp;B'!#REF!</definedName>
    <definedName name="b5lh" localSheetId="4">'[322]DU&amp;B'!#REF!</definedName>
    <definedName name="b5lh" localSheetId="6">'[323]DU&amp;B'!#REF!</definedName>
    <definedName name="b5lh">'[322]DU&amp;B'!#REF!</definedName>
    <definedName name="b6.1" localSheetId="9">#REF!</definedName>
    <definedName name="b6.1" localSheetId="6">#REF!</definedName>
    <definedName name="b6.1">#REF!</definedName>
    <definedName name="b6.2" localSheetId="9">#REF!</definedName>
    <definedName name="b6.2" localSheetId="6">#REF!</definedName>
    <definedName name="b6.2">#REF!</definedName>
    <definedName name="b6.3" localSheetId="9">#REF!</definedName>
    <definedName name="b6.3" localSheetId="6">#REF!</definedName>
    <definedName name="b6.3">#REF!</definedName>
    <definedName name="b6.4">#REF!</definedName>
    <definedName name="b6.5">#REF!</definedName>
    <definedName name="b6.6">#REF!</definedName>
    <definedName name="b6.7">#REF!</definedName>
    <definedName name="B6_">#REF!</definedName>
    <definedName name="b7.1">#REF!</definedName>
    <definedName name="b7.2">#REF!</definedName>
    <definedName name="b7.3">#REF!</definedName>
    <definedName name="b7.4">#REF!</definedName>
    <definedName name="b7.5">#REF!</definedName>
    <definedName name="b7.6">#REF!</definedName>
    <definedName name="b7.7">#REF!</definedName>
    <definedName name="B7_">#REF!</definedName>
    <definedName name="b8.1">#REF!</definedName>
    <definedName name="b8.2">#REF!</definedName>
    <definedName name="b8.3">#REF!</definedName>
    <definedName name="b8.4">#REF!</definedName>
    <definedName name="b8.5">#REF!</definedName>
    <definedName name="B8\trsbalokSMP">#REF!</definedName>
    <definedName name="B8_">#REF!</definedName>
    <definedName name="b9.2">#REF!</definedName>
    <definedName name="b9.3">#REF!</definedName>
    <definedName name="b9.4">#REF!</definedName>
    <definedName name="b9.5">#REF!</definedName>
    <definedName name="B9\trsbalokSMP">#REF!</definedName>
    <definedName name="B9_">#REF!</definedName>
    <definedName name="BA" localSheetId="4">#REF!</definedName>
    <definedName name="BA">#REF!</definedName>
    <definedName name="babekb">#REF!</definedName>
    <definedName name="BABY" localSheetId="4">#REF!</definedName>
    <definedName name="BABY">#REF!</definedName>
    <definedName name="BabyRoller">'[324]Harga Dasar'!$H$89</definedName>
    <definedName name="BACK_HOE" localSheetId="4">[325]Rab!#REF!</definedName>
    <definedName name="BACK_HOE" localSheetId="6">#REF!</definedName>
    <definedName name="BACK_HOE">[325]Rab!#REF!</definedName>
    <definedName name="BACK1" localSheetId="4">#REF!</definedName>
    <definedName name="BACK1" localSheetId="6">#REF!</definedName>
    <definedName name="BACK1">#REF!</definedName>
    <definedName name="backhoe" localSheetId="9">#REF!</definedName>
    <definedName name="backhoe" localSheetId="6">#REF!</definedName>
    <definedName name="backhoe">#REF!</definedName>
    <definedName name="badan_jalan" localSheetId="4">#REF!</definedName>
    <definedName name="badan_jalan">#REF!</definedName>
    <definedName name="bagaiman" localSheetId="9">'[165]Upah&amp;Bahan'!$C$23</definedName>
    <definedName name="bagaiman">'[166]Upah&amp;Bahan'!$C$23</definedName>
    <definedName name="baggrekB" localSheetId="6">[326]bahan!#REF!</definedName>
    <definedName name="baggrekB">[326]bahan!#REF!</definedName>
    <definedName name="baggrekunci">[327]bahan!$G$16</definedName>
    <definedName name="baggretutup">[327]bahan!$G$15</definedName>
    <definedName name="bagi" localSheetId="6">#REF!</definedName>
    <definedName name="bagi">[328]BasicPrice!$Q$6</definedName>
    <definedName name="BAGIAN_1" localSheetId="6">'[329]Daf 1'!$K$423</definedName>
    <definedName name="BAGIAN_1">'[330]Daf 1'!$K$423</definedName>
    <definedName name="BAGIAN_1_6" localSheetId="9">#REF!</definedName>
    <definedName name="BAGIAN_1_6" localSheetId="6">#REF!</definedName>
    <definedName name="BAGIAN_1_6">#REF!</definedName>
    <definedName name="BAGPRO" localSheetId="6">[331]Menu!$E$2</definedName>
    <definedName name="BagPro">'[241]DATA PROYEK'!$F$12</definedName>
    <definedName name="bagpro1" localSheetId="4">#REF!</definedName>
    <definedName name="bagpro1" localSheetId="6">#REF!</definedName>
    <definedName name="bagpro1">#REF!</definedName>
    <definedName name="BagPro2">'[241]DATA PROYEK'!$F$13</definedName>
    <definedName name="BAHAN" localSheetId="4">#REF!</definedName>
    <definedName name="BAHAN" localSheetId="6">#REF!</definedName>
    <definedName name="BAHAN">#REF!</definedName>
    <definedName name="BAHAN_ALAT" localSheetId="6">#REF!</definedName>
    <definedName name="BAHAN_ALAT">#REF!</definedName>
    <definedName name="bahan_base_a_m" localSheetId="4">'[332]Hrg-Bahan'!#REF!</definedName>
    <definedName name="bahan_base_a_m" localSheetId="6">'[332]Hrg-Bahan'!#REF!</definedName>
    <definedName name="bahan_base_a_m">'[332]Hrg-Bahan'!#REF!</definedName>
    <definedName name="bahan_base_b_m" localSheetId="4">'[332]Hrg-Bahan'!#REF!</definedName>
    <definedName name="bahan_base_b_m" localSheetId="6">'[332]Hrg-Bahan'!#REF!</definedName>
    <definedName name="bahan_base_b_m">'[332]Hrg-Bahan'!#REF!</definedName>
    <definedName name="BAHAN1" localSheetId="4">#REF!</definedName>
    <definedName name="BAHAN1" localSheetId="6">#REF!</definedName>
    <definedName name="BAHAN1">#REF!</definedName>
    <definedName name="BAHAN2" localSheetId="4">#REF!</definedName>
    <definedName name="BAHAN2" localSheetId="6">#REF!</definedName>
    <definedName name="BAHAN2">#REF!</definedName>
    <definedName name="BAHAN22A">#REF!</definedName>
    <definedName name="BAHAN22B">#REF!</definedName>
    <definedName name="BAHAN22C">#REF!</definedName>
    <definedName name="BAHAN233">#REF!</definedName>
    <definedName name="BAHAN233A">#REF!</definedName>
    <definedName name="BAHAN233B">#REF!</definedName>
    <definedName name="BAHAN3" localSheetId="4">#REF!</definedName>
    <definedName name="BAHAN3">#REF!</definedName>
    <definedName name="BAHAN321" localSheetId="4">#REF!</definedName>
    <definedName name="BAHAN321">#REF!</definedName>
    <definedName name="BAHAN511A" localSheetId="4">#REF!</definedName>
    <definedName name="BAHAN511A">#REF!</definedName>
    <definedName name="BAHAN511B">#REF!</definedName>
    <definedName name="BAHAN512A" localSheetId="4">#REF!</definedName>
    <definedName name="BAHAN512A">#REF!</definedName>
    <definedName name="BAHAN512B">#REF!</definedName>
    <definedName name="BAHAN521" localSheetId="4">#REF!</definedName>
    <definedName name="BAHAN521">#REF!</definedName>
    <definedName name="BAHAN611A" localSheetId="4">#REF!</definedName>
    <definedName name="BAHAN611A">#REF!</definedName>
    <definedName name="BAHAN611B" localSheetId="4">#REF!</definedName>
    <definedName name="BAHAN611B">#REF!</definedName>
    <definedName name="BAHAN635A">#REF!</definedName>
    <definedName name="BAHAN635B">#REF!</definedName>
    <definedName name="BAHAN635C">#REF!</definedName>
    <definedName name="BAHAN635D">#REF!</definedName>
    <definedName name="BAHAN711A">#REF!</definedName>
    <definedName name="BAHAN72A">#REF!</definedName>
    <definedName name="BAHAN72B">#REF!</definedName>
    <definedName name="BAHAN74A">#REF!</definedName>
    <definedName name="BAHAN74B">#REF!</definedName>
    <definedName name="BAHAN74C">#REF!</definedName>
    <definedName name="BAHAN753A" localSheetId="4">#REF!</definedName>
    <definedName name="BAHAN753A">#REF!</definedName>
    <definedName name="BAHAN753B" localSheetId="4">#REF!</definedName>
    <definedName name="BAHAN753B">#REF!</definedName>
    <definedName name="BAHAN818A" localSheetId="4">#REF!</definedName>
    <definedName name="BAHAN818A">#REF!</definedName>
    <definedName name="BAHAN818B" localSheetId="4">#REF!</definedName>
    <definedName name="BAHAN818B">#REF!</definedName>
    <definedName name="BAHAN819A" localSheetId="4">#REF!</definedName>
    <definedName name="BAHAN819A">#REF!</definedName>
    <definedName name="bahanbekisting">[333]analisa!$G$358</definedName>
    <definedName name="BahanPokok">'[274]Kebut. Bahan'!$C$8:$F$20</definedName>
    <definedName name="BAHASA" localSheetId="4">#REF!</definedName>
    <definedName name="BAHASA" localSheetId="6">#REF!</definedName>
    <definedName name="BAHASA">#REF!</definedName>
    <definedName name="BAHU" localSheetId="9">'[256]Kuantitas &amp; Harga'!#REF!</definedName>
    <definedName name="BAHU" localSheetId="4">#REF!</definedName>
    <definedName name="BAHU">#REF!</definedName>
    <definedName name="baik">[260]Baik!$B$8:$G$44</definedName>
    <definedName name="baja" localSheetId="9">#REF!</definedName>
    <definedName name="Baja" localSheetId="6">#REF!</definedName>
    <definedName name="baja">[99]hrg_sat!$H$157</definedName>
    <definedName name="Baja.Tulangan">'[334]5.Onsite'!$A$2:$G$28</definedName>
    <definedName name="Baja_Canal_U_50.38.5" localSheetId="9">#REF!</definedName>
    <definedName name="Baja_Canal_U_50.38.5" localSheetId="6">#REF!</definedName>
    <definedName name="Baja_Canal_U_50.38.5">#REF!</definedName>
    <definedName name="Baja_Str_2500" localSheetId="4">#REF!</definedName>
    <definedName name="Baja_Str_2500" localSheetId="6">#REF!</definedName>
    <definedName name="Baja_Str_2500">#REF!</definedName>
    <definedName name="Baja_Str_2800" localSheetId="4">#REF!</definedName>
    <definedName name="Baja_Str_2800" localSheetId="6">#REF!</definedName>
    <definedName name="Baja_Str_2800">#REF!</definedName>
    <definedName name="Baja_U24" localSheetId="4">#REF!</definedName>
    <definedName name="Baja_U24">#REF!</definedName>
    <definedName name="Baja_U32" localSheetId="4">#REF!</definedName>
    <definedName name="Baja_U32">#REF!</definedName>
    <definedName name="BAJA24" localSheetId="4">#REF!</definedName>
    <definedName name="BAJA24">#REF!</definedName>
    <definedName name="BAJA24a" localSheetId="4">#REF!</definedName>
    <definedName name="BAJA24a">#REF!</definedName>
    <definedName name="bajacanal">#REF!</definedName>
    <definedName name="bajacnp">#REF!</definedName>
    <definedName name="bajaiwf">#REF!</definedName>
    <definedName name="BAJAKONSTRUKSI" localSheetId="4">'[291]HARGA SATUAN'!#REF!</definedName>
    <definedName name="BAJAKONSTRUKSI">'[291]HARGA SATUAN'!#REF!</definedName>
    <definedName name="bajaprofil">'[240]harga lama'!#REF!</definedName>
    <definedName name="bajaringan" localSheetId="9">#REF!</definedName>
    <definedName name="bajaringan">[48]upah!#REF!</definedName>
    <definedName name="bajasiku" localSheetId="9">#REF!</definedName>
    <definedName name="bajasiku" localSheetId="6">#REF!</definedName>
    <definedName name="bajasiku">#REF!</definedName>
    <definedName name="BAJATRALIS" localSheetId="4">'[335]UPAH BAHAN '!#REF!</definedName>
    <definedName name="BAJATRALIS">'[335]UPAH BAHAN '!#REF!</definedName>
    <definedName name="BAJATULANGAN" localSheetId="4">[336]Analisa!#REF!</definedName>
    <definedName name="bajatulangan" localSheetId="6">[258]upahbahan!#REF!</definedName>
    <definedName name="BAJATULANGAN">[336]Analisa!#REF!</definedName>
    <definedName name="BAJAU24" localSheetId="4">'[291]HARGA SATUAN'!#REF!</definedName>
    <definedName name="BAJAU24">'[291]HARGA SATUAN'!#REF!</definedName>
    <definedName name="bajaunp" localSheetId="9">#REF!</definedName>
    <definedName name="bajaunp" localSheetId="6">#REF!</definedName>
    <definedName name="bajaunp">#REF!</definedName>
    <definedName name="bak" localSheetId="6">'[153]Harga Satuan Bahan'!$E$144</definedName>
    <definedName name="bak">'[251]met biasa'!$S$83</definedName>
    <definedName name="Bak_air_fiber_glass_1m" localSheetId="9">#REF!</definedName>
    <definedName name="Bak_air_fiber_glass_1m" localSheetId="6">#REF!</definedName>
    <definedName name="Bak_air_fiber_glass_1m">#REF!</definedName>
    <definedName name="Bak_mandi_fiber_glass_50x50x50_lapis_porselin" localSheetId="9">#REF!</definedName>
    <definedName name="Bak_mandi_fiber_glass_50x50x50_lapis_porselin" localSheetId="6">#REF!</definedName>
    <definedName name="Bak_mandi_fiber_glass_50x50x50_lapis_porselin">#REF!</definedName>
    <definedName name="Bak_Septictank" localSheetId="9">#REF!</definedName>
    <definedName name="Bak_Septictank" localSheetId="6">#REF!</definedName>
    <definedName name="Bak_Septictank">#REF!</definedName>
    <definedName name="bakair">#REF!</definedName>
    <definedName name="BAKAL1.4">#REF!</definedName>
    <definedName name="Bakar">[337]Bahan!$D$35</definedName>
    <definedName name="bakbunga" localSheetId="9">#REF!</definedName>
    <definedName name="bakbunga" localSheetId="6">#REF!</definedName>
    <definedName name="bakbunga">#REF!</definedName>
    <definedName name="bakcp" localSheetId="6">#REF!</definedName>
    <definedName name="bakcp">#REF!</definedName>
    <definedName name="BakCuciPiring">'[321]Analisa Harga Satuan'!$G$1865</definedName>
    <definedName name="bakfiberglass" localSheetId="4">'[212]HARGA SATUAN  '!#REF!</definedName>
    <definedName name="bakfiberglass" localSheetId="6">'[212]HARGA SATUAN  '!#REF!</definedName>
    <definedName name="bakfiberglass">'[212]HARGA SATUAN  '!#REF!</definedName>
    <definedName name="bakkm" localSheetId="6">'[153]Harga Satuan Bahan'!#REF!</definedName>
    <definedName name="bakkm">'[153]Harga Satuan Bahan'!#REF!</definedName>
    <definedName name="BAKKTR" localSheetId="4">[17]ANALIS!#REF!</definedName>
    <definedName name="BAKKTR">[17]ANALIS!#REF!</definedName>
    <definedName name="BakMandiFiber">'[321]Analisa Harga Satuan'!$G$1817</definedName>
    <definedName name="BAKMANDIFSUDUT" localSheetId="4">'[291]HARGA SATUAN'!#REF!</definedName>
    <definedName name="BAKMANDIFSUDUT" localSheetId="6">'[291]HARGA SATUAN'!#REF!</definedName>
    <definedName name="BAKMANDIFSUDUT">'[291]HARGA SATUAN'!#REF!</definedName>
    <definedName name="baksampah" localSheetId="9">#REF!</definedName>
    <definedName name="baksampah" localSheetId="6">#REF!</definedName>
    <definedName name="baksampah">#REF!</definedName>
    <definedName name="ball" localSheetId="9">#REF!</definedName>
    <definedName name="ball" localSheetId="6">#REF!</definedName>
    <definedName name="ball">#REF!</definedName>
    <definedName name="Balok" localSheetId="9">#REF!</definedName>
    <definedName name="BALOK" localSheetId="6" hidden="1">{#N/A,#N/A,TRUE,"Front";#N/A,#N/A,TRUE,"Simple Letter";#N/A,#N/A,TRUE,"Inside";#N/A,#N/A,TRUE,"Contents";#N/A,#N/A,TRUE,"Basis";#N/A,#N/A,TRUE,"Inclusions";#N/A,#N/A,TRUE,"Exclusions";#N/A,#N/A,TRUE,"Areas";#N/A,#N/A,TRUE,"Summary";#N/A,#N/A,TRUE,"Detail"}</definedName>
    <definedName name="BALOK" hidden="1">{#N/A,#N/A,TRUE,"Front";#N/A,#N/A,TRUE,"Simple Letter";#N/A,#N/A,TRUE,"Inside";#N/A,#N/A,TRUE,"Contents";#N/A,#N/A,TRUE,"Basis";#N/A,#N/A,TRUE,"Inclusions";#N/A,#N/A,TRUE,"Exclusions";#N/A,#N/A,TRUE,"Areas";#N/A,#N/A,TRUE,"Summary";#N/A,#N/A,TRUE,"Detail"}</definedName>
    <definedName name="balok.ges" localSheetId="9">#REF!</definedName>
    <definedName name="balok.ges">#REF!</definedName>
    <definedName name="balok\b1.1GWT" localSheetId="9">#REF!</definedName>
    <definedName name="balok\b1.1GWT">#REF!</definedName>
    <definedName name="balok\b1.2GWT" localSheetId="9">#REF!</definedName>
    <definedName name="balok\b1.2GWT">#REF!</definedName>
    <definedName name="balok\b1.3GWT">#REF!</definedName>
    <definedName name="balok\b2.1GWT">#REF!</definedName>
    <definedName name="balok_kayu_borneo">#REF!</definedName>
    <definedName name="Balok_Pratekan" localSheetId="4">#REF!</definedName>
    <definedName name="Balok_Pratekan">#REF!</definedName>
    <definedName name="balok225">#REF!</definedName>
    <definedName name="Balok2540p476u1264" localSheetId="4">#REF!</definedName>
    <definedName name="Balok2540p476u1264">#REF!</definedName>
    <definedName name="Balok2550p425u1264" localSheetId="4">#REF!</definedName>
    <definedName name="Balok2550p425u1264">#REF!</definedName>
    <definedName name="balok616cempaka">[48]upah!$H$66</definedName>
    <definedName name="balokbekis" localSheetId="9">#REF!</definedName>
    <definedName name="balokbekis" localSheetId="6">#REF!</definedName>
    <definedName name="balokbekis">#REF!</definedName>
    <definedName name="balokbs" localSheetId="9">#REF!</definedName>
    <definedName name="balokbs" localSheetId="6">#REF!</definedName>
    <definedName name="balokbs">#REF!</definedName>
    <definedName name="Balokdaak2030p367u1580" localSheetId="4">#REF!</definedName>
    <definedName name="Balokdaak2030p367u1580" localSheetId="6">#REF!</definedName>
    <definedName name="Balokdaak2030p367u1580">#REF!</definedName>
    <definedName name="balokkyklasiii">[338]upah!$H$62</definedName>
    <definedName name="baloklantaiI" localSheetId="9">[339]Analisis!#REF!</definedName>
    <definedName name="baloklantaiI" localSheetId="6">#REF!</definedName>
    <definedName name="baloklantaiI">#REF!</definedName>
    <definedName name="baloklantaiII" localSheetId="9">[339]Analisis!#REF!</definedName>
    <definedName name="baloklantaiII" localSheetId="6">#REF!</definedName>
    <definedName name="baloklantaiII">#REF!</definedName>
    <definedName name="Baloklatai1313p1766" localSheetId="4">#REF!</definedName>
    <definedName name="Baloklatai1313p1766">#REF!</definedName>
    <definedName name="balokposjaga" localSheetId="9">#REF!</definedName>
    <definedName name="balokposjaga">#REF!</definedName>
    <definedName name="BALT">#REF!</definedName>
    <definedName name="bambu" localSheetId="4">[87]DH!#REF!</definedName>
    <definedName name="bambu" localSheetId="6">[48]upah!#REF!</definedName>
    <definedName name="bambu">[87]DH!#REF!</definedName>
    <definedName name="Bambujepang" localSheetId="9">#REF!</definedName>
    <definedName name="Bambujepang" localSheetId="6">#REF!</definedName>
    <definedName name="Bambujepang">#REF!</definedName>
    <definedName name="BAND_HARSAT" localSheetId="4">#REF!</definedName>
    <definedName name="BAND_HARSAT" localSheetId="6">#REF!</definedName>
    <definedName name="BAND_HARSAT">#REF!</definedName>
    <definedName name="band_HS">[340]boq!$A$493:$I$556</definedName>
    <definedName name="band_target">[341]boq!$A$493:$I$556</definedName>
    <definedName name="BANDA" localSheetId="4">'[316]RINCIAN HAR06'!#REF!</definedName>
    <definedName name="BANDA" localSheetId="6">'[316]RINCIAN HAR06'!#REF!</definedName>
    <definedName name="BANDA">'[316]RINCIAN HAR06'!#REF!</definedName>
    <definedName name="BANDING2" localSheetId="4">'[342]HARGA SATUAN'!#REF!</definedName>
    <definedName name="BANDING2" localSheetId="6">'[342]HARGA SATUAN'!#REF!</definedName>
    <definedName name="BANDING2">'[342]HARGA SATUAN'!#REF!</definedName>
    <definedName name="BANDRAT" localSheetId="4">'[291]HARGA SATUAN'!#REF!</definedName>
    <definedName name="BANDRAT" localSheetId="6">'[291]HARGA SATUAN'!#REF!</definedName>
    <definedName name="BANDRAT">'[291]HARGA SATUAN'!#REF!</definedName>
    <definedName name="BANG">[331]Menu!$E$10</definedName>
    <definedName name="bangciti" localSheetId="6">'[150]dongia (2)'!#REF!</definedName>
    <definedName name="bangciti">'[150]dongia (2)'!#REF!</definedName>
    <definedName name="Bank">'[241]DATA PROYEK'!$F$82</definedName>
    <definedName name="bantek_3r">[260]sp_dr!$B$122:$I$158</definedName>
    <definedName name="bantek_al">[260]am_al!$B$198:$I$234</definedName>
    <definedName name="bantek_kmnts_pbl">[260]kmnts!$B$616:$I$652</definedName>
    <definedName name="bantek_pdam">[260]am_al!$B$426:$I$462</definedName>
    <definedName name="bantek_plp">[260]sp_dr!$B$274:$I$310</definedName>
    <definedName name="bantek_sampah_drainase">[260]sp_dr!$B$160:$I$196</definedName>
    <definedName name="bantu" localSheetId="9">#REF!</definedName>
    <definedName name="bantu" localSheetId="6">#REF!</definedName>
    <definedName name="bantu">'[343]upah bahan'!$G$58</definedName>
    <definedName name="bantu_c" localSheetId="4">'[344]Harga Satuan'!#REF!</definedName>
    <definedName name="bantu_c" localSheetId="6">'[344]Harga Satuan'!#REF!</definedName>
    <definedName name="bantu_c">'[344]Harga Satuan'!#REF!</definedName>
    <definedName name="BAOP" localSheetId="4">#REF!</definedName>
    <definedName name="BAOP" localSheetId="6">#REF!</definedName>
    <definedName name="BAOP">#REF!</definedName>
    <definedName name="bar_bender" localSheetId="9">#REF!</definedName>
    <definedName name="bar_bender" localSheetId="6">#REF!</definedName>
    <definedName name="bar_bender">#REF!</definedName>
    <definedName name="bar_cutter" localSheetId="6">#REF!</definedName>
    <definedName name="bar_cutter">#REF!</definedName>
    <definedName name="barben" localSheetId="6">#REF!</definedName>
    <definedName name="barben">[345]Base_Price!$J$201</definedName>
    <definedName name="barbenyen" localSheetId="6">#REF!</definedName>
    <definedName name="barbenyen">#REF!</definedName>
    <definedName name="barbocell" localSheetId="6">[326]bahan!#REF!</definedName>
    <definedName name="barbocell">[326]bahan!#REF!</definedName>
    <definedName name="barcut" localSheetId="6">#REF!</definedName>
    <definedName name="barcut">#REF!</definedName>
    <definedName name="barcutter">[250]Alat!$I$62</definedName>
    <definedName name="barcutyen" localSheetId="6">#REF!</definedName>
    <definedName name="barcutyen">#REF!</definedName>
    <definedName name="bardan">[193]Peralatan!$BO$587</definedName>
    <definedName name="barkas" localSheetId="4">#REF!</definedName>
    <definedName name="barkas" localSheetId="6">#REF!</definedName>
    <definedName name="barkas">#REF!</definedName>
    <definedName name="BARRET" localSheetId="9">#REF!</definedName>
    <definedName name="BARRET" localSheetId="6">#REF!</definedName>
    <definedName name="BARRET">#REF!</definedName>
    <definedName name="Baru" localSheetId="6" hidden="1">#REF!</definedName>
    <definedName name="Baru" hidden="1">#REF!</definedName>
    <definedName name="basaom">#REF!</definedName>
    <definedName name="basdim">#REF!</definedName>
    <definedName name="basdoc">#REF!</definedName>
    <definedName name="base_plate">#REF!</definedName>
    <definedName name="BaseA" localSheetId="4">#REF!</definedName>
    <definedName name="BaseA">#REF!</definedName>
    <definedName name="BaseB" localSheetId="4">#REF!</definedName>
    <definedName name="BaseB">#REF!</definedName>
    <definedName name="BaseC" localSheetId="4">#REF!</definedName>
    <definedName name="BaseC">#REF!</definedName>
    <definedName name="BASECAMP" localSheetId="6">[142]CH!$C$23</definedName>
    <definedName name="BASECAMP">[185]CH!$C$23</definedName>
    <definedName name="Basecoarse" localSheetId="9">#REF!</definedName>
    <definedName name="Basecoarse" localSheetId="6">#REF!</definedName>
    <definedName name="Basecoarse">#REF!</definedName>
    <definedName name="basecorse30" localSheetId="9">#REF!</definedName>
    <definedName name="basecorse30" localSheetId="6">#REF!</definedName>
    <definedName name="basecorse30">#REF!</definedName>
    <definedName name="BASER" localSheetId="4">#REF!</definedName>
    <definedName name="BASER" localSheetId="6">#REF!</definedName>
    <definedName name="BASER">#REF!</definedName>
    <definedName name="basfs">#REF!</definedName>
    <definedName name="basi">#REF!</definedName>
    <definedName name="BASIC" localSheetId="4">#REF!</definedName>
    <definedName name="BASIC">#REF!</definedName>
    <definedName name="BASICHD" localSheetId="4">#REF!</definedName>
    <definedName name="BASICHD">#REF!</definedName>
    <definedName name="basitc">#REF!</definedName>
    <definedName name="baspalcurah">[283]bahan!$G$57</definedName>
    <definedName name="baspalt">[283]bahan!$G$18</definedName>
    <definedName name="basrtu" localSheetId="9">#REF!</definedName>
    <definedName name="basrtu" localSheetId="6">#REF!</definedName>
    <definedName name="basrtu">#REF!</definedName>
    <definedName name="bastw" localSheetId="9">#REF!</definedName>
    <definedName name="bastw" localSheetId="6">#REF!</definedName>
    <definedName name="bastw">#REF!</definedName>
    <definedName name="BATA" localSheetId="4">#REF!</definedName>
    <definedName name="BATA">#REF!</definedName>
    <definedName name="Bata_kaki_lima" localSheetId="4">#REF!</definedName>
    <definedName name="Bata_kaki_lima">#REF!</definedName>
    <definedName name="bata1" localSheetId="4">#REF!</definedName>
    <definedName name="bata1">#REF!</definedName>
    <definedName name="BATA1.2">#REF!</definedName>
    <definedName name="BATA1.4">#REF!</definedName>
    <definedName name="bata12">#REF!</definedName>
    <definedName name="bata14">#REF!</definedName>
    <definedName name="Bata16">'[321]Analisa Harga Satuan'!$G$1269</definedName>
    <definedName name="Bata161bata">'[321]Analisa Harga Satuan'!$G$1284</definedName>
    <definedName name="bata2" localSheetId="4">#REF!</definedName>
    <definedName name="bata2" localSheetId="6">#REF!</definedName>
    <definedName name="bata2">#REF!</definedName>
    <definedName name="bataberongga" localSheetId="9">#REF!</definedName>
    <definedName name="bataberongga" localSheetId="6">#REF!</definedName>
    <definedName name="bataberongga">#REF!</definedName>
    <definedName name="batacob" localSheetId="6">'[153]Harga Satuan Bahan'!#REF!</definedName>
    <definedName name="batacob">'[153]Harga Satuan Bahan'!#REF!</definedName>
    <definedName name="batacok">'[176]Harga Satuan Bahan'!$E$17</definedName>
    <definedName name="batak1" localSheetId="9">#REF!</definedName>
    <definedName name="batak1" localSheetId="6">#REF!</definedName>
    <definedName name="batak1">#REF!</definedName>
    <definedName name="batak2" localSheetId="9">#REF!</definedName>
    <definedName name="batak2" localSheetId="6">#REF!</definedName>
    <definedName name="batak2">#REF!</definedName>
    <definedName name="BataKerawang">'[321]Analisa Harga Satuan'!$G$1299</definedName>
    <definedName name="batako" localSheetId="6">#REF!</definedName>
    <definedName name="batako">[232]Progress!$C$27</definedName>
    <definedName name="batamerah" localSheetId="6">#REF!</definedName>
    <definedName name="batamerah">#REF!</definedName>
    <definedName name="BAtapTD04">[289]Harsat!$J$41</definedName>
    <definedName name="BATAS" localSheetId="4">#REF!</definedName>
    <definedName name="BATAS" localSheetId="6">#REF!</definedName>
    <definedName name="BATAS">#REF!</definedName>
    <definedName name="batayen" localSheetId="6">#REF!</definedName>
    <definedName name="batayen">#REF!</definedName>
    <definedName name="batching">[248]Alat!$I$47</definedName>
    <definedName name="batchingplant">'[346]Hrg Sat'!$E$21</definedName>
    <definedName name="bathtub" localSheetId="9">#REF!</definedName>
    <definedName name="bathtub" localSheetId="6">#REF!</definedName>
    <definedName name="bathtub">#REF!</definedName>
    <definedName name="batu" localSheetId="9">#REF!</definedName>
    <definedName name="batu" localSheetId="6">#REF!</definedName>
    <definedName name="batu">'[251]upah bahan'!$G$28</definedName>
    <definedName name="batu_apung" localSheetId="9">#REF!</definedName>
    <definedName name="batu_apung" localSheetId="6">#REF!</definedName>
    <definedName name="batu_apung">#REF!</definedName>
    <definedName name="BATU_BATA">[122]BAHAN!$L$25</definedName>
    <definedName name="Batu_bata_besar" localSheetId="9">#REF!</definedName>
    <definedName name="Batu_bata_besar" localSheetId="6">#REF!</definedName>
    <definedName name="Batu_bata_besar">#REF!</definedName>
    <definedName name="Batu_bata_kecil" localSheetId="9">#REF!</definedName>
    <definedName name="Batu_bata_kecil" localSheetId="6">#REF!</definedName>
    <definedName name="Batu_bata_kecil">#REF!</definedName>
    <definedName name="Batu_belah" localSheetId="9">#REF!</definedName>
    <definedName name="Batu_belah" localSheetId="6">#REF!</definedName>
    <definedName name="Batu_belah">#REF!</definedName>
    <definedName name="batu_candi">#REF!</definedName>
    <definedName name="Batu_Cor_0__5__1">#REF!</definedName>
    <definedName name="Batu_Cor_1_2">#REF!</definedName>
    <definedName name="Batu_Cor_2_3">#REF!</definedName>
    <definedName name="Batu_Cor_3_5">#REF!</definedName>
    <definedName name="Batu_Cor_5_7">#REF!</definedName>
    <definedName name="Batu_Gunung" localSheetId="4">#REF!</definedName>
    <definedName name="Batu_Gunung">#REF!</definedName>
    <definedName name="Batu_kacang">#REF!</definedName>
    <definedName name="batu_kali">#REF!</definedName>
    <definedName name="batu_kerikil">[347]Bahan!$M$18</definedName>
    <definedName name="BATU_KORAL">[347]Bahan!$M$17</definedName>
    <definedName name="Batu_Kosong" localSheetId="4">#REF!</definedName>
    <definedName name="Batu_Kosong" localSheetId="6">#REF!</definedName>
    <definedName name="Batu_Kosong">#REF!</definedName>
    <definedName name="Batu_pecah_0_5___1" localSheetId="9">#REF!</definedName>
    <definedName name="Batu_pecah_0_5___1" localSheetId="6">#REF!</definedName>
    <definedName name="Batu_pecah_0_5___1">#REF!</definedName>
    <definedName name="Batu_pecah_1_2">#REF!</definedName>
    <definedName name="Batu_pecah_2_3">#REF!</definedName>
    <definedName name="Batu_pecah_3_5">#REF!</definedName>
    <definedName name="Batu_pecah_5_7">#REF!</definedName>
    <definedName name="batu_tempel">#REF!</definedName>
    <definedName name="batu10" localSheetId="4">[322]Analisa!#REF!</definedName>
    <definedName name="batu10" localSheetId="6">[323]Analisa!#REF!</definedName>
    <definedName name="batu10">[322]Analisa!#REF!</definedName>
    <definedName name="batu1000" localSheetId="4">'[322]DU&amp;B'!#REF!</definedName>
    <definedName name="batu1000" localSheetId="6">'[323]DU&amp;B'!#REF!</definedName>
    <definedName name="batu1000">'[322]DU&amp;B'!#REF!</definedName>
    <definedName name="BATU12">'[212]HARGA SATUAN  '!$G$39</definedName>
    <definedName name="BATU13" localSheetId="4">[348]Analisa!#REF!</definedName>
    <definedName name="BATU13" localSheetId="6">[348]Analisa!#REF!</definedName>
    <definedName name="BATU13">[348]Analisa!#REF!</definedName>
    <definedName name="batu15" localSheetId="6">'[240]harga lama'!#REF!</definedName>
    <definedName name="batu15">'[240]harga lama'!#REF!</definedName>
    <definedName name="batu1500" localSheetId="4">[322]Analisa!#REF!</definedName>
    <definedName name="batu1500" localSheetId="6">[323]Analisa!#REF!</definedName>
    <definedName name="batu1500">[322]Analisa!#REF!</definedName>
    <definedName name="BATU1520" localSheetId="4">'[212]HARGA SATUAN  '!#REF!</definedName>
    <definedName name="BATU1520">'[212]HARGA SATUAN  '!#REF!</definedName>
    <definedName name="batu15kg">'[240]harga lama'!#REF!</definedName>
    <definedName name="batu20">'[240]harga lama'!#REF!</definedName>
    <definedName name="BATU23" localSheetId="4">'[212]HARGA SATUAN  '!#REF!</definedName>
    <definedName name="batu23" localSheetId="6">'[240]harga lama'!#REF!</definedName>
    <definedName name="BATU23">'[212]HARGA SATUAN  '!#REF!</definedName>
    <definedName name="batu40kg">'[240]harga lama'!#REF!</definedName>
    <definedName name="batu5" localSheetId="4">'[322]DU&amp;B'!#REF!</definedName>
    <definedName name="batu5" localSheetId="6">'[323]DU&amp;B'!#REF!</definedName>
    <definedName name="batu5">'[322]DU&amp;B'!#REF!</definedName>
    <definedName name="batu57">'[240]harga lama'!#REF!</definedName>
    <definedName name="BATUALAM" localSheetId="9">#REF!</definedName>
    <definedName name="batualam">[48]upah!#REF!</definedName>
    <definedName name="batubata" localSheetId="6">[48]upah!$H$56</definedName>
    <definedName name="Batubata">'[239]Hsatuan-OK'!$G$65</definedName>
    <definedName name="BATUBELAH" localSheetId="9">#REF!</definedName>
    <definedName name="BATUBELAH" localSheetId="4">#REF!</definedName>
    <definedName name="BATUBELAH" localSheetId="6">'[275]Analisa Quarry'!$A$263:$H$374</definedName>
    <definedName name="BATUBELAH">#REF!</definedName>
    <definedName name="batucandi" localSheetId="9">#REF!</definedName>
    <definedName name="batucandi" localSheetId="6">#REF!</definedName>
    <definedName name="batucandi">#REF!</definedName>
    <definedName name="Batugunung">[349]Upah!$L$23</definedName>
    <definedName name="BATUKALI" localSheetId="9">#REF!</definedName>
    <definedName name="BATUKALI" localSheetId="4">#REF!</definedName>
    <definedName name="BATUKALI" localSheetId="6">'[275]Analisa Quarry'!$A$151:$H$262</definedName>
    <definedName name="BATUKALI">#REF!</definedName>
    <definedName name="batukarang" localSheetId="9">#REF!</definedName>
    <definedName name="batukarang" localSheetId="6">#REF!</definedName>
    <definedName name="batukarang">#REF!</definedName>
    <definedName name="batukoral">[350]HARGA!$D$31</definedName>
    <definedName name="batukosong" localSheetId="9">[339]Analisis!#REF!</definedName>
    <definedName name="batukosong" localSheetId="6">#REF!</definedName>
    <definedName name="batukosong">#REF!</definedName>
    <definedName name="batukrop" localSheetId="9">#REF!</definedName>
    <definedName name="batukrop" localSheetId="6">#REF!</definedName>
    <definedName name="batukrop">#REF!</definedName>
    <definedName name="batumangga" localSheetId="4">#REF!</definedName>
    <definedName name="batumangga">#REF!</definedName>
    <definedName name="batupecah">'[240]harga lama'!#REF!</definedName>
    <definedName name="batupecah13">[258]upahbahan!$G$119</definedName>
    <definedName name="batupecah35">[258]upahbahan!$G$118</definedName>
    <definedName name="batupecah57">[258]upahbahan!$G$117</definedName>
    <definedName name="batusaring" localSheetId="9">#REF!</definedName>
    <definedName name="batusaring" localSheetId="6">#REF!</definedName>
    <definedName name="batusaring">#REF!</definedName>
    <definedName name="batutempel" localSheetId="6">[48]upah!#REF!</definedName>
    <definedName name="batutempel">[48]upah!#REF!</definedName>
    <definedName name="batuyen" localSheetId="6">#REF!</definedName>
    <definedName name="batuyen">#REF!</definedName>
    <definedName name="bau">[351]bau!$J$9</definedName>
    <definedName name="baut" localSheetId="9">#REF!</definedName>
    <definedName name="baut" localSheetId="4">#REF!</definedName>
    <definedName name="baut" localSheetId="6">#REF!</definedName>
    <definedName name="baut">#REF!</definedName>
    <definedName name="baut12" localSheetId="9">#REF!</definedName>
    <definedName name="baut12" localSheetId="6">#REF!</definedName>
    <definedName name="baut12">#REF!</definedName>
    <definedName name="baut16">#REF!</definedName>
    <definedName name="baut19">#REF!</definedName>
    <definedName name="BAX" localSheetId="4">#REF!</definedName>
    <definedName name="BAX">#REF!</definedName>
    <definedName name="bb" localSheetId="9">[352]INPUT!$A$6</definedName>
    <definedName name="BB" localSheetId="6">#REF!</definedName>
    <definedName name="BB">'[353]4-Basic Price'!$I$44</definedName>
    <definedName name="bb.05">'[234]Sat~Bahu'!$C$41</definedName>
    <definedName name="bb.1">'[234]Sat~Bahu'!$C$40</definedName>
    <definedName name="bb.10" localSheetId="4">'[181]Upah, Bahan, Alat'!#REF!</definedName>
    <definedName name="bb.10" localSheetId="6">'[234]Sat~Bahu'!$C$35</definedName>
    <definedName name="bb.10">'[181]Upah, Bahan, Alat'!#REF!</definedName>
    <definedName name="bb.2">'[234]Sat~Bahu'!$C$39</definedName>
    <definedName name="bb.20" localSheetId="4">'[181]Upah, Bahan, Alat'!#REF!</definedName>
    <definedName name="bb.20" localSheetId="6">'[181]Upah, Bahan, Alat'!#REF!</definedName>
    <definedName name="bb.20">'[181]Upah, Bahan, Alat'!#REF!</definedName>
    <definedName name="bb.3">'[234]Sat~Bahu'!$C$38</definedName>
    <definedName name="bb.30" localSheetId="4">'[181]Upah, Bahan, Alat'!#REF!</definedName>
    <definedName name="bb.30" localSheetId="6">'[181]Upah, Bahan, Alat'!#REF!</definedName>
    <definedName name="bb.30">'[181]Upah, Bahan, Alat'!#REF!</definedName>
    <definedName name="bb.5">'[234]Sat~Bahu'!$C$37</definedName>
    <definedName name="bb.60" localSheetId="4">'[181]Upah, Bahan, Alat'!#REF!</definedName>
    <definedName name="bb.60" localSheetId="6">'[181]Upah, Bahan, Alat'!#REF!</definedName>
    <definedName name="bb.60">'[181]Upah, Bahan, Alat'!#REF!</definedName>
    <definedName name="bb.80" localSheetId="4">'[181]Upah, Bahan, Alat'!#REF!</definedName>
    <definedName name="bb.80" localSheetId="6">'[181]Upah, Bahan, Alat'!#REF!</definedName>
    <definedName name="bb.80">'[181]Upah, Bahan, Alat'!#REF!</definedName>
    <definedName name="BB_01" localSheetId="6">#REF!</definedName>
    <definedName name="BB_01">#REF!</definedName>
    <definedName name="BB_02" localSheetId="6">#REF!</definedName>
    <definedName name="BB_02">#REF!</definedName>
    <definedName name="BB_03" localSheetId="6">#REF!</definedName>
    <definedName name="BB_03">#REF!</definedName>
    <definedName name="BB_04">#REF!</definedName>
    <definedName name="BB_05">#REF!</definedName>
    <definedName name="BB_06">#REF!</definedName>
    <definedName name="BBahan">MAX([354]RAP!$L$1:$L$65536)</definedName>
    <definedName name="bbalok" localSheetId="9">#REF!</definedName>
    <definedName name="bbalok" localSheetId="6">#REF!</definedName>
    <definedName name="bbalok">#REF!</definedName>
    <definedName name="bbalok_6" localSheetId="9">#REF!</definedName>
    <definedName name="bbalok_6" localSheetId="6">#REF!</definedName>
    <definedName name="bbalok_6">#REF!</definedName>
    <definedName name="bbalpres" localSheetId="9">#REF!</definedName>
    <definedName name="bbalpres" localSheetId="6">#REF!</definedName>
    <definedName name="bbalpres">#REF!</definedName>
    <definedName name="bbambu" localSheetId="6">[326]bahan!#REF!</definedName>
    <definedName name="bbambu">[326]bahan!#REF!</definedName>
    <definedName name="bbasbes" localSheetId="6">#REF!</definedName>
    <definedName name="bbasbes">#REF!</definedName>
    <definedName name="BBASE" localSheetId="9">#REF!</definedName>
    <definedName name="BBASE" localSheetId="4">#REF!</definedName>
    <definedName name="BBASE" localSheetId="6">#REF!</definedName>
    <definedName name="BBASE">#REF!</definedName>
    <definedName name="bbasgel">'[153]Harga Satuan Bahan'!$E$165</definedName>
    <definedName name="bbata" localSheetId="6">#REF!</definedName>
    <definedName name="bbata">#REF!</definedName>
    <definedName name="BBatubata">[289]Harsat!$J$19</definedName>
    <definedName name="BBatukali">[289]Harsat!$J$20</definedName>
    <definedName name="BBautTD">[289]Harsat!$J$45</definedName>
    <definedName name="bbb" localSheetId="9">[352]INPUT!$E$6</definedName>
    <definedName name="bbb" localSheetId="6">[355]RAB!#REF!</definedName>
    <definedName name="BBB">[284]Sheet1!$X$3:$AH$54,[284]Sheet1!$X$72:$AH$111,[284]Sheet1!$X$134:$AH$174</definedName>
    <definedName name="bbbb">'[92]D6-1b'!$B$355:$L$413</definedName>
    <definedName name="bbelah" localSheetId="4">#REF!</definedName>
    <definedName name="bbelah" localSheetId="6">#REF!</definedName>
    <definedName name="bbelah">#REF!</definedName>
    <definedName name="BBendrat">[289]Harsat!$J$23</definedName>
    <definedName name="bbensin">[356]bahan!$G$32</definedName>
    <definedName name="BBesiU32">[289]Harsat!$J$21</definedName>
    <definedName name="bbet" localSheetId="4">'[357]DU&amp;B'!#REF!</definedName>
    <definedName name="bbet" localSheetId="6">'[357]DU&amp;B'!#REF!</definedName>
    <definedName name="bbet">'[357]DU&amp;B'!#REF!</definedName>
    <definedName name="bbeton" localSheetId="4">#REF!</definedName>
    <definedName name="bbeton" localSheetId="6">#REF!</definedName>
    <definedName name="bbeton">#REF!</definedName>
    <definedName name="bbgsgt" localSheetId="6">'[153]Harga Satuan Bahan'!#REF!</definedName>
    <definedName name="bbgsgt">'[153]Harga Satuan Bahan'!#REF!</definedName>
    <definedName name="bbkr" localSheetId="4">[358]H.Satuan!#REF!</definedName>
    <definedName name="bbkr" localSheetId="6">[359]H.Satuan!#REF!</definedName>
    <definedName name="bbkr">[358]H.Satuan!#REF!</definedName>
    <definedName name="bbl" localSheetId="9">#REF!</definedName>
    <definedName name="bbl" localSheetId="6">#REF!</definedName>
    <definedName name="bbl">#REF!</definedName>
    <definedName name="bbm" localSheetId="6">#REF!</definedName>
    <definedName name="bbm">#REF!</definedName>
    <definedName name="bbmbarben" localSheetId="6">#REF!</definedName>
    <definedName name="bbmbarben">#REF!</definedName>
    <definedName name="bbmbarcut">#REF!</definedName>
    <definedName name="bbmbreak">#REF!</definedName>
    <definedName name="bbmcomp">#REF!</definedName>
    <definedName name="bbmconvib">#REF!</definedName>
    <definedName name="bbmcsaw">#REF!</definedName>
    <definedName name="bbmdoz">#REF!</definedName>
    <definedName name="bbmdt" localSheetId="4">#REF!</definedName>
    <definedName name="bbmdt">#REF!</definedName>
    <definedName name="bbmdt4m3">#REF!</definedName>
    <definedName name="bbmexc">#REF!</definedName>
    <definedName name="bbmgens15">#REF!</definedName>
    <definedName name="bbmgrader">#REF!</definedName>
    <definedName name="bbminyak">#REF!</definedName>
    <definedName name="bbmmlas">#REF!</definedName>
    <definedName name="bbmstamper">#REF!</definedName>
    <definedName name="bbmvibro">#REF!</definedName>
    <definedName name="bbmwtp">#REF!</definedName>
    <definedName name="bbmwtt">#REF!</definedName>
    <definedName name="bbronjong">[326]bahan!#REF!</definedName>
    <definedName name="bbsplt">'[153]Harga Satuan Bahan'!#REF!</definedName>
    <definedName name="bbtgkelapa">[326]bahan!#REF!</definedName>
    <definedName name="bbtkalib">[326]bahan!#REF!</definedName>
    <definedName name="BBX" localSheetId="9">#REF!</definedName>
    <definedName name="BBX" localSheetId="4">#REF!</definedName>
    <definedName name="BBX" localSheetId="6">#REF!</definedName>
    <definedName name="BBX">#REF!</definedName>
    <definedName name="BC" localSheetId="4">[360]Menu!#REF!</definedName>
    <definedName name="BC" localSheetId="6">#REF!</definedName>
    <definedName name="BC">[360]Menu!#REF!</definedName>
    <definedName name="BC_PR" localSheetId="4">#REF!</definedName>
    <definedName name="BC_PR" localSheetId="6">#REF!</definedName>
    <definedName name="BC_PR">#REF!</definedName>
    <definedName name="BCA" localSheetId="4">#REF!</definedName>
    <definedName name="BCA">#REF!</definedName>
    <definedName name="bcor">#REF!</definedName>
    <definedName name="BCX" localSheetId="4">#REF!</definedName>
    <definedName name="BCX">#REF!</definedName>
    <definedName name="bdg">[361]CH!$A$1</definedName>
    <definedName name="bdh" localSheetId="9" hidden="1">{"'Sheet1'!$A$1"}</definedName>
    <definedName name="bdh" localSheetId="6" hidden="1">{"'Sheet1'!$A$1"}</definedName>
    <definedName name="bdh" hidden="1">{"'Sheet1'!$A$1"}</definedName>
    <definedName name="bdht15nc">[150]gtrinh!#REF!</definedName>
    <definedName name="bdht15vl">[150]gtrinh!#REF!</definedName>
    <definedName name="bdht25nc">[150]gtrinh!#REF!</definedName>
    <definedName name="bdht25vl">[150]gtrinh!#REF!</definedName>
    <definedName name="bdht325nc">[150]gtrinh!#REF!</definedName>
    <definedName name="bdht325vl">[150]gtrinh!#REF!</definedName>
    <definedName name="bdia6" localSheetId="4">#REF!</definedName>
    <definedName name="bdia6" localSheetId="6">#REF!</definedName>
    <definedName name="bdia6">#REF!</definedName>
    <definedName name="bdinding" localSheetId="9">#REF!</definedName>
    <definedName name="bdinding" localSheetId="6">#REF!</definedName>
    <definedName name="bdinding">#REF!</definedName>
    <definedName name="bdinding_6">#REF!</definedName>
    <definedName name="bdp">#REF!</definedName>
    <definedName name="BDP_04">'[362]610.04'!$U$44</definedName>
    <definedName name="BDP_050">'[362]610.05'!$P$104</definedName>
    <definedName name="BDP_060">'[362]610.06'!$R$100</definedName>
    <definedName name="BDP_070">'[362]610.07'!$R$26</definedName>
    <definedName name="BDP_080">'[362]610.08'!$N$22</definedName>
    <definedName name="be" localSheetId="9">#REF!</definedName>
    <definedName name="be" localSheetId="6">#REF!</definedName>
    <definedName name="be">#REF!</definedName>
    <definedName name="bearing" localSheetId="4">[87]DH!#REF!</definedName>
    <definedName name="bearing" localSheetId="6">[87]DH!#REF!</definedName>
    <definedName name="bearing">[87]DH!#REF!</definedName>
    <definedName name="bebre" localSheetId="6">[235]Cover!#REF!</definedName>
    <definedName name="bebre">[235]Cover!#REF!</definedName>
    <definedName name="bedah" localSheetId="9">#REF!</definedName>
    <definedName name="bedah" localSheetId="6">#REF!</definedName>
    <definedName name="bedah">#REF!</definedName>
    <definedName name="BEGEL" localSheetId="4">'[291]HARGA SATUAN'!#REF!</definedName>
    <definedName name="BEGEL" localSheetId="6">'[291]HARGA SATUAN'!#REF!</definedName>
    <definedName name="BEGEL">'[291]HARGA SATUAN'!#REF!</definedName>
    <definedName name="BEGISTING">'[363]Harga S Dasar UNTUK IDISI'!$E$49</definedName>
    <definedName name="bego">'[252]upah bahan'!$G$52</definedName>
    <definedName name="beinraad" localSheetId="9">#REF!</definedName>
    <definedName name="beinraad" localSheetId="6">#REF!</definedName>
    <definedName name="beinraad">#REF!</definedName>
    <definedName name="bek" localSheetId="6">#REF!</definedName>
    <definedName name="bek">#REF!</definedName>
    <definedName name="bek.ap" localSheetId="6">'[364]Sat~Bahu'!#REF!</definedName>
    <definedName name="bek.ap">'[364]Sat~Bahu'!#REF!</definedName>
    <definedName name="bek_b" localSheetId="9">#REF!</definedName>
    <definedName name="bek_b" localSheetId="6">#REF!</definedName>
    <definedName name="bek_b">#REF!</definedName>
    <definedName name="bek_d" localSheetId="9">#REF!</definedName>
    <definedName name="bek_d" localSheetId="6">#REF!</definedName>
    <definedName name="bek_d">#REF!</definedName>
    <definedName name="bek_k" localSheetId="9">#REF!</definedName>
    <definedName name="bek_k" localSheetId="6">#REF!</definedName>
    <definedName name="bek_k">#REF!</definedName>
    <definedName name="bek_l">#REF!</definedName>
    <definedName name="bek_pc">#REF!</definedName>
    <definedName name="BEKBALOK">#REF!</definedName>
    <definedName name="BEKBATA">#REF!</definedName>
    <definedName name="bekgor" localSheetId="6">#REF!</definedName>
    <definedName name="bekgor">'[208]Cacth Basin1'!$L$160</definedName>
    <definedName name="bekism" localSheetId="6">#REF!</definedName>
    <definedName name="bekism">#REF!</definedName>
    <definedName name="bekisp" localSheetId="6">#REF!</definedName>
    <definedName name="bekisp">#REF!</definedName>
    <definedName name="bekistb" localSheetId="9">#REF!</definedName>
    <definedName name="bekistb" localSheetId="6">#REF!</definedName>
    <definedName name="bekistb">#REF!</definedName>
    <definedName name="bekisting" localSheetId="9" hidden="1">#REF!</definedName>
    <definedName name="bekisting" localSheetId="4">[87]Ans!#REF!</definedName>
    <definedName name="bekisting" localSheetId="6">[158]HARSAT!$I$160</definedName>
    <definedName name="bekisting">[87]Ans!#REF!</definedName>
    <definedName name="bekisting3">[248]Bekisting!$K$156</definedName>
    <definedName name="bekistingexspose" localSheetId="4">[87]Ans!#REF!</definedName>
    <definedName name="bekistingexspose" localSheetId="6">[87]Ans!#REF!</definedName>
    <definedName name="bekistingexspose">[87]Ans!#REF!</definedName>
    <definedName name="bekistp" localSheetId="9">#REF!</definedName>
    <definedName name="bekistp" localSheetId="6">#REF!</definedName>
    <definedName name="bekistp">#REF!</definedName>
    <definedName name="BEKOLOM" localSheetId="9">#REF!</definedName>
    <definedName name="BEKOLOM" localSheetId="6">#REF!</definedName>
    <definedName name="BEKOLOM">#REF!</definedName>
    <definedName name="bekpan" localSheetId="9">#REF!</definedName>
    <definedName name="bekpan" localSheetId="6">#REF!</definedName>
    <definedName name="bekpan">#REF!</definedName>
    <definedName name="beksloff">#REF!</definedName>
    <definedName name="bel">#REF!</definedName>
    <definedName name="BELAH" localSheetId="4">#REF!</definedName>
    <definedName name="BELAH">#REF!</definedName>
    <definedName name="BELASAN">'[365]TERBIL prog 2017'!$M$2:$N$11</definedName>
    <definedName name="BEN" localSheetId="9">#REF!</definedName>
    <definedName name="BEN" localSheetId="4">#REF!</definedName>
    <definedName name="BEN" localSheetId="6">#REF!</definedName>
    <definedName name="BEN">#REF!</definedName>
    <definedName name="Benang" localSheetId="4">#REF!</definedName>
    <definedName name="Benang">#REF!</definedName>
    <definedName name="Benang_nilon_putih">#REF!</definedName>
    <definedName name="benco" localSheetId="9" hidden="1">{#N/A,#N/A,FALSE,"REK-S-TPL";#N/A,#N/A,FALSE,"REK-TPML";#N/A,#N/A,FALSE,"RAB-TEMPEL"}</definedName>
    <definedName name="benco" localSheetId="6" hidden="1">{#N/A,#N/A,FALSE,"REK-S-TPL";#N/A,#N/A,FALSE,"REK-TPML";#N/A,#N/A,FALSE,"RAB-TEMPEL"}</definedName>
    <definedName name="benco" hidden="1">{#N/A,#N/A,FALSE,"REK-S-TPL";#N/A,#N/A,FALSE,"REK-TPML";#N/A,#N/A,FALSE,"RAB-TEMPEL"}</definedName>
    <definedName name="BEND" localSheetId="4">#REF!</definedName>
    <definedName name="BEND" localSheetId="6">#REF!</definedName>
    <definedName name="BEND">#REF!</definedName>
    <definedName name="Bender" localSheetId="9">#REF!</definedName>
    <definedName name="Bender" localSheetId="4">#REF!</definedName>
    <definedName name="Bender">#REF!</definedName>
    <definedName name="bending">'[312]h.sat-bbm'!$J$74</definedName>
    <definedName name="bendrat" localSheetId="9">#REF!</definedName>
    <definedName name="bendrat" localSheetId="6">'[279]dft-harga'!$G$49</definedName>
    <definedName name="bendrat">[114]BasicPrice!$G$17</definedName>
    <definedName name="Benkleman" localSheetId="4">#REF!</definedName>
    <definedName name="Benkleman" localSheetId="6">#REF!</definedName>
    <definedName name="Benkleman">#REF!</definedName>
    <definedName name="BenklemanBeam" localSheetId="4">#REF!</definedName>
    <definedName name="BenklemanBeam" localSheetId="6">'[259]Harga Dasar'!$H$92</definedName>
    <definedName name="BenklemanBeam">#REF!</definedName>
    <definedName name="bensin" localSheetId="4">#REF!</definedName>
    <definedName name="Bensin" localSheetId="6">'[259]Harga Dasar'!$H$35</definedName>
    <definedName name="bensin">#REF!</definedName>
    <definedName name="bensinyen" localSheetId="6">#REF!</definedName>
    <definedName name="bensinyen">#REF!</definedName>
    <definedName name="bento" localSheetId="9" hidden="1">{#N/A,#N/A,FALSE,"REK";#N/A,#N/A,FALSE,"rab"}</definedName>
    <definedName name="bento" localSheetId="6" hidden="1">{#N/A,#N/A,FALSE,"REK";#N/A,#N/A,FALSE,"rab"}</definedName>
    <definedName name="bento" hidden="1">{#N/A,#N/A,FALSE,"REK";#N/A,#N/A,FALSE,"rab"}</definedName>
    <definedName name="BERANGKAT">[366]SPJ!$B$99:$K$120</definedName>
    <definedName name="BERI" localSheetId="9">#REF!</definedName>
    <definedName name="BERI" localSheetId="6">#REF!</definedName>
    <definedName name="BERI">#REF!</definedName>
    <definedName name="BERII" localSheetId="9">#REF!</definedName>
    <definedName name="BERII" localSheetId="6">#REF!</definedName>
    <definedName name="BERII">#REF!</definedName>
    <definedName name="BERIII" localSheetId="9">#REF!</definedName>
    <definedName name="BERIII" localSheetId="6">#REF!</definedName>
    <definedName name="BERIII">#REF!</definedName>
    <definedName name="BERIV">#REF!</definedName>
    <definedName name="bersalin">#REF!</definedName>
    <definedName name="bersama">'[166]Kuantitas &amp; Harga'!#REF!</definedName>
    <definedName name="bersih">'[153]Daftar Harga Pekerjaan'!#REF!</definedName>
    <definedName name="BERV" localSheetId="9">#REF!</definedName>
    <definedName name="BERV" localSheetId="6">#REF!</definedName>
    <definedName name="BERV">#REF!</definedName>
    <definedName name="Besi" localSheetId="9">#REF!</definedName>
    <definedName name="besi" localSheetId="4">'[367]UPH &amp; BHN'!#REF!</definedName>
    <definedName name="besi" localSheetId="6">#REF!</definedName>
    <definedName name="besi">'[367]UPH &amp; BHN'!#REF!</definedName>
    <definedName name="Besi.8" localSheetId="9">#REF!</definedName>
    <definedName name="Besi.8" localSheetId="6">#REF!</definedName>
    <definedName name="Besi.8">#REF!</definedName>
    <definedName name="besi_6" localSheetId="9">#REF!</definedName>
    <definedName name="besi_6" localSheetId="6">#REF!</definedName>
    <definedName name="besi_6">#REF!</definedName>
    <definedName name="BESI_BETON" localSheetId="9">[122]BAHAN!$L$27</definedName>
    <definedName name="Besi_beton" localSheetId="4">#REF!</definedName>
    <definedName name="BESI_BETON" localSheetId="6">[122]BAHAN!$L$27</definedName>
    <definedName name="Besi_beton">#REF!</definedName>
    <definedName name="Besi_IWF_200" localSheetId="4">#REF!</definedName>
    <definedName name="Besi_IWF_200" localSheetId="6">#REF!</definedName>
    <definedName name="Besi_IWF_200">#REF!</definedName>
    <definedName name="besi_l_70" localSheetId="9">#REF!</definedName>
    <definedName name="besi_l_70" localSheetId="6">#REF!</definedName>
    <definedName name="besi_l_70">#REF!</definedName>
    <definedName name="Besi_plat_untuk_pintu_besi" localSheetId="6">#REF!</definedName>
    <definedName name="Besi_plat_untuk_pintu_besi">#REF!</definedName>
    <definedName name="besi_profil" localSheetId="4">'[368]Harga Satuan (T.P.)'!#REF!</definedName>
    <definedName name="besi_profil" localSheetId="6">'[368]Harga Satuan (T.P.)'!#REF!</definedName>
    <definedName name="besi_profil">'[368]Harga Satuan (T.P.)'!#REF!</definedName>
    <definedName name="Besi_profile___besi_Canal" localSheetId="9">#REF!</definedName>
    <definedName name="Besi_profile___besi_Canal" localSheetId="6">#REF!</definedName>
    <definedName name="Besi_profile___besi_Canal">#REF!</definedName>
    <definedName name="Besi_profile_WF" localSheetId="9">#REF!</definedName>
    <definedName name="Besi_profile_WF" localSheetId="6">#REF!</definedName>
    <definedName name="Besi_profile_WF">#REF!</definedName>
    <definedName name="Besi_Siku_100_x_100_x_10_mm" localSheetId="4">#REF!</definedName>
    <definedName name="Besi_Siku_100_x_100_x_10_mm" localSheetId="6">#REF!</definedName>
    <definedName name="Besi_Siku_100_x_100_x_10_mm">#REF!</definedName>
    <definedName name="Besi_siku_50x50x5__P_6M">#REF!</definedName>
    <definedName name="besi10" localSheetId="9">#REF!</definedName>
    <definedName name="besi10" localSheetId="6">#REF!</definedName>
    <definedName name="besi10">[369]B.T!$C$9</definedName>
    <definedName name="besi12">[369]B.T!$C$11</definedName>
    <definedName name="besi13u" localSheetId="9">#REF!</definedName>
    <definedName name="besi13u" localSheetId="6">#REF!</definedName>
    <definedName name="besi13u">#REF!</definedName>
    <definedName name="besi16" localSheetId="9">#REF!</definedName>
    <definedName name="besi16" localSheetId="6">#REF!</definedName>
    <definedName name="besi16">[370]B.T!$C$15</definedName>
    <definedName name="besi16sii" localSheetId="9">#REF!</definedName>
    <definedName name="besi16sii" localSheetId="6">#REF!</definedName>
    <definedName name="besi16sii">#REF!</definedName>
    <definedName name="besi16u" localSheetId="9">#REF!</definedName>
    <definedName name="besi16u" localSheetId="6">#REF!</definedName>
    <definedName name="besi16u">#REF!</definedName>
    <definedName name="besi19">[370]B.T!$C$18</definedName>
    <definedName name="besi19u" localSheetId="9">#REF!</definedName>
    <definedName name="besi19u" localSheetId="6">#REF!</definedName>
    <definedName name="besi19u">#REF!</definedName>
    <definedName name="BESI1KG" localSheetId="9">#REF!</definedName>
    <definedName name="BESI1KG" localSheetId="6">#REF!</definedName>
    <definedName name="BESI1KG">#REF!</definedName>
    <definedName name="BESI1M3" localSheetId="9">#REF!</definedName>
    <definedName name="BESI1M3" localSheetId="6">#REF!</definedName>
    <definedName name="BESI1M3">#REF!</definedName>
    <definedName name="besi2" localSheetId="6">[157]harsat!#REF!</definedName>
    <definedName name="besi2">[157]harsat!#REF!</definedName>
    <definedName name="besi22" localSheetId="9">#REF!</definedName>
    <definedName name="besi22" localSheetId="6">#REF!</definedName>
    <definedName name="besi22">#REF!</definedName>
    <definedName name="besi24" localSheetId="9">#REF!</definedName>
    <definedName name="besi24" localSheetId="6">#REF!</definedName>
    <definedName name="besi24">#REF!</definedName>
    <definedName name="besi25" localSheetId="9">#REF!</definedName>
    <definedName name="besi25" localSheetId="6">#REF!</definedName>
    <definedName name="besi25">#REF!</definedName>
    <definedName name="besi39">#REF!</definedName>
    <definedName name="besi6" localSheetId="6">#REF!</definedName>
    <definedName name="besi6">[370]B.T!$C$5</definedName>
    <definedName name="besi6.sii" localSheetId="9">#REF!</definedName>
    <definedName name="besi6.sii" localSheetId="6">#REF!</definedName>
    <definedName name="besi6.sii">#REF!</definedName>
    <definedName name="besi6sii" localSheetId="9">#REF!</definedName>
    <definedName name="besi6sii" localSheetId="6">#REF!</definedName>
    <definedName name="besi6sii">#REF!</definedName>
    <definedName name="besi75">[99]hrg_sat!$H$46</definedName>
    <definedName name="besi8" localSheetId="9">#REF!</definedName>
    <definedName name="besi8" localSheetId="6">#REF!</definedName>
    <definedName name="besi8">[370]B.T!$C$7</definedName>
    <definedName name="besi8sii" localSheetId="9">#REF!</definedName>
    <definedName name="besi8sii" localSheetId="6">#REF!</definedName>
    <definedName name="besi8sii">#REF!</definedName>
    <definedName name="besibet" localSheetId="9">#REF!</definedName>
    <definedName name="besibet" localSheetId="6">#REF!</definedName>
    <definedName name="besibet">#REF!</definedName>
    <definedName name="besibeton" localSheetId="6">[48]upah!$H$59</definedName>
    <definedName name="besibeton">[371]beton!$E$7:$G$17</definedName>
    <definedName name="besibeton10s" localSheetId="9">#REF!</definedName>
    <definedName name="besibeton10s" localSheetId="6">#REF!</definedName>
    <definedName name="besibeton10s">#REF!</definedName>
    <definedName name="besibeton12s" localSheetId="9">#REF!</definedName>
    <definedName name="besibeton12s" localSheetId="6">#REF!</definedName>
    <definedName name="besibeton12s">#REF!</definedName>
    <definedName name="besibeton16s" localSheetId="9">#REF!</definedName>
    <definedName name="besibeton16s" localSheetId="6">#REF!</definedName>
    <definedName name="besibeton16s">#REF!</definedName>
    <definedName name="besibeton8s">#REF!</definedName>
    <definedName name="besibetonulir">[258]upahbahan!#REF!</definedName>
    <definedName name="BESIBRTON" localSheetId="4">'[291]HARGA SATUAN'!#REF!</definedName>
    <definedName name="BESIBRTON">'[291]HARGA SATUAN'!#REF!</definedName>
    <definedName name="BESIGALVANIS" localSheetId="4">'[291]HARGA SATUAN'!#REF!</definedName>
    <definedName name="BESIGALVANIS">'[291]HARGA SATUAN'!#REF!</definedName>
    <definedName name="besii" localSheetId="9">#REF!</definedName>
    <definedName name="besii" localSheetId="6">#REF!</definedName>
    <definedName name="besii">#REF!</definedName>
    <definedName name="besikm" localSheetId="4">'[322]DU&amp;B'!#REF!</definedName>
    <definedName name="besikm" localSheetId="6">'[323]DU&amp;B'!#REF!</definedName>
    <definedName name="besikm">'[322]DU&amp;B'!#REF!</definedName>
    <definedName name="besiku.50">[248]Material!$J$34</definedName>
    <definedName name="besil" localSheetId="4">'[322]DU&amp;B'!#REF!</definedName>
    <definedName name="besil" localSheetId="6">'[323]DU&amp;B'!#REF!</definedName>
    <definedName name="besil">'[322]DU&amp;B'!#REF!</definedName>
    <definedName name="besilh" localSheetId="4">'[322]DU&amp;B'!#REF!</definedName>
    <definedName name="besilh" localSheetId="6">'[323]DU&amp;B'!#REF!</definedName>
    <definedName name="besilh">'[322]DU&amp;B'!#REF!</definedName>
    <definedName name="besipegangan" localSheetId="9">[307]cover!#REF!</definedName>
    <definedName name="besipegangan">[315]Harga!#REF!</definedName>
    <definedName name="besiplat" localSheetId="9">#REF!</definedName>
    <definedName name="besiplat" localSheetId="6">#REF!</definedName>
    <definedName name="besiplat">#REF!</definedName>
    <definedName name="besiplat3" localSheetId="9">#REF!</definedName>
    <definedName name="besiplat3" localSheetId="6">#REF!</definedName>
    <definedName name="besiplat3">#REF!</definedName>
    <definedName name="BESIPLAT4" localSheetId="9">#REF!</definedName>
    <definedName name="BESIPLAT4" localSheetId="6">#REF!</definedName>
    <definedName name="BESIPLAT4">#REF!</definedName>
    <definedName name="besiplathitam">[99]hrg_sat!$H$52</definedName>
    <definedName name="besipolos">[99]hrg_sat!$H$47</definedName>
    <definedName name="besipolosjadi">[248]Bab10!$K$620</definedName>
    <definedName name="besiprofil">[99]hrg_sat!$H$49</definedName>
    <definedName name="besisiku" localSheetId="9">#REF!</definedName>
    <definedName name="besisiku" localSheetId="4">[87]DH!#REF!</definedName>
    <definedName name="besisiku" localSheetId="6">#REF!</definedName>
    <definedName name="besisiku">[87]DH!#REF!</definedName>
    <definedName name="besisiku75757" localSheetId="9">#REF!</definedName>
    <definedName name="besisiku75757" localSheetId="6">#REF!</definedName>
    <definedName name="besisiku75757">#REF!</definedName>
    <definedName name="besistrip" localSheetId="6">[48]upah!$H$61</definedName>
    <definedName name="besistrip">[99]hrg_sat!$H$51</definedName>
    <definedName name="besiu" localSheetId="4">'[322]DU&amp;B'!#REF!</definedName>
    <definedName name="besiu" localSheetId="6">'[323]DU&amp;B'!#REF!</definedName>
    <definedName name="besiu">'[322]DU&amp;B'!#REF!</definedName>
    <definedName name="BesiU24" localSheetId="9">#REF!</definedName>
    <definedName name="BesiU24" localSheetId="6">#REF!</definedName>
    <definedName name="BesiU24">#REF!</definedName>
    <definedName name="BesiU39" localSheetId="9">#REF!</definedName>
    <definedName name="BesiU39" localSheetId="6">#REF!</definedName>
    <definedName name="BesiU39">#REF!</definedName>
    <definedName name="besiulir">[350]HARGA!$D$42</definedName>
    <definedName name="besiulirjadi">[248]Bab10!$K$667</definedName>
    <definedName name="besiyen" localSheetId="6">#REF!</definedName>
    <definedName name="besiyen">#REF!</definedName>
    <definedName name="bet200m">[345]Base_Price!$J$76</definedName>
    <definedName name="bet300m">[345]Base_Price!$J$77</definedName>
    <definedName name="Beto_K350_Diaf" localSheetId="4">#REF!</definedName>
    <definedName name="Beto_K350_Diaf" localSheetId="6">#REF!</definedName>
    <definedName name="Beto_K350_Diaf">#REF!</definedName>
    <definedName name="betok350" localSheetId="9">#REF!</definedName>
    <definedName name="betok350" localSheetId="6">#REF!</definedName>
    <definedName name="betok350">#REF!</definedName>
    <definedName name="beton" localSheetId="9">#REF!</definedName>
    <definedName name="beton" localSheetId="6">#REF!</definedName>
    <definedName name="Beton">'[239]Hsatuan-OK'!$G$187</definedName>
    <definedName name="beton.225m" localSheetId="9">#REF!</definedName>
    <definedName name="beton.225m" localSheetId="6">#REF!</definedName>
    <definedName name="beton.225m">#REF!</definedName>
    <definedName name="beton.tumbuk" localSheetId="9">#REF!</definedName>
    <definedName name="beton.tumbuk" localSheetId="6">#REF!</definedName>
    <definedName name="beton.tumbuk">#REF!</definedName>
    <definedName name="Beton_B0" localSheetId="4">#REF!</definedName>
    <definedName name="Beton_B0">#REF!</definedName>
    <definedName name="beton_e">[372]Material!$J$619</definedName>
    <definedName name="Beton_K125" localSheetId="4">#REF!</definedName>
    <definedName name="Beton_K125" localSheetId="6">#REF!</definedName>
    <definedName name="Beton_K125">#REF!</definedName>
    <definedName name="Beton_K175" localSheetId="4">#REF!</definedName>
    <definedName name="Beton_K175">#REF!</definedName>
    <definedName name="Beton_K175_Siklop" localSheetId="4">#REF!</definedName>
    <definedName name="Beton_K175_Siklop">#REF!</definedName>
    <definedName name="beton_k225" localSheetId="9">#REF!</definedName>
    <definedName name="BETON_K225" localSheetId="4">[336]Analisa!#REF!</definedName>
    <definedName name="beton_k225" localSheetId="6">#REF!</definedName>
    <definedName name="BETON_K225">[336]Analisa!#REF!</definedName>
    <definedName name="Beton_K250" localSheetId="4">#REF!</definedName>
    <definedName name="Beton_K250" localSheetId="6">#REF!</definedName>
    <definedName name="Beton_K250">#REF!</definedName>
    <definedName name="BETON_K275" localSheetId="6">#REF!</definedName>
    <definedName name="BETON_K275">#REF!</definedName>
    <definedName name="Beton_K300" localSheetId="4">#REF!</definedName>
    <definedName name="Beton_K300">#REF!</definedName>
    <definedName name="Beton_K350" localSheetId="4">#REF!</definedName>
    <definedName name="Beton_K350">#REF!</definedName>
    <definedName name="Beton_roster">#REF!</definedName>
    <definedName name="Beton135">#REF!</definedName>
    <definedName name="Beton136">#REF!</definedName>
    <definedName name="beton175m">#REF!</definedName>
    <definedName name="beton175R">#REF!</definedName>
    <definedName name="beton2" localSheetId="4">#REF!</definedName>
    <definedName name="beton2">#REF!</definedName>
    <definedName name="Beton225" localSheetId="9">#REF!</definedName>
    <definedName name="BETON225" localSheetId="4">'[249](ANALISA-lain)'!#REF!</definedName>
    <definedName name="Beton225" localSheetId="6">#REF!</definedName>
    <definedName name="BETON225">'[249](ANALISA-lain)'!#REF!</definedName>
    <definedName name="beton225r" localSheetId="9">#REF!</definedName>
    <definedName name="beton225r" localSheetId="6">#REF!</definedName>
    <definedName name="beton225r">#REF!</definedName>
    <definedName name="beton250m" localSheetId="9">#REF!</definedName>
    <definedName name="beton250m" localSheetId="6">#REF!</definedName>
    <definedName name="beton250m">#REF!</definedName>
    <definedName name="beton250r" localSheetId="9">#REF!</definedName>
    <definedName name="beton250r" localSheetId="6">#REF!</definedName>
    <definedName name="beton250r">#REF!</definedName>
    <definedName name="BETON275" localSheetId="4">#REF!</definedName>
    <definedName name="BETON275">#REF!</definedName>
    <definedName name="Beton300" localSheetId="4">#REF!</definedName>
    <definedName name="Beton300">#REF!</definedName>
    <definedName name="Beton400" localSheetId="4">#REF!</definedName>
    <definedName name="Beton400">#REF!</definedName>
    <definedName name="BETONBERT">#REF!</definedName>
    <definedName name="BetonBO" localSheetId="4">#REF!</definedName>
    <definedName name="BetonBO">#REF!</definedName>
    <definedName name="betoncor" localSheetId="4">[87]Ans!#REF!</definedName>
    <definedName name="betoncor" localSheetId="6">#REF!</definedName>
    <definedName name="betoncor">[87]Ans!#REF!</definedName>
    <definedName name="betoncyclope" localSheetId="4">[87]Ans!#REF!</definedName>
    <definedName name="betoncyclope" localSheetId="6">[87]Ans!#REF!</definedName>
    <definedName name="betoncyclope">[87]Ans!#REF!</definedName>
    <definedName name="betoncyclopen" localSheetId="4">[87]Ans!#REF!</definedName>
    <definedName name="betoncyclopen" localSheetId="6">[87]Ans!#REF!</definedName>
    <definedName name="betoncyclopen">[87]Ans!#REF!</definedName>
    <definedName name="BETONK125" localSheetId="4">#REF!</definedName>
    <definedName name="betonk125" localSheetId="6">[258]analisa!$K$4578</definedName>
    <definedName name="BETONK125">#REF!</definedName>
    <definedName name="BETONK125a" localSheetId="4">#REF!</definedName>
    <definedName name="BETONK125a" localSheetId="6">#REF!</definedName>
    <definedName name="BETONK125a">#REF!</definedName>
    <definedName name="BETONK175" localSheetId="4">#REF!</definedName>
    <definedName name="betonk175" localSheetId="6">[258]analisa!$K$4461</definedName>
    <definedName name="BETONK175">#REF!</definedName>
    <definedName name="BETONK175a" localSheetId="4">#REF!</definedName>
    <definedName name="BETONK175a" localSheetId="6">#REF!</definedName>
    <definedName name="BETONK175a">#REF!</definedName>
    <definedName name="betonk225" localSheetId="4">[87]Ans!#REF!</definedName>
    <definedName name="betonk225" localSheetId="6">[87]Ans!#REF!</definedName>
    <definedName name="betonk225">[87]Ans!#REF!</definedName>
    <definedName name="betonk250" localSheetId="9">#REF!</definedName>
    <definedName name="BETONK250" localSheetId="4">#REF!</definedName>
    <definedName name="BETONK250" localSheetId="6">[258]analisa!$K$1226</definedName>
    <definedName name="BETONK250">#REF!</definedName>
    <definedName name="BETONK250a" localSheetId="4">#REF!</definedName>
    <definedName name="BETONK250a" localSheetId="6">#REF!</definedName>
    <definedName name="BETONK250a">#REF!</definedName>
    <definedName name="betonk275" localSheetId="4">#REF!</definedName>
    <definedName name="betonk275" localSheetId="6">#REF!</definedName>
    <definedName name="betonk275">#REF!</definedName>
    <definedName name="betonk300" localSheetId="9">#REF!</definedName>
    <definedName name="betonk300" localSheetId="6">[258]analisa!$K$4400</definedName>
    <definedName name="Betonk300">'[344]Grading Tahap 1'!$H$189</definedName>
    <definedName name="betonk350" localSheetId="9">#REF!</definedName>
    <definedName name="BETONK350" localSheetId="4">#REF!</definedName>
    <definedName name="betonk350" localSheetId="6">[258]analisa!$K$4339</definedName>
    <definedName name="BETONK350">#REF!</definedName>
    <definedName name="BETONK350a" localSheetId="4">#REF!</definedName>
    <definedName name="BETONK350a" localSheetId="6">#REF!</definedName>
    <definedName name="BETONK350a">#REF!</definedName>
    <definedName name="betonk400">[258]analisa!$K$4278</definedName>
    <definedName name="betonk500">[258]analisa!$K$4217</definedName>
    <definedName name="betonkk275" localSheetId="4">#REF!</definedName>
    <definedName name="betonkk275" localSheetId="6">#REF!</definedName>
    <definedName name="betonkk275">#REF!</definedName>
    <definedName name="betonmassa" localSheetId="9">#REF!</definedName>
    <definedName name="betonmassa" localSheetId="6">#REF!</definedName>
    <definedName name="betonmassa">#REF!</definedName>
    <definedName name="betonsiklopk175">[258]analisa!$K$4520</definedName>
    <definedName name="BETONSTRUKTUR" localSheetId="4">[336]Analisa!#REF!</definedName>
    <definedName name="BETONSTRUKTUR" localSheetId="6">[336]Analisa!#REF!</definedName>
    <definedName name="BETONSTRUKTUR">[336]Analisa!#REF!</definedName>
    <definedName name="betontulang" localSheetId="4">[322]Analisa!#REF!</definedName>
    <definedName name="betontulang" localSheetId="6">[323]Analisa!#REF!</definedName>
    <definedName name="betontulang">[322]Analisa!#REF!</definedName>
    <definedName name="betontumbuk" localSheetId="4">[87]Ans!#REF!</definedName>
    <definedName name="betontumbuk">[87]Ans!#REF!</definedName>
    <definedName name="Beugel_kalung" localSheetId="9">#REF!</definedName>
    <definedName name="Beugel_kalung" localSheetId="6">#REF!</definedName>
    <definedName name="Beugel_kalung">#REF!</definedName>
    <definedName name="Beugel_plat" localSheetId="9">#REF!</definedName>
    <definedName name="Beugel_plat" localSheetId="6">#REF!</definedName>
    <definedName name="Beugel_plat">#REF!</definedName>
    <definedName name="BFormOil">[289]Harsat!$J$38</definedName>
    <definedName name="bg" localSheetId="9">#REF!</definedName>
    <definedName name="bg" localSheetId="4">'[181]Upah, Bahan, Alat'!#REF!</definedName>
    <definedName name="bg" localSheetId="6">#REF!</definedName>
    <definedName name="bg">'[181]Upah, Bahan, Alat'!#REF!</definedName>
    <definedName name="BG_Ins" hidden="1">4</definedName>
    <definedName name="BG_Mod" hidden="1">6</definedName>
    <definedName name="bgbgl" localSheetId="6">'[153]Harga Satuan Bahan'!#REF!</definedName>
    <definedName name="bgbgl">'[153]Harga Satuan Bahan'!#REF!</definedName>
    <definedName name="bgblt">'[153]Harga Satuan Bahan'!$E$161</definedName>
    <definedName name="BGF" localSheetId="9" hidden="1">{"'Sheet1'!$A$1"}</definedName>
    <definedName name="BGF" localSheetId="6" hidden="1">{"'Sheet1'!$A$1"}</definedName>
    <definedName name="BGF" hidden="1">{"'Sheet1'!$A$1"}</definedName>
    <definedName name="bgsbm12">#REF!</definedName>
    <definedName name="bgsbm9">#REF!</definedName>
    <definedName name="bgsbtk">#REF!</definedName>
    <definedName name="bgsgl">'[153]Harga Satuan Bahan'!#REF!</definedName>
    <definedName name="bgsgt">'[153]Harga Satuan Bahan'!#REF!</definedName>
    <definedName name="bgskm12" localSheetId="9">#REF!</definedName>
    <definedName name="bgskm12" localSheetId="6">#REF!</definedName>
    <definedName name="bgskm12">#REF!</definedName>
    <definedName name="bgskm9" localSheetId="9">#REF!</definedName>
    <definedName name="bgskm9" localSheetId="6">#REF!</definedName>
    <definedName name="bgskm9">#REF!</definedName>
    <definedName name="bgsm12" localSheetId="9">#REF!</definedName>
    <definedName name="bgsm12" localSheetId="6">#REF!</definedName>
    <definedName name="bgsm12">#REF!</definedName>
    <definedName name="bgsm9">#REF!</definedName>
    <definedName name="bgsp">'[176]Harga Satuan Bahan'!$E$162</definedName>
    <definedName name="BH" localSheetId="9">#REF!</definedName>
    <definedName name="BH" localSheetId="4">#REF!</definedName>
    <definedName name="BH" localSheetId="6">#REF!</definedName>
    <definedName name="BH">#REF!</definedName>
    <definedName name="bhn" localSheetId="6">#REF!</definedName>
    <definedName name="bhn">#REF!</definedName>
    <definedName name="Bhnpoles">'[239]Hsatuan-OK'!$G$159</definedName>
    <definedName name="BIAYA__PERJALANAN" localSheetId="4">#REF!</definedName>
    <definedName name="BIAYA__PERJALANAN" localSheetId="6">#REF!</definedName>
    <definedName name="BIAYA__PERJALANAN">#REF!</definedName>
    <definedName name="biaya_gilas_tiap_bulan" localSheetId="4">[300]ANALISA!#REF!</definedName>
    <definedName name="biaya_gilas_tiap_bulan" localSheetId="6">[300]ANALISA!#REF!</definedName>
    <definedName name="biaya_gilas_tiap_bulan">[300]ANALISA!#REF!</definedName>
    <definedName name="BIAYA_LANGSUNG_KONSTRUKSI" localSheetId="4">#REF!</definedName>
    <definedName name="BIAYA_LANGSUNG_KONSTRUKSI" localSheetId="6">#REF!</definedName>
    <definedName name="BIAYA_LANGSUNG_KONSTRUKSI">#REF!</definedName>
    <definedName name="BIAYA_UMUM" localSheetId="6">#REF!</definedName>
    <definedName name="BIAYA_UMUM">#REF!</definedName>
    <definedName name="BIAYA_UPAH___FIXED_RATE" localSheetId="4">#REF!</definedName>
    <definedName name="BIAYA_UPAH___FIXED_RATE">#REF!</definedName>
    <definedName name="biayanyambungtp">#REF!</definedName>
    <definedName name="biayapotongtp">#REF!</definedName>
    <definedName name="BIDA">#REF!</definedName>
    <definedName name="BIDB">#REF!</definedName>
    <definedName name="BIDC">#REF!</definedName>
    <definedName name="bilalang">[258]upahbahan!#REF!</definedName>
    <definedName name="bilangan">[373]bilangan!$AX$3:$AY$33</definedName>
    <definedName name="bilik" localSheetId="6">#REF!</definedName>
    <definedName name="bilik">#REF!</definedName>
    <definedName name="BILL">[9]Bill!$B$12:$J$415</definedName>
    <definedName name="BILL1" localSheetId="4">[2]Bill!#REF!</definedName>
    <definedName name="BILL1" localSheetId="6">[9]Bill!$J$21</definedName>
    <definedName name="BILL1">[2]Bill!#REF!</definedName>
    <definedName name="BILL10" localSheetId="4">[2]Bill!#REF!</definedName>
    <definedName name="BILL10" localSheetId="6">[9]Bill!$J$415</definedName>
    <definedName name="BILL10">[2]Bill!#REF!</definedName>
    <definedName name="BILL2" localSheetId="4">[2]Bill!#REF!</definedName>
    <definedName name="BILL2" localSheetId="6">[9]Bill!$J$38</definedName>
    <definedName name="BILL2">[2]Bill!#REF!</definedName>
    <definedName name="BILL3" localSheetId="4">[2]Bill!#REF!</definedName>
    <definedName name="BILL3" localSheetId="6">[9]Bill!$J$73</definedName>
    <definedName name="BILL3">[2]Bill!#REF!</definedName>
    <definedName name="BILL4" localSheetId="4">[2]Bill!#REF!</definedName>
    <definedName name="BILL4" localSheetId="6">[9]Bill!$J$85</definedName>
    <definedName name="BILL4">[2]Bill!#REF!</definedName>
    <definedName name="BILL5" localSheetId="4">[2]Bill!#REF!</definedName>
    <definedName name="BILL5" localSheetId="6">[9]Bill!$J$113</definedName>
    <definedName name="BILL5">[2]Bill!#REF!</definedName>
    <definedName name="BILL6" localSheetId="4">[2]Bill!#REF!</definedName>
    <definedName name="BILL6" localSheetId="6">[9]Bill!$J$141</definedName>
    <definedName name="BILL6">[2]Bill!#REF!</definedName>
    <definedName name="BILL7" localSheetId="4">[2]Bill!#REF!</definedName>
    <definedName name="BILL7" localSheetId="6">[9]Bill!$J$308</definedName>
    <definedName name="BILL7">[2]Bill!#REF!</definedName>
    <definedName name="BILL8" localSheetId="4">[2]Bill!#REF!</definedName>
    <definedName name="BILL8" localSheetId="6">[9]Bill!$J$366</definedName>
    <definedName name="BILL8">[2]Bill!#REF!</definedName>
    <definedName name="BILL9" localSheetId="4">[2]Bill!#REF!</definedName>
    <definedName name="BILL9" localSheetId="6">[9]Bill!$J$405</definedName>
    <definedName name="BILL9">[2]Bill!#REF!</definedName>
    <definedName name="bina3" localSheetId="6">#REF!</definedName>
    <definedName name="bina3">#REF!</definedName>
    <definedName name="binda1" localSheetId="6">#REF!</definedName>
    <definedName name="binda1">#REF!</definedName>
    <definedName name="BINDER" localSheetId="4">#REF!</definedName>
    <definedName name="BINDER">#REF!</definedName>
    <definedName name="bindrat">[250]Material!$J$75</definedName>
    <definedName name="binjai" localSheetId="9">#REF!</definedName>
    <definedName name="binjai" localSheetId="4">#REF!</definedName>
    <definedName name="binjai" localSheetId="6">#REF!</definedName>
    <definedName name="binjai">#REF!</definedName>
    <definedName name="binjai.xls" localSheetId="4" hidden="1">[374]H.Satuan!#REF!</definedName>
    <definedName name="binjai.xls" localSheetId="6" hidden="1">[375]H.Satuan!#REF!</definedName>
    <definedName name="binjai.xls" hidden="1">[374]H.Satuan!#REF!</definedName>
    <definedName name="bintek_kmnts_bangkim">[260]kmnts!$B$122:$I$158</definedName>
    <definedName name="bintek_perum_bangkim">[260]perum!$B$46:$I$82</definedName>
    <definedName name="bintek_spam">[260]am_al!$B$578:$I$614</definedName>
    <definedName name="BIPROFIL">#N/A</definedName>
    <definedName name="BIREUEN" localSheetId="4">'[316]RINCIAN HAR06'!#REF!</definedName>
    <definedName name="BIREUEN" localSheetId="6">'[316]RINCIAN HAR06'!#REF!</definedName>
    <definedName name="BIREUEN">'[316]RINCIAN HAR06'!#REF!</definedName>
    <definedName name="Bis_beton_dia_100_cm_p_50_cm" localSheetId="9">#REF!</definedName>
    <definedName name="Bis_beton_dia_100_cm_p_50_cm" localSheetId="6">#REF!</definedName>
    <definedName name="Bis_beton_dia_100_cm_p_50_cm">#REF!</definedName>
    <definedName name="Bis_beton_dia_60_cm_P_100_cm" localSheetId="9">#REF!</definedName>
    <definedName name="Bis_beton_dia_60_cm_P_100_cm" localSheetId="6">#REF!</definedName>
    <definedName name="Bis_beton_dia_60_cm_P_100_cm">#REF!</definedName>
    <definedName name="Bis_beton_dia_80_cm_p_50_cm" localSheetId="9">#REF!</definedName>
    <definedName name="Bis_beton_dia_80_cm_p_50_cm" localSheetId="6">#REF!</definedName>
    <definedName name="Bis_beton_dia_80_cm_p_50_cm">#REF!</definedName>
    <definedName name="bisbul" localSheetId="4">'[291]HARGA SATUAN'!#REF!</definedName>
    <definedName name="bisbul" localSheetId="6">'[291]HARGA SATUAN'!#REF!</definedName>
    <definedName name="bisbul">'[291]HARGA SATUAN'!#REF!</definedName>
    <definedName name="bit">'[312]h.sat-bbm'!$J$192</definedName>
    <definedName name="bitumen" localSheetId="4">[87]DH!#REF!</definedName>
    <definedName name="bitumen" localSheetId="6">[87]DH!#REF!</definedName>
    <definedName name="bitumen">[87]DH!#REF!</definedName>
    <definedName name="Bitumen.Residual.Utk.Pek.Minoor">'[376]Analisa '!$A$935:$G$994</definedName>
    <definedName name="BJ" localSheetId="9">#REF!</definedName>
    <definedName name="BJ" localSheetId="4">#REF!</definedName>
    <definedName name="BJ" localSheetId="6">#REF!</definedName>
    <definedName name="BJ">#REF!</definedName>
    <definedName name="bjac">[171]Qry!$Q$26</definedName>
    <definedName name="bjasb">[171]Qry!$Q$27</definedName>
    <definedName name="bjasp">[171]Qry!$Q$10</definedName>
    <definedName name="bjbet">[171]Qry!$Q$15</definedName>
    <definedName name="bjbt">[171]Qry!$Q$9</definedName>
    <definedName name="Bjepang" localSheetId="9">#REF!</definedName>
    <definedName name="Bjepang" localSheetId="6">#REF!</definedName>
    <definedName name="Bjepang">#REF!</definedName>
    <definedName name="bjhrs">[171]Qry!$Q$25</definedName>
    <definedName name="bjlagr">[171]Qry!$Q$20</definedName>
    <definedName name="bjlatsir">[171]Qry!$Q$24</definedName>
    <definedName name="BJLS" localSheetId="4">'[212]HARGA SATUAN  '!#REF!</definedName>
    <definedName name="BJLS" localSheetId="6">'[212]HARGA SATUAN  '!#REF!</definedName>
    <definedName name="BJLS">'[212]HARGA SATUAN  '!#REF!</definedName>
    <definedName name="bjls30">[250]Material!$J$123</definedName>
    <definedName name="bjmatpil">[171]Qry!$Q$13</definedName>
    <definedName name="bjmtnh">[171]Qry!$Q$23</definedName>
    <definedName name="bjpagr">[171]Qry!$Q$19</definedName>
    <definedName name="bjpsrb">[171]Qry!$Q$8</definedName>
    <definedName name="bjpsrp">[171]Qry!$Q$7</definedName>
    <definedName name="bjsirtu">[171]Qry!$Q$11</definedName>
    <definedName name="bjsm">[171]Qry!$Q$14</definedName>
    <definedName name="bjsplit">[171]Qry!$Q$22</definedName>
    <definedName name="bjtnh">[171]Qry!$Q$12</definedName>
    <definedName name="bk" localSheetId="9">#REF!</definedName>
    <definedName name="bk" localSheetId="4">'[181]Upah, Bahan, Alat'!#REF!</definedName>
    <definedName name="bk" localSheetId="6">#REF!</definedName>
    <definedName name="bk">'[181]Upah, Bahan, Alat'!#REF!</definedName>
    <definedName name="BK.1\selasar" localSheetId="9">#REF!</definedName>
    <definedName name="BK.1\selasar" localSheetId="6">#REF!</definedName>
    <definedName name="BK.1\selasar">#REF!</definedName>
    <definedName name="BK.2\selasar" localSheetId="9">#REF!</definedName>
    <definedName name="BK.2\selasar" localSheetId="6">#REF!</definedName>
    <definedName name="BK.2\selasar">#REF!</definedName>
    <definedName name="BK.3\selasar" localSheetId="9">#REF!</definedName>
    <definedName name="BK.3\selasar" localSheetId="6">#REF!</definedName>
    <definedName name="BK.3\selasar">#REF!</definedName>
    <definedName name="BK.4\selasar">#REF!</definedName>
    <definedName name="BK.5\selasar">#REF!</definedName>
    <definedName name="bkal">'[357]DU&amp;B'!$F$16</definedName>
    <definedName name="bkali" localSheetId="9">#REF!</definedName>
    <definedName name="bkali" localSheetId="4">#REF!</definedName>
    <definedName name="bkali" localSheetId="6">#REF!</definedName>
    <definedName name="bkali">#REF!</definedName>
    <definedName name="bkarungpls" localSheetId="6">[326]bahan!#REF!</definedName>
    <definedName name="bkarungpls">[326]bahan!#REF!</definedName>
    <definedName name="BKawatlas">[289]Harsat!$J$69</definedName>
    <definedName name="bkbat" localSheetId="9">#REF!</definedName>
    <definedName name="bkbat" localSheetId="6">#REF!</definedName>
    <definedName name="bkbat">#REF!</definedName>
    <definedName name="bkbeton60.60.100" localSheetId="9">#REF!</definedName>
    <definedName name="bkbeton60.60.100" localSheetId="6">#REF!</definedName>
    <definedName name="bkbeton60.60.100">#REF!</definedName>
    <definedName name="BKI.6\selasar" localSheetId="9">#REF!</definedName>
    <definedName name="BKI.6\selasar" localSheetId="6">#REF!</definedName>
    <definedName name="BKI.6\selasar">#REF!</definedName>
    <definedName name="bkjtw">#REF!</definedName>
    <definedName name="BKKruing">[289]Harsat!$J$25</definedName>
    <definedName name="bkmberg" localSheetId="6">#REF!</definedName>
    <definedName name="bkmberg">#REF!</definedName>
    <definedName name="bkmbw" localSheetId="6">#REF!</definedName>
    <definedName name="bkmbw">#REF!</definedName>
    <definedName name="bkmn" localSheetId="6">#REF!</definedName>
    <definedName name="bkmn">#REF!</definedName>
    <definedName name="bkmorando">#REF!</definedName>
    <definedName name="bkmwberg">#REF!</definedName>
    <definedName name="bkolom">#REF!</definedName>
    <definedName name="bkolom_6">#REF!</definedName>
    <definedName name="BKOSONG" localSheetId="4">[17]ANALIS!#REF!</definedName>
    <definedName name="BKOSONG">[17]ANALIS!#REF!</definedName>
    <definedName name="Bks1\2bata" localSheetId="9">#REF!</definedName>
    <definedName name="Bks1\2bata" localSheetId="6">#REF!</definedName>
    <definedName name="Bks1\2bata">#REF!</definedName>
    <definedName name="Bks1\4bata" localSheetId="9">#REF!</definedName>
    <definedName name="Bks1\4bata" localSheetId="6">#REF!</definedName>
    <definedName name="Bks1\4bata">#REF!</definedName>
    <definedName name="bksbalok" localSheetId="9">#REF!</definedName>
    <definedName name="bksbalok" localSheetId="6">#REF!</definedName>
    <definedName name="bksbalok">#REF!</definedName>
    <definedName name="Bksbata">#REF!</definedName>
    <definedName name="bkskolom">#REF!</definedName>
    <definedName name="bksplat">#REF!</definedName>
    <definedName name="bkspondasi">#REF!</definedName>
    <definedName name="bksslof">#REF!</definedName>
    <definedName name="BkstMulti12">#REF!</definedName>
    <definedName name="BkstMulti9">#REF!</definedName>
    <definedName name="BkstPpn">#REF!</definedName>
    <definedName name="bktberat">[99]hrg_sat!$H$42</definedName>
    <definedName name="Bktjembx">[99]hrg_sat!$H$45</definedName>
    <definedName name="bktjepit">[99]hrg_sat!$H$43</definedName>
    <definedName name="Bktringanduiker">[99]hrg_sat!$H$40</definedName>
    <definedName name="bktringanx9">[99]hrg_sat!$H$41</definedName>
    <definedName name="bkunci" localSheetId="4">#REF!</definedName>
    <definedName name="bkunci" localSheetId="6">#REF!</definedName>
    <definedName name="bkunci">#REF!</definedName>
    <definedName name="BL\selasar" localSheetId="9">#REF!</definedName>
    <definedName name="BL\selasar" localSheetId="6">#REF!</definedName>
    <definedName name="BL\selasar">#REF!</definedName>
    <definedName name="BL_1" localSheetId="6">#REF!</definedName>
    <definedName name="BL_1">#REF!</definedName>
    <definedName name="BL_10">#REF!</definedName>
    <definedName name="BL_11">#REF!</definedName>
    <definedName name="BL_13">#REF!</definedName>
    <definedName name="BL_17">#REF!</definedName>
    <definedName name="BL_17A">#REF!</definedName>
    <definedName name="BL_17B">#REF!</definedName>
    <definedName name="BL_2">#REF!</definedName>
    <definedName name="BL_3">#REF!</definedName>
    <definedName name="BL_4">#REF!</definedName>
    <definedName name="BL_5">#REF!</definedName>
    <definedName name="BL_6">#REF!</definedName>
    <definedName name="BL_7">#REF!</definedName>
    <definedName name="BL_9">#REF!</definedName>
    <definedName name="BlackLabel">IF(OR([274]ANALISA!$E1="Upah",[274]ANALISA!$E1="Bahan",[274]ANALISA!$E1="Alat",[274]ANALISA!$E1="Sub Kontraktor"),1,0)</definedName>
    <definedName name="BlackSum">SUMIF([274]ANALISA!N2:N90,"Total"&amp;[274]ANALISA!M1,[274]ANALISA!A2:A90)</definedName>
    <definedName name="BLimestone">[289]Harsat!$J$34</definedName>
    <definedName name="blind" localSheetId="6">#REF!</definedName>
    <definedName name="blind">#REF!</definedName>
    <definedName name="blk" localSheetId="6">'[153]Harga Satuan Bahan'!#REF!</definedName>
    <definedName name="BLK" hidden="1">{#N/A,#N/A,TRUE,"Front";#N/A,#N/A,TRUE,"Simple Letter";#N/A,#N/A,TRUE,"Inside";#N/A,#N/A,TRUE,"Contents";#N/A,#N/A,TRUE,"Basis";#N/A,#N/A,TRUE,"Inclusions";#N/A,#N/A,TRUE,"Exclusions";#N/A,#N/A,TRUE,"Areas";#N/A,#N/A,TRUE,"Summary";#N/A,#N/A,TRUE,"Detail"}</definedName>
    <definedName name="Blk_Latei" localSheetId="4">#REF!</definedName>
    <definedName name="Blk_Latei" localSheetId="6">#REF!</definedName>
    <definedName name="Blk_Latei">#REF!</definedName>
    <definedName name="blkbjr" localSheetId="6">#REF!</definedName>
    <definedName name="blkbjr">#REF!</definedName>
    <definedName name="blkbor">#REF!</definedName>
    <definedName name="blkhns">'[153]Harga Satuan Bahan'!#REF!</definedName>
    <definedName name="blkht2" localSheetId="6">#REF!</definedName>
    <definedName name="blkht2">#REF!</definedName>
    <definedName name="BLKJRN" localSheetId="4">'[316]RINCIAN HAR06'!#REF!</definedName>
    <definedName name="BLKJRN" localSheetId="6">'[316]RINCIAN HAR06'!#REF!</definedName>
    <definedName name="BLKJRN">'[316]RINCIAN HAR06'!#REF!</definedName>
    <definedName name="blkkmp" localSheetId="6">#REF!</definedName>
    <definedName name="blkkmp">#REF!</definedName>
    <definedName name="blkras">'[153]Harga Satuan Bahan'!$E$47</definedName>
    <definedName name="blksam" localSheetId="6">#REF!</definedName>
    <definedName name="blksam">#REF!</definedName>
    <definedName name="BLKT">'[234]Sat~Bahu'!$C$18</definedName>
    <definedName name="bln" localSheetId="9">#REF!</definedName>
    <definedName name="bln" localSheetId="6">#REF!</definedName>
    <definedName name="bln">#REF!</definedName>
    <definedName name="blondos" localSheetId="4">#REF!</definedName>
    <definedName name="blondos" localSheetId="6">#REF!</definedName>
    <definedName name="blondos">#REF!</definedName>
    <definedName name="blonhls" localSheetId="4">#REF!</definedName>
    <definedName name="blonhls">#REF!</definedName>
    <definedName name="BLOW" localSheetId="4">#REF!</definedName>
    <definedName name="BLOW">#REF!</definedName>
    <definedName name="BLT">'[234]Sat~Bahu'!$C$19</definedName>
    <definedName name="BLTT">'[234]Sat~Bahu'!$C$17</definedName>
    <definedName name="blw">'[234]Sat~Bahu'!$C$113</definedName>
    <definedName name="bm">[377]CH!$C$28</definedName>
    <definedName name="bm.f" localSheetId="9">#REF!</definedName>
    <definedName name="bm.f" localSheetId="6">#REF!</definedName>
    <definedName name="bm.f">#REF!</definedName>
    <definedName name="bmcb" localSheetId="9">#REF!</definedName>
    <definedName name="bmcb" localSheetId="6">#REF!</definedName>
    <definedName name="bmcb">#REF!</definedName>
    <definedName name="bmorandowr" localSheetId="6">#REF!</definedName>
    <definedName name="bmorandowr">#REF!</definedName>
    <definedName name="BMultiplek9">[289]Harsat!$J$37</definedName>
    <definedName name="BMultiplex15">[289]Harsat!$J$36</definedName>
    <definedName name="BODEM" localSheetId="9">#REF!</definedName>
    <definedName name="BODEM" localSheetId="6">#REF!</definedName>
    <definedName name="BODEM">#REF!</definedName>
    <definedName name="bojong1" localSheetId="6">#REF!</definedName>
    <definedName name="bojong1">#REF!</definedName>
    <definedName name="bojongsari" localSheetId="6">#REF!</definedName>
    <definedName name="bojongsari">#REF!</definedName>
    <definedName name="BOJONGSARI1">#REF!</definedName>
    <definedName name="bojongsari2">#REF!</definedName>
    <definedName name="boker" localSheetId="9">'[165]Kuantitas &amp; Harga'!#REF!</definedName>
    <definedName name="boker">'[166]Kuantitas &amp; Harga'!#REF!</definedName>
    <definedName name="bolie">[356]bahan!$G$34</definedName>
    <definedName name="Bonbon_keramik_setelah_dipasang">'[300]HARGA BAHAN'!$F$21</definedName>
    <definedName name="bongkar" localSheetId="6">'[153]Daftar Harga Pekerjaan'!#REF!</definedName>
    <definedName name="bongkar">'[153]Daftar Harga Pekerjaan'!#REF!</definedName>
    <definedName name="bongkar1" localSheetId="4">[358]H.Satuan!#REF!</definedName>
    <definedName name="bongkar1" localSheetId="6">[359]H.Satuan!#REF!</definedName>
    <definedName name="bongkar1">[358]H.Satuan!#REF!</definedName>
    <definedName name="bongkaranpasangan" localSheetId="4">[87]Ans!#REF!</definedName>
    <definedName name="bongkaranpasangan">[87]Ans!#REF!</definedName>
    <definedName name="Bongkarhotmix5">[99]hrg_sat!$H$56</definedName>
    <definedName name="boogie" localSheetId="6">#REF!</definedName>
    <definedName name="boogie">#REF!</definedName>
    <definedName name="boogieyen" localSheetId="6">#REF!</definedName>
    <definedName name="boogieyen">#REF!</definedName>
    <definedName name="boplank" localSheetId="9">#REF!</definedName>
    <definedName name="boplank" localSheetId="6">#REF!</definedName>
    <definedName name="boplank">#REF!</definedName>
    <definedName name="boq" localSheetId="6">[378]BOQ!$A$15:$G$385</definedName>
    <definedName name="Boq">'[156]Kuantitas &amp; Harga'!$G$82</definedName>
    <definedName name="boq.prtsi" localSheetId="9">#REF!</definedName>
    <definedName name="boq.prtsi" localSheetId="6">#REF!</definedName>
    <definedName name="boq.prtsi">#REF!</definedName>
    <definedName name="boqnew" localSheetId="4">Jadwal!$B$7:$J$24</definedName>
    <definedName name="border" localSheetId="9">#REF!</definedName>
    <definedName name="border" localSheetId="6">#REF!</definedName>
    <definedName name="border">#REF!</definedName>
    <definedName name="border8x20" localSheetId="9">#REF!</definedName>
    <definedName name="border8x20" localSheetId="6">#REF!</definedName>
    <definedName name="border8x20">#REF!</definedName>
    <definedName name="border8x25" localSheetId="9">#REF!</definedName>
    <definedName name="border8x25" localSheetId="6">#REF!</definedName>
    <definedName name="border8x25">#REF!</definedName>
    <definedName name="border8x30">#REF!</definedName>
    <definedName name="borneo6.12">#REF!</definedName>
    <definedName name="BORNEOBALOK" localSheetId="4">'[212]HARGA SATUAN  '!#REF!</definedName>
    <definedName name="BORNEOBALOK">'[212]HARGA SATUAN  '!#REF!</definedName>
    <definedName name="borrow" localSheetId="6">#REF!</definedName>
    <definedName name="borrow">#REF!</definedName>
    <definedName name="borrowyen" localSheetId="6">#REF!</definedName>
    <definedName name="borrowyen">#REF!</definedName>
    <definedName name="bosrahmi" localSheetId="4">#REF!</definedName>
    <definedName name="bosrahmi">#REF!</definedName>
    <definedName name="BOSS">[379]CH!$C$31</definedName>
    <definedName name="BOSS1">[296]CH!$C$31</definedName>
    <definedName name="bougenville">[99]hrg_sat!$H$136</definedName>
    <definedName name="bouplank" localSheetId="9">[339]Analisis!#REF!</definedName>
    <definedName name="bouplank" localSheetId="6">#REF!</definedName>
    <definedName name="bouplank">#REF!</definedName>
    <definedName name="bouwplank">[232]Progress!$C$15</definedName>
    <definedName name="bouwplnk" localSheetId="9">#REF!</definedName>
    <definedName name="bouwplnk" localSheetId="6">#REF!</definedName>
    <definedName name="bouwplnk">#REF!</definedName>
    <definedName name="BOX.40.50" localSheetId="9">#REF!</definedName>
    <definedName name="BOX.40.50" localSheetId="6">#REF!</definedName>
    <definedName name="BOX.40.50">#REF!</definedName>
    <definedName name="BOX.80.120" localSheetId="9">#REF!</definedName>
    <definedName name="BOX.80.120" localSheetId="6">#REF!</definedName>
    <definedName name="BOX.80.120">#REF!</definedName>
    <definedName name="Box_zekering__1_group">#REF!</definedName>
    <definedName name="Box_zekering__2_group">#REF!</definedName>
    <definedName name="Box_zekering__3_group">#REF!</definedName>
    <definedName name="boxculvert60">[99]hrg_sat!$H$124</definedName>
    <definedName name="bp" localSheetId="9">#REF!</definedName>
    <definedName name="bp">[380]ch!$E$15</definedName>
    <definedName name="bp.0" localSheetId="4">'[181]Upah, Bahan, Alat'!#REF!</definedName>
    <definedName name="bp.0" localSheetId="6">'[181]Upah, Bahan, Alat'!#REF!</definedName>
    <definedName name="bp.0">'[181]Upah, Bahan, Alat'!#REF!</definedName>
    <definedName name="bp.1" localSheetId="4">'[181]Upah, Bahan, Alat'!#REF!</definedName>
    <definedName name="bp.1" localSheetId="6">'[181]Upah, Bahan, Alat'!#REF!</definedName>
    <definedName name="bp.1">'[181]Upah, Bahan, Alat'!#REF!</definedName>
    <definedName name="bp.10" localSheetId="4">'[181]Upah, Bahan, Alat'!#REF!</definedName>
    <definedName name="bp.10" localSheetId="6">'[181]Upah, Bahan, Alat'!#REF!</definedName>
    <definedName name="bp.10">'[181]Upah, Bahan, Alat'!#REF!</definedName>
    <definedName name="bp.2" localSheetId="4">'[181]Upah, Bahan, Alat'!#REF!</definedName>
    <definedName name="bp.2" localSheetId="6">'[181]Upah, Bahan, Alat'!#REF!</definedName>
    <definedName name="bp.2">'[181]Upah, Bahan, Alat'!#REF!</definedName>
    <definedName name="bp.3" localSheetId="4">'[181]Upah, Bahan, Alat'!#REF!</definedName>
    <definedName name="bp.3">'[181]Upah, Bahan, Alat'!#REF!</definedName>
    <definedName name="bp.303030">[248]Material!$J$28</definedName>
    <definedName name="bp.303031">[248]Material!$J$537</definedName>
    <definedName name="BP.5" localSheetId="9">#REF!</definedName>
    <definedName name="bp.5" localSheetId="4">'[181]Upah, Bahan, Alat'!#REF!</definedName>
    <definedName name="BP.5" localSheetId="6">#REF!</definedName>
    <definedName name="bp.5">'[181]Upah, Bahan, Alat'!#REF!</definedName>
    <definedName name="bp.7" localSheetId="4">'[181]Upah, Bahan, Alat'!#REF!</definedName>
    <definedName name="bp.7" localSheetId="6">'[181]Upah, Bahan, Alat'!#REF!</definedName>
    <definedName name="bp.7">'[181]Upah, Bahan, Alat'!#REF!</definedName>
    <definedName name="bp45045049" localSheetId="6">#REF!</definedName>
    <definedName name="bp45045049">#REF!</definedName>
    <definedName name="bp45045049yen" localSheetId="6">#REF!</definedName>
    <definedName name="bp45045049yen">#REF!</definedName>
    <definedName name="bp45045075" localSheetId="6">#REF!</definedName>
    <definedName name="bp45045075">#REF!</definedName>
    <definedName name="bp45045075yen">#REF!</definedName>
    <definedName name="BParasKerobokan">[289]Harsat!$J$74</definedName>
    <definedName name="bpasirB" localSheetId="6">[326]bahan!#REF!</definedName>
    <definedName name="bpasirB">[326]bahan!#REF!</definedName>
    <definedName name="BPasirPasang">[289]Harsat!$J$16</definedName>
    <definedName name="BPasirUrug">[289]Harsat!$J$40</definedName>
    <definedName name="BPavingBlok">[289]Harsat!$J$31</definedName>
    <definedName name="BPavingBobble">[289]Harsat!$J$32</definedName>
    <definedName name="BPavingplag">[289]Harsat!$J$33</definedName>
    <definedName name="BPCKg">[289]Harsat!$J$15</definedName>
    <definedName name="BPCZak">[289]Harsat!$J$14</definedName>
    <definedName name="bpengisi" localSheetId="4">#REF!</definedName>
    <definedName name="bpengisi" localSheetId="6">#REF!</definedName>
    <definedName name="bpengisi">#REF!</definedName>
    <definedName name="BPerancah">[289]An_pdkg!$J$204</definedName>
    <definedName name="bpile" localSheetId="9">#REF!</definedName>
    <definedName name="bpile" localSheetId="6">#REF!</definedName>
    <definedName name="bpile">#REF!</definedName>
    <definedName name="bpile_6" localSheetId="9">#REF!</definedName>
    <definedName name="bpile_6" localSheetId="6">#REF!</definedName>
    <definedName name="bpile_6">#REF!</definedName>
    <definedName name="BpipaBaja">[289]Harsat!$J$44</definedName>
    <definedName name="bpk">[363]isian!$D$13</definedName>
    <definedName name="bpl2x9" localSheetId="9">#REF!</definedName>
    <definedName name="bpl2x9" localSheetId="6">#REF!</definedName>
    <definedName name="bpl2x9">#REF!</definedName>
    <definedName name="bpl2x9nb" localSheetId="9">#REF!</definedName>
    <definedName name="bpl2x9nb" localSheetId="6">#REF!</definedName>
    <definedName name="bpl2x9nb">#REF!</definedName>
    <definedName name="bpl32nb" localSheetId="9">#REF!</definedName>
    <definedName name="bpl32nb" localSheetId="6">#REF!</definedName>
    <definedName name="bpl32nb">#REF!</definedName>
    <definedName name="bpl9nb">#REF!</definedName>
    <definedName name="bplat">#REF!</definedName>
    <definedName name="bplat_6">#REF!</definedName>
    <definedName name="BPlatBaja">[289]Harsat!$J$52</definedName>
    <definedName name="BPM" localSheetId="6">[157]harsat!#REF!</definedName>
    <definedName name="BPM">[157]harsat!#REF!</definedName>
    <definedName name="bpolos" localSheetId="9">#REF!</definedName>
    <definedName name="bpolos" localSheetId="6">#REF!</definedName>
    <definedName name="bpolos">#REF!</definedName>
    <definedName name="bpond" localSheetId="9">#REF!</definedName>
    <definedName name="bpond" localSheetId="6">#REF!</definedName>
    <definedName name="bpond">#REF!</definedName>
    <definedName name="bprinta1" localSheetId="6">#REF!</definedName>
    <definedName name="bprinta1">#REF!</definedName>
    <definedName name="bprinta3">#REF!</definedName>
    <definedName name="BPS">#REF!</definedName>
    <definedName name="BPT" localSheetId="4">#REF!</definedName>
    <definedName name="BPT">#REF!</definedName>
    <definedName name="BQ" localSheetId="4">#REF!</definedName>
    <definedName name="BQ" localSheetId="6">#REF!</definedName>
    <definedName name="BQ">#REF!</definedName>
    <definedName name="BQ_1" localSheetId="4">[126]AHS!#REF!</definedName>
    <definedName name="BQ_1" localSheetId="6">[126]AHS!#REF!</definedName>
    <definedName name="BQ_1">[126]AHS!#REF!</definedName>
    <definedName name="BQEX">[381]BQ!$B$12:$K$425</definedName>
    <definedName name="BQHEADER" localSheetId="4">#REF!</definedName>
    <definedName name="BQHEADER" localSheetId="6">#REF!</definedName>
    <definedName name="BQHEADER">#REF!</definedName>
    <definedName name="BR" localSheetId="9">#REF!</definedName>
    <definedName name="BR" localSheetId="4">#REF!</definedName>
    <definedName name="BR">#REF!</definedName>
    <definedName name="BR.1">#REF!</definedName>
    <definedName name="BR.1\ramp">#REF!</definedName>
    <definedName name="brc.175">[250]Material!$J$366</definedName>
    <definedName name="brc_m5" localSheetId="9">#REF!</definedName>
    <definedName name="brc_m5" localSheetId="6">#REF!</definedName>
    <definedName name="brc_m5">#REF!</definedName>
    <definedName name="brc_m6" localSheetId="9">#REF!</definedName>
    <definedName name="brc_m6" localSheetId="6">#REF!</definedName>
    <definedName name="brc_m6">#REF!</definedName>
    <definedName name="BReadyMixK250">[289]Harsat!$J$35</definedName>
    <definedName name="break" localSheetId="6">#REF!</definedName>
    <definedName name="break">#REF!</definedName>
    <definedName name="breakyen" localSheetId="6">#REF!</definedName>
    <definedName name="breakyen">#REF!</definedName>
    <definedName name="bronjong" localSheetId="4">[87]DH!#REF!</definedName>
    <definedName name="bronjong" localSheetId="6">[87]DH!#REF!</definedName>
    <definedName name="bronjong">[87]DH!#REF!</definedName>
    <definedName name="brs" localSheetId="9">#REF!</definedName>
    <definedName name="brs" localSheetId="6">#REF!</definedName>
    <definedName name="brs">#REF!</definedName>
    <definedName name="BS" localSheetId="9">#REF!</definedName>
    <definedName name="BS" localSheetId="4">#REF!</definedName>
    <definedName name="BS" localSheetId="6">[158]HARSAT!$I$72</definedName>
    <definedName name="BS">#REF!</definedName>
    <definedName name="BS.1\selasar" localSheetId="6">#REF!</definedName>
    <definedName name="BS.1\selasar">#REF!</definedName>
    <definedName name="BS.2\selasar" localSheetId="6">#REF!</definedName>
    <definedName name="BS.2\selasar">#REF!</definedName>
    <definedName name="bs.s" localSheetId="6">#REF!</definedName>
    <definedName name="bs.s">#REF!</definedName>
    <definedName name="bs.str">#REF!</definedName>
    <definedName name="BSB">#REF!</definedName>
    <definedName name="bsbgl">'[153]Harga Satuan Bahan'!#REF!</definedName>
    <definedName name="bsbtn">'[176]Harga Satuan Bahan'!$E$115</definedName>
    <definedName name="bsiku" localSheetId="6">#REF!</definedName>
    <definedName name="bsiku">#REF!</definedName>
    <definedName name="bsirtu" localSheetId="6">[326]bahan!#REF!</definedName>
    <definedName name="bsirtu">[326]bahan!#REF!</definedName>
    <definedName name="bsk" localSheetId="9">#REF!</definedName>
    <definedName name="bsk" localSheetId="6">#REF!</definedName>
    <definedName name="bsk">#REF!</definedName>
    <definedName name="bsolar">[356]bahan!$G$33</definedName>
    <definedName name="BSP\perKG" localSheetId="9">#REF!</definedName>
    <definedName name="BSP\perKG" localSheetId="6">#REF!</definedName>
    <definedName name="BSP\perKG">#REF!</definedName>
    <definedName name="BSP11\2HITAM" localSheetId="9">#REF!</definedName>
    <definedName name="BSP11\2HITAM" localSheetId="6">#REF!</definedName>
    <definedName name="BSP11\2HITAM">#REF!</definedName>
    <definedName name="BSP11\2MEDIUM" localSheetId="9">#REF!</definedName>
    <definedName name="BSP11\2MEDIUM" localSheetId="6">#REF!</definedName>
    <definedName name="BSP11\2MEDIUM">#REF!</definedName>
    <definedName name="BSP1HITAM">#REF!</definedName>
    <definedName name="BSP2.5HITAM">#REF!</definedName>
    <definedName name="BSP2.5PUTIH">#REF!</definedName>
    <definedName name="BSP2HITAM">#REF!</definedName>
    <definedName name="BSP2PUTIH">#REF!</definedName>
    <definedName name="BSP3MEDIUM">#REF!</definedName>
    <definedName name="Bsplsalas539" localSheetId="4">#REF!</definedName>
    <definedName name="Bsplsalas539">#REF!</definedName>
    <definedName name="Bsplshan539" localSheetId="4">#REF!</definedName>
    <definedName name="Bsplshan539">#REF!</definedName>
    <definedName name="bssengkang">#REF!</definedName>
    <definedName name="BsSikuDN">#REF!</definedName>
    <definedName name="bssk">'[153]Harga Satuan Bahan'!#REF!</definedName>
    <definedName name="BSSP" localSheetId="6">#REF!</definedName>
    <definedName name="BSSP">#REF!</definedName>
    <definedName name="bstrk">[250]Material!$J$138</definedName>
    <definedName name="bstulangan" localSheetId="9">#REF!</definedName>
    <definedName name="bstulangan" localSheetId="6">#REF!</definedName>
    <definedName name="bstulangan">#REF!</definedName>
    <definedName name="BT" localSheetId="4">#REF!</definedName>
    <definedName name="BT" localSheetId="6">#REF!</definedName>
    <definedName name="BT">#REF!</definedName>
    <definedName name="bt_gn" localSheetId="4">#REF!</definedName>
    <definedName name="bt_gn" localSheetId="6">#REF!</definedName>
    <definedName name="bt_gn">#REF!</definedName>
    <definedName name="BT_PECAH">[262]koef!$C$1:$R$1177</definedName>
    <definedName name="bt100200kg">[345]Base_Price!$J$71</definedName>
    <definedName name="bt4080kg">[345]Base_Price!$J$70</definedName>
    <definedName name="btangga" localSheetId="9">#REF!</definedName>
    <definedName name="btangga" localSheetId="6">#REF!</definedName>
    <definedName name="btangga">#REF!</definedName>
    <definedName name="btb">'[234]Sat~Bahu'!$C$67</definedName>
    <definedName name="BTG.1A" localSheetId="9">#REF!</definedName>
    <definedName name="BTG.1A" localSheetId="6">#REF!</definedName>
    <definedName name="BTG.1A">#REF!</definedName>
    <definedName name="btg1a" localSheetId="9">#REF!</definedName>
    <definedName name="btg1a" localSheetId="6">#REF!</definedName>
    <definedName name="btg1a">#REF!</definedName>
    <definedName name="btg2a" localSheetId="9">#REF!</definedName>
    <definedName name="btg2a" localSheetId="6">#REF!</definedName>
    <definedName name="btg2a">#REF!</definedName>
    <definedName name="btg2b">#REF!</definedName>
    <definedName name="bthinner">[326]bahan!#REF!</definedName>
    <definedName name="bthitam" localSheetId="9">#REF!</definedName>
    <definedName name="bthitam" localSheetId="6">#REF!</definedName>
    <definedName name="bthitam">#REF!</definedName>
    <definedName name="bthj" localSheetId="6">'[153]Harga Satuan Bahan'!#REF!</definedName>
    <definedName name="bthj">'[153]Harga Satuan Bahan'!#REF!</definedName>
    <definedName name="btk">[157]harsat!#REF!</definedName>
    <definedName name="btkali" localSheetId="4">#REF!</definedName>
    <definedName name="BTKALI" localSheetId="6">'[237]BT KALI'!$G$65</definedName>
    <definedName name="btkali">#REF!</definedName>
    <definedName name="btkr" localSheetId="6">'[153]Harga Satuan Bahan'!#REF!</definedName>
    <definedName name="btkr">'[153]Harga Satuan Bahan'!#REF!</definedName>
    <definedName name="btkrw" localSheetId="6">'[153]Harga Satuan Bahan'!#REF!</definedName>
    <definedName name="btkrw">'[153]Harga Satuan Bahan'!#REF!</definedName>
    <definedName name="btl" localSheetId="9" hidden="1">#REF!</definedName>
    <definedName name="btl" localSheetId="4" hidden="1">#REF!</definedName>
    <definedName name="btl" localSheetId="6" hidden="1">#REF!</definedName>
    <definedName name="btl" hidden="1">#REF!</definedName>
    <definedName name="BTM" localSheetId="9">#REF!</definedName>
    <definedName name="BTM" localSheetId="6">#REF!</definedName>
    <definedName name="BTM">#REF!</definedName>
    <definedName name="btmr" localSheetId="6">'[153]Harga Satuan Bahan'!#REF!</definedName>
    <definedName name="btmr">'[153]Harga Satuan Bahan'!#REF!</definedName>
    <definedName name="btmrh">'[153]Harga Satuan Bahan'!$E$18</definedName>
    <definedName name="btmuka" localSheetId="6">#REF!</definedName>
    <definedName name="btmuka">#REF!</definedName>
    <definedName name="btmukayen" localSheetId="6">#REF!</definedName>
    <definedName name="btmukayen">#REF!</definedName>
    <definedName name="btn" localSheetId="9">#REF!</definedName>
    <definedName name="BTN">[158]HARSAT!$I$118</definedName>
    <definedName name="btn_6" localSheetId="9">#REF!</definedName>
    <definedName name="btn_6" localSheetId="6">#REF!</definedName>
    <definedName name="btn_6">#REF!</definedName>
    <definedName name="btn_8" localSheetId="9">#REF!</definedName>
    <definedName name="btn_8" localSheetId="6">#REF!</definedName>
    <definedName name="btn_8">#REF!</definedName>
    <definedName name="btn_k125">[208]BHN!$L$38</definedName>
    <definedName name="btn_k175">[208]BHN!$L$39</definedName>
    <definedName name="btn_k225">[208]BHN!$L$40</definedName>
    <definedName name="btn_k250">[208]BHN!$L$41</definedName>
    <definedName name="btn_k350">[208]BHN!$L$42</definedName>
    <definedName name="btn_k500">[208]BHN!$L$43</definedName>
    <definedName name="btnB" localSheetId="6">#REF!</definedName>
    <definedName name="btnB">#REF!</definedName>
    <definedName name="btnb1">[250]Material!$J$37</definedName>
    <definedName name="btnbyen" localSheetId="6">#REF!</definedName>
    <definedName name="btnbyen">#REF!</definedName>
    <definedName name="btnc">[382]HARSAT!$G$34</definedName>
    <definedName name="btncyen" localSheetId="6">#REF!</definedName>
    <definedName name="btncyen">#REF!</definedName>
    <definedName name="btnd" localSheetId="6">#REF!</definedName>
    <definedName name="btnd">#REF!</definedName>
    <definedName name="btndyen" localSheetId="6">#REF!</definedName>
    <definedName name="btndyen">#REF!</definedName>
    <definedName name="btne">#REF!</definedName>
    <definedName name="btneyen">#REF!</definedName>
    <definedName name="BTNK125">[157]harsat!#REF!</definedName>
    <definedName name="BTNK175">[157]harsat!#REF!</definedName>
    <definedName name="btnk250">[157]harsat!#REF!</definedName>
    <definedName name="BTNK300">[157]harsat!#REF!</definedName>
    <definedName name="btnk350">[157]harsat!#REF!</definedName>
    <definedName name="btnk400">[162]harsat!$M$72</definedName>
    <definedName name="btnP" localSheetId="6">[157]harsat!#REF!</definedName>
    <definedName name="btnP">[157]harsat!#REF!</definedName>
    <definedName name="btnpeninggielevasi" localSheetId="9">#REF!</definedName>
    <definedName name="btnpeninggielevasi" localSheetId="6">#REF!</definedName>
    <definedName name="btnpeninggielevasi">#REF!</definedName>
    <definedName name="btp" localSheetId="4">'[181]Upah, Bahan, Alat'!#REF!</definedName>
    <definedName name="btp" localSheetId="6">'[234]Sat~Bahu'!$C$48</definedName>
    <definedName name="btp">'[181]Upah, Bahan, Alat'!#REF!</definedName>
    <definedName name="btparas" localSheetId="9">#REF!</definedName>
    <definedName name="btparas" localSheetId="6">#REF!</definedName>
    <definedName name="btparas">#REF!</definedName>
    <definedName name="btpb">'[234]Sat~Bahu'!$C$32</definedName>
    <definedName name="BTPC_320A">[289]Harsat!$J$30</definedName>
    <definedName name="btpch">'[176]Harga Satuan Bahan'!$E$14</definedName>
    <definedName name="btpecah" localSheetId="6">#REF!</definedName>
    <definedName name="btpecah">'[312]h.sat-bbm'!$J$199</definedName>
    <definedName name="btponda">'[153]Harga Satuan Bahan'!$E$15</definedName>
    <definedName name="btsikat" localSheetId="9">#REF!</definedName>
    <definedName name="btsikat" localSheetId="6">#REF!</definedName>
    <definedName name="btsikat">#REF!</definedName>
    <definedName name="btt">'[383]harga upah'!$D$9</definedName>
    <definedName name="bttemplek" localSheetId="9">#REF!</definedName>
    <definedName name="bttemplek" localSheetId="6">#REF!</definedName>
    <definedName name="bttemplek">#REF!</definedName>
    <definedName name="btth">'[176]Harga Satuan Bahan'!$E$86</definedName>
    <definedName name="btul24" localSheetId="9">#REF!</definedName>
    <definedName name="btul24" localSheetId="6">#REF!</definedName>
    <definedName name="btul24">#REF!</definedName>
    <definedName name="btul39" localSheetId="9">#REF!</definedName>
    <definedName name="btul39" localSheetId="6">#REF!</definedName>
    <definedName name="btul39">#REF!</definedName>
    <definedName name="bu" localSheetId="4">[384]FINISHING!#REF!</definedName>
    <definedName name="bu" localSheetId="6">[384]FINISHING!#REF!</definedName>
    <definedName name="bu">[384]FINISHING!#REF!</definedName>
    <definedName name="BUANG" localSheetId="4">[17]ANALIS!#REF!</definedName>
    <definedName name="buang" localSheetId="6">#REF!</definedName>
    <definedName name="BUANG">[17]ANALIS!#REF!</definedName>
    <definedName name="buangan" localSheetId="9">#REF!</definedName>
    <definedName name="BUANGAN" localSheetId="6">[142]CH!$C$26</definedName>
    <definedName name="BUANGAN">[185]CH!$C$26</definedName>
    <definedName name="Buangan_air_bak_mandi_dari_kuningan" localSheetId="9">#REF!</definedName>
    <definedName name="Buangan_air_bak_mandi_dari_kuningan" localSheetId="6">#REF!</definedName>
    <definedName name="Buangan_air_bak_mandi_dari_kuningan">#REF!</definedName>
    <definedName name="buangkeruk" localSheetId="9">#REF!</definedName>
    <definedName name="buangkeruk" localSheetId="6">#REF!</definedName>
    <definedName name="buangkeruk">#REF!</definedName>
    <definedName name="BUbin3939">[289]Harsat!$J$53</definedName>
    <definedName name="Bubungan_press_pejaten" localSheetId="9">#REF!</definedName>
    <definedName name="Bubungan_press_pejaten" localSheetId="6">#REF!</definedName>
    <definedName name="Bubungan_press_pejaten">#REF!</definedName>
    <definedName name="Bubungan_seng_gelombang" localSheetId="9">#REF!</definedName>
    <definedName name="Bubungan_seng_gelombang" localSheetId="6">#REF!</definedName>
    <definedName name="Bubungan_seng_gelombang">#REF!</definedName>
    <definedName name="bubunganardeks" localSheetId="9">#REF!</definedName>
    <definedName name="bubunganardeks" localSheetId="6">#REF!</definedName>
    <definedName name="bubunganardeks">#REF!</definedName>
    <definedName name="bubunganseng" localSheetId="9">[339]Analisis!#REF!</definedName>
    <definedName name="bubunganseng">#REF!</definedName>
    <definedName name="bubungasbes">#REF!</definedName>
    <definedName name="bubungbtn">#REF!</definedName>
    <definedName name="budi" localSheetId="9">#REF!</definedName>
    <definedName name="budi">[258]upahbahan!#REF!</definedName>
    <definedName name="budibakti" localSheetId="6">#REF!</definedName>
    <definedName name="budibakti">#REF!</definedName>
    <definedName name="BUDIBAKTI1" localSheetId="6">#REF!</definedName>
    <definedName name="BUDIBAKTI1">#REF!</definedName>
    <definedName name="budidaya" localSheetId="6">#REF!</definedName>
    <definedName name="budidaya">#REF!</definedName>
    <definedName name="bugenteng">#REF!</definedName>
    <definedName name="buis.80">#REF!</definedName>
    <definedName name="buis.tl">#REF!</definedName>
    <definedName name="Buis_beton__ø_1_m">#REF!</definedName>
    <definedName name="Buis_beton__ø_20">#REF!</definedName>
    <definedName name="Buis_beton__ø_30">#REF!</definedName>
    <definedName name="Buis_beton_1_2_ø_20">#REF!</definedName>
    <definedName name="Buis_beton_1_2_ø_30">#REF!</definedName>
    <definedName name="buis20">'[153]Harga Satuan Bahan'!#REF!</definedName>
    <definedName name="buis30">'[153]Harga Satuan Bahan'!#REF!</definedName>
    <definedName name="buis40" localSheetId="9">#REF!</definedName>
    <definedName name="buis40" localSheetId="6">#REF!</definedName>
    <definedName name="buis40">[207]hrg_sat!$H$132</definedName>
    <definedName name="buisbeton" localSheetId="4">'[212]HARGA SATUAN  '!#REF!</definedName>
    <definedName name="buisbeton" localSheetId="6">'[212]HARGA SATUAN  '!#REF!</definedName>
    <definedName name="buisbeton">'[212]HARGA SATUAN  '!#REF!</definedName>
    <definedName name="buisbeton40" localSheetId="9">#REF!</definedName>
    <definedName name="buisbeton40" localSheetId="6">#REF!</definedName>
    <definedName name="buisbeton40">#REF!</definedName>
    <definedName name="BUISTON" localSheetId="9">#REF!</definedName>
    <definedName name="BUISTON" localSheetId="6">#REF!</definedName>
    <definedName name="BUISTON">#REF!</definedName>
    <definedName name="BUISTON20" localSheetId="9">#REF!</definedName>
    <definedName name="BUISTON20" localSheetId="6">#REF!</definedName>
    <definedName name="BUISTON20">#REF!</definedName>
    <definedName name="buiston40">#REF!</definedName>
    <definedName name="BUL">[241]BUL!$L$108</definedName>
    <definedName name="bulan" localSheetId="6">[142]CH!$C$16</definedName>
    <definedName name="bulan">[373]bilangan!$AV$3:$AW$14</definedName>
    <definedName name="buldozer" localSheetId="9">#REF!</definedName>
    <definedName name="Buldozer" localSheetId="4">#REF!</definedName>
    <definedName name="buldozer" localSheetId="6">[385]BAHAN!$I$71</definedName>
    <definedName name="Buldozer">#REF!</definedName>
    <definedName name="Buldozer160hp">'[225]H-SAT'!$H$91</definedName>
    <definedName name="bulir" localSheetId="9">#REF!</definedName>
    <definedName name="bulir" localSheetId="6">#REF!</definedName>
    <definedName name="bulir">#REF!</definedName>
    <definedName name="BULL" localSheetId="4">#REF!</definedName>
    <definedName name="bull" localSheetId="6">#REF!</definedName>
    <definedName name="BULL">#REF!</definedName>
    <definedName name="BULLDOZER" localSheetId="4">#REF!</definedName>
    <definedName name="BULLDOZER" localSheetId="6">[275]Peralatan!$A$178:$J$236</definedName>
    <definedName name="BULLDOZER">#REF!</definedName>
    <definedName name="BULLDOZER311" localSheetId="4">#REF!</definedName>
    <definedName name="BULLDOZER311">#REF!</definedName>
    <definedName name="BULLDOZER312" localSheetId="4">#REF!</definedName>
    <definedName name="BULLDOZER312">#REF!</definedName>
    <definedName name="BULLDOZER34">#REF!</definedName>
    <definedName name="bunga">[371]CashFlow!$S$61</definedName>
    <definedName name="bungasari" localSheetId="6">#REF!</definedName>
    <definedName name="bungasari">#REF!</definedName>
    <definedName name="Bungurjepang" localSheetId="9">#REF!</definedName>
    <definedName name="Bungurjepang" localSheetId="6">#REF!</definedName>
    <definedName name="Bungurjepang">#REF!</definedName>
    <definedName name="buni" localSheetId="4">'[291]HARGA SATUAN'!#REF!</definedName>
    <definedName name="buni" localSheetId="6">'[291]HARGA SATUAN'!#REF!</definedName>
    <definedName name="buni">'[291]HARGA SATUAN'!#REF!</definedName>
    <definedName name="buniwangi" localSheetId="6">#REF!</definedName>
    <definedName name="buniwangi">#REF!</definedName>
    <definedName name="BUNTU">[386]bank!$B$19:$I$226</definedName>
    <definedName name="Burda" localSheetId="4">#REF!</definedName>
    <definedName name="Burda" localSheetId="6">#REF!</definedName>
    <definedName name="Burda">#REF!</definedName>
    <definedName name="Burtu" localSheetId="4">#REF!</definedName>
    <definedName name="Burtu" localSheetId="6">#REF!</definedName>
    <definedName name="Burtu">#REF!</definedName>
    <definedName name="buruh" localSheetId="6">#REF!</definedName>
    <definedName name="buruh">#REF!</definedName>
    <definedName name="BURUH1" localSheetId="4">#REF!</definedName>
    <definedName name="BURUH1">#REF!</definedName>
    <definedName name="BURUH2" localSheetId="4">#REF!</definedName>
    <definedName name="BURUH2">#REF!</definedName>
    <definedName name="bus_50">#REF!</definedName>
    <definedName name="busa">[122]BAHAN!#REF!</definedName>
    <definedName name="Bust">#N/A</definedName>
    <definedName name="BV.1" localSheetId="9">#REF!</definedName>
    <definedName name="BV.1">#REF!</definedName>
    <definedName name="BV.2" localSheetId="9">#REF!</definedName>
    <definedName name="BV.2">#REF!</definedName>
    <definedName name="BV.3" localSheetId="9">#REF!</definedName>
    <definedName name="BV.3">#REF!</definedName>
    <definedName name="BV.4">#REF!</definedName>
    <definedName name="bvd0.5">'[387]DAF-2'!#REF!</definedName>
    <definedName name="bvd1.25">'[387]DAF-2'!#REF!</definedName>
    <definedName name="bvd1.5">'[387]DAF-2'!#REF!</definedName>
    <definedName name="bvd2.5" localSheetId="9">#REF!</definedName>
    <definedName name="bvd2.5" localSheetId="6">#REF!</definedName>
    <definedName name="bvd2.5">#REF!</definedName>
    <definedName name="bvlam" localSheetId="6">#REF!</definedName>
    <definedName name="bvlam">#REF!</definedName>
    <definedName name="bvnbv" localSheetId="9">#REF!</definedName>
    <definedName name="bvnbv" localSheetId="6">#REF!</definedName>
    <definedName name="bvnbv">#REF!</definedName>
    <definedName name="Bw" localSheetId="4">#REF!</definedName>
    <definedName name="Bw">#REF!</definedName>
    <definedName name="bwic_a">#REF!</definedName>
    <definedName name="bwic_b">#REF!</definedName>
    <definedName name="bwic_c">#REF!</definedName>
    <definedName name="C." localSheetId="4">#REF!</definedName>
    <definedName name="C.">#REF!</definedName>
    <definedName name="c.01" localSheetId="4">'[221]ANALISA-HST'!#REF!</definedName>
    <definedName name="c.01">'[221]ANALISA-HST'!#REF!</definedName>
    <definedName name="c.02" localSheetId="4">'[221]ANALISA-HST'!#REF!</definedName>
    <definedName name="c.02">'[221]ANALISA-HST'!#REF!</definedName>
    <definedName name="c.03" localSheetId="4">'[221]ANALISA-HST'!#REF!</definedName>
    <definedName name="c.03">'[221]ANALISA-HST'!#REF!</definedName>
    <definedName name="c.04" localSheetId="4">'[221]ANALISA-HST'!#REF!</definedName>
    <definedName name="c.04">'[221]ANALISA-HST'!#REF!</definedName>
    <definedName name="c.05" localSheetId="4">'[221]ANALISA-HST'!#REF!</definedName>
    <definedName name="c.05">'[221]ANALISA-HST'!#REF!</definedName>
    <definedName name="c.06" localSheetId="4">'[221]ANALISA-HST'!#REF!</definedName>
    <definedName name="c.06">'[221]ANALISA-HST'!#REF!</definedName>
    <definedName name="c.07" localSheetId="4">'[221]ANALISA-HST'!#REF!</definedName>
    <definedName name="c.07">'[221]ANALISA-HST'!#REF!</definedName>
    <definedName name="c.08" localSheetId="4">'[221]ANALISA-HST'!#REF!</definedName>
    <definedName name="c.08">'[221]ANALISA-HST'!#REF!</definedName>
    <definedName name="c.09" localSheetId="4">'[221]ANALISA-HST'!#REF!</definedName>
    <definedName name="c.09">'[221]ANALISA-HST'!#REF!</definedName>
    <definedName name="c.2a" localSheetId="4">'[221]ANALISA-HST'!#REF!</definedName>
    <definedName name="c.2a">'[221]ANALISA-HST'!#REF!</definedName>
    <definedName name="c.3a" localSheetId="4">'[221]ANALISA-HST'!#REF!</definedName>
    <definedName name="c.3a">'[221]ANALISA-HST'!#REF!</definedName>
    <definedName name="c.9a" localSheetId="4">'[221]ANALISA-HST'!#REF!</definedName>
    <definedName name="c.9a">'[221]ANALISA-HST'!#REF!</definedName>
    <definedName name="c.mowi.luar" localSheetId="9">#REF!</definedName>
    <definedName name="c.mowi.luar" localSheetId="6">#REF!</definedName>
    <definedName name="c.mowi.luar">#REF!</definedName>
    <definedName name="c.vinilex.dlm" localSheetId="9">#REF!</definedName>
    <definedName name="c.vinilex.dlm" localSheetId="6">#REF!</definedName>
    <definedName name="c.vinilex.dlm">#REF!</definedName>
    <definedName name="c.vinilex.sjs" localSheetId="9">#REF!</definedName>
    <definedName name="c.vinilex.sjs" localSheetId="6">#REF!</definedName>
    <definedName name="c.vinilex.sjs">#REF!</definedName>
    <definedName name="C_" localSheetId="9">#REF!</definedName>
    <definedName name="C_" localSheetId="4">[17]ANALIS!#REF!</definedName>
    <definedName name="C_" localSheetId="6">[1]COVER!#REF!</definedName>
    <definedName name="C_">[17]ANALIS!#REF!</definedName>
    <definedName name="C_1" localSheetId="9">#REF!</definedName>
    <definedName name="C_1" localSheetId="4">#REF!</definedName>
    <definedName name="C_1" localSheetId="6">#REF!</definedName>
    <definedName name="C_1">#REF!</definedName>
    <definedName name="C_2" localSheetId="4">#REF!</definedName>
    <definedName name="C_2">#REF!</definedName>
    <definedName name="ca" localSheetId="4">#REF!</definedName>
    <definedName name="ca">#REF!</definedName>
    <definedName name="CA_1">[171]Qry!$Q$16</definedName>
    <definedName name="CA_2">[171]Qry!$Q$17</definedName>
    <definedName name="cab" localSheetId="6">'[234]Sat~Bahu'!#REF!</definedName>
    <definedName name="cab">'[234]Sat~Bahu'!#REF!</definedName>
    <definedName name="CABOK" localSheetId="9">#REF!</definedName>
    <definedName name="CABOK" localSheetId="6">#REF!</definedName>
    <definedName name="CABOK">#REF!</definedName>
    <definedName name="Cabutsheet" localSheetId="9">#REF!</definedName>
    <definedName name="Cabutsheet" localSheetId="4">#REF!</definedName>
    <definedName name="Cabutsheet" localSheetId="6">#REF!</definedName>
    <definedName name="Cabutsheet">#REF!</definedName>
    <definedName name="CAI" localSheetId="6">[157]harsat!#REF!</definedName>
    <definedName name="CAI">[157]harsat!#REF!</definedName>
    <definedName name="cak" localSheetId="6">[157]harsat!#REF!</definedName>
    <definedName name="cak">[157]harsat!#REF!</definedName>
    <definedName name="CAKIL" localSheetId="9">#REF!</definedName>
    <definedName name="CAKIL" localSheetId="6">#REF!</definedName>
    <definedName name="CAKIL">#REF!</definedName>
    <definedName name="calci" localSheetId="9">#REF!</definedName>
    <definedName name="calci" localSheetId="6">#REF!</definedName>
    <definedName name="calci">#REF!</definedName>
    <definedName name="calsium" localSheetId="9">#REF!</definedName>
    <definedName name="calsium" localSheetId="6">#REF!</definedName>
    <definedName name="calsium">#REF!</definedName>
    <definedName name="camera">#REF!</definedName>
    <definedName name="Camp.Aspal.Panas.Utk.Pek.Minor">'[376]Analisa '!$A$865:$G$934</definedName>
    <definedName name="campuranpanaslatasir" localSheetId="9">#REF!</definedName>
    <definedName name="campuranpanaslatasir" localSheetId="6">#REF!</definedName>
    <definedName name="campuranpanaslatasir">#REF!</definedName>
    <definedName name="canal" localSheetId="9">#REF!</definedName>
    <definedName name="canal" localSheetId="6">[157]harsat!#REF!</definedName>
    <definedName name="canal">[157]harsat!#REF!</definedName>
    <definedName name="canal_c" localSheetId="9">#REF!</definedName>
    <definedName name="canal_c" localSheetId="6">#REF!</definedName>
    <definedName name="canal_c">#REF!</definedName>
    <definedName name="Cansteen">[238]Analisa!$G$1084</definedName>
    <definedName name="CAPDAT" localSheetId="6">[150]phuluc1!#REF!</definedName>
    <definedName name="CAPDAT">[150]phuluc1!#REF!</definedName>
    <definedName name="capecah">[255]HDM!$M$16</definedName>
    <definedName name="capecaha">[255]HDM!$M$19</definedName>
    <definedName name="capecahb">[255]HDM!$M$20</definedName>
    <definedName name="carmix">'[312]h.sat-bbm'!$J$53</definedName>
    <definedName name="carpen" localSheetId="4">#REF!</definedName>
    <definedName name="carpen" localSheetId="6">#REF!</definedName>
    <definedName name="carpen">#REF!</definedName>
    <definedName name="casf80" localSheetId="4">#REF!</definedName>
    <definedName name="casf80">#REF!</definedName>
    <definedName name="CASHFLOW" localSheetId="9">#REF!</definedName>
    <definedName name="CASHFLOW">#REF!</definedName>
    <definedName name="casingpvc2" localSheetId="9">[122]BAHAN!#REF!</definedName>
    <definedName name="casingpvc2">[122]BAHAN!#REF!</definedName>
    <definedName name="casingpvc2.5" localSheetId="9">[122]BAHAN!#REF!</definedName>
    <definedName name="casingpvc2.5">[122]BAHAN!#REF!</definedName>
    <definedName name="casingpvc4" localSheetId="9">[122]BAHAN!#REF!</definedName>
    <definedName name="casingpvc4">[122]BAHAN!#REF!</definedName>
    <definedName name="casirtubc">[255]HDM!$M$22</definedName>
    <definedName name="CASTOPER" localSheetId="9">#REF!</definedName>
    <definedName name="CASTOPER" localSheetId="6">#REF!</definedName>
    <definedName name="CASTOPER">#REF!</definedName>
    <definedName name="castoper40" localSheetId="9">#REF!</definedName>
    <definedName name="castoper40" localSheetId="6">#REF!</definedName>
    <definedName name="castoper40">#REF!</definedName>
    <definedName name="castoper60" localSheetId="9">#REF!</definedName>
    <definedName name="castoper60" localSheetId="6">#REF!</definedName>
    <definedName name="castoper60">#REF!</definedName>
    <definedName name="cat">#REF!</definedName>
    <definedName name="cat.dasar">[122]BAHAN!#REF!</definedName>
    <definedName name="cat.menie">[122]ANALISA!#REF!</definedName>
    <definedName name="cat.papan">[122]BAHAN!#REF!</definedName>
    <definedName name="Cat_besi_merk_platon" localSheetId="9">#REF!</definedName>
    <definedName name="Cat_besi_merk_platon" localSheetId="6">#REF!</definedName>
    <definedName name="Cat_besi_merk_platon">#REF!</definedName>
    <definedName name="Cat_Coaltar_Epoxy_Coating" localSheetId="4">#REF!</definedName>
    <definedName name="Cat_Coaltar_Epoxy_Coating" localSheetId="6">#REF!</definedName>
    <definedName name="Cat_Coaltar_Epoxy_Coating">#REF!</definedName>
    <definedName name="cat_dasar" localSheetId="6">#REF!</definedName>
    <definedName name="cat_dasar">#REF!</definedName>
    <definedName name="Cat_Kayu">'[321]Analisa Harga Satuan'!$G$2673</definedName>
    <definedName name="cat_kayu_glotex" localSheetId="4">#REF!</definedName>
    <definedName name="cat_kayu_glotex" localSheetId="6">#REF!</definedName>
    <definedName name="cat_kayu_glotex">#REF!</definedName>
    <definedName name="cat_kayu_glotext" localSheetId="4">#REF!</definedName>
    <definedName name="cat_kayu_glotext" localSheetId="6">#REF!</definedName>
    <definedName name="cat_kayu_glotext">#REF!</definedName>
    <definedName name="CAT_KILAT">[122]BAHAN!$L$40</definedName>
    <definedName name="Cat_manie_besi__kayu" localSheetId="9">#REF!</definedName>
    <definedName name="Cat_manie_besi__kayu" localSheetId="6">#REF!</definedName>
    <definedName name="Cat_manie_besi__kayu">#REF!</definedName>
    <definedName name="CAT_MENIE" localSheetId="9">[122]BAHAN!#REF!</definedName>
    <definedName name="CAT_MENIE">[122]BAHAN!#REF!</definedName>
    <definedName name="cat_papan">[388]BAHAN!$L$20</definedName>
    <definedName name="CAT_TEMBOK">[122]BAHAN!$L$41</definedName>
    <definedName name="cat_tembok_avitex" localSheetId="4">#REF!</definedName>
    <definedName name="cat_tembok_avitex" localSheetId="6">#REF!</definedName>
    <definedName name="cat_tembok_avitex">#REF!</definedName>
    <definedName name="Cat_tembok_merk_platon" localSheetId="9">#REF!</definedName>
    <definedName name="Cat_tembok_merk_platon" localSheetId="6">#REF!</definedName>
    <definedName name="Cat_tembok_merk_platon">#REF!</definedName>
    <definedName name="Cat_Thermoplastic">'[389]HARGA SATUAN'!$K$74</definedName>
    <definedName name="catak" localSheetId="6">[154]HARSAT!#REF!</definedName>
    <definedName name="catak">[154]HARSAT!#REF!</definedName>
    <definedName name="catalkali" localSheetId="9">#REF!</definedName>
    <definedName name="catalkali" localSheetId="6">#REF!</definedName>
    <definedName name="catalkali">#REF!</definedName>
    <definedName name="catbesi" localSheetId="9">#REF!</definedName>
    <definedName name="CATBESI" localSheetId="4">'[291]HARGA SATUAN'!#REF!</definedName>
    <definedName name="catbesi" localSheetId="6">'[279]dft-harga'!$G$29</definedName>
    <definedName name="CATBESI">'[291]HARGA SATUAN'!#REF!</definedName>
    <definedName name="CATBOK" localSheetId="9">#REF!</definedName>
    <definedName name="CATBOK" localSheetId="6">#REF!</definedName>
    <definedName name="CATBOK">#REF!</definedName>
    <definedName name="CATDALAM" localSheetId="9">#REF!</definedName>
    <definedName name="CATDALAM" localSheetId="6">#REF!</definedName>
    <definedName name="CATDALAM">#REF!</definedName>
    <definedName name="catdasar" localSheetId="9">#REF!</definedName>
    <definedName name="CATDASAR" localSheetId="4">'[212]HARGA SATUAN  '!#REF!</definedName>
    <definedName name="catdasar" localSheetId="6">[48]upah!$H$105</definedName>
    <definedName name="CATDASAR">'[212]HARGA SATUAN  '!#REF!</definedName>
    <definedName name="catdasaryen" localSheetId="6">#REF!</definedName>
    <definedName name="catdasaryen">#REF!</definedName>
    <definedName name="CATDINDING" localSheetId="4">'[212]HARGA SATUAN  '!#REF!</definedName>
    <definedName name="catdinding" localSheetId="6">#REF!</definedName>
    <definedName name="CATDINDING">'[212]HARGA SATUAN  '!#REF!</definedName>
    <definedName name="catdindingbaru" localSheetId="6">#REF!</definedName>
    <definedName name="catdindingbaru">#REF!</definedName>
    <definedName name="catdlm" localSheetId="9">#REF!</definedName>
    <definedName name="catdlm" localSheetId="6">#REF!</definedName>
    <definedName name="catdlm">#REF!</definedName>
    <definedName name="catdocu\nonjasa" localSheetId="9">#REF!</definedName>
    <definedName name="catdocu\nonjasa" localSheetId="6">#REF!</definedName>
    <definedName name="catdocu\nonjasa">#REF!</definedName>
    <definedName name="catduco">#REF!</definedName>
    <definedName name="Category_Optional_Field">#REF!</definedName>
    <definedName name="Category_Optional_Fields">#REF!</definedName>
    <definedName name="Catexterior">'[321]Analisa Harga Satuan'!$G$2699</definedName>
    <definedName name="catfinish" localSheetId="6">#REF!</definedName>
    <definedName name="catfinish">#REF!</definedName>
    <definedName name="catfinishyen" localSheetId="6">#REF!</definedName>
    <definedName name="catfinishyen">#REF!</definedName>
    <definedName name="catgalvanis" localSheetId="4">[87]DH!#REF!</definedName>
    <definedName name="catgalvanis" localSheetId="6">[87]DH!#REF!</definedName>
    <definedName name="catgalvanis">[87]DH!#REF!</definedName>
    <definedName name="catgenteng" localSheetId="9">#REF!</definedName>
    <definedName name="CATGENTENG" localSheetId="4">'[291]HARGA SATUAN'!#REF!</definedName>
    <definedName name="catgenteng" localSheetId="6">#REF!</definedName>
    <definedName name="CATGENTENG">'[291]HARGA SATUAN'!#REF!</definedName>
    <definedName name="CatInterior">'[321]Analisa Harga Satuan'!$G$2712</definedName>
    <definedName name="catkayu" localSheetId="9">#REF!</definedName>
    <definedName name="CATKAYU" localSheetId="4">'[212]HARGA SATUAN  '!#REF!</definedName>
    <definedName name="catkayu" localSheetId="6">#REF!</definedName>
    <definedName name="CATKAYU">'[212]HARGA SATUAN  '!#REF!</definedName>
    <definedName name="CATKAYUAVIAN" localSheetId="4">'[291]HARGA SATUAN'!#REF!</definedName>
    <definedName name="CATKAYUAVIAN" localSheetId="6">'[291]HARGA SATUAN'!#REF!</definedName>
    <definedName name="CATKAYUAVIAN">'[291]HARGA SATUAN'!#REF!</definedName>
    <definedName name="catkayubaru" localSheetId="6">#REF!</definedName>
    <definedName name="catkayubaru">#REF!</definedName>
    <definedName name="CATKAYUEMCO" localSheetId="4">'[291]HARGA SATUAN'!#REF!</definedName>
    <definedName name="CATKAYUEMCO" localSheetId="6">'[291]HARGA SATUAN'!#REF!</definedName>
    <definedName name="CATKAYUEMCO">'[291]HARGA SATUAN'!#REF!</definedName>
    <definedName name="catkayumtrendah" localSheetId="9">#REF!</definedName>
    <definedName name="catkayumtrendah" localSheetId="6">#REF!</definedName>
    <definedName name="catkayumtrendah">#REF!</definedName>
    <definedName name="catkayuulang" localSheetId="6">#REF!</definedName>
    <definedName name="catkayuulang">#REF!</definedName>
    <definedName name="catkosen" localSheetId="9">[339]Analisis!#REF!</definedName>
    <definedName name="catkosen" localSheetId="6">#REF!</definedName>
    <definedName name="catkosen">#REF!</definedName>
    <definedName name="catky">[390]harsat!$M$70</definedName>
    <definedName name="catkym" localSheetId="9">#REF!</definedName>
    <definedName name="catkym" localSheetId="6">#REF!</definedName>
    <definedName name="catkym">#REF!</definedName>
    <definedName name="catkymttinggi" localSheetId="9">#REF!</definedName>
    <definedName name="catkymttinggi" localSheetId="6">#REF!</definedName>
    <definedName name="catkymttinggi">#REF!</definedName>
    <definedName name="catkymututinggi" localSheetId="9">#REF!</definedName>
    <definedName name="catkymututinggi" localSheetId="6">#REF!</definedName>
    <definedName name="catkymututinggi">#REF!</definedName>
    <definedName name="catkyt">#REF!</definedName>
    <definedName name="catlalatex">[48]upah!$H$106</definedName>
    <definedName name="catlangit" localSheetId="6">#REF!</definedName>
    <definedName name="catlangit">#REF!</definedName>
    <definedName name="CATLAT" localSheetId="9">#REF!</definedName>
    <definedName name="CATLAT" localSheetId="6">#REF!</definedName>
    <definedName name="CATLAT">#REF!</definedName>
    <definedName name="CATLUAR" localSheetId="9">#REF!</definedName>
    <definedName name="CATLUAR" localSheetId="6">#REF!</definedName>
    <definedName name="CATLUAR">#REF!</definedName>
    <definedName name="catm">#REF!</definedName>
    <definedName name="catmarka" localSheetId="9">#REF!</definedName>
    <definedName name="catmarka" localSheetId="6">'[259]Harga Dasar'!$H$46</definedName>
    <definedName name="catmarka">'[251]upah bahan'!$G$33</definedName>
    <definedName name="catmarka10" localSheetId="9">#REF!</definedName>
    <definedName name="catmarka10" localSheetId="6">#REF!</definedName>
    <definedName name="catmarka10">#REF!</definedName>
    <definedName name="catmarka15" localSheetId="9">#REF!</definedName>
    <definedName name="catmarka15" localSheetId="6">#REF!</definedName>
    <definedName name="catmarka15">#REF!</definedName>
    <definedName name="catmarka5" localSheetId="9">#REF!</definedName>
    <definedName name="catmarka5" localSheetId="6">#REF!</definedName>
    <definedName name="catmarka5">#REF!</definedName>
    <definedName name="catmarkam2">#REF!</definedName>
    <definedName name="CATMENI" localSheetId="9">#REF!</definedName>
    <definedName name="catmeni" localSheetId="4">[87]DH!#REF!</definedName>
    <definedName name="catmeni" localSheetId="6">#REF!</definedName>
    <definedName name="catmeni">[87]DH!#REF!</definedName>
    <definedName name="CATMENIBESI" localSheetId="4">'[291]HARGA SATUAN'!#REF!</definedName>
    <definedName name="CATMENIBESI" localSheetId="6">'[291]HARGA SATUAN'!#REF!</definedName>
    <definedName name="CATMENIBESI">'[291]HARGA SATUAN'!#REF!</definedName>
    <definedName name="catmenie" localSheetId="6">'[240]harga lama'!#REF!</definedName>
    <definedName name="catmenie">'[240]harga lama'!#REF!</definedName>
    <definedName name="catmenieseng">[48]upah!#REF!</definedName>
    <definedName name="Catminyak" localSheetId="9">[238]Analisa!$G$1071</definedName>
    <definedName name="catminyak" localSheetId="4">'[291]HARGA SATUAN'!#REF!</definedName>
    <definedName name="catminyak" localSheetId="6">#REF!</definedName>
    <definedName name="catminyak">'[291]HARGA SATUAN'!#REF!</definedName>
    <definedName name="catpenutup" localSheetId="4">'[291]HARGA SATUAN'!#REF!</definedName>
    <definedName name="catpenutup">'[291]HARGA SATUAN'!#REF!</definedName>
    <definedName name="CatPlafond">'[321]Analisa Harga Satuan'!$G$2725</definedName>
    <definedName name="catplapond" localSheetId="9">#REF!</definedName>
    <definedName name="catplapond" localSheetId="6">#REF!</definedName>
    <definedName name="catplapond">#REF!</definedName>
    <definedName name="cattbk" localSheetId="6">#REF!</definedName>
    <definedName name="cattbk">#REF!</definedName>
    <definedName name="cattembok" localSheetId="9">[339]Analisis!#REF!</definedName>
    <definedName name="cattembok" localSheetId="6">'[279]dft-harga'!$G$33</definedName>
    <definedName name="Cattembok">'[239]Hsatuan-OK'!$G$104</definedName>
    <definedName name="CATTEMBOKDECOLITH" localSheetId="4">'[291]HARGA SATUAN'!#REF!</definedName>
    <definedName name="CATTEMBOKDECOLITH" localSheetId="6">'[291]HARGA SATUAN'!#REF!</definedName>
    <definedName name="CATTEMBOKDECOLITH">'[291]HARGA SATUAN'!#REF!</definedName>
    <definedName name="CATYDASAR" localSheetId="4">'[212]HARGA SATUAN  '!#REF!</definedName>
    <definedName name="CATYDASAR" localSheetId="6">'[212]HARGA SATUAN  '!#REF!</definedName>
    <definedName name="CATYDASAR">'[212]HARGA SATUAN  '!#REF!</definedName>
    <definedName name="caver" localSheetId="4">[391]D7!#REF!</definedName>
    <definedName name="caver" localSheetId="6">[391]D7!#REF!</definedName>
    <definedName name="caver">[391]D7!#REF!</definedName>
    <definedName name="cavere" localSheetId="4">[391]D7!#REF!</definedName>
    <definedName name="cavere" localSheetId="6">[391]D7!#REF!</definedName>
    <definedName name="cavere">[391]D7!#REF!</definedName>
    <definedName name="cb" localSheetId="4">#REF!</definedName>
    <definedName name="cb" localSheetId="6">[158]HARSAT!$I$135</definedName>
    <definedName name="cb">#REF!</definedName>
    <definedName name="CB.10" localSheetId="9">#REF!</definedName>
    <definedName name="CB.10" localSheetId="6">#REF!</definedName>
    <definedName name="CB.10">#REF!</definedName>
    <definedName name="CB.15" localSheetId="6">#REF!</definedName>
    <definedName name="CB.15">#REF!</definedName>
    <definedName name="CB.20" localSheetId="6">#REF!</definedName>
    <definedName name="CB.20">#REF!</definedName>
    <definedName name="cbesi">[250]Material!$J$159</definedName>
    <definedName name="CBR" localSheetId="6">[157]harsat!#REF!</definedName>
    <definedName name="CBR">[157]harsat!#REF!</definedName>
    <definedName name="cc" localSheetId="9">[352]INPUT!$A$8</definedName>
    <definedName name="CC" localSheetId="4">'[363]Harga S Dasar UNTUK IDISI'!#REF!</definedName>
    <definedName name="cc" localSheetId="6">[352]INPUT!$A$8</definedName>
    <definedName name="CC">'[363]Harga S Dasar UNTUK IDISI'!#REF!</definedName>
    <definedName name="CC_01" localSheetId="6">#REF!</definedName>
    <definedName name="CC_01">#REF!</definedName>
    <definedName name="CC_01A" localSheetId="6">#REF!</definedName>
    <definedName name="CC_01A">#REF!</definedName>
    <definedName name="CC_02" localSheetId="6">#REF!</definedName>
    <definedName name="CC_02">#REF!</definedName>
    <definedName name="CC_03">#REF!</definedName>
    <definedName name="CC_04">#REF!</definedName>
    <definedName name="CC_04A">#REF!</definedName>
    <definedName name="CC_05">#REF!</definedName>
    <definedName name="CC_06">#REF!</definedName>
    <definedName name="CC_06A">#REF!</definedName>
    <definedName name="CC_07">#REF!</definedName>
    <definedName name="CC_08">#REF!</definedName>
    <definedName name="CC_09">#REF!</definedName>
    <definedName name="CC_09A">#REF!</definedName>
    <definedName name="CC_10">#REF!</definedName>
    <definedName name="cc_11" localSheetId="9">#REF!</definedName>
    <definedName name="CC_11">#REF!</definedName>
    <definedName name="cc_11_6">#REF!</definedName>
    <definedName name="CC_11A">#REF!</definedName>
    <definedName name="CC_12">#REF!</definedName>
    <definedName name="CC_13">#REF!</definedName>
    <definedName name="CC_13A">#REF!</definedName>
    <definedName name="CC_14">#REF!</definedName>
    <definedName name="CC_14A">#REF!</definedName>
    <definedName name="CC_15">#REF!</definedName>
    <definedName name="CC_16">#REF!</definedName>
    <definedName name="CC_17">#REF!</definedName>
    <definedName name="CC_17A">#REF!</definedName>
    <definedName name="CC_18">#REF!</definedName>
    <definedName name="CC_18A">#REF!</definedName>
    <definedName name="CC_19">#REF!</definedName>
    <definedName name="CC_20">#REF!</definedName>
    <definedName name="CC_21">#REF!</definedName>
    <definedName name="CC_22">#REF!</definedName>
    <definedName name="CC_22A">#REF!</definedName>
    <definedName name="CC_23">#REF!</definedName>
    <definedName name="CC_24">#REF!</definedName>
    <definedName name="CC_24A">#REF!</definedName>
    <definedName name="CC_25">#REF!</definedName>
    <definedName name="CC_26">#REF!</definedName>
    <definedName name="cc_6">#REF!</definedName>
    <definedName name="cc_8">#REF!</definedName>
    <definedName name="cc_8_6">#REF!</definedName>
    <definedName name="cc_9">#REF!</definedName>
    <definedName name="cc_9_6">#REF!</definedName>
    <definedName name="cc75t">[345]Base_Price!$J$176</definedName>
    <definedName name="ccc">[352]INPUT!$E$8</definedName>
    <definedName name="cccc">'[92]D6-1b'!$B$591:$L$649</definedName>
    <definedName name="cccccccccccccccccccc" localSheetId="9">#REF!</definedName>
    <definedName name="cccccccccccccccccccc" localSheetId="6">#REF!</definedName>
    <definedName name="cccccccccccccccccccc">#REF!</definedName>
    <definedName name="CCO" localSheetId="4">'[392]Real Siap badan'!#REF!</definedName>
    <definedName name="CCO" localSheetId="6">'[392]Real Siap badan'!#REF!</definedName>
    <definedName name="CCO">'[392]Real Siap badan'!#REF!</definedName>
    <definedName name="CCO2_Div1_Bahapal" localSheetId="4">#REF!</definedName>
    <definedName name="CCO2_Div1_Bahapal" localSheetId="6">#REF!</definedName>
    <definedName name="CCO2_Div1_Bahapal">#REF!</definedName>
    <definedName name="CCO2_Div1_Barumun" localSheetId="4">#REF!</definedName>
    <definedName name="CCO2_Div1_Barumun" localSheetId="6">#REF!</definedName>
    <definedName name="CCO2_Div1_Barumun">#REF!</definedName>
    <definedName name="CCO2_Div1_Buaya" localSheetId="4">#REF!</definedName>
    <definedName name="CCO2_Div1_Buaya" localSheetId="6">#REF!</definedName>
    <definedName name="CCO2_Div1_Buaya">#REF!</definedName>
    <definedName name="CCO2_Div1_Dua1" localSheetId="4">#REF!</definedName>
    <definedName name="CCO2_Div1_Dua1">#REF!</definedName>
    <definedName name="CCO2_Div1_Dua2" localSheetId="4">#REF!</definedName>
    <definedName name="CCO2_Div1_Dua2">#REF!</definedName>
    <definedName name="CCO2_Div1_Hantu" localSheetId="4">#REF!</definedName>
    <definedName name="CCO2_Div1_Hantu">#REF!</definedName>
    <definedName name="CCO2_Div1_Pane" localSheetId="4">#REF!</definedName>
    <definedName name="CCO2_Div1_Pane">#REF!</definedName>
    <definedName name="CCO2_Div1_Poncan" localSheetId="4">#REF!</definedName>
    <definedName name="CCO2_Div1_Poncan">#REF!</definedName>
    <definedName name="CCO2_Div1_Raso" localSheetId="4">#REF!</definedName>
    <definedName name="CCO2_Div1_Raso">#REF!</definedName>
    <definedName name="CCO2_Div1_Sibintang" localSheetId="4">#REF!</definedName>
    <definedName name="CCO2_Div1_Sibintang">#REF!</definedName>
    <definedName name="CCO2_Div1_Sibuluh" localSheetId="4">#REF!</definedName>
    <definedName name="CCO2_Div1_Sibuluh">#REF!</definedName>
    <definedName name="CCO2_Div1_Total" localSheetId="4">#REF!</definedName>
    <definedName name="CCO2_Div1_Total">#REF!</definedName>
    <definedName name="CCO2_Div1_Ujung" localSheetId="4">#REF!</definedName>
    <definedName name="CCO2_Div1_Ujung">#REF!</definedName>
    <definedName name="CCO2_Div2_Bahapal" localSheetId="4">#REF!</definedName>
    <definedName name="CCO2_Div2_Bahapal">#REF!</definedName>
    <definedName name="CCO2_Div2_Barumun" localSheetId="4">#REF!</definedName>
    <definedName name="CCO2_Div2_Barumun">#REF!</definedName>
    <definedName name="CCO2_Div2_Buaya" localSheetId="4">#REF!</definedName>
    <definedName name="CCO2_Div2_Buaya">#REF!</definedName>
    <definedName name="CCO2_Div2_Dua1" localSheetId="4">#REF!</definedName>
    <definedName name="CCO2_Div2_Dua1">#REF!</definedName>
    <definedName name="CCO2_Div2_Dua2" localSheetId="4">#REF!</definedName>
    <definedName name="CCO2_Div2_Dua2">#REF!</definedName>
    <definedName name="CCO2_Div2_Hantu" localSheetId="4">#REF!</definedName>
    <definedName name="CCO2_Div2_Hantu">#REF!</definedName>
    <definedName name="CCO2_Div2_Pane" localSheetId="4">#REF!</definedName>
    <definedName name="CCO2_Div2_Pane">#REF!</definedName>
    <definedName name="CCO2_Div2_Poncan" localSheetId="4">#REF!</definedName>
    <definedName name="CCO2_Div2_Poncan">#REF!</definedName>
    <definedName name="CCO2_Div2_Raso" localSheetId="4">#REF!</definedName>
    <definedName name="CCO2_Div2_Raso">#REF!</definedName>
    <definedName name="CCO2_Div2_Sibintang" localSheetId="4">#REF!</definedName>
    <definedName name="CCO2_Div2_Sibintang">#REF!</definedName>
    <definedName name="CCO2_Div2_Sibuluh" localSheetId="4">#REF!</definedName>
    <definedName name="CCO2_Div2_Sibuluh">#REF!</definedName>
    <definedName name="CCO2_Div2_Total" localSheetId="4">#REF!</definedName>
    <definedName name="CCO2_Div2_Total">#REF!</definedName>
    <definedName name="CCO2_Div2_Ujung" localSheetId="4">#REF!</definedName>
    <definedName name="CCO2_Div2_Ujung">#REF!</definedName>
    <definedName name="CCO2_Div3_Bahapal" localSheetId="4">#REF!</definedName>
    <definedName name="CCO2_Div3_Bahapal">#REF!</definedName>
    <definedName name="CCO2_Div3_Barumun" localSheetId="4">#REF!</definedName>
    <definedName name="CCO2_Div3_Barumun">#REF!</definedName>
    <definedName name="CCO2_Div3_Buaya" localSheetId="4">#REF!</definedName>
    <definedName name="CCO2_Div3_Buaya">#REF!</definedName>
    <definedName name="CCO2_Div3_Dua1" localSheetId="4">#REF!</definedName>
    <definedName name="CCO2_Div3_Dua1">#REF!</definedName>
    <definedName name="CCO2_Div3_Dua2" localSheetId="4">#REF!</definedName>
    <definedName name="CCO2_Div3_Dua2">#REF!</definedName>
    <definedName name="CCO2_Div3_Hantu" localSheetId="4">#REF!</definedName>
    <definedName name="CCO2_Div3_Hantu">#REF!</definedName>
    <definedName name="CCO2_Div3_Pane" localSheetId="4">#REF!</definedName>
    <definedName name="CCO2_Div3_Pane">#REF!</definedName>
    <definedName name="CCO2_Div3_Poncan" localSheetId="4">#REF!</definedName>
    <definedName name="CCO2_Div3_Poncan">#REF!</definedName>
    <definedName name="CCO2_Div3_Raso" localSheetId="4">#REF!</definedName>
    <definedName name="CCO2_Div3_Raso">#REF!</definedName>
    <definedName name="CCO2_Div3_Sibintang" localSheetId="4">#REF!</definedName>
    <definedName name="CCO2_Div3_Sibintang">#REF!</definedName>
    <definedName name="CCO2_Div3_Sibuluh" localSheetId="4">#REF!</definedName>
    <definedName name="CCO2_Div3_Sibuluh">#REF!</definedName>
    <definedName name="CCO2_Div3_Total" localSheetId="4">#REF!</definedName>
    <definedName name="CCO2_Div3_Total">#REF!</definedName>
    <definedName name="CCO2_Div3_Ujung" localSheetId="4">#REF!</definedName>
    <definedName name="CCO2_Div3_Ujung">#REF!</definedName>
    <definedName name="CCO2_Div4_Bahapal" localSheetId="4">#REF!</definedName>
    <definedName name="CCO2_Div4_Bahapal">#REF!</definedName>
    <definedName name="CCO2_Div4_Barumun" localSheetId="4">#REF!</definedName>
    <definedName name="CCO2_Div4_Barumun">#REF!</definedName>
    <definedName name="CCO2_Div4_Buaya" localSheetId="4">#REF!</definedName>
    <definedName name="CCO2_Div4_Buaya">#REF!</definedName>
    <definedName name="CCO2_Div4_Dua1" localSheetId="4">#REF!</definedName>
    <definedName name="CCO2_Div4_Dua1">#REF!</definedName>
    <definedName name="CCO2_Div4_Dua2" localSheetId="4">#REF!</definedName>
    <definedName name="CCO2_Div4_Dua2">#REF!</definedName>
    <definedName name="CCO2_Div4_Hantu" localSheetId="4">#REF!</definedName>
    <definedName name="CCO2_Div4_Hantu">#REF!</definedName>
    <definedName name="CCO2_Div4_Pane" localSheetId="4">#REF!</definedName>
    <definedName name="CCO2_Div4_Pane">#REF!</definedName>
    <definedName name="CCO2_Div4_Poncan" localSheetId="4">#REF!</definedName>
    <definedName name="CCO2_Div4_Poncan">#REF!</definedName>
    <definedName name="CCO2_Div4_Raso" localSheetId="4">#REF!</definedName>
    <definedName name="CCO2_Div4_Raso">#REF!</definedName>
    <definedName name="CCO2_Div4_Sibintang" localSheetId="4">#REF!</definedName>
    <definedName name="CCO2_Div4_Sibintang">#REF!</definedName>
    <definedName name="CCO2_Div4_Sibuluh" localSheetId="4">#REF!</definedName>
    <definedName name="CCO2_Div4_Sibuluh">#REF!</definedName>
    <definedName name="CCO2_Div4_Total" localSheetId="4">#REF!</definedName>
    <definedName name="CCO2_Div4_Total">#REF!</definedName>
    <definedName name="CCO2_Div4_Ujung" localSheetId="4">#REF!</definedName>
    <definedName name="CCO2_Div4_Ujung">#REF!</definedName>
    <definedName name="CCO2_Div5_Bahapal" localSheetId="4">#REF!</definedName>
    <definedName name="CCO2_Div5_Bahapal">#REF!</definedName>
    <definedName name="CCO2_Div5_Barumun" localSheetId="4">#REF!</definedName>
    <definedName name="CCO2_Div5_Barumun">#REF!</definedName>
    <definedName name="CCO2_Div5_Buaya" localSheetId="4">#REF!</definedName>
    <definedName name="CCO2_Div5_Buaya">#REF!</definedName>
    <definedName name="CCO2_Div5_Dua1" localSheetId="4">#REF!</definedName>
    <definedName name="CCO2_Div5_Dua1">#REF!</definedName>
    <definedName name="CCO2_Div5_Dua2" localSheetId="4">#REF!</definedName>
    <definedName name="CCO2_Div5_Dua2">#REF!</definedName>
    <definedName name="CCO2_Div5_Hantu" localSheetId="4">#REF!</definedName>
    <definedName name="CCO2_Div5_Hantu">#REF!</definedName>
    <definedName name="CCO2_Div5_Pane" localSheetId="4">#REF!</definedName>
    <definedName name="CCO2_Div5_Pane">#REF!</definedName>
    <definedName name="CCO2_Div5_Poncan" localSheetId="4">#REF!</definedName>
    <definedName name="CCO2_Div5_Poncan">#REF!</definedName>
    <definedName name="CCO2_Div5_Raso" localSheetId="4">#REF!</definedName>
    <definedName name="CCO2_Div5_Raso">#REF!</definedName>
    <definedName name="CCO2_Div5_Sibintang" localSheetId="4">#REF!</definedName>
    <definedName name="CCO2_Div5_Sibintang">#REF!</definedName>
    <definedName name="CCO2_Div5_Sibuluh" localSheetId="4">#REF!</definedName>
    <definedName name="CCO2_Div5_Sibuluh">#REF!</definedName>
    <definedName name="CCO2_Div5_Total" localSheetId="4">#REF!</definedName>
    <definedName name="CCO2_Div5_Total">#REF!</definedName>
    <definedName name="CCO2_Div5_Ujung" localSheetId="4">#REF!</definedName>
    <definedName name="CCO2_Div5_Ujung">#REF!</definedName>
    <definedName name="CCO2_Div6_Bahapal" localSheetId="4">#REF!</definedName>
    <definedName name="CCO2_Div6_Bahapal">#REF!</definedName>
    <definedName name="CCO2_Div6_Barumun" localSheetId="4">#REF!</definedName>
    <definedName name="CCO2_Div6_Barumun">#REF!</definedName>
    <definedName name="CCO2_Div6_Buaya" localSheetId="4">#REF!</definedName>
    <definedName name="CCO2_Div6_Buaya">#REF!</definedName>
    <definedName name="CCO2_Div6_Dua1" localSheetId="4">#REF!</definedName>
    <definedName name="CCO2_Div6_Dua1">#REF!</definedName>
    <definedName name="CCO2_Div6_Dua2" localSheetId="4">#REF!</definedName>
    <definedName name="CCO2_Div6_Dua2">#REF!</definedName>
    <definedName name="CCO2_Div6_Hantu" localSheetId="4">#REF!</definedName>
    <definedName name="CCO2_Div6_Hantu">#REF!</definedName>
    <definedName name="CCO2_Div6_Pane" localSheetId="4">#REF!</definedName>
    <definedName name="CCO2_Div6_Pane">#REF!</definedName>
    <definedName name="CCO2_Div6_Poncan" localSheetId="4">#REF!</definedName>
    <definedName name="CCO2_Div6_Poncan">#REF!</definedName>
    <definedName name="CCO2_Div6_Raso" localSheetId="4">#REF!</definedName>
    <definedName name="CCO2_Div6_Raso">#REF!</definedName>
    <definedName name="CCO2_Div6_Sibintang" localSheetId="4">#REF!</definedName>
    <definedName name="CCO2_Div6_Sibintang">#REF!</definedName>
    <definedName name="CCO2_Div6_Sibuluh" localSheetId="4">#REF!</definedName>
    <definedName name="CCO2_Div6_Sibuluh">#REF!</definedName>
    <definedName name="CCO2_Div6_Total" localSheetId="4">#REF!</definedName>
    <definedName name="CCO2_Div6_Total">#REF!</definedName>
    <definedName name="CCO2_Div6_Ujung" localSheetId="4">#REF!</definedName>
    <definedName name="CCO2_Div6_Ujung">#REF!</definedName>
    <definedName name="CCO2_Div7_Bahapal" localSheetId="4">#REF!</definedName>
    <definedName name="CCO2_Div7_Bahapal">#REF!</definedName>
    <definedName name="CCO2_Div7_Barumun" localSheetId="4">#REF!</definedName>
    <definedName name="CCO2_Div7_Barumun">#REF!</definedName>
    <definedName name="CCO2_Div7_Buaya" localSheetId="4">#REF!</definedName>
    <definedName name="CCO2_Div7_Buaya">#REF!</definedName>
    <definedName name="CCO2_Div7_Dua1" localSheetId="4">#REF!</definedName>
    <definedName name="CCO2_Div7_Dua1">#REF!</definedName>
    <definedName name="CCO2_Div7_Dua2" localSheetId="4">#REF!</definedName>
    <definedName name="CCO2_Div7_Dua2">#REF!</definedName>
    <definedName name="CCO2_Div7_Hantu" localSheetId="4">#REF!</definedName>
    <definedName name="CCO2_Div7_Hantu">#REF!</definedName>
    <definedName name="CCO2_Div7_Pane" localSheetId="4">#REF!</definedName>
    <definedName name="CCO2_Div7_Pane">#REF!</definedName>
    <definedName name="CCO2_Div7_Poncan" localSheetId="4">#REF!</definedName>
    <definedName name="CCO2_Div7_Poncan">#REF!</definedName>
    <definedName name="CCO2_Div7_Raso" localSheetId="4">#REF!</definedName>
    <definedName name="CCO2_Div7_Raso">#REF!</definedName>
    <definedName name="CCO2_Div7_Sibintang" localSheetId="4">#REF!</definedName>
    <definedName name="CCO2_Div7_Sibintang">#REF!</definedName>
    <definedName name="CCO2_Div7_Sibuluh" localSheetId="4">#REF!</definedName>
    <definedName name="CCO2_Div7_Sibuluh">#REF!</definedName>
    <definedName name="CCO2_Div7_Total" localSheetId="4">#REF!</definedName>
    <definedName name="CCO2_Div7_Total">#REF!</definedName>
    <definedName name="CCO2_Div7_Ujung" localSheetId="4">#REF!</definedName>
    <definedName name="CCO2_Div7_Ujung">#REF!</definedName>
    <definedName name="ccon">#REF!</definedName>
    <definedName name="ccren">[393]TAB!$F$47</definedName>
    <definedName name="CCS" localSheetId="9">#REF!</definedName>
    <definedName name="CCS" localSheetId="6">#REF!</definedName>
    <definedName name="CCS">#REF!</definedName>
    <definedName name="ccutter">[99]hrg_sat!$H$166</definedName>
    <definedName name="cd" localSheetId="9">#REF!</definedName>
    <definedName name="cd" localSheetId="6">#REF!</definedName>
    <definedName name="cd">#REF!</definedName>
    <definedName name="CDB_ICI">#N/A</definedName>
    <definedName name="CDB_MATX">#N/A</definedName>
    <definedName name="CDB_VINI">#N/A</definedName>
    <definedName name="CDD" localSheetId="9">#REF!</definedName>
    <definedName name="CDD" localSheetId="6">#REF!</definedName>
    <definedName name="CDD">#REF!</definedName>
    <definedName name="CDDD" localSheetId="6">'[150]THPDMoi  (2)'!#REF!</definedName>
    <definedName name="CDDD">'[150]THPDMoi  (2)'!#REF!</definedName>
    <definedName name="cddd1p">'[150]TONG HOP VL-NC'!$C$3</definedName>
    <definedName name="cddd3p">'[150]TONG HOP VL-NC'!$C$2</definedName>
    <definedName name="cdh">[393]TAB!$F$74</definedName>
    <definedName name="cdt">[393]TAB!$F$23</definedName>
    <definedName name="CDU_ICI">#N/A</definedName>
    <definedName name="CDU_MATX">#N/A</definedName>
    <definedName name="CDU_VINI">#N/A</definedName>
    <definedName name="ce" localSheetId="9">#REF!</definedName>
    <definedName name="ce" localSheetId="4">#REF!</definedName>
    <definedName name="ce" localSheetId="6">#REF!</definedName>
    <definedName name="ce">#REF!</definedName>
    <definedName name="ce_6" localSheetId="9">#REF!</definedName>
    <definedName name="ce_6" localSheetId="6">#REF!</definedName>
    <definedName name="ce_6">#REF!</definedName>
    <definedName name="cek" localSheetId="9">[160]Rekap!$H$28</definedName>
    <definedName name="cek" localSheetId="14">[68]Rekap!$H$28</definedName>
    <definedName name="cek" localSheetId="4">[77]Rekap!#REF!</definedName>
    <definedName name="cek" localSheetId="6">#REF!</definedName>
    <definedName name="cek">[77]Rekap!#REF!</definedName>
    <definedName name="CEKNILAIALAT">#N/A</definedName>
    <definedName name="CEKNILAIBAHAN">#N/A</definedName>
    <definedName name="CEKNILAIITEM" localSheetId="4">SUMIF(#REF!,#REF!,#REF!)</definedName>
    <definedName name="CEKNILAIITEM" localSheetId="6">SUMIF(#REF!,#REF!,#REF!)</definedName>
    <definedName name="CEKNILAIITEM">SUMIF(#REF!,#REF!,#REF!)</definedName>
    <definedName name="CEKNILAISUB">#N/A</definedName>
    <definedName name="CEKNILAIUPAH">#N/A</definedName>
    <definedName name="CEKSTATUS">#N/A</definedName>
    <definedName name="CEKTOTALUPAH">#N/A</definedName>
    <definedName name="CekUbasSelanjutnya" localSheetId="4">IF(TRIM(CONCATENATE(#REF!,#REF!,#REF!,#REF!))=TRIM(CONCATENATE(#REF!,#REF!,#REF!,#REF!)),1,0)</definedName>
    <definedName name="CekUbasSelanjutnya" localSheetId="6">IF(TRIM(CONCATENATE(#REF!,#REF!,#REF!,#REF!))=TRIM(CONCATENATE(#REF!,#REF!,#REF!,#REF!)),1,0)</definedName>
    <definedName name="CekUbasSelanjutnya">IF(TRIM(CONCATENATE(#REF!,#REF!,#REF!,#REF!))=TRIM(CONCATENATE(#REF!,#REF!,#REF!,#REF!)),1,0)</definedName>
    <definedName name="CekVertikal" localSheetId="4">IF(MAX(#REF!)&lt;&gt;0,1,0)</definedName>
    <definedName name="CekVertikal">IF(MAX(#REF!)&lt;&gt;0,1,0)</definedName>
    <definedName name="CEMENT">[237]BASIC!$I$17</definedName>
    <definedName name="cendana" localSheetId="9">#REF!</definedName>
    <definedName name="cendana" localSheetId="6">#REF!</definedName>
    <definedName name="cendana">#REF!</definedName>
    <definedName name="Central">'[394]3Div10a'!$D$12</definedName>
    <definedName name="cepat">[395]ch!$E$19</definedName>
    <definedName name="Ceremai" localSheetId="9">#REF!</definedName>
    <definedName name="Ceremai" localSheetId="6">#REF!</definedName>
    <definedName name="Ceremai">#REF!</definedName>
    <definedName name="Cermin5mm">'[321]Analisa Harga Satuan'!$G$2286</definedName>
    <definedName name="CERMINWASTAFEL" localSheetId="4">'[291]HARGA SATUAN'!#REF!</definedName>
    <definedName name="CERMINWASTAFEL" localSheetId="6">'[291]HARGA SATUAN'!#REF!</definedName>
    <definedName name="CERMINWASTAFEL">'[291]HARGA SATUAN'!#REF!</definedName>
    <definedName name="cerucuk" localSheetId="9">#REF!</definedName>
    <definedName name="cerucuk" localSheetId="4">[87]DH!#REF!</definedName>
    <definedName name="cerucuk" localSheetId="6">'[279]dft-harga'!$G$58</definedName>
    <definedName name="cerucuk">[87]DH!#REF!</definedName>
    <definedName name="Cerucuk__Gelam_0_8__10_cm" localSheetId="9">#REF!</definedName>
    <definedName name="Cerucuk__Gelam_0_8__10_cm" localSheetId="6">#REF!</definedName>
    <definedName name="Cerucuk__Gelam_0_8__10_cm">#REF!</definedName>
    <definedName name="cetak11">[396]div71!$B$64:$L$123</definedName>
    <definedName name="cetak12">[396]div71!$B$125:$L$195</definedName>
    <definedName name="cetak13">[396]div7!$B$442:$M$503</definedName>
    <definedName name="cetak14">[396]div7!$B$374:$L$434</definedName>
    <definedName name="cetak2">[396]div2!$B$67:$L$126</definedName>
    <definedName name="cetak3">[396]div2!$B$132:$L$192</definedName>
    <definedName name="cetak4">[396]div31!$B$125:$L$185</definedName>
    <definedName name="cetak5">[396]div7!$B$126:$L$127</definedName>
    <definedName name="cetak6">[396]div3!$B$62:$L$122</definedName>
    <definedName name="cetak7">[396]div3!$B$123:$L$183</definedName>
    <definedName name="cetak8">[396]div3!$B$184:$L$244</definedName>
    <definedName name="cetak9">[396]div7!$B$252:$L$312</definedName>
    <definedName name="cetakan" localSheetId="9">#REF!</definedName>
    <definedName name="cetakan" localSheetId="4">#REF!</definedName>
    <definedName name="cetakan" localSheetId="6">#REF!</definedName>
    <definedName name="cetakan">#REF!</definedName>
    <definedName name="CFALL" localSheetId="9">#REF!</definedName>
    <definedName name="CFALL" localSheetId="6">#REF!</definedName>
    <definedName name="CFALL">#REF!</definedName>
    <definedName name="cgg40x105">[114]BasicPrice!$G$115</definedName>
    <definedName name="cgg40x70">[114]BasicPrice!$G$118</definedName>
    <definedName name="cgg60x105">[114]BasicPrice!$G$114</definedName>
    <definedName name="cgg60x75">[114]BasicPrice!$G$117</definedName>
    <definedName name="cgg80x65">[114]BasicPrice!$G$116</definedName>
    <definedName name="cgionc" localSheetId="6">'[150]lam-moi'!#REF!</definedName>
    <definedName name="cgionc">'[150]lam-moi'!#REF!</definedName>
    <definedName name="cgiovl" localSheetId="6">'[150]lam-moi'!#REF!</definedName>
    <definedName name="cgiovl">'[150]lam-moi'!#REF!</definedName>
    <definedName name="CH" localSheetId="9">#REF!</definedName>
    <definedName name="CH" localSheetId="6">#REF!</definedName>
    <definedName name="CH">#REF!</definedName>
    <definedName name="CHAIN_SAW" localSheetId="4">[325]Rab!#REF!</definedName>
    <definedName name="CHAIN_SAW" localSheetId="6">#REF!</definedName>
    <definedName name="CHAIN_SAW">[325]Rab!#REF!</definedName>
    <definedName name="chhtnc" localSheetId="6">'[150]lam-moi'!#REF!</definedName>
    <definedName name="chhtnc">'[150]lam-moi'!#REF!</definedName>
    <definedName name="chhtvl" localSheetId="6">'[150]lam-moi'!#REF!</definedName>
    <definedName name="chhtvl">'[150]lam-moi'!#REF!</definedName>
    <definedName name="chipping">[258]upahbahan!#REF!</definedName>
    <definedName name="chnc">'[150]lam-moi'!#REF!</definedName>
    <definedName name="chvl">'[150]lam-moi'!#REF!</definedName>
    <definedName name="cikaret" localSheetId="6">#REF!</definedName>
    <definedName name="cikaret">#REF!</definedName>
    <definedName name="CIKARET1" localSheetId="6">#REF!</definedName>
    <definedName name="CIKARET1">#REF!</definedName>
    <definedName name="cikondang" localSheetId="6">#REF!</definedName>
    <definedName name="cikondang">#REF!</definedName>
    <definedName name="cilangkap">#REF!</definedName>
    <definedName name="cinta">#REF!</definedName>
    <definedName name="cintasari">#REF!</definedName>
    <definedName name="cip1.25">#REF!</definedName>
    <definedName name="cip1.5">#REF!</definedName>
    <definedName name="cipanas">#REF!</definedName>
    <definedName name="CIPANAS2">#REF!</definedName>
    <definedName name="cipetir">#REF!</definedName>
    <definedName name="cipf10">#REF!</definedName>
    <definedName name="cipf3">#REF!</definedName>
    <definedName name="cipf4">#REF!</definedName>
    <definedName name="cipf6">#REF!</definedName>
    <definedName name="cipf8">#REF!</definedName>
    <definedName name="cirenda">#REF!</definedName>
    <definedName name="citidd">'[150]dongia (2)'!#REF!</definedName>
    <definedName name="City" localSheetId="9">#REF!</definedName>
    <definedName name="City" localSheetId="6">#REF!</definedName>
    <definedName name="City">#REF!</definedName>
    <definedName name="cjongkok" localSheetId="9">#REF!</definedName>
    <definedName name="cjongkok" localSheetId="6">#REF!</definedName>
    <definedName name="cjongkok">#REF!</definedName>
    <definedName name="CK" localSheetId="9">#REF!</definedName>
    <definedName name="CK" localSheetId="6">#REF!</definedName>
    <definedName name="CK">#REF!</definedName>
    <definedName name="ck_6">#REF!</definedName>
    <definedName name="ckayu">'[153]Harga Satuan Bahan'!$E$23</definedName>
    <definedName name="CKB" localSheetId="6">#REF!</definedName>
    <definedName name="CKB">#REF!</definedName>
    <definedName name="ckk">[393]TAB!$F$43</definedName>
    <definedName name="ckl" localSheetId="6">#REF!</definedName>
    <definedName name="ckl">#REF!</definedName>
    <definedName name="cknc" localSheetId="6">'[150]lam-moi'!#REF!</definedName>
    <definedName name="cknc">'[150]lam-moi'!#REF!</definedName>
    <definedName name="ckvl" localSheetId="6">'[150]lam-moi'!#REF!</definedName>
    <definedName name="ckvl">'[150]lam-moi'!#REF!</definedName>
    <definedName name="cl" localSheetId="9">#REF!</definedName>
    <definedName name="cl" localSheetId="6">#REF!</definedName>
    <definedName name="cl">#REF!</definedName>
    <definedName name="clamchain">[345]Base_Price!$J$67</definedName>
    <definedName name="CLASS_A_COARSE">[237]METODE!$D$256</definedName>
    <definedName name="CLASS_A_DT">[237]METODE!$D$287</definedName>
    <definedName name="CLASS_A_FINE">[237]METODE!$D$257</definedName>
    <definedName name="CLASS_A_FOREMAN">[237]METODE!$D$335</definedName>
    <definedName name="CLASS_A_MOTOR">[237]METODE!$D$313</definedName>
    <definedName name="CLASS_A_ROLLER">[237]METODE!$D$298</definedName>
    <definedName name="CLASS_A_SKILL">[237]METODE!$D$336</definedName>
    <definedName name="CLASS_A_UNSKILL">[237]METODE!$D$337</definedName>
    <definedName name="CLASS_A_WATER_T">[237]METODE!$D$322</definedName>
    <definedName name="CLASS_A_WHEEL">[237]METODE!$D$270</definedName>
    <definedName name="CLASS_B_COARSE">[237]METODE!$D$373</definedName>
    <definedName name="CLASS_B_DT">[237]METODE!$D$404</definedName>
    <definedName name="CLASS_B_FINE">[237]METODE!$D$374</definedName>
    <definedName name="CLASS_B_FOREMAN">[237]METODE!$D$451</definedName>
    <definedName name="CLASS_B_MOTOR">[237]METODE!$D$429</definedName>
    <definedName name="CLASS_B_ROLLER">[237]METODE!$D$414</definedName>
    <definedName name="CLASS_B_SKILL">[237]METODE!$D$452</definedName>
    <definedName name="CLASS_B_UNSKILL">[237]METODE!$D$453</definedName>
    <definedName name="CLASS_B_WATER_T">[237]METODE!$D$438</definedName>
    <definedName name="CLASS_B_WHEEL">[237]METODE!$D$387</definedName>
    <definedName name="CLEANOUT" localSheetId="9">#REF!</definedName>
    <definedName name="CLEANOUT" localSheetId="6">#REF!</definedName>
    <definedName name="CLEANOUT">#REF!</definedName>
    <definedName name="CLEARFOOT" localSheetId="4">#REF!</definedName>
    <definedName name="CLEARFOOT" localSheetId="6">#REF!</definedName>
    <definedName name="CLEARFOOT">#REF!</definedName>
    <definedName name="CLEARHEAD" localSheetId="4">#REF!</definedName>
    <definedName name="CLEARHEAD">#REF!</definedName>
    <definedName name="clearing" localSheetId="4">#REF!</definedName>
    <definedName name="clearing">#REF!</definedName>
    <definedName name="Clearmelamik">#REF!</definedName>
    <definedName name="closeddu">#REF!</definedName>
    <definedName name="closedina">#REF!</definedName>
    <definedName name="closedjo">#REF!</definedName>
    <definedName name="CLOSET">#REF!</definedName>
    <definedName name="Closet.c420">#REF!</definedName>
    <definedName name="Closet.ddk">#REF!</definedName>
    <definedName name="closet.jkok">#REF!</definedName>
    <definedName name="closet_jongkok">#REF!</definedName>
    <definedName name="closet_toto">#REF!</definedName>
    <definedName name="ClosetCE9">#REF!</definedName>
    <definedName name="closetduduk">#REF!</definedName>
    <definedName name="ClosetjongkokCE7">#REF!</definedName>
    <definedName name="clsddk">'[153]Harga Satuan Bahan'!#REF!</definedName>
    <definedName name="clsddkwr">'[153]Harga Satuan Bahan'!#REF!</definedName>
    <definedName name="clstd">'[153]Harga Satuan Bahan'!$E$132</definedName>
    <definedName name="clswr" localSheetId="6">'[153]Harga Satuan Bahan'!#REF!</definedName>
    <definedName name="clswr">'[153]Harga Satuan Bahan'!#REF!</definedName>
    <definedName name="clt">[393]TAB!$F$71</definedName>
    <definedName name="CLUBHOUSE" localSheetId="9">#REF!</definedName>
    <definedName name="CLUBHOUSE" localSheetId="6">#REF!</definedName>
    <definedName name="CLUBHOUSE">#REF!</definedName>
    <definedName name="clvc1">[150]chitiet!$D$3</definedName>
    <definedName name="CLVC3">0.1</definedName>
    <definedName name="CLVCTB" localSheetId="6">#REF!</definedName>
    <definedName name="CLVCTB">#REF!</definedName>
    <definedName name="cmixer" localSheetId="4">#REF!</definedName>
    <definedName name="cmixer" localSheetId="6">#REF!</definedName>
    <definedName name="cmixer">#REF!</definedName>
    <definedName name="CN3p">'[150]TONGKE3p '!$X$295</definedName>
    <definedName name="cnp" localSheetId="9">#REF!</definedName>
    <definedName name="cnp" localSheetId="6">#REF!</definedName>
    <definedName name="cnp">#REF!</definedName>
    <definedName name="CO" localSheetId="9">#REF!</definedName>
    <definedName name="CO" localSheetId="4">#REF!</definedName>
    <definedName name="CO" localSheetId="6">#REF!</definedName>
    <definedName name="CO">#REF!</definedName>
    <definedName name="COARSE_B">[237]BASIC!$I$20</definedName>
    <definedName name="COARSE_BASE">[237]ONSITE!$J$160</definedName>
    <definedName name="COARSE_H">[237]BASIC!$I$22</definedName>
    <definedName name="COARSE_HOTMIX">[237]ONSITE!$J$127</definedName>
    <definedName name="COAT" localSheetId="9">#REF!</definedName>
    <definedName name="COAT" localSheetId="4">#REF!</definedName>
    <definedName name="COAT" localSheetId="6">#REF!</definedName>
    <definedName name="COAT">#REF!</definedName>
    <definedName name="Coatingprimer" localSheetId="9">#REF!</definedName>
    <definedName name="Coatingprimer" localSheetId="6">#REF!</definedName>
    <definedName name="Coatingprimer">#REF!</definedName>
    <definedName name="COBA" localSheetId="6">[397]Daftar!#REF!</definedName>
    <definedName name="coba" hidden="1">'[398]SITE-E'!$AI$33:$AI$144</definedName>
    <definedName name="Code" localSheetId="9" hidden="1">#REF!</definedName>
    <definedName name="Code" localSheetId="4" hidden="1">#REF!</definedName>
    <definedName name="Code" localSheetId="6" hidden="1">#REF!</definedName>
    <definedName name="Code" hidden="1">#REF!</definedName>
    <definedName name="Coef" localSheetId="4">[399]Analisa!#REF!</definedName>
    <definedName name="Coef" localSheetId="6">[374]Analisa!#REF!</definedName>
    <definedName name="Coef">[399]Analisa!#REF!</definedName>
    <definedName name="Cöï_ly_vaän_chuyeãn" localSheetId="9">#REF!</definedName>
    <definedName name="Cöï_ly_vaän_chuyeãn" localSheetId="6">#REF!</definedName>
    <definedName name="Cöï_ly_vaän_chuyeãn">#REF!</definedName>
    <definedName name="CÖÏ_LY_VAÄN_CHUYEÅN" localSheetId="9">#REF!</definedName>
    <definedName name="CÖÏ_LY_VAÄN_CHUYEÅN" localSheetId="6">#REF!</definedName>
    <definedName name="CÖÏ_LY_VAÄN_CHUYEÅN">#REF!</definedName>
    <definedName name="coldmilling" localSheetId="4">#REF!</definedName>
    <definedName name="ColdMilling" localSheetId="6">'[259]Harga Dasar'!$H$73</definedName>
    <definedName name="coldmilling">#REF!</definedName>
    <definedName name="colt" localSheetId="4">#REF!</definedName>
    <definedName name="colt" localSheetId="6">#REF!</definedName>
    <definedName name="colt">#REF!</definedName>
    <definedName name="COMBO" localSheetId="4">#REF!</definedName>
    <definedName name="COMBO">#REF!</definedName>
    <definedName name="COMMON_E">[237]BASIC!$I$35</definedName>
    <definedName name="COMMON_EMB_DT">[237]METODE!$D$1846</definedName>
    <definedName name="COMMON_EMB_EXCA">[237]METODE!$D$1827</definedName>
    <definedName name="COMMON_EMB_FORE">[237]METODE!$D$1899</definedName>
    <definedName name="COMMON_EMB_MOTO">[237]METODE!$D$1875</definedName>
    <definedName name="COMMON_EMB_ROLL">[237]METODE!$D$1858</definedName>
    <definedName name="COMMON_EMB_SKIL">[237]METODE!$D$1900</definedName>
    <definedName name="COMMON_EMB_UNSK">[237]METODE!$D$1901</definedName>
    <definedName name="COMMON_EMB_WATE">[237]METODE!$D$1885</definedName>
    <definedName name="comp" localSheetId="9">#REF!</definedName>
    <definedName name="comp" localSheetId="4">#REF!</definedName>
    <definedName name="comp" localSheetId="6">'[234]Sat~Bahu'!$C$111</definedName>
    <definedName name="comp">#REF!</definedName>
    <definedName name="compac" localSheetId="6">#REF!</definedName>
    <definedName name="compac">#REF!</definedName>
    <definedName name="COMPACT" localSheetId="4">#REF!</definedName>
    <definedName name="COMPACT">#REF!</definedName>
    <definedName name="compactor" localSheetId="4">#REF!</definedName>
    <definedName name="compactor">#REF!</definedName>
    <definedName name="Company">#REF!</definedName>
    <definedName name="compatcing" localSheetId="4">#REF!</definedName>
    <definedName name="compatcing">#REF!</definedName>
    <definedName name="COMPRES" localSheetId="4">#REF!</definedName>
    <definedName name="COMPRES">#REF!</definedName>
    <definedName name="compresor" localSheetId="9">#REF!</definedName>
    <definedName name="compresor" localSheetId="6">#REF!</definedName>
    <definedName name="compresor">'[400]hrga dasar'!$G$57</definedName>
    <definedName name="compress">[247]Harsat!$E$73</definedName>
    <definedName name="COMPRESSOR" localSheetId="9">#REF!</definedName>
    <definedName name="COMPRESSOR" localSheetId="4">#REF!</definedName>
    <definedName name="COMPRESSOR" localSheetId="6">#REF!</definedName>
    <definedName name="COMPRESSOR">#REF!</definedName>
    <definedName name="compyen" localSheetId="6">#REF!</definedName>
    <definedName name="compyen">#REF!</definedName>
    <definedName name="CON" localSheetId="4">#REF!</definedName>
    <definedName name="CON">#REF!</definedName>
    <definedName name="conblock">[250]Material!$J$169</definedName>
    <definedName name="Conblok" localSheetId="9">#REF!</definedName>
    <definedName name="Conblok" localSheetId="6">#REF!</definedName>
    <definedName name="Conblok">#REF!</definedName>
    <definedName name="conbo" localSheetId="4">#REF!</definedName>
    <definedName name="conbo" localSheetId="6">#REF!</definedName>
    <definedName name="conbo">#REF!</definedName>
    <definedName name="concrate">#REF!</definedName>
    <definedName name="concrete" localSheetId="9">'[401]WF '!#REF!</definedName>
    <definedName name="concrete" localSheetId="6">'[401]WF '!#REF!</definedName>
    <definedName name="concrete">'[251]upah bahan'!$G$53</definedName>
    <definedName name="CONCRETE_M">[237]BASIC!$I$45</definedName>
    <definedName name="concrete_mixer" localSheetId="9">#REF!</definedName>
    <definedName name="Concrete_Mixer" localSheetId="4">#REF!</definedName>
    <definedName name="concrete_mixer" localSheetId="6">#REF!</definedName>
    <definedName name="Concrete_Mixer">#REF!</definedName>
    <definedName name="concrete_nail" localSheetId="9">#REF!</definedName>
    <definedName name="concrete_nail" localSheetId="6">#REF!</definedName>
    <definedName name="concrete_nail">#REF!</definedName>
    <definedName name="Concrete_Pump" localSheetId="4">#REF!</definedName>
    <definedName name="Concrete_Pump">#REF!</definedName>
    <definedName name="CONCRETE_V">[237]BASIC!$I$47</definedName>
    <definedName name="concrete_vibrator" localSheetId="9">#REF!</definedName>
    <definedName name="Concrete_Vibrator" localSheetId="4">#REF!</definedName>
    <definedName name="concrete_vibrator" localSheetId="6">#REF!</definedName>
    <definedName name="Concrete_Vibrator">#REF!</definedName>
    <definedName name="CONCRETEMIX711" localSheetId="6">#REF!</definedName>
    <definedName name="CONCRETEMIX711">#REF!</definedName>
    <definedName name="CONCRETEMIX818" localSheetId="4">#REF!</definedName>
    <definedName name="CONCRETEMIX818">#REF!</definedName>
    <definedName name="CONCRETEMIXER" localSheetId="4">#REF!</definedName>
    <definedName name="CONCRETEMIXER" localSheetId="6">[275]Peralatan!$A$296:$J$354</definedName>
    <definedName name="CONCRETEMIXER">#REF!</definedName>
    <definedName name="CONCRETEMIXER22" localSheetId="6">#REF!</definedName>
    <definedName name="CONCRETEMIXER22">#REF!</definedName>
    <definedName name="CONCRETEMIXER74">#REF!</definedName>
    <definedName name="Concretepump" localSheetId="4">#REF!</definedName>
    <definedName name="Concretepump">#REF!</definedName>
    <definedName name="CONCRETEVIB711">#REF!</definedName>
    <definedName name="ConcreteVibrator" localSheetId="4">#REF!</definedName>
    <definedName name="concretevibrator" localSheetId="6">[258]upahbahan!#REF!</definedName>
    <definedName name="ConcreteVibrator">#REF!</definedName>
    <definedName name="CONCRETEVIBRO" localSheetId="4">#REF!</definedName>
    <definedName name="CONCRETEVIBRO" localSheetId="6">[275]Peralatan!$A$1122:$J$1180</definedName>
    <definedName name="CONCRETEVIBRO">#REF!</definedName>
    <definedName name="CONCRETMIXER818" localSheetId="4">#REF!</definedName>
    <definedName name="CONCRETMIXER818">#REF!</definedName>
    <definedName name="concuter">#REF!</definedName>
    <definedName name="concuteryen">#REF!</definedName>
    <definedName name="concutter">[250]Alat!$I$46</definedName>
    <definedName name="CONFIR" localSheetId="4">#REF!</definedName>
    <definedName name="CONFIR" localSheetId="6">#REF!</definedName>
    <definedName name="CONFIR">#REF!</definedName>
    <definedName name="cong1x15" localSheetId="6">[150]giathanh1!#REF!</definedName>
    <definedName name="cong1x15">[150]giathanh1!#REF!</definedName>
    <definedName name="conmix" localSheetId="4">#REF!</definedName>
    <definedName name="conmix" localSheetId="6">#REF!</definedName>
    <definedName name="conmix">#REF!</definedName>
    <definedName name="conmixer">[250]Alat!$I$15</definedName>
    <definedName name="conmixyen" localSheetId="6">#REF!</definedName>
    <definedName name="conmixyen">#REF!</definedName>
    <definedName name="conpaver">[208]ALAT!$K$41</definedName>
    <definedName name="conpum" localSheetId="6">#REF!</definedName>
    <definedName name="conpum">#REF!</definedName>
    <definedName name="conpump">[248]Alat!$I$37</definedName>
    <definedName name="conpumyen" localSheetId="6">#REF!</definedName>
    <definedName name="conpumyen">#REF!</definedName>
    <definedName name="Continue">#N/A</definedName>
    <definedName name="CONTRACT" localSheetId="4">#REF!</definedName>
    <definedName name="CONTRACT" localSheetId="6">#REF!</definedName>
    <definedName name="CONTRACT">#REF!</definedName>
    <definedName name="Contract_Categories" localSheetId="9">#REF!</definedName>
    <definedName name="Contract_Categories" localSheetId="6">#REF!</definedName>
    <definedName name="Contract_Categories">#REF!</definedName>
    <definedName name="Contract_Optional_Field">#REF!</definedName>
    <definedName name="Contract_Resource_Categories">#REF!</definedName>
    <definedName name="Contract_Resources">#REF!</definedName>
    <definedName name="Contracts">#REF!</definedName>
    <definedName name="convib" localSheetId="4">#REF!</definedName>
    <definedName name="convib">#REF!</definedName>
    <definedName name="Convibalas539" localSheetId="4">#REF!</definedName>
    <definedName name="Convibalas539">#REF!</definedName>
    <definedName name="Convibhan539" localSheetId="4">#REF!</definedName>
    <definedName name="Convibhan539">#REF!</definedName>
    <definedName name="convibyen">#REF!</definedName>
    <definedName name="COOO" localSheetId="4">[402]D7!#REF!</definedName>
    <definedName name="COOO">[402]D7!#REF!</definedName>
    <definedName name="Coopalas539" localSheetId="4">#REF!</definedName>
    <definedName name="Coopalas539" localSheetId="6">#REF!</definedName>
    <definedName name="Coopalas539">#REF!</definedName>
    <definedName name="Coophan539" localSheetId="4">'[403]Up Bhn5'!#REF!</definedName>
    <definedName name="Coophan539" localSheetId="6">'[403]Up Bhn5'!#REF!</definedName>
    <definedName name="Coophan539">'[403]Up Bhn5'!#REF!</definedName>
    <definedName name="cor" localSheetId="4">[367]ANALISA!#REF!</definedName>
    <definedName name="cor">[367]ANALISA!#REF!</definedName>
    <definedName name="COR.123" localSheetId="9">#REF!</definedName>
    <definedName name="COR.123" localSheetId="6">#REF!</definedName>
    <definedName name="COR.123">#REF!</definedName>
    <definedName name="COR.135" localSheetId="9">#REF!</definedName>
    <definedName name="COR.135" localSheetId="6">#REF!</definedName>
    <definedName name="COR.135">#REF!</definedName>
    <definedName name="cor_ltkerja">[208]UPH!$K$54</definedName>
    <definedName name="cor_sal">[208]UPH!$K$57</definedName>
    <definedName name="corbeton1" localSheetId="6">#REF!</definedName>
    <definedName name="corbeton1">#REF!</definedName>
    <definedName name="CorBeton175" localSheetId="9">'[404]An. Beton'!#REF!</definedName>
    <definedName name="CorBeton175" localSheetId="6">'[404]An. Beton'!#REF!</definedName>
    <definedName name="CorBeton175">'[404]An. Beton'!#REF!</definedName>
    <definedName name="CorBeton225" localSheetId="9">'[404]An. Beton'!#REF!</definedName>
    <definedName name="CorBeton225" localSheetId="6">'[404]An. Beton'!#REF!</definedName>
    <definedName name="CorBeton225">'[404]An. Beton'!#REF!</definedName>
    <definedName name="corgor" localSheetId="6">#REF!</definedName>
    <definedName name="corgor">#REF!</definedName>
    <definedName name="corlean" localSheetId="6">#REF!</definedName>
    <definedName name="corlean">'[208]Cacth Basin1'!$L$154</definedName>
    <definedName name="Cost_Categories" localSheetId="9">#REF!</definedName>
    <definedName name="Cost_Categories" localSheetId="6">#REF!</definedName>
    <definedName name="Cost_Categories">#REF!</definedName>
    <definedName name="CostControl">'[405]Cost Control Utk Perub RAP'!$A$11:$AQ$230</definedName>
    <definedName name="Cot_thep">[406]Du_lieu!$C$19</definedName>
    <definedName name="Country" localSheetId="9">#REF!</definedName>
    <definedName name="Country" localSheetId="6">#REF!</definedName>
    <definedName name="Country">#REF!</definedName>
    <definedName name="coutfod">[407]carburant!$E$12</definedName>
    <definedName name="coutfod2" localSheetId="6">#REF!</definedName>
    <definedName name="coutfod2">#REF!</definedName>
    <definedName name="coutgo">[407]carburant!$E$13</definedName>
    <definedName name="coutgo2" localSheetId="6">#REF!</definedName>
    <definedName name="coutgo2">#REF!</definedName>
    <definedName name="cover" localSheetId="9">#REF!</definedName>
    <definedName name="cover" localSheetId="6">#REF!</definedName>
    <definedName name="COVER">'[408]Data Pendukung'!$H$14</definedName>
    <definedName name="Cover1">'[241]DATA PROYEK'!$C$4</definedName>
    <definedName name="Cover2">'[241]DATA PROYEK'!$C$5</definedName>
    <definedName name="COVERED">'[408]Data Pendukung'!$H$34</definedName>
    <definedName name="covermanhole" localSheetId="6">#REF!</definedName>
    <definedName name="covermanhole">#REF!</definedName>
    <definedName name="covernabholeyen" localSheetId="6">#REF!</definedName>
    <definedName name="covernabholeyen">#REF!</definedName>
    <definedName name="coveru65" localSheetId="6">#REF!</definedName>
    <definedName name="coveru65">#REF!</definedName>
    <definedName name="coveru65yen">#REF!</definedName>
    <definedName name="covveR" localSheetId="4">'[409]kont anak1'!#REF!</definedName>
    <definedName name="covveR">'[409]kont anak1'!#REF!</definedName>
    <definedName name="cow">[157]harsat!$I$97</definedName>
    <definedName name="cp" localSheetId="4">#REF!</definedName>
    <definedName name="cp" localSheetId="6">#REF!</definedName>
    <definedName name="cp">#REF!</definedName>
    <definedName name="cp.40st">[248]Material!$J$67</definedName>
    <definedName name="cp200fur" localSheetId="4">#REF!</definedName>
    <definedName name="cp200fur" localSheetId="6">#REF!</definedName>
    <definedName name="cp200fur">#REF!</definedName>
    <definedName name="cp200su" localSheetId="4">#REF!</definedName>
    <definedName name="cp200su">#REF!</definedName>
    <definedName name="cp250fur" localSheetId="4">#REF!</definedName>
    <definedName name="cp250fur">#REF!</definedName>
    <definedName name="cp250su" localSheetId="4">#REF!</definedName>
    <definedName name="cp250su">#REF!</definedName>
    <definedName name="cpump" localSheetId="9">#REF!</definedName>
    <definedName name="cpump" localSheetId="6">#REF!</definedName>
    <definedName name="cpump">[99]hrg_sat!$H$156</definedName>
    <definedName name="CPVC100" localSheetId="9">#REF!</definedName>
    <definedName name="CPVC100" localSheetId="6">#REF!</definedName>
    <definedName name="CPVC100">#REF!</definedName>
    <definedName name="CPVC1KM">'[150]TH VL, NC, DDHT Thanhphuoc'!$J$19</definedName>
    <definedName name="CPVCDN">'[150]#REF'!$K$33</definedName>
    <definedName name="cr" localSheetId="9">'[304]Upah&amp;Bahan'!$U$1213</definedName>
    <definedName name="cr">'[318]Upah&amp;Bahan'!$U$1213</definedName>
    <definedName name="cra" localSheetId="9">'[304]Upah&amp;Bahan'!$U$1157</definedName>
    <definedName name="cra">'[318]Upah&amp;Bahan'!$U$1157</definedName>
    <definedName name="CRANE" localSheetId="9">#REF!</definedName>
    <definedName name="CRANE" localSheetId="4">#REF!</definedName>
    <definedName name="CRANE" localSheetId="6">[275]Peralatan!$A$355:$J$413</definedName>
    <definedName name="CRANE">#REF!</definedName>
    <definedName name="CRANE1015" localSheetId="6">[157]harsat!#REF!</definedName>
    <definedName name="CRANE1015">[157]harsat!#REF!</definedName>
    <definedName name="crane120">[250]Alat!$I$51</definedName>
    <definedName name="crane15">[208]ALAT!$K$36</definedName>
    <definedName name="crane150" localSheetId="6">#REF!</definedName>
    <definedName name="crane150">#REF!</definedName>
    <definedName name="crane150yen" localSheetId="6">#REF!</definedName>
    <definedName name="crane150yen">#REF!</definedName>
    <definedName name="Crane25">[99]hrg_sat!$H$160</definedName>
    <definedName name="Crane35" localSheetId="9">#REF!</definedName>
    <definedName name="Crane35" localSheetId="4">#REF!</definedName>
    <definedName name="Crane35" localSheetId="6">#REF!</definedName>
    <definedName name="Crane35">#REF!</definedName>
    <definedName name="crane45">[250]Alat!$I$50</definedName>
    <definedName name="crane50" localSheetId="6">[157]harsat!#REF!</definedName>
    <definedName name="crane50">[157]harsat!#REF!</definedName>
    <definedName name="crane60">[208]ALAT!$K$38</definedName>
    <definedName name="Crane80">[99]hrg_sat!$H$161</definedName>
    <definedName name="craz" localSheetId="9">'[304]Upah&amp;Bahan'!$U$1101</definedName>
    <definedName name="craz">'[318]Upah&amp;Bahan'!$U$1101</definedName>
    <definedName name="crazy" localSheetId="9">'[304]Upah&amp;Bahan'!$U$1045</definedName>
    <definedName name="crazy">'[318]Upah&amp;Bahan'!$U$1045</definedName>
    <definedName name="crcp">[250]Material!$J$179</definedName>
    <definedName name="CRD" localSheetId="9">#REF!</definedName>
    <definedName name="CRD" localSheetId="6">#REF!</definedName>
    <definedName name="CRD">#REF!</definedName>
    <definedName name="crew">'[312]h.sat-bbm'!$J$69</definedName>
    <definedName name="crewv">'[312]h.sat-bbm'!$J$58</definedName>
    <definedName name="CRF" localSheetId="4">#REF!</definedName>
    <definedName name="CRF" localSheetId="6">#REF!</definedName>
    <definedName name="CRF">#REF!</definedName>
    <definedName name="_xlnm.Criteria" localSheetId="6">#REF!</definedName>
    <definedName name="_xlnm.Criteria">#REF!</definedName>
    <definedName name="cross">[390]harsat!$M$56</definedName>
    <definedName name="CRS" localSheetId="9">#REF!</definedName>
    <definedName name="CRS" localSheetId="6">#REF!</definedName>
    <definedName name="CRS">#REF!</definedName>
    <definedName name="CRSH" localSheetId="9">#REF!</definedName>
    <definedName name="CRSH" localSheetId="6">#REF!</definedName>
    <definedName name="CRSH">#REF!</definedName>
    <definedName name="CRUSHER" localSheetId="4">#REF!</definedName>
    <definedName name="Crusher" localSheetId="6">'[259]Harga Dasar'!$H$68</definedName>
    <definedName name="CRUSHER">#REF!</definedName>
    <definedName name="cs" localSheetId="9">[152]BPS!#REF!</definedName>
    <definedName name="CS" localSheetId="4">#REF!</definedName>
    <definedName name="CS">#REF!</definedName>
    <definedName name="csaw">#REF!</definedName>
    <definedName name="csawyen">#REF!</definedName>
    <definedName name="csd3p" localSheetId="9">#REF!</definedName>
    <definedName name="csd3p">#REF!</definedName>
    <definedName name="csddg1p">#REF!</definedName>
    <definedName name="csddt1p">#REF!</definedName>
    <definedName name="cshaw">#REF!</definedName>
    <definedName name="csht3p">#REF!</definedName>
    <definedName name="CSSSSSS" localSheetId="4">#REF!</definedName>
    <definedName name="CSSSSSS">#REF!</definedName>
    <definedName name="cst">[393]TAB!$F$63</definedName>
    <definedName name="ct" localSheetId="9">#REF!</definedName>
    <definedName name="CT" localSheetId="6">#REF!</definedName>
    <definedName name="CT">#REF!</definedName>
    <definedName name="ctembok">'[153]Harga Satuan Bahan'!$E$22</definedName>
    <definedName name="cti3x15" localSheetId="6">[150]giathanh1!#REF!</definedName>
    <definedName name="cti3x15">[150]giathanh1!#REF!</definedName>
    <definedName name="ctnh" localSheetId="6">#REF!</definedName>
    <definedName name="ctnh">#REF!</definedName>
    <definedName name="ctnh2" localSheetId="6">#REF!</definedName>
    <definedName name="ctnh2">#REF!</definedName>
    <definedName name="culy1" localSheetId="6">[150]DONGIA!#REF!</definedName>
    <definedName name="culy1">[150]DONGIA!#REF!</definedName>
    <definedName name="culy2" localSheetId="6">[150]DONGIA!#REF!</definedName>
    <definedName name="culy2">[150]DONGIA!#REF!</definedName>
    <definedName name="culy3">[150]DONGIA!#REF!</definedName>
    <definedName name="culy4">[150]DONGIA!#REF!</definedName>
    <definedName name="culy5">[150]DONGIA!#REF!</definedName>
    <definedName name="cuoc">[150]DONGIA!#REF!</definedName>
    <definedName name="CUPI" localSheetId="9">#REF!</definedName>
    <definedName name="CUPI" localSheetId="6">#REF!</definedName>
    <definedName name="CUPI">#REF!</definedName>
    <definedName name="curah" localSheetId="6">[157]harsat!#REF!</definedName>
    <definedName name="curah">[157]harsat!#REF!</definedName>
    <definedName name="Curing">[99]hrg_sat!$H$159</definedName>
    <definedName name="curing1" localSheetId="6">#REF!</definedName>
    <definedName name="curing1">#REF!</definedName>
    <definedName name="Currency" localSheetId="9">#REF!</definedName>
    <definedName name="Currency" localSheetId="4">#REF!</definedName>
    <definedName name="Currency" localSheetId="6">#REF!</definedName>
    <definedName name="Currency">#REF!</definedName>
    <definedName name="curve1" localSheetId="9" hidden="1">{"'Sheet1'!$A$1"}</definedName>
    <definedName name="curve1" localSheetId="6" hidden="1">{"'Sheet1'!$A$1"}</definedName>
    <definedName name="curve1" hidden="1">{"'Sheet1'!$A$1"}</definedName>
    <definedName name="cutsect">[345]Base_Price!$J$179</definedName>
    <definedName name="Cutter" localSheetId="9">#REF!</definedName>
    <definedName name="Cutter" localSheetId="6">#REF!</definedName>
    <definedName name="cutter">[114]BasicPrice!$G$201</definedName>
    <definedName name="cv" localSheetId="6">[410]Profil!$C$2</definedName>
    <definedName name="CV">[363]isian!$D$20</definedName>
    <definedName name="cvb" localSheetId="6" hidden="1">[143]RAB!#REF!</definedName>
    <definedName name="cvb" hidden="1">[143]RAB!#REF!</definedName>
    <definedName name="cvibra" localSheetId="4">#REF!</definedName>
    <definedName name="cvibra" localSheetId="6">'[259]Harga Dasar'!$H$85</definedName>
    <definedName name="cvibra">#REF!</definedName>
    <definedName name="cvibrator" localSheetId="4">#REF!</definedName>
    <definedName name="cvibrator" localSheetId="6">#REF!</definedName>
    <definedName name="cvibrator">#REF!</definedName>
    <definedName name="cvPT">[352]INPUT!$E$18</definedName>
    <definedName name="cvr">[393]TAB!$F$39</definedName>
    <definedName name="CW_1" localSheetId="9">#REF!</definedName>
    <definedName name="CW_1" localSheetId="6">#REF!</definedName>
    <definedName name="CW_1">#REF!</definedName>
    <definedName name="CW_2" localSheetId="9">#REF!</definedName>
    <definedName name="CW_2" localSheetId="6">#REF!</definedName>
    <definedName name="CW_2">#REF!</definedName>
    <definedName name="CW_3" localSheetId="9">#REF!</definedName>
    <definedName name="CW_3" localSheetId="6">#REF!</definedName>
    <definedName name="CW_3">#REF!</definedName>
    <definedName name="CW_4">#REF!</definedName>
    <definedName name="CW_6">#REF!</definedName>
    <definedName name="cwp">[393]TAB!$F$59</definedName>
    <definedName name="CX" localSheetId="9">#REF!</definedName>
    <definedName name="cx" localSheetId="4">#REF!</definedName>
    <definedName name="CX" localSheetId="6">#REF!</definedName>
    <definedName name="cx">#REF!</definedName>
    <definedName name="cxhtnc" localSheetId="6">'[150]lam-moi'!#REF!</definedName>
    <definedName name="cxhtnc">'[150]lam-moi'!#REF!</definedName>
    <definedName name="cxhtvl" localSheetId="6">'[150]lam-moi'!#REF!</definedName>
    <definedName name="cxhtvl">'[150]lam-moi'!#REF!</definedName>
    <definedName name="cxnc" localSheetId="6">'[150]lam-moi'!#REF!</definedName>
    <definedName name="cxnc">'[150]lam-moi'!#REF!</definedName>
    <definedName name="cxvl" localSheetId="6">'[150]lam-moi'!#REF!</definedName>
    <definedName name="cxvl">'[150]lam-moi'!#REF!</definedName>
    <definedName name="cxxnc">'[150]lam-moi'!#REF!</definedName>
    <definedName name="cxxvl">'[150]lam-moi'!#REF!</definedName>
    <definedName name="cy" localSheetId="9">#REF!</definedName>
    <definedName name="cy" localSheetId="6">#REF!</definedName>
    <definedName name="cy">#REF!</definedName>
    <definedName name="cycllop" localSheetId="9">#REF!</definedName>
    <definedName name="cycllop" localSheetId="6">#REF!</definedName>
    <definedName name="cycllop">#REF!</definedName>
    <definedName name="cycloop" localSheetId="9">[339]Analisis!#REF!</definedName>
    <definedName name="cycloop" localSheetId="6">#REF!</definedName>
    <definedName name="cycloop">#REF!</definedName>
    <definedName name="cz" localSheetId="9">#REF!</definedName>
    <definedName name="cz">#REF!</definedName>
    <definedName name="D" localSheetId="4">#REF!</definedName>
    <definedName name="d" localSheetId="6">[411]Hrg!$B$8:$F$10</definedName>
    <definedName name="D">#REF!</definedName>
    <definedName name="D." localSheetId="4">#REF!</definedName>
    <definedName name="D.">#REF!</definedName>
    <definedName name="d.01" localSheetId="4">'[221]ANALISA-HST'!#REF!</definedName>
    <definedName name="d.01">'[221]ANALISA-HST'!#REF!</definedName>
    <definedName name="d.02" localSheetId="4">'[221]ANALISA-HST'!#REF!</definedName>
    <definedName name="d.02">'[221]ANALISA-HST'!#REF!</definedName>
    <definedName name="d.03" localSheetId="4">'[221]ANALISA-HST'!#REF!</definedName>
    <definedName name="d.03">'[221]ANALISA-HST'!#REF!</definedName>
    <definedName name="d.04" localSheetId="4">'[221]ANALISA-HST'!#REF!</definedName>
    <definedName name="d.04">'[221]ANALISA-HST'!#REF!</definedName>
    <definedName name="d.05" localSheetId="4">'[221]ANALISA-HST'!#REF!</definedName>
    <definedName name="d.05">'[221]ANALISA-HST'!#REF!</definedName>
    <definedName name="d.06" localSheetId="4">'[221]ANALISA-HST'!#REF!</definedName>
    <definedName name="d.06">'[221]ANALISA-HST'!#REF!</definedName>
    <definedName name="d.07" localSheetId="4">'[221]ANALISA-HST'!#REF!</definedName>
    <definedName name="d.07">'[221]ANALISA-HST'!#REF!</definedName>
    <definedName name="D.13" localSheetId="4">#REF!</definedName>
    <definedName name="D.13" localSheetId="6">#REF!</definedName>
    <definedName name="D.13">#REF!</definedName>
    <definedName name="d.1a" localSheetId="4">'[221]ANALISA-HST'!#REF!</definedName>
    <definedName name="d.1a" localSheetId="6">'[221]ANALISA-HST'!#REF!</definedName>
    <definedName name="d.1a">'[221]ANALISA-HST'!#REF!</definedName>
    <definedName name="d.2a" localSheetId="4">'[221]ANALISA-HST'!#REF!</definedName>
    <definedName name="d.2a">'[221]ANALISA-HST'!#REF!</definedName>
    <definedName name="d.4a" localSheetId="4">'[221]ANALISA-HST'!#REF!</definedName>
    <definedName name="d.4a">'[221]ANALISA-HST'!#REF!</definedName>
    <definedName name="d.6a" localSheetId="4">'[221]ANALISA-HST'!#REF!</definedName>
    <definedName name="d.6a">'[221]ANALISA-HST'!#REF!</definedName>
    <definedName name="D_1" localSheetId="9">#REF!</definedName>
    <definedName name="D_1" localSheetId="4">#REF!</definedName>
    <definedName name="D_1" localSheetId="6">#REF!</definedName>
    <definedName name="D_1">#REF!</definedName>
    <definedName name="D1x49" localSheetId="6">[150]chitimc!#REF!</definedName>
    <definedName name="D1x49">[150]chitimc!#REF!</definedName>
    <definedName name="D1x49x49" localSheetId="6">[150]chitimc!#REF!</definedName>
    <definedName name="D1x49x49">[150]chitimc!#REF!</definedName>
    <definedName name="d24nc">'[150]lam-moi'!#REF!</definedName>
    <definedName name="d24vl">'[150]lam-moi'!#REF!</definedName>
    <definedName name="d3bru" localSheetId="4">'[412]3-DIV2'!#REF!</definedName>
    <definedName name="d3bru">'[412]3-DIV2'!#REF!</definedName>
    <definedName name="da" localSheetId="6" hidden="1">[104]TJ1Q47!$J$7:$J$31</definedName>
    <definedName name="da" hidden="1">[105]TJ1Q47!$J$7:$J$31</definedName>
    <definedName name="daa" localSheetId="9">#REF!</definedName>
    <definedName name="daa" localSheetId="6">#REF!</definedName>
    <definedName name="daa">#REF!</definedName>
    <definedName name="DADADA" localSheetId="6">#REF!</definedName>
    <definedName name="DADADA">#REF!</definedName>
    <definedName name="dadadadadada" localSheetId="4">#REF!</definedName>
    <definedName name="dadadadadada">#REF!</definedName>
    <definedName name="dadan">'[413]meth hsl nego'!#REF!</definedName>
    <definedName name="Dadapmerah" localSheetId="9">#REF!</definedName>
    <definedName name="Dadapmerah" localSheetId="6">#REF!</definedName>
    <definedName name="Dadapmerah">#REF!</definedName>
    <definedName name="DADFDD" hidden="1">[414]Aggr!$I$12:$I$20</definedName>
    <definedName name="DAERAH" localSheetId="9">#REF!</definedName>
    <definedName name="DAERAH" localSheetId="4">#REF!</definedName>
    <definedName name="DAERAH" localSheetId="6">[415]Analisa!#REF!</definedName>
    <definedName name="DAERAH">#REF!</definedName>
    <definedName name="Daf.4" localSheetId="9">#REF!</definedName>
    <definedName name="Daf.4" localSheetId="6">#REF!</definedName>
    <definedName name="Daf.4">#REF!</definedName>
    <definedName name="DAF_10">#REF!</definedName>
    <definedName name="DAF_4">#REF!</definedName>
    <definedName name="DAF3_1">#REF!</definedName>
    <definedName name="DAF3_10">#REF!</definedName>
    <definedName name="DAF3_11">#REF!</definedName>
    <definedName name="DAF3_12">#REF!</definedName>
    <definedName name="DAF3_13">#REF!</definedName>
    <definedName name="DAF3_14">#REF!</definedName>
    <definedName name="DAF3_15">#REF!</definedName>
    <definedName name="DAF3_16">#REF!</definedName>
    <definedName name="DAF3_17">#REF!</definedName>
    <definedName name="DAF3_18">#REF!</definedName>
    <definedName name="DAF3_19">#REF!</definedName>
    <definedName name="DAF3_2">#REF!</definedName>
    <definedName name="DAF3_20">#REF!</definedName>
    <definedName name="DAF3_21">#REF!</definedName>
    <definedName name="DAF3_3">#REF!</definedName>
    <definedName name="DAF3_4">#REF!</definedName>
    <definedName name="DAF3_5">#REF!</definedName>
    <definedName name="DAF3_6">#REF!</definedName>
    <definedName name="DAF3_7">#REF!</definedName>
    <definedName name="DAF3_8">#REF!</definedName>
    <definedName name="DAF3_9">#REF!</definedName>
    <definedName name="dafar">#REF!</definedName>
    <definedName name="daftar" localSheetId="6">[416]DHS!#REF!</definedName>
    <definedName name="Daftar">[417]Terbilang!$A$64</definedName>
    <definedName name="DaftarAlat">'[241]Daftar Alat'!$C$4:$C$38</definedName>
    <definedName name="daftaran">[418]DaftarAn!$A$5:$I$34</definedName>
    <definedName name="daftaranalisa">'[419]Daftar Analisa'!$B$4:$J$77</definedName>
    <definedName name="DAFTARSEWA" localSheetId="9">#REF!</definedName>
    <definedName name="DAFTARSEWA" localSheetId="4">#REF!</definedName>
    <definedName name="DAFTARSEWA" localSheetId="6">[275]Peralatan!$AO$1:$AX$49</definedName>
    <definedName name="DAFTARSEWA">#REF!</definedName>
    <definedName name="daftr" localSheetId="9">'[420]4-Basic Price'!#REF!</definedName>
    <definedName name="daftr" localSheetId="6">'[420]4-Basic Price'!#REF!</definedName>
    <definedName name="daftr">'[420]4-Basic Price'!#REF!</definedName>
    <definedName name="dak" localSheetId="9">#REF!</definedName>
    <definedName name="dak" localSheetId="6">#REF!</definedName>
    <definedName name="dak">#REF!</definedName>
    <definedName name="dalam" localSheetId="9">#REF!</definedName>
    <definedName name="dalam" localSheetId="6">#REF!</definedName>
    <definedName name="dalam">#REF!</definedName>
    <definedName name="dancs" localSheetId="6">#REF!</definedName>
    <definedName name="dancs">#REF!</definedName>
    <definedName name="dapat" localSheetId="4">#REF!</definedName>
    <definedName name="dapat">#REF!</definedName>
    <definedName name="DARULARKOM">#REF!</definedName>
    <definedName name="darurat_airminum">[260]am_al!$B$616:$I$652</definedName>
    <definedName name="darurat_plp">[260]sp_dr!$B$312:$I$348</definedName>
    <definedName name="das" localSheetId="4">[309]analt!#REF!</definedName>
    <definedName name="das" localSheetId="6">[309]analt!#REF!</definedName>
    <definedName name="das">[309]analt!#REF!</definedName>
    <definedName name="dasar" localSheetId="6">#REF!</definedName>
    <definedName name="dasar">#REF!</definedName>
    <definedName name="DASARE">[421]DASAR!$A$10:$F$118</definedName>
    <definedName name="dasdas" localSheetId="6" hidden="1">{#N/A,#N/A,TRUE,"Front";#N/A,#N/A,TRUE,"Simple Letter";#N/A,#N/A,TRUE,"Inside";#N/A,#N/A,TRUE,"Contents";#N/A,#N/A,TRUE,"Basis";#N/A,#N/A,TRUE,"Inclusions";#N/A,#N/A,TRUE,"Exclusions";#N/A,#N/A,TRUE,"Areas";#N/A,#N/A,TRUE,"Summary";#N/A,#N/A,TRUE,"Detail"}</definedName>
    <definedName name="dasdas" hidden="1">{#N/A,#N/A,TRUE,"Front";#N/A,#N/A,TRUE,"Simple Letter";#N/A,#N/A,TRUE,"Inside";#N/A,#N/A,TRUE,"Contents";#N/A,#N/A,TRUE,"Basis";#N/A,#N/A,TRUE,"Inclusions";#N/A,#N/A,TRUE,"Exclusions";#N/A,#N/A,TRUE,"Areas";#N/A,#N/A,TRUE,"Summary";#N/A,#N/A,TRUE,"Detail"}</definedName>
    <definedName name="DASDD" hidden="1">[414]Aggr!$H$12:$H$20</definedName>
    <definedName name="DAT_BQ" localSheetId="4">#REF!</definedName>
    <definedName name="DAT_BQ" localSheetId="6">#REF!</definedName>
    <definedName name="DAT_BQ">#REF!</definedName>
    <definedName name="data" localSheetId="4">#REF!</definedName>
    <definedName name="data" localSheetId="6">[422]DB!$N$16</definedName>
    <definedName name="data">#REF!</definedName>
    <definedName name="data_alat" localSheetId="4">'[423]Data Alat'!#REF!</definedName>
    <definedName name="data_alat" localSheetId="6">'[423]Data Alat'!#REF!</definedName>
    <definedName name="data_alat">'[423]Data Alat'!#REF!</definedName>
    <definedName name="Data_Bahan">'[424]4-Basic Price'!$B$27:$F$280</definedName>
    <definedName name="data_jabatan_pimpinan">'[425]Data-pendukung'!$G$45</definedName>
    <definedName name="data_nama_paket">'[426]Data-pendukung'!$G$19</definedName>
    <definedName name="data_nama_pekerjaan">'[426]Data-pendukung'!$G$23</definedName>
    <definedName name="data_nama_perusahaan">'[426]Data-pendukung'!$G$45</definedName>
    <definedName name="data_nama_pimpinan">'[426]Data-pendukung'!$G$47</definedName>
    <definedName name="data_nama_proyek">'[426]Data-pendukung'!$G$17</definedName>
    <definedName name="data_nomer_paket">'[427]support-data'!$H$16</definedName>
    <definedName name="Data_Peralatan">'[424]5-ALAT(1)'!$AP$8:$AX$110</definedName>
    <definedName name="data_perusahaan">'[425]Data-pendukung'!$G$41</definedName>
    <definedName name="data_perusahaan_penawar">'[427]support-data'!$H$29</definedName>
    <definedName name="data_pimpinan">'[425]Data-pendukung'!$G$43</definedName>
    <definedName name="data_tanggal">'[425]Data-pendukung'!$G$39</definedName>
    <definedName name="data_tanggal_penawaran">'[427]support-data'!$H$27</definedName>
    <definedName name="Data_Upah">'[424]4-Basic Price'!$B$8:$F$17</definedName>
    <definedName name="data1" localSheetId="9" hidden="1">#REF!</definedName>
    <definedName name="data1" localSheetId="4" hidden="1">#REF!</definedName>
    <definedName name="data1" localSheetId="6" hidden="1">#REF!</definedName>
    <definedName name="data1" hidden="1">#REF!</definedName>
    <definedName name="data2" localSheetId="4" hidden="1">#REF!</definedName>
    <definedName name="data2" hidden="1">#REF!</definedName>
    <definedName name="data3" localSheetId="4" hidden="1">#REF!</definedName>
    <definedName name="data3" hidden="1">#REF!</definedName>
    <definedName name="DATAADM">#REF!</definedName>
    <definedName name="_xlnm.Database" localSheetId="4">#REF!</definedName>
    <definedName name="_xlnm.Database">#REF!</definedName>
    <definedName name="DatabaseCaisson" localSheetId="4">#REF!</definedName>
    <definedName name="DatabaseCaisson">#REF!</definedName>
    <definedName name="DataBUL">[241]BUL!$D$10:$N$109</definedName>
    <definedName name="DataK5">[241]K5!$A$11:$AI$253</definedName>
    <definedName name="DATAKEUANGAN" localSheetId="6">#REF!</definedName>
    <definedName name="DataKeuangan">'[274]Data Keu'!$B$4:$C$34</definedName>
    <definedName name="DataPemakaianBahan">'[241]Pemakaian Bahan'!$A$11:$IV$100</definedName>
    <definedName name="DataPengadaanBahan">'[241]Pengadaan Bahan'!$A$11:$IV$100</definedName>
    <definedName name="DATAPERALATAN" localSheetId="6">#REF!</definedName>
    <definedName name="DATAPERALATAN">#REF!</definedName>
    <definedName name="DataProgress">'[241]Volume Intern'!$A$11:$ES$500</definedName>
    <definedName name="DataProyek">[274]CekList!$B$23:$C$31</definedName>
    <definedName name="DataProyek2">'[241]DATA PROYEK'!$D$11</definedName>
    <definedName name="DataProyek3">'[241]DATA PROYEK'!$C$12</definedName>
    <definedName name="DATAR">[141]Tabel!$D$6:$D$60</definedName>
    <definedName name="DataRAB" localSheetId="4">#REF!</definedName>
    <definedName name="DataRAB" localSheetId="6">#REF!</definedName>
    <definedName name="DataRAB">#REF!</definedName>
    <definedName name="DataRAP">[241]RAP!$A$9:$U$1001</definedName>
    <definedName name="DataTeknik">'[428]Data Teknik'!$B$4:$C$204</definedName>
    <definedName name="DATAUPAH">#REF!</definedName>
    <definedName name="date">'[114]Input Data'!$C$12</definedName>
    <definedName name="Dati1" localSheetId="4">#REF!</definedName>
    <definedName name="Dati1" localSheetId="6">#REF!</definedName>
    <definedName name="Dati1">#REF!</definedName>
    <definedName name="Dati2" localSheetId="4">#REF!</definedName>
    <definedName name="Dati2" localSheetId="6">#REF!</definedName>
    <definedName name="Dati2">#REF!</definedName>
    <definedName name="daunpintuhollow30\nonjasa" localSheetId="9">#REF!</definedName>
    <definedName name="daunpintuhollow30\nonjasa" localSheetId="6">#REF!</definedName>
    <definedName name="daunpintuhollow30\nonjasa">#REF!</definedName>
    <definedName name="daunpintusiku30\nonjasa">#REF!</definedName>
    <definedName name="daunpintuukir\nonjasa">#REF!</definedName>
    <definedName name="DAX" localSheetId="4">#REF!</definedName>
    <definedName name="DAX">#REF!</definedName>
    <definedName name="day">#REF!</definedName>
    <definedName name="DAYWORKS" localSheetId="9">'[429]K&amp;H'!#REF!</definedName>
    <definedName name="DAYWORKS" localSheetId="4">#REF!</definedName>
    <definedName name="DAYWORKS">#REF!</definedName>
    <definedName name="db" localSheetId="4">#REF!</definedName>
    <definedName name="db">#REF!</definedName>
    <definedName name="Dbasecaisson" localSheetId="4">#REF!</definedName>
    <definedName name="Dbasecaisson">#REF!</definedName>
    <definedName name="dbjtul">[294]Catatan!$F$104</definedName>
    <definedName name="dbtkali">[294]Catatan!$F$67</definedName>
    <definedName name="DBX" localSheetId="9">#REF!</definedName>
    <definedName name="DBX" localSheetId="4">#REF!</definedName>
    <definedName name="DBX" localSheetId="6">#REF!</definedName>
    <definedName name="DBX">#REF!</definedName>
    <definedName name="dc" localSheetId="9">#REF!</definedName>
    <definedName name="dc" localSheetId="6">#REF!</definedName>
    <definedName name="dc">#REF!</definedName>
    <definedName name="DCP" localSheetId="4">#REF!</definedName>
    <definedName name="DCP">#REF!</definedName>
    <definedName name="DCX" localSheetId="4">#REF!</definedName>
    <definedName name="DCX">#REF!</definedName>
    <definedName name="dd" localSheetId="9">[278]MFC!#REF!</definedName>
    <definedName name="DD" localSheetId="6">#REF!</definedName>
    <definedName name="DD" hidden="1">'[430]BASIC-PRICE'!$A$1:$H$294</definedName>
    <definedName name="DD_01" localSheetId="6">#REF!</definedName>
    <definedName name="DD_01">#REF!</definedName>
    <definedName name="DD_01A" localSheetId="6">#REF!</definedName>
    <definedName name="DD_01A">#REF!</definedName>
    <definedName name="DD_01B" localSheetId="6">#REF!</definedName>
    <definedName name="DD_01B">#REF!</definedName>
    <definedName name="DD_02">#REF!</definedName>
    <definedName name="DD_03">#REF!</definedName>
    <definedName name="DD_04">#REF!</definedName>
    <definedName name="DD_05">#REF!</definedName>
    <definedName name="DD_05A">#REF!</definedName>
    <definedName name="DD_05B">#REF!</definedName>
    <definedName name="DD_06">#REF!</definedName>
    <definedName name="DD_07">#REF!</definedName>
    <definedName name="DD_08">#REF!</definedName>
    <definedName name="DD_08A">#REF!</definedName>
    <definedName name="DD_09">#REF!</definedName>
    <definedName name="dd1pnc">[150]chitiet!$G$404</definedName>
    <definedName name="dd1pvl">[150]chitiet!$G$383</definedName>
    <definedName name="dd1x2">[431]gvl!$N$9</definedName>
    <definedName name="dd3pctnc" localSheetId="6">'[150]lam-moi'!#REF!</definedName>
    <definedName name="dd3pctnc">'[150]lam-moi'!#REF!</definedName>
    <definedName name="dd3pctvl" localSheetId="6">'[150]lam-moi'!#REF!</definedName>
    <definedName name="dd3pctvl">'[150]lam-moi'!#REF!</definedName>
    <definedName name="dd3plmvl" localSheetId="6">'[150]lam-moi'!#REF!</definedName>
    <definedName name="dd3plmvl">'[150]lam-moi'!#REF!</definedName>
    <definedName name="dd3pnc" localSheetId="6">'[150]lam-moi'!#REF!</definedName>
    <definedName name="dd3pnc">'[150]lam-moi'!#REF!</definedName>
    <definedName name="dd3pvl">'[150]lam-moi'!#REF!</definedName>
    <definedName name="ddd" localSheetId="9">[352]INPUT!$E$10</definedName>
    <definedName name="ddd" localSheetId="6">[352]INPUT!$E$10</definedName>
    <definedName name="DDD">[193]Peralatan!$BO$247</definedName>
    <definedName name="dddd" localSheetId="9">#REF!</definedName>
    <definedName name="dddd" localSheetId="4">#REF!</definedName>
    <definedName name="DDDD" localSheetId="6">'[432]harga alat '!$BO$666</definedName>
    <definedName name="dddd">#REF!</definedName>
    <definedName name="dddddd" localSheetId="6" hidden="1">{"'A'!$A$1:$W$63"}</definedName>
    <definedName name="dddddd" hidden="1">{"'A'!$A$1:$W$63"}</definedName>
    <definedName name="ddhtnc">'[150]lam-moi'!#REF!</definedName>
    <definedName name="ddhtvl">'[150]lam-moi'!#REF!</definedName>
    <definedName name="ddrain">[250]Material!$J$183</definedName>
    <definedName name="ddsd" localSheetId="9">#REF!</definedName>
    <definedName name="ddsd" localSheetId="6">#REF!</definedName>
    <definedName name="ddsd">#REF!</definedName>
    <definedName name="ddt2nc" localSheetId="6">[150]gtrinh!#REF!</definedName>
    <definedName name="ddt2nc">[150]gtrinh!#REF!</definedName>
    <definedName name="ddt2vl" localSheetId="6">[150]gtrinh!#REF!</definedName>
    <definedName name="ddt2vl">[150]gtrinh!#REF!</definedName>
    <definedName name="ddtd3pnc">'[150]thao-go'!#REF!</definedName>
    <definedName name="ddtt1pnc">[150]gtrinh!#REF!</definedName>
    <definedName name="ddtt1pvl">[150]gtrinh!#REF!</definedName>
    <definedName name="ddtt3pnc">[150]gtrinh!#REF!</definedName>
    <definedName name="ddtt3pvl">[150]gtrinh!#REF!</definedName>
    <definedName name="DDX" localSheetId="9">#REF!</definedName>
    <definedName name="DDX" localSheetId="4">#REF!</definedName>
    <definedName name="DDX" localSheetId="6">#REF!</definedName>
    <definedName name="DDX">#REF!</definedName>
    <definedName name="de" localSheetId="6">#REF!</definedName>
    <definedName name="DE">[213]BASICPRICE!$I$128</definedName>
    <definedName name="Debu_batu" localSheetId="9">#REF!</definedName>
    <definedName name="Debu_batu" localSheetId="6">#REF!</definedName>
    <definedName name="Debu_batu">#REF!</definedName>
    <definedName name="debuilding" localSheetId="4">#REF!</definedName>
    <definedName name="debuilding" localSheetId="6">#REF!</definedName>
    <definedName name="debuilding">#REF!</definedName>
    <definedName name="Dec_All" localSheetId="4">#REF!</definedName>
    <definedName name="Dec_All">#REF!</definedName>
    <definedName name="Dec_Bahapal" localSheetId="4">#REF!</definedName>
    <definedName name="Dec_Bahapal">#REF!</definedName>
    <definedName name="Dec_Barumun" localSheetId="4">#REF!</definedName>
    <definedName name="Dec_Barumun">#REF!</definedName>
    <definedName name="Dec_Buaya" localSheetId="4">#REF!</definedName>
    <definedName name="Dec_Buaya">#REF!</definedName>
    <definedName name="Dec_Dua1" localSheetId="4">#REF!</definedName>
    <definedName name="Dec_Dua1">#REF!</definedName>
    <definedName name="Dec_Dua2" localSheetId="4">#REF!</definedName>
    <definedName name="Dec_Dua2">#REF!</definedName>
    <definedName name="Dec_Hantu" localSheetId="4">#REF!</definedName>
    <definedName name="Dec_Hantu">#REF!</definedName>
    <definedName name="Dec_Pane" localSheetId="4">#REF!</definedName>
    <definedName name="Dec_Pane">#REF!</definedName>
    <definedName name="Dec_Poncan" localSheetId="4">#REF!</definedName>
    <definedName name="Dec_Poncan">#REF!</definedName>
    <definedName name="Dec_Raso" localSheetId="4">#REF!</definedName>
    <definedName name="Dec_Raso">#REF!</definedName>
    <definedName name="Dec_Sibintang" localSheetId="4">#REF!</definedName>
    <definedName name="Dec_Sibintang">#REF!</definedName>
    <definedName name="Dec_Sibuluh" localSheetId="4">#REF!</definedName>
    <definedName name="Dec_Sibuluh">#REF!</definedName>
    <definedName name="Dec_Ujung" localSheetId="4">#REF!</definedName>
    <definedName name="Dec_Ujung">#REF!</definedName>
    <definedName name="Dec02_All" localSheetId="4">#REF!</definedName>
    <definedName name="Dec02_All">#REF!</definedName>
    <definedName name="Dec02_Bahapal" localSheetId="4">#REF!</definedName>
    <definedName name="Dec02_Bahapal">#REF!</definedName>
    <definedName name="Dec02_Barumun" localSheetId="4">#REF!</definedName>
    <definedName name="Dec02_Barumun">#REF!</definedName>
    <definedName name="Dec02_Buaya" localSheetId="4">#REF!</definedName>
    <definedName name="Dec02_Buaya">#REF!</definedName>
    <definedName name="Dec02_Dua1" localSheetId="4">#REF!</definedName>
    <definedName name="Dec02_Dua1">#REF!</definedName>
    <definedName name="Dec02_Dua2" localSheetId="4">#REF!</definedName>
    <definedName name="Dec02_Dua2">#REF!</definedName>
    <definedName name="Dec02_Hantu" localSheetId="4">#REF!</definedName>
    <definedName name="Dec02_Hantu">#REF!</definedName>
    <definedName name="Dec02_Pane" localSheetId="4">#REF!</definedName>
    <definedName name="Dec02_Pane">#REF!</definedName>
    <definedName name="Dec02_Poncan" localSheetId="4">#REF!</definedName>
    <definedName name="Dec02_Poncan">#REF!</definedName>
    <definedName name="Dec02_Raso" localSheetId="4">#REF!</definedName>
    <definedName name="Dec02_Raso">#REF!</definedName>
    <definedName name="Dec02_Sibintang" localSheetId="4">#REF!</definedName>
    <definedName name="Dec02_Sibintang">#REF!</definedName>
    <definedName name="Dec02_Sibuluh" localSheetId="4">#REF!</definedName>
    <definedName name="Dec02_Sibuluh">#REF!</definedName>
    <definedName name="Dec02_Ujung" localSheetId="4">#REF!</definedName>
    <definedName name="Dec02_Ujung">#REF!</definedName>
    <definedName name="Deckslab316" localSheetId="4">#REF!</definedName>
    <definedName name="Deckslab316">#REF!</definedName>
    <definedName name="Deckslab400" localSheetId="4">#REF!</definedName>
    <definedName name="Deckslab400">#REF!</definedName>
    <definedName name="deconcrete" localSheetId="4">#REF!</definedName>
    <definedName name="deconcrete">#REF!</definedName>
    <definedName name="ded" localSheetId="6">[152]BPS!#REF!</definedName>
    <definedName name="ded">[152]BPS!#REF!</definedName>
    <definedName name="deg" localSheetId="9" hidden="1">{"'Sheet1'!$A$1"}</definedName>
    <definedName name="deg" localSheetId="6" hidden="1">{"'Sheet1'!$A$1"}</definedName>
    <definedName name="deg" hidden="1">{"'Sheet1'!$A$1"}</definedName>
    <definedName name="dekdrain">#REF!</definedName>
    <definedName name="dekdrainyen">#REF!</definedName>
    <definedName name="Dekor">#REF!</definedName>
    <definedName name="dekplang" localSheetId="4">#REF!</definedName>
    <definedName name="dekplang">#REF!</definedName>
    <definedName name="delinA">[250]Material!$J$184</definedName>
    <definedName name="delinB">[248]Material!$J$185</definedName>
    <definedName name="demansory" localSheetId="4">#REF!</definedName>
    <definedName name="demansory" localSheetId="6">#REF!</definedName>
    <definedName name="demansory">#REF!</definedName>
    <definedName name="dempul" localSheetId="9">[307]cover!#REF!</definedName>
    <definedName name="dempul" localSheetId="6">[315]Harga!#REF!</definedName>
    <definedName name="Dempul">[349]Upah!$L$39</definedName>
    <definedName name="Dempul_kayu" localSheetId="9">#REF!</definedName>
    <definedName name="Dempul_kayu" localSheetId="6">#REF!</definedName>
    <definedName name="Dempul_kayu">#REF!</definedName>
    <definedName name="Dempulduco" localSheetId="9">#REF!</definedName>
    <definedName name="Dempulduco" localSheetId="6">#REF!</definedName>
    <definedName name="Dempulduco">#REF!</definedName>
    <definedName name="Dempulkayumtmenengah" localSheetId="9">#REF!</definedName>
    <definedName name="Dempulkayumtmenengah" localSheetId="6">#REF!</definedName>
    <definedName name="Dempulkayumtmenengah">#REF!</definedName>
    <definedName name="dempultembok">'[279]dft-harga'!$G$36</definedName>
    <definedName name="deng" localSheetId="6">#REF!</definedName>
    <definedName name="deng">#REF!</definedName>
    <definedName name="dengan" localSheetId="9">'[165]Upah&amp;Bahan'!$C$24</definedName>
    <definedName name="dengan">'[166]Upah&amp;Bahan'!$C$24</definedName>
    <definedName name="Denso_Paste">[350]HARGA!$D$72</definedName>
    <definedName name="Denso_Pool">[350]HARGA!$D$73</definedName>
    <definedName name="Denso_Tape">[350]HARGA!$D$74</definedName>
    <definedName name="densopaste" localSheetId="6">'[240]harga lama'!#REF!</definedName>
    <definedName name="densopaste">'[240]harga lama'!#REF!</definedName>
    <definedName name="densopool" localSheetId="6">'[240]harga lama'!#REF!</definedName>
    <definedName name="densopool">'[240]harga lama'!#REF!</definedName>
    <definedName name="densotape" localSheetId="6">'[240]harga lama'!#REF!</definedName>
    <definedName name="densotape">'[240]harga lama'!#REF!</definedName>
    <definedName name="DER" localSheetId="9" hidden="1">{"'Sheet1'!$A$1"}</definedName>
    <definedName name="DER" localSheetId="6" hidden="1">{"'Sheet1'!$A$1"}</definedName>
    <definedName name="DER" hidden="1">{"'Sheet1'!$A$1"}</definedName>
    <definedName name="dera01">'[151]deah raya'!$F$17</definedName>
    <definedName name="dera02">'[151]deah raya'!$F$23</definedName>
    <definedName name="dera03">'[151]deah raya'!$F$26</definedName>
    <definedName name="dera04">'[151]deah raya'!$F$30</definedName>
    <definedName name="dera05">'[151]deah raya'!$F$35</definedName>
    <definedName name="dera06">'[151]deah raya'!$F$39</definedName>
    <definedName name="dera07">'[151]deah raya'!$F$56</definedName>
    <definedName name="dera08">'[151]deah raya'!$F$64</definedName>
    <definedName name="dera09">'[151]deah raya'!$F$73</definedName>
    <definedName name="dera10">'[151]deah raya'!$F$79</definedName>
    <definedName name="dera11">'[151]deah raya'!$F$85</definedName>
    <definedName name="dera12">'[151]deah raya'!$F$87</definedName>
    <definedName name="dera13">'[151]deah raya'!$F$90</definedName>
    <definedName name="dera14">'[151]deah raya'!$F$133</definedName>
    <definedName name="dera15">'[151]deah raya'!$F$151</definedName>
    <definedName name="dera16">'[151]deah raya'!$F$162</definedName>
    <definedName name="dera17">'[151]deah raya'!$F$165</definedName>
    <definedName name="deratot">'[151]deah raya'!$C$192</definedName>
    <definedName name="DeretSamping">'[433]Sch Tender'!XFD1+1</definedName>
    <definedName name="deryt" localSheetId="9" hidden="1">{"'Sheet1'!$A$1"}</definedName>
    <definedName name="deryt" localSheetId="6" hidden="1">{"'Sheet1'!$A$1"}</definedName>
    <definedName name="deryt" hidden="1">{"'Sheet1'!$A$1"}</definedName>
    <definedName name="des" localSheetId="9">#REF!</definedName>
    <definedName name="des" localSheetId="4">[142]B_7!#REF!</definedName>
    <definedName name="des" localSheetId="6">#REF!</definedName>
    <definedName name="des">[142]B_7!#REF!</definedName>
    <definedName name="dess" localSheetId="4">#REF!</definedName>
    <definedName name="dess" localSheetId="6">#REF!</definedName>
    <definedName name="dess">#REF!</definedName>
    <definedName name="detib2100" localSheetId="4">#REF!</definedName>
    <definedName name="detib2100">#REF!</definedName>
    <definedName name="detib2120" localSheetId="4">#REF!</definedName>
    <definedName name="detib2120">#REF!</definedName>
    <definedName name="detib250" localSheetId="4">#REF!</definedName>
    <definedName name="detib250">#REF!</definedName>
    <definedName name="detib260" localSheetId="4">#REF!</definedName>
    <definedName name="detib260">#REF!</definedName>
    <definedName name="detib280" localSheetId="4">#REF!</definedName>
    <definedName name="detib280">#REF!</definedName>
    <definedName name="detik" localSheetId="4">#REF!</definedName>
    <definedName name="detik">#REF!</definedName>
    <definedName name="dev">[434]BOQ!$G$53</definedName>
    <definedName name="DeviasiAkibatX">'[405]Sel Dev'!$Q$222</definedName>
    <definedName name="DeviasiAkibatY">'[405]Sel Dev'!$R$222</definedName>
    <definedName name="DeviasiAkibatZI">'[405]Sel Dev'!$S$222</definedName>
    <definedName name="DeviasiAkibatZII">'[405]Sel Dev'!$T$222</definedName>
    <definedName name="DeviasiAlat">'[405]Sel Dev'!$O$144</definedName>
    <definedName name="DeviasiBahan">'[405]Sel Dev'!$O$121</definedName>
    <definedName name="DeviasiBUL">'[405]Sel Dev'!$O$219</definedName>
    <definedName name="DeviasiSub">'[405]Sel Dev'!$O$159</definedName>
    <definedName name="DeviasiUpah">'[405]Sel Dev'!$O$84</definedName>
    <definedName name="devisi1">[258]rab1!$I$28</definedName>
    <definedName name="devisi2">[258]rab1!$I$48</definedName>
    <definedName name="devisi3">[258]rab1!$I$68</definedName>
    <definedName name="devisi4">[258]rab1!$I$94</definedName>
    <definedName name="devisi5">[258]rab1!$I$108</definedName>
    <definedName name="devisi6">[258]rab1!$I$139</definedName>
    <definedName name="devisi7">[258]rab1!$I$306</definedName>
    <definedName name="devisi8">[258]rab1!$I$364</definedName>
    <definedName name="dewi2" localSheetId="6">#REF!</definedName>
    <definedName name="dewi2">#REF!</definedName>
    <definedName name="dewi6" localSheetId="6">#REF!</definedName>
    <definedName name="dewi6">#REF!</definedName>
    <definedName name="df" localSheetId="4">#REF!</definedName>
    <definedName name="df">#REF!</definedName>
    <definedName name="DFADSFDASF">#REF!</definedName>
    <definedName name="dfasdas" localSheetId="4">'[435]DU&amp;B'!#REF!</definedName>
    <definedName name="dfasdas">'[435]DU&amp;B'!#REF!</definedName>
    <definedName name="DFDF" localSheetId="9">#REF!</definedName>
    <definedName name="DFDF" localSheetId="6">#REF!</definedName>
    <definedName name="DFDF">#REF!</definedName>
    <definedName name="dff" localSheetId="9" hidden="1">{"'Sheet1'!$A$1"}</definedName>
    <definedName name="dff" localSheetId="6" hidden="1">{"'Sheet1'!$A$1"}</definedName>
    <definedName name="dff" hidden="1">{"'Sheet1'!$A$1"}</definedName>
    <definedName name="dfff" localSheetId="9" hidden="1">{"'Sheet1'!$A$1"}</definedName>
    <definedName name="dfff" localSheetId="6" hidden="1">{"'Sheet1'!$A$1"}</definedName>
    <definedName name="dfff" hidden="1">{"'Sheet1'!$A$1"}</definedName>
    <definedName name="dffhh" localSheetId="9" hidden="1">{"'Sheet1'!$A$1"}</definedName>
    <definedName name="dffhh" localSheetId="6" hidden="1">{"'Sheet1'!$A$1"}</definedName>
    <definedName name="dffhh" hidden="1">{"'Sheet1'!$A$1"}</definedName>
    <definedName name="DFGASD" localSheetId="6" hidden="1">[104]TJ1Q47!$E$7:$E$31</definedName>
    <definedName name="DFGASD" hidden="1">[105]TJ1Q47!$E$7:$E$31</definedName>
    <definedName name="DFGDSFGDSFG" localSheetId="6" hidden="1">[104]TJ1Q47!$E$7:$E$31</definedName>
    <definedName name="DFGDSFGDSFG" hidden="1">[105]TJ1Q47!$E$7:$E$31</definedName>
    <definedName name="dfghh" localSheetId="9" hidden="1">{"'Sheet1'!$A$1"}</definedName>
    <definedName name="dfghh" localSheetId="6" hidden="1">{"'Sheet1'!$A$1"}</definedName>
    <definedName name="dfghh" hidden="1">{"'Sheet1'!$A$1"}</definedName>
    <definedName name="DFGHJK" localSheetId="6" hidden="1">[104]TJ1Q47!$G$7:$G$31</definedName>
    <definedName name="DFGHJK" hidden="1">[105]TJ1Q47!$G$7:$G$31</definedName>
    <definedName name="dfgrg" localSheetId="9" hidden="1">{"'Sheet1'!$A$1"}</definedName>
    <definedName name="dfgrg" localSheetId="6" hidden="1">{"'Sheet1'!$A$1"}</definedName>
    <definedName name="dfgrg" hidden="1">{"'Sheet1'!$A$1"}</definedName>
    <definedName name="dfhh" localSheetId="9" hidden="1">{"'Sheet1'!$A$1"}</definedName>
    <definedName name="dfhh" localSheetId="6" hidden="1">{"'Sheet1'!$A$1"}</definedName>
    <definedName name="dfhh" hidden="1">{"'Sheet1'!$A$1"}</definedName>
    <definedName name="DFSADFADSFA">#REF!</definedName>
    <definedName name="DFTALT">'[262]dft~alt'!$A$1:$R$43</definedName>
    <definedName name="dfyhj" localSheetId="9" hidden="1">{"'Sheet1'!$A$1"}</definedName>
    <definedName name="dfyhj" localSheetId="6" hidden="1">{"'Sheet1'!$A$1"}</definedName>
    <definedName name="dfyhj" hidden="1">{"'Sheet1'!$A$1"}</definedName>
    <definedName name="dgadga" hidden="1">'[219]ANL-EI'!#REF!</definedName>
    <definedName name="dge4g" localSheetId="9" hidden="1">{"'Sheet1'!$A$1"}</definedName>
    <definedName name="dge4g" localSheetId="6" hidden="1">{"'Sheet1'!$A$1"}</definedName>
    <definedName name="dge4g" hidden="1">{"'Sheet1'!$A$1"}</definedName>
    <definedName name="dgfdgh">[436]BNAIII!$G$43</definedName>
    <definedName name="dgk" localSheetId="9">#REF!</definedName>
    <definedName name="dgk" localSheetId="6">#REF!</definedName>
    <definedName name="dgk">#REF!</definedName>
    <definedName name="DGM">[150]DONGIA!$A$453:$F$459</definedName>
    <definedName name="dgnc" localSheetId="9">#REF!</definedName>
    <definedName name="dgnc" localSheetId="6">#REF!</definedName>
    <definedName name="dgnc">#REF!</definedName>
    <definedName name="DGTH" localSheetId="6">[150]DONGIA!#REF!</definedName>
    <definedName name="DGTH">[150]DONGIA!#REF!</definedName>
    <definedName name="DGTH1">[150]DONGIA!$A$414:$G$452</definedName>
    <definedName name="dgth2">[150]DONGIA!$A$414:$G$439</definedName>
    <definedName name="DGTR">[150]DONGIA!$A$472:$I$521</definedName>
    <definedName name="dgvl" localSheetId="9">#REF!</definedName>
    <definedName name="dgvl" localSheetId="6">#REF!</definedName>
    <definedName name="dgvl">#REF!</definedName>
    <definedName name="DGVL1">[150]DONGIA!$A$5:$F$235</definedName>
    <definedName name="DGVT">'[150]DON GIA'!$C$5:$G$137</definedName>
    <definedName name="DH" localSheetId="4">#REF!</definedName>
    <definedName name="DH" localSheetId="6">#REF!</definedName>
    <definedName name="DH">#REF!</definedName>
    <definedName name="dhdh" localSheetId="9" hidden="1">{"'Sheet1'!$A$1"}</definedName>
    <definedName name="dhdh" localSheetId="6" hidden="1">{"'Sheet1'!$A$1"}</definedName>
    <definedName name="dhdh" hidden="1">{"'Sheet1'!$A$1"}</definedName>
    <definedName name="dhgd">'[437]SAT-DAS'!$J$29</definedName>
    <definedName name="dhj" localSheetId="9" hidden="1">{"'Sheet1'!$A$1"}</definedName>
    <definedName name="dhj" localSheetId="6" hidden="1">{"'Sheet1'!$A$1"}</definedName>
    <definedName name="dhj" hidden="1">{"'Sheet1'!$A$1"}</definedName>
    <definedName name="dhjrt" localSheetId="9" hidden="1">{"'Sheet1'!$A$1"}</definedName>
    <definedName name="dhjrt" localSheetId="6" hidden="1">{"'Sheet1'!$A$1"}</definedName>
    <definedName name="dhjrt" hidden="1">{"'Sheet1'!$A$1"}</definedName>
    <definedName name="dhs">[416]DHS!$A$1:$F$55</definedName>
    <definedName name="DI_1" localSheetId="9">#REF!</definedName>
    <definedName name="DI_1" localSheetId="6">#REF!</definedName>
    <definedName name="DI_1">#REF!</definedName>
    <definedName name="DI_10" localSheetId="9">#REF!</definedName>
    <definedName name="DI_10" localSheetId="6">#REF!</definedName>
    <definedName name="DI_10">#REF!</definedName>
    <definedName name="DI_11" localSheetId="9">#REF!</definedName>
    <definedName name="DI_11" localSheetId="6">#REF!</definedName>
    <definedName name="DI_11">#REF!</definedName>
    <definedName name="DI_12">#REF!</definedName>
    <definedName name="DI_13">#REF!</definedName>
    <definedName name="DI_2">#REF!</definedName>
    <definedName name="DI_3">#REF!</definedName>
    <definedName name="DI_4">#REF!</definedName>
    <definedName name="DI_5">#REF!</definedName>
    <definedName name="DI_6">#REF!</definedName>
    <definedName name="DI_7">#REF!</definedName>
    <definedName name="DI_8">#REF!</definedName>
    <definedName name="DI_9">#REF!</definedName>
    <definedName name="diaftengah">[99]hrg_sat!$H$67</definedName>
    <definedName name="diaftepi">[99]hrg_sat!$H$68</definedName>
    <definedName name="Diapragma316" localSheetId="9">#REF!</definedName>
    <definedName name="Diapragma316" localSheetId="4">#REF!</definedName>
    <definedName name="Diapragma316" localSheetId="6">#REF!</definedName>
    <definedName name="Diapragma316">#REF!</definedName>
    <definedName name="Diapragma400" localSheetId="4">#REF!</definedName>
    <definedName name="Diapragma400">#REF!</definedName>
    <definedName name="diapragma405" localSheetId="4">#REF!</definedName>
    <definedName name="diapragma405">#REF!</definedName>
    <definedName name="dibuat">[48]rab!$B$170</definedName>
    <definedName name="Dibuat_Oleh">[224]INPUT!$A$24</definedName>
    <definedName name="diesel_hammer" localSheetId="9">#REF!</definedName>
    <definedName name="Diesel_Hammer" localSheetId="4">#REF!</definedName>
    <definedName name="diesel_hammer" localSheetId="6">#REF!</definedName>
    <definedName name="Diesel_Hammer">#REF!</definedName>
    <definedName name="DIGIT" localSheetId="9">#REF!</definedName>
    <definedName name="DIGIT" localSheetId="6">#REF!</definedName>
    <definedName name="DIGIT">'[365]TERBIL prog 2017'!$D$12</definedName>
    <definedName name="DII_1" localSheetId="9">#REF!</definedName>
    <definedName name="DII_1" localSheetId="6">#REF!</definedName>
    <definedName name="DII_1">#REF!</definedName>
    <definedName name="DII_10" localSheetId="9">#REF!</definedName>
    <definedName name="DII_10" localSheetId="6">#REF!</definedName>
    <definedName name="DII_10">#REF!</definedName>
    <definedName name="DII_11" localSheetId="9">#REF!</definedName>
    <definedName name="DII_11" localSheetId="6">#REF!</definedName>
    <definedName name="DII_11">#REF!</definedName>
    <definedName name="DII_12">#REF!</definedName>
    <definedName name="DII_13">#REF!</definedName>
    <definedName name="DII_2">#REF!</definedName>
    <definedName name="DII_3">#REF!</definedName>
    <definedName name="DII_4">#REF!</definedName>
    <definedName name="DII_5">#REF!</definedName>
    <definedName name="DII_6">#REF!</definedName>
    <definedName name="DII_7">#REF!</definedName>
    <definedName name="DII_8">#REF!</definedName>
    <definedName name="DII_9">#REF!</definedName>
    <definedName name="DIII_1">#REF!</definedName>
    <definedName name="DIII_10">#REF!</definedName>
    <definedName name="DIII_11">#REF!</definedName>
    <definedName name="DIII_12">#REF!</definedName>
    <definedName name="DIII_13">#REF!</definedName>
    <definedName name="DIII_2">#REF!</definedName>
    <definedName name="DIII_3">#REF!</definedName>
    <definedName name="DIII_4">#REF!</definedName>
    <definedName name="DIII_5">#REF!</definedName>
    <definedName name="DIII_6">#REF!</definedName>
    <definedName name="DIII_7">#REF!</definedName>
    <definedName name="DIII_8">#REF!</definedName>
    <definedName name="DIII_9">#REF!</definedName>
    <definedName name="dinabolt">[250]Material!$J$187</definedName>
    <definedName name="dinding_zincalume" localSheetId="9">#REF!</definedName>
    <definedName name="dinding_zincalume" localSheetId="6">#REF!</definedName>
    <definedName name="dinding_zincalume">#REF!</definedName>
    <definedName name="dinding1" localSheetId="9">#REF!</definedName>
    <definedName name="dinding1" localSheetId="6">#REF!</definedName>
    <definedName name="dinding1">#REF!</definedName>
    <definedName name="dindingpemisah" localSheetId="6">#REF!</definedName>
    <definedName name="dindingpemisah">#REF!</definedName>
    <definedName name="dindingulang">#REF!</definedName>
    <definedName name="DIP">'[241]DATA PROYEK'!$F$25</definedName>
    <definedName name="dir" localSheetId="4">#REF!</definedName>
    <definedName name="DIR" localSheetId="6">[237]ONSITE!$J$71</definedName>
    <definedName name="dir">#REF!</definedName>
    <definedName name="DirectCost">[438]DC!$A$1:$H$65536</definedName>
    <definedName name="direksi" localSheetId="6">'[153]Daftar Harga Pekerjaan'!#REF!</definedName>
    <definedName name="direksi">'[153]Daftar Harga Pekerjaan'!#REF!</definedName>
    <definedName name="direksikit" localSheetId="9">#REF!</definedName>
    <definedName name="direksikit" localSheetId="6">#REF!</definedName>
    <definedName name="direksikit">#REF!</definedName>
    <definedName name="DIREKTUR" localSheetId="6">[439]Input!$B$7</definedName>
    <definedName name="direktur">'[440]data-pendukung'!$H$33</definedName>
    <definedName name="dirgud" localSheetId="6">'[153]Daftar Harga Pekerjaan'!#REF!</definedName>
    <definedName name="dirgud">'[153]Daftar Harga Pekerjaan'!#REF!</definedName>
    <definedName name="DIRUT">[441]CH!$C$42</definedName>
    <definedName name="dis" localSheetId="4">#REF!</definedName>
    <definedName name="dis" localSheetId="6">#REF!</definedName>
    <definedName name="dis">#REF!</definedName>
    <definedName name="DISC">[442]kuantts!$K$103</definedName>
    <definedName name="disc_fw">[208]BetonP!$K$1</definedName>
    <definedName name="discbaja_6" localSheetId="9">#REF!</definedName>
    <definedName name="discbaja_6" localSheetId="6">#REF!</definedName>
    <definedName name="discbaja_6">#REF!</definedName>
    <definedName name="disceuro" localSheetId="9">#REF!</definedName>
    <definedName name="disceuro" localSheetId="6">#REF!</definedName>
    <definedName name="disceuro">#REF!</definedName>
    <definedName name="discgrd" localSheetId="6">[157]rab!#REF!</definedName>
    <definedName name="discgrd">[157]rab!#REF!</definedName>
    <definedName name="Discount" localSheetId="9" hidden="1">#REF!</definedName>
    <definedName name="Discount" localSheetId="4" hidden="1">#REF!</definedName>
    <definedName name="Discount" localSheetId="6" hidden="1">#REF!</definedName>
    <definedName name="Discount" hidden="1">#REF!</definedName>
    <definedName name="discpel" localSheetId="9">#REF!</definedName>
    <definedName name="discpel" localSheetId="6">#REF!</definedName>
    <definedName name="discpel">#REF!</definedName>
    <definedName name="discpel_6">#REF!</definedName>
    <definedName name="discpin">#REF!</definedName>
    <definedName name="discpin_6">#REF!</definedName>
    <definedName name="DISCRM">#REF!</definedName>
    <definedName name="DISCRM_6">#REF!</definedName>
    <definedName name="discsan">#REF!</definedName>
    <definedName name="discseis">#REF!</definedName>
    <definedName name="discseis_6">#REF!</definedName>
    <definedName name="disdir" localSheetId="4">#REF!</definedName>
    <definedName name="disdir">#REF!</definedName>
    <definedName name="Disetujui_Oleh">[224]INPUT!$A$20</definedName>
    <definedName name="disiapkan_oleh">'[443]data-pendukung'!$H$20</definedName>
    <definedName name="disiapkan_tanggal">'[443]data-pendukung'!$H$22</definedName>
    <definedName name="display_area_2" localSheetId="9" hidden="1">#REF!</definedName>
    <definedName name="display_area_2" localSheetId="4" hidden="1">#REF!</definedName>
    <definedName name="display_area_2" localSheetId="6" hidden="1">#REF!</definedName>
    <definedName name="display_area_2" hidden="1">#REF!</definedName>
    <definedName name="DISPOSAL" localSheetId="9">#REF!</definedName>
    <definedName name="DISPOSAL" localSheetId="6">#REF!</definedName>
    <definedName name="DISPOSAL">#REF!</definedName>
    <definedName name="div" localSheetId="4">#REF!</definedName>
    <definedName name="div">#REF!</definedName>
    <definedName name="div.1">[223]RAB!$H$15</definedName>
    <definedName name="div.10" localSheetId="4">[177]BOQ!#REF!</definedName>
    <definedName name="div.10" localSheetId="6">[177]BOQ!#REF!</definedName>
    <definedName name="div.10">[177]BOQ!#REF!</definedName>
    <definedName name="div.2">[223]RAB!$H$52</definedName>
    <definedName name="div.3">[223]RAB!$H$85</definedName>
    <definedName name="div.4" localSheetId="4">[177]BOQ!#REF!</definedName>
    <definedName name="div.4" localSheetId="6">[177]BOQ!#REF!</definedName>
    <definedName name="div.4">[177]BOQ!#REF!</definedName>
    <definedName name="div.5">[223]RAB!$H$126</definedName>
    <definedName name="div.6">[223]RAB!$H$172</definedName>
    <definedName name="div.7">[223]RAB!$H$306</definedName>
    <definedName name="div.8">[223]RAB!$H$354</definedName>
    <definedName name="DIV.8.OK" localSheetId="4">#REF!</definedName>
    <definedName name="DIV.8.OK" localSheetId="6">#REF!</definedName>
    <definedName name="DIV.8.OK">#REF!</definedName>
    <definedName name="div.9" localSheetId="4">[177]BOQ!#REF!</definedName>
    <definedName name="div.9" localSheetId="6">[177]BOQ!#REF!</definedName>
    <definedName name="div.9">[177]BOQ!#REF!</definedName>
    <definedName name="DIV.I" localSheetId="6">#REF!</definedName>
    <definedName name="DIV.I">#REF!</definedName>
    <definedName name="DIV.II" localSheetId="6">#REF!</definedName>
    <definedName name="DIV.II">#REF!</definedName>
    <definedName name="DIV.III" localSheetId="6">#REF!</definedName>
    <definedName name="DIV.III">#REF!</definedName>
    <definedName name="DIV.IV">#REF!</definedName>
    <definedName name="DIV.IX">#REF!</definedName>
    <definedName name="DIV.V">#REF!</definedName>
    <definedName name="DIV.VI">#REF!</definedName>
    <definedName name="DIV.VII">#REF!</definedName>
    <definedName name="DIV.VIII">#REF!</definedName>
    <definedName name="DIV.X">#REF!</definedName>
    <definedName name="div_1">[208]DKH!$P$19</definedName>
    <definedName name="div_12">[208]DKH!$P$100</definedName>
    <definedName name="div_2">[208]DKH!$P$28</definedName>
    <definedName name="div_3">[208]DKH!$P$39</definedName>
    <definedName name="div_6">[208]DKH!$P$45</definedName>
    <definedName name="DIV_7" localSheetId="6">#REF!</definedName>
    <definedName name="div_7">[208]DKH!$P$80</definedName>
    <definedName name="div_8">[208]DKH!$P$95</definedName>
    <definedName name="DIV_I" localSheetId="4">#REF!</definedName>
    <definedName name="DIV_I" localSheetId="6">#REF!</definedName>
    <definedName name="DIV_I">#REF!</definedName>
    <definedName name="DIV_II" localSheetId="4">#REF!</definedName>
    <definedName name="DIV_II" localSheetId="6">#REF!</definedName>
    <definedName name="DIV_II">#REF!</definedName>
    <definedName name="DIV_III" localSheetId="4">#REF!</definedName>
    <definedName name="DIV_III" localSheetId="6">#REF!</definedName>
    <definedName name="DIV_III">#REF!</definedName>
    <definedName name="DIV_IV" localSheetId="4">#REF!</definedName>
    <definedName name="DIV_IV">#REF!</definedName>
    <definedName name="DIV_IX" localSheetId="4">#REF!</definedName>
    <definedName name="DIV_IX">#REF!</definedName>
    <definedName name="DIV_V" localSheetId="4">#REF!</definedName>
    <definedName name="DIV_V">#REF!</definedName>
    <definedName name="DIV_VI" localSheetId="4">#REF!</definedName>
    <definedName name="DIV_VI">#REF!</definedName>
    <definedName name="DIV_VII" localSheetId="4">#REF!</definedName>
    <definedName name="DIV_VII">#REF!</definedName>
    <definedName name="DIV_VIII" localSheetId="4">#REF!</definedName>
    <definedName name="DIV_VIII">#REF!</definedName>
    <definedName name="DIV_X" localSheetId="4">#REF!</definedName>
    <definedName name="DIV_X">#REF!</definedName>
    <definedName name="Div1_Bahapal" localSheetId="4">#REF!</definedName>
    <definedName name="Div1_Bahapal">#REF!</definedName>
    <definedName name="Div1_Barumun" localSheetId="4">#REF!</definedName>
    <definedName name="Div1_Barumun">#REF!</definedName>
    <definedName name="Div1_Buaya" localSheetId="4">#REF!</definedName>
    <definedName name="Div1_Buaya">#REF!</definedName>
    <definedName name="Div1_Dua1" localSheetId="4">#REF!</definedName>
    <definedName name="Div1_Dua1">#REF!</definedName>
    <definedName name="Div1_Dua2" localSheetId="4">#REF!</definedName>
    <definedName name="Div1_Dua2">#REF!</definedName>
    <definedName name="Div1_Hantu" localSheetId="4">#REF!</definedName>
    <definedName name="Div1_Hantu">#REF!</definedName>
    <definedName name="Div1_Pane" localSheetId="4">#REF!</definedName>
    <definedName name="Div1_Pane">#REF!</definedName>
    <definedName name="Div1_Poncan" localSheetId="4">#REF!</definedName>
    <definedName name="Div1_Poncan">#REF!</definedName>
    <definedName name="Div1_Raso" localSheetId="4">#REF!</definedName>
    <definedName name="Div1_Raso">#REF!</definedName>
    <definedName name="Div1_Sibintang" localSheetId="4">#REF!</definedName>
    <definedName name="Div1_Sibintang">#REF!</definedName>
    <definedName name="Div1_Sibuluh" localSheetId="4">#REF!</definedName>
    <definedName name="Div1_Sibuluh">#REF!</definedName>
    <definedName name="Div1_Total" localSheetId="4">#REF!</definedName>
    <definedName name="Div1_Total">#REF!</definedName>
    <definedName name="Div1_Ujung" localSheetId="4">#REF!</definedName>
    <definedName name="Div1_Ujung">#REF!</definedName>
    <definedName name="DIV10ASB" localSheetId="9">'[444]Kuantitas &amp; Harga'!$H$499</definedName>
    <definedName name="DIV10ASB">'[23]Kuantitas &amp; Harga'!$H$499</definedName>
    <definedName name="DIV1ASB" localSheetId="9">'[444]Kuantitas &amp; Harga'!$H$21</definedName>
    <definedName name="DIV1ASB">'[23]Kuantitas &amp; Harga'!$H$21</definedName>
    <definedName name="Div2_Bahapal" localSheetId="4">#REF!</definedName>
    <definedName name="Div2_Bahapal" localSheetId="6">#REF!</definedName>
    <definedName name="Div2_Bahapal">#REF!</definedName>
    <definedName name="Div2_Barumun" localSheetId="4">#REF!</definedName>
    <definedName name="Div2_Barumun" localSheetId="6">#REF!</definedName>
    <definedName name="Div2_Barumun">#REF!</definedName>
    <definedName name="Div2_Buaya" localSheetId="4">#REF!</definedName>
    <definedName name="Div2_Buaya" localSheetId="6">#REF!</definedName>
    <definedName name="Div2_Buaya">#REF!</definedName>
    <definedName name="Div2_Dua1" localSheetId="4">#REF!</definedName>
    <definedName name="Div2_Dua1">#REF!</definedName>
    <definedName name="Div2_Dua2" localSheetId="4">#REF!</definedName>
    <definedName name="Div2_Dua2">#REF!</definedName>
    <definedName name="Div2_Hantu" localSheetId="4">#REF!</definedName>
    <definedName name="Div2_Hantu">#REF!</definedName>
    <definedName name="Div2_Pane" localSheetId="4">#REF!</definedName>
    <definedName name="Div2_Pane">#REF!</definedName>
    <definedName name="Div2_Poncan" localSheetId="4">#REF!</definedName>
    <definedName name="Div2_Poncan">#REF!</definedName>
    <definedName name="Div2_Raso" localSheetId="4">#REF!</definedName>
    <definedName name="Div2_Raso">#REF!</definedName>
    <definedName name="Div2_Sibintang" localSheetId="4">#REF!</definedName>
    <definedName name="Div2_Sibintang">#REF!</definedName>
    <definedName name="Div2_Sibuluh" localSheetId="4">#REF!</definedName>
    <definedName name="Div2_Sibuluh">#REF!</definedName>
    <definedName name="Div2_Total" localSheetId="4">#REF!</definedName>
    <definedName name="Div2_Total">#REF!</definedName>
    <definedName name="Div2_Ujung" localSheetId="4">#REF!</definedName>
    <definedName name="Div2_Ujung">#REF!</definedName>
    <definedName name="DIV2ASB" localSheetId="9">'[444]Kuantitas &amp; Harga'!$H$40</definedName>
    <definedName name="DIV2ASB">'[23]Kuantitas &amp; Harga'!$H$40</definedName>
    <definedName name="Div3_Bahapal" localSheetId="4">#REF!</definedName>
    <definedName name="Div3_Bahapal" localSheetId="6">#REF!</definedName>
    <definedName name="Div3_Bahapal">#REF!</definedName>
    <definedName name="Div3_Barumun" localSheetId="4">#REF!</definedName>
    <definedName name="Div3_Barumun" localSheetId="6">#REF!</definedName>
    <definedName name="Div3_Barumun">#REF!</definedName>
    <definedName name="Div3_Buaya" localSheetId="4">#REF!</definedName>
    <definedName name="Div3_Buaya" localSheetId="6">#REF!</definedName>
    <definedName name="Div3_Buaya">#REF!</definedName>
    <definedName name="Div3_Dua1" localSheetId="4">#REF!</definedName>
    <definedName name="Div3_Dua1">#REF!</definedName>
    <definedName name="Div3_Dua2" localSheetId="4">#REF!</definedName>
    <definedName name="Div3_Dua2">#REF!</definedName>
    <definedName name="Div3_Hantu" localSheetId="4">#REF!</definedName>
    <definedName name="Div3_Hantu">#REF!</definedName>
    <definedName name="Div3_Pane" localSheetId="4">#REF!</definedName>
    <definedName name="Div3_Pane">#REF!</definedName>
    <definedName name="Div3_Poncan" localSheetId="4">#REF!</definedName>
    <definedName name="Div3_Poncan">#REF!</definedName>
    <definedName name="Div3_Raso" localSheetId="4">#REF!</definedName>
    <definedName name="Div3_Raso">#REF!</definedName>
    <definedName name="Div3_Sibintang" localSheetId="4">#REF!</definedName>
    <definedName name="Div3_Sibintang">#REF!</definedName>
    <definedName name="Div3_Sibuluh" localSheetId="4">#REF!</definedName>
    <definedName name="Div3_Sibuluh">#REF!</definedName>
    <definedName name="Div3_Total" localSheetId="4">#REF!</definedName>
    <definedName name="Div3_Total">#REF!</definedName>
    <definedName name="Div3_Ujung" localSheetId="4">#REF!</definedName>
    <definedName name="Div3_Ujung">#REF!</definedName>
    <definedName name="DIV3A" hidden="1">[398]Div2!$H$12:$H$20</definedName>
    <definedName name="DIV3ASB" localSheetId="9">'[444]Kuantitas &amp; Harga'!$H$65</definedName>
    <definedName name="DIV3ASB">'[23]Kuantitas &amp; Harga'!$H$65</definedName>
    <definedName name="Div4_Bahapal" localSheetId="4">#REF!</definedName>
    <definedName name="Div4_Bahapal" localSheetId="6">#REF!</definedName>
    <definedName name="Div4_Bahapal">#REF!</definedName>
    <definedName name="Div4_Barumun" localSheetId="4">#REF!</definedName>
    <definedName name="Div4_Barumun" localSheetId="6">#REF!</definedName>
    <definedName name="Div4_Barumun">#REF!</definedName>
    <definedName name="Div4_Buaya" localSheetId="4">#REF!</definedName>
    <definedName name="Div4_Buaya" localSheetId="6">#REF!</definedName>
    <definedName name="Div4_Buaya">#REF!</definedName>
    <definedName name="Div4_Dua1" localSheetId="4">#REF!</definedName>
    <definedName name="Div4_Dua1">#REF!</definedName>
    <definedName name="Div4_Dua2" localSheetId="4">#REF!</definedName>
    <definedName name="Div4_Dua2">#REF!</definedName>
    <definedName name="Div4_Hantu" localSheetId="4">#REF!</definedName>
    <definedName name="Div4_Hantu">#REF!</definedName>
    <definedName name="Div4_Pane" localSheetId="4">#REF!</definedName>
    <definedName name="Div4_Pane">#REF!</definedName>
    <definedName name="Div4_Poncan" localSheetId="4">#REF!</definedName>
    <definedName name="Div4_Poncan">#REF!</definedName>
    <definedName name="Div4_Raso" localSheetId="4">#REF!</definedName>
    <definedName name="Div4_Raso">#REF!</definedName>
    <definedName name="Div4_Sibintang" localSheetId="4">#REF!</definedName>
    <definedName name="Div4_Sibintang">#REF!</definedName>
    <definedName name="Div4_Sibuluh" localSheetId="4">#REF!</definedName>
    <definedName name="Div4_Sibuluh">#REF!</definedName>
    <definedName name="Div4_Total" localSheetId="4">#REF!</definedName>
    <definedName name="Div4_Total">#REF!</definedName>
    <definedName name="Div4_Ujung" localSheetId="4">#REF!</definedName>
    <definedName name="Div4_Ujung">#REF!</definedName>
    <definedName name="DIV4ASB" localSheetId="9">'[444]Kuantitas &amp; Harga'!$H$99</definedName>
    <definedName name="DIV4ASB">'[23]Kuantitas &amp; Harga'!$H$99</definedName>
    <definedName name="Div5_Bahapal" localSheetId="4">#REF!</definedName>
    <definedName name="Div5_Bahapal" localSheetId="6">#REF!</definedName>
    <definedName name="Div5_Bahapal">#REF!</definedName>
    <definedName name="Div5_Barumun" localSheetId="4">#REF!</definedName>
    <definedName name="Div5_Barumun" localSheetId="6">#REF!</definedName>
    <definedName name="Div5_Barumun">#REF!</definedName>
    <definedName name="Div5_Buaya" localSheetId="4">#REF!</definedName>
    <definedName name="Div5_Buaya" localSheetId="6">#REF!</definedName>
    <definedName name="Div5_Buaya">#REF!</definedName>
    <definedName name="Div5_Dua1" localSheetId="4">#REF!</definedName>
    <definedName name="Div5_Dua1">#REF!</definedName>
    <definedName name="Div5_Dua2" localSheetId="4">#REF!</definedName>
    <definedName name="Div5_Dua2">#REF!</definedName>
    <definedName name="Div5_Hantu" localSheetId="4">#REF!</definedName>
    <definedName name="Div5_Hantu">#REF!</definedName>
    <definedName name="Div5_Pane" localSheetId="4">#REF!</definedName>
    <definedName name="Div5_Pane">#REF!</definedName>
    <definedName name="Div5_Poncan" localSheetId="4">#REF!</definedName>
    <definedName name="Div5_Poncan">#REF!</definedName>
    <definedName name="Div5_Raso" localSheetId="4">#REF!</definedName>
    <definedName name="Div5_Raso">#REF!</definedName>
    <definedName name="Div5_Sibintang" localSheetId="4">#REF!</definedName>
    <definedName name="Div5_Sibintang">#REF!</definedName>
    <definedName name="Div5_Sibuluh" localSheetId="4">#REF!</definedName>
    <definedName name="Div5_Sibuluh">#REF!</definedName>
    <definedName name="Div5_Total" localSheetId="4">#REF!</definedName>
    <definedName name="Div5_Total">#REF!</definedName>
    <definedName name="Div5_Ujung" localSheetId="4">#REF!</definedName>
    <definedName name="Div5_Ujung">#REF!</definedName>
    <definedName name="DIV5ASB" localSheetId="9">'[444]Kuantitas &amp; Harga'!$H$114</definedName>
    <definedName name="DIV5ASB">'[23]Kuantitas &amp; Harga'!$H$114</definedName>
    <definedName name="Div6_Bahapal" localSheetId="4">#REF!</definedName>
    <definedName name="Div6_Bahapal" localSheetId="6">#REF!</definedName>
    <definedName name="Div6_Bahapal">#REF!</definedName>
    <definedName name="Div6_Barumun" localSheetId="4">#REF!</definedName>
    <definedName name="Div6_Barumun" localSheetId="6">#REF!</definedName>
    <definedName name="Div6_Barumun">#REF!</definedName>
    <definedName name="Div6_Buaya" localSheetId="4">#REF!</definedName>
    <definedName name="Div6_Buaya" localSheetId="6">#REF!</definedName>
    <definedName name="Div6_Buaya">#REF!</definedName>
    <definedName name="Div6_Dua1" localSheetId="4">#REF!</definedName>
    <definedName name="Div6_Dua1">#REF!</definedName>
    <definedName name="Div6_Dua2" localSheetId="4">#REF!</definedName>
    <definedName name="Div6_Dua2">#REF!</definedName>
    <definedName name="Div6_Hantu" localSheetId="4">#REF!</definedName>
    <definedName name="Div6_Hantu">#REF!</definedName>
    <definedName name="Div6_Pane" localSheetId="4">#REF!</definedName>
    <definedName name="Div6_Pane">#REF!</definedName>
    <definedName name="Div6_Poncan" localSheetId="4">#REF!</definedName>
    <definedName name="Div6_Poncan">#REF!</definedName>
    <definedName name="Div6_Raso" localSheetId="4">#REF!</definedName>
    <definedName name="Div6_Raso">#REF!</definedName>
    <definedName name="Div6_Sibintang" localSheetId="4">#REF!</definedName>
    <definedName name="Div6_Sibintang">#REF!</definedName>
    <definedName name="Div6_Sibuluh" localSheetId="4">#REF!</definedName>
    <definedName name="Div6_Sibuluh">#REF!</definedName>
    <definedName name="Div6_Total" localSheetId="4">#REF!</definedName>
    <definedName name="Div6_Total">#REF!</definedName>
    <definedName name="Div6_Ujung" localSheetId="4">#REF!</definedName>
    <definedName name="Div6_Ujung">#REF!</definedName>
    <definedName name="DIV6ASB" localSheetId="9">'[444]Kuantitas &amp; Harga'!$H$183</definedName>
    <definedName name="DIV6ASB">'[23]Kuantitas &amp; Harga'!$H$183</definedName>
    <definedName name="Div7_Bahapal" localSheetId="4">#REF!</definedName>
    <definedName name="Div7_Bahapal" localSheetId="6">#REF!</definedName>
    <definedName name="Div7_Bahapal">#REF!</definedName>
    <definedName name="Div7_Barumun" localSheetId="4">#REF!</definedName>
    <definedName name="Div7_Barumun" localSheetId="6">#REF!</definedName>
    <definedName name="Div7_Barumun">#REF!</definedName>
    <definedName name="Div7_Buaya" localSheetId="4">#REF!</definedName>
    <definedName name="Div7_Buaya" localSheetId="6">#REF!</definedName>
    <definedName name="Div7_Buaya">#REF!</definedName>
    <definedName name="Div7_Dua1" localSheetId="4">#REF!</definedName>
    <definedName name="Div7_Dua1">#REF!</definedName>
    <definedName name="Div7_Dua2" localSheetId="4">#REF!</definedName>
    <definedName name="Div7_Dua2">#REF!</definedName>
    <definedName name="Div7_Hantu" localSheetId="4">#REF!</definedName>
    <definedName name="Div7_Hantu">#REF!</definedName>
    <definedName name="Div7_Pane" localSheetId="4">#REF!</definedName>
    <definedName name="Div7_Pane">#REF!</definedName>
    <definedName name="Div7_Poncan" localSheetId="4">#REF!</definedName>
    <definedName name="Div7_Poncan">#REF!</definedName>
    <definedName name="Div7_Raso" localSheetId="4">#REF!</definedName>
    <definedName name="Div7_Raso">#REF!</definedName>
    <definedName name="Div7_Sibintang" localSheetId="4">#REF!</definedName>
    <definedName name="Div7_Sibintang">#REF!</definedName>
    <definedName name="Div7_Sibuluh" localSheetId="4">#REF!</definedName>
    <definedName name="Div7_Sibuluh">#REF!</definedName>
    <definedName name="Div7_Total" localSheetId="4">#REF!</definedName>
    <definedName name="Div7_Total">#REF!</definedName>
    <definedName name="Div7_Ujung" localSheetId="4">#REF!</definedName>
    <definedName name="Div7_Ujung">#REF!</definedName>
    <definedName name="DIV7ASB" localSheetId="9">'[444]Kuantitas &amp; Harga'!$H$362</definedName>
    <definedName name="DIV7ASB">'[23]Kuantitas &amp; Harga'!$H$362</definedName>
    <definedName name="DIV8ASB" localSheetId="9">'[444]Kuantitas &amp; Harga'!$H$436</definedName>
    <definedName name="DIV8ASB">'[23]Kuantitas &amp; Harga'!$H$436</definedName>
    <definedName name="DIV9ASB" localSheetId="9">'[444]Kuantitas &amp; Harga'!$H$483</definedName>
    <definedName name="DIV9ASB">'[23]Kuantitas &amp; Harga'!$H$483</definedName>
    <definedName name="diver">[345]Base_Price!$J$18</definedName>
    <definedName name="DIVISI" localSheetId="9">#REF!</definedName>
    <definedName name="DIVISI" localSheetId="4">#REF!</definedName>
    <definedName name="DIVISI" localSheetId="6">[1]COVER!#REF!</definedName>
    <definedName name="DIVISI">#REF!</definedName>
    <definedName name="djd">'[437]SAT-DAS'!$J$19</definedName>
    <definedName name="dka" localSheetId="9">#REF!</definedName>
    <definedName name="dka" localSheetId="6">#REF!</definedName>
    <definedName name="dka">#REF!</definedName>
    <definedName name="dkk" localSheetId="9">#REF!</definedName>
    <definedName name="dkk" localSheetId="6">#REF!</definedName>
    <definedName name="dkk">#REF!</definedName>
    <definedName name="DL15HT" localSheetId="6">'[150]TONGKE-HT'!#REF!</definedName>
    <definedName name="DL15HT">'[150]TONGKE-HT'!#REF!</definedName>
    <definedName name="DL16HT" localSheetId="6">'[150]TONGKE-HT'!#REF!</definedName>
    <definedName name="DL16HT">'[150]TONGKE-HT'!#REF!</definedName>
    <definedName name="DL19HT" localSheetId="6">'[150]TONGKE-HT'!#REF!</definedName>
    <definedName name="DL19HT">'[150]TONGKE-HT'!#REF!</definedName>
    <definedName name="dl20dl" localSheetId="9">#REF!</definedName>
    <definedName name="dl20dl" localSheetId="6">#REF!</definedName>
    <definedName name="dl20dl">#REF!</definedName>
    <definedName name="DL20HT" localSheetId="6">'[150]TONGKE-HT'!#REF!</definedName>
    <definedName name="DL20HT">'[150]TONGKE-HT'!#REF!</definedName>
    <definedName name="dldl1100">'[445]Isolasi Luar Dalam'!$N$46</definedName>
    <definedName name="dldl160">'[445]Isolasi Luar Dalam'!$L$46</definedName>
    <definedName name="dldl180">'[445]Isolasi Luar Dalam'!$M$46</definedName>
    <definedName name="dldlg100">'[445]Isolasi Luar Dalam'!$N$23</definedName>
    <definedName name="dlh20c" localSheetId="9">#REF!</definedName>
    <definedName name="dlh20c" localSheetId="6">#REF!</definedName>
    <definedName name="dlh20c">#REF!</definedName>
    <definedName name="dlh20nb" localSheetId="9">#REF!</definedName>
    <definedName name="dlh20nb" localSheetId="6">#REF!</definedName>
    <definedName name="dlh20nb">#REF!</definedName>
    <definedName name="dlh50nb" localSheetId="9">#REF!</definedName>
    <definedName name="dlh50nb" localSheetId="6">#REF!</definedName>
    <definedName name="dlh50nb">#REF!</definedName>
    <definedName name="dllg100">'[445]Isolasi Luar'!$N$342</definedName>
    <definedName name="dllg120">'[445]Isolasi Luar'!$O$342</definedName>
    <definedName name="dllg50">'[445]Isolasi Luar'!$K$342</definedName>
    <definedName name="dllg60">'[445]Isolasi Luar'!$L$342</definedName>
    <definedName name="dllg80">'[445]Isolasi Luar'!$M$342</definedName>
    <definedName name="dlpar150" localSheetId="9">#REF!</definedName>
    <definedName name="dlpar150" localSheetId="6">#REF!</definedName>
    <definedName name="dlpar150">#REF!</definedName>
    <definedName name="dlpar38120" localSheetId="9">#REF!</definedName>
    <definedName name="dlpar38120" localSheetId="6">#REF!</definedName>
    <definedName name="dlpar38120">#REF!</definedName>
    <definedName name="dlpar56150" localSheetId="9">#REF!</definedName>
    <definedName name="dlpar56150" localSheetId="6">#REF!</definedName>
    <definedName name="dlpar56150">#REF!</definedName>
    <definedName name="dlpar75">#REF!</definedName>
    <definedName name="dlpl18">#REF!</definedName>
    <definedName name="dlpl18nb">#REF!</definedName>
    <definedName name="dlpl1x13">#REF!</definedName>
    <definedName name="dlpl1x13nb">#REF!</definedName>
    <definedName name="dlpl2x18">#REF!</definedName>
    <definedName name="dlpl2x18nb">#REF!</definedName>
    <definedName name="dlpl9">#REF!</definedName>
    <definedName name="dlpl9nb">#REF!</definedName>
    <definedName name="dlplc13w">#REF!</definedName>
    <definedName name="dlplc13wbimc">#REF!</definedName>
    <definedName name="dlplc2x13">#REF!</definedName>
    <definedName name="dlplc2x13nb">#REF!</definedName>
    <definedName name="dlwwh20">#REF!</definedName>
    <definedName name="dlwwh20nb">#REF!</definedName>
    <definedName name="dm">1416.98</definedName>
    <definedName name="Dnding.sirih" localSheetId="9">[122]ANALISA!#REF!</definedName>
    <definedName name="Dnding.sirih">[122]ANALISA!#REF!</definedName>
    <definedName name="DO" localSheetId="6">#REF!</definedName>
    <definedName name="DO">#REF!</definedName>
    <definedName name="Document_array" localSheetId="6">{"Book1","program kerja 2005 edisi Agustus.xls","scedule widang temangkar.XLS"}</definedName>
    <definedName name="Document_array">{"Book1","program kerja 2005 edisi Agustus.xls","scedule widang temangkar.XLS"}</definedName>
    <definedName name="Documents_array">#N/A</definedName>
    <definedName name="DODOL" localSheetId="9">#REF!</definedName>
    <definedName name="dodol" localSheetId="4">#REF!</definedName>
    <definedName name="DODOL" localSheetId="6">#REF!</definedName>
    <definedName name="dodol">#REF!</definedName>
    <definedName name="dol" localSheetId="9">#REF!</definedName>
    <definedName name="dol">[157]harsat!#REF!</definedName>
    <definedName name="dol_6" localSheetId="9">#REF!</definedName>
    <definedName name="dol_6" localSheetId="6">#REF!</definedName>
    <definedName name="dol_6">#REF!</definedName>
    <definedName name="Dolar" localSheetId="9">#REF!</definedName>
    <definedName name="dolar" localSheetId="6">#REF!</definedName>
    <definedName name="dolar">#REF!</definedName>
    <definedName name="dolken" localSheetId="9">#REF!</definedName>
    <definedName name="dolken" localSheetId="4">[87]DH!#REF!</definedName>
    <definedName name="dolken" localSheetId="6">[48]upah!#REF!</definedName>
    <definedName name="dolken">[87]DH!#REF!</definedName>
    <definedName name="Dolken__4___6__cm" localSheetId="9">#REF!</definedName>
    <definedName name="Dolken__4___6__cm" localSheetId="6">#REF!</definedName>
    <definedName name="Dolken__4___6__cm">#REF!</definedName>
    <definedName name="Dolken_7_cm" localSheetId="9">#REF!</definedName>
    <definedName name="Dolken_7_cm" localSheetId="6">#REF!</definedName>
    <definedName name="Dolken_7_cm">#REF!</definedName>
    <definedName name="Dollar" localSheetId="9">#REF!</definedName>
    <definedName name="Dollar" localSheetId="6">#REF!</definedName>
    <definedName name="Dollar">#REF!</definedName>
    <definedName name="DOMBA">#REF!</definedName>
    <definedName name="DOMISILI">[446]data!$B$6</definedName>
    <definedName name="dongia">[150]DG!$A$4:$I$567</definedName>
    <definedName name="dongia1">[150]DG!$A$4:$H$606</definedName>
    <definedName name="Doorclosergriff983" localSheetId="9">#REF!</definedName>
    <definedName name="Doorclosergriff983" localSheetId="6">#REF!</definedName>
    <definedName name="Doorclosergriff983">#REF!</definedName>
    <definedName name="doorcluser\nonjasa" localSheetId="9">#REF!</definedName>
    <definedName name="doorcluser\nonjasa" localSheetId="6">#REF!</definedName>
    <definedName name="doorcluser\nonjasa">#REF!</definedName>
    <definedName name="doorstop\nonjasa" localSheetId="9">#REF!</definedName>
    <definedName name="doorstop\nonjasa" localSheetId="6">#REF!</definedName>
    <definedName name="doorstop\nonjasa">#REF!</definedName>
    <definedName name="DoorstopDKS887PB\SN">#REF!</definedName>
    <definedName name="double" localSheetId="4">#REF!</definedName>
    <definedName name="double">#REF!</definedName>
    <definedName name="Doubleclindergrif">#REF!</definedName>
    <definedName name="doublecylinder\nonjasa">#REF!</definedName>
    <definedName name="DoublerobehookTS118WS">#REF!</definedName>
    <definedName name="doz">#REF!</definedName>
    <definedName name="dozer" localSheetId="4">#REF!</definedName>
    <definedName name="dozer">#REF!</definedName>
    <definedName name="dozer21">'[312]h.sat-bbm'!$J$20</definedName>
    <definedName name="dozyen" localSheetId="6">#REF!</definedName>
    <definedName name="dozyen">#REF!</definedName>
    <definedName name="Dozzer" localSheetId="9">#REF!</definedName>
    <definedName name="Dozzer" localSheetId="4">#REF!</definedName>
    <definedName name="Dozzer" localSheetId="6">#REF!</definedName>
    <definedName name="Dozzer">#REF!</definedName>
    <definedName name="DP_Disiapkan_Tanggal">'[447]Data Pendukung'!$D$10</definedName>
    <definedName name="dpa" localSheetId="9">#REF!</definedName>
    <definedName name="dpa" localSheetId="6">#REF!</definedName>
    <definedName name="dpa">#REF!</definedName>
    <definedName name="dpasir">[294]Catatan!$F$66</definedName>
    <definedName name="DPB">[294]Catatan!$F$112</definedName>
    <definedName name="dpc">'[312]h.sat-bbm'!$J$76</definedName>
    <definedName name="dpipe">[345]Base_Price!$J$180</definedName>
    <definedName name="DPJ_B_M">#N/A</definedName>
    <definedName name="DPJ_B_MB">#N/A</definedName>
    <definedName name="dpk" localSheetId="9">#REF!</definedName>
    <definedName name="dpk" localSheetId="6">#REF!</definedName>
    <definedName name="dpk">#REF!</definedName>
    <definedName name="dpsrurg">[294]Catatan!$F$110</definedName>
    <definedName name="dquary">[255]MTD!$T$17</definedName>
    <definedName name="DR" localSheetId="6">[448]Rkp!$K$19</definedName>
    <definedName name="dr">[223]MASTER!$D$108</definedName>
    <definedName name="dragon">'[153]Harga Satuan Bahan'!$E$148</definedName>
    <definedName name="drain" localSheetId="4">[87]DH!#REF!</definedName>
    <definedName name="drain" localSheetId="6">[87]DH!#REF!</definedName>
    <definedName name="drain">[87]DH!#REF!</definedName>
    <definedName name="drain100" localSheetId="4">#REF!</definedName>
    <definedName name="drain100" localSheetId="6">#REF!</definedName>
    <definedName name="drain100">#REF!</definedName>
    <definedName name="drain2" localSheetId="4">[87]DH!#REF!</definedName>
    <definedName name="drain2" localSheetId="6">[87]DH!#REF!</definedName>
    <definedName name="drain2">[87]DH!#REF!</definedName>
    <definedName name="DRAINASE" localSheetId="9">#REF!</definedName>
    <definedName name="DRAINASE" localSheetId="4">#REF!</definedName>
    <definedName name="DRAINASE" localSheetId="6">#REF!</definedName>
    <definedName name="DRAINASE">#REF!</definedName>
    <definedName name="drainase_besarmetro">[260]sp_dr!$B$198:$I$234</definedName>
    <definedName name="drainase_perkotaan">[260]sp_dr!$B$236:$I$272</definedName>
    <definedName name="draine" localSheetId="4">[87]DH!#REF!</definedName>
    <definedName name="draine" localSheetId="6">[87]DH!#REF!</definedName>
    <definedName name="draine">[87]DH!#REF!</definedName>
    <definedName name="drainhole" localSheetId="4">[87]Ans!#REF!</definedName>
    <definedName name="drainhole" localSheetId="6">[87]Ans!#REF!</definedName>
    <definedName name="drainhole">[87]Ans!#REF!</definedName>
    <definedName name="drainhole1" localSheetId="4">[87]Ans!#REF!</definedName>
    <definedName name="drainhole1" localSheetId="6">[87]Ans!#REF!</definedName>
    <definedName name="drainhole1">[87]Ans!#REF!</definedName>
    <definedName name="drainhole2" localSheetId="4">[87]Ans!#REF!</definedName>
    <definedName name="drainhole2" localSheetId="6">[87]Ans!#REF!</definedName>
    <definedName name="drainhole2">[87]Ans!#REF!</definedName>
    <definedName name="DRE" localSheetId="4">#REF!</definedName>
    <definedName name="DRE" localSheetId="6">#REF!</definedName>
    <definedName name="DRE">#REF!</definedName>
    <definedName name="drh" localSheetId="9" hidden="1">{#N/A,#N/A,FALSE,"REK-S-TPL";#N/A,#N/A,FALSE,"REK-TPML";#N/A,#N/A,FALSE,"RAB-TEMPEL"}</definedName>
    <definedName name="drh" localSheetId="6" hidden="1">{#N/A,#N/A,FALSE,"REK-S-TPL";#N/A,#N/A,FALSE,"REK-TPML";#N/A,#N/A,FALSE,"RAB-TEMPEL"}</definedName>
    <definedName name="drh" hidden="1">{#N/A,#N/A,FALSE,"REK-S-TPL";#N/A,#N/A,FALSE,"REK-TPML";#N/A,#N/A,FALSE,"RAB-TEMPEL"}</definedName>
    <definedName name="dri">[393]DH!$G$13</definedName>
    <definedName name="drilb2100" localSheetId="9">#REF!</definedName>
    <definedName name="drilb2100" localSheetId="4">#REF!</definedName>
    <definedName name="drilb2100" localSheetId="6">#REF!</definedName>
    <definedName name="drilb2100">#REF!</definedName>
    <definedName name="drilb2120" localSheetId="9">#REF!</definedName>
    <definedName name="drilb2120" localSheetId="4">#REF!</definedName>
    <definedName name="drilb2120">#REF!</definedName>
    <definedName name="drilb250" localSheetId="4">#REF!</definedName>
    <definedName name="drilb250">#REF!</definedName>
    <definedName name="drilb260" localSheetId="4">#REF!</definedName>
    <definedName name="drilb260">#REF!</definedName>
    <definedName name="drilb280" localSheetId="4">#REF!</definedName>
    <definedName name="drilb280">#REF!</definedName>
    <definedName name="drildl3a100" localSheetId="4">#REF!</definedName>
    <definedName name="drildl3a100">#REF!</definedName>
    <definedName name="drildl3a120" localSheetId="4">#REF!</definedName>
    <definedName name="drildl3a120">#REF!</definedName>
    <definedName name="drildl3a50" localSheetId="4">#REF!</definedName>
    <definedName name="drildl3a50">#REF!</definedName>
    <definedName name="drildl3a60" localSheetId="4">#REF!</definedName>
    <definedName name="drildl3a60">#REF!</definedName>
    <definedName name="drildl3a80" localSheetId="4">#REF!</definedName>
    <definedName name="drildl3a80">#REF!</definedName>
    <definedName name="drill1100" localSheetId="4">#REF!</definedName>
    <definedName name="drill1100">#REF!</definedName>
    <definedName name="drill1120" localSheetId="4">#REF!</definedName>
    <definedName name="drill1120">#REF!</definedName>
    <definedName name="drill150" localSheetId="4">#REF!</definedName>
    <definedName name="drill150">#REF!</definedName>
    <definedName name="drill160" localSheetId="4">#REF!</definedName>
    <definedName name="drill160">#REF!</definedName>
    <definedName name="drill180" localSheetId="4">#REF!</definedName>
    <definedName name="drill180">#REF!</definedName>
    <definedName name="drill3100" localSheetId="4">#REF!</definedName>
    <definedName name="drill3100">#REF!</definedName>
    <definedName name="drill3120" localSheetId="4">#REF!</definedName>
    <definedName name="drill3120">#REF!</definedName>
    <definedName name="drill350" localSheetId="4">#REF!</definedName>
    <definedName name="drill350">#REF!</definedName>
    <definedName name="drill360" localSheetId="4">#REF!</definedName>
    <definedName name="drill360">#REF!</definedName>
    <definedName name="drill380" localSheetId="4">#REF!</definedName>
    <definedName name="drill380">#REF!</definedName>
    <definedName name="drill5100" localSheetId="4">#REF!</definedName>
    <definedName name="drill5100">#REF!</definedName>
    <definedName name="drill5120" localSheetId="4">#REF!</definedName>
    <definedName name="drill5120">#REF!</definedName>
    <definedName name="drill550" localSheetId="4">#REF!</definedName>
    <definedName name="drill550">#REF!</definedName>
    <definedName name="drill560" localSheetId="4">#REF!</definedName>
    <definedName name="drill560">#REF!</definedName>
    <definedName name="drill580" localSheetId="4">#REF!</definedName>
    <definedName name="drill580">#REF!</definedName>
    <definedName name="drill5a100" localSheetId="4">#REF!</definedName>
    <definedName name="drill5a100">#REF!</definedName>
    <definedName name="drill5a120" localSheetId="4">#REF!</definedName>
    <definedName name="drill5a120">#REF!</definedName>
    <definedName name="drill5a50" localSheetId="4">#REF!</definedName>
    <definedName name="drill5a50">#REF!</definedName>
    <definedName name="drill5a60" localSheetId="4">#REF!</definedName>
    <definedName name="drill5a60">#REF!</definedName>
    <definedName name="drill5a80" localSheetId="4">#REF!</definedName>
    <definedName name="drill5a80">#REF!</definedName>
    <definedName name="drill6a100" localSheetId="4">#REF!</definedName>
    <definedName name="drill6a100">#REF!</definedName>
    <definedName name="drill6a120" localSheetId="4">#REF!</definedName>
    <definedName name="drill6a120">#REF!</definedName>
    <definedName name="drill6a50" localSheetId="4">#REF!</definedName>
    <definedName name="drill6a50">#REF!</definedName>
    <definedName name="drill6a60" localSheetId="4">#REF!</definedName>
    <definedName name="drill6a60">#REF!</definedName>
    <definedName name="drill6a80" localSheetId="4">#REF!</definedName>
    <definedName name="drill6a80">#REF!</definedName>
    <definedName name="drilling">'[312]h.sat-bbm'!$J$57</definedName>
    <definedName name="drillug100" localSheetId="9">#REF!</definedName>
    <definedName name="drillug100" localSheetId="4">#REF!</definedName>
    <definedName name="drillug100" localSheetId="6">#REF!</definedName>
    <definedName name="drillug100">#REF!</definedName>
    <definedName name="drillug120" localSheetId="4">#REF!</definedName>
    <definedName name="drillug120">#REF!</definedName>
    <definedName name="drillug50" localSheetId="4">#REF!</definedName>
    <definedName name="drillug50">#REF!</definedName>
    <definedName name="drillug60" localSheetId="4">#REF!</definedName>
    <definedName name="drillug60">#REF!</definedName>
    <definedName name="drillug80" localSheetId="4">#REF!</definedName>
    <definedName name="drillug80">#REF!</definedName>
    <definedName name="drilpump">'[312]h.sat-bbm'!$J$72</definedName>
    <definedName name="Driver" localSheetId="6">#REF!</definedName>
    <definedName name="driver">[213]BASICPRICE!$F$121</definedName>
    <definedName name="drkeet" localSheetId="9">#REF!</definedName>
    <definedName name="drkeet" localSheetId="6">#REF!</definedName>
    <definedName name="drkeet">#REF!</definedName>
    <definedName name="DRM18W" localSheetId="9">#REF!</definedName>
    <definedName name="DRM18W" localSheetId="6">#REF!</definedName>
    <definedName name="DRM18W">#REF!</definedName>
    <definedName name="Drop">'[239]Hsatuan-OK'!$G$173</definedName>
    <definedName name="Drop20">'[239]Hsatuan-OK'!$G$174</definedName>
    <definedName name="drop30">'[239]Hsatuan-OK'!$G$175</definedName>
    <definedName name="drumpencampur" localSheetId="9">#REF!</definedName>
    <definedName name="drumpencampur" localSheetId="6">#REF!</definedName>
    <definedName name="drumpencampur">#REF!</definedName>
    <definedName name="drumpenyemprot" localSheetId="9">#REF!</definedName>
    <definedName name="drumpenyemprot" localSheetId="6">#REF!</definedName>
    <definedName name="drumpenyemprot">#REF!</definedName>
    <definedName name="dr聩ldl3a80" localSheetId="4">#REF!</definedName>
    <definedName name="dr聩ldl3a80">#REF!</definedName>
    <definedName name="ds" localSheetId="4">#REF!</definedName>
    <definedName name="ds" localSheetId="6">[449]Meto!#REF!</definedName>
    <definedName name="ds">#REF!</definedName>
    <definedName name="ds1pnc" localSheetId="6">#REF!</definedName>
    <definedName name="ds1pnc">#REF!</definedName>
    <definedName name="ds1pvl">#REF!</definedName>
    <definedName name="ds3pnc">#REF!</definedName>
    <definedName name="ds3pvl">#REF!</definedName>
    <definedName name="dsadfsdf" localSheetId="4">'[450]An. Alat'!#REF!</definedName>
    <definedName name="dsadfsdf">'[450]An. Alat'!#REF!</definedName>
    <definedName name="dsas" localSheetId="4">'[451]Urut kabupaten'!#REF!</definedName>
    <definedName name="dsas">'[451]Urut kabupaten'!#REF!</definedName>
    <definedName name="dsct3pnc">'[150]#REF'!#REF!</definedName>
    <definedName name="dsct3pvl">'[150]#REF'!#REF!</definedName>
    <definedName name="dsdp">[260]am_al!$B$160:$I$196</definedName>
    <definedName name="DSDSS" localSheetId="4">'[124]Kuantitas &amp; Harga'!#REF!</definedName>
    <definedName name="DSDSS" localSheetId="6">'[124]Kuantitas &amp; Harga'!#REF!</definedName>
    <definedName name="DSDSS">'[124]Kuantitas &amp; Harga'!#REF!</definedName>
    <definedName name="dsdssd">[452]CH!$C$8</definedName>
    <definedName name="dsdw" localSheetId="9">#REF!</definedName>
    <definedName name="dsdw" localSheetId="6">#REF!</definedName>
    <definedName name="dsdw">#REF!</definedName>
    <definedName name="dsf" localSheetId="9" hidden="1">{"'Sheet1'!$A$1"}</definedName>
    <definedName name="dsf" localSheetId="6" hidden="1">{"'Sheet1'!$A$1"}</definedName>
    <definedName name="dsf" hidden="1">{"'Sheet1'!$A$1"}</definedName>
    <definedName name="dsfs">[379]MET!#REF!</definedName>
    <definedName name="dsfsadfewf">[453]RAB!$D$75</definedName>
    <definedName name="dsfsdfsdf" localSheetId="6">NilaiFisik*110%</definedName>
    <definedName name="dsfsdfsdf">NilaiFisik*110%</definedName>
    <definedName name="dsgf" localSheetId="6">[138]RAB!#REF!</definedName>
    <definedName name="dsgf">[138]RAB!#REF!</definedName>
    <definedName name="DSHP" localSheetId="4">[126]AHS!#REF!</definedName>
    <definedName name="DSHP" localSheetId="6">[126]AHS!#REF!</definedName>
    <definedName name="DSHP">[126]AHS!#REF!</definedName>
    <definedName name="dsilb2100" localSheetId="9">#REF!</definedName>
    <definedName name="dsilb2100" localSheetId="4">#REF!</definedName>
    <definedName name="dsilb2100" localSheetId="6">#REF!</definedName>
    <definedName name="dsilb2100">#REF!</definedName>
    <definedName name="dsilb2120" localSheetId="4">#REF!</definedName>
    <definedName name="dsilb2120">#REF!</definedName>
    <definedName name="dsilb250" localSheetId="4">#REF!</definedName>
    <definedName name="dsilb250">#REF!</definedName>
    <definedName name="dsilb260" localSheetId="4">#REF!</definedName>
    <definedName name="dsilb260">#REF!</definedName>
    <definedName name="dsilb280" localSheetId="4">#REF!</definedName>
    <definedName name="dsilb280">#REF!</definedName>
    <definedName name="dsildb2100" localSheetId="4">#REF!</definedName>
    <definedName name="dsildb2100">#REF!</definedName>
    <definedName name="dsildb2120" localSheetId="4">#REF!</definedName>
    <definedName name="dsildb2120">#REF!</definedName>
    <definedName name="dsildb250" localSheetId="4">#REF!</definedName>
    <definedName name="dsildb250">#REF!</definedName>
    <definedName name="dsildb260" localSheetId="4">#REF!</definedName>
    <definedName name="dsildb260">#REF!</definedName>
    <definedName name="dsildb280" localSheetId="4">#REF!</definedName>
    <definedName name="dsildb280">#REF!</definedName>
    <definedName name="dsildl1100" localSheetId="4">#REF!</definedName>
    <definedName name="dsildl1100">#REF!</definedName>
    <definedName name="dsildl1120" localSheetId="4">#REF!</definedName>
    <definedName name="dsildl1120">#REF!</definedName>
    <definedName name="dsildl150" localSheetId="4">#REF!</definedName>
    <definedName name="dsildl150">#REF!</definedName>
    <definedName name="dsildl160" localSheetId="4">#REF!</definedName>
    <definedName name="dsildl160">#REF!</definedName>
    <definedName name="dsildl180" localSheetId="4">#REF!</definedName>
    <definedName name="dsildl180">#REF!</definedName>
    <definedName name="dsildl3100" localSheetId="4">#REF!</definedName>
    <definedName name="dsildl3100">#REF!</definedName>
    <definedName name="dsildl3120" localSheetId="4">#REF!</definedName>
    <definedName name="dsildl3120">#REF!</definedName>
    <definedName name="dsildl350" localSheetId="4">#REF!</definedName>
    <definedName name="dsildl350">#REF!</definedName>
    <definedName name="dsildl360" localSheetId="4">#REF!</definedName>
    <definedName name="dsildl360">#REF!</definedName>
    <definedName name="dsildl380" localSheetId="4">#REF!</definedName>
    <definedName name="dsildl380">#REF!</definedName>
    <definedName name="dsildl3a100" localSheetId="4">#REF!</definedName>
    <definedName name="dsildl3a100">#REF!</definedName>
    <definedName name="dsildl3a120" localSheetId="4">#REF!</definedName>
    <definedName name="dsildl3a120">#REF!</definedName>
    <definedName name="dsildl3a50" localSheetId="4">#REF!</definedName>
    <definedName name="dsildl3a50">#REF!</definedName>
    <definedName name="dsildl3a60" localSheetId="4">#REF!</definedName>
    <definedName name="dsildl3a60">#REF!</definedName>
    <definedName name="dsildl3a80" localSheetId="4">#REF!</definedName>
    <definedName name="dsildl3a80">#REF!</definedName>
    <definedName name="dsildl5100" localSheetId="4">#REF!</definedName>
    <definedName name="dsildl5100">#REF!</definedName>
    <definedName name="dsildl5120" localSheetId="4">#REF!</definedName>
    <definedName name="dsildl5120">#REF!</definedName>
    <definedName name="dsildl550" localSheetId="4">#REF!</definedName>
    <definedName name="dsildl550">#REF!</definedName>
    <definedName name="dsildl560" localSheetId="4">#REF!</definedName>
    <definedName name="dsildl560">#REF!</definedName>
    <definedName name="dsildl580" localSheetId="4">#REF!</definedName>
    <definedName name="dsildl580">#REF!</definedName>
    <definedName name="dsildl5a100" localSheetId="4">#REF!</definedName>
    <definedName name="dsildl5a100">#REF!</definedName>
    <definedName name="dsildl5a120" localSheetId="4">#REF!</definedName>
    <definedName name="dsildl5a120">#REF!</definedName>
    <definedName name="dsildl5a50" localSheetId="4">#REF!</definedName>
    <definedName name="dsildl5a50">#REF!</definedName>
    <definedName name="dsildl5a60" localSheetId="4">#REF!</definedName>
    <definedName name="dsildl5a60">#REF!</definedName>
    <definedName name="dsildl5a80" localSheetId="4">#REF!</definedName>
    <definedName name="dsildl5a80">#REF!</definedName>
    <definedName name="dsildl6a100" localSheetId="4">#REF!</definedName>
    <definedName name="dsildl6a100">#REF!</definedName>
    <definedName name="dsildl6a120" localSheetId="4">#REF!</definedName>
    <definedName name="dsildl6a120">#REF!</definedName>
    <definedName name="dsildl6a50" localSheetId="4">#REF!</definedName>
    <definedName name="dsildl6a50">#REF!</definedName>
    <definedName name="dsildl6a60" localSheetId="4">#REF!</definedName>
    <definedName name="dsildl6a60">#REF!</definedName>
    <definedName name="dsildl6a80" localSheetId="4">#REF!</definedName>
    <definedName name="dsildl6a80">#REF!</definedName>
    <definedName name="dsildlug100" localSheetId="4">#REF!</definedName>
    <definedName name="dsildlug100">#REF!</definedName>
    <definedName name="dsildlug120" localSheetId="4">#REF!</definedName>
    <definedName name="dsildlug120">#REF!</definedName>
    <definedName name="dsildlug50" localSheetId="4">#REF!</definedName>
    <definedName name="dsildlug50">#REF!</definedName>
    <definedName name="dsildlug60" localSheetId="4">#REF!</definedName>
    <definedName name="dsildlug60">#REF!</definedName>
    <definedName name="dsildlug80" localSheetId="4">#REF!</definedName>
    <definedName name="dsildlug80">#REF!</definedName>
    <definedName name="dsill1100" localSheetId="4">#REF!</definedName>
    <definedName name="dsill1100">#REF!</definedName>
    <definedName name="dsill1120" localSheetId="4">#REF!</definedName>
    <definedName name="dsill1120">#REF!</definedName>
    <definedName name="dsill150" localSheetId="4">#REF!</definedName>
    <definedName name="dsill150">#REF!</definedName>
    <definedName name="dsill160" localSheetId="4">#REF!</definedName>
    <definedName name="dsill160">#REF!</definedName>
    <definedName name="dsill180" localSheetId="4">#REF!</definedName>
    <definedName name="dsill180">#REF!</definedName>
    <definedName name="dsill3100" localSheetId="4">#REF!</definedName>
    <definedName name="dsill3100">#REF!</definedName>
    <definedName name="dsill3120" localSheetId="4">#REF!</definedName>
    <definedName name="dsill3120">#REF!</definedName>
    <definedName name="dsill350" localSheetId="4">#REF!</definedName>
    <definedName name="dsill350">#REF!</definedName>
    <definedName name="dsill360" localSheetId="4">#REF!</definedName>
    <definedName name="dsill360">#REF!</definedName>
    <definedName name="dsill380" localSheetId="4">#REF!</definedName>
    <definedName name="dsill380">#REF!</definedName>
    <definedName name="dsill3a100" localSheetId="4">#REF!</definedName>
    <definedName name="dsill3a100">#REF!</definedName>
    <definedName name="dsill3a120" localSheetId="4">#REF!</definedName>
    <definedName name="dsill3a120">#REF!</definedName>
    <definedName name="dsill3a50" localSheetId="4">#REF!</definedName>
    <definedName name="dsill3a50">#REF!</definedName>
    <definedName name="dsill3a60" localSheetId="4">#REF!</definedName>
    <definedName name="dsill3a60">#REF!</definedName>
    <definedName name="dsill3a80" localSheetId="4">#REF!</definedName>
    <definedName name="dsill3a80">#REF!</definedName>
    <definedName name="dsill5100" localSheetId="4">#REF!</definedName>
    <definedName name="dsill5100">#REF!</definedName>
    <definedName name="dsill5120" localSheetId="4">#REF!</definedName>
    <definedName name="dsill5120">#REF!</definedName>
    <definedName name="dsill550" localSheetId="4">#REF!</definedName>
    <definedName name="dsill550">#REF!</definedName>
    <definedName name="dsill560" localSheetId="4">#REF!</definedName>
    <definedName name="dsill560">#REF!</definedName>
    <definedName name="dsill580" localSheetId="4">#REF!</definedName>
    <definedName name="dsill580">#REF!</definedName>
    <definedName name="dsill5a100" localSheetId="4">#REF!</definedName>
    <definedName name="dsill5a100">#REF!</definedName>
    <definedName name="dsill5a120" localSheetId="4">#REF!</definedName>
    <definedName name="dsill5a120">#REF!</definedName>
    <definedName name="dsill5a50" localSheetId="4">#REF!</definedName>
    <definedName name="dsill5a50">#REF!</definedName>
    <definedName name="dsill5a60" localSheetId="4">#REF!</definedName>
    <definedName name="dsill5a60">#REF!</definedName>
    <definedName name="dsill5a80" localSheetId="4">#REF!</definedName>
    <definedName name="dsill5a80">#REF!</definedName>
    <definedName name="dsill6a100" localSheetId="4">#REF!</definedName>
    <definedName name="dsill6a100">#REF!</definedName>
    <definedName name="dsill6a120" localSheetId="4">#REF!</definedName>
    <definedName name="dsill6a120">#REF!</definedName>
    <definedName name="dsill6a50" localSheetId="4">#REF!</definedName>
    <definedName name="dsill6a50">#REF!</definedName>
    <definedName name="dsill6a60" localSheetId="4">#REF!</definedName>
    <definedName name="dsill6a60">#REF!</definedName>
    <definedName name="dsill6a80" localSheetId="4">#REF!</definedName>
    <definedName name="dsill6a80">#REF!</definedName>
    <definedName name="dsillug100" localSheetId="4">#REF!</definedName>
    <definedName name="dsillug100">#REF!</definedName>
    <definedName name="dsillug120" localSheetId="4">#REF!</definedName>
    <definedName name="dsillug120">#REF!</definedName>
    <definedName name="dsillug50" localSheetId="4">#REF!</definedName>
    <definedName name="dsillug50">#REF!</definedName>
    <definedName name="dsillug60" localSheetId="4">#REF!</definedName>
    <definedName name="dsillug60">#REF!</definedName>
    <definedName name="dsillug80" localSheetId="4">#REF!</definedName>
    <definedName name="dsillug80">#REF!</definedName>
    <definedName name="dsir">[294]Catatan!$F$81</definedName>
    <definedName name="dstib2100" localSheetId="9">#REF!</definedName>
    <definedName name="dstib2100" localSheetId="4">#REF!</definedName>
    <definedName name="dstib2100" localSheetId="6">#REF!</definedName>
    <definedName name="dstib2100">#REF!</definedName>
    <definedName name="dstib2120" localSheetId="4">#REF!</definedName>
    <definedName name="dstib2120">#REF!</definedName>
    <definedName name="dstib250" localSheetId="4">#REF!</definedName>
    <definedName name="dstib250">#REF!</definedName>
    <definedName name="dstib260" localSheetId="4">#REF!</definedName>
    <definedName name="dstib260">#REF!</definedName>
    <definedName name="dstib280" localSheetId="4">#REF!</definedName>
    <definedName name="dstib280">#REF!</definedName>
    <definedName name="dstruet">'[246]SAT-DAS'!$J$60</definedName>
    <definedName name="dswa" localSheetId="4">[142]B_7!#REF!</definedName>
    <definedName name="dswa" localSheetId="6">[142]B_7!#REF!</definedName>
    <definedName name="dswa">[142]B_7!#REF!</definedName>
    <definedName name="dt" localSheetId="4">'[322]DU&amp;B'!#REF!</definedName>
    <definedName name="dt" localSheetId="6">#REF!</definedName>
    <definedName name="dt">'[322]DU&amp;B'!#REF!</definedName>
    <definedName name="DT.1013" localSheetId="4">#REF!</definedName>
    <definedName name="DT.1013" localSheetId="6">#REF!</definedName>
    <definedName name="DT.1013">#REF!</definedName>
    <definedName name="dt.35">'[234]Sat~Bahu'!$C$108</definedName>
    <definedName name="Dt.5">'[234]Sat~Bahu'!$C$107</definedName>
    <definedName name="dt.6" localSheetId="4">#REF!</definedName>
    <definedName name="dt.6" localSheetId="6">#REF!</definedName>
    <definedName name="dt.6">#REF!</definedName>
    <definedName name="DT.636C">[133]metode.dmpu!$L$699</definedName>
    <definedName name="dt.6t" localSheetId="4">#REF!</definedName>
    <definedName name="dt.6t" localSheetId="6">#REF!</definedName>
    <definedName name="dt.6t">#REF!</definedName>
    <definedName name="DT_6" localSheetId="4">#REF!</definedName>
    <definedName name="DT_6" localSheetId="6">#REF!</definedName>
    <definedName name="DT_6">#REF!</definedName>
    <definedName name="DT_8" localSheetId="4">#REF!</definedName>
    <definedName name="DT_8" localSheetId="6">#REF!</definedName>
    <definedName name="DT_8">#REF!</definedName>
    <definedName name="DT_KONT" localSheetId="4">#REF!</definedName>
    <definedName name="DT_KONT">#REF!</definedName>
    <definedName name="dt_um_ttd_jabatan_penawar">'[454]Data Umum Penawaran'!$F$39</definedName>
    <definedName name="dt_um_ttd_nama_penawar">'[454]Data Umum Penawaran'!$F$37</definedName>
    <definedName name="dt_um_ttd_perusahaan_penawar">'[454]Data Umum Penawaran'!$F$35</definedName>
    <definedName name="dt_um_ttd_tgl_penawaran">'[454]Data Umum Penawaran'!$F$33</definedName>
    <definedName name="DT10t">[272]basic!$J$84</definedName>
    <definedName name="dt18m3" localSheetId="6">[157]harsat!#REF!</definedName>
    <definedName name="dt18m3">[157]harsat!#REF!</definedName>
    <definedName name="DT35_" localSheetId="4">#REF!</definedName>
    <definedName name="DT35_" localSheetId="6">#REF!</definedName>
    <definedName name="DT35_">#REF!</definedName>
    <definedName name="dt4m3" localSheetId="6">#REF!</definedName>
    <definedName name="dt4m3">#REF!</definedName>
    <definedName name="dt4m3yen">#REF!</definedName>
    <definedName name="dt4t" localSheetId="6">#REF!</definedName>
    <definedName name="dt4t">'[312]h.sat-bbm'!$J$31</definedName>
    <definedName name="dt6t" localSheetId="6">#REF!</definedName>
    <definedName name="dt6t">#REF!</definedName>
    <definedName name="dt8m3" localSheetId="6">[157]harsat!#REF!</definedName>
    <definedName name="dt8m3">[157]harsat!#REF!</definedName>
    <definedName name="Dtalas539" localSheetId="4">#REF!</definedName>
    <definedName name="Dtalas539" localSheetId="6">#REF!</definedName>
    <definedName name="Dtalas539">#REF!</definedName>
    <definedName name="dtbesar" localSheetId="4">#REF!</definedName>
    <definedName name="DTBesar" localSheetId="6">'[259]Harga Dasar'!$H$61</definedName>
    <definedName name="dtbesar">#REF!</definedName>
    <definedName name="dtbsr">'[252]upah bahan'!$G$48</definedName>
    <definedName name="DTengkel" localSheetId="9">#REF!</definedName>
    <definedName name="DTengkel" localSheetId="4">#REF!</definedName>
    <definedName name="DTengkel" localSheetId="6">#REF!</definedName>
    <definedName name="DTengkel">#REF!</definedName>
    <definedName name="DThan539" localSheetId="4">'[403]Up Bhn5'!#REF!</definedName>
    <definedName name="DThan539" localSheetId="6">'[403]Up Bhn5'!#REF!</definedName>
    <definedName name="DThan539">'[403]Up Bhn5'!#REF!</definedName>
    <definedName name="dthhh" localSheetId="9" hidden="1">{"'Sheet1'!$A$1"}</definedName>
    <definedName name="dthhh" localSheetId="6" hidden="1">{"'Sheet1'!$A$1"}</definedName>
    <definedName name="dthhh" hidden="1">{"'Sheet1'!$A$1"}</definedName>
    <definedName name="dthrtj" localSheetId="9" hidden="1">{"'Sheet1'!$A$1"}</definedName>
    <definedName name="dthrtj" localSheetId="6" hidden="1">{"'Sheet1'!$A$1"}</definedName>
    <definedName name="dthrtj" hidden="1">{"'Sheet1'!$A$1"}</definedName>
    <definedName name="DTI" localSheetId="4">#REF!</definedName>
    <definedName name="DTI">#REF!</definedName>
    <definedName name="DTII" localSheetId="4">#REF!</definedName>
    <definedName name="DTII">#REF!</definedName>
    <definedName name="dtkecil" localSheetId="4">#REF!</definedName>
    <definedName name="DTKecil" localSheetId="6">'[259]Harga Dasar'!$H$62</definedName>
    <definedName name="dtkecil">#REF!</definedName>
    <definedName name="DTKONT">[262]dtkont!$B$2:$O$55</definedName>
    <definedName name="dtmin">[345]Base_Price!$J$195</definedName>
    <definedName name="DTPX_R_M">#N/A</definedName>
    <definedName name="dtryutu">[164]DHSD!$G$18</definedName>
    <definedName name="DTtronton" localSheetId="9">#REF!</definedName>
    <definedName name="DTtronton" localSheetId="4">#REF!</definedName>
    <definedName name="DTtronton" localSheetId="6">#REF!</definedName>
    <definedName name="DTtronton">#REF!</definedName>
    <definedName name="dtudtr">[164]DHSD!$G$43</definedName>
    <definedName name="dtudtry">[164]DHSD!$G$23</definedName>
    <definedName name="dtysy">'[246]SAT-DAS'!$J$67</definedName>
    <definedName name="dtyud">[164]DHSD!$G$32</definedName>
    <definedName name="dtyudu">[164]DHSD!$G$38</definedName>
    <definedName name="du" localSheetId="4">#REF!</definedName>
    <definedName name="du" localSheetId="6">#REF!</definedName>
    <definedName name="du">#REF!</definedName>
    <definedName name="dua" localSheetId="9">#REF!</definedName>
    <definedName name="dua" localSheetId="4">#REF!</definedName>
    <definedName name="dua">#REF!</definedName>
    <definedName name="duco">#REF!</definedName>
    <definedName name="Duct45">[207]hrg_sat!$H$74</definedName>
    <definedName name="Duct84">[99]hrg_sat!$H$75</definedName>
    <definedName name="dudtyu">'[246]SAT-DAS'!$J$55</definedName>
    <definedName name="duiker" localSheetId="9">#REF!</definedName>
    <definedName name="duiker" localSheetId="6">#REF!</definedName>
    <definedName name="duiker">#REF!</definedName>
    <definedName name="duiker40" localSheetId="9">#REF!</definedName>
    <definedName name="duiker40" localSheetId="6">#REF!</definedName>
    <definedName name="duiker40">#REF!</definedName>
    <definedName name="duikerU40" localSheetId="9">#REF!</definedName>
    <definedName name="duikerU40" localSheetId="6">#REF!</definedName>
    <definedName name="duikerU40">#REF!</definedName>
    <definedName name="duikerU60">#REF!</definedName>
    <definedName name="duk">'[153]Harga Satuan Bahan'!#REF!</definedName>
    <definedName name="dump" localSheetId="4">#REF!</definedName>
    <definedName name="dump" localSheetId="6">#REF!</definedName>
    <definedName name="dump">#REF!</definedName>
    <definedName name="Dump_Truck" localSheetId="4">#REF!</definedName>
    <definedName name="Dump_Truck">#REF!</definedName>
    <definedName name="dump34" localSheetId="4">#REF!</definedName>
    <definedName name="dump34">#REF!</definedName>
    <definedName name="dump68" localSheetId="4">#REF!</definedName>
    <definedName name="dump68">#REF!</definedName>
    <definedName name="DUMPTRUCK" localSheetId="4">'[212]HARGA SATUAN  '!#REF!</definedName>
    <definedName name="dumptruck" localSheetId="6">[258]upahbahan!$G$67</definedName>
    <definedName name="DUMPTRUCK">'[212]HARGA SATUAN  '!#REF!</definedName>
    <definedName name="DUMPTRUCK1" localSheetId="9">#REF!</definedName>
    <definedName name="DUMPTRUCK1" localSheetId="4">#REF!</definedName>
    <definedName name="DUMPTRUCK1" localSheetId="6">[275]Peralatan!$A$414:$J$472</definedName>
    <definedName name="DUMPTRUCK1">#REF!</definedName>
    <definedName name="DumpTruck12m3">'[225]H-SAT'!$H$93</definedName>
    <definedName name="DUMPTRUCK2" localSheetId="9">#REF!</definedName>
    <definedName name="DUMPTRUCK2" localSheetId="4">#REF!</definedName>
    <definedName name="DUMPTRUCK2" localSheetId="6">[275]Peralatan!$A$473:$J$531</definedName>
    <definedName name="DUMPTRUCK2">#REF!</definedName>
    <definedName name="DUMPTRUCK21" localSheetId="6">#REF!</definedName>
    <definedName name="DUMPTRUCK21">#REF!</definedName>
    <definedName name="DUMPTRUCK233">#REF!</definedName>
    <definedName name="DUMPTRUCK321" localSheetId="4">#REF!</definedName>
    <definedName name="DUMPTRUCK321">#REF!</definedName>
    <definedName name="DUMPTRUCK322">#REF!</definedName>
    <definedName name="dumptruck34" localSheetId="6">[258]upahbahan!$G$68</definedName>
    <definedName name="dumptruck34">'[455]upah bahan '!$H$153</definedName>
    <definedName name="DUMPTRUCK412" localSheetId="6">#REF!</definedName>
    <definedName name="DUMPTRUCK412">#REF!</definedName>
    <definedName name="DUMPTRUCK511" localSheetId="4">#REF!</definedName>
    <definedName name="DUMPTRUCK511" localSheetId="6">#REF!</definedName>
    <definedName name="DUMPTRUCK511">#REF!</definedName>
    <definedName name="DUMPTRUCK512" localSheetId="4">#REF!</definedName>
    <definedName name="DUMPTRUCK512">#REF!</definedName>
    <definedName name="DUMPTRUCK521" localSheetId="4">#REF!</definedName>
    <definedName name="DUMPTRUCK521">#REF!</definedName>
    <definedName name="dumptruck5ton">#REF!</definedName>
    <definedName name="DUMPTRUCK611" localSheetId="4">#REF!</definedName>
    <definedName name="DUMPTRUCK611">#REF!</definedName>
    <definedName name="DUMPTRUCK635">#REF!</definedName>
    <definedName name="DUMPTRUCK773">#REF!</definedName>
    <definedName name="DUMPTRUCK818" localSheetId="4">#REF!</definedName>
    <definedName name="DUMPTRUCK818">#REF!</definedName>
    <definedName name="DUMPTRUCK819" localSheetId="4">#REF!</definedName>
    <definedName name="DUMPTRUCK819">#REF!</definedName>
    <definedName name="duong1">[150]DONGIA!#REF!</definedName>
    <definedName name="duong2">[150]DONGIA!#REF!</definedName>
    <definedName name="duong3">[150]DONGIA!#REF!</definedName>
    <definedName name="duong4">[150]DONGIA!#REF!</definedName>
    <definedName name="duong5">[150]DONGIA!#REF!</definedName>
    <definedName name="DurAsp">[171]Cur!$F$20</definedName>
    <definedName name="DurDra">[171]Cur!$F$12</definedName>
    <definedName name="DurEar">[171]Cur!$F$14</definedName>
    <definedName name="DurGen">[171]Cur!$F$10</definedName>
    <definedName name="DurGra">[171]Cur!$F$18</definedName>
    <definedName name="DurMin">[171]Cur!$F$24</definedName>
    <definedName name="DurSho">[171]Cur!$F$16</definedName>
    <definedName name="DurStruc">[171]Cur!$F$22</definedName>
    <definedName name="duydtyt">[164]DHSD!$G$25</definedName>
    <definedName name="DUYTU">'[246]SAT-DAS'!$J$74</definedName>
    <definedName name="DV_1" localSheetId="9">#REF!</definedName>
    <definedName name="DV_1" localSheetId="6">#REF!</definedName>
    <definedName name="DV_1">#REF!</definedName>
    <definedName name="DV_10" localSheetId="9">#REF!</definedName>
    <definedName name="DV_10" localSheetId="6">#REF!</definedName>
    <definedName name="DV_10">#REF!</definedName>
    <definedName name="DV_11" localSheetId="9">#REF!</definedName>
    <definedName name="DV_11" localSheetId="6">#REF!</definedName>
    <definedName name="DV_11">#REF!</definedName>
    <definedName name="DV_12">#REF!</definedName>
    <definedName name="DV_13">#REF!</definedName>
    <definedName name="DV_2">#REF!</definedName>
    <definedName name="DV_3">#REF!</definedName>
    <definedName name="DV_4">#REF!</definedName>
    <definedName name="DV_5">#REF!</definedName>
    <definedName name="DV_6">#REF!</definedName>
    <definedName name="DV_7">#REF!</definedName>
    <definedName name="DV_8">#REF!</definedName>
    <definedName name="DV_9">#REF!</definedName>
    <definedName name="dvve" localSheetId="9" hidden="1">{"'Sheet1'!$A$1"}</definedName>
    <definedName name="dvve" localSheetId="6" hidden="1">{"'Sheet1'!$A$1"}</definedName>
    <definedName name="dvve" hidden="1">{"'Sheet1'!$A$1"}</definedName>
    <definedName name="Dynabolt">[99]hrg_sat!$H$105</definedName>
    <definedName name="dyudu">[164]DHSD!$G$34</definedName>
    <definedName name="e" localSheetId="9">#REF!</definedName>
    <definedName name="e" localSheetId="4">#REF!</definedName>
    <definedName name="e" localSheetId="6">#REF!</definedName>
    <definedName name="e">#REF!</definedName>
    <definedName name="E." localSheetId="4">#REF!</definedName>
    <definedName name="E.">#REF!</definedName>
    <definedName name="E.001" localSheetId="9">#REF!</definedName>
    <definedName name="E.001" localSheetId="6">#REF!</definedName>
    <definedName name="E.001">'[446]upah.bahan.alat'!$H$60</definedName>
    <definedName name="e.002" localSheetId="9">'[304]Upah&amp;Bahan'!$U$205</definedName>
    <definedName name="e.002">'[318]Upah&amp;Bahan'!$U$205</definedName>
    <definedName name="E.01">'[223]ANALIS-ALAT'!$I$42</definedName>
    <definedName name="E.010" localSheetId="9">#REF!</definedName>
    <definedName name="E.010" localSheetId="6">#REF!</definedName>
    <definedName name="E.010">'[446]upah.bahan.alat'!$H$65</definedName>
    <definedName name="e.011" localSheetId="9">'[304]Upah&amp;Bahan'!$U$261</definedName>
    <definedName name="e.011">'[318]Upah&amp;Bahan'!$U$261</definedName>
    <definedName name="E.02">'[223]ANALIS-ALAT'!$I$89</definedName>
    <definedName name="E.020" localSheetId="9">#REF!</definedName>
    <definedName name="E.020" localSheetId="6">#REF!</definedName>
    <definedName name="E.020">'[335]UPAH BAHAN '!$F$116</definedName>
    <definedName name="E.03">'[223]ANALIS-ALAT'!$I$136</definedName>
    <definedName name="E.031" localSheetId="9">#REF!</definedName>
    <definedName name="E.031" localSheetId="6">#REF!</definedName>
    <definedName name="E.031">'[446]upah.bahan.alat'!$H$63</definedName>
    <definedName name="e.032" localSheetId="9">'[304]Upah&amp;Bahan'!$U$317</definedName>
    <definedName name="E.032" localSheetId="4">#REF!</definedName>
    <definedName name="e.032" localSheetId="6">'[318]Upah&amp;Bahan'!$U$317</definedName>
    <definedName name="E.032">#REF!</definedName>
    <definedName name="E.04">'[223]ANALIS-ALAT'!$I$183</definedName>
    <definedName name="E.040" localSheetId="9">#REF!</definedName>
    <definedName name="E.040" localSheetId="6">#REF!</definedName>
    <definedName name="E.040">[456]alat!$H$217</definedName>
    <definedName name="e.041" localSheetId="9">'[304]Upah&amp;Bahan'!$U$1493</definedName>
    <definedName name="e.041">'[318]Upah&amp;Bahan'!$U$1493</definedName>
    <definedName name="e.049" localSheetId="9">'[165]Upah&amp;Bahan'!$U$1493</definedName>
    <definedName name="e.049">'[166]Upah&amp;Bahan'!$U$1493</definedName>
    <definedName name="E.05">'[223]ANALIS-ALAT'!$I$230</definedName>
    <definedName name="e.051" localSheetId="9">'[304]Upah&amp;Bahan'!$U$373</definedName>
    <definedName name="e.051">'[318]Upah&amp;Bahan'!$U$373</definedName>
    <definedName name="E.052" localSheetId="9">#REF!</definedName>
    <definedName name="E.052" localSheetId="6">#REF!</definedName>
    <definedName name="E.052">'[446]upah.bahan.alat'!$H$61</definedName>
    <definedName name="E.053" localSheetId="9">#REF!</definedName>
    <definedName name="E.053" localSheetId="6">#REF!</definedName>
    <definedName name="E.053">'[335]UPAH BAHAN '!$F$127</definedName>
    <definedName name="e.054" localSheetId="9">'[304]Upah&amp;Bahan'!$U$429</definedName>
    <definedName name="e.054">'[318]Upah&amp;Bahan'!$U$429</definedName>
    <definedName name="e.059" localSheetId="9">'[165]Upah&amp;Bahan'!$U$373</definedName>
    <definedName name="e.059">'[166]Upah&amp;Bahan'!$U$373</definedName>
    <definedName name="E.06">'[223]ANALIS-ALAT'!$I$277</definedName>
    <definedName name="E.07">'[223]ANALIS-ALAT'!$I$324</definedName>
    <definedName name="E.08">'[223]ANALIS-ALAT'!$I$371</definedName>
    <definedName name="E.080" localSheetId="9">#REF!</definedName>
    <definedName name="E.080" localSheetId="6">#REF!</definedName>
    <definedName name="E.080">'[446]upah.bahan.alat'!$H$74</definedName>
    <definedName name="E.081" localSheetId="9">#REF!</definedName>
    <definedName name="E.081" localSheetId="6">#REF!</definedName>
    <definedName name="E.081">'[335]UPAH BAHAN '!$F$106</definedName>
    <definedName name="E.082" localSheetId="9">#REF!</definedName>
    <definedName name="E.082" localSheetId="6">#REF!</definedName>
    <definedName name="E.082">'[446]upah.bahan.alat'!$H$71</definedName>
    <definedName name="e.083" localSheetId="9">'[304]Upah&amp;Bahan'!$U$485</definedName>
    <definedName name="e.083">'[318]Upah&amp;Bahan'!$U$485</definedName>
    <definedName name="E.084" localSheetId="9">#REF!</definedName>
    <definedName name="E.084" localSheetId="6">#REF!</definedName>
    <definedName name="E.084">'[446]upah.bahan.alat'!$H$73</definedName>
    <definedName name="e.085" localSheetId="9">'[304]Upah&amp;Bahan'!$U$541</definedName>
    <definedName name="e.085">'[318]Upah&amp;Bahan'!$U$541</definedName>
    <definedName name="e.086" localSheetId="9">'[304]Upah&amp;Bahan'!$U$597</definedName>
    <definedName name="e.086">'[318]Upah&amp;Bahan'!$U$597</definedName>
    <definedName name="E.087" localSheetId="9">#REF!</definedName>
    <definedName name="E.087" localSheetId="6">#REF!</definedName>
    <definedName name="E.087">'[335]UPAH BAHAN '!$F$119</definedName>
    <definedName name="E.088" localSheetId="9">#REF!</definedName>
    <definedName name="E.088" localSheetId="6">#REF!</definedName>
    <definedName name="E.088">'[446]upah.bahan.alat'!$H$70</definedName>
    <definedName name="E.089" localSheetId="9">#REF!</definedName>
    <definedName name="E.089" localSheetId="6">#REF!</definedName>
    <definedName name="E.089">'[446]upah.bahan.alat'!$H$66</definedName>
    <definedName name="E.09">'[223]ANALIS-ALAT'!$I$418</definedName>
    <definedName name="E.091" localSheetId="9">#REF!</definedName>
    <definedName name="E.091" localSheetId="6">#REF!</definedName>
    <definedName name="E.091">#REF!</definedName>
    <definedName name="E.10">'[223]ANALIS-ALAT'!$I$465</definedName>
    <definedName name="e.105" localSheetId="9">'[165]Upah&amp;Bahan'!$U$1269</definedName>
    <definedName name="e.105">'[166]Upah&amp;Bahan'!$U$1269</definedName>
    <definedName name="e.106" localSheetId="9">'[165]Upah&amp;Bahan'!$U$1325</definedName>
    <definedName name="e.106">'[166]Upah&amp;Bahan'!$U$1325</definedName>
    <definedName name="e.107" localSheetId="9">'[165]Upah&amp;Bahan'!$U$1381</definedName>
    <definedName name="e.107">'[166]Upah&amp;Bahan'!$U$1381</definedName>
    <definedName name="e.108" localSheetId="9">'[165]Upah&amp;Bahan'!$U$1437</definedName>
    <definedName name="e.108">'[166]Upah&amp;Bahan'!$U$1437</definedName>
    <definedName name="e.109" localSheetId="9">'[165]Kuantitas &amp; Harga'!#REF!</definedName>
    <definedName name="e.109" localSheetId="6">'[166]Kuantitas &amp; Harga'!#REF!</definedName>
    <definedName name="e.109">'[166]Kuantitas &amp; Harga'!#REF!</definedName>
    <definedName name="E.11">'[223]ANALIS-ALAT'!$I$512</definedName>
    <definedName name="E.12">'[223]ANALIS-ALAT'!$I$559</definedName>
    <definedName name="E.125">'[223]ANALIS-ALAT'!$I$1499</definedName>
    <definedName name="E.13" localSheetId="9">#REF!</definedName>
    <definedName name="E.13" localSheetId="6">#REF!</definedName>
    <definedName name="E.13">'[223]ANALIS-ALAT'!$I$606</definedName>
    <definedName name="E.130">'[335]UPAH BAHAN '!$F$128</definedName>
    <definedName name="E.14">'[223]ANALIS-ALAT'!$I$653</definedName>
    <definedName name="E.15">'[223]ANALIS-ALAT'!$I$700</definedName>
    <definedName name="e.152" localSheetId="6">#REF!</definedName>
    <definedName name="e.152">#REF!</definedName>
    <definedName name="E.153" localSheetId="9">#REF!</definedName>
    <definedName name="E.153" localSheetId="6">#REF!</definedName>
    <definedName name="E.153">'[446]upah.bahan.alat'!$H$75</definedName>
    <definedName name="E.154" localSheetId="9">#REF!</definedName>
    <definedName name="E.154" localSheetId="6">#REF!</definedName>
    <definedName name="E.154">'[335]UPAH BAHAN '!$F$112</definedName>
    <definedName name="E.155" localSheetId="9">#REF!</definedName>
    <definedName name="E.155" localSheetId="6">#REF!</definedName>
    <definedName name="E.155">'[446]upah.bahan.alat'!$H$64</definedName>
    <definedName name="e.156" localSheetId="9">'[304]Upah&amp;Bahan'!$U$1549</definedName>
    <definedName name="e.156">'[318]Upah&amp;Bahan'!$U$1549</definedName>
    <definedName name="E.157" localSheetId="9">#REF!</definedName>
    <definedName name="E.157" localSheetId="6">#REF!</definedName>
    <definedName name="E.157">'[446]upah.bahan.alat'!$H$76</definedName>
    <definedName name="e.159" localSheetId="9">#REF!</definedName>
    <definedName name="e.159" localSheetId="6">#REF!</definedName>
    <definedName name="e.159">#REF!</definedName>
    <definedName name="E.16">'[223]ANALIS-ALAT'!$I$747</definedName>
    <definedName name="E.17">'[223]ANALIS-ALAT'!$I$794</definedName>
    <definedName name="E.18">'[223]ANALIS-ALAT'!$I$841</definedName>
    <definedName name="E.182" localSheetId="9">#REF!</definedName>
    <definedName name="E.182" localSheetId="6">#REF!</definedName>
    <definedName name="E.182">'[446]upah.bahan.alat'!$H$72</definedName>
    <definedName name="E.185">'[64]UPAH BAHAN '!$H$131</definedName>
    <definedName name="E.19">'[223]ANALIS-ALAT'!$I$888</definedName>
    <definedName name="e.190" localSheetId="9">#REF!</definedName>
    <definedName name="e.190" localSheetId="6">#REF!</definedName>
    <definedName name="e.190">#REF!</definedName>
    <definedName name="E.2" localSheetId="9">#REF!</definedName>
    <definedName name="E.2" localSheetId="6">#REF!</definedName>
    <definedName name="E.2">#REF!</definedName>
    <definedName name="E.20">'[223]ANALIS-ALAT'!$I$935</definedName>
    <definedName name="E.21">'[223]ANALIS-ALAT'!$I$982</definedName>
    <definedName name="e.211" localSheetId="9">#REF!</definedName>
    <definedName name="e.211" localSheetId="6">#REF!</definedName>
    <definedName name="E.211">'[335]UPAH BAHAN '!$F$126</definedName>
    <definedName name="E.212" localSheetId="9">#REF!</definedName>
    <definedName name="E.212" localSheetId="6">#REF!</definedName>
    <definedName name="E.212">'[446]upah.bahan.alat'!$H$62</definedName>
    <definedName name="E.213" localSheetId="9">#REF!</definedName>
    <definedName name="E.213" localSheetId="6">#REF!</definedName>
    <definedName name="E.213">#REF!</definedName>
    <definedName name="e.214" localSheetId="9">#REF!</definedName>
    <definedName name="e.214" localSheetId="6">#REF!</definedName>
    <definedName name="e.214">#REF!</definedName>
    <definedName name="E.22">'[223]ANALIS-ALAT'!$I$1029</definedName>
    <definedName name="E.221" localSheetId="9">#REF!</definedName>
    <definedName name="E.221" localSheetId="6">#REF!</definedName>
    <definedName name="E.221">'[335]UPAH BAHAN '!$F$108</definedName>
    <definedName name="E.222">[457]alat!$AC$30</definedName>
    <definedName name="e.225" localSheetId="9">#REF!</definedName>
    <definedName name="e.225" localSheetId="6">#REF!</definedName>
    <definedName name="e.225">#REF!</definedName>
    <definedName name="E.23">'[223]ANALIS-ALAT'!$I$1076</definedName>
    <definedName name="E.24">'[223]ANALIS-ALAT'!$I$1123</definedName>
    <definedName name="E.25">'[223]ANALIS-ALAT'!$I$1170</definedName>
    <definedName name="E.250">'[335]UPAH BAHAN '!$F$110</definedName>
    <definedName name="E.251" localSheetId="9">#REF!</definedName>
    <definedName name="E.251" localSheetId="6">#REF!</definedName>
    <definedName name="E.251">'[446]upah.bahan.alat'!$H$67</definedName>
    <definedName name="E.252" localSheetId="9">#REF!</definedName>
    <definedName name="E.252" localSheetId="4">'[446]upah.bahan.alat'!#REF!</definedName>
    <definedName name="E.252" localSheetId="6">#REF!</definedName>
    <definedName name="E.252">'[446]upah.bahan.alat'!#REF!</definedName>
    <definedName name="E.253" localSheetId="9">#REF!</definedName>
    <definedName name="E.253" localSheetId="6">#REF!</definedName>
    <definedName name="E.253">#REF!</definedName>
    <definedName name="e.254" localSheetId="9">#REF!</definedName>
    <definedName name="e.254" localSheetId="6">#REF!</definedName>
    <definedName name="e.254">#REF!</definedName>
    <definedName name="e.255" localSheetId="9">#REF!</definedName>
    <definedName name="e.255" localSheetId="6">#REF!</definedName>
    <definedName name="e.255">#REF!</definedName>
    <definedName name="e.258">#REF!</definedName>
    <definedName name="e.259">#REF!</definedName>
    <definedName name="E.26">'[223]ANALIS-ALAT'!$I$1217</definedName>
    <definedName name="E.27">'[223]ANALIS-ALAT'!$I$1264</definedName>
    <definedName name="E.28">'[223]ANALIS-ALAT'!$I$1311</definedName>
    <definedName name="E.29">'[223]ANALIS-ALAT'!$I$1358</definedName>
    <definedName name="E.3" localSheetId="4">#REF!</definedName>
    <definedName name="E.3" localSheetId="6">#REF!</definedName>
    <definedName name="E.3">#REF!</definedName>
    <definedName name="E.30">'[223]ANALIS-ALAT'!$I$1405</definedName>
    <definedName name="E.301" localSheetId="9">#REF!</definedName>
    <definedName name="E.301" localSheetId="6">#REF!</definedName>
    <definedName name="E.301">'[446]upah.bahan.alat'!$H$77</definedName>
    <definedName name="E.31">'[223]ANALIS-ALAT'!$I$1452</definedName>
    <definedName name="e.32">'[223]ANALIS-ALAT'!$I$1499</definedName>
    <definedName name="E.33">'[223]ANALIS-ALAT'!$I$1546</definedName>
    <definedName name="E.34">'[223]ANALIS-ALAT'!$I$1593</definedName>
    <definedName name="E.341" localSheetId="9">#REF!</definedName>
    <definedName name="E.341" localSheetId="6">#REF!</definedName>
    <definedName name="E.341">'[446]upah.bahan.alat'!$H$69</definedName>
    <definedName name="E.35">'[223]ANALIS-ALAT'!$I$1640</definedName>
    <definedName name="E.36">'[223]ANALIS-ALAT'!$I$1687</definedName>
    <definedName name="E.37">'[223]ANALIS-ALAT'!$I$1734</definedName>
    <definedName name="E.401" localSheetId="9">#REF!</definedName>
    <definedName name="E.401" localSheetId="6">#REF!</definedName>
    <definedName name="E.401">'[335]UPAH BAHAN '!$F$129</definedName>
    <definedName name="e.402" localSheetId="9">#REF!</definedName>
    <definedName name="e.402" localSheetId="6">#REF!</definedName>
    <definedName name="e.402">#REF!</definedName>
    <definedName name="e.500" localSheetId="9">'[165]Kuantitas &amp; Harga'!#REF!</definedName>
    <definedName name="e.500" localSheetId="6">'[166]Kuantitas &amp; Harga'!#REF!</definedName>
    <definedName name="e.500">'[166]Kuantitas &amp; Harga'!#REF!</definedName>
    <definedName name="e.58" localSheetId="9">'[165]Upah&amp;Bahan'!$U$429</definedName>
    <definedName name="e.58">'[166]Upah&amp;Bahan'!$U$429</definedName>
    <definedName name="e.90" localSheetId="9">'[165]Upah&amp;Bahan'!$U$709</definedName>
    <definedName name="e.90">'[166]Upah&amp;Bahan'!$U$709</definedName>
    <definedName name="e.91" localSheetId="9">'[165]Upah&amp;Bahan'!$U$765</definedName>
    <definedName name="e.91">'[166]Upah&amp;Bahan'!$U$765</definedName>
    <definedName name="e.92" localSheetId="9">'[165]Upah&amp;Bahan'!$U$821</definedName>
    <definedName name="e.92">'[166]Upah&amp;Bahan'!$U$821</definedName>
    <definedName name="e.93" localSheetId="9">'[165]Upah&amp;Bahan'!$U$1672</definedName>
    <definedName name="e.93">'[166]Upah&amp;Bahan'!$U$1672</definedName>
    <definedName name="e.94" localSheetId="9">'[165]Upah&amp;Bahan'!$U$877</definedName>
    <definedName name="e.94">'[166]Upah&amp;Bahan'!$U$877</definedName>
    <definedName name="e.97" localSheetId="9">'[165]Upah&amp;Bahan'!$U$1549</definedName>
    <definedName name="e.97">'[166]Upah&amp;Bahan'!$U$1549</definedName>
    <definedName name="e.98" localSheetId="9">'[165]Upah&amp;Bahan'!$U$933</definedName>
    <definedName name="e.98">'[166]Upah&amp;Bahan'!$U$933</definedName>
    <definedName name="e.99" localSheetId="9">'[165]Upah&amp;Bahan'!$U$989</definedName>
    <definedName name="e.99">'[166]Upah&amp;Bahan'!$U$989</definedName>
    <definedName name="e.kamu" localSheetId="9">'[165]Upah&amp;Bahan'!$U$485</definedName>
    <definedName name="e.kamu">'[166]Upah&amp;Bahan'!$U$485</definedName>
    <definedName name="e.kemana" localSheetId="9">'[165]Upah&amp;Bahan'!$U$597</definedName>
    <definedName name="e.kemana">'[166]Upah&amp;Bahan'!$U$597</definedName>
    <definedName name="e.mau" localSheetId="9">'[165]Upah&amp;Bahan'!$U$541</definedName>
    <definedName name="e.mau">'[166]Upah&amp;Bahan'!$U$541</definedName>
    <definedName name="e.syal" localSheetId="9">'[165]Upah&amp;Bahan'!$U$653</definedName>
    <definedName name="e.syal">'[166]Upah&amp;Bahan'!$U$653</definedName>
    <definedName name="E_080" localSheetId="6">[458]E!#REF!</definedName>
    <definedName name="E_080">[458]E!#REF!</definedName>
    <definedName name="E_1" localSheetId="9">#REF!</definedName>
    <definedName name="E_1" localSheetId="4">#REF!</definedName>
    <definedName name="E_1" localSheetId="6">#REF!</definedName>
    <definedName name="E_1">#REF!</definedName>
    <definedName name="E_10" localSheetId="9">#REF!</definedName>
    <definedName name="E_10" localSheetId="6">#REF!</definedName>
    <definedName name="E_10">#REF!</definedName>
    <definedName name="E_11">#REF!</definedName>
    <definedName name="E_12">#REF!</definedName>
    <definedName name="E_13">#REF!</definedName>
    <definedName name="E_2">#REF!</definedName>
    <definedName name="E_3">#REF!</definedName>
    <definedName name="E_4">#REF!</definedName>
    <definedName name="E_5">#REF!</definedName>
    <definedName name="E_6">#REF!</definedName>
    <definedName name="E_7">#REF!</definedName>
    <definedName name="E_8">#REF!</definedName>
    <definedName name="E_9">#REF!</definedName>
    <definedName name="e_board1200">[114]BasicPrice!$G$135</definedName>
    <definedName name="e35u" localSheetId="9" hidden="1">{#N/A,#N/A,FALSE,"REK-S-TPL";#N/A,#N/A,FALSE,"REK-TPML";#N/A,#N/A,FALSE,"RAB-TEMPEL"}</definedName>
    <definedName name="e35u" localSheetId="6" hidden="1">{#N/A,#N/A,FALSE,"REK-S-TPL";#N/A,#N/A,FALSE,"REK-TPML";#N/A,#N/A,FALSE,"RAB-TEMPEL"}</definedName>
    <definedName name="e35u" hidden="1">{#N/A,#N/A,FALSE,"REK-S-TPL";#N/A,#N/A,FALSE,"REK-TPML";#N/A,#N/A,FALSE,"RAB-TEMPEL"}</definedName>
    <definedName name="ea">'[243]Lamp-4 Sat-Das'!$J$20</definedName>
    <definedName name="ebd">[393]TAB!$K$32</definedName>
    <definedName name="EC" localSheetId="9">#REF!</definedName>
    <definedName name="EC" localSheetId="6">#REF!</definedName>
    <definedName name="EC">#REF!</definedName>
    <definedName name="ecr">[393]TAB!$K$27</definedName>
    <definedName name="ecrazy" localSheetId="9">'[304]Upah&amp;Bahan'!$U$877</definedName>
    <definedName name="ecrazy">'[318]Upah&amp;Bahan'!$U$877</definedName>
    <definedName name="ecren">[393]TAB!$K$47</definedName>
    <definedName name="ED" localSheetId="4">#REF!</definedName>
    <definedName name="ED" localSheetId="6">#REF!</definedName>
    <definedName name="ED">#REF!</definedName>
    <definedName name="edh">[393]TAB!$K$74</definedName>
    <definedName name="edo" localSheetId="4">'[451]Urut kabupaten'!#REF!</definedName>
    <definedName name="edo" localSheetId="6">'[451]Urut kabupaten'!#REF!</definedName>
    <definedName name="edo">'[451]Urut kabupaten'!#REF!</definedName>
    <definedName name="edos" localSheetId="4">#REF!</definedName>
    <definedName name="edos" localSheetId="6">#REF!</definedName>
    <definedName name="edos">#REF!</definedName>
    <definedName name="edt">[393]TAB!$K$23</definedName>
    <definedName name="ee" localSheetId="9">[224]INPUT!$A$12</definedName>
    <definedName name="ee" localSheetId="4">[163]DIV6!#REF!</definedName>
    <definedName name="ee" localSheetId="6" hidden="1">#REF!</definedName>
    <definedName name="ee">[163]DIV6!#REF!</definedName>
    <definedName name="EE_01" localSheetId="6">#REF!</definedName>
    <definedName name="EE_01">#REF!</definedName>
    <definedName name="EE_01A" localSheetId="6">#REF!</definedName>
    <definedName name="EE_01A">#REF!</definedName>
    <definedName name="EE_02" localSheetId="6">#REF!</definedName>
    <definedName name="EE_02">#REF!</definedName>
    <definedName name="EE_03">#REF!</definedName>
    <definedName name="EE_03A">#REF!</definedName>
    <definedName name="EE_04">#REF!</definedName>
    <definedName name="EE_04A">#REF!</definedName>
    <definedName name="EE_04B">#REF!</definedName>
    <definedName name="EE_04C">#REF!</definedName>
    <definedName name="EE_04D">#REF!</definedName>
    <definedName name="EE_05">#REF!</definedName>
    <definedName name="EE_06">#REF!</definedName>
    <definedName name="EE_06A">#REF!</definedName>
    <definedName name="EE_07">#REF!</definedName>
    <definedName name="EE_08">#REF!</definedName>
    <definedName name="EE_09">#REF!</definedName>
    <definedName name="EE_10">#REF!</definedName>
    <definedName name="EE_11">#REF!</definedName>
    <definedName name="EE_12">#REF!</definedName>
    <definedName name="EE_12A">#REF!</definedName>
    <definedName name="EE_12B">#REF!</definedName>
    <definedName name="EE_12C">#REF!</definedName>
    <definedName name="EE_12D">#REF!</definedName>
    <definedName name="EE_12E">#REF!</definedName>
    <definedName name="EE_13">#REF!</definedName>
    <definedName name="EE_15">#REF!</definedName>
    <definedName name="EE_17">#REF!</definedName>
    <definedName name="EE_18">#REF!</definedName>
    <definedName name="EE_19">#REF!</definedName>
    <definedName name="EE_20">#REF!</definedName>
    <definedName name="EE_24">#REF!</definedName>
    <definedName name="EE_25">#REF!</definedName>
    <definedName name="EE_26">#REF!</definedName>
    <definedName name="EE_27">#REF!</definedName>
    <definedName name="EE_28">#REF!</definedName>
    <definedName name="EE_29">#REF!</definedName>
    <definedName name="EE_30">#REF!</definedName>
    <definedName name="EE_31">#REF!</definedName>
    <definedName name="EE_32">#REF!</definedName>
    <definedName name="EE_33">#REF!</definedName>
    <definedName name="EE_34">#REF!</definedName>
    <definedName name="EE_35">#REF!</definedName>
    <definedName name="eee" localSheetId="9">[224]INPUT!$E$12</definedName>
    <definedName name="eee" localSheetId="4">#REF!</definedName>
    <definedName name="eee" localSheetId="6">[224]INPUT!$E$12</definedName>
    <definedName name="eee">#REF!</definedName>
    <definedName name="EEE06REV" localSheetId="9">'[459]5-Peralatan'!$AW$13</definedName>
    <definedName name="EEE06REV" localSheetId="6">'[459]5-Peralatan'!$AW$13</definedName>
    <definedName name="EEE06REV">'[460]5-Peralatan'!$AW$13</definedName>
    <definedName name="EEE09REV1" localSheetId="9">'[459]5-Peralatan'!$AW$16</definedName>
    <definedName name="EEE09REV1" localSheetId="6">'[459]5-Peralatan'!$AW$16</definedName>
    <definedName name="EEE09REV1">'[460]5-Peralatan'!$AW$16</definedName>
    <definedName name="EEE17REV" localSheetId="9">'[459]5-Peralatan'!$AW$24</definedName>
    <definedName name="EEE17REV" localSheetId="6">'[459]5-Peralatan'!$AW$24</definedName>
    <definedName name="EEE17REV">'[460]5-Peralatan'!$AW$24</definedName>
    <definedName name="EEE17REV1" localSheetId="9">'[459]5-Peralatan'!$AW$24</definedName>
    <definedName name="EEE17REV1" localSheetId="6">'[459]5-Peralatan'!$AW$24</definedName>
    <definedName name="EEE17REV1">'[460]5-Peralatan'!$AW$24</definedName>
    <definedName name="eeeee" localSheetId="4" hidden="1">#REF!</definedName>
    <definedName name="eeeee" localSheetId="6" hidden="1">#REF!</definedName>
    <definedName name="eeeee" hidden="1">#REF!</definedName>
    <definedName name="eeeeee" localSheetId="4" hidden="1">[132]schbhn!#REF!</definedName>
    <definedName name="eeeeee" localSheetId="6" hidden="1">[132]schbhn!#REF!</definedName>
    <definedName name="eeeeee" hidden="1">[132]schbhn!#REF!</definedName>
    <definedName name="EEX" localSheetId="9">#REF!</definedName>
    <definedName name="EEX" localSheetId="6">#REF!</definedName>
    <definedName name="eex">[393]TAB!$K$11</definedName>
    <definedName name="ef" localSheetId="9" hidden="1">{"'Sheet1'!$A$1"}</definedName>
    <definedName name="ef" localSheetId="6" hidden="1">{"'Sheet1'!$A$1"}</definedName>
    <definedName name="ef" hidden="1">{"'Sheet1'!$A$1"}</definedName>
    <definedName name="efalat">[455]DATA!$F$26</definedName>
    <definedName name="eff" localSheetId="4">'[413]meth hsl nego'!#REF!</definedName>
    <definedName name="eff" localSheetId="6">[190]Input!$B$20</definedName>
    <definedName name="eff">'[413]meth hsl nego'!#REF!</definedName>
    <definedName name="efg" localSheetId="9" hidden="1">{"'Sheet1'!$A$1"}</definedName>
    <definedName name="efg" localSheetId="6" hidden="1">{"'Sheet1'!$A$1"}</definedName>
    <definedName name="efg" hidden="1">{"'Sheet1'!$A$1"}</definedName>
    <definedName name="EFISIENSI">[169]Input!$B$22</definedName>
    <definedName name="EFWEWEF" localSheetId="9">#REF!</definedName>
    <definedName name="EFWEWEF" localSheetId="6">#REF!</definedName>
    <definedName name="EFWEWEF">#REF!</definedName>
    <definedName name="EFX" localSheetId="9">#REF!</definedName>
    <definedName name="EFX" localSheetId="4">#REF!</definedName>
    <definedName name="EFX" localSheetId="6">#REF!</definedName>
    <definedName name="EFX">#REF!</definedName>
    <definedName name="egen">[393]TAB!$K$67</definedName>
    <definedName name="egr">[393]TAB!$K$55</definedName>
    <definedName name="EGX" localSheetId="9">#REF!</definedName>
    <definedName name="EGX" localSheetId="4">#REF!</definedName>
    <definedName name="EGX" localSheetId="6">#REF!</definedName>
    <definedName name="EGX">#REF!</definedName>
    <definedName name="EHX" localSheetId="4">#REF!</definedName>
    <definedName name="EHX">#REF!</definedName>
    <definedName name="eib">[223]MASTER!$E$102</definedName>
    <definedName name="EIB_112" localSheetId="4">#REF!</definedName>
    <definedName name="EIB_112" localSheetId="6">#REF!</definedName>
    <definedName name="EIB_112">#REF!</definedName>
    <definedName name="ejjj" localSheetId="9" hidden="1">{"'Sheet1'!$A$1"}</definedName>
    <definedName name="ejjj" localSheetId="6" hidden="1">{"'Sheet1'!$A$1"}</definedName>
    <definedName name="ejjj" hidden="1">{"'Sheet1'!$A$1"}</definedName>
    <definedName name="EJX" localSheetId="4">#REF!</definedName>
    <definedName name="EJX">#REF!</definedName>
    <definedName name="ekk">[393]TAB!$K$43</definedName>
    <definedName name="ekspagnolet" localSheetId="9">#REF!</definedName>
    <definedName name="ekspagnolet" localSheetId="6">#REF!</definedName>
    <definedName name="ekspagnolet">#REF!</definedName>
    <definedName name="Ekstern_Real_PeriodeIni">'[241]Progress Ekstern'!$U$8</definedName>
    <definedName name="Ekstern_Real_sd_PeriodeIni">'[241]Progress Ekstern'!$Y$8</definedName>
    <definedName name="Ekstern_Real_sd_PeriodeLalu">'[241]Progress Ekstern'!$Q$8</definedName>
    <definedName name="EKX" localSheetId="9">#REF!</definedName>
    <definedName name="EKX" localSheetId="4">#REF!</definedName>
    <definedName name="EKX" localSheetId="6">#REF!</definedName>
    <definedName name="EKX">#REF!</definedName>
    <definedName name="El" localSheetId="4">#REF!</definedName>
    <definedName name="El">#REF!</definedName>
    <definedName name="EL_411" localSheetId="4">#REF!</definedName>
    <definedName name="EL_411">#REF!</definedName>
    <definedName name="elas" localSheetId="4">#REF!</definedName>
    <definedName name="elas">#REF!</definedName>
    <definedName name="elas1">[157]harsat!#REF!</definedName>
    <definedName name="Elastomer" localSheetId="4">#REF!</definedName>
    <definedName name="Elastomer" localSheetId="6">#REF!</definedName>
    <definedName name="Elastomer">#REF!</definedName>
    <definedName name="elastomer20x20x2">[99]hrg_sat!$H$87</definedName>
    <definedName name="elastomer60x40x6">[99]hrg_sat!$H$85</definedName>
    <definedName name="ElastomericA" localSheetId="9">#REF!</definedName>
    <definedName name="ElastomericA" localSheetId="4">#REF!</definedName>
    <definedName name="ElastomericA" localSheetId="6">#REF!</definedName>
    <definedName name="ElastomericA">#REF!</definedName>
    <definedName name="ElastomericB" localSheetId="4">#REF!</definedName>
    <definedName name="ElastomericB">#REF!</definedName>
    <definedName name="elbow">[122]BAHAN!#REF!</definedName>
    <definedName name="elek" localSheetId="9">#REF!</definedName>
    <definedName name="elek" localSheetId="4">#REF!</definedName>
    <definedName name="elek" localSheetId="6">#REF!</definedName>
    <definedName name="elek">#REF!</definedName>
    <definedName name="Elpigi" localSheetId="4">#REF!</definedName>
    <definedName name="Elpigi">#REF!</definedName>
    <definedName name="ELT">[393]TAB!$K$71</definedName>
    <definedName name="ELX" localSheetId="9">#REF!</definedName>
    <definedName name="ELX" localSheetId="4">#REF!</definedName>
    <definedName name="ELX" localSheetId="6">#REF!</definedName>
    <definedName name="ELX">#REF!</definedName>
    <definedName name="em" localSheetId="4">#REF!</definedName>
    <definedName name="em">#REF!</definedName>
    <definedName name="Email" localSheetId="9">#REF!</definedName>
    <definedName name="email">[15]Nama!$H$12</definedName>
    <definedName name="embankment" localSheetId="9">#REF!</definedName>
    <definedName name="embankment" localSheetId="4">#REF!</definedName>
    <definedName name="embankment" localSheetId="6">#REF!</definedName>
    <definedName name="embankment">#REF!</definedName>
    <definedName name="ember" localSheetId="9">#REF!</definedName>
    <definedName name="ember" localSheetId="6">#REF!</definedName>
    <definedName name="ember">#REF!</definedName>
    <definedName name="emc">[393]TAB!$K$51</definedName>
    <definedName name="EMEN" localSheetId="4">'[392]Real Siap badan'!#REF!</definedName>
    <definedName name="EMEN" localSheetId="6">'[392]Real Siap badan'!#REF!</definedName>
    <definedName name="EMEN">'[392]Real Siap badan'!#REF!</definedName>
    <definedName name="emulsion" localSheetId="4">#REF!</definedName>
    <definedName name="emulsion" localSheetId="6">#REF!</definedName>
    <definedName name="emulsion">#REF!</definedName>
    <definedName name="engineer" localSheetId="6">#REF!</definedName>
    <definedName name="engineer">#REF!</definedName>
    <definedName name="engjnd">'[176]Harga Satuan Bahan'!$E$171</definedName>
    <definedName name="engpnt">'[176]Harga Satuan Bahan'!$E$172</definedName>
    <definedName name="engptr" localSheetId="6">'[153]Harga Satuan Bahan'!#REF!</definedName>
    <definedName name="engptr">'[153]Harga Satuan Bahan'!#REF!</definedName>
    <definedName name="Engsel" localSheetId="9">[307]cover!#REF!</definedName>
    <definedName name="engsel" localSheetId="4">'[291]HARGA SATUAN'!#REF!</definedName>
    <definedName name="engsel" localSheetId="6">#REF!</definedName>
    <definedName name="engsel">'[291]HARGA SATUAN'!#REF!</definedName>
    <definedName name="engsel.panjang" localSheetId="9">[122]BAHAN!#REF!</definedName>
    <definedName name="engsel.panjang" localSheetId="6">[122]BAHAN!#REF!</definedName>
    <definedName name="engsel.panjang">[122]BAHAN!#REF!</definedName>
    <definedName name="engsel.pintu\ps" localSheetId="9">#REF!</definedName>
    <definedName name="engsel.pintu\ps" localSheetId="6">#REF!</definedName>
    <definedName name="engsel.pintu\ps">#REF!</definedName>
    <definedName name="Engsel_kuningan" localSheetId="9">#REF!</definedName>
    <definedName name="Engsel_kuningan" localSheetId="6">#REF!</definedName>
    <definedName name="Engsel_kuningan">#REF!</definedName>
    <definedName name="Engsel_pintu__H__besar" localSheetId="9">#REF!</definedName>
    <definedName name="Engsel_pintu__H__besar" localSheetId="6">#REF!</definedName>
    <definedName name="Engsel_pintu__H__besar">#REF!</definedName>
    <definedName name="engsel1.5pair">#REF!</definedName>
    <definedName name="engsel3pairs">#REF!</definedName>
    <definedName name="Engsel4kend">#REF!</definedName>
    <definedName name="engseljendela" localSheetId="9">[307]cover!#REF!</definedName>
    <definedName name="ENGSELJENDELA" localSheetId="4">'[212]HARGA SATUAN  '!#REF!</definedName>
    <definedName name="engseljendela" localSheetId="6">[315]Harga!#REF!</definedName>
    <definedName name="ENGSELJENDELA">'[212]HARGA SATUAN  '!#REF!</definedName>
    <definedName name="engseljendela3\nonjasa" localSheetId="9">#REF!</definedName>
    <definedName name="engseljendela3\nonjasa" localSheetId="6">#REF!</definedName>
    <definedName name="engseljendela3\nonjasa">#REF!</definedName>
    <definedName name="ENGSELJENDELANILON" localSheetId="4">'[291]HARGA SATUAN'!#REF!</definedName>
    <definedName name="ENGSELJENDELANILON" localSheetId="6">'[291]HARGA SATUAN'!#REF!</definedName>
    <definedName name="ENGSELJENDELANILON">'[291]HARGA SATUAN'!#REF!</definedName>
    <definedName name="engselnilon3" localSheetId="9">#REF!</definedName>
    <definedName name="engselnilon3" localSheetId="6">#REF!</definedName>
    <definedName name="engselnilon3">#REF!</definedName>
    <definedName name="engselpanjang">[388]BAHAN!$L$24</definedName>
    <definedName name="Engselpintu" localSheetId="9">[307]cover!#REF!</definedName>
    <definedName name="ENGSELPINTU" localSheetId="4">'[212]HARGA SATUAN  '!#REF!</definedName>
    <definedName name="Engselpintu" localSheetId="6">[315]Harga!#REF!</definedName>
    <definedName name="ENGSELPINTU">'[212]HARGA SATUAN  '!#REF!</definedName>
    <definedName name="engselpintu4\nonjasa" localSheetId="9">#REF!</definedName>
    <definedName name="engselpintu4\nonjasa" localSheetId="6">#REF!</definedName>
    <definedName name="engselpintu4\nonjasa">#REF!</definedName>
    <definedName name="ENGSELPINTUH" localSheetId="4">'[291]HARGA SATUAN'!#REF!</definedName>
    <definedName name="ENGSELPINTUH" localSheetId="6">'[291]HARGA SATUAN'!#REF!</definedName>
    <definedName name="ENGSELPINTUH">'[291]HARGA SATUAN'!#REF!</definedName>
    <definedName name="ENGSELPINTUNILON" localSheetId="4">'[291]HARGA SATUAN'!#REF!</definedName>
    <definedName name="ENGSELPINTUNILON" localSheetId="6">'[291]HARGA SATUAN'!#REF!</definedName>
    <definedName name="ENGSELPINTUNILON">'[291]HARGA SATUAN'!#REF!</definedName>
    <definedName name="ENTRANCE" localSheetId="9">#REF!</definedName>
    <definedName name="ENTRANCE" localSheetId="4">#REF!</definedName>
    <definedName name="ENTRANCE" localSheetId="6">#REF!</definedName>
    <definedName name="ENTRANCE">#REF!</definedName>
    <definedName name="eol" localSheetId="9">#REF!</definedName>
    <definedName name="eol" localSheetId="6">#REF!</definedName>
    <definedName name="eol">#REF!</definedName>
    <definedName name="Epoxiresin" localSheetId="6">'[240]harga lama'!#REF!</definedName>
    <definedName name="Epoxiresin">'[240]harga lama'!#REF!</definedName>
    <definedName name="epoxy" localSheetId="9">#REF!</definedName>
    <definedName name="epoxy" localSheetId="6">#REF!</definedName>
    <definedName name="epoxy">#REF!</definedName>
    <definedName name="epoxymarking">[248]Material!$J$514</definedName>
    <definedName name="EPP" localSheetId="4">#REF!</definedName>
    <definedName name="EPP" localSheetId="6">#REF!</definedName>
    <definedName name="EPP">#REF!</definedName>
    <definedName name="EQ">[461]EQ!$C$5:$I$300</definedName>
    <definedName name="EQ_an1">[462]EQ_an!$A$1:$K$6600</definedName>
    <definedName name="EQ_an2">[463]EQ_an!$A$1:$K$6600</definedName>
    <definedName name="eqw" localSheetId="9" hidden="1">{#N/A,#N/A,FALSE,"REK";#N/A,#N/A,FALSE,"rab"}</definedName>
    <definedName name="eqw" localSheetId="6" hidden="1">{#N/A,#N/A,FALSE,"REK";#N/A,#N/A,FALSE,"rab"}</definedName>
    <definedName name="eqw" hidden="1">{#N/A,#N/A,FALSE,"REK";#N/A,#N/A,FALSE,"rab"}</definedName>
    <definedName name="eqwgtqwegt" localSheetId="9" hidden="1">{#N/A,#N/A,FALSE,"REK";#N/A,#N/A,FALSE,"Bq-ARS"}</definedName>
    <definedName name="eqwgtqwegt" localSheetId="6" hidden="1">{#N/A,#N/A,FALSE,"REK";#N/A,#N/A,FALSE,"Bq-ARS"}</definedName>
    <definedName name="eqwgtqwegt" hidden="1">{#N/A,#N/A,FALSE,"REK";#N/A,#N/A,FALSE,"Bq-ARS"}</definedName>
    <definedName name="er" localSheetId="9">#REF!</definedName>
    <definedName name="er" localSheetId="4">#REF!</definedName>
    <definedName name="er" localSheetId="6">#REF!</definedName>
    <definedName name="er">#REF!</definedName>
    <definedName name="ERAWYEAW">'[243]Lamp-4 Sat-Das'!$J$56</definedName>
    <definedName name="erection" localSheetId="9">#REF!</definedName>
    <definedName name="erection" localSheetId="4">#REF!</definedName>
    <definedName name="erection" localSheetId="6">#REF!</definedName>
    <definedName name="erection">#REF!</definedName>
    <definedName name="erewr" localSheetId="4">#REF!</definedName>
    <definedName name="erewr">#REF!</definedName>
    <definedName name="erhe" localSheetId="9" hidden="1">{"'Sheet1'!$A$1"}</definedName>
    <definedName name="erhe" localSheetId="6" hidden="1">{"'Sheet1'!$A$1"}</definedName>
    <definedName name="erhe" hidden="1">{"'Sheet1'!$A$1"}</definedName>
    <definedName name="err" localSheetId="4">#REF!</definedName>
    <definedName name="err">#REF!</definedName>
    <definedName name="errey">[164]DHSD!$G$35</definedName>
    <definedName name="eru" localSheetId="9" hidden="1">{"'Sheet1'!$A$1"}</definedName>
    <definedName name="eru" localSheetId="6" hidden="1">{"'Sheet1'!$A$1"}</definedName>
    <definedName name="eru" hidden="1">{"'Sheet1'!$A$1"}</definedName>
    <definedName name="erwwq" localSheetId="4">[464]H.Satuan!#REF!</definedName>
    <definedName name="erwwq" localSheetId="6">[465]H.Satuan!#REF!</definedName>
    <definedName name="erwwq">[464]H.Satuan!#REF!</definedName>
    <definedName name="eryrt" localSheetId="9" hidden="1">{"'Sheet1'!$A$1"}</definedName>
    <definedName name="eryrt" localSheetId="6" hidden="1">{"'Sheet1'!$A$1"}</definedName>
    <definedName name="eryrt" hidden="1">{"'Sheet1'!$A$1"}</definedName>
    <definedName name="ESA">[74]TRAFFIC!$F$5:$M$58</definedName>
    <definedName name="ess60b" localSheetId="9">#REF!</definedName>
    <definedName name="ess60b" localSheetId="6">#REF!</definedName>
    <definedName name="ess60b">#REF!</definedName>
    <definedName name="ess60black" localSheetId="9">#REF!</definedName>
    <definedName name="ess60black" localSheetId="6">#REF!</definedName>
    <definedName name="ess60black">#REF!</definedName>
    <definedName name="ESSO" localSheetId="4">'[466]Harga Sat Dasar'!#REF!</definedName>
    <definedName name="ESSO" localSheetId="6">'[466]Harga Sat Dasar'!#REF!</definedName>
    <definedName name="ESSO">'[466]Harga Sat Dasar'!#REF!</definedName>
    <definedName name="EST" localSheetId="4">#REF!</definedName>
    <definedName name="EST" localSheetId="6">#REF!</definedName>
    <definedName name="EST">#REF!</definedName>
    <definedName name="ESTIMATE" localSheetId="4">#REF!</definedName>
    <definedName name="ESTIMATE">#REF!</definedName>
    <definedName name="eswtrhj" localSheetId="9" hidden="1">{#N/A,#N/A,FALSE,"REK-S-TPL";#N/A,#N/A,FALSE,"REK-TPML";#N/A,#N/A,FALSE,"RAB-TEMPEL"}</definedName>
    <definedName name="eswtrhj" localSheetId="6" hidden="1">{#N/A,#N/A,FALSE,"REK-S-TPL";#N/A,#N/A,FALSE,"REK-TPML";#N/A,#N/A,FALSE,"RAB-TEMPEL"}</definedName>
    <definedName name="eswtrhj" hidden="1">{#N/A,#N/A,FALSE,"REK-S-TPL";#N/A,#N/A,FALSE,"REK-TPML";#N/A,#N/A,FALSE,"RAB-TEMPEL"}</definedName>
    <definedName name="ET" localSheetId="6">#REF!</definedName>
    <definedName name="ET">#REF!</definedName>
    <definedName name="eter" localSheetId="9">#REF!</definedName>
    <definedName name="eter">'[153]Harga Satuan Bahan'!$E$69</definedName>
    <definedName name="eternit" localSheetId="4">#REF!</definedName>
    <definedName name="eternit" localSheetId="6">#REF!</definedName>
    <definedName name="eternit">#REF!</definedName>
    <definedName name="Eternit__100_x_100_cm_3_mm_ex._atrisco" localSheetId="9">#REF!</definedName>
    <definedName name="Eternit__100_x_100_cm_3_mm_ex._atrisco" localSheetId="6">#REF!</definedName>
    <definedName name="Eternit__100_x_100_cm_3_mm_ex._atrisco">#REF!</definedName>
    <definedName name="Eternit_Harplek_1_x_1_cm">#REF!</definedName>
    <definedName name="ety">'[243]Lamp-4 Sat-Das'!$J$39</definedName>
    <definedName name="etyue">'[243]Lamp-4 Sat-Das'!$J$61</definedName>
    <definedName name="eu">[164]DHSD!$G$23</definedName>
    <definedName name="eue">[164]DHSD!$G$18</definedName>
    <definedName name="EUEU">'[243]Lamp-4 Sat-Das'!$J$71</definedName>
    <definedName name="euro">[372]MAPP!$T$22</definedName>
    <definedName name="EVA" localSheetId="6" hidden="1">{#N/A,#N/A,FALSE,"REK-S-TPL";#N/A,#N/A,FALSE,"REK-TPML";#N/A,#N/A,FALSE,"RAB-TEMPEL"}</definedName>
    <definedName name="EVA" hidden="1">{#N/A,#N/A,FALSE,"REK-S-TPL";#N/A,#N/A,FALSE,"REK-TPML";#N/A,#N/A,FALSE,"RAB-TEMPEL"}</definedName>
    <definedName name="EVR">[393]TAB!$K$39</definedName>
    <definedName name="ewg" localSheetId="9" hidden="1">{"'Sheet1'!$A$1"}</definedName>
    <definedName name="ewg" localSheetId="6" hidden="1">{"'Sheet1'!$A$1"}</definedName>
    <definedName name="ewg" hidden="1">{"'Sheet1'!$A$1"}</definedName>
    <definedName name="ewp">[393]TAB!$K$59</definedName>
    <definedName name="EWQ" localSheetId="4">[309]analt!#REF!</definedName>
    <definedName name="EWQ" localSheetId="6">[309]analt!#REF!</definedName>
    <definedName name="EWQ">[309]analt!#REF!</definedName>
    <definedName name="ex" localSheetId="4">'[322]DU&amp;B'!#REF!</definedName>
    <definedName name="ex" localSheetId="6">'[323]DU&amp;B'!#REF!</definedName>
    <definedName name="ex">'[322]DU&amp;B'!#REF!</definedName>
    <definedName name="exavator">'[251]upah bahan'!$G$49</definedName>
    <definedName name="exc" localSheetId="6">#REF!</definedName>
    <definedName name="Exc">[467]Basic!$F$53</definedName>
    <definedName name="EXC.DT">[237]METODE!$D$1644</definedName>
    <definedName name="EXC.EXCAVATOR">[237]METODE!$D$1626</definedName>
    <definedName name="EXC.FOREMAN">[237]METODE!$D$1674</definedName>
    <definedName name="EXC.SKILL" localSheetId="6">[468]METODE!#REF!</definedName>
    <definedName name="EXC.SKILL">[468]METODE!#REF!</definedName>
    <definedName name="EXC.UNSKILL">[237]METODE!$D$1675</definedName>
    <definedName name="EXC_PC200">[272]basic!$J$94</definedName>
    <definedName name="exca" localSheetId="4">#REF!</definedName>
    <definedName name="exca" localSheetId="6">#REF!</definedName>
    <definedName name="exca">#REF!</definedName>
    <definedName name="exca2" localSheetId="4">#REF!</definedName>
    <definedName name="exca2">#REF!</definedName>
    <definedName name="Excaalas539" localSheetId="4">#REF!</definedName>
    <definedName name="Excaalas539">#REF!</definedName>
    <definedName name="Excahan539" localSheetId="4">#REF!</definedName>
    <definedName name="Excahan539">#REF!</definedName>
    <definedName name="excamore" localSheetId="4">#REF!</definedName>
    <definedName name="excamore">#REF!</definedName>
    <definedName name="EXCAV" localSheetId="4">#REF!</definedName>
    <definedName name="EXCAV">#REF!</definedName>
    <definedName name="EXCAVATOR" localSheetId="4">#REF!</definedName>
    <definedName name="excavator" localSheetId="6">[385]BAHAN!$I$73</definedName>
    <definedName name="EXCAVATOR">#REF!</definedName>
    <definedName name="Excavator0.9m3">'[225]H-SAT'!$H$94</definedName>
    <definedName name="EXCAVATOR21" localSheetId="6">#REF!</definedName>
    <definedName name="EXCAVATOR21">#REF!</definedName>
    <definedName name="EXCAVATOR311" localSheetId="4">#REF!</definedName>
    <definedName name="EXCAVATOR311" localSheetId="6">#REF!</definedName>
    <definedName name="EXCAVATOR311">#REF!</definedName>
    <definedName name="EXCAVATOR312" localSheetId="4">#REF!</definedName>
    <definedName name="EXCAVATOR312">#REF!</definedName>
    <definedName name="EXCAVATOR321" localSheetId="4">#REF!</definedName>
    <definedName name="EXCAVATOR321">#REF!</definedName>
    <definedName name="EXCAVATOR34">#REF!</definedName>
    <definedName name="EXCAVATOR773">#REF!</definedName>
    <definedName name="EXCAVZTOR" localSheetId="4">#REF!</definedName>
    <definedName name="EXCAVZTOR">#REF!</definedName>
    <definedName name="excawater" localSheetId="4">#REF!</definedName>
    <definedName name="excawater">#REF!</definedName>
    <definedName name="Excel_BuiltIn_Database" localSheetId="4">#REF!</definedName>
    <definedName name="Excel_BuiltIn_Database">#REF!</definedName>
    <definedName name="Excel_BuiltIn_Print_Area">#REF!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2">#REF!</definedName>
    <definedName name="Excel_BuiltIn_Print_Area_1_1_1_1_4">#REF!</definedName>
    <definedName name="Excel_BuiltIn_Print_Area_1_1_1_1_5">#REF!</definedName>
    <definedName name="Excel_BuiltIn_Print_Area_1_1_1_2">#REF!</definedName>
    <definedName name="Excel_BuiltIn_Print_Area_1_1_1_4">#REF!</definedName>
    <definedName name="Excel_BuiltIn_Print_Area_1_1_1_5">#REF!</definedName>
    <definedName name="Excel_BuiltIn_Print_Area_1_1_2">#REF!</definedName>
    <definedName name="Excel_BuiltIn_Print_Area_1_1_4">#REF!</definedName>
    <definedName name="Excel_BuiltIn_Print_Area_1_1_5">#REF!</definedName>
    <definedName name="Excel_BuiltIn_Print_Area_1_1_8">#REF!</definedName>
    <definedName name="Excel_BuiltIn_Print_Area_1_2">#REF!</definedName>
    <definedName name="Excel_BuiltIn_Print_Area_1_4">#REF!</definedName>
    <definedName name="Excel_BuiltIn_Print_Area_1_5">#REF!</definedName>
    <definedName name="Excel_BuiltIn_Print_Area_10">#REF!</definedName>
    <definedName name="Excel_BuiltIn_Print_Area_10_1">#REF!</definedName>
    <definedName name="Excel_BuiltIn_Print_Area_11">#REF!</definedName>
    <definedName name="Excel_BuiltIn_Print_Area_13">#REF!</definedName>
    <definedName name="Excel_BuiltIn_Print_Area_2">#REF!</definedName>
    <definedName name="Excel_BuiltIn_Print_Area_2_1" localSheetId="9">#REF!,#REF!</definedName>
    <definedName name="Excel_BuiltIn_Print_Area_2_1" localSheetId="6">#REF!,#REF!</definedName>
    <definedName name="Excel_BuiltIn_Print_Area_2_1">#REF!,#REF!</definedName>
    <definedName name="Excel_BuiltIn_Print_Area_3" localSheetId="9">#REF!</definedName>
    <definedName name="Excel_BuiltIn_Print_Area_3">#REF!</definedName>
    <definedName name="Excel_BuiltIn_Print_Area_3_1" localSheetId="9">#REF!</definedName>
    <definedName name="Excel_BuiltIn_Print_Area_3_1">#REF!</definedName>
    <definedName name="Excel_BuiltIn_Print_Area_3_1_1" localSheetId="9">#REF!</definedName>
    <definedName name="Excel_BuiltIn_Print_Area_3_1_1">#REF!</definedName>
    <definedName name="Excel_BuiltIn_Print_Area_3_1_2">#REF!</definedName>
    <definedName name="Excel_BuiltIn_Print_Area_3_1_4">#REF!</definedName>
    <definedName name="Excel_BuiltIn_Print_Area_3_1_5">#REF!</definedName>
    <definedName name="Excel_BuiltIn_Print_Area_4_1">#REF!</definedName>
    <definedName name="Excel_BuiltIn_Print_Area_5">#REF!</definedName>
    <definedName name="Excel_BuiltIn_Print_Area_5_1">#REF!</definedName>
    <definedName name="Excel_BuiltIn_Print_Area_6">#REF!</definedName>
    <definedName name="Excel_BuiltIn_Print_Area_6_1">#REF!</definedName>
    <definedName name="Excel_BuiltIn_Print_Area_6_6">#REF!</definedName>
    <definedName name="Excel_BuiltIn_Print_Area_7">#REF!</definedName>
    <definedName name="Excel_BuiltIn_Print_Area_7_1">#REF!</definedName>
    <definedName name="Excel_BuiltIn_Print_Area_7_6">#REF!</definedName>
    <definedName name="Excel_BuiltIn_Print_Area_8">#REF!</definedName>
    <definedName name="Excel_BuiltIn_Print_Area_8_1">#REF!</definedName>
    <definedName name="Excel_BuiltIn_Print_Area_9">#REF!</definedName>
    <definedName name="Excel_BuiltIn_Print_Area_9_1">#REF!</definedName>
    <definedName name="Excel_BuiltIn_Print_Titles">#REF!</definedName>
    <definedName name="Excel_BuiltIn_Print_Titles_1">#REF!</definedName>
    <definedName name="Excel_BuiltIn_Print_Titles_10">#REF!</definedName>
    <definedName name="Excel_BuiltIn_Print_Titles_11" localSheetId="4">#REF!</definedName>
    <definedName name="Excel_BuiltIn_Print_Titles_11">#REF!</definedName>
    <definedName name="Excel_BuiltIn_Print_Titles_13">#REF!</definedName>
    <definedName name="Excel_BuiltIn_Print_Titles_14">'[469]REKAP ANGGARAN'!$A$1:$A$65536,'[469]REKAP ANGGARAN'!$A$1:$IV$2</definedName>
    <definedName name="Excel_BuiltIn_Print_Titles_2" localSheetId="9">#REF!</definedName>
    <definedName name="Excel_BuiltIn_Print_Titles_2" localSheetId="6">#REF!</definedName>
    <definedName name="Excel_BuiltIn_Print_Titles_2">#REF!</definedName>
    <definedName name="Excel_BuiltIn_Print_Titles_2_1" localSheetId="9">#REF!</definedName>
    <definedName name="Excel_BuiltIn_Print_Titles_2_1" localSheetId="6">#REF!</definedName>
    <definedName name="Excel_BuiltIn_Print_Titles_2_1">#REF!</definedName>
    <definedName name="Excel_BuiltIn_Print_Titles_3" localSheetId="9">#REF!</definedName>
    <definedName name="Excel_BuiltIn_Print_Titles_3" localSheetId="6">#REF!</definedName>
    <definedName name="Excel_BuiltIn_Print_Titles_3">#REF!</definedName>
    <definedName name="Excel_BuiltIn_Print_Titles_3_1">#REF!</definedName>
    <definedName name="Excel_BuiltIn_Print_Titles_3_1_1">#REF!</definedName>
    <definedName name="Excel_BuiltIn_Print_Titles_4_1">#REF!</definedName>
    <definedName name="Excel_BuiltIn_Print_Titles_5">#REF!</definedName>
    <definedName name="Excel_BuiltIn_Print_Titles_5_1">#REF!</definedName>
    <definedName name="Excel_BuiltIn_Print_Titles_6">#REF!</definedName>
    <definedName name="Excel_BuiltIn_Print_Titles_6_1">#REF!</definedName>
    <definedName name="Excel_BuiltIn_Print_Titles_6_1_1">#REF!</definedName>
    <definedName name="Excel_BuiltIn_Print_Titles_6_6">#REF!</definedName>
    <definedName name="Excel_BuiltIn_Print_Titles_7">#REF!</definedName>
    <definedName name="Excel_BuiltIn_Print_Titles_7_1">#REF!</definedName>
    <definedName name="Excel_BuiltIn_Print_Titles_7_6">#REF!</definedName>
    <definedName name="Excel_BuiltIn_Print_Titles_8">#REF!</definedName>
    <definedName name="Excel_BuiltIn_Print_Titles_8_1">#REF!</definedName>
    <definedName name="Excel_BuiltIn_Print_Titles_8_1_1">#REF!</definedName>
    <definedName name="Excel_BuiltIn_Print_Titles_9">#REF!</definedName>
    <definedName name="Excel_BuiltIn_Print_Titles_9_1">#REF!</definedName>
    <definedName name="excmax">[345]Base_Price!$J$185</definedName>
    <definedName name="excmin">[345]Base_Price!$J$184</definedName>
    <definedName name="excyen" localSheetId="6">#REF!</definedName>
    <definedName name="excyen">#REF!</definedName>
    <definedName name="exit" localSheetId="4">#REF!</definedName>
    <definedName name="exit" localSheetId="6">#REF!</definedName>
    <definedName name="exit">#REF!</definedName>
    <definedName name="exp.42">[248]Material!$J$48</definedName>
    <definedName name="exp_A" localSheetId="6">#REF!</definedName>
    <definedName name="exp_A">#REF!</definedName>
    <definedName name="exp_Ayen" localSheetId="6">#REF!</definedName>
    <definedName name="exp_Ayen">#REF!</definedName>
    <definedName name="exp_C" localSheetId="6">#REF!</definedName>
    <definedName name="exp_C">#REF!</definedName>
    <definedName name="exp_Cyen">#REF!</definedName>
    <definedName name="expa">[154]HARSAT!#REF!</definedName>
    <definedName name="Expansion_Jt" localSheetId="4">#REF!</definedName>
    <definedName name="Expansion_Jt" localSheetId="6">#REF!</definedName>
    <definedName name="Expansion_Jt">#REF!</definedName>
    <definedName name="Expantion" localSheetId="4">#REF!</definedName>
    <definedName name="Expantion">#REF!</definedName>
    <definedName name="expanyolet">[48]upah!#REF!</definedName>
    <definedName name="expjoint">[114]BasicPrice!$G$153</definedName>
    <definedName name="exrate" localSheetId="4">#REF!</definedName>
    <definedName name="exrate" localSheetId="6">#REF!</definedName>
    <definedName name="exrate">#REF!</definedName>
    <definedName name="exspansion" localSheetId="4">[87]Ans!#REF!</definedName>
    <definedName name="exspansion" localSheetId="6">[87]Ans!#REF!</definedName>
    <definedName name="exspansion">[87]Ans!#REF!</definedName>
    <definedName name="exspansionjoint" localSheetId="4">[87]Ans!#REF!</definedName>
    <definedName name="exspansionjoint" localSheetId="6">[87]Ans!#REF!</definedName>
    <definedName name="exspansionjoint">[87]Ans!#REF!</definedName>
    <definedName name="EXT" localSheetId="9" hidden="1">#REF!</definedName>
    <definedName name="EXT" localSheetId="4" hidden="1">#REF!</definedName>
    <definedName name="EXT" localSheetId="6" hidden="1">#REF!</definedName>
    <definedName name="EXT" hidden="1">#REF!</definedName>
    <definedName name="EXTRA" localSheetId="4">#REF!</definedName>
    <definedName name="EXTRA">#REF!</definedName>
    <definedName name="_xlnm.Extract" localSheetId="4">#REF!</definedName>
    <definedName name="_xlnm.Extract">#REF!</definedName>
    <definedName name="eyetyut">'[243]Lamp-4 Sat-Das'!$J$20</definedName>
    <definedName name="eyjuet">'[243]Lamp-4 Sat-Das'!$J$71</definedName>
    <definedName name="EYU">[164]DHSD!$G$11</definedName>
    <definedName name="EYUEUY">[164]DHSD!$G$13</definedName>
    <definedName name="f" localSheetId="9">'[304]Upah&amp;Bahan'!$U$1612</definedName>
    <definedName name="F" localSheetId="4">[470]boq!#REF!</definedName>
    <definedName name="f" localSheetId="6">[471]Hrg!$B$8:$F$9</definedName>
    <definedName name="F">[470]boq!#REF!</definedName>
    <definedName name="F." localSheetId="4">#REF!</definedName>
    <definedName name="F." localSheetId="6">#REF!</definedName>
    <definedName name="F.">#REF!</definedName>
    <definedName name="f.01" localSheetId="4">'[221]ANALISA-HST'!#REF!</definedName>
    <definedName name="f.01" localSheetId="6">'[221]ANALISA-HST'!#REF!</definedName>
    <definedName name="f.01">'[221]ANALISA-HST'!#REF!</definedName>
    <definedName name="f.02" localSheetId="4">'[221]ANALISA-HST'!#REF!</definedName>
    <definedName name="f.02">'[221]ANALISA-HST'!#REF!</definedName>
    <definedName name="f.03" localSheetId="4">'[221]ANALISA-HST'!#REF!</definedName>
    <definedName name="f.03">'[221]ANALISA-HST'!#REF!</definedName>
    <definedName name="f.04" localSheetId="4">'[221]ANALISA-HST'!#REF!</definedName>
    <definedName name="f.04">'[221]ANALISA-HST'!#REF!</definedName>
    <definedName name="f.05" localSheetId="4">'[221]ANALISA-HST'!#REF!</definedName>
    <definedName name="f.05">'[221]ANALISA-HST'!#REF!</definedName>
    <definedName name="f.06" localSheetId="4">'[221]ANALISA-HST'!#REF!</definedName>
    <definedName name="f.06">'[221]ANALISA-HST'!#REF!</definedName>
    <definedName name="f.07" localSheetId="4">'[221]ANALISA-HST'!#REF!</definedName>
    <definedName name="f.07">'[221]ANALISA-HST'!#REF!</definedName>
    <definedName name="f.08" localSheetId="4">'[221]ANALISA-HST'!#REF!</definedName>
    <definedName name="f.08">'[221]ANALISA-HST'!#REF!</definedName>
    <definedName name="f.09" localSheetId="4">'[221]ANALISA-HST'!#REF!</definedName>
    <definedName name="f.09">'[221]ANALISA-HST'!#REF!</definedName>
    <definedName name="F.1" localSheetId="9">#REF!</definedName>
    <definedName name="F.1" localSheetId="6">#REF!</definedName>
    <definedName name="F.1">#REF!</definedName>
    <definedName name="F.10" localSheetId="9">#N/A</definedName>
    <definedName name="f.10" localSheetId="4">'[221]ANALISA-HST'!#REF!</definedName>
    <definedName name="F.10" localSheetId="6">#N/A</definedName>
    <definedName name="f.10">'[221]ANALISA-HST'!#REF!</definedName>
    <definedName name="F.10.A">#N/A</definedName>
    <definedName name="F.10.B">#N/A</definedName>
    <definedName name="F.10.C">#N/A</definedName>
    <definedName name="F.10.D">#N/A</definedName>
    <definedName name="F.10.E">#N/A</definedName>
    <definedName name="f.11" localSheetId="4">'[221]ANALISA-HST'!#REF!</definedName>
    <definedName name="f.11" localSheetId="6">'[221]ANALISA-HST'!#REF!</definedName>
    <definedName name="f.11">'[221]ANALISA-HST'!#REF!</definedName>
    <definedName name="f.12" localSheetId="4">'[221]ANALISA-HST'!#REF!</definedName>
    <definedName name="f.12" localSheetId="6">'[221]ANALISA-HST'!#REF!</definedName>
    <definedName name="f.12">'[221]ANALISA-HST'!#REF!</definedName>
    <definedName name="f.13" localSheetId="4">'[221]ANALISA-HST'!#REF!</definedName>
    <definedName name="f.13" localSheetId="6">'[221]ANALISA-HST'!#REF!</definedName>
    <definedName name="f.13">'[221]ANALISA-HST'!#REF!</definedName>
    <definedName name="f.14" localSheetId="4">'[221]ANALISA-HST'!#REF!</definedName>
    <definedName name="f.14">'[221]ANALISA-HST'!#REF!</definedName>
    <definedName name="f.15" localSheetId="4">'[221]ANALISA-HST'!#REF!</definedName>
    <definedName name="f.15">'[221]ANALISA-HST'!#REF!</definedName>
    <definedName name="F.16" localSheetId="9">#N/A</definedName>
    <definedName name="f.16" localSheetId="4">'[221]ANALISA-HST'!#REF!</definedName>
    <definedName name="F.16" localSheetId="6">#N/A</definedName>
    <definedName name="f.16">'[221]ANALISA-HST'!#REF!</definedName>
    <definedName name="F.16.A" localSheetId="9">#N/A</definedName>
    <definedName name="F.16.a" localSheetId="4">#REF!</definedName>
    <definedName name="F.16.A" localSheetId="6">#N/A</definedName>
    <definedName name="F.16.a">#REF!</definedName>
    <definedName name="f.17" localSheetId="4">'[221]ANALISA-HST'!#REF!</definedName>
    <definedName name="f.17" localSheetId="6">'[221]ANALISA-HST'!#REF!</definedName>
    <definedName name="f.17">'[221]ANALISA-HST'!#REF!</definedName>
    <definedName name="f.18" localSheetId="4">'[221]ANALISA-HST'!#REF!</definedName>
    <definedName name="f.18" localSheetId="6">'[221]ANALISA-HST'!#REF!</definedName>
    <definedName name="f.18">'[221]ANALISA-HST'!#REF!</definedName>
    <definedName name="F.19">[123]ANALISA!$I$3201</definedName>
    <definedName name="F.1A" localSheetId="9">#REF!</definedName>
    <definedName name="f.1a" localSheetId="4">#REF!</definedName>
    <definedName name="F.1A" localSheetId="6">#REF!</definedName>
    <definedName name="f.1a">#REF!</definedName>
    <definedName name="f.1b" localSheetId="9">#REF!</definedName>
    <definedName name="f.1b" localSheetId="6">#REF!</definedName>
    <definedName name="f.1b">#REF!</definedName>
    <definedName name="F.1c">#REF!</definedName>
    <definedName name="F.1d">#REF!</definedName>
    <definedName name="F.21" localSheetId="9">#N/A</definedName>
    <definedName name="f.21" localSheetId="4">#REF!</definedName>
    <definedName name="f.21">#REF!</definedName>
    <definedName name="F.21.A" localSheetId="9">#N/A</definedName>
    <definedName name="F.21.a" localSheetId="4">#REF!</definedName>
    <definedName name="F.21.A" localSheetId="6">#N/A</definedName>
    <definedName name="F.21.a">#REF!</definedName>
    <definedName name="F.21A" localSheetId="9">#REF!</definedName>
    <definedName name="F.21A" localSheetId="6">#REF!</definedName>
    <definedName name="F.21A">#REF!</definedName>
    <definedName name="F.22" localSheetId="9">#N/A</definedName>
    <definedName name="f.22" localSheetId="4">#REF!</definedName>
    <definedName name="f.22">#REF!</definedName>
    <definedName name="F.22." localSheetId="4">#REF!</definedName>
    <definedName name="F.22.">#REF!</definedName>
    <definedName name="F.22.A">#N/A</definedName>
    <definedName name="F.22a" localSheetId="4">#REF!</definedName>
    <definedName name="F.22a" localSheetId="6">#REF!</definedName>
    <definedName name="F.22a">#REF!</definedName>
    <definedName name="F.22b" localSheetId="9">#REF!</definedName>
    <definedName name="F.22b" localSheetId="6">#REF!</definedName>
    <definedName name="F.22b">#REF!</definedName>
    <definedName name="F.23">[222]ANALISA!$H$674</definedName>
    <definedName name="F.23a" localSheetId="9">#REF!</definedName>
    <definedName name="F.23a" localSheetId="6">#REF!</definedName>
    <definedName name="F.23a">#REF!</definedName>
    <definedName name="F.23b" localSheetId="9">#REF!</definedName>
    <definedName name="F.23b" localSheetId="6">#REF!</definedName>
    <definedName name="F.23b">#REF!</definedName>
    <definedName name="f.26" localSheetId="4">#REF!</definedName>
    <definedName name="f.26">#REF!</definedName>
    <definedName name="F.27" localSheetId="9">#N/A</definedName>
    <definedName name="F.27" localSheetId="4">#REF!</definedName>
    <definedName name="F.27">#REF!</definedName>
    <definedName name="F.27.A">#N/A</definedName>
    <definedName name="F.27a">[122]ANALISA!#REF!</definedName>
    <definedName name="F.30" localSheetId="9">#N/A</definedName>
    <definedName name="F.30" localSheetId="4">#REF!</definedName>
    <definedName name="F.30" localSheetId="6">#N/A</definedName>
    <definedName name="F.30">#REF!</definedName>
    <definedName name="F.30.A" localSheetId="9">#N/A</definedName>
    <definedName name="F.30.a" localSheetId="4">#REF!</definedName>
    <definedName name="F.30.A" localSheetId="6">#N/A</definedName>
    <definedName name="F.30.a">#REF!</definedName>
    <definedName name="F.33">#N/A</definedName>
    <definedName name="F.33.A">#N/A</definedName>
    <definedName name="F.33.B">#N/A</definedName>
    <definedName name="F.33.C">#N/A</definedName>
    <definedName name="F.33.D">#N/A</definedName>
    <definedName name="F.33A" localSheetId="9">[109]Anl!#REF!</definedName>
    <definedName name="f.33a" localSheetId="4">#REF!</definedName>
    <definedName name="f.33a" localSheetId="6">#REF!</definedName>
    <definedName name="f.33a">#REF!</definedName>
    <definedName name="F.33b" localSheetId="9">#REF!</definedName>
    <definedName name="f.33b" localSheetId="4">#REF!</definedName>
    <definedName name="f.33b">#REF!</definedName>
    <definedName name="F.33c" localSheetId="9">#REF!</definedName>
    <definedName name="f.33c" localSheetId="4">#REF!</definedName>
    <definedName name="f.33c">#REF!</definedName>
    <definedName name="F.33D">#REF!</definedName>
    <definedName name="F.34" localSheetId="9">#N/A</definedName>
    <definedName name="f.34" localSheetId="4">#REF!</definedName>
    <definedName name="f.34">#REF!</definedName>
    <definedName name="F.34.A">#N/A</definedName>
    <definedName name="F.35" localSheetId="4">#REF!</definedName>
    <definedName name="F.35" localSheetId="6">#REF!</definedName>
    <definedName name="F.35">#REF!</definedName>
    <definedName name="F.36" localSheetId="9">#N/A</definedName>
    <definedName name="f.36" localSheetId="4">#REF!</definedName>
    <definedName name="f.36">#REF!</definedName>
    <definedName name="F.36.A">#N/A</definedName>
    <definedName name="F.36a" localSheetId="9">#REF!</definedName>
    <definedName name="F.36a">#REF!</definedName>
    <definedName name="F.36d" localSheetId="9">#REF!</definedName>
    <definedName name="F.36d">#REF!</definedName>
    <definedName name="F.36f" localSheetId="9">#REF!</definedName>
    <definedName name="F.36f">#REF!</definedName>
    <definedName name="F.37" localSheetId="9">#N/A</definedName>
    <definedName name="F.37" localSheetId="6">#N/A</definedName>
    <definedName name="F.37">[222]ANALISA!$H$736</definedName>
    <definedName name="F.37.A">#N/A</definedName>
    <definedName name="F.37.B">#N/A</definedName>
    <definedName name="F.37A" localSheetId="9">[122]ANALISA!#REF!</definedName>
    <definedName name="F.37A">[122]ANALISA!#REF!</definedName>
    <definedName name="F.38" localSheetId="4">#REF!</definedName>
    <definedName name="F.38" localSheetId="6">#REF!</definedName>
    <definedName name="F.38">#REF!</definedName>
    <definedName name="F.39" localSheetId="4">#REF!</definedName>
    <definedName name="F.39" localSheetId="6">#REF!</definedName>
    <definedName name="F.39">#REF!</definedName>
    <definedName name="f.4a" localSheetId="4">'[221]ANALISA-HST'!#REF!</definedName>
    <definedName name="f.4a" localSheetId="6">'[221]ANALISA-HST'!#REF!</definedName>
    <definedName name="f.4a">'[221]ANALISA-HST'!#REF!</definedName>
    <definedName name="f.5a" localSheetId="4">'[221]ANALISA-HST'!#REF!</definedName>
    <definedName name="f.5a" localSheetId="6">'[221]ANALISA-HST'!#REF!</definedName>
    <definedName name="f.5a">'[221]ANALISA-HST'!#REF!</definedName>
    <definedName name="F.60" localSheetId="6">[122]ANALISA!#REF!</definedName>
    <definedName name="F.60">[122]ANALISA!#REF!</definedName>
    <definedName name="F.6A" localSheetId="9">#REF!</definedName>
    <definedName name="F.6A" localSheetId="6">#REF!</definedName>
    <definedName name="F.6A">#REF!</definedName>
    <definedName name="F.8" localSheetId="9">#N/A</definedName>
    <definedName name="F.8" localSheetId="6">#REF!</definedName>
    <definedName name="F.8">#REF!</definedName>
    <definedName name="F.8.1" localSheetId="9">[109]Anl!#REF!</definedName>
    <definedName name="F.8.1" localSheetId="6">[109]Anl!#REF!</definedName>
    <definedName name="F.8.1">[109]Anl!#REF!</definedName>
    <definedName name="F.8.2" localSheetId="9">[109]Anl!#REF!</definedName>
    <definedName name="F.8.2" localSheetId="6">[109]Anl!#REF!</definedName>
    <definedName name="F.8.2">[109]Anl!#REF!</definedName>
    <definedName name="F.8.b" localSheetId="6">#REF!</definedName>
    <definedName name="F.8.b">#REF!</definedName>
    <definedName name="F.8A" localSheetId="9">#REF!</definedName>
    <definedName name="F.8A" localSheetId="6">#REF!</definedName>
    <definedName name="F.8A">#REF!</definedName>
    <definedName name="F.9" localSheetId="4">#REF!</definedName>
    <definedName name="F.9">#REF!</definedName>
    <definedName name="f.drain">#REF!</definedName>
    <definedName name="F.x1">#REF!</definedName>
    <definedName name="F.x2">#REF!</definedName>
    <definedName name="F_1">#REF!</definedName>
    <definedName name="F_10">#REF!</definedName>
    <definedName name="F_11">#REF!</definedName>
    <definedName name="F_12">#REF!</definedName>
    <definedName name="F_13">#REF!</definedName>
    <definedName name="F_2">#REF!</definedName>
    <definedName name="F_21">[227]Analisa!$L$55</definedName>
    <definedName name="F_22">[227]Analisa!$L$68</definedName>
    <definedName name="F_3" localSheetId="9">#REF!</definedName>
    <definedName name="F_3" localSheetId="6">#REF!</definedName>
    <definedName name="F_3">#REF!</definedName>
    <definedName name="F_34A">[227]Analisa!$L$111</definedName>
    <definedName name="F_4" localSheetId="9">#REF!</definedName>
    <definedName name="F_4" localSheetId="6">#REF!</definedName>
    <definedName name="F_4">#REF!</definedName>
    <definedName name="F_5" localSheetId="9">#REF!</definedName>
    <definedName name="F_5" localSheetId="6">#REF!</definedName>
    <definedName name="F_5">#REF!</definedName>
    <definedName name="f_6" localSheetId="9">#REF!</definedName>
    <definedName name="f_6" localSheetId="6">#REF!</definedName>
    <definedName name="f_6">#REF!</definedName>
    <definedName name="F_60">[227]Analisa!$L$123</definedName>
    <definedName name="F_7" localSheetId="9">#REF!</definedName>
    <definedName name="F_7" localSheetId="6">#REF!</definedName>
    <definedName name="F_7">#REF!</definedName>
    <definedName name="F_8" localSheetId="9">#REF!</definedName>
    <definedName name="F_8" localSheetId="6">#REF!</definedName>
    <definedName name="F_8">#REF!</definedName>
    <definedName name="F_9" localSheetId="9">#REF!</definedName>
    <definedName name="F_9" localSheetId="6">#REF!</definedName>
    <definedName name="F_9">#REF!</definedName>
    <definedName name="F_all" localSheetId="4">#REF!</definedName>
    <definedName name="F_all">#REF!</definedName>
    <definedName name="f92F56">[150]dtxl!#REF!</definedName>
    <definedName name="FA" localSheetId="6">#REF!</definedName>
    <definedName name="FA">[360]Menu!$E$27</definedName>
    <definedName name="FA_1">[171]Qry!$Q$18</definedName>
    <definedName name="Fa1_">[171]Alat!$BY$24</definedName>
    <definedName name="Fa2_">[171]Alat!$BY$25</definedName>
    <definedName name="faab" localSheetId="9">#REF!</definedName>
    <definedName name="faab" localSheetId="6">#REF!</definedName>
    <definedName name="faab">#REF!</definedName>
    <definedName name="fabek1" localSheetId="6">#REF!</definedName>
    <definedName name="fabek1">#REF!</definedName>
    <definedName name="fabgratds1a" localSheetId="6">#REF!</definedName>
    <definedName name="fabgratds1a">#REF!</definedName>
    <definedName name="fabpas_besi">[208]UPH!$K$55</definedName>
    <definedName name="FAC" localSheetId="9">#REF!</definedName>
    <definedName name="FAC" localSheetId="6">#REF!</definedName>
    <definedName name="FAC">#REF!</definedName>
    <definedName name="facm" localSheetId="9">#REF!</definedName>
    <definedName name="facm" localSheetId="6">#REF!</definedName>
    <definedName name="facm">#REF!</definedName>
    <definedName name="facocon" localSheetId="4">#REF!</definedName>
    <definedName name="facocon">#REF!</definedName>
    <definedName name="facon" localSheetId="4">#REF!</definedName>
    <definedName name="facon">#REF!</definedName>
    <definedName name="facp">#REF!</definedName>
    <definedName name="FADA" hidden="1">[414]Aggr!$G$12:$G$20</definedName>
    <definedName name="FADSFASDFAS" localSheetId="6">'[472]Basic Price'!#REF!</definedName>
    <definedName name="FADSFASDFAS">'[472]Basic Price'!#REF!</definedName>
    <definedName name="faeol" localSheetId="9">#REF!</definedName>
    <definedName name="faeol" localSheetId="6">#REF!</definedName>
    <definedName name="faeol">#REF!</definedName>
    <definedName name="fahd" localSheetId="9">#REF!</definedName>
    <definedName name="fahd" localSheetId="6">#REF!</definedName>
    <definedName name="fahd">#REF!</definedName>
    <definedName name="fahdt" localSheetId="9">#REF!</definedName>
    <definedName name="fahdt" localSheetId="6">#REF!</definedName>
    <definedName name="fahdt">#REF!</definedName>
    <definedName name="fahs">#REF!</definedName>
    <definedName name="fail">#REF!</definedName>
    <definedName name="faitc">#REF!</definedName>
    <definedName name="Fak">#REF!</definedName>
    <definedName name="Fak.bend">#REF!</definedName>
    <definedName name="Fak.hook">#REF!</definedName>
    <definedName name="Fak.Ovrlp">#REF!</definedName>
    <definedName name="Fak.Waste.atas">#REF!</definedName>
    <definedName name="Fak.Waste.bwh">#REF!</definedName>
    <definedName name="faki">#REF!</definedName>
    <definedName name="faktd">#REF!</definedName>
    <definedName name="faktor" localSheetId="6">[190]Input!$B$23</definedName>
    <definedName name="faktor">[473]ANALISA!$F$3</definedName>
    <definedName name="Faktorial" localSheetId="6">#REF!</definedName>
    <definedName name="Faktorial">#REF!</definedName>
    <definedName name="fall" localSheetId="4" hidden="1">#REF!</definedName>
    <definedName name="fall" localSheetId="6" hidden="1">#REF!</definedName>
    <definedName name="fall" hidden="1">#REF!</definedName>
    <definedName name="fam">#REF!</definedName>
    <definedName name="famcp">#REF!</definedName>
    <definedName name="faoi">#REF!</definedName>
    <definedName name="fapecah">[255]HDM!$M$17</definedName>
    <definedName name="fapecahab">[255]HDM!$M$21</definedName>
    <definedName name="far" localSheetId="9">#REF!</definedName>
    <definedName name="far" localSheetId="6">#REF!</definedName>
    <definedName name="far">#REF!</definedName>
    <definedName name="Farmasi" localSheetId="6">[138]RAB!#REF!</definedName>
    <definedName name="Farmasi">[138]RAB!#REF!</definedName>
    <definedName name="fasd" localSheetId="9">#REF!</definedName>
    <definedName name="fasd" localSheetId="6">#REF!</definedName>
    <definedName name="fasd">#REF!</definedName>
    <definedName name="fasdt" localSheetId="9">#REF!</definedName>
    <definedName name="fasdt" localSheetId="6">#REF!</definedName>
    <definedName name="fasdt">#REF!</definedName>
    <definedName name="FASILITAS__KERJA" localSheetId="4">#REF!</definedName>
    <definedName name="FASILITAS__KERJA">#REF!</definedName>
    <definedName name="fasirtubc">[255]HDM!$M$23</definedName>
    <definedName name="fat" localSheetId="9">#REF!</definedName>
    <definedName name="fat" localSheetId="6">#REF!</definedName>
    <definedName name="fat">#REF!</definedName>
    <definedName name="fatimah" localSheetId="9">'[304]Upah&amp;Bahan'!$C$43</definedName>
    <definedName name="fatimah">'[318]Upah&amp;Bahan'!$C$43</definedName>
    <definedName name="FAWEFAWEE" localSheetId="9" hidden="1">#REF!</definedName>
    <definedName name="FAWEFAWEE" localSheetId="6" hidden="1">#REF!</definedName>
    <definedName name="FAWEFAWEE" hidden="1">#REF!</definedName>
    <definedName name="Fax" localSheetId="9">#REF!</definedName>
    <definedName name="Fax" localSheetId="4">#REF!</definedName>
    <definedName name="fax" localSheetId="6">[15]Nama!$H$11</definedName>
    <definedName name="Fax">#REF!</definedName>
    <definedName name="fb">[345]MAPDC!$R$11</definedName>
    <definedName name="fbcrane">[248]Alat!$I$53</definedName>
    <definedName name="fbed">[248]Alat!$I$20</definedName>
    <definedName name="FBT" localSheetId="4">#REF!</definedName>
    <definedName name="fbt" localSheetId="6">[155]harsat!$J$80</definedName>
    <definedName name="FBT">#REF!</definedName>
    <definedName name="fc\PR.1ramp" localSheetId="9">#REF!</definedName>
    <definedName name="fc\PR.1ramp" localSheetId="6">#REF!</definedName>
    <definedName name="fc\PR.1ramp">#REF!</definedName>
    <definedName name="fc\tp.1gwt" localSheetId="6">#REF!</definedName>
    <definedName name="fc\tp.1gwt">#REF!</definedName>
    <definedName name="fc\tp.2gwt" localSheetId="6">#REF!</definedName>
    <definedName name="fc\tp.2gwt">#REF!</definedName>
    <definedName name="fc\tp.3gwt">#REF!</definedName>
    <definedName name="fc\tp.4gwt">#REF!</definedName>
    <definedName name="fc\tp1.selasar">#REF!</definedName>
    <definedName name="fc\tp2.selasar">#REF!</definedName>
    <definedName name="fc2b">#REF!</definedName>
    <definedName name="fc3a">#REF!</definedName>
    <definedName name="fc3b">#REF!</definedName>
    <definedName name="fc4a">#REF!</definedName>
    <definedName name="FCode" localSheetId="4" hidden="1">#REF!</definedName>
    <definedName name="FCode" hidden="1">#REF!</definedName>
    <definedName name="fd">#REF!</definedName>
    <definedName name="fdaf">'[474]Appendix 2(SatDas)'!$H$70</definedName>
    <definedName name="fdag">'[243]Lamp-4 Sat-Das'!$J$62</definedName>
    <definedName name="fdr" localSheetId="9">#REF!</definedName>
    <definedName name="fdr" localSheetId="4">#REF!</definedName>
    <definedName name="fdr" localSheetId="6">#REF!</definedName>
    <definedName name="fdr">#REF!</definedName>
    <definedName name="FDSAFADSFADSF" localSheetId="6">#REF!</definedName>
    <definedName name="FDSAFADSFADSF">#REF!</definedName>
    <definedName name="FDSAFADSFSADF">#REF!</definedName>
    <definedName name="FDSAFSADF">#REF!</definedName>
    <definedName name="fdsf">'[475]SAT-DAS'!$J$33</definedName>
    <definedName name="fdsg">'[246]SAT-DAS'!$J$54</definedName>
    <definedName name="FE" localSheetId="4">#REF!</definedName>
    <definedName name="FE" localSheetId="6">#REF!</definedName>
    <definedName name="FE">#REF!</definedName>
    <definedName name="fea">'[476]Faktor Konversi'!$N$64</definedName>
    <definedName name="Feb_All" localSheetId="4">#REF!</definedName>
    <definedName name="Feb_All" localSheetId="6">#REF!</definedName>
    <definedName name="Feb_All">#REF!</definedName>
    <definedName name="Feb_Bahapal" localSheetId="4">#REF!</definedName>
    <definedName name="Feb_Bahapal" localSheetId="6">#REF!</definedName>
    <definedName name="Feb_Bahapal">#REF!</definedName>
    <definedName name="Feb_Barumun" localSheetId="4">#REF!</definedName>
    <definedName name="Feb_Barumun" localSheetId="6">#REF!</definedName>
    <definedName name="Feb_Barumun">#REF!</definedName>
    <definedName name="Feb_Buaya" localSheetId="4">#REF!</definedName>
    <definedName name="Feb_Buaya">#REF!</definedName>
    <definedName name="Feb_Dua1" localSheetId="4">#REF!</definedName>
    <definedName name="Feb_Dua1">#REF!</definedName>
    <definedName name="Feb_Dua2" localSheetId="4">#REF!</definedName>
    <definedName name="Feb_Dua2">#REF!</definedName>
    <definedName name="Feb_Hantu" localSheetId="4">#REF!</definedName>
    <definedName name="Feb_Hantu">#REF!</definedName>
    <definedName name="Feb_Pane" localSheetId="4">#REF!</definedName>
    <definedName name="Feb_Pane">#REF!</definedName>
    <definedName name="Feb_Poncan" localSheetId="4">#REF!</definedName>
    <definedName name="Feb_Poncan">#REF!</definedName>
    <definedName name="Feb_Raso" localSheetId="4">#REF!</definedName>
    <definedName name="Feb_Raso">#REF!</definedName>
    <definedName name="Feb_Sibintang" localSheetId="4">#REF!</definedName>
    <definedName name="Feb_Sibintang">#REF!</definedName>
    <definedName name="Feb_Sibuluh" localSheetId="4">#REF!</definedName>
    <definedName name="Feb_Sibuluh">#REF!</definedName>
    <definedName name="Feb_Ujung" localSheetId="4">#REF!</definedName>
    <definedName name="Feb_Ujung">#REF!</definedName>
    <definedName name="febp">'[477]Faktor Konversi'!$N$77</definedName>
    <definedName name="fec">'[476]Faktor Konversi'!$N$70</definedName>
    <definedName name="feco25" localSheetId="9">#REF!</definedName>
    <definedName name="feco25" localSheetId="4">#REF!</definedName>
    <definedName name="feco25" localSheetId="6">#REF!</definedName>
    <definedName name="feco25">#REF!</definedName>
    <definedName name="fecr">'[477]Faktor Konversi'!$N$79</definedName>
    <definedName name="fed">'[476]Faktor Konversi'!$N$65</definedName>
    <definedName name="fedc2" localSheetId="9">#REF!</definedName>
    <definedName name="fedc2" localSheetId="4">#REF!</definedName>
    <definedName name="fedc2" localSheetId="6">#REF!</definedName>
    <definedName name="fedc2">#REF!</definedName>
    <definedName name="fedc35" localSheetId="4">#REF!</definedName>
    <definedName name="fedc35">#REF!</definedName>
    <definedName name="FEE" localSheetId="9">#REF!</definedName>
    <definedName name="FEE" localSheetId="6">[142]Analisa!#REF!</definedName>
    <definedName name="fee">'[477]Faktor Konversi'!$N$66</definedName>
    <definedName name="fef">'[476]Faktor Konversi'!$N$67</definedName>
    <definedName name="feft">'[477]Faktor Konversi'!$N$73</definedName>
    <definedName name="fej">'[476]Faktor Konversi'!$N$69</definedName>
    <definedName name="fem">'[476]Faktor Konversi'!$N$71</definedName>
    <definedName name="femg">'[477]Faktor Konversi'!$N$74</definedName>
    <definedName name="Fender_Karet">[350]HARGA!$D$40</definedName>
    <definedName name="fendercell" localSheetId="6">'[240]harga lama'!#REF!</definedName>
    <definedName name="fendercell">'[240]harga lama'!#REF!</definedName>
    <definedName name="fenderv" localSheetId="6">'[240]harga lama'!#REF!</definedName>
    <definedName name="fenderv">'[240]harga lama'!#REF!</definedName>
    <definedName name="fere" localSheetId="4">[464]H.Satuan!#REF!</definedName>
    <definedName name="fere" localSheetId="6">[465]H.Satuan!#REF!</definedName>
    <definedName name="fere">[464]H.Satuan!#REF!</definedName>
    <definedName name="ferro" localSheetId="9">[339]Analisis!#REF!</definedName>
    <definedName name="ferro" localSheetId="6">#REF!</definedName>
    <definedName name="ferro">#REF!</definedName>
    <definedName name="fes">'[476]Faktor Konversi'!$N$63</definedName>
    <definedName name="fet">'[476]Faktor Konversi'!$N$68</definedName>
    <definedName name="fetm">'[477]Faktor Konversi'!$N$78</definedName>
    <definedName name="fetp">'[476]Faktor Konversi'!$N$72</definedName>
    <definedName name="fetr">'[477]Faktor Konversi'!$N$68</definedName>
    <definedName name="fetw">'[477]Faktor Konversi'!$N$69</definedName>
    <definedName name="fevr">'[477]Faktor Konversi'!$N$76</definedName>
    <definedName name="few">'[476]Faktor Konversi'!$N$62</definedName>
    <definedName name="fewt">'[477]Faktor Konversi'!$N$75</definedName>
    <definedName name="FEX" localSheetId="9">#REF!</definedName>
    <definedName name="FEX" localSheetId="4">#REF!</definedName>
    <definedName name="FEX" localSheetId="6">#REF!</definedName>
    <definedName name="FEX">#REF!</definedName>
    <definedName name="ff" localSheetId="9">#REF!</definedName>
    <definedName name="FF" localSheetId="4">'[10]Df-Kuan'!#REF!</definedName>
    <definedName name="ff" localSheetId="6">#REF!</definedName>
    <definedName name="FF">'[10]Df-Kuan'!#REF!</definedName>
    <definedName name="FF_10" localSheetId="6">#REF!</definedName>
    <definedName name="FF_10">#REF!</definedName>
    <definedName name="FF_11" localSheetId="6">#REF!</definedName>
    <definedName name="FF_11">#REF!</definedName>
    <definedName name="FF_14" localSheetId="6">#REF!</definedName>
    <definedName name="FF_14">#REF!</definedName>
    <definedName name="FF_15">#REF!</definedName>
    <definedName name="FF_16">#REF!</definedName>
    <definedName name="FF_17">#REF!</definedName>
    <definedName name="FF_18">#REF!</definedName>
    <definedName name="FF_19">#REF!</definedName>
    <definedName name="FF_20">#REF!</definedName>
    <definedName name="FF_20A">#REF!</definedName>
    <definedName name="FF_21">#REF!</definedName>
    <definedName name="FF_21B">#REF!</definedName>
    <definedName name="FF_23">#REF!</definedName>
    <definedName name="FF_24">#REF!</definedName>
    <definedName name="FF_25">#REF!</definedName>
    <definedName name="FF_25A">#REF!</definedName>
    <definedName name="FF_26">#REF!</definedName>
    <definedName name="FF_26A">#REF!</definedName>
    <definedName name="FF_27">#REF!</definedName>
    <definedName name="FF_27A">#REF!</definedName>
    <definedName name="FF_28">#REF!</definedName>
    <definedName name="FF_29">#REF!</definedName>
    <definedName name="FF_30">#REF!</definedName>
    <definedName name="FF_31">#REF!</definedName>
    <definedName name="FF_31A">#REF!</definedName>
    <definedName name="FF_31B">#REF!</definedName>
    <definedName name="FF_31C">#REF!</definedName>
    <definedName name="FF_31D">#REF!</definedName>
    <definedName name="FF_31E">#REF!</definedName>
    <definedName name="FF_32">#REF!</definedName>
    <definedName name="FF_32A">#REF!</definedName>
    <definedName name="FF_33">#REF!</definedName>
    <definedName name="FF_33A">#REF!</definedName>
    <definedName name="FF_34">#REF!</definedName>
    <definedName name="FF_35">#REF!</definedName>
    <definedName name="FF_36">#REF!</definedName>
    <definedName name="FF_37">#REF!</definedName>
    <definedName name="fff" localSheetId="4">#REF!</definedName>
    <definedName name="fff">#REF!</definedName>
    <definedName name="ffff" localSheetId="9">[152]BPS!#REF!</definedName>
    <definedName name="ffff" localSheetId="4">'[92]6b'!#REF!</definedName>
    <definedName name="ffff" localSheetId="6">[152]BPS!#REF!</definedName>
    <definedName name="ffff">'[92]6b'!#REF!</definedName>
    <definedName name="fffff" localSheetId="9">#REF!</definedName>
    <definedName name="fffff" localSheetId="6">#REF!</definedName>
    <definedName name="fffff">#REF!</definedName>
    <definedName name="FFFFFFFFFFFFFFFFFFFFFFFFFFFFFFFFFFFFFFF" localSheetId="6" hidden="1">[478]TIME!#REF!</definedName>
    <definedName name="FFFFFFFFFFFFFFFFFFFFFFFFFFFFFFFFFFFFFFF" hidden="1">[478]TIME!#REF!</definedName>
    <definedName name="FFX" localSheetId="9">#REF!</definedName>
    <definedName name="FFX" localSheetId="4">#REF!</definedName>
    <definedName name="FFX" localSheetId="6">#REF!</definedName>
    <definedName name="FFX">#REF!</definedName>
    <definedName name="FG" localSheetId="9">#REF!</definedName>
    <definedName name="FG" localSheetId="4">[479]boq!#REF!</definedName>
    <definedName name="FG" localSheetId="6">#REF!</definedName>
    <definedName name="FG">[479]boq!#REF!</definedName>
    <definedName name="fgh">'[475]SAT-DAS'!$J$32</definedName>
    <definedName name="FGHDSFGHSFD" localSheetId="6" hidden="1">[104]TJ1Q47!$N$7:$N$31</definedName>
    <definedName name="FGHDSFGHSFD" hidden="1">[105]TJ1Q47!$N$7:$N$31</definedName>
    <definedName name="FGHFDGH" localSheetId="6" hidden="1">[104]TJ1Q47!$H$7:$H$31</definedName>
    <definedName name="FGHFDGH" hidden="1">[105]TJ1Q47!$H$7:$H$31</definedName>
    <definedName name="FGHFHGJFG" localSheetId="6" hidden="1">[104]TJ1Q47!$G$7:$G$31</definedName>
    <definedName name="FGHFHGJFG" hidden="1">[105]TJ1Q47!$G$7:$G$31</definedName>
    <definedName name="fghhh" localSheetId="9" hidden="1">{"'Sheet1'!$A$1"}</definedName>
    <definedName name="fghhh" localSheetId="6" hidden="1">{"'Sheet1'!$A$1"}</definedName>
    <definedName name="fghhh" hidden="1">{"'Sheet1'!$A$1"}</definedName>
    <definedName name="fgjf" localSheetId="9" hidden="1">{"'Sheet1'!$A$1"}</definedName>
    <definedName name="fgjf" localSheetId="6" hidden="1">{"'Sheet1'!$A$1"}</definedName>
    <definedName name="fgjf" hidden="1">{"'Sheet1'!$A$1"}</definedName>
    <definedName name="fgjfj" localSheetId="9" hidden="1">{"'Sheet1'!$A$1"}</definedName>
    <definedName name="fgjfj" localSheetId="6" hidden="1">{"'Sheet1'!$A$1"}</definedName>
    <definedName name="fgjfj" hidden="1">{"'Sheet1'!$A$1"}</definedName>
    <definedName name="FGX" localSheetId="4">#REF!</definedName>
    <definedName name="FGX">#REF!</definedName>
    <definedName name="fhg" localSheetId="9" hidden="1">{#N/A,#N/A,FALSE,"REK";#N/A,#N/A,FALSE,"Bq-ARS"}</definedName>
    <definedName name="fhg" localSheetId="6" hidden="1">{#N/A,#N/A,FALSE,"REK";#N/A,#N/A,FALSE,"Bq-ARS"}</definedName>
    <definedName name="fhg" hidden="1">{#N/A,#N/A,FALSE,"REK";#N/A,#N/A,FALSE,"Bq-ARS"}</definedName>
    <definedName name="fhhh" localSheetId="9" hidden="1">{"'Sheet1'!$A$1"}</definedName>
    <definedName name="fhhh" localSheetId="6" hidden="1">{"'Sheet1'!$A$1"}</definedName>
    <definedName name="fhhh" hidden="1">{"'Sheet1'!$A$1"}</definedName>
    <definedName name="FHX" localSheetId="4">#REF!</definedName>
    <definedName name="FHX">#REF!</definedName>
    <definedName name="Fibermesh" localSheetId="9">[307]cover!#REF!</definedName>
    <definedName name="Fibermesh">'[240]harga lama'!#REF!</definedName>
    <definedName name="fibre" localSheetId="4">#REF!</definedName>
    <definedName name="fibre" localSheetId="6">#REF!</definedName>
    <definedName name="fibre">#REF!</definedName>
    <definedName name="ficus" localSheetId="4">'[291]HARGA SATUAN'!#REF!</definedName>
    <definedName name="ficus" localSheetId="6">'[291]HARGA SATUAN'!#REF!</definedName>
    <definedName name="ficus">'[291]HARGA SATUAN'!#REF!</definedName>
    <definedName name="FIL" localSheetId="4" hidden="1">#REF!</definedName>
    <definedName name="FIL" localSheetId="6" hidden="1">#REF!</definedName>
    <definedName name="FIL" hidden="1">#REF!</definedName>
    <definedName name="FIL.636C">[133]metode.dmpu!$L$646</definedName>
    <definedName name="filer" localSheetId="6">#REF!</definedName>
    <definedName name="filer">'[251]upah bahan'!$G$20</definedName>
    <definedName name="fileryen" localSheetId="6">#REF!</definedName>
    <definedName name="fileryen">#REF!</definedName>
    <definedName name="fill3km">'[480]PRD 01-6(I-II)'!$V$291</definedName>
    <definedName name="fill5km">'[480]PRD 01-6(I-II)'!$V$305</definedName>
    <definedName name="filler" localSheetId="9">#REF!</definedName>
    <definedName name="filler" localSheetId="6">[258]upahbahan!#REF!</definedName>
    <definedName name="filler">[247]Harsat!$E$62</definedName>
    <definedName name="Fillerhotmix">'[481]H-Dasar-Bahan'!$Q$20</definedName>
    <definedName name="fillerlatasir" localSheetId="9">#REF!</definedName>
    <definedName name="fillerlatasir" localSheetId="6">#REF!</definedName>
    <definedName name="fillerlatasir">#REF!</definedName>
    <definedName name="fillerpecah">[255]HDM!$M$18</definedName>
    <definedName name="FILLL" localSheetId="9" hidden="1">#REF!</definedName>
    <definedName name="FILLL" localSheetId="4" hidden="1">#REF!</definedName>
    <definedName name="FILLL" localSheetId="6" hidden="1">#REF!</definedName>
    <definedName name="FILLL" hidden="1">#REF!</definedName>
    <definedName name="film" localSheetId="6">#REF!</definedName>
    <definedName name="film">#REF!</definedName>
    <definedName name="filter_aquarium">#REF!</definedName>
    <definedName name="Filteralas539" localSheetId="4">#REF!</definedName>
    <definedName name="Filteralas539">#REF!</definedName>
    <definedName name="filtercloth">'[240]harga lama'!#REF!</definedName>
    <definedName name="Filterhan539" localSheetId="4">#REF!</definedName>
    <definedName name="Filterhan539" localSheetId="6">#REF!</definedName>
    <definedName name="Filterhan539">#REF!</definedName>
    <definedName name="filterplastik" localSheetId="6">[258]upahbahan!#REF!</definedName>
    <definedName name="filterplastik">[258]upahbahan!#REF!</definedName>
    <definedName name="fin" localSheetId="4">#REF!</definedName>
    <definedName name="fin" localSheetId="6">#REF!</definedName>
    <definedName name="fin">#REF!</definedName>
    <definedName name="final" localSheetId="4">'[322]DU&amp;B'!#REF!</definedName>
    <definedName name="final" localSheetId="6">'[323]DU&amp;B'!#REF!</definedName>
    <definedName name="final">'[322]DU&amp;B'!#REF!</definedName>
    <definedName name="finalisasi">#N/A</definedName>
    <definedName name="fine">[482]BasicPrice!$F$13</definedName>
    <definedName name="FINE_B">[237]BASIC!$I$21</definedName>
    <definedName name="FINE_BASE">[237]ONSITE!$J$191</definedName>
    <definedName name="FINE_H">[237]BASIC!$I$23</definedName>
    <definedName name="FINE_HOTMIX">[237]ONSITE!$J$224</definedName>
    <definedName name="finiser" localSheetId="6">#REF!</definedName>
    <definedName name="finiser">#REF!</definedName>
    <definedName name="finiseryen" localSheetId="6">#REF!</definedName>
    <definedName name="finiseryen">#REF!</definedName>
    <definedName name="finish_beton">[208]UPH!$K$71</definedName>
    <definedName name="finish_sal">[208]UPH!$K$58</definedName>
    <definedName name="FINISHER" localSheetId="9">#REF!</definedName>
    <definedName name="FINISHER" localSheetId="4">#REF!</definedName>
    <definedName name="FINISHER" localSheetId="6">[56]Alt!$A$60:$J$118</definedName>
    <definedName name="FINISHER">#REF!</definedName>
    <definedName name="FINISHER635" localSheetId="6">#REF!</definedName>
    <definedName name="FINISHER635">#REF!</definedName>
    <definedName name="FIRST_FLOOR" localSheetId="4">#REF!</definedName>
    <definedName name="FIRST_FLOOR">#REF!</definedName>
    <definedName name="fit">#REF!</definedName>
    <definedName name="fit100l">#REF!</definedName>
    <definedName name="fix_cost" localSheetId="4">#REF!</definedName>
    <definedName name="fix_cost">#REF!</definedName>
    <definedName name="FixedshowerTX422S">#REF!</definedName>
    <definedName name="fjkk" localSheetId="9" hidden="1">{"'Sheet1'!$A$1"}</definedName>
    <definedName name="fjkk" localSheetId="6" hidden="1">{"'Sheet1'!$A$1"}</definedName>
    <definedName name="fjkk" hidden="1">{"'Sheet1'!$A$1"}</definedName>
    <definedName name="fjr" localSheetId="9" hidden="1">{"'Sheet1'!$A$1"}</definedName>
    <definedName name="fjr" localSheetId="6" hidden="1">{"'Sheet1'!$A$1"}</definedName>
    <definedName name="fjr" hidden="1">{"'Sheet1'!$A$1"}</definedName>
    <definedName name="fjt" localSheetId="9" hidden="1">{"'Sheet1'!$A$1"}</definedName>
    <definedName name="fjt" localSheetId="6" hidden="1">{"'Sheet1'!$A$1"}</definedName>
    <definedName name="fjt" hidden="1">{"'Sheet1'!$A$1"}</definedName>
    <definedName name="FJX" localSheetId="4">#REF!</definedName>
    <definedName name="FJX">#REF!</definedName>
    <definedName name="fka">#REF!</definedName>
    <definedName name="Fkagr">[171]Qry!$Q$34</definedName>
    <definedName name="fkb" localSheetId="6">#REF!</definedName>
    <definedName name="fkb">#REF!</definedName>
    <definedName name="Fkgra">[171]Qry!$Q$35</definedName>
    <definedName name="fkieifi" localSheetId="6" hidden="1">[465]H.Satuan!$C$106:$P$132</definedName>
    <definedName name="fkieifi" hidden="1">[483]H.Satuan!$C$106:$P$132</definedName>
    <definedName name="fkm">[213]BASICPRICE!$J$3</definedName>
    <definedName name="fkoiieifd" localSheetId="4">[464]H.Satuan!#REF!</definedName>
    <definedName name="fkoiieifd" localSheetId="6">[465]H.Satuan!#REF!</definedName>
    <definedName name="fkoiieifd">[464]H.Satuan!#REF!</definedName>
    <definedName name="Fkpsr">[171]Qry!$Q$31</definedName>
    <definedName name="Fkstl">[171]Qry!$Q$38</definedName>
    <definedName name="Fktnh">[171]Qry!$Q$32</definedName>
    <definedName name="fku" localSheetId="6">#REF!</definedName>
    <definedName name="fku">#REF!</definedName>
    <definedName name="fkx" localSheetId="9">#REF!</definedName>
    <definedName name="fkx" localSheetId="4">#REF!</definedName>
    <definedName name="fkx" localSheetId="6">#REF!</definedName>
    <definedName name="fkx">#REF!</definedName>
    <definedName name="flad">'[484]upah bahan'!$G$33</definedName>
    <definedName name="FladBedTruck" localSheetId="4">[485]HDS!#REF!</definedName>
    <definedName name="FladBedTruck" localSheetId="6">[485]HDS!#REF!</definedName>
    <definedName name="FladBedTruck">[485]HDS!#REF!</definedName>
    <definedName name="flamboyan" localSheetId="4">'[291]HARGA SATUAN'!#REF!</definedName>
    <definedName name="flamboyan" localSheetId="6">'[291]HARGA SATUAN'!#REF!</definedName>
    <definedName name="flamboyan">'[291]HARGA SATUAN'!#REF!</definedName>
    <definedName name="Flange">[99]hrg_sat!$H$103</definedName>
    <definedName name="flat" localSheetId="4">#REF!</definedName>
    <definedName name="flat" localSheetId="6">#REF!</definedName>
    <definedName name="flat">#REF!</definedName>
    <definedName name="FLAT.1011" localSheetId="4">#REF!</definedName>
    <definedName name="FLAT.1011" localSheetId="6">#REF!</definedName>
    <definedName name="FLAT.1011">#REF!</definedName>
    <definedName name="FLAT.1014" localSheetId="4">#REF!</definedName>
    <definedName name="FLAT.1014" localSheetId="6">#REF!</definedName>
    <definedName name="FLAT.1014">#REF!</definedName>
    <definedName name="FLAT_B">[237]BASIC!$I$58</definedName>
    <definedName name="Flat_Bed_Truck" localSheetId="4">#REF!</definedName>
    <definedName name="Flat_Bed_Truck" localSheetId="6">#REF!</definedName>
    <definedName name="Flat_Bed_Truck">#REF!</definedName>
    <definedName name="flatbed">[99]hrg_sat!$H$162</definedName>
    <definedName name="FLATBEDTRUCK" localSheetId="9">#REF!</definedName>
    <definedName name="FLATBEDTRUCK" localSheetId="4">#REF!</definedName>
    <definedName name="FLATBEDTRUCK" localSheetId="6">[56]Alt!$A$591:$J$649</definedName>
    <definedName name="FLATBEDTRUCK">#REF!</definedName>
    <definedName name="FLENS_PVC4">[486]BAHAN!$L$33</definedName>
    <definedName name="flens4">[122]BAHAN!#REF!</definedName>
    <definedName name="flmh400" localSheetId="9">#REF!</definedName>
    <definedName name="flmh400" localSheetId="6">#REF!</definedName>
    <definedName name="flmh400">#REF!</definedName>
    <definedName name="floieodjf" localSheetId="4">[464]H.Satuan!#REF!</definedName>
    <definedName name="floieodjf" localSheetId="6">[465]H.Satuan!#REF!</definedName>
    <definedName name="floieodjf">[464]H.Satuan!#REF!</definedName>
    <definedName name="floioidife" localSheetId="4">[464]H.Satuan!#REF!</definedName>
    <definedName name="floioidife" localSheetId="6">[465]H.Satuan!#REF!</definedName>
    <definedName name="floioidife">[464]H.Satuan!#REF!</definedName>
    <definedName name="floor_deck" localSheetId="9">#REF!</definedName>
    <definedName name="floor_deck" localSheetId="6">#REF!</definedName>
    <definedName name="floor_deck">#REF!</definedName>
    <definedName name="Floor_drain_plastik_biasa" localSheetId="9">#REF!</definedName>
    <definedName name="Floor_drain_plastik_biasa" localSheetId="6">#REF!</definedName>
    <definedName name="Floor_drain_plastik_biasa">#REF!</definedName>
    <definedName name="FLOORDRAIN" localSheetId="9">#REF!</definedName>
    <definedName name="floordrain" localSheetId="4">'[212]HARGA SATUAN  '!#REF!</definedName>
    <definedName name="floordrain" localSheetId="6">[48]upah!#REF!</definedName>
    <definedName name="floordrain">'[212]HARGA SATUAN  '!#REF!</definedName>
    <definedName name="floordrainplastik" localSheetId="6">[48]upah!#REF!</definedName>
    <definedName name="floordrainplastik">[48]upah!#REF!</definedName>
    <definedName name="FloordrainTX1B" localSheetId="9">#REF!</definedName>
    <definedName name="FloordrainTX1B" localSheetId="6">#REF!</definedName>
    <definedName name="FloordrainTX1B">#REF!</definedName>
    <definedName name="floorhardener" localSheetId="9">#REF!</definedName>
    <definedName name="floorhardener" localSheetId="6">#REF!</definedName>
    <definedName name="floorhardener">#REF!</definedName>
    <definedName name="Floorhardener3kg">'[321]Analisa Harga Satuan'!$G$1459</definedName>
    <definedName name="floorhardenernatural" localSheetId="9">#REF!</definedName>
    <definedName name="floorhardenernatural" localSheetId="6">#REF!</definedName>
    <definedName name="floorhardenernatural">#REF!</definedName>
    <definedName name="floorhardenerwarna" localSheetId="9">#REF!</definedName>
    <definedName name="floorhardenerwarna" localSheetId="6">#REF!</definedName>
    <definedName name="floorhardenerwarna">#REF!</definedName>
    <definedName name="floorhardinernatural" localSheetId="9">#REF!</definedName>
    <definedName name="floorhardinernatural" localSheetId="6">#REF!</definedName>
    <definedName name="floorhardinernatural">#REF!</definedName>
    <definedName name="flowmet">'[312]h.sat-bbm'!$J$67</definedName>
    <definedName name="FLR" localSheetId="9">#REF!</definedName>
    <definedName name="FLR" localSheetId="6">#REF!</definedName>
    <definedName name="FLR">#REF!</definedName>
    <definedName name="flushbolt" localSheetId="9">#REF!</definedName>
    <definedName name="flushbolt" localSheetId="6">#REF!</definedName>
    <definedName name="flushbolt">#REF!</definedName>
    <definedName name="flx" localSheetId="4">#REF!</definedName>
    <definedName name="flx">#REF!</definedName>
    <definedName name="FM">[157]harsat!#REF!</definedName>
    <definedName name="fmixer" localSheetId="4">#REF!</definedName>
    <definedName name="fmixer" localSheetId="6">#REF!</definedName>
    <definedName name="fmixer">#REF!</definedName>
    <definedName name="FO" localSheetId="4">#REF!</definedName>
    <definedName name="FO">#REF!</definedName>
    <definedName name="foil">#REF!</definedName>
    <definedName name="FOOT" localSheetId="4">#REF!</definedName>
    <definedName name="FOOT">#REF!</definedName>
    <definedName name="FOOTER" localSheetId="4">#REF!</definedName>
    <definedName name="FOOTER">#REF!</definedName>
    <definedName name="for" localSheetId="4">#REF!</definedName>
    <definedName name="for">#REF!</definedName>
    <definedName name="FOREMAN">[237]BASIC!$I$11</definedName>
    <definedName name="Forklif" localSheetId="4">#REF!</definedName>
    <definedName name="Forklif" localSheetId="6">#REF!</definedName>
    <definedName name="Forklif">#REF!</definedName>
    <definedName name="form" localSheetId="9">#REF!</definedName>
    <definedName name="form" localSheetId="6">[487]A.Div3!#REF!</definedName>
    <definedName name="form">[487]A.Div3!#REF!</definedName>
    <definedName name="FORM101" localSheetId="4">#REF!</definedName>
    <definedName name="FORM101" localSheetId="6">'[275]NP-10'!$L$1:$V$61</definedName>
    <definedName name="FORM101">#REF!</definedName>
    <definedName name="FORM1011" localSheetId="4">#REF!</definedName>
    <definedName name="FORM1011">#REF!</definedName>
    <definedName name="FORM1012" localSheetId="4">#REF!</definedName>
    <definedName name="FORM1012">#REF!</definedName>
    <definedName name="FORM1013" localSheetId="4">#REF!</definedName>
    <definedName name="FORM1013">#REF!</definedName>
    <definedName name="FORM1014" localSheetId="4">#REF!</definedName>
    <definedName name="FORM1014">#REF!</definedName>
    <definedName name="FORM1015" localSheetId="4">#REF!</definedName>
    <definedName name="FORM1015">#REF!</definedName>
    <definedName name="FORM1021" localSheetId="4">#REF!</definedName>
    <definedName name="FORM1021" localSheetId="6">'[275]NP-10'!$L$123:$V$183</definedName>
    <definedName name="FORM1021">#REF!</definedName>
    <definedName name="FORM1022" localSheetId="4">#REF!</definedName>
    <definedName name="FORM1022" localSheetId="6">'[275]NP-10'!$L$245:$V$305</definedName>
    <definedName name="FORM1022">#REF!</definedName>
    <definedName name="FORM1031" localSheetId="4">#REF!</definedName>
    <definedName name="FORM1031" localSheetId="6">'[275]NP-10'!$L$367:$V$427</definedName>
    <definedName name="FORM1031">#REF!</definedName>
    <definedName name="FORM1032" localSheetId="4">#REF!</definedName>
    <definedName name="FORM1032" localSheetId="6">'[275]NP-10'!$L$489:$V$549</definedName>
    <definedName name="FORM1032">#REF!</definedName>
    <definedName name="FORM1041" localSheetId="4">#REF!</definedName>
    <definedName name="FORM1041" localSheetId="6">'[275]NP-10'!$L$611:$V$671</definedName>
    <definedName name="FORM1041">#REF!</definedName>
    <definedName name="FORM1042" localSheetId="4">#REF!</definedName>
    <definedName name="FORM1042" localSheetId="6">'[275]NP-10'!$L$731:$V$791</definedName>
    <definedName name="FORM1042">#REF!</definedName>
    <definedName name="FORM1A" localSheetId="6">#REF!</definedName>
    <definedName name="FORM1A">#REF!</definedName>
    <definedName name="FORM1B">#REF!</definedName>
    <definedName name="FORM1C">#REF!</definedName>
    <definedName name="FORM1E">#REF!</definedName>
    <definedName name="FORM21" localSheetId="9">'[488]3-DIV2'!$L$1:$V$61</definedName>
    <definedName name="FORM21" localSheetId="6">'[489]3-DIV2'!$L$1:$V$61</definedName>
    <definedName name="FORM21">'[490]3-DIV2'!$L$1:$V$61</definedName>
    <definedName name="FORM22E" localSheetId="9">'[488]3-DIV2'!#REF!</definedName>
    <definedName name="FORM22E" localSheetId="4">'[490]3-DIV2'!#REF!</definedName>
    <definedName name="FORM22E" localSheetId="6">'[489]3-DIV2'!#REF!</definedName>
    <definedName name="FORM22E">'[490]3-DIV2'!#REF!</definedName>
    <definedName name="FORM22L" localSheetId="9">'[488]3-DIV2'!$L$121:$V$121</definedName>
    <definedName name="FORM22L" localSheetId="6">'[489]3-DIV2'!$L$121:$V$121</definedName>
    <definedName name="FORM22L">'[490]3-DIV2'!$L$121:$V$121</definedName>
    <definedName name="FORM231" localSheetId="9">'[488]3-DIV2'!$L$123:$V$183</definedName>
    <definedName name="FORM231" localSheetId="6">'[489]3-DIV2'!$L$123:$V$183</definedName>
    <definedName name="FORM231">'[490]3-DIV2'!$L$123:$V$183</definedName>
    <definedName name="FORM232" localSheetId="9">'[488]3-DIV2'!$L$243:$V$303</definedName>
    <definedName name="FORM232" localSheetId="6">'[489]3-DIV2'!$L$243:$V$303</definedName>
    <definedName name="FORM232">'[490]3-DIV2'!$L$243:$V$303</definedName>
    <definedName name="FORM233" localSheetId="9">'[488]3-DIV2'!$L$363:$V$423</definedName>
    <definedName name="FORM233" localSheetId="6">'[489]3-DIV2'!$L$363:$V$423</definedName>
    <definedName name="FORM233">'[490]3-DIV2'!$L$363:$V$423</definedName>
    <definedName name="Form234" localSheetId="9">'[488]3-DIV2'!$L$483:$V$543</definedName>
    <definedName name="Form234" localSheetId="6">'[489]3-DIV2'!$L$483:$V$543</definedName>
    <definedName name="Form234">'[490]3-DIV2'!$L$483:$V$543</definedName>
    <definedName name="FORM234B">'[491]2'!$L$721:$V$781</definedName>
    <definedName name="FORM234L" localSheetId="9">#REF!</definedName>
    <definedName name="FORM234L" localSheetId="6">#REF!</definedName>
    <definedName name="FORM234L">#REF!</definedName>
    <definedName name="Form235" localSheetId="9">'[488]3-DIV2'!$L$603:$V$663</definedName>
    <definedName name="Form235" localSheetId="6">'[489]3-DIV2'!$L$603:$V$663</definedName>
    <definedName name="Form235">'[490]3-DIV2'!$L$603:$V$663</definedName>
    <definedName name="Form236" localSheetId="9">'[488]3-DIV2'!$L$854:$V$914</definedName>
    <definedName name="Form236" localSheetId="6">'[489]3-DIV2'!$L$854:$V$914</definedName>
    <definedName name="Form236">'[490]3-DIV2'!$L$854:$V$914</definedName>
    <definedName name="FORM237" localSheetId="4">'[492]D2(1)'!#REF!</definedName>
    <definedName name="FORM237" localSheetId="6">'[492]D2(1)'!#REF!</definedName>
    <definedName name="FORM237">'[492]D2(1)'!#REF!</definedName>
    <definedName name="FORM241" localSheetId="9">'[488]3-DIV2'!#REF!</definedName>
    <definedName name="FORM241" localSheetId="4">'[490]3-DIV2'!#REF!</definedName>
    <definedName name="FORM241" localSheetId="6">'[489]3-DIV2'!#REF!</definedName>
    <definedName name="FORM241">'[490]3-DIV2'!#REF!</definedName>
    <definedName name="FORM242" localSheetId="9">'[488]3-DIV2'!$L$978:$V$1038</definedName>
    <definedName name="FORM242" localSheetId="6">'[489]3-DIV2'!$L$978:$V$1038</definedName>
    <definedName name="FORM242">'[490]3-DIV2'!$L$978:$V$1038</definedName>
    <definedName name="FORM243" localSheetId="9">'[488]3-DIV2'!$L$1039:$V$1100</definedName>
    <definedName name="FORM243" localSheetId="6">'[489]3-DIV2'!$L$1039:$V$1100</definedName>
    <definedName name="FORM243">'[490]3-DIV2'!$L$1039:$V$1100</definedName>
    <definedName name="FORM311" localSheetId="9">'[493]3-DIV3'!$L$1:$V$61</definedName>
    <definedName name="FORM311" localSheetId="6">'[493]3-DIV3'!$L$1:$V$61</definedName>
    <definedName name="FORM311">'[494]3-DIV3'!$L$1:$V$61</definedName>
    <definedName name="FORM312" localSheetId="9">'[493]3-DIV3'!$L$121:$V$181</definedName>
    <definedName name="FORM312" localSheetId="6">'[493]3-DIV3'!$L$121:$V$181</definedName>
    <definedName name="FORM312">'[494]3-DIV3'!$L$121:$V$181</definedName>
    <definedName name="FORM313" localSheetId="9">'[493]3-DIV3'!$L$255:$V$315</definedName>
    <definedName name="FORM313" localSheetId="6">'[493]3-DIV3'!$L$255:$V$315</definedName>
    <definedName name="FORM313">'[494]3-DIV3'!$L$255:$V$315</definedName>
    <definedName name="FORM314" localSheetId="9">'[493]3-DIV3'!$L$375:$V$435</definedName>
    <definedName name="FORM314" localSheetId="6">'[493]3-DIV3'!$L$375:$V$435</definedName>
    <definedName name="FORM314">'[494]3-DIV3'!$L$375:$V$435</definedName>
    <definedName name="FORM315" localSheetId="9">'[493]3-DIV3'!$L$1766:$V$1826</definedName>
    <definedName name="FORM315" localSheetId="6">'[493]3-DIV3'!$L$1766:$V$1826</definedName>
    <definedName name="FORM315">'[494]3-DIV3'!$L$1766:$V$1826</definedName>
    <definedName name="FORM316" localSheetId="9">'[257]Div 3'!#REF!</definedName>
    <definedName name="FORM316" localSheetId="4">'[92]3a'!#REF!</definedName>
    <definedName name="FORM316" localSheetId="6">#REF!</definedName>
    <definedName name="FORM316">'[92]3a'!#REF!</definedName>
    <definedName name="form318" localSheetId="4">'[495]DIV.3 OK'!#REF!</definedName>
    <definedName name="form318" localSheetId="6">'[495]DIV.3 OK'!#REF!</definedName>
    <definedName name="form318">'[495]DIV.3 OK'!#REF!</definedName>
    <definedName name="FORM319" localSheetId="9">'[493]3-DIV3'!$L$1886:$V$1946</definedName>
    <definedName name="FORM319" localSheetId="6">'[493]3-DIV3'!$L$1886:$V$1946</definedName>
    <definedName name="FORM319">'[494]3-DIV3'!$L$1886:$V$1946</definedName>
    <definedName name="FORM321" localSheetId="9">'[257]Div 3'!$M$150:$W$207</definedName>
    <definedName name="FORM321" localSheetId="4">'[92]3a'!#REF!</definedName>
    <definedName name="FORM321" localSheetId="6">[496]Anl!#REF!</definedName>
    <definedName name="FORM321">'[92]3a'!#REF!</definedName>
    <definedName name="FORM322" localSheetId="9">'[493]3-DIV3'!$L$1947:$V$2007</definedName>
    <definedName name="FORM322" localSheetId="6">'[493]3-DIV3'!$L$1947:$V$2007</definedName>
    <definedName name="FORM322">'[494]3-DIV3'!$L$1947:$V$2007</definedName>
    <definedName name="FORM323" localSheetId="9">'[493]3-DIV3'!$L$2126:$V$2186</definedName>
    <definedName name="FORM323" localSheetId="6">'[493]3-DIV3'!$L$2126:$V$2186</definedName>
    <definedName name="FORM323">'[494]3-DIV3'!$L$2126:$V$2186</definedName>
    <definedName name="FORM323L" localSheetId="9">#REF!</definedName>
    <definedName name="FORM323L" localSheetId="4">#REF!</definedName>
    <definedName name="FORM323L" localSheetId="6">#REF!</definedName>
    <definedName name="FORM323L">#REF!</definedName>
    <definedName name="FORM324" localSheetId="9">'[493]3-DIV3'!$L$2305:$V$2365</definedName>
    <definedName name="FORM324" localSheetId="6">'[493]3-DIV3'!$L$2305:$V$2365</definedName>
    <definedName name="FORM324">'[494]3-DIV3'!$L$2305:$V$2365</definedName>
    <definedName name="FORM33" localSheetId="9">'[429]G&amp;T'!#REF!</definedName>
    <definedName name="FORM33" localSheetId="4">'[497]DIV.3 OK'!#REF!</definedName>
    <definedName name="FORM33" localSheetId="6">[487]A.Div3!#REF!</definedName>
    <definedName name="FORM33">'[497]DIV.3 OK'!#REF!</definedName>
    <definedName name="FORM331" localSheetId="9">'[493]3-DIV3'!$L$2427:$V$2487</definedName>
    <definedName name="FORM331" localSheetId="6">'[493]3-DIV3'!$L$2427:$V$2487</definedName>
    <definedName name="FORM331">'[494]3-DIV3'!$L$2427:$V$2487</definedName>
    <definedName name="FORM332">[498]NP!$L$920:$W$982</definedName>
    <definedName name="FORM346" localSheetId="9">'[493]3-DIV3'!$L$2547:$V$2607</definedName>
    <definedName name="FORM346" localSheetId="6">'[493]3-DIV3'!$L$2547:$V$2607</definedName>
    <definedName name="FORM346">'[494]3-DIV3'!$L$2547:$V$2607</definedName>
    <definedName name="FORM4" localSheetId="6">'[195]9'!#REF!</definedName>
    <definedName name="FORM4">'[195]9'!#REF!</definedName>
    <definedName name="FORM421" localSheetId="9">'[499]3-DIV4'!$L$1:$V$61</definedName>
    <definedName name="FORM421" localSheetId="6">'[499]3-DIV4'!$L$1:$V$61</definedName>
    <definedName name="FORM421">'[500]3-DIV4'!$L$1:$V$61</definedName>
    <definedName name="FORM422" localSheetId="9">'[499]3-DIV4'!$L$180:$V$240</definedName>
    <definedName name="FORM422" localSheetId="6">'[499]3-DIV4'!$L$180:$V$240</definedName>
    <definedName name="FORM422">'[500]3-DIV4'!$L$180:$V$240</definedName>
    <definedName name="FORM423" localSheetId="9">'[499]3-DIV4'!$L$479:$V$539</definedName>
    <definedName name="FORM423" localSheetId="6">'[499]3-DIV4'!$L$479:$V$539</definedName>
    <definedName name="FORM423">'[500]3-DIV4'!$L$479:$V$539</definedName>
    <definedName name="FORM424" localSheetId="9">'[499]3-DIV4'!$L$359:$V$419</definedName>
    <definedName name="FORM424" localSheetId="6">'[499]3-DIV4'!$L$359:$V$419</definedName>
    <definedName name="FORM424">'[500]3-DIV4'!$L$359:$V$419</definedName>
    <definedName name="FORM425" localSheetId="9">'[499]3-DIV4'!$L$718:$V$778</definedName>
    <definedName name="FORM425" localSheetId="6">'[499]3-DIV4'!$L$718:$V$778</definedName>
    <definedName name="FORM425">'[500]3-DIV4'!$L$718:$V$778</definedName>
    <definedName name="FORM426" localSheetId="9">'[499]3-DIV4'!$L$897:$V$957</definedName>
    <definedName name="FORM426" localSheetId="6">'[499]3-DIV4'!$L$897:$V$957</definedName>
    <definedName name="FORM426">'[500]3-DIV4'!$L$897:$V$957</definedName>
    <definedName name="FORM427" localSheetId="9">'[499]3-DIV4'!$L$1017:$V$1077</definedName>
    <definedName name="FORM427" localSheetId="6">'[499]3-DIV4'!$L$1017:$V$1077</definedName>
    <definedName name="FORM427">'[500]3-DIV4'!$L$1017:$V$1077</definedName>
    <definedName name="FORM511" localSheetId="9">'[501]3-DIV5'!$L$1:$V$61</definedName>
    <definedName name="FORM511" localSheetId="6">'[501]3-DIV5'!$L$1:$V$61</definedName>
    <definedName name="FORM511">'[502]3-DIV5'!$L$1:$V$61</definedName>
    <definedName name="FORM512" localSheetId="9">'[501]3-DIV5'!$L$180:$V$240</definedName>
    <definedName name="FORM512" localSheetId="6">'[501]3-DIV5'!$L$180:$V$240</definedName>
    <definedName name="FORM512">'[502]3-DIV5'!$L$180:$V$240</definedName>
    <definedName name="FORM521" localSheetId="9">'[501]3-DIV5'!$L$359:$V$419</definedName>
    <definedName name="FORM521" localSheetId="6">'[501]3-DIV5'!$L$359:$V$419</definedName>
    <definedName name="FORM521">'[502]3-DIV5'!$L$359:$V$419</definedName>
    <definedName name="FORM522" localSheetId="9">'[501]3-DIV5'!$L$3075:$V$3135</definedName>
    <definedName name="FORM522" localSheetId="6">'[501]3-DIV5'!$L$3075:$V$3135</definedName>
    <definedName name="FORM522">'[502]3-DIV5'!$L$3075:$V$3135</definedName>
    <definedName name="FORM541" localSheetId="9">'[501]3-DIV5'!$L$3254:$V$3314</definedName>
    <definedName name="FORM541" localSheetId="6">'[501]3-DIV5'!$L$3254:$V$3314</definedName>
    <definedName name="FORM541">'[502]3-DIV5'!$L$3254:$V$3314</definedName>
    <definedName name="FORM542" localSheetId="9">'[501]3-DIV5'!$L$3374:$V$3434</definedName>
    <definedName name="FORM542" localSheetId="6">'[501]3-DIV5'!$L$3374:$V$3434</definedName>
    <definedName name="FORM542">'[502]3-DIV5'!$L$3374:$V$3434</definedName>
    <definedName name="FORM55s" localSheetId="9">[429]Lapis!#REF!</definedName>
    <definedName name="FORM55s">[429]Lapis!#REF!</definedName>
    <definedName name="FORM611" localSheetId="9">#REF!</definedName>
    <definedName name="FORM611" localSheetId="4">#REF!</definedName>
    <definedName name="FORM611" localSheetId="6">#REF!</definedName>
    <definedName name="FORM611">#REF!</definedName>
    <definedName name="FORM612" localSheetId="4">#REF!</definedName>
    <definedName name="FORM612" localSheetId="6">#REF!</definedName>
    <definedName name="FORM612">#REF!</definedName>
    <definedName name="FORM621" localSheetId="4">#REF!</definedName>
    <definedName name="FORM621">#REF!</definedName>
    <definedName name="FORM622" localSheetId="4">#REF!</definedName>
    <definedName name="FORM622">#REF!</definedName>
    <definedName name="FORM623" localSheetId="4">#REF!</definedName>
    <definedName name="FORM623">#REF!</definedName>
    <definedName name="FORM624" localSheetId="9">[503]ATB!#REF!</definedName>
    <definedName name="FORM624" localSheetId="4">[504]NP!#REF!</definedName>
    <definedName name="FORM624" localSheetId="6">[503]ATB!#REF!</definedName>
    <definedName name="FORM624">[504]NP!#REF!</definedName>
    <definedName name="FORM631" localSheetId="9">#REF!</definedName>
    <definedName name="FORM631" localSheetId="4">#REF!</definedName>
    <definedName name="FORM631" localSheetId="6">#REF!</definedName>
    <definedName name="FORM631">#REF!</definedName>
    <definedName name="FORM632" localSheetId="4">#REF!</definedName>
    <definedName name="FORM632">#REF!</definedName>
    <definedName name="FORM633" localSheetId="4">#REF!</definedName>
    <definedName name="FORM633">#REF!</definedName>
    <definedName name="FORM634" localSheetId="4">#REF!</definedName>
    <definedName name="FORM634">#REF!</definedName>
    <definedName name="FORM635" localSheetId="4">#REF!</definedName>
    <definedName name="FORM635" localSheetId="6">#REF!</definedName>
    <definedName name="FORM635">#REF!</definedName>
    <definedName name="FORM635A" localSheetId="4">#REF!</definedName>
    <definedName name="FORM635A">#REF!</definedName>
    <definedName name="FORM636" localSheetId="4">#REF!</definedName>
    <definedName name="FORM636">#REF!</definedName>
    <definedName name="FORM637">#REF!</definedName>
    <definedName name="FORM641L" localSheetId="4">#REF!</definedName>
    <definedName name="FORM641L">#REF!</definedName>
    <definedName name="FORM642" localSheetId="4">#REF!</definedName>
    <definedName name="FORM642">#REF!</definedName>
    <definedName name="FORM65" localSheetId="4">#REF!</definedName>
    <definedName name="FORM65">#REF!</definedName>
    <definedName name="FORM651" localSheetId="9">[503]ATB!#REF!</definedName>
    <definedName name="FORM651" localSheetId="4">#REF!</definedName>
    <definedName name="FORM651">#REF!</definedName>
    <definedName name="FORM66" localSheetId="4">#REF!</definedName>
    <definedName name="FORM66" localSheetId="6">'[275]NP-6'!$L$1614:$V$1674</definedName>
    <definedName name="FORM66">#REF!</definedName>
    <definedName name="FORM661" localSheetId="9">[503]ATB!#REF!</definedName>
    <definedName name="FORM661" localSheetId="6">[503]ATB!#REF!</definedName>
    <definedName name="FORM661">'[505]6'!$L$1614:$V$1674</definedName>
    <definedName name="FORM662" localSheetId="9">[503]ATB!#REF!</definedName>
    <definedName name="FORM662" localSheetId="4">[504]NP!#REF!</definedName>
    <definedName name="FORM662" localSheetId="6">[503]ATB!#REF!</definedName>
    <definedName name="FORM662">[504]NP!#REF!</definedName>
    <definedName name="FORM66PERATA" localSheetId="9">#REF!</definedName>
    <definedName name="FORM66PERATA" localSheetId="4">#REF!</definedName>
    <definedName name="FORM66PERATA" localSheetId="6">#REF!</definedName>
    <definedName name="FORM66PERATA">#REF!</definedName>
    <definedName name="FORM66PERMUKAAN" localSheetId="4">#REF!</definedName>
    <definedName name="FORM66PERMUKAAN">#REF!</definedName>
    <definedName name="FORM7101" localSheetId="4">#REF!</definedName>
    <definedName name="FORM7101">#REF!</definedName>
    <definedName name="FORM7102" localSheetId="4">#REF!</definedName>
    <definedName name="FORM7102">#REF!</definedName>
    <definedName name="FORM7103" localSheetId="4">#REF!</definedName>
    <definedName name="FORM7103">#REF!</definedName>
    <definedName name="FORM711" localSheetId="4">#REF!</definedName>
    <definedName name="FORM711">#REF!</definedName>
    <definedName name="FORM712" localSheetId="4">#REF!</definedName>
    <definedName name="FORM712">#REF!</definedName>
    <definedName name="FORM713" localSheetId="4">#REF!</definedName>
    <definedName name="FORM713" localSheetId="6">#REF!</definedName>
    <definedName name="FORM713">#REF!</definedName>
    <definedName name="FORM713a" localSheetId="4">[506]Beton!#REF!</definedName>
    <definedName name="FORM713a" localSheetId="6">[506]Beton!#REF!</definedName>
    <definedName name="FORM713a">[506]Beton!#REF!</definedName>
    <definedName name="FORM714" localSheetId="9">#REF!</definedName>
    <definedName name="FORM714" localSheetId="4">#REF!</definedName>
    <definedName name="FORM714" localSheetId="6">#REF!</definedName>
    <definedName name="FORM714">#REF!</definedName>
    <definedName name="FORM715" localSheetId="4">#REF!</definedName>
    <definedName name="FORM715" localSheetId="6">#REF!</definedName>
    <definedName name="FORM715">#REF!</definedName>
    <definedName name="FORM716" localSheetId="4">#REF!</definedName>
    <definedName name="FORM716">#REF!</definedName>
    <definedName name="FORM717" localSheetId="4">#REF!</definedName>
    <definedName name="FORM717">#REF!</definedName>
    <definedName name="FORM718" localSheetId="4">#REF!</definedName>
    <definedName name="FORM718" localSheetId="6">#REF!</definedName>
    <definedName name="FORM718">#REF!</definedName>
    <definedName name="FORM721" localSheetId="4">#REF!</definedName>
    <definedName name="FORM721">#REF!</definedName>
    <definedName name="FORM73">'[275]NP-7'!$L$1079:$V$1139</definedName>
    <definedName name="FORM731" localSheetId="9">#REF!</definedName>
    <definedName name="FORM731" localSheetId="4">#REF!</definedName>
    <definedName name="FORM731" localSheetId="6">#REF!</definedName>
    <definedName name="FORM731">#REF!</definedName>
    <definedName name="FORM732" localSheetId="4">#REF!</definedName>
    <definedName name="FORM732">#REF!</definedName>
    <definedName name="FORM733" localSheetId="4">#REF!</definedName>
    <definedName name="FORM733">#REF!</definedName>
    <definedName name="FORM734" localSheetId="4">#REF!</definedName>
    <definedName name="FORM734">#REF!</definedName>
    <definedName name="FORM735" localSheetId="4">#REF!</definedName>
    <definedName name="FORM735">#REF!</definedName>
    <definedName name="FORM73PL" localSheetId="9">'[257]Div 7'!#REF!</definedName>
    <definedName name="FORM73PL" localSheetId="4">#REF!</definedName>
    <definedName name="FORM73PL" localSheetId="6">[496]Anl!#REF!</definedName>
    <definedName name="FORM73PL">#REF!</definedName>
    <definedName name="FORM73UL" localSheetId="9">'[257]Div 7'!#REF!</definedName>
    <definedName name="FORM73UL" localSheetId="4">#REF!</definedName>
    <definedName name="FORM73UL" localSheetId="6">[487]A.Div7!#REF!</definedName>
    <definedName name="FORM73UL">#REF!</definedName>
    <definedName name="FORM744" localSheetId="9">#REF!</definedName>
    <definedName name="FORM744" localSheetId="4">#REF!</definedName>
    <definedName name="FORM744">#REF!</definedName>
    <definedName name="FORM745" localSheetId="9">#REF!</definedName>
    <definedName name="FORM745" localSheetId="4">#REF!</definedName>
    <definedName name="FORM745">#REF!</definedName>
    <definedName name="FORM751" localSheetId="9">'[507]K.175 - K.225'!#REF!</definedName>
    <definedName name="FORM751" localSheetId="4">#REF!</definedName>
    <definedName name="FORM751" localSheetId="6">[487]A.Div7!#REF!</definedName>
    <definedName name="FORM751">#REF!</definedName>
    <definedName name="FORM752" localSheetId="9">'[507]K.175 - K.225'!#REF!</definedName>
    <definedName name="FORM752" localSheetId="4">#REF!</definedName>
    <definedName name="FORM752" localSheetId="6">[487]A.Div7!#REF!</definedName>
    <definedName name="FORM752">#REF!</definedName>
    <definedName name="FORM753" localSheetId="9">'[507]K.175 - K.225'!#REF!</definedName>
    <definedName name="FORM753" localSheetId="6">'[507]K.175 - K.225'!#REF!</definedName>
    <definedName name="FORM753">'[507]K.175 - K.225'!#REF!</definedName>
    <definedName name="Form761" localSheetId="4">[508]Beton!#REF!</definedName>
    <definedName name="Form761" localSheetId="6">[508]Beton!#REF!</definedName>
    <definedName name="Form761">[508]Beton!#REF!</definedName>
    <definedName name="FORM7610" localSheetId="9">#REF!</definedName>
    <definedName name="FORM7610" localSheetId="4">#REF!</definedName>
    <definedName name="FORM7610" localSheetId="6">#REF!</definedName>
    <definedName name="FORM7610">#REF!</definedName>
    <definedName name="FORM7611" localSheetId="9">'[257]Div 7'!#REF!</definedName>
    <definedName name="FORM7611" localSheetId="4">#REF!</definedName>
    <definedName name="FORM7611" localSheetId="6">[487]A.Div7!#REF!</definedName>
    <definedName name="FORM7611">#REF!</definedName>
    <definedName name="FORM7612" localSheetId="9">'[257]Div 7'!#REF!</definedName>
    <definedName name="FORM7612" localSheetId="4">#REF!</definedName>
    <definedName name="FORM7612" localSheetId="6">[487]A.Div7!#REF!</definedName>
    <definedName name="FORM7612">#REF!</definedName>
    <definedName name="FORM7612a" localSheetId="9">#REF!</definedName>
    <definedName name="FORM7612a" localSheetId="4">#REF!</definedName>
    <definedName name="FORM7612a">#REF!</definedName>
    <definedName name="FORM7612b" localSheetId="4">#REF!</definedName>
    <definedName name="FORM7612b">#REF!</definedName>
    <definedName name="FORM7612c" localSheetId="4">#REF!</definedName>
    <definedName name="FORM7612c">#REF!</definedName>
    <definedName name="FORM7613" localSheetId="9">'[257]Div 7'!#REF!</definedName>
    <definedName name="FORM7613" localSheetId="4">#REF!</definedName>
    <definedName name="FORM7613" localSheetId="6">[487]A.Div7!#REF!</definedName>
    <definedName name="FORM7613">#REF!</definedName>
    <definedName name="FORM7613a" localSheetId="9">#REF!</definedName>
    <definedName name="FORM7613a" localSheetId="4">#REF!</definedName>
    <definedName name="FORM7613a">#REF!</definedName>
    <definedName name="FORM7613b" localSheetId="9">#REF!</definedName>
    <definedName name="FORM7613b" localSheetId="4">#REF!</definedName>
    <definedName name="FORM7613b">#REF!</definedName>
    <definedName name="FORM7613c" localSheetId="9">#REF!</definedName>
    <definedName name="FORM7613c" localSheetId="4">#REF!</definedName>
    <definedName name="FORM7613c">#REF!</definedName>
    <definedName name="FORM7614" localSheetId="9">'[257]Div 7'!#REF!</definedName>
    <definedName name="FORM7614" localSheetId="4">#REF!</definedName>
    <definedName name="FORM7614" localSheetId="6">[487]A.Div7!#REF!</definedName>
    <definedName name="FORM7614">#REF!</definedName>
    <definedName name="FORM7614a" localSheetId="9">#REF!</definedName>
    <definedName name="FORM7614a" localSheetId="4">#REF!</definedName>
    <definedName name="FORM7614a">#REF!</definedName>
    <definedName name="FORM7614b" localSheetId="9">#REF!</definedName>
    <definedName name="FORM7614b" localSheetId="4">#REF!</definedName>
    <definedName name="FORM7614b">#REF!</definedName>
    <definedName name="FORM7614c" localSheetId="9">#REF!</definedName>
    <definedName name="FORM7614c" localSheetId="4">#REF!</definedName>
    <definedName name="FORM7614c">#REF!</definedName>
    <definedName name="FORM7614d" localSheetId="4">#REF!</definedName>
    <definedName name="FORM7614d">#REF!</definedName>
    <definedName name="FORM7614e" localSheetId="4">#REF!</definedName>
    <definedName name="FORM7614e">#REF!</definedName>
    <definedName name="FORM7615" localSheetId="9">'[257]Div 7'!#REF!</definedName>
    <definedName name="FORM7615" localSheetId="4">#REF!</definedName>
    <definedName name="FORM7615" localSheetId="6">[487]A.Div7!#REF!</definedName>
    <definedName name="FORM7615">#REF!</definedName>
    <definedName name="FORM7616" localSheetId="9">'[257]Div 7'!#REF!</definedName>
    <definedName name="FORM7616" localSheetId="4">#REF!</definedName>
    <definedName name="FORM7616" localSheetId="6">[487]A.Div7!#REF!</definedName>
    <definedName name="FORM7616">#REF!</definedName>
    <definedName name="FORM7617" localSheetId="9">'[257]Div 7'!#REF!</definedName>
    <definedName name="FORM7617" localSheetId="4">#REF!</definedName>
    <definedName name="FORM7617" localSheetId="6">[487]A.Div7!#REF!</definedName>
    <definedName name="FORM7617">#REF!</definedName>
    <definedName name="FORM7618" localSheetId="9">#REF!</definedName>
    <definedName name="FORM7618" localSheetId="4">#REF!</definedName>
    <definedName name="FORM7618">#REF!</definedName>
    <definedName name="FORM7619" localSheetId="4">#REF!</definedName>
    <definedName name="FORM7619">#REF!</definedName>
    <definedName name="FORM7620" localSheetId="9">'[257]Div 7'!#REF!</definedName>
    <definedName name="FORM7620" localSheetId="4">#REF!</definedName>
    <definedName name="FORM7620" localSheetId="6">[487]A.Div7!#REF!</definedName>
    <definedName name="FORM7620">#REF!</definedName>
    <definedName name="FORM7621" localSheetId="9">'[257]Div 7'!#REF!</definedName>
    <definedName name="FORM7621" localSheetId="4">#REF!</definedName>
    <definedName name="FORM7621" localSheetId="6">[487]A.Div7!#REF!</definedName>
    <definedName name="FORM7621">#REF!</definedName>
    <definedName name="FORM7625" localSheetId="9">'[257]Div 7'!#REF!</definedName>
    <definedName name="FORM7625" localSheetId="4">#REF!</definedName>
    <definedName name="FORM7625" localSheetId="6">[487]A.Div7!#REF!</definedName>
    <definedName name="FORM7625">#REF!</definedName>
    <definedName name="FORM7626" localSheetId="9">'[257]Div 7'!#REF!</definedName>
    <definedName name="FORM7626" localSheetId="4">#REF!</definedName>
    <definedName name="FORM7626" localSheetId="6">[487]A.Div7!#REF!</definedName>
    <definedName name="FORM7626">#REF!</definedName>
    <definedName name="FORM767" localSheetId="9">'[257]Div 7'!#REF!</definedName>
    <definedName name="FORM767" localSheetId="4">#REF!</definedName>
    <definedName name="FORM767" localSheetId="6">[487]A.Div7!#REF!</definedName>
    <definedName name="FORM767">#REF!</definedName>
    <definedName name="FORM768" localSheetId="9">#REF!</definedName>
    <definedName name="FORM768" localSheetId="4">#REF!</definedName>
    <definedName name="FORM768">#REF!</definedName>
    <definedName name="FORM769" localSheetId="4">#REF!</definedName>
    <definedName name="FORM769">#REF!</definedName>
    <definedName name="FORM76X" localSheetId="4">#REF!</definedName>
    <definedName name="FORM76X">#REF!</definedName>
    <definedName name="FORM771" localSheetId="9">'[257]Div 7'!#REF!</definedName>
    <definedName name="FORM771" localSheetId="4">#REF!</definedName>
    <definedName name="FORM771" localSheetId="6">[487]A.Div7!#REF!</definedName>
    <definedName name="FORM771">#REF!</definedName>
    <definedName name="FORM771a" localSheetId="9">#REF!</definedName>
    <definedName name="FORM771a" localSheetId="4">#REF!</definedName>
    <definedName name="FORM771a">#REF!</definedName>
    <definedName name="FORM771b" localSheetId="9">#REF!</definedName>
    <definedName name="FORM771b" localSheetId="4">#REF!</definedName>
    <definedName name="FORM771b">#REF!</definedName>
    <definedName name="FORM771c" localSheetId="9">#REF!</definedName>
    <definedName name="FORM771c" localSheetId="4">#REF!</definedName>
    <definedName name="FORM771c">#REF!</definedName>
    <definedName name="FORM771d" localSheetId="4">#REF!</definedName>
    <definedName name="FORM771d">#REF!</definedName>
    <definedName name="FORM772a" localSheetId="4">#REF!</definedName>
    <definedName name="FORM772a">#REF!</definedName>
    <definedName name="FORM772b" localSheetId="4">#REF!</definedName>
    <definedName name="FORM772b">#REF!</definedName>
    <definedName name="FORM772c" localSheetId="4">#REF!</definedName>
    <definedName name="FORM772c">#REF!</definedName>
    <definedName name="FORM772d" localSheetId="4">#REF!</definedName>
    <definedName name="FORM772d">#REF!</definedName>
    <definedName name="FORM775" localSheetId="9">'[257]Div 7'!#REF!</definedName>
    <definedName name="FORM775" localSheetId="4">#REF!</definedName>
    <definedName name="FORM775" localSheetId="6">[487]A.Div7!#REF!</definedName>
    <definedName name="FORM775">#REF!</definedName>
    <definedName name="FORM79" localSheetId="9">'[257]Div 7'!#REF!</definedName>
    <definedName name="FORM79" localSheetId="4">#REF!</definedName>
    <definedName name="FORM79" localSheetId="6">[496]Anl!#REF!</definedName>
    <definedName name="FORM79">#REF!</definedName>
    <definedName name="FORM79L" localSheetId="9">'[257]Div 7'!$L$11:$V$73</definedName>
    <definedName name="FORM79L" localSheetId="4">#REF!</definedName>
    <definedName name="FORM79L" localSheetId="6">[487]A.Div7!#REF!</definedName>
    <definedName name="FORM79L">#REF!</definedName>
    <definedName name="FORM79manual" localSheetId="9">#REF!</definedName>
    <definedName name="FORM79manual" localSheetId="4">#REF!</definedName>
    <definedName name="FORM79manual">#REF!</definedName>
    <definedName name="FORM79mekanis" localSheetId="9">#REF!</definedName>
    <definedName name="FORM79mekanis" localSheetId="4">#REF!</definedName>
    <definedName name="FORM79mekanis">#REF!</definedName>
    <definedName name="FORM811" localSheetId="9">#REF!</definedName>
    <definedName name="FORM811" localSheetId="4">#REF!</definedName>
    <definedName name="FORM811">#REF!</definedName>
    <definedName name="FORM812" localSheetId="4">#REF!</definedName>
    <definedName name="FORM812">#REF!</definedName>
    <definedName name="FORM813" localSheetId="4">#REF!</definedName>
    <definedName name="FORM813">#REF!</definedName>
    <definedName name="FORM814" localSheetId="4">#REF!</definedName>
    <definedName name="FORM814">#REF!</definedName>
    <definedName name="FORM815" localSheetId="4">#REF!</definedName>
    <definedName name="FORM815">#REF!</definedName>
    <definedName name="FORM817" localSheetId="4">#REF!</definedName>
    <definedName name="FORM817">#REF!</definedName>
    <definedName name="FORM818" localSheetId="4">#REF!</definedName>
    <definedName name="FORM818">#REF!</definedName>
    <definedName name="FORM819" localSheetId="4">#REF!</definedName>
    <definedName name="FORM819">#REF!</definedName>
    <definedName name="FORM82" localSheetId="4">#REF!</definedName>
    <definedName name="FORM82">#REF!</definedName>
    <definedName name="FORM83" localSheetId="9">'[257]Div 8'!#REF!</definedName>
    <definedName name="FORM83" localSheetId="4">#REF!</definedName>
    <definedName name="FORM83" localSheetId="6">'[275]NP-8'!$L$1494:$V$1554</definedName>
    <definedName name="FORM83">#REF!</definedName>
    <definedName name="FORM841" localSheetId="9">#REF!</definedName>
    <definedName name="FORM841" localSheetId="4">#REF!</definedName>
    <definedName name="FORM841">#REF!</definedName>
    <definedName name="FORM8410" localSheetId="9">#REF!</definedName>
    <definedName name="FORM8410" localSheetId="4">#REF!</definedName>
    <definedName name="FORM8410">#REF!</definedName>
    <definedName name="FORM842" localSheetId="9">#REF!</definedName>
    <definedName name="FORM842" localSheetId="4">#REF!</definedName>
    <definedName name="FORM842">#REF!</definedName>
    <definedName name="FORM842A">'[509]NP(2)'!$M$1:$X$65</definedName>
    <definedName name="FORM842B">'[509]NP(2)'!$M$67:$X$138</definedName>
    <definedName name="FORM842C">'[509]NP(2)'!$M$139:$X$208</definedName>
    <definedName name="FORM842D">'[509]NP(2)'!$M$210:$X$279</definedName>
    <definedName name="FORM842E">'[509]NP(2)'!$M$281:$X$349</definedName>
    <definedName name="FORM843" localSheetId="4">#REF!</definedName>
    <definedName name="FORM843" localSheetId="6">#REF!</definedName>
    <definedName name="FORM843">#REF!</definedName>
    <definedName name="FORM844" localSheetId="4">#REF!</definedName>
    <definedName name="FORM844">#REF!</definedName>
    <definedName name="FORM845" localSheetId="4">#REF!</definedName>
    <definedName name="FORM845">#REF!</definedName>
    <definedName name="FORM846" localSheetId="4">#REF!</definedName>
    <definedName name="FORM846">#REF!</definedName>
    <definedName name="FORM847" localSheetId="4">#REF!</definedName>
    <definedName name="FORM847">#REF!</definedName>
    <definedName name="FORM910" localSheetId="4">#REF!</definedName>
    <definedName name="FORM910" localSheetId="6">'[190]9'!$L$373:$W$434</definedName>
    <definedName name="FORM910">#REF!</definedName>
    <definedName name="FORM911" localSheetId="4">#REF!</definedName>
    <definedName name="FORM911" localSheetId="6">'[190]9'!$L$435:$W$496</definedName>
    <definedName name="FORM911">#REF!</definedName>
    <definedName name="FORM912" localSheetId="4">#REF!</definedName>
    <definedName name="FORM912" localSheetId="6">'[190]9'!$L$497:$W$558</definedName>
    <definedName name="FORM912">#REF!</definedName>
    <definedName name="FORM913" localSheetId="4">#REF!</definedName>
    <definedName name="FORM913" localSheetId="6">'[190]9'!$L$559:$W$620</definedName>
    <definedName name="FORM913">#REF!</definedName>
    <definedName name="FORM914" localSheetId="4">#REF!</definedName>
    <definedName name="FORM914" localSheetId="6">'[190]9'!$L$621:$W$682</definedName>
    <definedName name="FORM914">#REF!</definedName>
    <definedName name="FORM915" localSheetId="4">#REF!</definedName>
    <definedName name="FORM915" localSheetId="6">'[190]9'!$L$683:$W$744</definedName>
    <definedName name="FORM915">#REF!</definedName>
    <definedName name="FORM916" localSheetId="4">#REF!</definedName>
    <definedName name="FORM916" localSheetId="6">'[190]9'!$L$745:$W$806</definedName>
    <definedName name="FORM916">#REF!</definedName>
    <definedName name="FORM917" localSheetId="4">#REF!</definedName>
    <definedName name="FORM917" localSheetId="6">'[190]9'!$L$807:$W$868</definedName>
    <definedName name="FORM917">#REF!</definedName>
    <definedName name="FORM918" localSheetId="4">#REF!</definedName>
    <definedName name="FORM918" localSheetId="6">'[190]9'!$L$869:$W$930</definedName>
    <definedName name="FORM918">#REF!</definedName>
    <definedName name="FORM919" localSheetId="4">#REF!</definedName>
    <definedName name="FORM919" localSheetId="6">'[190]9'!$L$931:$W$992</definedName>
    <definedName name="FORM919">#REF!</definedName>
    <definedName name="FORM920" localSheetId="4">#REF!</definedName>
    <definedName name="FORM920" localSheetId="6">'[190]9'!$L$993:$W$1054</definedName>
    <definedName name="FORM920">#REF!</definedName>
    <definedName name="FORM94" localSheetId="4">#REF!</definedName>
    <definedName name="FORM94" localSheetId="6">'[190]9'!$L$1:$W$62</definedName>
    <definedName name="FORM94">#REF!</definedName>
    <definedName name="FORM95" localSheetId="4">#REF!</definedName>
    <definedName name="FORM95" localSheetId="6">'[190]9'!$L$63:$W$124</definedName>
    <definedName name="FORM95">#REF!</definedName>
    <definedName name="FORM96" localSheetId="4">#REF!</definedName>
    <definedName name="FORM96" localSheetId="6">'[190]9'!$L$125:$W$186</definedName>
    <definedName name="FORM96">#REF!</definedName>
    <definedName name="FORM97" localSheetId="4">#REF!</definedName>
    <definedName name="FORM97" localSheetId="6">'[190]9'!$L$187:$W$248</definedName>
    <definedName name="FORM97">#REF!</definedName>
    <definedName name="FORM98" localSheetId="4">#REF!</definedName>
    <definedName name="FORM98" localSheetId="6">'[190]9'!$L$249:$W$310</definedName>
    <definedName name="FORM98">#REF!</definedName>
    <definedName name="FORM99" localSheetId="4">#REF!</definedName>
    <definedName name="FORM99" localSheetId="6">'[190]9'!$L$311:$W$372</definedName>
    <definedName name="FORM99">#REF!</definedName>
    <definedName name="FORMGEOTEKSTIL" localSheetId="4">#REF!</definedName>
    <definedName name="FORMGEOTEKSTIL">#REF!</definedName>
    <definedName name="formika">'[240]harga lama'!#REF!</definedName>
    <definedName name="formikakembang" localSheetId="9">#REF!</definedName>
    <definedName name="formikakembang" localSheetId="6">#REF!</definedName>
    <definedName name="formikakembang">#REF!</definedName>
    <definedName name="formikapolos" localSheetId="9">#REF!</definedName>
    <definedName name="formikapolos" localSheetId="6">#REF!</definedName>
    <definedName name="formikapolos">#REF!</definedName>
    <definedName name="formikaputih" localSheetId="9">#REF!</definedName>
    <definedName name="formikaputih" localSheetId="6">#REF!</definedName>
    <definedName name="formikaputih">#REF!</definedName>
    <definedName name="formikawarna">#REF!</definedName>
    <definedName name="FORMLatasirK" localSheetId="4">#REF!</definedName>
    <definedName name="FORMLatasirK">#REF!</definedName>
    <definedName name="FORMLatasirKL" localSheetId="4">#REF!</definedName>
    <definedName name="FORMLatasirKL">#REF!</definedName>
    <definedName name="formoil">[158]HARSAT!$I$76</definedName>
    <definedName name="formwork">[345]Analysa!$M$1071</definedName>
    <definedName name="formwork3">[248]Material!$J$599</definedName>
    <definedName name="foto">[99]hrg_sat!$H$26</definedName>
    <definedName name="fox">'[153]Harga Satuan Bahan'!$E$110</definedName>
    <definedName name="foyen" localSheetId="6">#REF!</definedName>
    <definedName name="foyen">#REF!</definedName>
    <definedName name="FP" localSheetId="6">[157]harsat!#REF!</definedName>
    <definedName name="FP">[157]harsat!#REF!</definedName>
    <definedName name="FR" localSheetId="9">#REF!</definedName>
    <definedName name="fr" localSheetId="4">'[510]Upah, Bahan, Alat'!#REF!</definedName>
    <definedName name="FR" localSheetId="6">#REF!</definedName>
    <definedName name="fr">'[510]Upah, Bahan, Alat'!#REF!</definedName>
    <definedName name="frc42115070" localSheetId="9">#REF!</definedName>
    <definedName name="frc42115070" localSheetId="6">#REF!</definedName>
    <definedName name="frc42115070">#REF!</definedName>
    <definedName name="frc4x10" localSheetId="9">#REF!</definedName>
    <definedName name="frc4x10" localSheetId="6">#REF!</definedName>
    <definedName name="frc4x10">#REF!</definedName>
    <definedName name="frc4x1x400" localSheetId="9">#REF!</definedName>
    <definedName name="frc4x1x400" localSheetId="6">#REF!</definedName>
    <definedName name="frc4x1x400">#REF!</definedName>
    <definedName name="frc4x25">#REF!</definedName>
    <definedName name="frc4x300">#REF!</definedName>
    <definedName name="frc4x35">#REF!</definedName>
    <definedName name="frc4x95">#REF!</definedName>
    <definedName name="frc5x4">#REF!</definedName>
    <definedName name="frc5x6">#REF!</definedName>
    <definedName name="fred" localSheetId="6" hidden="1">{#N/A,#N/A,FALSE,"REK-S-TPL";#N/A,#N/A,FALSE,"REK-TPML";#N/A,#N/A,FALSE,"RAB-TEMPEL"}</definedName>
    <definedName name="fred" hidden="1">{#N/A,#N/A,FALSE,"REK-S-TPL";#N/A,#N/A,FALSE,"REK-TPML";#N/A,#N/A,FALSE,"RAB-TEMPEL"}</definedName>
    <definedName name="From.a" localSheetId="4">'[511]Form A'!#REF!</definedName>
    <definedName name="From.a" localSheetId="6">'[512]Form A'!#REF!</definedName>
    <definedName name="From.a">'[511]Form A'!#REF!</definedName>
    <definedName name="FRRDS" localSheetId="9">#REF!</definedName>
    <definedName name="FRRDS" localSheetId="4">#REF!</definedName>
    <definedName name="FRRDS" localSheetId="6">#REF!</definedName>
    <definedName name="FRRDS">#REF!</definedName>
    <definedName name="frsk" localSheetId="4">#REF!</definedName>
    <definedName name="frsk">#REF!</definedName>
    <definedName name="fs">#REF!</definedName>
    <definedName name="fsadfsf" localSheetId="4">#REF!</definedName>
    <definedName name="fsadfsf">#REF!</definedName>
    <definedName name="fsvd100" localSheetId="4">#REF!</definedName>
    <definedName name="fsvd100">#REF!</definedName>
    <definedName name="fsvd150" localSheetId="4">#REF!</definedName>
    <definedName name="fsvd150">#REF!</definedName>
    <definedName name="fsvd65" localSheetId="4">#REF!</definedName>
    <definedName name="fsvd65">#REF!</definedName>
    <definedName name="ftgj" localSheetId="9" hidden="1">{"'Sheet1'!$A$1"}</definedName>
    <definedName name="ftgj" localSheetId="6" hidden="1">{"'Sheet1'!$A$1"}</definedName>
    <definedName name="ftgj" hidden="1">{"'Sheet1'!$A$1"}</definedName>
    <definedName name="ftgregh">#REF!</definedName>
    <definedName name="ftiyio" localSheetId="9" hidden="1">{"'Sheet1'!$A$1"}</definedName>
    <definedName name="ftiyio" localSheetId="6" hidden="1">{"'Sheet1'!$A$1"}</definedName>
    <definedName name="ftiyio" hidden="1">{"'Sheet1'!$A$1"}</definedName>
    <definedName name="ftt">[345]MAPDC!$R$28</definedName>
    <definedName name="FUEL">[213]BASICPRICE!$C$129:$L$164</definedName>
    <definedName name="FULVIMIXER" localSheetId="9">#REF!</definedName>
    <definedName name="FULVIMIXER" localSheetId="4">#REF!</definedName>
    <definedName name="FULVIMIXER" localSheetId="6">[56]Alt!$A$1535:$J$1593</definedName>
    <definedName name="FULVIMIXER">#REF!</definedName>
    <definedName name="fung">[190]Input!$B$21</definedName>
    <definedName name="Furnica___Melamin____1_2_x_2_4__m" localSheetId="9">#REF!</definedName>
    <definedName name="Furnica___Melamin____1_2_x_2_4__m" localSheetId="6">#REF!</definedName>
    <definedName name="Furnica___Melamin____1_2_x_2_4__m">#REF!</definedName>
    <definedName name="FURNITURE__FURNISHING" localSheetId="9">#REF!</definedName>
    <definedName name="FURNITURE__FURNISHING" localSheetId="4">#REF!</definedName>
    <definedName name="FURNITURE__FURNISHING" localSheetId="6">#REF!</definedName>
    <definedName name="FURNITURE__FURNISHING">#REF!</definedName>
    <definedName name="FUSHBOLT" localSheetId="4">'[291]HARGA SATUAN'!#REF!</definedName>
    <definedName name="FUSHBOLT" localSheetId="6">'[291]HARGA SATUAN'!#REF!</definedName>
    <definedName name="FUSHBOLT">'[291]HARGA SATUAN'!#REF!</definedName>
    <definedName name="fw" localSheetId="4">#REF!</definedName>
    <definedName name="fw" localSheetId="6">#REF!</definedName>
    <definedName name="fw">#REF!</definedName>
    <definedName name="fw_350">[208]map!$V$36</definedName>
    <definedName name="fw_500">[208]map!$V$35</definedName>
    <definedName name="fy" localSheetId="4">#REF!</definedName>
    <definedName name="fy" localSheetId="6">#REF!</definedName>
    <definedName name="fy">#REF!</definedName>
    <definedName name="G" localSheetId="4">#REF!</definedName>
    <definedName name="g" localSheetId="6">[513]Hrg!$B$8:$F$10</definedName>
    <definedName name="G">#REF!</definedName>
    <definedName name="G." localSheetId="4">#REF!</definedName>
    <definedName name="G.">#REF!</definedName>
    <definedName name="G.02">[222]ANALISA!$H$272</definedName>
    <definedName name="G.1" localSheetId="4">#REF!</definedName>
    <definedName name="G.1" localSheetId="6">#REF!</definedName>
    <definedName name="G.1">#REF!</definedName>
    <definedName name="g.14" localSheetId="4">#REF!</definedName>
    <definedName name="g.14">#REF!</definedName>
    <definedName name="G.17">#REF!</definedName>
    <definedName name="G.18">#REF!</definedName>
    <definedName name="G.19">#REF!</definedName>
    <definedName name="G.2" localSheetId="4">#REF!</definedName>
    <definedName name="G.2">#REF!</definedName>
    <definedName name="G.20">#REF!</definedName>
    <definedName name="G.21">#REF!</definedName>
    <definedName name="G.2a" localSheetId="4">#REF!</definedName>
    <definedName name="G.2a">#REF!</definedName>
    <definedName name="G.2b" localSheetId="4">#REF!</definedName>
    <definedName name="G.2b">#REF!</definedName>
    <definedName name="G.32" localSheetId="4">#REF!</definedName>
    <definedName name="G.32">#REF!</definedName>
    <definedName name="G.32.c" localSheetId="4">#REF!</definedName>
    <definedName name="G.32.c">#REF!</definedName>
    <definedName name="G.32.l" localSheetId="4">#REF!</definedName>
    <definedName name="G.32.l">#REF!</definedName>
    <definedName name="G.32.m" localSheetId="4">#REF!</definedName>
    <definedName name="G.32.m">#REF!</definedName>
    <definedName name="g.32a" localSheetId="4">#REF!</definedName>
    <definedName name="g.32a">#REF!</definedName>
    <definedName name="G.32h" localSheetId="4">#REF!</definedName>
    <definedName name="G.32h">#REF!</definedName>
    <definedName name="g.32l" localSheetId="4">#REF!</definedName>
    <definedName name="g.32l">#REF!</definedName>
    <definedName name="G.32M" localSheetId="9">#REF!</definedName>
    <definedName name="G.32m">[514]BOW!#REF!</definedName>
    <definedName name="G.33.B">#N/A</definedName>
    <definedName name="G.33.e" localSheetId="4">#REF!</definedName>
    <definedName name="G.33.e" localSheetId="6">#REF!</definedName>
    <definedName name="G.33.e">#REF!</definedName>
    <definedName name="G.33.F">#N/A</definedName>
    <definedName name="G.33.g" localSheetId="4">#REF!</definedName>
    <definedName name="G.33.g" localSheetId="6">#REF!</definedName>
    <definedName name="G.33.g">#REF!</definedName>
    <definedName name="G.33.h" localSheetId="4">#REF!</definedName>
    <definedName name="G.33.h" localSheetId="6">#REF!</definedName>
    <definedName name="G.33.h">#REF!</definedName>
    <definedName name="G.33.i" localSheetId="4">#REF!</definedName>
    <definedName name="G.33.i" localSheetId="6">#REF!</definedName>
    <definedName name="G.33.i">#REF!</definedName>
    <definedName name="G.33.M" localSheetId="9">#N/A</definedName>
    <definedName name="G.33.m" localSheetId="4">#REF!</definedName>
    <definedName name="G.33.M" localSheetId="6">#N/A</definedName>
    <definedName name="G.33.m">#REF!</definedName>
    <definedName name="G.33b" localSheetId="9">#REF!</definedName>
    <definedName name="G.33b" localSheetId="4">#REF!</definedName>
    <definedName name="G.33b">#REF!</definedName>
    <definedName name="G.33b1" localSheetId="4">#REF!</definedName>
    <definedName name="G.33b1">#REF!</definedName>
    <definedName name="G.33g" localSheetId="4">#REF!</definedName>
    <definedName name="G.33g">#REF!</definedName>
    <definedName name="G.33H">[109]Anl!#REF!</definedName>
    <definedName name="G.33I" localSheetId="9">#REF!</definedName>
    <definedName name="G.33I" localSheetId="6">#REF!</definedName>
    <definedName name="G.33I">#REF!</definedName>
    <definedName name="G.33k" localSheetId="9">#REF!</definedName>
    <definedName name="G.33k" localSheetId="6">#REF!</definedName>
    <definedName name="G.33k">#REF!</definedName>
    <definedName name="G.33m" localSheetId="4">#REF!</definedName>
    <definedName name="G.33m">#REF!</definedName>
    <definedName name="G.38" localSheetId="4">#REF!</definedName>
    <definedName name="G.38">#REF!</definedName>
    <definedName name="G.4" localSheetId="4">#REF!</definedName>
    <definedName name="G.4">#REF!</definedName>
    <definedName name="G.41" localSheetId="9">#N/A</definedName>
    <definedName name="G.41" localSheetId="4">#REF!</definedName>
    <definedName name="G.41">#REF!</definedName>
    <definedName name="G.41.A">#N/A</definedName>
    <definedName name="G.41A" localSheetId="9">#REF!</definedName>
    <definedName name="g.41a" localSheetId="4">#REF!</definedName>
    <definedName name="G.41A" localSheetId="6">#REF!</definedName>
    <definedName name="g.41a">#REF!</definedName>
    <definedName name="g.41b" localSheetId="4">#REF!</definedName>
    <definedName name="g.41b">#REF!</definedName>
    <definedName name="G.41c" localSheetId="4">#REF!</definedName>
    <definedName name="G.41c">#REF!</definedName>
    <definedName name="g.42">[122]ANALISA!#REF!</definedName>
    <definedName name="G.43" localSheetId="9">#REF!</definedName>
    <definedName name="G.43" localSheetId="6">#REF!</definedName>
    <definedName name="G.43">#REF!</definedName>
    <definedName name="G.43.A" localSheetId="9">#N/A</definedName>
    <definedName name="G.43.a" localSheetId="6">#REF!</definedName>
    <definedName name="G.43.a">#REF!</definedName>
    <definedName name="G.43.B">#N/A</definedName>
    <definedName name="G.43a" localSheetId="9">#REF!</definedName>
    <definedName name="G.43a" localSheetId="4">#REF!</definedName>
    <definedName name="G.43a" localSheetId="6">#REF!</definedName>
    <definedName name="G.43a">#REF!</definedName>
    <definedName name="G.43b" localSheetId="9">#REF!</definedName>
    <definedName name="G.43b" localSheetId="4">#REF!</definedName>
    <definedName name="G.43b">#REF!</definedName>
    <definedName name="G.44" localSheetId="4">#REF!</definedName>
    <definedName name="G.44">#REF!</definedName>
    <definedName name="G.5.a" localSheetId="4">#REF!</definedName>
    <definedName name="G.5.a">#REF!</definedName>
    <definedName name="G.5.b" localSheetId="4">#REF!</definedName>
    <definedName name="G.5.b">#REF!</definedName>
    <definedName name="G.5.c" localSheetId="4">#REF!</definedName>
    <definedName name="G.5.c">#REF!</definedName>
    <definedName name="G.50.g" localSheetId="4">#REF!</definedName>
    <definedName name="G.50.g">#REF!</definedName>
    <definedName name="G.50.H" localSheetId="9">#N/A</definedName>
    <definedName name="G.50.H" localSheetId="4">#REF!</definedName>
    <definedName name="G.50.H" localSheetId="6">#N/A</definedName>
    <definedName name="G.50.H">#REF!</definedName>
    <definedName name="G.50.I" localSheetId="4">#REF!</definedName>
    <definedName name="G.50.I" localSheetId="6">#REF!</definedName>
    <definedName name="G.50.I">#REF!</definedName>
    <definedName name="G.50.K" localSheetId="9">#N/A</definedName>
    <definedName name="G.50.k" localSheetId="4">#REF!</definedName>
    <definedName name="G.50.K" localSheetId="6">#N/A</definedName>
    <definedName name="G.50.k">#REF!</definedName>
    <definedName name="G.50.P" localSheetId="9">#N/A</definedName>
    <definedName name="G.50.p" localSheetId="4">#REF!</definedName>
    <definedName name="G.50.P" localSheetId="6">#N/A</definedName>
    <definedName name="G.50.p">#REF!</definedName>
    <definedName name="G.50.q" localSheetId="4">#REF!</definedName>
    <definedName name="G.50.q" localSheetId="6">#REF!</definedName>
    <definedName name="G.50.q">#REF!</definedName>
    <definedName name="G.50g" localSheetId="4">#REF!</definedName>
    <definedName name="G.50g" localSheetId="6">#REF!</definedName>
    <definedName name="G.50g">#REF!</definedName>
    <definedName name="G.50H" localSheetId="9">#REF!</definedName>
    <definedName name="G.50h" localSheetId="4">#REF!</definedName>
    <definedName name="G.50h">#REF!</definedName>
    <definedName name="G.50I">#REF!</definedName>
    <definedName name="G.50k" localSheetId="4">#REF!</definedName>
    <definedName name="G.50k">#REF!</definedName>
    <definedName name="G.50P" localSheetId="9">[281]Anl!$L$116</definedName>
    <definedName name="G.50P">'[515]ana drainase'!$L$118</definedName>
    <definedName name="G.50q" localSheetId="9">#REF!</definedName>
    <definedName name="G.50q" localSheetId="4">#REF!</definedName>
    <definedName name="G.50q" localSheetId="6">#REF!</definedName>
    <definedName name="G.50q">#REF!</definedName>
    <definedName name="G.51.C" localSheetId="4">#REF!</definedName>
    <definedName name="G.51.C">#REF!</definedName>
    <definedName name="G.51.d" localSheetId="4">#REF!</definedName>
    <definedName name="G.51.d">#REF!</definedName>
    <definedName name="G.51C">#REF!</definedName>
    <definedName name="G.53" localSheetId="9">#N/A</definedName>
    <definedName name="G.53" localSheetId="4">#REF!</definedName>
    <definedName name="G.53" localSheetId="6">#N/A</definedName>
    <definedName name="G.53">#REF!</definedName>
    <definedName name="G.60A" localSheetId="9">#REF!</definedName>
    <definedName name="G.60A" localSheetId="6">#REF!</definedName>
    <definedName name="G.60A">#REF!</definedName>
    <definedName name="G.61" localSheetId="4">#REF!</definedName>
    <definedName name="G.61" localSheetId="6">#REF!</definedName>
    <definedName name="G.61">#REF!</definedName>
    <definedName name="G.67" localSheetId="9">#N/A</definedName>
    <definedName name="G.67" localSheetId="4">#REF!</definedName>
    <definedName name="G.67" localSheetId="6">#N/A</definedName>
    <definedName name="G.67">#REF!</definedName>
    <definedName name="G.68">[109]Anl!#REF!</definedName>
    <definedName name="G.68.A">#N/A</definedName>
    <definedName name="G.68.B">#N/A</definedName>
    <definedName name="G.68.C">#N/A</definedName>
    <definedName name="G.68.D">#N/A</definedName>
    <definedName name="G.69.A">#N/A</definedName>
    <definedName name="G.69.B">#N/A</definedName>
    <definedName name="G.69.C">#N/A</definedName>
    <definedName name="G.69.D">#N/A</definedName>
    <definedName name="G.69.E">#N/A</definedName>
    <definedName name="G.69.F">#N/A</definedName>
    <definedName name="G.69.G">#N/A</definedName>
    <definedName name="G.69.H">#N/A</definedName>
    <definedName name="G.69.I">#N/A</definedName>
    <definedName name="G.69A" localSheetId="9">#REF!</definedName>
    <definedName name="g.69a" localSheetId="4">#REF!</definedName>
    <definedName name="G.69A" localSheetId="6">#REF!</definedName>
    <definedName name="g.69a">#REF!</definedName>
    <definedName name="G.69B" localSheetId="4">#REF!</definedName>
    <definedName name="G.69B">#REF!</definedName>
    <definedName name="G.69C" localSheetId="4">#REF!</definedName>
    <definedName name="G.69C">#REF!</definedName>
    <definedName name="G.72" localSheetId="9">[109]Anl!#REF!</definedName>
    <definedName name="G.72" localSheetId="4">#REF!</definedName>
    <definedName name="G.72" localSheetId="6">[109]Anl!#REF!</definedName>
    <definedName name="G.72">#REF!</definedName>
    <definedName name="G.72A">[109]Anl!#REF!</definedName>
    <definedName name="g.72c">[122]ANALISA!#REF!</definedName>
    <definedName name="G.Batuan">'[376]Analisa '!$A$214:$G$275</definedName>
    <definedName name="G.Biasa">'[376]Analisa '!$A$152:$G$213</definedName>
    <definedName name="G.Kramik" localSheetId="9">#REF!</definedName>
    <definedName name="G.Kramik" localSheetId="6">#REF!</definedName>
    <definedName name="G.Kramik">#REF!</definedName>
    <definedName name="G_1" localSheetId="9">#REF!</definedName>
    <definedName name="G_1" localSheetId="6">#REF!</definedName>
    <definedName name="G_1">#REF!</definedName>
    <definedName name="G_10" localSheetId="9">#REF!</definedName>
    <definedName name="G_10" localSheetId="6">#REF!</definedName>
    <definedName name="G_10">#REF!</definedName>
    <definedName name="G_11">#REF!</definedName>
    <definedName name="G_12">#REF!</definedName>
    <definedName name="G_13">#REF!</definedName>
    <definedName name="G_14">[122]ANALISA!#REF!</definedName>
    <definedName name="G_2" localSheetId="9">#REF!</definedName>
    <definedName name="G_2" localSheetId="6">#REF!</definedName>
    <definedName name="G_2">#REF!</definedName>
    <definedName name="G_3" localSheetId="9">#REF!</definedName>
    <definedName name="G_3" localSheetId="6">#REF!</definedName>
    <definedName name="G_3">#REF!</definedName>
    <definedName name="G_4" localSheetId="9">#REF!</definedName>
    <definedName name="G_4" localSheetId="6">#REF!</definedName>
    <definedName name="G_4">#REF!</definedName>
    <definedName name="G_5">#REF!</definedName>
    <definedName name="G_6">#REF!</definedName>
    <definedName name="G_67">[122]ANALISA!#REF!</definedName>
    <definedName name="G_7" localSheetId="9">#REF!</definedName>
    <definedName name="G_7" localSheetId="6">#REF!</definedName>
    <definedName name="G_7">#REF!</definedName>
    <definedName name="g_72c" localSheetId="9">[122]ANALISA!#REF!</definedName>
    <definedName name="g_72c">[122]ANALISA!#REF!</definedName>
    <definedName name="g_72d" localSheetId="9">[122]ANALISA!#REF!</definedName>
    <definedName name="g_72d">[122]ANALISA!#REF!</definedName>
    <definedName name="G_8" localSheetId="9">#REF!</definedName>
    <definedName name="G_8" localSheetId="6">#REF!</definedName>
    <definedName name="G_8">#REF!</definedName>
    <definedName name="g_9" localSheetId="9">#REF!</definedName>
    <definedName name="g_9" localSheetId="6">#REF!</definedName>
    <definedName name="g_9">#REF!</definedName>
    <definedName name="g_9wp" localSheetId="9">#REF!</definedName>
    <definedName name="g_9wp" localSheetId="6">#REF!</definedName>
    <definedName name="g_9wp">#REF!</definedName>
    <definedName name="G_BETON" localSheetId="4">#REF!</definedName>
    <definedName name="G_BETON">#REF!</definedName>
    <definedName name="G4_" localSheetId="4">[17]ANALIS!#REF!</definedName>
    <definedName name="G4_">[17]ANALIS!#REF!</definedName>
    <definedName name="G5_" localSheetId="4">[17]ANALIS!#REF!</definedName>
    <definedName name="G5_">[17]ANALIS!#REF!</definedName>
    <definedName name="G50K" localSheetId="9">#REF!</definedName>
    <definedName name="G50K" localSheetId="6">#REF!</definedName>
    <definedName name="G50K">#REF!</definedName>
    <definedName name="G50p" localSheetId="9">#REF!</definedName>
    <definedName name="G50p" localSheetId="6">#REF!</definedName>
    <definedName name="G50p">#REF!</definedName>
    <definedName name="G95A" localSheetId="4">#REF!</definedName>
    <definedName name="G95A" localSheetId="6">#REF!</definedName>
    <definedName name="G95A">#REF!</definedName>
    <definedName name="G95Abottom" localSheetId="4">#REF!</definedName>
    <definedName name="G95Abottom">#REF!</definedName>
    <definedName name="gab">[122]ANALISA!#REF!</definedName>
    <definedName name="GABUNG">'[516]gabungan (2)'!$C$58:$AB$65</definedName>
    <definedName name="gaji" localSheetId="9">#REF!</definedName>
    <definedName name="gaji" localSheetId="6">#REF!</definedName>
    <definedName name="gaji">#REF!</definedName>
    <definedName name="Gal.Sal" localSheetId="9">#REF!</definedName>
    <definedName name="Gal.Sal" localSheetId="4">#REF!</definedName>
    <definedName name="Gal.Sal" localSheetId="6">#REF!</definedName>
    <definedName name="Gal.Sal">#REF!</definedName>
    <definedName name="GAL.SALURAN" localSheetId="4">[302]Urai.Analisa!#REF!</definedName>
    <definedName name="GAL.SALURAN" localSheetId="6">[302]Urai.Analisa!#REF!</definedName>
    <definedName name="GAL.SALURAN">[302]Urai.Analisa!#REF!</definedName>
    <definedName name="GAL_BIASA" localSheetId="4">#REF!</definedName>
    <definedName name="GAL_BIASA" localSheetId="6">#REF!</definedName>
    <definedName name="GAL_BIASA">#REF!</definedName>
    <definedName name="GAL_SEL" localSheetId="4">#REF!</definedName>
    <definedName name="GAL_SEL" localSheetId="6">#REF!</definedName>
    <definedName name="GAL_SEL">#REF!</definedName>
    <definedName name="GALI" localSheetId="4">#REF!</definedName>
    <definedName name="GALI">#REF!</definedName>
    <definedName name="Galian" localSheetId="4">#REF!</definedName>
    <definedName name="Galian">#REF!</definedName>
    <definedName name="Galian.utk.drainase">[334]Analisa!$A$139:$G$192</definedName>
    <definedName name="Galian_Biasa" localSheetId="4">#REF!</definedName>
    <definedName name="Galian_Biasa" localSheetId="6">#REF!</definedName>
    <definedName name="Galian_Biasa">#REF!</definedName>
    <definedName name="Galian_dg_CM" localSheetId="4">#REF!</definedName>
    <definedName name="Galian_dg_CM" localSheetId="6">#REF!</definedName>
    <definedName name="Galian_dg_CM">#REF!</definedName>
    <definedName name="Galian_selasar" localSheetId="4">#REF!</definedName>
    <definedName name="Galian_selasar">#REF!</definedName>
    <definedName name="Galian_Selokan" localSheetId="4">#REF!</definedName>
    <definedName name="Galian_Selokan">#REF!</definedName>
    <definedName name="Galian_Str_2" localSheetId="4">#REF!</definedName>
    <definedName name="Galian_Str_2">#REF!</definedName>
    <definedName name="Galian_Str_2_4" localSheetId="4">#REF!</definedName>
    <definedName name="Galian_Str_2_4">#REF!</definedName>
    <definedName name="Galian_Str_4_6" localSheetId="4">#REF!</definedName>
    <definedName name="Galian_Str_4_6">#REF!</definedName>
    <definedName name="Galian_tnp_CM" localSheetId="4">#REF!</definedName>
    <definedName name="Galian_tnp_CM">#REF!</definedName>
    <definedName name="GALIAN1" localSheetId="4">#REF!</definedName>
    <definedName name="GALIAN1">#REF!</definedName>
    <definedName name="galiandibuang" localSheetId="4">[87]Ans!#REF!</definedName>
    <definedName name="galiandibuang">[87]Ans!#REF!</definedName>
    <definedName name="galiandrainase">[258]analisa!$K$96</definedName>
    <definedName name="galianpasir" localSheetId="4">[322]Analisa!#REF!</definedName>
    <definedName name="galianpasir" localSheetId="6">[323]Analisa!#REF!</definedName>
    <definedName name="galianpasir">[322]Analisa!#REF!</definedName>
    <definedName name="GALIANSELOKAN" localSheetId="4">#REF!</definedName>
    <definedName name="GALIANSELOKAN" localSheetId="6">#REF!</definedName>
    <definedName name="GALIANSELOKAN">#REF!</definedName>
    <definedName name="GALIANSELOKANa" localSheetId="4">#REF!</definedName>
    <definedName name="GALIANSELOKANa" localSheetId="6">#REF!</definedName>
    <definedName name="GALIANSELOKANa">#REF!</definedName>
    <definedName name="GALIANTAN1" localSheetId="6">#REF!</definedName>
    <definedName name="GALIANTAN1">#REF!</definedName>
    <definedName name="galiantanahaberat">#REF!</definedName>
    <definedName name="galiantanahbatu" localSheetId="4">[87]Ans!#REF!</definedName>
    <definedName name="galiantanahbatu">[87]Ans!#REF!</definedName>
    <definedName name="galiantanahberbatu" localSheetId="4">[87]Ans!#REF!</definedName>
    <definedName name="galiantanahberbatu">[87]Ans!#REF!</definedName>
    <definedName name="galiantanahbiasa" localSheetId="4">[87]Ans!#REF!</definedName>
    <definedName name="galiantanahbiasa">[87]Ans!#REF!</definedName>
    <definedName name="galiantanahlebih1mnonPPN" localSheetId="9">#REF!</definedName>
    <definedName name="galiantanahlebih1mnonPPN" localSheetId="6">#REF!</definedName>
    <definedName name="galiantanahlebih1mnonPPN">#REF!</definedName>
    <definedName name="galiantanahnonPPN" localSheetId="9">#REF!</definedName>
    <definedName name="galiantanahnonPPN" localSheetId="6">#REF!</definedName>
    <definedName name="galiantanahnonPPN">#REF!</definedName>
    <definedName name="galiberbatu">[99]hrg_sat!$H$118</definedName>
    <definedName name="galibiasa">[99]hrg_sat!$H$115</definedName>
    <definedName name="galibiasa3">[99]hrg_sat!$H$117</definedName>
    <definedName name="galitnh" localSheetId="6">'[153]Daftar Harga Pekerjaan'!#REF!</definedName>
    <definedName name="galitnh">'[153]Daftar Harga Pekerjaan'!#REF!</definedName>
    <definedName name="GALKON" localSheetId="9">#REF!</definedName>
    <definedName name="GALKON" localSheetId="4">#REF!</definedName>
    <definedName name="GALKON" localSheetId="6">#REF!</definedName>
    <definedName name="GALKON">#REF!</definedName>
    <definedName name="galtanahkons">[517]analisa!$I$582</definedName>
    <definedName name="GALTNB" localSheetId="4">[17]ANALIS!#REF!</definedName>
    <definedName name="GALTNB" localSheetId="6">[17]ANALIS!#REF!</definedName>
    <definedName name="GALTNB">[17]ANALIS!#REF!</definedName>
    <definedName name="GALTNK" localSheetId="4">[17]ANALIS!#REF!</definedName>
    <definedName name="GALTNK" localSheetId="6">[17]ANALIS!#REF!</definedName>
    <definedName name="GALTNK">[17]ANALIS!#REF!</definedName>
    <definedName name="GALTNL" localSheetId="4">[17]ANALIS!#REF!</definedName>
    <definedName name="GALTNL" localSheetId="6">[17]ANALIS!#REF!</definedName>
    <definedName name="GALTNL">[17]ANALIS!#REF!</definedName>
    <definedName name="GALUH" localSheetId="9">#REF!</definedName>
    <definedName name="GALUH" localSheetId="6">#REF!</definedName>
    <definedName name="GALUH">#REF!</definedName>
    <definedName name="galvanispipa" localSheetId="4">[87]DH!#REF!</definedName>
    <definedName name="galvanispipa" localSheetId="6">[87]DH!#REF!</definedName>
    <definedName name="galvanispipa">[87]DH!#REF!</definedName>
    <definedName name="GANDA" localSheetId="9">#REF!</definedName>
    <definedName name="GANDA" localSheetId="6">#REF!</definedName>
    <definedName name="GANDA">#REF!</definedName>
    <definedName name="GANDAA" localSheetId="9">#REF!</definedName>
    <definedName name="GANDAA" localSheetId="6">#REF!</definedName>
    <definedName name="GANDAA">#REF!</definedName>
    <definedName name="GANJIL" localSheetId="9">#REF!</definedName>
    <definedName name="GANJIL" localSheetId="6">#REF!</definedName>
    <definedName name="GANJIL">#REF!</definedName>
    <definedName name="GANTI">[416]DHS!$A$1:$F$55</definedName>
    <definedName name="GarisBawah" localSheetId="4">IF(OR(AND(#REF!&lt;&gt;0,#REF!=0),AND(#REF!&lt;&gt;0,#REF!&lt;&gt;0,#REF!&lt;&gt;0)),1,0)</definedName>
    <definedName name="GarisBawah" localSheetId="6">IF(OR(AND(#REF!&lt;&gt;0,#REF!=0),AND(#REF!&lt;&gt;0,#REF!&lt;&gt;0,#REF!&lt;&gt;0)),1,0)</definedName>
    <definedName name="GarisBawah">IF(OR(AND(#REF!&lt;&gt;0,#REF!=0),AND(#REF!&lt;&gt;0,#REF!&lt;&gt;0,#REF!&lt;&gt;0)),1,0)</definedName>
    <definedName name="Gas_oxytilyn" localSheetId="9">#REF!</definedName>
    <definedName name="Gas_oxytilyn" localSheetId="6">#REF!</definedName>
    <definedName name="Gas_oxytilyn">#REF!</definedName>
    <definedName name="GATA" localSheetId="9">[109]Anl!#REF!</definedName>
    <definedName name="GATA" localSheetId="6">[109]Anl!#REF!</definedName>
    <definedName name="GATA">[109]Anl!#REF!</definedName>
    <definedName name="gb30x45" localSheetId="9">#REF!</definedName>
    <definedName name="gb30x45" localSheetId="6">#REF!</definedName>
    <definedName name="gb30x45">#REF!</definedName>
    <definedName name="gbead" localSheetId="6">#REF!</definedName>
    <definedName name="gbead">#REF!</definedName>
    <definedName name="gbeadyen" localSheetId="6">#REF!</definedName>
    <definedName name="gbeadyen">#REF!</definedName>
    <definedName name="GC">#REF!</definedName>
    <definedName name="gcampaka">#REF!</definedName>
    <definedName name="GD" localSheetId="4">#REF!</definedName>
    <definedName name="GD">#REF!</definedName>
    <definedName name="gd.16">[250]Material!$J$55</definedName>
    <definedName name="gd.22">[248]Material!$J$56</definedName>
    <definedName name="gddh" localSheetId="9">[109]Anl!#REF!</definedName>
    <definedName name="gddh">[109]Anl!#REF!</definedName>
    <definedName name="gdga" localSheetId="9" hidden="1">'[219]ANL-EI'!#REF!</definedName>
    <definedName name="gdga" hidden="1">'[219]ANL-EI'!#REF!</definedName>
    <definedName name="gdnh" localSheetId="9" hidden="1">{#N/A,#N/A,FALSE,"REK";#N/A,#N/A,FALSE,"rab"}</definedName>
    <definedName name="gdnh" localSheetId="6" hidden="1">{#N/A,#N/A,FALSE,"REK";#N/A,#N/A,FALSE,"rab"}</definedName>
    <definedName name="gdnh" hidden="1">{#N/A,#N/A,FALSE,"REK";#N/A,#N/A,FALSE,"rab"}</definedName>
    <definedName name="gea">#REF!</definedName>
    <definedName name="gebal" localSheetId="6">#REF!</definedName>
    <definedName name="gebal">#REF!</definedName>
    <definedName name="gelugu" localSheetId="6">[154]HARSAT!#REF!</definedName>
    <definedName name="gelugu">[154]HARSAT!#REF!</definedName>
    <definedName name="Gembok3RRC" localSheetId="9">#REF!</definedName>
    <definedName name="Gembok3RRC" localSheetId="6">#REF!</definedName>
    <definedName name="Gembok3RRC">#REF!</definedName>
    <definedName name="gemuk" localSheetId="4">[518]HSD!#REF!</definedName>
    <definedName name="gemuk" localSheetId="6">[518]HSD!#REF!</definedName>
    <definedName name="gemuk">[518]HSD!#REF!</definedName>
    <definedName name="GEN.636C">[133]metode.dmpu!$L$744</definedName>
    <definedName name="Generator_Set" localSheetId="4">#REF!</definedName>
    <definedName name="Generator_Set" localSheetId="6">#REF!</definedName>
    <definedName name="Generator_Set">#REF!</definedName>
    <definedName name="generatorset" localSheetId="6">[258]upahbahan!#REF!</definedName>
    <definedName name="generatorset">[258]upahbahan!#REF!</definedName>
    <definedName name="gens_50">[208]ALAT!$K$32</definedName>
    <definedName name="gens125" localSheetId="6">#REF!</definedName>
    <definedName name="gens125">#REF!</definedName>
    <definedName name="gens125yen" localSheetId="6">#REF!</definedName>
    <definedName name="gens125yen">#REF!</definedName>
    <definedName name="gens15" localSheetId="6">#REF!</definedName>
    <definedName name="gens15">#REF!</definedName>
    <definedName name="gens15yen">#REF!</definedName>
    <definedName name="GENSET" localSheetId="9">#REF!</definedName>
    <definedName name="GENSET" localSheetId="6">[56]Alt!$A$650:$J$708</definedName>
    <definedName name="Genset">[207]hrg_sat!$H$165</definedName>
    <definedName name="GENSET635" localSheetId="6">#REF!</definedName>
    <definedName name="GENSET635">#REF!</definedName>
    <definedName name="GensetAMP" localSheetId="4">#REF!</definedName>
    <definedName name="GensetAMP" localSheetId="6">'[259]Harga Dasar'!$H$65</definedName>
    <definedName name="GensetAMP">#REF!</definedName>
    <definedName name="GensetPenerangan" localSheetId="4">#REF!</definedName>
    <definedName name="GensetPenerangan" localSheetId="6">'[259]Harga Dasar'!$H$66</definedName>
    <definedName name="GensetPenerangan">#REF!</definedName>
    <definedName name="GENTENG" localSheetId="6">#REF!</definedName>
    <definedName name="GENTENG">#REF!</definedName>
    <definedName name="genteng_beton" localSheetId="6">#REF!</definedName>
    <definedName name="genteng_beton">#REF!</definedName>
    <definedName name="Genteng_bubungan_soka" localSheetId="6">#REF!</definedName>
    <definedName name="Genteng_bubungan_soka">#REF!</definedName>
    <definedName name="Genteng_lokal">#REF!</definedName>
    <definedName name="Genteng_Plentong">#REF!</definedName>
    <definedName name="Genteng_press_pejaten">#REF!</definedName>
    <definedName name="Genteng_soka_kodok">#REF!</definedName>
    <definedName name="gentengbtn">#REF!</definedName>
    <definedName name="GENTENGBUBUNGAN" localSheetId="4">'[212]HARGA SATUAN  '!#REF!</definedName>
    <definedName name="GENTENGBUBUNGAN">'[212]HARGA SATUAN  '!#REF!</definedName>
    <definedName name="GentengMetal" localSheetId="9">'[321]Analisa Harga Satuan'!$G$2627</definedName>
    <definedName name="GentengMetal" localSheetId="6">'[321]Analisa Harga Satuan'!$G$2627</definedName>
    <definedName name="Gentengmetal">[349]Upah!$L$44</definedName>
    <definedName name="GENTENGMULTI" localSheetId="9">#REF!</definedName>
    <definedName name="GENTENGMULTI" localSheetId="6">#REF!</definedName>
    <definedName name="GENTENGMULTI">#REF!</definedName>
    <definedName name="GENTENGPLENTONG" localSheetId="4">'[212]HARGA SATUAN  '!#REF!</definedName>
    <definedName name="GENTENGPLENTONG" localSheetId="6">'[212]HARGA SATUAN  '!#REF!</definedName>
    <definedName name="GENTENGPLENTONG">'[212]HARGA SATUAN  '!#REF!</definedName>
    <definedName name="gentengsakuraroof">[48]upah!#REF!</definedName>
    <definedName name="gentengsuryaroof">[48]upah!#REF!</definedName>
    <definedName name="gentengtilup" localSheetId="9">#REF!</definedName>
    <definedName name="gentengtilup" localSheetId="6">#REF!</definedName>
    <definedName name="gentengtilup">#REF!</definedName>
    <definedName name="geo" localSheetId="4">'[322]DU&amp;B'!#REF!</definedName>
    <definedName name="geo" localSheetId="6">'[323]DU&amp;B'!#REF!</definedName>
    <definedName name="geo">'[322]DU&amp;B'!#REF!</definedName>
    <definedName name="geocomp">[250]Material!$J$616</definedName>
    <definedName name="geogrid">[114]BasicPrice!$G$165</definedName>
    <definedName name="geol" localSheetId="4">'[322]DU&amp;B'!#REF!</definedName>
    <definedName name="geol" localSheetId="6">'[323]DU&amp;B'!#REF!</definedName>
    <definedName name="geol">'[322]DU&amp;B'!#REF!</definedName>
    <definedName name="geolh" localSheetId="4">'[322]DU&amp;B'!#REF!</definedName>
    <definedName name="geolh" localSheetId="6">'[323]DU&amp;B'!#REF!</definedName>
    <definedName name="geolh">'[322]DU&amp;B'!#REF!</definedName>
    <definedName name="GEOMEMBRAN" localSheetId="4">'[212]HARGA SATUAN  '!#REF!</definedName>
    <definedName name="GEOMEMBRAN">'[212]HARGA SATUAN  '!#REF!</definedName>
    <definedName name="Geotekstil" localSheetId="4">#REF!</definedName>
    <definedName name="Geotekstil" localSheetId="6">#REF!</definedName>
    <definedName name="Geotekstil">#REF!</definedName>
    <definedName name="GEOTEKSTILE">'[212]HARGA SATUAN  '!$G$38</definedName>
    <definedName name="geotex" localSheetId="6">[157]harsat!#REF!</definedName>
    <definedName name="Geotex">[506]Beton!$L$2153:$V$2213</definedName>
    <definedName name="Geotextile" localSheetId="9">#REF!</definedName>
    <definedName name="geotextile" localSheetId="4">[322]Analisa!#REF!</definedName>
    <definedName name="Geotextile" localSheetId="6">#REF!</definedName>
    <definedName name="geotextile">[322]Analisa!#REF!</definedName>
    <definedName name="geou" localSheetId="4">'[322]DU&amp;B'!#REF!</definedName>
    <definedName name="geou" localSheetId="6">'[323]DU&amp;B'!#REF!</definedName>
    <definedName name="geou">'[322]DU&amp;B'!#REF!</definedName>
    <definedName name="gergajibesi" localSheetId="9">#REF!</definedName>
    <definedName name="gergajibesi" localSheetId="6">#REF!</definedName>
    <definedName name="gergajibesi">#REF!</definedName>
    <definedName name="gerobak" localSheetId="6">#REF!</definedName>
    <definedName name="gerobak">#REF!</definedName>
    <definedName name="gersel" localSheetId="9">#REF!</definedName>
    <definedName name="gersel" localSheetId="6">#REF!</definedName>
    <definedName name="gersel">#REF!</definedName>
    <definedName name="gethh" localSheetId="9" hidden="1">{"'Sheet1'!$A$1"}</definedName>
    <definedName name="gethh" localSheetId="6" hidden="1">{"'Sheet1'!$A$1"}</definedName>
    <definedName name="gethh" hidden="1">{"'Sheet1'!$A$1"}</definedName>
    <definedName name="gevel" localSheetId="9">[339]Analisis!#REF!</definedName>
    <definedName name="gevel">#REF!</definedName>
    <definedName name="gewn" localSheetId="4">[464]H.Satuan!#REF!</definedName>
    <definedName name="gewn" localSheetId="6">[465]H.Satuan!#REF!</definedName>
    <definedName name="gewn">[464]H.Satuan!#REF!</definedName>
    <definedName name="gf" localSheetId="6" hidden="1">[519]H.Satuan!$CF$82</definedName>
    <definedName name="gf" hidden="1">[520]H.Satuan!$CF$82</definedName>
    <definedName name="gfagf">[164]DHSD!$G$28</definedName>
    <definedName name="gfbhyr" localSheetId="9" hidden="1">{"'Sheet1'!$A$1"}</definedName>
    <definedName name="gfbhyr" localSheetId="6" hidden="1">{"'Sheet1'!$A$1"}</definedName>
    <definedName name="gfbhyr" hidden="1">{"'Sheet1'!$A$1"}</definedName>
    <definedName name="GFF" hidden="1">[521]SEX!$P$7:$P$7</definedName>
    <definedName name="GFFGF" localSheetId="4">'[124]Kuantitas &amp; Harga'!#REF!</definedName>
    <definedName name="GFFGF" localSheetId="6">'[124]Kuantitas &amp; Harga'!#REF!</definedName>
    <definedName name="GFFGF">'[124]Kuantitas &amp; Harga'!#REF!</definedName>
    <definedName name="GFGD" localSheetId="4">'[124]Kuantitas &amp; Harga'!#REF!</definedName>
    <definedName name="GFGD" localSheetId="6">'[124]Kuantitas &amp; Harga'!#REF!</definedName>
    <definedName name="GFGD">'[124]Kuantitas &amp; Harga'!#REF!</definedName>
    <definedName name="gfhh" localSheetId="9" hidden="1">{"'Sheet1'!$A$1"}</definedName>
    <definedName name="gfhh" localSheetId="6" hidden="1">{"'Sheet1'!$A$1"}</definedName>
    <definedName name="gfhh" hidden="1">{"'Sheet1'!$A$1"}</definedName>
    <definedName name="gfhsd">'[243]Lamp-4 Sat-Das'!$J$14</definedName>
    <definedName name="gfj" localSheetId="9" hidden="1">{"'Sheet1'!$A$1"}</definedName>
    <definedName name="gfj" localSheetId="6" hidden="1">{"'Sheet1'!$A$1"}</definedName>
    <definedName name="gfj" hidden="1">{"'Sheet1'!$A$1"}</definedName>
    <definedName name="gfjr" localSheetId="9" hidden="1">{"'Sheet1'!$A$1"}</definedName>
    <definedName name="gfjr" localSheetId="6" hidden="1">{"'Sheet1'!$A$1"}</definedName>
    <definedName name="gfjr" hidden="1">{"'Sheet1'!$A$1"}</definedName>
    <definedName name="gfthhh" localSheetId="9" hidden="1">{"'Sheet1'!$A$1"}</definedName>
    <definedName name="gfthhh" localSheetId="6" hidden="1">{"'Sheet1'!$A$1"}</definedName>
    <definedName name="gfthhh" hidden="1">{"'Sheet1'!$A$1"}</definedName>
    <definedName name="gg" localSheetId="9">#REF!</definedName>
    <definedName name="GG" localSheetId="4">'[10]Df-Kuan'!#REF!</definedName>
    <definedName name="gg" localSheetId="6">#REF!</definedName>
    <definedName name="GG">'[10]Df-Kuan'!#REF!</definedName>
    <definedName name="GG_01" localSheetId="6">#REF!</definedName>
    <definedName name="GG_01">#REF!</definedName>
    <definedName name="GG_02" localSheetId="6">#REF!</definedName>
    <definedName name="GG_02">#REF!</definedName>
    <definedName name="GG_02A" localSheetId="6">#REF!</definedName>
    <definedName name="GG_02A">#REF!</definedName>
    <definedName name="GG_02B">#REF!</definedName>
    <definedName name="GG_02C">#REF!</definedName>
    <definedName name="GG_03">#REF!</definedName>
    <definedName name="GG_04">#REF!</definedName>
    <definedName name="GG_06">#REF!</definedName>
    <definedName name="GG_07">#REF!</definedName>
    <definedName name="GG_07A">#REF!</definedName>
    <definedName name="GG_08">#REF!</definedName>
    <definedName name="GG_09">#REF!</definedName>
    <definedName name="GG_10">#REF!</definedName>
    <definedName name="GG_10A">#REF!</definedName>
    <definedName name="GG_10B">#REF!</definedName>
    <definedName name="GG_10C">#REF!</definedName>
    <definedName name="GG_10D">#REF!</definedName>
    <definedName name="GG_11">#REF!</definedName>
    <definedName name="GG_11A">#REF!</definedName>
    <definedName name="GG_11B">#REF!</definedName>
    <definedName name="GG_11C">#REF!</definedName>
    <definedName name="GG_12">#REF!</definedName>
    <definedName name="GG_12A">#REF!</definedName>
    <definedName name="GG_12B">#REF!</definedName>
    <definedName name="GG_12C">#REF!</definedName>
    <definedName name="GG_12D">#REF!</definedName>
    <definedName name="GG_12E">#REF!</definedName>
    <definedName name="GG_14">#REF!</definedName>
    <definedName name="GG_15">#REF!</definedName>
    <definedName name="GG_16">#REF!</definedName>
    <definedName name="GG_17">#REF!</definedName>
    <definedName name="GG_17A">#REF!</definedName>
    <definedName name="GG_17B">#REF!</definedName>
    <definedName name="GG_17C">#REF!</definedName>
    <definedName name="GG_17D">#REF!</definedName>
    <definedName name="GG_17E">#REF!</definedName>
    <definedName name="GG_17F">#REF!</definedName>
    <definedName name="GG_17G">#REF!</definedName>
    <definedName name="GG_25">#REF!</definedName>
    <definedName name="GG_26">#REF!</definedName>
    <definedName name="GG_27">#REF!</definedName>
    <definedName name="GG_28">#REF!</definedName>
    <definedName name="GG_29">#REF!</definedName>
    <definedName name="GG_30">#REF!</definedName>
    <definedName name="GG_31">#REF!</definedName>
    <definedName name="GG_32">#REF!</definedName>
    <definedName name="GG_33">#REF!</definedName>
    <definedName name="GG_34">#REF!</definedName>
    <definedName name="ggg" localSheetId="4" hidden="1">#REF!</definedName>
    <definedName name="ggg" hidden="1">#REF!</definedName>
    <definedName name="GGGG" localSheetId="4">[522]RAB!#REF!</definedName>
    <definedName name="GGGG">[522]RAB!#REF!</definedName>
    <definedName name="ggggggggg" localSheetId="4">'[523]Kuantitas &amp; Harga'!#REF!</definedName>
    <definedName name="ggggggggg">'[523]Kuantitas &amp; Harga'!#REF!</definedName>
    <definedName name="gh" localSheetId="4">'[510]HARGA SATUAN UPAH'!#REF!</definedName>
    <definedName name="gh">'[510]HARGA SATUAN UPAH'!#REF!</definedName>
    <definedName name="ghft" hidden="1">[521]RAB!$P$210:$Y$214</definedName>
    <definedName name="ghgfjhh">[524]Cover!$A$1</definedName>
    <definedName name="ghgfshshgyghdsfgdafg" localSheetId="9">#REF!</definedName>
    <definedName name="ghgfshshgyghdsfgdafg" localSheetId="6">#REF!</definedName>
    <definedName name="ghgfshshgyghdsfgdafg">#REF!</definedName>
    <definedName name="ghghh">'[475]SAT-DAS'!$J$38</definedName>
    <definedName name="ghjj" localSheetId="9" hidden="1">{"'Sheet1'!$A$1"}</definedName>
    <definedName name="ghjj" localSheetId="6" hidden="1">{"'Sheet1'!$A$1"}</definedName>
    <definedName name="ghjj" hidden="1">{"'Sheet1'!$A$1"}</definedName>
    <definedName name="ghkm" localSheetId="9" hidden="1">{"'Sheet1'!$A$1"}</definedName>
    <definedName name="ghkm" localSheetId="6" hidden="1">{"'Sheet1'!$A$1"}</definedName>
    <definedName name="ghkm" hidden="1">{"'Sheet1'!$A$1"}</definedName>
    <definedName name="gi" localSheetId="9">'[304]Upah&amp;Bahan'!$U$821</definedName>
    <definedName name="gi">'[318]Upah&amp;Bahan'!$U$821</definedName>
    <definedName name="GIAT">[363]isian!$D$12</definedName>
    <definedName name="gil" localSheetId="9">'[304]Upah&amp;Bahan'!$U$709</definedName>
    <definedName name="gil">'[318]Upah&amp;Bahan'!$U$709</definedName>
    <definedName name="gila" localSheetId="9">'[304]Upah&amp;Bahan'!$U$653</definedName>
    <definedName name="gila">'[318]Upah&amp;Bahan'!$U$653</definedName>
    <definedName name="GILAS" localSheetId="9">#REF!</definedName>
    <definedName name="GILAS" localSheetId="6">#REF!</definedName>
    <definedName name="GILAS">#REF!</definedName>
    <definedName name="GILLPOS" localSheetId="9">#REF!</definedName>
    <definedName name="GILLPOS" localSheetId="6">#REF!</definedName>
    <definedName name="GILLPOS">#REF!</definedName>
    <definedName name="GILSONIT" localSheetId="4">'[466]Harga Sat Dasar'!#REF!</definedName>
    <definedName name="GILSONIT" localSheetId="6">'[466]Harga Sat Dasar'!#REF!</definedName>
    <definedName name="GILSONIT">'[466]Harga Sat Dasar'!#REF!</definedName>
    <definedName name="gip.1">[250]Material!$J$373</definedName>
    <definedName name="gip.2">[248]Material!$J$376</definedName>
    <definedName name="gip.34">[248]Material!$J$375</definedName>
    <definedName name="GIP1\2" localSheetId="9">#REF!</definedName>
    <definedName name="GIP1\2" localSheetId="6">#REF!</definedName>
    <definedName name="GIP1\2">#REF!</definedName>
    <definedName name="GIP11\2" localSheetId="9">#REF!</definedName>
    <definedName name="GIP11\2" localSheetId="6">#REF!</definedName>
    <definedName name="GIP11\2">#REF!</definedName>
    <definedName name="GIP11\4" localSheetId="9">#REF!</definedName>
    <definedName name="GIP11\4" localSheetId="6">#REF!</definedName>
    <definedName name="GIP11\4">#REF!</definedName>
    <definedName name="gip200yen">#REF!</definedName>
    <definedName name="GIP3\4">#REF!</definedName>
    <definedName name="gipair12">#REF!</definedName>
    <definedName name="gipairb1">#REF!</definedName>
    <definedName name="gipairb112">#REF!</definedName>
    <definedName name="gipairb2">#REF!</definedName>
    <definedName name="gipairb212">#REF!</definedName>
    <definedName name="GIPAIRB3">#REF!</definedName>
    <definedName name="gipairb34">#REF!</definedName>
    <definedName name="gipairb4">#REF!</definedName>
    <definedName name="gipairb6">#REF!</definedName>
    <definedName name="GIPIPE">#REF!</definedName>
    <definedName name="gipsum" localSheetId="9">[525]BAHAN!$L$35</definedName>
    <definedName name="gipsum">[48]upah!#REF!</definedName>
    <definedName name="Girder316" localSheetId="9">#REF!</definedName>
    <definedName name="Girder316" localSheetId="4">#REF!</definedName>
    <definedName name="Girder316" localSheetId="6">#REF!</definedName>
    <definedName name="Girder316">#REF!</definedName>
    <definedName name="Girder400" localSheetId="4">#REF!</definedName>
    <definedName name="Girder400">#REF!</definedName>
    <definedName name="Girder405" localSheetId="4">#REF!</definedName>
    <definedName name="Girder405">#REF!</definedName>
    <definedName name="gj" localSheetId="9" hidden="1">{"'Sheet1'!$A$1"}</definedName>
    <definedName name="gj" localSheetId="6" hidden="1">{"'Sheet1'!$A$1"}</definedName>
    <definedName name="gj" hidden="1">{"'Sheet1'!$A$1"}</definedName>
    <definedName name="gjggg" localSheetId="9" hidden="1">{"'Sheet1'!$A$1"}</definedName>
    <definedName name="gjggg" localSheetId="6" hidden="1">{"'Sheet1'!$A$1"}</definedName>
    <definedName name="gjggg" hidden="1">{"'Sheet1'!$A$1"}</definedName>
    <definedName name="gjgj" localSheetId="9" hidden="1">{"'Sheet1'!$A$1"}</definedName>
    <definedName name="gjgj" localSheetId="6" hidden="1">{"'Sheet1'!$A$1"}</definedName>
    <definedName name="gjgj" hidden="1">{"'Sheet1'!$A$1"}</definedName>
    <definedName name="gkjtw">#REF!</definedName>
    <definedName name="gkmberg">#REF!</definedName>
    <definedName name="gkmbw">#REF!</definedName>
    <definedName name="gkmn">#REF!</definedName>
    <definedName name="gkmorando">#REF!</definedName>
    <definedName name="gkmwberg">#REF!</definedName>
    <definedName name="gktot" localSheetId="4">#REF!</definedName>
    <definedName name="gktot">#REF!</definedName>
    <definedName name="GL" localSheetId="4">#REF!</definedName>
    <definedName name="GL">#REF!</definedName>
    <definedName name="gl3p">#REF!</definedName>
    <definedName name="glasbid" localSheetId="6">'[259]Harga Dasar'!$H$47</definedName>
    <definedName name="glasbid">'[252]upah bahan'!$G$35</definedName>
    <definedName name="glasbit">'[484]upah bahan'!$G$23</definedName>
    <definedName name="glasblock" localSheetId="9">#REF!</definedName>
    <definedName name="glasblock" localSheetId="6">#REF!</definedName>
    <definedName name="glasblock">#REF!</definedName>
    <definedName name="Glass_Bit">'[389]HARGA SATUAN'!$K$75</definedName>
    <definedName name="glass_block" localSheetId="9">#REF!</definedName>
    <definedName name="glass_block" localSheetId="6">#REF!</definedName>
    <definedName name="glass_block">#REF!</definedName>
    <definedName name="glass_wool" localSheetId="9">#REF!</definedName>
    <definedName name="glass_wool" localSheetId="6">#REF!</definedName>
    <definedName name="glass_wool">#REF!</definedName>
    <definedName name="glassbid">'[343]upah bahan'!$G$37</definedName>
    <definedName name="glassbit">'[251]upah bahan'!$G$35</definedName>
    <definedName name="Glassblok">'[239]Hsatuan-OK'!$G$185</definedName>
    <definedName name="glasswoolWM6" localSheetId="9">#REF!</definedName>
    <definedName name="glasswoolWM6" localSheetId="6">#REF!</definedName>
    <definedName name="glasswoolWM6">#REF!</definedName>
    <definedName name="Glasswwol">'[239]Hsatuan-OK'!$G$183</definedName>
    <definedName name="glsln" localSheetId="6">'[153]Harga Satuan Bahan'!#REF!</definedName>
    <definedName name="glsln">'[153]Harga Satuan Bahan'!#REF!</definedName>
    <definedName name="GLUGUBALOK" localSheetId="4">'[212]HARGA SATUAN  '!#REF!</definedName>
    <definedName name="GLUGUBALOK" localSheetId="6">'[212]HARGA SATUAN  '!#REF!</definedName>
    <definedName name="GLUGUBALOK">'[212]HARGA SATUAN  '!#REF!</definedName>
    <definedName name="Goding" localSheetId="4">#REF!</definedName>
    <definedName name="Goding" localSheetId="6">#REF!</definedName>
    <definedName name="Goding">#REF!</definedName>
    <definedName name="GON">[237]ONSITE!$J$70</definedName>
    <definedName name="GONDOLA" localSheetId="9">#REF!</definedName>
    <definedName name="GONDOLA" localSheetId="6">#REF!</definedName>
    <definedName name="GONDOLA">#REF!</definedName>
    <definedName name="GONDOLA_A" localSheetId="9">#REF!</definedName>
    <definedName name="GONDOLA_A" localSheetId="6">#REF!</definedName>
    <definedName name="GONDOLA_A">#REF!</definedName>
    <definedName name="GONDOLA_B" localSheetId="9">#REF!</definedName>
    <definedName name="GONDOLA_B" localSheetId="6">#REF!</definedName>
    <definedName name="GONDOLA_B">#REF!</definedName>
    <definedName name="GONDOLA_C">#REF!</definedName>
    <definedName name="gonit" localSheetId="4">[87]DH!#REF!</definedName>
    <definedName name="gonit">[87]DH!#REF!</definedName>
    <definedName name="GOOD" localSheetId="6" hidden="1">{#N/A,#N/A,TRUE,"Front";#N/A,#N/A,TRUE,"Simple Letter";#N/A,#N/A,TRUE,"Inside";#N/A,#N/A,TRUE,"Contents";#N/A,#N/A,TRUE,"Basis";#N/A,#N/A,TRUE,"Inclusions";#N/A,#N/A,TRUE,"Exclusions";#N/A,#N/A,TRUE,"Areas";#N/A,#N/A,TRUE,"Summary";#N/A,#N/A,TRUE,"Detail"}</definedName>
    <definedName name="GOOD" hidden="1">{#N/A,#N/A,TRUE,"Front";#N/A,#N/A,TRUE,"Simple Letter";#N/A,#N/A,TRUE,"Inside";#N/A,#N/A,TRUE,"Contents";#N/A,#N/A,TRUE,"Basis";#N/A,#N/A,TRUE,"Inclusions";#N/A,#N/A,TRUE,"Exclusions";#N/A,#N/A,TRUE,"Areas";#N/A,#N/A,TRUE,"Summary";#N/A,#N/A,TRUE,"Detail"}</definedName>
    <definedName name="GOR.BAJAGELOMBANG" localSheetId="4">[302]Urai.Analisa!#REF!</definedName>
    <definedName name="GOR.BAJAGELOMBANG">[302]Urai.Analisa!#REF!</definedName>
    <definedName name="GOR.TANPATULANG2030" localSheetId="4">[302]Urai.Analisa!#REF!</definedName>
    <definedName name="GOR.TANPATULANG2030">[302]Urai.Analisa!#REF!</definedName>
    <definedName name="GORDING">[122]BAHAN!#REF!</definedName>
    <definedName name="GORONG1M" localSheetId="4">#REF!</definedName>
    <definedName name="GORONG1M" localSheetId="6">#REF!</definedName>
    <definedName name="GORONG1M">#REF!</definedName>
    <definedName name="GORONG45" localSheetId="4">[302]Urai.Analisa!#REF!</definedName>
    <definedName name="GORONG45" localSheetId="6">[302]Urai.Analisa!#REF!</definedName>
    <definedName name="GORONG45">[302]Urai.Analisa!#REF!</definedName>
    <definedName name="GORONG4575" localSheetId="4">[302]Urai.Analisa!#REF!</definedName>
    <definedName name="GORONG4575">[302]Urai.Analisa!#REF!</definedName>
    <definedName name="gorong60" localSheetId="6">#REF!</definedName>
    <definedName name="gorong60">#REF!</definedName>
    <definedName name="GORONG7595" localSheetId="4">[302]Urai.Analisa!#REF!</definedName>
    <definedName name="GORONG7595">[302]Urai.Analisa!#REF!</definedName>
    <definedName name="GORONG95120" localSheetId="4">[302]Urai.Analisa!#REF!</definedName>
    <definedName name="GORONG95120">[302]Urai.Analisa!#REF!</definedName>
    <definedName name="govpd15" localSheetId="9">#REF!</definedName>
    <definedName name="govpd15" localSheetId="4">#REF!</definedName>
    <definedName name="govpd15" localSheetId="6">#REF!</definedName>
    <definedName name="govpd15">#REF!</definedName>
    <definedName name="gp" localSheetId="4">#REF!</definedName>
    <definedName name="gp">#REF!</definedName>
    <definedName name="GPB">[438]Staff!$E$86:$I$125</definedName>
    <definedName name="gpek" localSheetId="9">#REF!</definedName>
    <definedName name="gpek" localSheetId="4">#REF!</definedName>
    <definedName name="gpek" localSheetId="6">#REF!</definedName>
    <definedName name="gpek">#REF!</definedName>
    <definedName name="GR">[74]TRAFFIC!$A$42</definedName>
    <definedName name="GRADER" localSheetId="9">#REF!</definedName>
    <definedName name="GRADER" localSheetId="4">#REF!</definedName>
    <definedName name="GRADER" localSheetId="6">[56]Alt!$A$709:$J$767</definedName>
    <definedName name="GRADER">#REF!</definedName>
    <definedName name="graderyen" localSheetId="6">#REF!</definedName>
    <definedName name="graderyen">#REF!</definedName>
    <definedName name="graf" localSheetId="4" hidden="1">[526]A!#REF!</definedName>
    <definedName name="graf" localSheetId="6" hidden="1">[526]A!#REF!</definedName>
    <definedName name="graf" hidden="1">[526]A!#REF!</definedName>
    <definedName name="grail">[250]Material!$J$70</definedName>
    <definedName name="grailbl">[248]Material!$J$72</definedName>
    <definedName name="grailend">[248]Material!$J$73</definedName>
    <definedName name="gran" localSheetId="6">[154]HARSAT!#REF!</definedName>
    <definedName name="gran">[154]HARSAT!#REF!</definedName>
    <definedName name="GRAND_PALEMBANG_HOTEL___PALEMBANG" localSheetId="9">#REF!</definedName>
    <definedName name="GRAND_PALEMBANG_HOTEL___PALEMBANG" localSheetId="4">#REF!</definedName>
    <definedName name="GRAND_PALEMBANG_HOTEL___PALEMBANG" localSheetId="6">#REF!</definedName>
    <definedName name="GRAND_PALEMBANG_HOTEL___PALEMBANG">#REF!</definedName>
    <definedName name="GRAND_PALEMBANG_HOTEL___PALEMBANG_6" localSheetId="9">#REF!</definedName>
    <definedName name="GRAND_PALEMBANG_HOTEL___PALEMBANG_6" localSheetId="6">#REF!</definedName>
    <definedName name="GRAND_PALEMBANG_HOTEL___PALEMBANG_6">#REF!</definedName>
    <definedName name="Granit">'[239]Hsatuan-OK'!$G$145</definedName>
    <definedName name="Granitimport">'[239]Hsatuan-OK'!$G$146</definedName>
    <definedName name="granito30x30" localSheetId="9">#REF!</definedName>
    <definedName name="granito30x30" localSheetId="6">#REF!</definedName>
    <definedName name="granito30x30">#REF!</definedName>
    <definedName name="granito40p" localSheetId="9">#REF!</definedName>
    <definedName name="granito40p" localSheetId="6">#REF!</definedName>
    <definedName name="granito40p">#REF!</definedName>
    <definedName name="granito40x40" localSheetId="9">#REF!</definedName>
    <definedName name="granito40x40" localSheetId="6">#REF!</definedName>
    <definedName name="granito40x40">#REF!</definedName>
    <definedName name="granito60x60">#REF!</definedName>
    <definedName name="granitsolidex.cina">#REF!</definedName>
    <definedName name="granitsolidex.italy">#REF!</definedName>
    <definedName name="granular">#REF!</definedName>
    <definedName name="granularyen">#REF!</definedName>
    <definedName name="grase" localSheetId="4">'[322]DU&amp;B'!#REF!</definedName>
    <definedName name="grase" localSheetId="6">'[323]DU&amp;B'!#REF!</definedName>
    <definedName name="grase">'[322]DU&amp;B'!#REF!</definedName>
    <definedName name="grassblock" localSheetId="9">#REF!</definedName>
    <definedName name="grassblock" localSheetId="6">#REF!</definedName>
    <definedName name="grassblock">#REF!</definedName>
    <definedName name="GRAVEL" localSheetId="9">#REF!</definedName>
    <definedName name="GRAVEL" localSheetId="4">#REF!</definedName>
    <definedName name="GRAVEL" localSheetId="6">[56]Q!$A$601:$H$670</definedName>
    <definedName name="GRAVEL">#REF!</definedName>
    <definedName name="grc" localSheetId="4">#REF!</definedName>
    <definedName name="grc">#REF!</definedName>
    <definedName name="GRCcanopy">#REF!</definedName>
    <definedName name="GRCclading">#REF!</definedName>
    <definedName name="GRCkolom">#REF!</definedName>
    <definedName name="GRCkubah1">#REF!</definedName>
    <definedName name="GRCkubah2">#REF!</definedName>
    <definedName name="grdpnl">[248]Material!$J$568</definedName>
    <definedName name="Greacealas539" localSheetId="4">#REF!</definedName>
    <definedName name="Greacealas539" localSheetId="6">#REF!</definedName>
    <definedName name="Greacealas539">#REF!</definedName>
    <definedName name="Greacehan539" localSheetId="4">#REF!</definedName>
    <definedName name="Greacehan539" localSheetId="6">#REF!</definedName>
    <definedName name="Greacehan539">#REF!</definedName>
    <definedName name="grease">#REF!</definedName>
    <definedName name="grease2">#REF!</definedName>
    <definedName name="Grendel_kuningan">#REF!</definedName>
    <definedName name="grendelbesar">#REF!</definedName>
    <definedName name="grendeljendela" localSheetId="9">[307]cover!#REF!</definedName>
    <definedName name="GRENDELJENDELA" localSheetId="4">'[212]HARGA SATUAN  '!#REF!</definedName>
    <definedName name="grendeljendela" localSheetId="6">[48]upah!$H$82</definedName>
    <definedName name="GRENDELJENDELA">'[212]HARGA SATUAN  '!#REF!</definedName>
    <definedName name="grendelkecil" localSheetId="9">#REF!</definedName>
    <definedName name="grendelkecil" localSheetId="6">#REF!</definedName>
    <definedName name="grendelkecil">#REF!</definedName>
    <definedName name="GRENDELPINTU" localSheetId="4">'[212]HARGA SATUAN  '!#REF!</definedName>
    <definedName name="grendelpintu" localSheetId="6">[48]upah!$H$91</definedName>
    <definedName name="GRENDELPINTU">'[212]HARGA SATUAN  '!#REF!</definedName>
    <definedName name="grendelsedang" localSheetId="9">#REF!</definedName>
    <definedName name="grendelsedang" localSheetId="6">#REF!</definedName>
    <definedName name="grendelsedang">#REF!</definedName>
    <definedName name="Grendeltanam1610.06" localSheetId="9">#REF!</definedName>
    <definedName name="Grendeltanam1610.06" localSheetId="6">#REF!</definedName>
    <definedName name="Grendeltanam1610.06">#REF!</definedName>
    <definedName name="Grendeltanam1610.12" localSheetId="9">#REF!</definedName>
    <definedName name="Grendeltanam1610.12" localSheetId="6">#REF!</definedName>
    <definedName name="Grendeltanam1610.12">#REF!</definedName>
    <definedName name="grendeltanamatas\nonjasa">#REF!</definedName>
    <definedName name="grendeltanambawah\nonjasa">#REF!</definedName>
    <definedName name="Greveldia20cm">#REF!</definedName>
    <definedName name="Greveldia30cm">#REF!</definedName>
    <definedName name="grg" localSheetId="9" hidden="1">{"'Sheet1'!$A$1"}</definedName>
    <definedName name="grg" localSheetId="6" hidden="1">{"'Sheet1'!$A$1"}</definedName>
    <definedName name="grg" hidden="1">{"'Sheet1'!$A$1"}</definedName>
    <definedName name="grilbesi">#REF!</definedName>
    <definedName name="GROSS">#REF!</definedName>
    <definedName name="GROSS1X">#REF!</definedName>
    <definedName name="GROUND_FLOOR" localSheetId="4">#REF!</definedName>
    <definedName name="GROUND_FLOOR">#REF!</definedName>
    <definedName name="grout">#REF!</definedName>
    <definedName name="Groutbesar60">[99]hrg_sat!$H$77</definedName>
    <definedName name="grouting" localSheetId="9">#REF!</definedName>
    <definedName name="grouting" localSheetId="6">#REF!</definedName>
    <definedName name="grouting">#REF!</definedName>
    <definedName name="groutink" localSheetId="9">#REF!</definedName>
    <definedName name="groutink" localSheetId="6">#REF!</definedName>
    <definedName name="groutink">#REF!</definedName>
    <definedName name="Groutkecil60">[99]hrg_sat!$H$76</definedName>
    <definedName name="groutplan">'[312]h.sat-bbm'!$J$60</definedName>
    <definedName name="grp_WalkMeArrows">"shp_ArrowCurved,txt_WalkMeArrows,shp_ArrowStraight"</definedName>
    <definedName name="grp_WalkMeBrace">"shp_BraceBottom,txt_WalkMeBrace,shp_BraceLeft"</definedName>
    <definedName name="grsb20" localSheetId="6">'[153]Harga Satuan Bahan'!#REF!</definedName>
    <definedName name="grsb20">'[153]Harga Satuan Bahan'!#REF!</definedName>
    <definedName name="grsb30" localSheetId="6">'[153]Harga Satuan Bahan'!#REF!</definedName>
    <definedName name="grsb30">'[153]Harga Satuan Bahan'!#REF!</definedName>
    <definedName name="gs" localSheetId="4">#REF!</definedName>
    <definedName name="GS" localSheetId="6">[157]harsat!$I$79</definedName>
    <definedName name="gs">#REF!</definedName>
    <definedName name="gs_250">[208]ALAT!$K$25</definedName>
    <definedName name="gs_b_1" localSheetId="6">#REF!</definedName>
    <definedName name="gs_b_1">#REF!</definedName>
    <definedName name="gs_b_1_yen" localSheetId="6">#REF!</definedName>
    <definedName name="gs_b_1_yen">#REF!</definedName>
    <definedName name="GS_C_1" localSheetId="6">#REF!</definedName>
    <definedName name="GS_C_1">#REF!</definedName>
    <definedName name="GS_C_1_YEN">#REF!</definedName>
    <definedName name="gs110g">#REF!</definedName>
    <definedName name="gs14g">#REF!</definedName>
    <definedName name="gs55g">#REF!</definedName>
    <definedName name="gs6g">#REF!</definedName>
    <definedName name="gs80g">#REF!</definedName>
    <definedName name="GSI">'[241]DATA PROYEK'!$F$93</definedName>
    <definedName name="GSS" localSheetId="9">#REF!</definedName>
    <definedName name="GSS" localSheetId="6">#REF!</definedName>
    <definedName name="GSS">#REF!</definedName>
    <definedName name="GSTRUKTUR" localSheetId="4">#REF!</definedName>
    <definedName name="GSTRUKTUR" localSheetId="6">#REF!</definedName>
    <definedName name="GSTRUKTUR">#REF!</definedName>
    <definedName name="GSTRUKTURa" localSheetId="4">#REF!</definedName>
    <definedName name="GSTRUKTURa" localSheetId="6">#REF!</definedName>
    <definedName name="GSTRUKTURa">#REF!</definedName>
    <definedName name="gtanahbiasa">#REF!</definedName>
    <definedName name="GTB" localSheetId="4">[87]Ans!#REF!</definedName>
    <definedName name="GTB" localSheetId="6">#REF!</definedName>
    <definedName name="GTB">[87]Ans!#REF!</definedName>
    <definedName name="GTBB" localSheetId="6">#REF!</definedName>
    <definedName name="GTBB">#REF!</definedName>
    <definedName name="GTberbatu" localSheetId="9">#REF!</definedName>
    <definedName name="GTberbatu" localSheetId="6">#REF!</definedName>
    <definedName name="GTberbatu">#REF!</definedName>
    <definedName name="GTBM" localSheetId="6">#REF!</definedName>
    <definedName name="GTBM">#REF!</definedName>
    <definedName name="GTM">#REF!</definedName>
    <definedName name="Gtpnkalas539" localSheetId="4">#REF!</definedName>
    <definedName name="Gtpnkalas539">#REF!</definedName>
    <definedName name="Gtpnkhan539" localSheetId="4">#REF!</definedName>
    <definedName name="Gtpnkhan539">#REF!</definedName>
    <definedName name="gtt" localSheetId="6" hidden="1">{#N/A,#N/A,FALSE,"REK";#N/A,#N/A,FALSE,"rab"}</definedName>
    <definedName name="gtt" hidden="1">{#N/A,#N/A,FALSE,"REK";#N/A,#N/A,FALSE,"rab"}</definedName>
    <definedName name="GuardRail" localSheetId="4">#REF!</definedName>
    <definedName name="GuardRail" localSheetId="6">#REF!</definedName>
    <definedName name="GuardRail">#REF!</definedName>
    <definedName name="Guide_Post" localSheetId="4">#REF!</definedName>
    <definedName name="Guide_Post" localSheetId="6">#REF!</definedName>
    <definedName name="Guide_Post">#REF!</definedName>
    <definedName name="Guidepost" localSheetId="4">#REF!</definedName>
    <definedName name="Guidepost">#REF!</definedName>
    <definedName name="Guidesign" localSheetId="4">#REF!</definedName>
    <definedName name="Guidesign">#REF!</definedName>
    <definedName name="GUN" localSheetId="4">'[527]MP.2.1.1'!#REF!</definedName>
    <definedName name="GUN">'[527]MP.2.1.1'!#REF!</definedName>
    <definedName name="gutter" localSheetId="9">#REF!</definedName>
    <definedName name="gutter" localSheetId="6">#REF!</definedName>
    <definedName name="gutter">#REF!</definedName>
    <definedName name="gutter20" localSheetId="9">#REF!</definedName>
    <definedName name="gutter20" localSheetId="6">#REF!</definedName>
    <definedName name="gutter20">#REF!</definedName>
    <definedName name="gutter25" localSheetId="9">#REF!</definedName>
    <definedName name="gutter25" localSheetId="6">#REF!</definedName>
    <definedName name="gutter25">#REF!</definedName>
    <definedName name="gv1.25ab">#REF!</definedName>
    <definedName name="gv1.5ab">#REF!</definedName>
    <definedName name="gv12ab">#REF!</definedName>
    <definedName name="gv1ab">#REF!</definedName>
    <definedName name="gv34ab">#REF!</definedName>
    <definedName name="gvd0.5">#REF!</definedName>
    <definedName name="gvd0.75">#REF!</definedName>
    <definedName name="gvd1.25">#REF!</definedName>
    <definedName name="gvd1.5">#REF!</definedName>
    <definedName name="gvd2.5">#REF!</definedName>
    <definedName name="gvlam">#REF!</definedName>
    <definedName name="gvlv.15">[248]Material!$J$203</definedName>
    <definedName name="gwwr" localSheetId="9" hidden="1">{"'Sheet1'!$A$1"}</definedName>
    <definedName name="gwwr" localSheetId="6" hidden="1">{"'Sheet1'!$A$1"}</definedName>
    <definedName name="gwwr" hidden="1">{"'Sheet1'!$A$1"}</definedName>
    <definedName name="GYFSUM">#REF!</definedName>
    <definedName name="gyhsrstr">[164]DHSD!$G$16</definedName>
    <definedName name="gypsum" localSheetId="9">#REF!</definedName>
    <definedName name="gypsum" localSheetId="6">#REF!</definedName>
    <definedName name="Gypsum">'[239]Hsatuan-OK'!$G$167</definedName>
    <definedName name="gypsum.9" localSheetId="9">#REF!</definedName>
    <definedName name="gypsum.9" localSheetId="6">#REF!</definedName>
    <definedName name="gypsum.9">#REF!</definedName>
    <definedName name="gypsum.prf" localSheetId="9">#REF!</definedName>
    <definedName name="gypsum.prf" localSheetId="6">#REF!</definedName>
    <definedName name="gypsum.prf">#REF!</definedName>
    <definedName name="gypsum_board_9mm" localSheetId="9">#REF!</definedName>
    <definedName name="gypsum_board_9mm" localSheetId="6">#REF!</definedName>
    <definedName name="gypsum_board_9mm">#REF!</definedName>
    <definedName name="gypsumboard" localSheetId="9">[122]ANALISA!#REF!</definedName>
    <definedName name="gypsumboard" localSheetId="6">[122]ANALISA!#REF!</definedName>
    <definedName name="gypsumboard">[122]ANALISA!#REF!</definedName>
    <definedName name="h" localSheetId="9">#REF!</definedName>
    <definedName name="h" localSheetId="4">[449]Meto!#REF!</definedName>
    <definedName name="h" localSheetId="6">[449]Meto!#REF!</definedName>
    <definedName name="h">[449]Meto!#REF!</definedName>
    <definedName name="H." localSheetId="4">#REF!</definedName>
    <definedName name="H." localSheetId="6">#REF!</definedName>
    <definedName name="H.">#REF!</definedName>
    <definedName name="H.06" localSheetId="9">#REF!</definedName>
    <definedName name="h.06" localSheetId="4">#REF!</definedName>
    <definedName name="h.06">#REF!</definedName>
    <definedName name="H.10" localSheetId="9">#N/A</definedName>
    <definedName name="h.10" localSheetId="4">#REF!</definedName>
    <definedName name="h.10">#REF!</definedName>
    <definedName name="H.10.A" localSheetId="9">#N/A</definedName>
    <definedName name="H.10.a" localSheetId="4">#REF!</definedName>
    <definedName name="H.10.A" localSheetId="6">#N/A</definedName>
    <definedName name="H.10.a">#REF!</definedName>
    <definedName name="H.10.B">#N/A</definedName>
    <definedName name="H.10.C">#N/A</definedName>
    <definedName name="H.10A" localSheetId="9">#REF!</definedName>
    <definedName name="H.10A" localSheetId="6">#REF!</definedName>
    <definedName name="H.10A">#REF!</definedName>
    <definedName name="h.10b" localSheetId="9">[122]ANALISA!#REF!</definedName>
    <definedName name="h.10b" localSheetId="6">[122]ANALISA!#REF!</definedName>
    <definedName name="h.10b">[122]ANALISA!#REF!</definedName>
    <definedName name="H.14">#N/A</definedName>
    <definedName name="H.14.A">#N/A</definedName>
    <definedName name="H.15" localSheetId="9">[109]Anl!#REF!</definedName>
    <definedName name="h.15" localSheetId="4">#REF!</definedName>
    <definedName name="h.15" localSheetId="6">#REF!</definedName>
    <definedName name="h.15">#REF!</definedName>
    <definedName name="H.18">#N/A</definedName>
    <definedName name="H.18.A">#N/A</definedName>
    <definedName name="H.2" localSheetId="9">[109]Anl!#REF!</definedName>
    <definedName name="H.2" localSheetId="4">#REF!</definedName>
    <definedName name="H.2" localSheetId="6">[109]Anl!#REF!</definedName>
    <definedName name="H.2">#REF!</definedName>
    <definedName name="H.2Bs" localSheetId="9">#REF!</definedName>
    <definedName name="H.2Bs" localSheetId="6">#REF!</definedName>
    <definedName name="H.2Bs">#REF!</definedName>
    <definedName name="H.2m" localSheetId="6">#REF!</definedName>
    <definedName name="H.2m">#REF!</definedName>
    <definedName name="H.2n" localSheetId="6">#REF!</definedName>
    <definedName name="H.2n">#REF!</definedName>
    <definedName name="H.2s.">#REF!</definedName>
    <definedName name="H.2Sp.">#REF!</definedName>
    <definedName name="H.6" localSheetId="9">#N/A</definedName>
    <definedName name="H.6" localSheetId="4">#REF!</definedName>
    <definedName name="H.6" localSheetId="6">#N/A</definedName>
    <definedName name="H.6">#REF!</definedName>
    <definedName name="H.6.A">#N/A</definedName>
    <definedName name="H.6.B">#N/A</definedName>
    <definedName name="H.6.C">#N/A</definedName>
    <definedName name="H.7">#N/A</definedName>
    <definedName name="H.7.A">#N/A</definedName>
    <definedName name="H.7.B">#N/A</definedName>
    <definedName name="H.7.C">#N/A</definedName>
    <definedName name="H.8">#N/A</definedName>
    <definedName name="H.8.A">#N/A</definedName>
    <definedName name="H.8.B">#N/A</definedName>
    <definedName name="H.8A" localSheetId="9">#REF!</definedName>
    <definedName name="H.8A" localSheetId="6">#REF!</definedName>
    <definedName name="H.8A">#REF!</definedName>
    <definedName name="h.8b" localSheetId="9">[122]ANALISA!#REF!</definedName>
    <definedName name="h.8b" localSheetId="6">[122]ANALISA!#REF!</definedName>
    <definedName name="h.8b">[122]ANALISA!#REF!</definedName>
    <definedName name="H.9" localSheetId="9">#N/A</definedName>
    <definedName name="H.9" localSheetId="4">#REF!</definedName>
    <definedName name="H.9" localSheetId="6">#N/A</definedName>
    <definedName name="H.9">#REF!</definedName>
    <definedName name="H.9.A">#N/A</definedName>
    <definedName name="H.9.B">#N/A</definedName>
    <definedName name="H.9a" localSheetId="4">#REF!</definedName>
    <definedName name="H.9a" localSheetId="6">#REF!</definedName>
    <definedName name="H.9a">#REF!</definedName>
    <definedName name="h.m01">'[223]AN-HSD'!$K$54</definedName>
    <definedName name="h.m02">'[223]AN-HSD'!$K$107</definedName>
    <definedName name="h.m03">'[223]AN-Agregat'!$H$62</definedName>
    <definedName name="h.m04">'[223]AN-Agregat'!$H$73</definedName>
    <definedName name="h.m06">'[223]AN-HSD'!$K$187</definedName>
    <definedName name="h.m07">'[223]AN-HSD'!$K$240</definedName>
    <definedName name="h.m16">'[223]AN-HSD'!$K$293</definedName>
    <definedName name="h.m44">'[223]AN-HSD'!$K$346</definedName>
    <definedName name="H_10" localSheetId="9">[122]ANALISA!#REF!</definedName>
    <definedName name="H_10">[122]ANALISA!#REF!</definedName>
    <definedName name="h_4040" localSheetId="9">#REF!</definedName>
    <definedName name="h_4040" localSheetId="6">#REF!</definedName>
    <definedName name="h_4040">#REF!</definedName>
    <definedName name="H_8" localSheetId="9">[122]ANALISA!#REF!</definedName>
    <definedName name="H_8">[122]ANALISA!#REF!</definedName>
    <definedName name="H_8A">[227]Analisa!$L$242</definedName>
    <definedName name="H_Atap_Seng_BJLS0.20">[528]H_BHN!$D$25</definedName>
    <definedName name="H_Batu_bata" localSheetId="4">#REF!</definedName>
    <definedName name="H_Batu_bata" localSheetId="6">#REF!</definedName>
    <definedName name="H_Batu_bata">#REF!</definedName>
    <definedName name="H_Batu_Gunung" localSheetId="4">#REF!</definedName>
    <definedName name="H_Batu_Gunung" localSheetId="6">#REF!</definedName>
    <definedName name="H_Batu_Gunung">#REF!</definedName>
    <definedName name="h_batu_kali">[529]upah!$F$14</definedName>
    <definedName name="H_Besi_beton_polos" localSheetId="4">#REF!</definedName>
    <definedName name="H_Besi_beton_polos" localSheetId="6">#REF!</definedName>
    <definedName name="H_Besi_beton_polos">#REF!</definedName>
    <definedName name="H_Besi_Beton_Ulir" localSheetId="4">#REF!</definedName>
    <definedName name="H_Besi_Beton_Ulir" localSheetId="6">#REF!</definedName>
    <definedName name="H_Besi_Beton_Ulir">#REF!</definedName>
    <definedName name="H_Bonbon_siap_pasang" localSheetId="4">#REF!</definedName>
    <definedName name="H_Bonbon_siap_pasang" localSheetId="6">#REF!</definedName>
    <definedName name="H_Bonbon_siap_pasang">#REF!</definedName>
    <definedName name="H_Bt_Kali" localSheetId="4">#REF!</definedName>
    <definedName name="H_Bt_Kali">#REF!</definedName>
    <definedName name="H_Cat_Dasar_Super_Vinylex" localSheetId="4">#REF!</definedName>
    <definedName name="H_Cat_Dasar_Super_Vinylex">#REF!</definedName>
    <definedName name="h_cat_dasar_vinilex">[529]upah!$F$45</definedName>
    <definedName name="H_Cat_menie" localSheetId="4">#REF!</definedName>
    <definedName name="H_Cat_menie" localSheetId="6">#REF!</definedName>
    <definedName name="H_Cat_menie">#REF!</definedName>
    <definedName name="H_Cat_Minyak" localSheetId="4">#REF!</definedName>
    <definedName name="H_Cat_Minyak" localSheetId="6">#REF!</definedName>
    <definedName name="H_Cat_Minyak">#REF!</definedName>
    <definedName name="h_cat_super_vibilex">[529]upah!$F$44</definedName>
    <definedName name="H_Cat_Super_Vinilek" localSheetId="4">#REF!</definedName>
    <definedName name="H_Cat_Super_Vinilek" localSheetId="6">#REF!</definedName>
    <definedName name="H_Cat_Super_Vinilek">#REF!</definedName>
    <definedName name="H_Dempul_Vinylex" localSheetId="4">#REF!</definedName>
    <definedName name="H_Dempul_Vinylex" localSheetId="6">#REF!</definedName>
    <definedName name="H_Dempul_Vinylex">#REF!</definedName>
    <definedName name="H_Genteng_Metal" localSheetId="4">#REF!</definedName>
    <definedName name="H_Genteng_Metal" localSheetId="6">#REF!</definedName>
    <definedName name="H_Genteng_Metal">#REF!</definedName>
    <definedName name="H_Gibsum_kalsibord_9mm" localSheetId="4">#REF!</definedName>
    <definedName name="H_Gibsum_kalsibord_9mm">#REF!</definedName>
    <definedName name="h_harga_keramik_dinding_20x25">[529]upah!$F$21</definedName>
    <definedName name="H_Kawat_beton" localSheetId="4">#REF!</definedName>
    <definedName name="H_Kawat_beton" localSheetId="6">#REF!</definedName>
    <definedName name="H_Kawat_beton">#REF!</definedName>
    <definedName name="H_Kayu_Bekisting" localSheetId="4">#REF!</definedName>
    <definedName name="H_Kayu_Bekisting" localSheetId="6">#REF!</definedName>
    <definedName name="H_Kayu_Bekisting">#REF!</definedName>
    <definedName name="h_kayu_klas_I_kusen">[529]upah!$F$32</definedName>
    <definedName name="H_Kayu_Klas_II" localSheetId="4">#REF!</definedName>
    <definedName name="H_Kayu_Klas_II" localSheetId="6">#REF!</definedName>
    <definedName name="H_Kayu_Klas_II">#REF!</definedName>
    <definedName name="H_Kayu_Klas1" localSheetId="4">#REF!</definedName>
    <definedName name="H_Kayu_Klas1" localSheetId="6">#REF!</definedName>
    <definedName name="H_Kayu_Klas1">#REF!</definedName>
    <definedName name="h_kayu_klasII">[529]upah!$F$33</definedName>
    <definedName name="H_Kayu_Perancah" localSheetId="4">#REF!</definedName>
    <definedName name="H_Kayu_Perancah" localSheetId="6">#REF!</definedName>
    <definedName name="H_Kayu_Perancah">#REF!</definedName>
    <definedName name="H_Kepala_tukang">[529]upah!$F$5</definedName>
    <definedName name="h_keramik_20x20">[529]upah!$F$20</definedName>
    <definedName name="H_Keramik_40x40" localSheetId="4">#REF!</definedName>
    <definedName name="H_Keramik_40x40" localSheetId="6">#REF!</definedName>
    <definedName name="H_Keramik_40x40">#REF!</definedName>
    <definedName name="H_Keramik_dinding_20x25" localSheetId="4">#REF!</definedName>
    <definedName name="H_Keramik_dinding_20x25" localSheetId="6">#REF!</definedName>
    <definedName name="H_Keramik_dinding_20x25">#REF!</definedName>
    <definedName name="h_keramik_lantai_40x40_Merk_ikad">[529]upah!$F$18</definedName>
    <definedName name="H_Keramik_Lt.KM_20x20" localSheetId="4">#REF!</definedName>
    <definedName name="H_Keramik_Lt.KM_20x20" localSheetId="6">#REF!</definedName>
    <definedName name="H_Keramik_Lt.KM_20x20">#REF!</definedName>
    <definedName name="h_keramik30x30">[529]upah!$F$19</definedName>
    <definedName name="H_Kerikil" localSheetId="4">#REF!</definedName>
    <definedName name="H_Kerikil" localSheetId="6">#REF!</definedName>
    <definedName name="H_Kerikil">#REF!</definedName>
    <definedName name="H_Kertas_Amplas" localSheetId="4">#REF!</definedName>
    <definedName name="H_Kertas_Amplas" localSheetId="6">#REF!</definedName>
    <definedName name="H_Kertas_Amplas">#REF!</definedName>
    <definedName name="H_Kpl_Tukang" localSheetId="4">#REF!</definedName>
    <definedName name="H_Kpl_Tukang" localSheetId="6">#REF!</definedName>
    <definedName name="H_Kpl_Tukang">#REF!</definedName>
    <definedName name="h_list_kayu_0.5x2.5">[529]upah!$F$35</definedName>
    <definedName name="H_Mandor" localSheetId="4">#REF!</definedName>
    <definedName name="H_Mandor" localSheetId="6">#REF!</definedName>
    <definedName name="H_Mandor">#REF!</definedName>
    <definedName name="H_Minyak_Cat" localSheetId="4">#REF!</definedName>
    <definedName name="H_Minyak_Cat" localSheetId="6">#REF!</definedName>
    <definedName name="H_Minyak_Cat">#REF!</definedName>
    <definedName name="H_MOB" localSheetId="4">'[2]Analisa Harga'!#REF!</definedName>
    <definedName name="H_MOB" localSheetId="6">#REF!</definedName>
    <definedName name="H_MOB">'[2]Analisa Harga'!#REF!</definedName>
    <definedName name="H_Multiplek_9mm" localSheetId="4">#REF!</definedName>
    <definedName name="H_Multiplek_9mm" localSheetId="6">#REF!</definedName>
    <definedName name="H_Multiplek_9mm">#REF!</definedName>
    <definedName name="h_multyplek9mm">[529]upah!$F$41</definedName>
    <definedName name="H_Nok_Genteng_metal" localSheetId="4">#REF!</definedName>
    <definedName name="H_Nok_Genteng_metal" localSheetId="6">#REF!</definedName>
    <definedName name="H_Nok_Genteng_metal">#REF!</definedName>
    <definedName name="H_Paku_genteng" localSheetId="4">#REF!</definedName>
    <definedName name="H_Paku_genteng" localSheetId="6">#REF!</definedName>
    <definedName name="H_Paku_genteng">#REF!</definedName>
    <definedName name="H_Paku_kayu" localSheetId="4">#REF!</definedName>
    <definedName name="H_Paku_kayu" localSheetId="6">#REF!</definedName>
    <definedName name="H_Paku_kayu">#REF!</definedName>
    <definedName name="H_Paku_Seng">[528]H_BHN!$D$24</definedName>
    <definedName name="H_Paku_trieplek" localSheetId="4">#REF!</definedName>
    <definedName name="H_Paku_trieplek" localSheetId="6">#REF!</definedName>
    <definedName name="H_Paku_trieplek">#REF!</definedName>
    <definedName name="h_papan_listplak_25x400">[529]upah!$F$39</definedName>
    <definedName name="H_Papan_Listplant" localSheetId="4">#REF!</definedName>
    <definedName name="H_Papan_Listplant" localSheetId="6">#REF!</definedName>
    <definedName name="H_Papan_Listplant">#REF!</definedName>
    <definedName name="H_Papan_Rider" localSheetId="4">#REF!</definedName>
    <definedName name="H_Papan_Rider" localSheetId="6">#REF!</definedName>
    <definedName name="H_Papan_Rider">#REF!</definedName>
    <definedName name="H_Pasir_Pasangan" localSheetId="4">#REF!</definedName>
    <definedName name="H_Pasir_Pasangan" localSheetId="6">#REF!</definedName>
    <definedName name="H_Pasir_Pasangan">#REF!</definedName>
    <definedName name="H_Pasir_Urug" localSheetId="4">#REF!</definedName>
    <definedName name="H_Pasir_Urug">#REF!</definedName>
    <definedName name="h_paving_block">[529]upah!$F$28</definedName>
    <definedName name="H_Pekerja" localSheetId="4">#REF!</definedName>
    <definedName name="H_Pekerja" localSheetId="6">#REF!</definedName>
    <definedName name="H_Pekerja">#REF!</definedName>
    <definedName name="H_Rabung_Seng_BJLS0.30">[528]H_BHN!$D$26</definedName>
    <definedName name="H_Semen" localSheetId="4">#REF!</definedName>
    <definedName name="H_Semen" localSheetId="6">#REF!</definedName>
    <definedName name="H_Semen">#REF!</definedName>
    <definedName name="h_semen_andalas">[529]upah!$F$17</definedName>
    <definedName name="H_Semen_putih" localSheetId="4">#REF!</definedName>
    <definedName name="H_Semen_putih" localSheetId="6">#REF!</definedName>
    <definedName name="H_Semen_putih">#REF!</definedName>
    <definedName name="H_talangseng" localSheetId="9">#REF!</definedName>
    <definedName name="H_talangseng" localSheetId="6">#REF!</definedName>
    <definedName name="H_talangseng">#REF!</definedName>
    <definedName name="H_Tanah_Urug" localSheetId="4">#REF!</definedName>
    <definedName name="H_Tanah_Urug" localSheetId="6">#REF!</definedName>
    <definedName name="H_Tanah_Urug">#REF!</definedName>
    <definedName name="H_Teer_Residu" localSheetId="4">#REF!</definedName>
    <definedName name="H_Teer_Residu">#REF!</definedName>
    <definedName name="H_triplek_3_mm">[529]upah!$F$40</definedName>
    <definedName name="H_Tukang" localSheetId="4">#REF!</definedName>
    <definedName name="H_Tukang" localSheetId="6">#REF!</definedName>
    <definedName name="H_Tukang">#REF!</definedName>
    <definedName name="H285_">[126]AHS!$H$158</definedName>
    <definedName name="hab">'[234]Sat~Bahu'!$H$49</definedName>
    <definedName name="habantu">'[234]Sat~Bahu'!$H$76</definedName>
    <definedName name="HACIANLANTAI" localSheetId="9">#REF!</definedName>
    <definedName name="HACIANLANTAI" localSheetId="6">#REF!</definedName>
    <definedName name="HACIANLANTAI">#REF!</definedName>
    <definedName name="hagis" localSheetId="4">[464]H.Satuan!#REF!</definedName>
    <definedName name="hagis" localSheetId="6">[465]H.Satuan!#REF!</definedName>
    <definedName name="hagis">[464]H.Satuan!#REF!</definedName>
    <definedName name="HAGO" localSheetId="9">#REF!</definedName>
    <definedName name="HAGO" localSheetId="4">#REF!</definedName>
    <definedName name="HAGO" localSheetId="6">#REF!</definedName>
    <definedName name="HAGO">#REF!</definedName>
    <definedName name="hakangin" localSheetId="9">[307]cover!#REF!</definedName>
    <definedName name="HAKANGIN" localSheetId="4">'[212]HARGA SATUAN  '!#REF!</definedName>
    <definedName name="hakangin" localSheetId="6">[315]Harga!#REF!</definedName>
    <definedName name="HAKANGIN">'[212]HARGA SATUAN  '!#REF!</definedName>
    <definedName name="HAKANGINALUMUNIUM" localSheetId="4">'[291]HARGA SATUAN'!#REF!</definedName>
    <definedName name="HAKANGINALUMUNIUM" localSheetId="6">'[291]HARGA SATUAN'!#REF!</definedName>
    <definedName name="HAKANGINALUMUNIUM">'[291]HARGA SATUAN'!#REF!</definedName>
    <definedName name="hakatk">'[153]Harga Satuan Bahan'!#REF!</definedName>
    <definedName name="hakbs">'[176]Harga Satuan Bahan'!$E$169</definedName>
    <definedName name="Hal.1" localSheetId="4">#REF!</definedName>
    <definedName name="Hal.1" localSheetId="6">#REF!</definedName>
    <definedName name="Hal.1">#REF!</definedName>
    <definedName name="Hal.2" localSheetId="4">#REF!</definedName>
    <definedName name="Hal.2" localSheetId="6">#REF!</definedName>
    <definedName name="Hal.2">#REF!</definedName>
    <definedName name="Hal.3" localSheetId="4">#REF!</definedName>
    <definedName name="Hal.3" localSheetId="6">#REF!</definedName>
    <definedName name="Hal.3">#REF!</definedName>
    <definedName name="Halat">'[530]UMUR ALAT'!$A$1:$I$55</definedName>
    <definedName name="halbd" localSheetId="4">[87]PM!#REF!</definedName>
    <definedName name="halbd" localSheetId="6">[87]PM!#REF!</definedName>
    <definedName name="halbd">[87]PM!#REF!</definedName>
    <definedName name="halbd0" localSheetId="4">[87]PM!#REF!</definedName>
    <definedName name="halbd0" localSheetId="6">[87]PM!#REF!</definedName>
    <definedName name="halbd0">[87]PM!#REF!</definedName>
    <definedName name="halcr" localSheetId="4">[87]PM!#REF!</definedName>
    <definedName name="halcr" localSheetId="6">[87]PM!#REF!</definedName>
    <definedName name="halcr">[87]PM!#REF!</definedName>
    <definedName name="halcren" localSheetId="4">[87]PM!#REF!</definedName>
    <definedName name="halcren" localSheetId="6">[87]PM!#REF!</definedName>
    <definedName name="halcren">[87]PM!#REF!</definedName>
    <definedName name="halcreno" localSheetId="4">[87]PM!#REF!</definedName>
    <definedName name="halcreno">[87]PM!#REF!</definedName>
    <definedName name="halcro" localSheetId="4">[87]PM!#REF!</definedName>
    <definedName name="halcro">[87]PM!#REF!</definedName>
    <definedName name="haldh" localSheetId="4">[87]PM!#REF!</definedName>
    <definedName name="haldh">[87]PM!#REF!</definedName>
    <definedName name="haldho" localSheetId="4">[87]PM!#REF!</definedName>
    <definedName name="haldho">[87]PM!#REF!</definedName>
    <definedName name="halgen" localSheetId="4">[87]PM!#REF!</definedName>
    <definedName name="halgen">[87]PM!#REF!</definedName>
    <definedName name="halgeno" localSheetId="4">[87]PM!#REF!</definedName>
    <definedName name="halgeno">[87]PM!#REF!</definedName>
    <definedName name="halgr" localSheetId="4">[87]PM!#REF!</definedName>
    <definedName name="halgr">[87]PM!#REF!</definedName>
    <definedName name="halgro" localSheetId="4">[87]PM!#REF!</definedName>
    <definedName name="halgro">[87]PM!#REF!</definedName>
    <definedName name="halkk" localSheetId="4">[87]PM!#REF!</definedName>
    <definedName name="halkk">[87]PM!#REF!</definedName>
    <definedName name="halkko" localSheetId="4">[87]PM!#REF!</definedName>
    <definedName name="halkko">[87]PM!#REF!</definedName>
    <definedName name="hallt" localSheetId="4">[87]PM!#REF!</definedName>
    <definedName name="hallt">[87]PM!#REF!</definedName>
    <definedName name="hallto" localSheetId="4">[87]PM!#REF!</definedName>
    <definedName name="hallto">[87]PM!#REF!</definedName>
    <definedName name="halmc" localSheetId="4">[87]PM!#REF!</definedName>
    <definedName name="halmc">[87]PM!#REF!</definedName>
    <definedName name="halmco" localSheetId="4">[87]PM!#REF!</definedName>
    <definedName name="halmco">[87]PM!#REF!</definedName>
    <definedName name="halmo" localSheetId="4">[87]PM!#REF!</definedName>
    <definedName name="halmo">[87]PM!#REF!</definedName>
    <definedName name="halmoo" localSheetId="4">[87]PM!#REF!</definedName>
    <definedName name="halmoo">[87]PM!#REF!</definedName>
    <definedName name="HALO" localSheetId="4" hidden="1">#REF!</definedName>
    <definedName name="HALO" localSheetId="6" hidden="1">#REF!</definedName>
    <definedName name="HALO" hidden="1">#REF!</definedName>
    <definedName name="halst" localSheetId="4">[87]PM!#REF!</definedName>
    <definedName name="halst" localSheetId="6">[87]PM!#REF!</definedName>
    <definedName name="halst">[87]PM!#REF!</definedName>
    <definedName name="halsto" localSheetId="4">[87]PM!#REF!</definedName>
    <definedName name="halsto">[87]PM!#REF!</definedName>
    <definedName name="halvr" localSheetId="4">[87]PM!#REF!</definedName>
    <definedName name="halvr">[87]PM!#REF!</definedName>
    <definedName name="halvro" localSheetId="4">[87]PM!#REF!</definedName>
    <definedName name="halvro">[87]PM!#REF!</definedName>
    <definedName name="halwp" localSheetId="4">[87]PM!#REF!</definedName>
    <definedName name="halwp">[87]PM!#REF!</definedName>
    <definedName name="halwpo" localSheetId="4">[87]PM!#REF!</definedName>
    <definedName name="halwpo">[87]PM!#REF!</definedName>
    <definedName name="Hammer" localSheetId="9">[531]rekap!$D$78</definedName>
    <definedName name="hammer" localSheetId="6">'[240]harga lama'!#REF!</definedName>
    <definedName name="hammer">[255]HDA!$H$24</definedName>
    <definedName name="Hand_Compactor" localSheetId="4">#REF!</definedName>
    <definedName name="Hand_Compactor" localSheetId="6">#REF!</definedName>
    <definedName name="Hand_Compactor">#REF!</definedName>
    <definedName name="HANDELJENDELA" localSheetId="4">'[291]HARGA SATUAN'!#REF!</definedName>
    <definedName name="HANDELJENDELA" localSheetId="6">'[291]HARGA SATUAN'!#REF!</definedName>
    <definedName name="HANDELJENDELA">'[291]HARGA SATUAN'!#REF!</definedName>
    <definedName name="HANDELPINTU" localSheetId="4">'[212]HARGA SATUAN  '!#REF!</definedName>
    <definedName name="HANDELPINTU" localSheetId="6">'[212]HARGA SATUAN  '!#REF!</definedName>
    <definedName name="HANDELPINTU">'[212]HARGA SATUAN  '!#REF!</definedName>
    <definedName name="handle">[388]BAHAN!$L$23</definedName>
    <definedName name="HANDRAILING" localSheetId="9">#REF!</definedName>
    <definedName name="HANDRAILING" localSheetId="6">#REF!</definedName>
    <definedName name="HANDRAILING">#REF!</definedName>
    <definedName name="HandshowerB250" localSheetId="9">#REF!</definedName>
    <definedName name="HandshowerB250" localSheetId="6">#REF!</definedName>
    <definedName name="HandshowerB250">#REF!</definedName>
    <definedName name="HANGIN" localSheetId="9">#REF!</definedName>
    <definedName name="HANGIN" localSheetId="6">#REF!</definedName>
    <definedName name="HANGIN">#REF!</definedName>
    <definedName name="HANGKER16">#REF!</definedName>
    <definedName name="hans" localSheetId="4">#REF!</definedName>
    <definedName name="hans">#REF!</definedName>
    <definedName name="HANTISLIP2020">#REF!</definedName>
    <definedName name="HAP">#REF!</definedName>
    <definedName name="HAPMOB">#REF!</definedName>
    <definedName name="HAPUS" localSheetId="4">#REF!</definedName>
    <definedName name="HAPUS">#REF!</definedName>
    <definedName name="haraga">[532]Hrg!$B$8:$F$10</definedName>
    <definedName name="hardener" localSheetId="9">#REF!</definedName>
    <definedName name="hardener" localSheetId="6">#REF!</definedName>
    <definedName name="hardener">#REF!</definedName>
    <definedName name="hardfoswn" localSheetId="9">#REF!</definedName>
    <definedName name="hardfoswn" localSheetId="6">#REF!</definedName>
    <definedName name="hardfoswn">#REF!</definedName>
    <definedName name="Harga" localSheetId="9">'[533]ANALISA QUARRY'!$B$1:$I$36</definedName>
    <definedName name="HARGA" localSheetId="4">#REF!</definedName>
    <definedName name="HARGA">#REF!</definedName>
    <definedName name="harga\" localSheetId="9">#REF!</definedName>
    <definedName name="harga\">#REF!</definedName>
    <definedName name="HARGA_BAHAN" localSheetId="9">#REF!</definedName>
    <definedName name="HARGA_BAHAN" localSheetId="4">#REF!</definedName>
    <definedName name="HARGA_BAHAN">#REF!</definedName>
    <definedName name="harga_bahan_additive">'[443]Upah&amp;Bahan'!$G$30</definedName>
    <definedName name="harga_bahan_aggregat_base_klasA" localSheetId="4">'[534]Upah&amp;Bahan (2)'!#REF!</definedName>
    <definedName name="harga_bahan_aggregat_base_klasA" localSheetId="6">'[534]Upah&amp;Bahan (2)'!#REF!</definedName>
    <definedName name="harga_bahan_aggregat_base_klasA">'[534]Upah&amp;Bahan (2)'!#REF!</definedName>
    <definedName name="harga_bahan_aggregat_base_klasB" localSheetId="4">'[534]Upah&amp;Bahan (2)'!#REF!</definedName>
    <definedName name="harga_bahan_aggregat_base_klasB" localSheetId="6">'[534]Upah&amp;Bahan (2)'!#REF!</definedName>
    <definedName name="harga_bahan_aggregat_base_klasB">'[534]Upah&amp;Bahan (2)'!#REF!</definedName>
    <definedName name="harga_bahan_aggregat_halus">'[443]Upah&amp;Bahan'!$G$28</definedName>
    <definedName name="harga_bahan_aggregat_kasar">'[443]Upah&amp;Bahan'!$G$27</definedName>
    <definedName name="harga_bahan_aggregat_kelasA" localSheetId="4">'[535]base price'!#REF!</definedName>
    <definedName name="harga_bahan_aggregat_kelasA" localSheetId="6">'[535]base price'!#REF!</definedName>
    <definedName name="harga_bahan_aggregat_kelasA">'[535]base price'!#REF!</definedName>
    <definedName name="harga_bahan_aggregat_kelasB" localSheetId="4">'[535]base price'!#REF!</definedName>
    <definedName name="harga_bahan_aggregat_kelasB" localSheetId="6">'[535]base price'!#REF!</definedName>
    <definedName name="harga_bahan_aggregat_kelasB">'[535]base price'!#REF!</definedName>
    <definedName name="harga_bahan_aggregat_kelasC" localSheetId="4">'[535]base price'!#REF!</definedName>
    <definedName name="harga_bahan_aggregat_kelasC" localSheetId="6">'[535]base price'!#REF!</definedName>
    <definedName name="harga_bahan_aggregat_kelasC">'[535]base price'!#REF!</definedName>
    <definedName name="harga_bahan_alat_bantu" localSheetId="4">'[535]base price'!#REF!</definedName>
    <definedName name="harga_bahan_alat_bantu" localSheetId="6">'[535]base price'!#REF!</definedName>
    <definedName name="harga_bahan_alat_bantu">'[535]base price'!#REF!</definedName>
    <definedName name="harga_bahan_aspal_RC60\70" localSheetId="4">'[535]base price'!#REF!</definedName>
    <definedName name="harga_bahan_aspal_RC60\70">'[535]base price'!#REF!</definedName>
    <definedName name="harga_bahan_aspalt_emulsi" localSheetId="4">#REF!</definedName>
    <definedName name="harga_bahan_aspalt_emulsi" localSheetId="6">#REF!</definedName>
    <definedName name="harga_bahan_aspalt_emulsi">#REF!</definedName>
    <definedName name="harga_bahan_asphalt_AC">'[443]Upah&amp;Bahan'!$G$35</definedName>
    <definedName name="harga_bahan_asphalt_emulsi">'[443]Upah&amp;Bahan'!$G$36</definedName>
    <definedName name="harga_bahan_baja_U39" localSheetId="4">'[535]base price'!#REF!</definedName>
    <definedName name="harga_bahan_baja_U39" localSheetId="6">'[535]base price'!#REF!</definedName>
    <definedName name="harga_bahan_baja_U39">'[535]base price'!#REF!</definedName>
    <definedName name="harga_bahan_batu_kali">'[443]Upah&amp;Bahan'!$G$26</definedName>
    <definedName name="harga_bahan_batu_pecah_10\15">'[443]Upah&amp;Bahan'!$G$31</definedName>
    <definedName name="harga_bahan_bensin" localSheetId="4">#REF!</definedName>
    <definedName name="harga_bahan_bensin" localSheetId="6">#REF!</definedName>
    <definedName name="harga_bahan_bensin">#REF!</definedName>
    <definedName name="harga_bahan_besi_beton">'[443]Upah&amp;Bahan'!$G$39</definedName>
    <definedName name="harga_bahan_besi_paku">'[443]Upah&amp;Bahan'!$G$40</definedName>
    <definedName name="Harga_bahan_besi_tulangan_polos" localSheetId="4">'[536]Upah-Bahan-Alat'!#REF!</definedName>
    <definedName name="Harga_bahan_besi_tulangan_polos" localSheetId="6">'[536]Upah-Bahan-Alat'!#REF!</definedName>
    <definedName name="Harga_bahan_besi_tulangan_polos">'[536]Upah-Bahan-Alat'!#REF!</definedName>
    <definedName name="Harga_bahan_besi_ulir_U32" localSheetId="4">'[536]Upah-Bahan-Alat'!#REF!</definedName>
    <definedName name="Harga_bahan_besi_ulir_U32" localSheetId="6">'[536]Upah-Bahan-Alat'!#REF!</definedName>
    <definedName name="Harga_bahan_besi_ulir_U32">'[536]Upah-Bahan-Alat'!#REF!</definedName>
    <definedName name="Harga_bahan_cat_marka_jalan" localSheetId="4">'[536]Upah-Bahan-Alat'!#REF!</definedName>
    <definedName name="Harga_bahan_cat_marka_jalan" localSheetId="6">'[536]Upah-Bahan-Alat'!#REF!</definedName>
    <definedName name="Harga_bahan_cat_marka_jalan">'[536]Upah-Bahan-Alat'!#REF!</definedName>
    <definedName name="harga_bahan_filler">'[443]Upah&amp;Bahan'!$G$29</definedName>
    <definedName name="harga_bahan_glass_bit" localSheetId="4">#REF!</definedName>
    <definedName name="harga_bahan_glass_bit" localSheetId="6">#REF!</definedName>
    <definedName name="harga_bahan_glass_bit">#REF!</definedName>
    <definedName name="harga_bahan_groutvent" localSheetId="4">'[535]base price'!#REF!</definedName>
    <definedName name="harga_bahan_groutvent" localSheetId="6">'[535]base price'!#REF!</definedName>
    <definedName name="harga_bahan_groutvent">'[535]base price'!#REF!</definedName>
    <definedName name="harga_bahan_guard_rail_angkur" localSheetId="4">'[535]base price'!#REF!</definedName>
    <definedName name="harga_bahan_guard_rail_angkur">'[535]base price'!#REF!</definedName>
    <definedName name="harga_bahan_kabel_stran" localSheetId="4">'[535]base price'!#REF!</definedName>
    <definedName name="harga_bahan_kabel_stran">'[535]base price'!#REF!</definedName>
    <definedName name="harga_bahan_kawat_beton">'[443]Upah&amp;Bahan'!$G$41</definedName>
    <definedName name="harga_bahan_kawat_bronjong">'[443]Upah&amp;Bahan'!$G$42</definedName>
    <definedName name="Harga_bahan_kawat_las" localSheetId="4">'[536]Upah-Bahan-Alat'!#REF!</definedName>
    <definedName name="Harga_bahan_kawat_las" localSheetId="6">'[536]Upah-Bahan-Alat'!#REF!</definedName>
    <definedName name="Harga_bahan_kawat_las">'[536]Upah-Bahan-Alat'!#REF!</definedName>
    <definedName name="harga_bahan_kayu_perancah">'[443]Upah&amp;Bahan'!$G$43</definedName>
    <definedName name="harga_bahan_kerikel_beton">'[443]Upah&amp;Bahan'!$G$32</definedName>
    <definedName name="Harga_bahan_kerikil" localSheetId="4">'[536]Upah-Bahan-Alat'!#REF!</definedName>
    <definedName name="Harga_bahan_kerikil" localSheetId="6">'[536]Upah-Bahan-Alat'!#REF!</definedName>
    <definedName name="Harga_bahan_kerikil">'[536]Upah-Bahan-Alat'!#REF!</definedName>
    <definedName name="harga_bahan_kerosene">'[443]Upah&amp;Bahan'!$G$37</definedName>
    <definedName name="harga_bahan_material_pilihan">'[443]Upah&amp;Bahan'!$G$34</definedName>
    <definedName name="harga_bahan_mor_bautØ5\8" localSheetId="4">'[535]base price'!#REF!</definedName>
    <definedName name="harga_bahan_mor_bautØ5\8" localSheetId="6">'[535]base price'!#REF!</definedName>
    <definedName name="harga_bahan_mor_bautØ5\8">'[535]base price'!#REF!</definedName>
    <definedName name="harga_bahan_mortar_sambungan" localSheetId="4">'[535]base price'!#REF!</definedName>
    <definedName name="harga_bahan_mortar_sambungan" localSheetId="6">'[535]base price'!#REF!</definedName>
    <definedName name="harga_bahan_mortar_sambungan">'[535]base price'!#REF!</definedName>
    <definedName name="harga_bahan_multiplek_12mm" localSheetId="4">#REF!</definedName>
    <definedName name="harga_bahan_multiplek_12mm" localSheetId="6">#REF!</definedName>
    <definedName name="harga_bahan_multiplek_12mm">#REF!</definedName>
    <definedName name="harga_bahan_multiplek_9mm" localSheetId="4">#REF!</definedName>
    <definedName name="harga_bahan_multiplek_9mm" localSheetId="6">#REF!</definedName>
    <definedName name="harga_bahan_multiplek_9mm">#REF!</definedName>
    <definedName name="Harga_bahan_multipleks_12mm" localSheetId="4">'[536]Upah-Bahan-Alat'!#REF!</definedName>
    <definedName name="Harga_bahan_multipleks_12mm" localSheetId="6">'[536]Upah-Bahan-Alat'!#REF!</definedName>
    <definedName name="Harga_bahan_multipleks_12mm">'[536]Upah-Bahan-Alat'!#REF!</definedName>
    <definedName name="Harga_bahan_multipleks_9mm" localSheetId="4">'[536]Upah-Bahan-Alat'!#REF!</definedName>
    <definedName name="Harga_bahan_multipleks_9mm" localSheetId="6">'[536]Upah-Bahan-Alat'!#REF!</definedName>
    <definedName name="Harga_bahan_multipleks_9mm">'[536]Upah-Bahan-Alat'!#REF!</definedName>
    <definedName name="harga_bahan_paku" localSheetId="4">#REF!</definedName>
    <definedName name="harga_bahan_paku" localSheetId="6">#REF!</definedName>
    <definedName name="harga_bahan_paku">#REF!</definedName>
    <definedName name="harga_bahan_pasir">'[443]Upah&amp;Bahan'!$G$24</definedName>
    <definedName name="Harga_bahan_pohon_kelapa" localSheetId="4">'[536]Upah-Bahan-Alat'!#REF!</definedName>
    <definedName name="Harga_bahan_pohon_kelapa" localSheetId="6">'[536]Upah-Bahan-Alat'!#REF!</definedName>
    <definedName name="Harga_bahan_pohon_kelapa">'[536]Upah-Bahan-Alat'!#REF!</definedName>
    <definedName name="harga_bahan_prest_bearing_plate" localSheetId="4">'[535]base price'!#REF!</definedName>
    <definedName name="harga_bahan_prest_bearing_plate" localSheetId="6">'[535]base price'!#REF!</definedName>
    <definedName name="harga_bahan_prest_bearing_plate">'[535]base price'!#REF!</definedName>
    <definedName name="harga_bahan_semen\50kg">'[443]Upah&amp;Bahan'!$G$38</definedName>
    <definedName name="harga_bahan_sheath\Ø69mm" localSheetId="4">'[535]base price'!#REF!</definedName>
    <definedName name="harga_bahan_sheath\Ø69mm" localSheetId="6">'[535]base price'!#REF!</definedName>
    <definedName name="harga_bahan_sheath\Ø69mm">'[535]base price'!#REF!</definedName>
    <definedName name="harga_bahan_sirtu">'[443]Upah&amp;Bahan'!$G$25</definedName>
    <definedName name="harga_bahan_solar">'[537]Upah&amp;Bahan'!$G$61</definedName>
    <definedName name="harga_bahan_tanah_timbun">'[443]Upah&amp;Bahan'!$G$33</definedName>
    <definedName name="Harga_bahan_thinner_galvanis" localSheetId="4">'[536]Upah-Bahan-Alat'!#REF!</definedName>
    <definedName name="Harga_bahan_thinner_galvanis" localSheetId="6">'[536]Upah-Bahan-Alat'!#REF!</definedName>
    <definedName name="Harga_bahan_thinner_galvanis">'[536]Upah-Bahan-Alat'!#REF!</definedName>
    <definedName name="harga_bahan_thinner_marka" localSheetId="4">#REF!</definedName>
    <definedName name="harga_bahan_thinner_marka" localSheetId="6">#REF!</definedName>
    <definedName name="harga_bahan_thinner_marka">#REF!</definedName>
    <definedName name="Harga_bahan_thinner_marka_jalan" localSheetId="4">'[536]Upah-Bahan-Alat'!#REF!</definedName>
    <definedName name="Harga_bahan_thinner_marka_jalan" localSheetId="6">'[536]Upah-Bahan-Alat'!#REF!</definedName>
    <definedName name="Harga_bahan_thinner_marka_jalan">'[536]Upah-Bahan-Alat'!#REF!</definedName>
    <definedName name="harga_bahan_triplek_4mm" localSheetId="4">#REF!</definedName>
    <definedName name="harga_bahan_triplek_4mm" localSheetId="6">#REF!</definedName>
    <definedName name="harga_bahan_triplek_4mm">#REF!</definedName>
    <definedName name="Harga_bahan_tripleks_4mm" localSheetId="4">'[536]Upah-Bahan-Alat'!#REF!</definedName>
    <definedName name="Harga_bahan_tripleks_4mm" localSheetId="6">'[536]Upah-Bahan-Alat'!#REF!</definedName>
    <definedName name="Harga_bahan_tripleks_4mm">'[536]Upah-Bahan-Alat'!#REF!</definedName>
    <definedName name="Harga_Dasar" localSheetId="4">#REF!</definedName>
    <definedName name="Harga_Dasar" localSheetId="6">#REF!</definedName>
    <definedName name="Harga_Dasar">#REF!</definedName>
    <definedName name="HARGA_JADI" localSheetId="6">#REF!</definedName>
    <definedName name="HARGA_JADI">#REF!</definedName>
    <definedName name="HARGA_MOBILISASI_2">'[538]Analisa Mob. 2'!$I$41</definedName>
    <definedName name="Harga_Satuan" localSheetId="9">#REF!</definedName>
    <definedName name="Harga_Satuan" localSheetId="6">#REF!</definedName>
    <definedName name="Harga_Satuan">#REF!</definedName>
    <definedName name="harga_satuan_10.1.7_bongkar_lantai_jembatan">'[426]Anal-BM'!$D$1221</definedName>
    <definedName name="harga_satuan_10.1.8_pasang_lantai_jembatan">'[426]Anal-BM'!$D$1290</definedName>
    <definedName name="harga_satuan_10.2.8_mengkloter_lantai_jembatan">'[426]Anal-BM'!$D$1565</definedName>
    <definedName name="harga_satuan_2.3.1\8.7.2\10.1.3\3.1.1_galian_tanah_saluran\konstruksi">'[426]Anal-BM'!$D$1014</definedName>
    <definedName name="harga_satuan_2.3.2" localSheetId="4">'[425]Daft-Hrg-Sat-Pek'!#REF!</definedName>
    <definedName name="harga_satuan_2.3.2" localSheetId="6">'[425]Daft-Hrg-Sat-Pek'!#REF!</definedName>
    <definedName name="harga_satuan_2.3.2">'[425]Daft-Hrg-Sat-Pek'!#REF!</definedName>
    <definedName name="harga_satuan_2.4.1_pasangan_batu_parit">'[426]Anal-BM'!$D$945</definedName>
    <definedName name="harga_satuan_2.8.6_normalisasi_saluran_samping">'[426]Anal-BM'!$D$261</definedName>
    <definedName name="harga_satuan_2.82\7.4.1\10.1.4\10.2.6\8.1.1_pasangan_batu">'[426]Anal-BM'!$D$1083</definedName>
    <definedName name="harga_satuan_3.2.1" localSheetId="4">'[425]Daft-Hrg-Sat-Pek'!#REF!</definedName>
    <definedName name="harga_satuan_3.2.1" localSheetId="6">'[425]Daft-Hrg-Sat-Pek'!#REF!</definedName>
    <definedName name="harga_satuan_3.2.1">'[425]Daft-Hrg-Sat-Pek'!#REF!</definedName>
    <definedName name="harga_satuan_4.2.1_membentuk_bahu_jalan_keras">'[426]Anal-BM'!$D$399</definedName>
    <definedName name="harga_satuan_6.1.2" localSheetId="4">'[425]Daft-Hrg-Sat-Pek'!#REF!</definedName>
    <definedName name="harga_satuan_6.1.2" localSheetId="6">'[425]Daft-Hrg-Sat-Pek'!#REF!</definedName>
    <definedName name="harga_satuan_6.1.2">'[425]Daft-Hrg-Sat-Pek'!#REF!</definedName>
    <definedName name="harga_satuan_6.6.2_menghampar_lataston_HRS">'[426]Anal-BM'!$D$744</definedName>
    <definedName name="harga_satuan_6.7.2.A_ongkos_angkut_aspal_panas">'[426]Anal-BM'!$E$883</definedName>
    <definedName name="harga_satuan_6.7.2_menghampar_laston_ATB">'[426]Anal-BM'!$D$606</definedName>
    <definedName name="harga_satuan_8.1.1" localSheetId="4">'[425]Daft-Hrg-Sat-Pek'!#REF!</definedName>
    <definedName name="harga_satuan_8.1.1" localSheetId="6">'[425]Daft-Hrg-Sat-Pek'!#REF!</definedName>
    <definedName name="harga_satuan_8.1.1">'[425]Daft-Hrg-Sat-Pek'!#REF!</definedName>
    <definedName name="harga_satuan_8.1.5" localSheetId="4">'[425]Daft-Hrg-Sat-Pek'!#REF!</definedName>
    <definedName name="harga_satuan_8.1.5" localSheetId="6">'[425]Daft-Hrg-Sat-Pek'!#REF!</definedName>
    <definedName name="harga_satuan_8.1.5">'[425]Daft-Hrg-Sat-Pek'!#REF!</definedName>
    <definedName name="harga_satuan_8.8.1_mencat_matex">'[426]Anal-BM'!$D$1152</definedName>
    <definedName name="harga_satuan_8.8.3_mencat_perak">'[426]Anal-BM'!$D$1427</definedName>
    <definedName name="harga_satuan_9.1.3_membersihkan_saluran_samping">'[426]Anal-BM'!$D$192</definedName>
    <definedName name="harga_satuan_9.1.4_memotong_bahu_jalan_tinggi">'[426]Anal-BM'!$D$330</definedName>
    <definedName name="harga_satuan_9.1.5.1_pembersihan_semak2">'[426]Anal-BM'!$D$468</definedName>
    <definedName name="harga_satuan_9.1.5.2_pemotongan_rumput_pada_bahu_jalan">'[426]Anal-BM'!$D$537</definedName>
    <definedName name="harga_satuan_a1_rambu2_lalu_lintas" localSheetId="4">#REF!</definedName>
    <definedName name="harga_satuan_a1_rambu2_lalu_lintas" localSheetId="6">#REF!</definedName>
    <definedName name="harga_satuan_a1_rambu2_lalu_lintas">#REF!</definedName>
    <definedName name="harga_satuan_a2_patok_dmj" localSheetId="4">#REF!</definedName>
    <definedName name="harga_satuan_a2_patok_dmj" localSheetId="6">#REF!</definedName>
    <definedName name="harga_satuan_a2_patok_dmj">#REF!</definedName>
    <definedName name="harga_satuan_a3_penebangan_kelapa" localSheetId="4">#REF!</definedName>
    <definedName name="harga_satuan_a3_penebangan_kelapa" localSheetId="6">#REF!</definedName>
    <definedName name="harga_satuan_a3_penebangan_kelapa">#REF!</definedName>
    <definedName name="harga_satuan_ac_base_6.3\7a\">'[539]Analisa-Harga'!$I$1619</definedName>
    <definedName name="harga_satuan_ac_bc_6.3\6a\">'[539]Analisa-Harga'!$I$1493</definedName>
    <definedName name="harga_satuan_ac_bc_levelling_6.3\6c">'[539]Analisa-Harga'!$I$1556</definedName>
    <definedName name="harga_satuan_ac_wc_6.3\5a\1">'[539]Analisa-Harga'!$I$1295</definedName>
    <definedName name="harga_satuan_ac_wc_6.3\5a\2">'[539]Analisa-Harga'!$I$1362</definedName>
    <definedName name="harga_satuan_agregat_baseB" localSheetId="4">'[540]Analisa-Harga (1F)'!#REF!</definedName>
    <definedName name="harga_satuan_agregat_baseB" localSheetId="6">'[540]Analisa-Harga (1F)'!#REF!</definedName>
    <definedName name="harga_satuan_agregat_baseB">'[540]Analisa-Harga (1F)'!#REF!</definedName>
    <definedName name="Harga_Satuan_Aspal">'[447]Analisa-Harga'!$I$93</definedName>
    <definedName name="harga_satuan_ATB">'[443]Analisa-Harga'!$I$1046</definedName>
    <definedName name="harga_satuan_atb_6.3\5\">'[539]Analisa-Harga'!$I$1619</definedName>
    <definedName name="harga_satuan_ATB_minor">'[443]Analisa-Harga'!$I$1613</definedName>
    <definedName name="Harga_Satuan_ATBL">'[447]Analisa-Harga'!$I$35</definedName>
    <definedName name="harga_satuan_bahu_jalan_kelasA_4.2\1\">'[539]Analisa-Harga'!$I$830</definedName>
    <definedName name="harga_satuan_bahu_jalan_kelasB_4.1\2\">'[539]Analisa-Harga'!$I$895</definedName>
    <definedName name="harga_satuan_baja_tulangan_7.2">'[539]Analisa-Harga'!$I$2078</definedName>
    <definedName name="harga_satuan_beton_k125" localSheetId="4">'[535]Price-analysis 2'!#REF!</definedName>
    <definedName name="harga_satuan_beton_k125" localSheetId="6">'[535]Price-analysis 2'!#REF!</definedName>
    <definedName name="harga_satuan_beton_k125">'[535]Price-analysis 2'!#REF!</definedName>
    <definedName name="harga_satuan_beton_K125_7.1\8">'[539]Analisa-Harga'!$I$2012</definedName>
    <definedName name="harga_satuan_beton_k175" localSheetId="4">'[535]Price-analysis 2'!#REF!</definedName>
    <definedName name="harga_satuan_beton_k175" localSheetId="6">'[535]Price-analysis 2'!#REF!</definedName>
    <definedName name="harga_satuan_beton_k175">'[535]Price-analysis 2'!#REF!</definedName>
    <definedName name="harga_satuan_beton_k225" localSheetId="4">'[540]Analisa-Harga (1F)'!#REF!</definedName>
    <definedName name="harga_satuan_beton_k225" localSheetId="6">'[540]Analisa-Harga (1F)'!#REF!</definedName>
    <definedName name="harga_satuan_beton_k225">'[540]Analisa-Harga (1F)'!#REF!</definedName>
    <definedName name="HARGA_SATUAN_BETON_K250" localSheetId="4">'[541]Analisa-Harga'!#REF!</definedName>
    <definedName name="HARGA_SATUAN_BETON_K250" localSheetId="6">'[541]Analisa-Harga'!#REF!</definedName>
    <definedName name="HARGA_SATUAN_BETON_K250">'[541]Analisa-Harga'!#REF!</definedName>
    <definedName name="harga_satuan_beton_k275">'[443]Analisa-Harga'!$I$1109</definedName>
    <definedName name="harga_satuan_beton_K350" localSheetId="4">'[542]Analisa-Harga'!#REF!</definedName>
    <definedName name="harga_satuan_beton_K350" localSheetId="6">'[542]Analisa-Harga'!#REF!</definedName>
    <definedName name="harga_satuan_beton_K350">'[542]Analisa-Harga'!#REF!</definedName>
    <definedName name="HARGA_SATUAN_BETON_NON_STRUKTUR" localSheetId="4">'[541]Analisa-Harga'!#REF!</definedName>
    <definedName name="HARGA_SATUAN_BETON_NON_STRUKTUR" localSheetId="6">'[541]Analisa-Harga'!#REF!</definedName>
    <definedName name="HARGA_SATUAN_BETON_NON_STRUKTUR">'[541]Analisa-Harga'!#REF!</definedName>
    <definedName name="harga_satuan_beton_struktur_III\K275">'[539]Analisa-Harga'!$I$1881</definedName>
    <definedName name="harga_satuan_bronjong" localSheetId="4">'[540]Analisa-Harga (1F)'!#REF!</definedName>
    <definedName name="harga_satuan_bronjong" localSheetId="6">'[540]Analisa-Harga (1F)'!#REF!</definedName>
    <definedName name="harga_satuan_bronjong">'[540]Analisa-Harga (1F)'!#REF!</definedName>
    <definedName name="harga_satuan_buras_rutin" localSheetId="4">'[543]Analisa-Harga'!#REF!</definedName>
    <definedName name="harga_satuan_buras_rutin" localSheetId="6">'[543]Analisa-Harga'!#REF!</definedName>
    <definedName name="harga_satuan_buras_rutin">'[543]Analisa-Harga'!#REF!</definedName>
    <definedName name="harga_satuan_campuran_aspal_panas_pek_minor_8.1\5\" localSheetId="4">'[544]Analisa-Harga'!#REF!</definedName>
    <definedName name="harga_satuan_campuran_aspal_panas_pek_minor_8.1\5\" localSheetId="6">'[544]Analisa-Harga'!#REF!</definedName>
    <definedName name="harga_satuan_campuran_aspal_panas_pek_minor_8.1\5\">'[544]Analisa-Harga'!#REF!</definedName>
    <definedName name="harga_satuan_campuran_aspal_panas_rutin" localSheetId="4">'[543]Analisa-Harga'!#REF!</definedName>
    <definedName name="harga_satuan_campuran_aspal_panas_rutin" localSheetId="6">'[543]Analisa-Harga'!#REF!</definedName>
    <definedName name="harga_satuan_campuran_aspal_panas_rutin">'[543]Analisa-Harga'!#REF!</definedName>
    <definedName name="Harga_Satuan_Cat_Air">'[447]Analisa-Harga'!$I$1295</definedName>
    <definedName name="Harga_Satuan_Cat_Minyak">'[447]Analisa-Harga'!$I$1238</definedName>
    <definedName name="harga_satuan_composite_steel_girder" localSheetId="4">'[535]Price-analysis 2'!#REF!</definedName>
    <definedName name="harga_satuan_composite_steel_girder" localSheetId="6">'[535]Price-analysis 2'!#REF!</definedName>
    <definedName name="harga_satuan_composite_steel_girder">'[535]Price-analysis 2'!#REF!</definedName>
    <definedName name="Harga_Satuan_Damija">'[447]Analisa-Harga'!$I$839</definedName>
    <definedName name="Harga_Satuan_Gal.Saluran">'[447]Analisa-Harga'!$I$725</definedName>
    <definedName name="harga_satuan_galian_02M" localSheetId="4">'[545]Analisa-Harga'!#REF!</definedName>
    <definedName name="harga_satuan_galian_02M" localSheetId="6">'[545]Analisa-Harga'!#REF!</definedName>
    <definedName name="harga_satuan_galian_02M">'[545]Analisa-Harga'!#REF!</definedName>
    <definedName name="harga_satuan_galian_2.1\1\">'[539]Analisa-Harga'!$I$42</definedName>
    <definedName name="harga_satuan_galian_batu\padas_3.1\2\" localSheetId="4">'[546]Analisa-Harga'!#REF!</definedName>
    <definedName name="harga_satuan_galian_batu\padas_3.1\2\" localSheetId="6">'[546]Analisa-Harga'!#REF!</definedName>
    <definedName name="harga_satuan_galian_batu\padas_3.1\2\">'[546]Analisa-Harga'!#REF!</definedName>
    <definedName name="harga_satuan_galian_biasa" localSheetId="4">'[535]Price-analysis 2'!#REF!</definedName>
    <definedName name="harga_satuan_galian_biasa" localSheetId="6">'[535]Price-analysis 2'!#REF!</definedName>
    <definedName name="harga_satuan_galian_biasa">'[535]Price-analysis 2'!#REF!</definedName>
    <definedName name="harga_satuan_galian_biasa_3.1\1\">'[539]Analisa-Harga'!$I$372</definedName>
    <definedName name="harga_satuan_galian_padas\batuan" localSheetId="4">'[540]Analisa-Harga (1F)'!#REF!</definedName>
    <definedName name="harga_satuan_galian_padas\batuan" localSheetId="6">'[540]Analisa-Harga (1F)'!#REF!</definedName>
    <definedName name="harga_satuan_galian_padas\batuan">'[540]Analisa-Harga (1F)'!#REF!</definedName>
    <definedName name="harga_satuan_galian_padas\berbatu" localSheetId="4">'[535]Price-analysis 2'!#REF!</definedName>
    <definedName name="harga_satuan_galian_padas\berbatu" localSheetId="6">'[535]Price-analysis 2'!#REF!</definedName>
    <definedName name="harga_satuan_galian_padas\berbatu">'[535]Price-analysis 2'!#REF!</definedName>
    <definedName name="harga_satuan_galian_saluran" localSheetId="4">'[535]Price-analysis 2'!#REF!</definedName>
    <definedName name="harga_satuan_galian_saluran" localSheetId="6">'[535]Price-analysis 2'!#REF!</definedName>
    <definedName name="harga_satuan_galian_saluran">'[535]Price-analysis 2'!#REF!</definedName>
    <definedName name="harga_satuan_galian_struktur0\2m" localSheetId="4">'[535]Price-analysis 2'!#REF!</definedName>
    <definedName name="harga_satuan_galian_struktur0\2m" localSheetId="6">'[535]Price-analysis 2'!#REF!</definedName>
    <definedName name="harga_satuan_galian_struktur0\2m">'[535]Price-analysis 2'!#REF!</definedName>
    <definedName name="harga_satuan_galian_struktur2\4m" localSheetId="4">'[535]Price-analysis 2'!#REF!</definedName>
    <definedName name="harga_satuan_galian_struktur2\4m">'[535]Price-analysis 2'!#REF!</definedName>
    <definedName name="harga_satuan_galian_struktur4\6m" localSheetId="4">'[535]Price-analysis 2'!#REF!</definedName>
    <definedName name="harga_satuan_galian_struktur4\6m">'[535]Price-analysis 2'!#REF!</definedName>
    <definedName name="HARGA_SATUAN_GALIAN_TANAH_KONSTRUKSI">'[538]Analisa-Harga'!$J$263</definedName>
    <definedName name="Harga_Satuan_Gorong_40">'[447]Analisa-Harga'!$I$499</definedName>
    <definedName name="Harga_Satuan_Gorong_60">'[447]Analisa-Harga'!$I$441</definedName>
    <definedName name="harga_satuan_gorong2_bertulang_Ø40cm" localSheetId="4">'[540]Analisa-Harga (1F)'!#REF!</definedName>
    <definedName name="harga_satuan_gorong2_bertulang_Ø40cm" localSheetId="6">'[540]Analisa-Harga (1F)'!#REF!</definedName>
    <definedName name="harga_satuan_gorong2_bertulang_Ø40cm">'[540]Analisa-Harga (1F)'!#REF!</definedName>
    <definedName name="harga_satuan_gorong2_bertulang_Ø60cm">'[443]Analisa-Harga'!$I$227</definedName>
    <definedName name="harga_satuan_gorong2_pipa_bertulang_Ø45\75cm" localSheetId="4">'[546]Analisa-Harga'!#REF!</definedName>
    <definedName name="harga_satuan_gorong2_pipa_bertulang_Ø45\75cm" localSheetId="6">'[546]Analisa-Harga'!#REF!</definedName>
    <definedName name="harga_satuan_gorong2_pipa_bertulang_Ø45\75cm">'[546]Analisa-Harga'!#REF!</definedName>
    <definedName name="harga_satuan_gorong2_pipa_bertulang_Ø75\120cm" localSheetId="4">'[546]Analisa-Harga'!#REF!</definedName>
    <definedName name="harga_satuan_gorong2_pipa_bertulang_Ø75\120cm" localSheetId="6">'[546]Analisa-Harga'!#REF!</definedName>
    <definedName name="harga_satuan_gorong2_pipa_bertulang_Ø75\120cm">'[546]Analisa-Harga'!#REF!</definedName>
    <definedName name="HARGA_SATUAN_GRILL_BESI" localSheetId="4">'[541]Analisa-Harga'!#REF!</definedName>
    <definedName name="HARGA_SATUAN_GRILL_BESI" localSheetId="6">'[541]Analisa-Harga'!#REF!</definedName>
    <definedName name="HARGA_SATUAN_GRILL_BESI">'[541]Analisa-Harga'!#REF!</definedName>
    <definedName name="Harga_Satuan_GrillBesi">'[447]Analisa-Harga'!$I$1124</definedName>
    <definedName name="harga_satuan_kelasA_5.1\1\" localSheetId="4">'[547]Analisa-Harga'!#REF!</definedName>
    <definedName name="harga_satuan_kelasA_5.1\1\" localSheetId="6">'[547]Analisa-Harga'!#REF!</definedName>
    <definedName name="harga_satuan_kelasA_5.1\1\">'[547]Analisa-Harga'!#REF!</definedName>
    <definedName name="harga_satuan_kelasB_5.1\2\" localSheetId="4">'[547]Analisa-Harga'!#REF!</definedName>
    <definedName name="harga_satuan_kelasB_5.1\2\" localSheetId="6">'[547]Analisa-Harga'!#REF!</definedName>
    <definedName name="harga_satuan_kelasB_5.1\2\">'[547]Analisa-Harga'!#REF!</definedName>
    <definedName name="harga_satuan_kelasC" localSheetId="4">'[535]Price-analysis 2'!#REF!</definedName>
    <definedName name="harga_satuan_kelasC" localSheetId="6">'[535]Price-analysis 2'!#REF!</definedName>
    <definedName name="harga_satuan_kelasC">'[535]Price-analysis 2'!#REF!</definedName>
    <definedName name="harga_satuan_kelasC_4.1\3\" localSheetId="4">'[545]Analisa-Harga'!#REF!</definedName>
    <definedName name="harga_satuan_kelasC_4.1\3\" localSheetId="6">'[545]Analisa-Harga'!#REF!</definedName>
    <definedName name="harga_satuan_kelasC_4.1\3\">'[545]Analisa-Harga'!#REF!</definedName>
    <definedName name="HARGA_SATUAN_KERB_BETON" localSheetId="4">'[541]Analisa-Harga'!#REF!</definedName>
    <definedName name="HARGA_SATUAN_KERB_BETON">'[541]Analisa-Harga'!#REF!</definedName>
    <definedName name="Harga_Satuan_Klass_A">'[447]Analisa-Harga'!$I$325</definedName>
    <definedName name="Harga_Satuan_Klass_C">'[447]Analisa-Harga'!$I$267</definedName>
    <definedName name="Harga_Satuan_Kreb">'[447]Analisa-Harga'!$I$1181</definedName>
    <definedName name="Harga_Satuan_Lap_Pond_Agg_Klas_B" localSheetId="4">'[547]Analisa-Harga'!#REF!</definedName>
    <definedName name="Harga_Satuan_Lap_Pond_Agg_Klas_B" localSheetId="6">'[547]Analisa-Harga'!#REF!</definedName>
    <definedName name="Harga_Satuan_Lap_Pond_Agg_Klas_B">'[547]Analisa-Harga'!#REF!</definedName>
    <definedName name="harga_satuan_lapis_perekat" localSheetId="4">'[535]Price-analysis 2'!#REF!</definedName>
    <definedName name="harga_satuan_lapis_perekat" localSheetId="6">'[535]Price-analysis 2'!#REF!</definedName>
    <definedName name="harga_satuan_lapis_perekat">'[535]Price-analysis 2'!#REF!</definedName>
    <definedName name="harga_satuan_lapis_perekat_6.1\2\" localSheetId="4">'[547]Analisa-Harga'!#REF!</definedName>
    <definedName name="harga_satuan_lapis_perekat_6.1\2\" localSheetId="6">'[547]Analisa-Harga'!#REF!</definedName>
    <definedName name="harga_satuan_lapis_perekat_6.1\2\">'[547]Analisa-Harga'!#REF!</definedName>
    <definedName name="harga_satuan_lapis_pondasi_sirtu" localSheetId="4">'[543]Analisa-Harga'!#REF!</definedName>
    <definedName name="harga_satuan_lapis_pondasi_sirtu" localSheetId="6">'[543]Analisa-Harga'!#REF!</definedName>
    <definedName name="harga_satuan_lapis_pondasi_sirtu">'[543]Analisa-Harga'!#REF!</definedName>
    <definedName name="harga_satuan_lapis_resap_pengikat">'[443]Analisa-Harga'!$I$794</definedName>
    <definedName name="harga_satuan_lapis_resap_pengikat_4.2.7" localSheetId="4">'[542]Analisa-Harga'!#REF!</definedName>
    <definedName name="harga_satuan_lapis_resap_pengikat_4.2.7" localSheetId="6">'[542]Analisa-Harga'!#REF!</definedName>
    <definedName name="harga_satuan_lapis_resap_pengikat_4.2.7">'[542]Analisa-Harga'!#REF!</definedName>
    <definedName name="harga_satuan_lapis_resap_perekat" localSheetId="4">'[535]Price-analysis 2'!#REF!</definedName>
    <definedName name="harga_satuan_lapis_resap_perekat" localSheetId="6">'[535]Price-analysis 2'!#REF!</definedName>
    <definedName name="harga_satuan_lapis_resap_perekat">'[535]Price-analysis 2'!#REF!</definedName>
    <definedName name="harga_satuan_lapis_resap_perekat_6.1\1\" localSheetId="4">'[547]Analisa-Harga'!#REF!</definedName>
    <definedName name="harga_satuan_lapis_resap_perekat_6.1\1\" localSheetId="6">'[547]Analisa-Harga'!#REF!</definedName>
    <definedName name="harga_satuan_lapis_resap_perekat_6.1\1\">'[547]Analisa-Harga'!#REF!</definedName>
    <definedName name="harga_satuan_laston\AC" localSheetId="4">'[543]Analisa-Harga'!#REF!</definedName>
    <definedName name="harga_satuan_laston\AC" localSheetId="6">'[543]Analisa-Harga'!#REF!</definedName>
    <definedName name="harga_satuan_laston\AC">'[543]Analisa-Harga'!#REF!</definedName>
    <definedName name="harga_satuan_lataston\HRS">'[443]Analisa-Harga'!$I$920</definedName>
    <definedName name="harga_satuan_lataston\HRS\_6.3\3\" localSheetId="4">'[545]Analisa-Harga'!#REF!</definedName>
    <definedName name="harga_satuan_lataston\HRS\_6.3\3\" localSheetId="6">'[545]Analisa-Harga'!#REF!</definedName>
    <definedName name="harga_satuan_lataston\HRS\_6.3\3\">'[545]Analisa-Harga'!#REF!</definedName>
    <definedName name="harga_satuan_LPA_kelasA_4.2.1" localSheetId="4">'[542]Analisa-Harga'!#REF!</definedName>
    <definedName name="harga_satuan_LPA_kelasA_4.2.1" localSheetId="6">'[542]Analisa-Harga'!#REF!</definedName>
    <definedName name="harga_satuan_LPA_kelasA_4.2.1">'[542]Analisa-Harga'!#REF!</definedName>
    <definedName name="harga_satuan_LPA_klasA">'[443]Analisa-Harga'!$I$668</definedName>
    <definedName name="harga_satuan_LPA_klasA_minor" localSheetId="4">'[540]Analisa-Harga (1F)'!#REF!</definedName>
    <definedName name="harga_satuan_LPA_klasA_minor" localSheetId="6">'[540]Analisa-Harga (1F)'!#REF!</definedName>
    <definedName name="harga_satuan_LPA_klasA_minor">'[540]Analisa-Harga (1F)'!#REF!</definedName>
    <definedName name="harga_satuan_LPA_klasB" localSheetId="4">'[540]Analisa-Harga (1F)'!#REF!</definedName>
    <definedName name="harga_satuan_LPA_klasB" localSheetId="6">'[540]Analisa-Harga (1F)'!#REF!</definedName>
    <definedName name="harga_satuan_LPA_klasB">'[540]Analisa-Harga (1F)'!#REF!</definedName>
    <definedName name="harga_satuan_LPA_klasB_minor" localSheetId="4">'[540]Analisa-Harga (1F)'!#REF!</definedName>
    <definedName name="harga_satuan_LPA_klasB_minor" localSheetId="6">'[540]Analisa-Harga (1F)'!#REF!</definedName>
    <definedName name="harga_satuan_LPA_klasB_minor">'[540]Analisa-Harga (1F)'!#REF!</definedName>
    <definedName name="harga_satuan_macadam">'[443]Analisa-Harga'!$I$1739</definedName>
    <definedName name="harga_satuan_marka_jalan" localSheetId="4">'[535]Price-analysis 2'!#REF!</definedName>
    <definedName name="harga_satuan_marka_jalan" localSheetId="6">'[535]Price-analysis 2'!#REF!</definedName>
    <definedName name="harga_satuan_marka_jalan">'[535]Price-analysis 2'!#REF!</definedName>
    <definedName name="harga_satuan_marka_jalan_8.4\1\" localSheetId="4">'[547]Analisa-Harga'!#REF!</definedName>
    <definedName name="harga_satuan_marka_jalan_8.4\1\" localSheetId="6">'[547]Analisa-Harga'!#REF!</definedName>
    <definedName name="harga_satuan_marka_jalan_8.4\1\">'[547]Analisa-Harga'!#REF!</definedName>
    <definedName name="harga_satuan_mobilisasi_1.2" localSheetId="4">'[548]Analisa1-10'!#REF!</definedName>
    <definedName name="harga_satuan_mobilisasi_1.2" localSheetId="6">'[548]Analisa1-10'!#REF!</definedName>
    <definedName name="harga_satuan_mobilisasi_1.2">'[548]Analisa1-10'!#REF!</definedName>
    <definedName name="harga_satuan_pabrikasi_tegangan_leleh_25kg\mm2_7.2\1\" localSheetId="4">'[545]Analisa-Harga'!#REF!</definedName>
    <definedName name="harga_satuan_pabrikasi_tegangan_leleh_25kg\mm2_7.2\1\" localSheetId="6">'[545]Analisa-Harga'!#REF!</definedName>
    <definedName name="harga_satuan_pabrikasi_tegangan_leleh_25kg\mm2_7.2\1\">'[545]Analisa-Harga'!#REF!</definedName>
    <definedName name="Harga_Satuan_Pas.Bata">'[447]Analisa-Harga'!$I$1010</definedName>
    <definedName name="Harga_Satuan_Pas.Batu">'[447]Analisa-Harga'!$I$556</definedName>
    <definedName name="HARGA_SATUAN_PAS_BATU_BATA" localSheetId="4">'[541]Analisa-Harga'!#REF!</definedName>
    <definedName name="HARGA_SATUAN_PAS_BATU_BATA" localSheetId="6">'[541]Analisa-Harga'!#REF!</definedName>
    <definedName name="HARGA_SATUAN_PAS_BATU_BATA">'[541]Analisa-Harga'!#REF!</definedName>
    <definedName name="harga_satuan_pasang_baja_L.60.60.6">'[426]Anal-BM'!$I$1357</definedName>
    <definedName name="harga_satuan_pasangan_batu_adukan">'[443]Analisa-Harga'!$I$1361</definedName>
    <definedName name="harga_satuan_pasangan_batu_adukan_7.8\1\" localSheetId="4">'[547]Analisa-Harga'!#REF!</definedName>
    <definedName name="harga_satuan_pasangan_batu_adukan_7.8\1\" localSheetId="6">'[547]Analisa-Harga'!#REF!</definedName>
    <definedName name="harga_satuan_pasangan_batu_adukan_7.8\1\">'[547]Analisa-Harga'!#REF!</definedName>
    <definedName name="harga_satuan_pasangan_batu_mortar" localSheetId="4">'[540]Analisa-Harga (1F)'!#REF!</definedName>
    <definedName name="harga_satuan_pasangan_batu_mortar" localSheetId="6">'[540]Analisa-Harga (1F)'!#REF!</definedName>
    <definedName name="harga_satuan_pasangan_batu_mortar">'[540]Analisa-Harga (1F)'!#REF!</definedName>
    <definedName name="harga_satuan_pasangan_batu_mortar_2.2" localSheetId="4">'[547]Analisa-Harga'!#REF!</definedName>
    <definedName name="harga_satuan_pasangan_batu_mortar_2.2" localSheetId="6">'[547]Analisa-Harga'!#REF!</definedName>
    <definedName name="harga_satuan_pasangan_batu_mortar_2.2">'[547]Analisa-Harga'!#REF!</definedName>
    <definedName name="harga_satuan_pasangan_beton_saluran" localSheetId="4">'[535]Price-analysis 2'!#REF!</definedName>
    <definedName name="harga_satuan_pasangan_beton_saluran" localSheetId="6">'[535]Price-analysis 2'!#REF!</definedName>
    <definedName name="harga_satuan_pasangan_beton_saluran">'[535]Price-analysis 2'!#REF!</definedName>
    <definedName name="HARGA_SATUAN_PASIR_URUG" localSheetId="4">'[541]Analisa-Harga'!#REF!</definedName>
    <definedName name="HARGA_SATUAN_PASIR_URUG">'[541]Analisa-Harga'!#REF!</definedName>
    <definedName name="harga_satuan_patok_kilometer" localSheetId="4">'[543]Analisa-Harga'!#REF!</definedName>
    <definedName name="harga_satuan_patok_kilometer">'[543]Analisa-Harga'!#REF!</definedName>
    <definedName name="harga_satuan_patok_pengarah" localSheetId="4">'[543]Analisa-Harga'!#REF!</definedName>
    <definedName name="harga_satuan_patok_pengarah">'[543]Analisa-Harga'!#REF!</definedName>
    <definedName name="Harga_Satuan_Paving">'[447]Analisa-Harga'!$I$1067</definedName>
    <definedName name="HARGA_SATUAN_PAVING_BLOCK" localSheetId="4">'[541]Analisa-Harga'!#REF!</definedName>
    <definedName name="HARGA_SATUAN_PAVING_BLOCK" localSheetId="6">'[541]Analisa-Harga'!#REF!</definedName>
    <definedName name="HARGA_SATUAN_PAVING_BLOCK">'[541]Analisa-Harga'!#REF!</definedName>
    <definedName name="harga_satuan_pekerjaan_rutin_bahu_jalan_10.1\2\" localSheetId="4">[549]Mobilisasi!#REF!</definedName>
    <definedName name="harga_satuan_pekerjaan_rutin_bahu_jalan_10.1\2\" localSheetId="6">[549]Mobilisasi!#REF!</definedName>
    <definedName name="harga_satuan_pekerjaan_rutin_bahu_jalan_10.1\2\">[549]Mobilisasi!#REF!</definedName>
    <definedName name="harga_satuan_pekerjaan_tambahan_per10m" localSheetId="4">'[535]Price-analysis 2'!#REF!</definedName>
    <definedName name="harga_satuan_pekerjaan_tambahan_per10m" localSheetId="6">'[535]Price-analysis 2'!#REF!</definedName>
    <definedName name="harga_satuan_pekerjaan_tambahan_per10m">'[535]Price-analysis 2'!#REF!</definedName>
    <definedName name="harga_satuan_pembesian">'[443]Analisa-Harga'!$I$1298</definedName>
    <definedName name="harga_satuan_pemel_rutin_bahu_jalan_10.1\2\" localSheetId="4">'[540]Analisa1-10 (1C-D)'!#REF!</definedName>
    <definedName name="harga_satuan_pemel_rutin_bahu_jalan_10.1\2\" localSheetId="6">'[540]Analisa1-10 (1C-D)'!#REF!</definedName>
    <definedName name="harga_satuan_pemel_rutin_bahu_jalan_10.1\2\">'[540]Analisa1-10 (1C-D)'!#REF!</definedName>
    <definedName name="harga_satuan_pemel_rutin_jembatan_10.1\5\" localSheetId="4">'[443]Analisa1-10'!#REF!</definedName>
    <definedName name="harga_satuan_pemel_rutin_jembatan_10.1\5\" localSheetId="6">'[443]Analisa1-10'!#REF!</definedName>
    <definedName name="harga_satuan_pemel_rutin_jembatan_10.1\5\">'[443]Analisa1-10'!#REF!</definedName>
    <definedName name="harga_satuan_pemel_rutin_perkerasan_10.1\1\" localSheetId="4">'[443]Analisa1-10'!#REF!</definedName>
    <definedName name="harga_satuan_pemel_rutin_perkerasan_10.1\1\" localSheetId="6">'[443]Analisa1-10'!#REF!</definedName>
    <definedName name="harga_satuan_pemel_rutin_perkerasan_10.1\1\">'[443]Analisa1-10'!#REF!</definedName>
    <definedName name="harga_satuan_pemel_rutin_perlengkapan_jalan_10.1\4\" localSheetId="4">'[443]Analisa1-10'!#REF!</definedName>
    <definedName name="harga_satuan_pemel_rutin_perlengkapan_jalan_10.1\4\" localSheetId="6">'[443]Analisa1-10'!#REF!</definedName>
    <definedName name="harga_satuan_pemel_rutin_perlengkapan_jalan_10.1\4\">'[443]Analisa1-10'!#REF!</definedName>
    <definedName name="harga_satuan_pemel_rutin_selokan\saluran_10.1\3\" localSheetId="4">'[443]Analisa1-10'!#REF!</definedName>
    <definedName name="harga_satuan_pemel_rutin_selokan\saluran_10.1\3\">'[443]Analisa1-10'!#REF!</definedName>
    <definedName name="harga_satuan_penetrasi_macadam_minor" localSheetId="4">'[542]Analisa-Harga'!#REF!</definedName>
    <definedName name="harga_satuan_penetrasi_macadam_minor">'[542]Analisa-Harga'!#REF!</definedName>
    <definedName name="harga_satuan_penetrasi_macadam_rutin" localSheetId="4">'[543]Analisa-Harga'!#REF!</definedName>
    <definedName name="harga_satuan_penetrasi_macadam_rutin">'[543]Analisa-Harga'!#REF!</definedName>
    <definedName name="harga_satuan_penyiapan_badan_jalan" localSheetId="4">'[535]Price-analysis 2'!#REF!</definedName>
    <definedName name="harga_satuan_penyiapan_badan_jalan">'[535]Price-analysis 2'!#REF!</definedName>
    <definedName name="harga_satuan_penyiapan_badan_jalan_3.3" localSheetId="4">'[547]Analisa-Harga'!#REF!</definedName>
    <definedName name="harga_satuan_penyiapan_badan_jalan_3.3">'[547]Analisa-Harga'!#REF!</definedName>
    <definedName name="HARGA_SATUAN_PERANCAH" localSheetId="4">'[541]Analisa-Harga'!#REF!</definedName>
    <definedName name="HARGA_SATUAN_PERANCAH">'[541]Analisa-Harga'!#REF!</definedName>
    <definedName name="Harga_Satuan_Plesteran">'[447]Analisa-Harga'!$I$1352</definedName>
    <definedName name="Harga_Satuan_Prime_Coat">'[447]Analisa-Harga'!$I$209</definedName>
    <definedName name="HARGA_SATUAN_PVC_8" localSheetId="4">'[541]Analisa-Harga'!#REF!</definedName>
    <definedName name="HARGA_SATUAN_PVC_8" localSheetId="6">'[541]Analisa-Harga'!#REF!</definedName>
    <definedName name="HARGA_SATUAN_PVC_8">'[541]Analisa-Harga'!#REF!</definedName>
    <definedName name="Harga_Satuan_PVC8">'[447]Analisa-Harga'!$I$953</definedName>
    <definedName name="harga_satuan_rambu_jalan" localSheetId="4">'[543]Analisa-Harga'!#REF!</definedName>
    <definedName name="harga_satuan_rambu_jalan" localSheetId="6">'[543]Analisa-Harga'!#REF!</definedName>
    <definedName name="harga_satuan_rambu_jalan">'[543]Analisa-Harga'!#REF!</definedName>
    <definedName name="harga_satuan_stabilisasi_tanaman" localSheetId="4">'[540]Analisa-Harga (1F)'!#REF!</definedName>
    <definedName name="harga_satuan_stabilisasi_tanaman" localSheetId="6">'[540]Analisa-Harga (1F)'!#REF!</definedName>
    <definedName name="harga_satuan_stabilisasi_tanaman">'[540]Analisa-Harga (1F)'!#REF!</definedName>
    <definedName name="harga_satuan_struktural_steel" localSheetId="4">'[535]Price-analysis 2'!#REF!</definedName>
    <definedName name="harga_satuan_struktural_steel" localSheetId="6">'[535]Price-analysis 2'!#REF!</definedName>
    <definedName name="harga_satuan_struktural_steel">'[535]Price-analysis 2'!#REF!</definedName>
    <definedName name="Harga_Satuan_Tack_Coat">'[447]Analisa-Harga'!$I$151</definedName>
    <definedName name="Harga_Satuan_Timb.Biasa">'[447]Analisa-Harga'!$I$668</definedName>
    <definedName name="HARGA_SATUAN_TIMBUNAN_TANAH_PILIHAN" localSheetId="4">'[541]Analisa-Harga'!#REF!</definedName>
    <definedName name="HARGA_SATUAN_TIMBUNAN_TANAH_PILIHAN" localSheetId="6">'[541]Analisa-Harga'!#REF!</definedName>
    <definedName name="HARGA_SATUAN_TIMBUNAN_TANAH_PILIHAN">'[541]Analisa-Harga'!#REF!</definedName>
    <definedName name="Harga_satuan_Urg_Pilihan" localSheetId="4">'[547]Analisa-Harga'!#REF!</definedName>
    <definedName name="Harga_satuan_Urg_Pilihan" localSheetId="6">'[547]Analisa-Harga'!#REF!</definedName>
    <definedName name="Harga_satuan_Urg_Pilihan">'[547]Analisa-Harga'!#REF!</definedName>
    <definedName name="harga_satuan_urugan_berongga" localSheetId="4">'[545]Analisa-Harga'!#REF!</definedName>
    <definedName name="harga_satuan_urugan_berongga" localSheetId="6">'[545]Analisa-Harga'!#REF!</definedName>
    <definedName name="harga_satuan_urugan_berongga">'[545]Analisa-Harga'!#REF!</definedName>
    <definedName name="harga_satuan_urugan_biasa">'[443]Analisa-Harga'!$I$416</definedName>
    <definedName name="harga_satuan_urugan_biasa_3.2\1\" localSheetId="4">'[547]Analisa-Harga'!#REF!</definedName>
    <definedName name="harga_satuan_urugan_biasa_3.2\1\" localSheetId="6">'[547]Analisa-Harga'!#REF!</definedName>
    <definedName name="harga_satuan_urugan_biasa_3.2\1\">'[547]Analisa-Harga'!#REF!</definedName>
    <definedName name="Harga_Satuan_Urugan_Pasir">'[447]Analisa-Harga'!$I$896</definedName>
    <definedName name="harga_satuan_urugan_pilihan" localSheetId="4">'[535]Price-analysis 2'!#REF!</definedName>
    <definedName name="harga_satuan_urugan_pilihan" localSheetId="6">'[535]Price-analysis 2'!#REF!</definedName>
    <definedName name="harga_satuan_urugan_pilihan">'[535]Price-analysis 2'!#REF!</definedName>
    <definedName name="harga_satuan_urugan_pilihan_3.2\2\" localSheetId="4">'[547]Analisa-Harga'!#REF!</definedName>
    <definedName name="harga_satuan_urugan_pilihan_3.2\2\" localSheetId="6">'[547]Analisa-Harga'!#REF!</definedName>
    <definedName name="harga_satuan_urugan_pilihan_3.2\2\">'[547]Analisa-Harga'!#REF!</definedName>
    <definedName name="Harga_SatuanAsphalt_Treated_Base" localSheetId="4">'[547]Analisa-Harga'!#REF!</definedName>
    <definedName name="Harga_SatuanAsphalt_Treated_Base" localSheetId="6">'[547]Analisa-Harga'!#REF!</definedName>
    <definedName name="Harga_SatuanAsphalt_Treated_Base">'[547]Analisa-Harga'!#REF!</definedName>
    <definedName name="harga_sewa_air_compressor">'[443]Upah&amp;Bahan'!$G$77</definedName>
    <definedName name="harga_sewa_amp">'[443]Upah&amp;Bahan'!$G$81</definedName>
    <definedName name="harga_sewa_asphalt_finisher">'[443]Upah&amp;Bahan'!$G$76</definedName>
    <definedName name="harga_sewa_asphalt_sprayer">'[443]Upah&amp;Bahan'!$G$84</definedName>
    <definedName name="harga_sewa_buldozer">'[443]Upah&amp;Bahan'!$G$90</definedName>
    <definedName name="harga_sewa_concrete_mixer">'[443]Upah&amp;Bahan'!$G$88</definedName>
    <definedName name="harga_sewa_concrete_vibrator">'[443]Upah&amp;Bahan'!$G$95</definedName>
    <definedName name="harga_sewa_crane">'[443]Upah&amp;Bahan'!$G$92</definedName>
    <definedName name="harga_sewa_dt_4ton" localSheetId="4">'[550]Upah&amp;Bahan'!#REF!</definedName>
    <definedName name="harga_sewa_dt_4ton" localSheetId="6">'[550]Upah&amp;Bahan'!#REF!</definedName>
    <definedName name="harga_sewa_dt_4ton">'[550]Upah&amp;Bahan'!#REF!</definedName>
    <definedName name="harga_sewa_dt_6ton">'[443]Upah&amp;Bahan'!$G$79</definedName>
    <definedName name="harga_sewa_dt_8ton">'[443]Upah&amp;Bahan'!$G$78</definedName>
    <definedName name="harga_sewa_excavator">'[443]Upah&amp;Bahan'!$G$70</definedName>
    <definedName name="harga_sewa_flat_bed_truck">'[443]Upah&amp;Bahan'!$G$83</definedName>
    <definedName name="harga_sewa_fulvi_mixer" localSheetId="4">#REF!</definedName>
    <definedName name="harga_sewa_fulvi_mixer" localSheetId="6">#REF!</definedName>
    <definedName name="harga_sewa_fulvi_mixer">#REF!</definedName>
    <definedName name="harga_sewa_generator_set">'[443]Upah&amp;Bahan'!$G$89</definedName>
    <definedName name="harga_sewa_jack_hammer">'[443]Upah&amp;Bahan'!$G$71</definedName>
    <definedName name="harga_sewa_motor_greder">'[443]Upah&amp;Bahan'!$G$74</definedName>
    <definedName name="harga_sewa_pedestrian_roller">'[443]Upah&amp;Bahan'!$G$87</definedName>
    <definedName name="harga_sewa_pick_up">'[443]Upah&amp;Bahan'!$G$96</definedName>
    <definedName name="harga_sewa_stone_crusher">'[443]Upah&amp;Bahan'!$G$80</definedName>
    <definedName name="harga_sewa_tandem_roller">'[443]Upah&amp;Bahan'!$G$73</definedName>
    <definedName name="harga_sewa_three_whell_roller">'[443]Upah&amp;Bahan'!$G$75</definedName>
    <definedName name="harga_sewa_tire_roller">'[443]Upah&amp;Bahan'!$G$72</definedName>
    <definedName name="harga_sewa_track_loader">'[443]Upah&amp;Bahan'!$G$91</definedName>
    <definedName name="harga_sewa_vibrator_compactor">'[443]Upah&amp;Bahan'!$G$93</definedName>
    <definedName name="harga_sewa_vibrator_roller">'[443]Upah&amp;Bahan'!$G$86</definedName>
    <definedName name="harga_sewa_water_pump">'[443]Upah&amp;Bahan'!$G$94</definedName>
    <definedName name="harga_sewa_water_tank_truck">'[443]Upah&amp;Bahan'!$G$85</definedName>
    <definedName name="Harga_sewa_welding_set" localSheetId="4">'[536]Upah-Bahan-Alat'!#REF!</definedName>
    <definedName name="Harga_sewa_welding_set" localSheetId="6">'[536]Upah-Bahan-Alat'!#REF!</definedName>
    <definedName name="Harga_sewa_welding_set">'[536]Upah-Bahan-Alat'!#REF!</definedName>
    <definedName name="harga_sewa_whell_loader" localSheetId="4">'[551]Upah&amp;Bahan'!#REF!</definedName>
    <definedName name="harga_sewa_whell_loader" localSheetId="6">'[551]Upah&amp;Bahan'!#REF!</definedName>
    <definedName name="harga_sewa_whell_loader">'[551]Upah&amp;Bahan'!#REF!</definedName>
    <definedName name="Harga_Total" localSheetId="9">#REF!</definedName>
    <definedName name="Harga_Total" localSheetId="6">#REF!</definedName>
    <definedName name="Harga_Total">#REF!</definedName>
    <definedName name="harga1">[552]Hrg!$B$8:$F$9</definedName>
    <definedName name="HARGAALAT">#N/A</definedName>
    <definedName name="HargaAlatB">'[274]Alat B'!$C$7:$H$58</definedName>
    <definedName name="HARGABAHAN">'[553]4-Basic Price'!$C$48:$G$278</definedName>
    <definedName name="HargaBahanB">'[274]Bahan B'!$C$7:$H$94</definedName>
    <definedName name="hargabd" localSheetId="4">[87]PM!#REF!</definedName>
    <definedName name="hargabd" localSheetId="6">[87]PM!#REF!</definedName>
    <definedName name="hargabd">[87]PM!#REF!</definedName>
    <definedName name="Hargacr" localSheetId="4">[87]PM!#REF!</definedName>
    <definedName name="Hargacr" localSheetId="6">[87]PM!#REF!</definedName>
    <definedName name="Hargacr">[87]PM!#REF!</definedName>
    <definedName name="hargacren" localSheetId="4">[87]PM!#REF!</definedName>
    <definedName name="hargacren" localSheetId="6">[87]PM!#REF!</definedName>
    <definedName name="hargacren">[87]PM!#REF!</definedName>
    <definedName name="hargadh" localSheetId="4">[87]PM!#REF!</definedName>
    <definedName name="hargadh" localSheetId="6">[87]PM!#REF!</definedName>
    <definedName name="hargadh">[87]PM!#REF!</definedName>
    <definedName name="hargagen" localSheetId="4">[87]PM!#REF!</definedName>
    <definedName name="hargagen">[87]PM!#REF!</definedName>
    <definedName name="hargagr" localSheetId="4">[87]PM!#REF!</definedName>
    <definedName name="hargagr">[87]PM!#REF!</definedName>
    <definedName name="HARGAITEM" localSheetId="4">SUMIF(#REF!,"Total"&amp;#REF!,#REF!)</definedName>
    <definedName name="HARGAITEM" localSheetId="6">SUMIF(#REF!,"Total"&amp;#REF!,#REF!)</definedName>
    <definedName name="HARGAITEM">SUMIF(#REF!,"Total"&amp;#REF!,#REF!)</definedName>
    <definedName name="HARGAJADI" localSheetId="4">IF(#REF!&lt;&gt;0,#REF!*#REF!,0)</definedName>
    <definedName name="HARGAJADI" localSheetId="6">IF(#REF!&lt;&gt;0,#REF!*#REF!,0)</definedName>
    <definedName name="HARGAJADI">IF(#REF!&lt;&gt;0,#REF!*#REF!,0)</definedName>
    <definedName name="HARGAJADIRAP" localSheetId="4">IF(#REF!&lt;&gt;0,#REF!*#REF!,0)</definedName>
    <definedName name="HARGAJADIRAP" localSheetId="6">IF(#REF!&lt;&gt;0,#REF!*#REF!,0)</definedName>
    <definedName name="HARGAJADIRAP">IF(#REF!&lt;&gt;0,#REF!*#REF!,0)</definedName>
    <definedName name="hargakk" localSheetId="4">[87]PM!#REF!</definedName>
    <definedName name="hargakk" localSheetId="6">[87]PM!#REF!</definedName>
    <definedName name="hargakk">[87]PM!#REF!</definedName>
    <definedName name="HARGALABEL" localSheetId="4">SUMIF(#REF!,LEFT(#REF!,1)&amp;#REF!,#REF!)</definedName>
    <definedName name="HARGALABEL" localSheetId="6">SUMIF(#REF!,LEFT(#REF!,1)&amp;#REF!,#REF!)</definedName>
    <definedName name="HARGALABEL">SUMIF(#REF!,LEFT(#REF!,1)&amp;#REF!,#REF!)</definedName>
    <definedName name="hargalt" localSheetId="4">[87]PM!#REF!</definedName>
    <definedName name="hargalt" localSheetId="6">[87]PM!#REF!</definedName>
    <definedName name="hargalt">[87]PM!#REF!</definedName>
    <definedName name="hargamc" localSheetId="4">[87]PM!#REF!</definedName>
    <definedName name="hargamc" localSheetId="6">[87]PM!#REF!</definedName>
    <definedName name="hargamc">[87]PM!#REF!</definedName>
    <definedName name="hargamo" localSheetId="4">[87]PM!#REF!</definedName>
    <definedName name="hargamo" localSheetId="6">[87]PM!#REF!</definedName>
    <definedName name="hargamo">[87]PM!#REF!</definedName>
    <definedName name="hargamob" localSheetId="6">#REF!</definedName>
    <definedName name="hargamob">#REF!</definedName>
    <definedName name="hargasat">'[554]Harga Satuan'!$D$11:$J$164</definedName>
    <definedName name="hargasatuan" localSheetId="9">'[555]DAFTAR HARGA SATUAN'!$B$7:$C$148</definedName>
    <definedName name="hargasatuan" localSheetId="6">'[556]DAFTAR HARGA SATUAN'!$B$7:$C$224</definedName>
    <definedName name="HargaSatuan">[557]Bahan!$D$6:$J$211</definedName>
    <definedName name="hargast" localSheetId="4">[87]PM!#REF!</definedName>
    <definedName name="hargast" localSheetId="6">[87]PM!#REF!</definedName>
    <definedName name="hargast">[87]PM!#REF!</definedName>
    <definedName name="HARGASUB">#N/A</definedName>
    <definedName name="HARGAUPAH">#N/A</definedName>
    <definedName name="HargaUpahB">'[274]Upah B'!$C$8:$H$36</definedName>
    <definedName name="hargavr" localSheetId="4">[87]PM!#REF!</definedName>
    <definedName name="hargavr" localSheetId="6">[87]PM!#REF!</definedName>
    <definedName name="hargavr">[87]PM!#REF!</definedName>
    <definedName name="hargawp" localSheetId="4">[87]PM!#REF!</definedName>
    <definedName name="hargawp" localSheetId="6">[87]PM!#REF!</definedName>
    <definedName name="hargawp">[87]PM!#REF!</definedName>
    <definedName name="hari" localSheetId="9">'[304]Upah&amp;Bahan'!$C$41</definedName>
    <definedName name="hari">[361]CH!$B$33</definedName>
    <definedName name="HarianBukuStandar">'[241]Laporan Harian'!$A$18:$K$65</definedName>
    <definedName name="HarianI">'[241]Hrn I'!$Z$1:$EG$6</definedName>
    <definedName name="HarianII">'[241]Hrn II'!$Z$1:$EG$6</definedName>
    <definedName name="HarianIII">'[241]Hrn III'!$Z$1:$EG$6</definedName>
    <definedName name="HarianJenisBreakdown">'[241]Laporan Harian'!$E$109:$E$501</definedName>
    <definedName name="HarianJumlahBreakdown">'[241]Laporan Harian'!$Q$109:$Q$501</definedName>
    <definedName name="HarianPeriodeI">'[241]Hrn I'!$AA$10:$EG$13</definedName>
    <definedName name="HarianPeriodeII">'[241]Hrn II'!$AA$10:$EG$13</definedName>
    <definedName name="HarianPeriodeIII">'[241]Hrn III'!$AA$10:$EG$13</definedName>
    <definedName name="HarianVolI">'[241]Hrn I'!$A$11:$EG$500</definedName>
    <definedName name="HarianVolII">'[241]Hrn II'!$A$11:$EG$500</definedName>
    <definedName name="HarianVolIII">'[241]Hrn III'!$A$11:$EG$500</definedName>
    <definedName name="harikerja">[441]CH!$C$25</definedName>
    <definedName name="HariPemeriksaan" localSheetId="4">#REF!</definedName>
    <definedName name="HariPemeriksaan" localSheetId="6">#REF!</definedName>
    <definedName name="HariPemeriksaan">#REF!</definedName>
    <definedName name="harm">[250]Material!$J$273</definedName>
    <definedName name="HARMONIM">#N/A</definedName>
    <definedName name="harsat" localSheetId="6">#REF!</definedName>
    <definedName name="HARSAT">'[273]Analisa 2'!$B$1459:$J$1665</definedName>
    <definedName name="HarsatAlat">'[241]Harsat Alat'!$A$8:$L$500</definedName>
    <definedName name="HarsatBahan">'[241]Harsat Bahan'!$A$8:$L$500</definedName>
    <definedName name="HarsatSub">'[241]Harsat SubKon'!$A$8:$L$500</definedName>
    <definedName name="HarsatUpah">'[241]Harsat Upah'!$A$8:$L$500</definedName>
    <definedName name="has.200">'[234]Sat~Bahu'!$H$103</definedName>
    <definedName name="HASIL" localSheetId="6">'[331]Rekap Bill'!$J$33</definedName>
    <definedName name="HASIL">'[558]Rekap Bill'!$H$29</definedName>
    <definedName name="HATAPARDEKS" localSheetId="9">#REF!</definedName>
    <definedName name="HATAPARDEKS" localSheetId="6">#REF!</definedName>
    <definedName name="HATAPARDEKS">#REF!</definedName>
    <definedName name="HATAPARDEKSLEMBAR" localSheetId="9">#REF!</definedName>
    <definedName name="HATAPARDEKSLEMBAR" localSheetId="6">#REF!</definedName>
    <definedName name="HATAPARDEKSLEMBAR">#REF!</definedName>
    <definedName name="HATAPSENG2" localSheetId="9">#REF!</definedName>
    <definedName name="HATAPSENG2" localSheetId="6">#REF!</definedName>
    <definedName name="HATAPSENG2">#REF!</definedName>
    <definedName name="HATAPSENG3">#REF!</definedName>
    <definedName name="HATAPTILUP">#REF!</definedName>
    <definedName name="hatb">'[234]Sat~Bahu'!$H$86</definedName>
    <definedName name="haul" localSheetId="4">'[413]meth hsl nego'!#REF!</definedName>
    <definedName name="haul" localSheetId="6">'[413]meth hsl nego'!#REF!</definedName>
    <definedName name="haul">'[413]meth hsl nego'!#REF!</definedName>
    <definedName name="HB.10" localSheetId="9">#REF!</definedName>
    <definedName name="HB.10" localSheetId="6">#REF!</definedName>
    <definedName name="HB.10">#REF!</definedName>
    <definedName name="HB.15" localSheetId="9">#REF!</definedName>
    <definedName name="HB.15" localSheetId="6">#REF!</definedName>
    <definedName name="HB.15">#REF!</definedName>
    <definedName name="HB.20" localSheetId="9">#REF!</definedName>
    <definedName name="HB.20" localSheetId="6">#REF!</definedName>
    <definedName name="HB.20">#REF!</definedName>
    <definedName name="HBAKAIR8080">#REF!</definedName>
    <definedName name="HBAKAIR959590">#REF!</definedName>
    <definedName name="HBAKBUNGA">#REF!</definedName>
    <definedName name="HBAKPENETRASI">#REF!</definedName>
    <definedName name="HBATUKALI12">#REF!</definedName>
    <definedName name="HBATUKALI14">#REF!</definedName>
    <definedName name="HBATUKARANG12">#REF!</definedName>
    <definedName name="HBATUKARANG14">#REF!</definedName>
    <definedName name="HBATUKARANGKOSONG">#REF!</definedName>
    <definedName name="HBATUKOSONG">#REF!</definedName>
    <definedName name="HBATUTELA12M3">#REF!</definedName>
    <definedName name="hbatutela13">#REF!</definedName>
    <definedName name="HBATUTELA13M3">#REF!</definedName>
    <definedName name="HBATUTELA14">#REF!</definedName>
    <definedName name="HBATUTELA14M3">#REF!</definedName>
    <definedName name="hbb.05">'[234]Sat~Bahu'!$H$41</definedName>
    <definedName name="hbb.1">'[234]Sat~Bahu'!$H$40</definedName>
    <definedName name="hbb.10">'[234]Sat~Bahu'!$H$35</definedName>
    <definedName name="hbb.2">'[234]Sat~Bahu'!$H$39</definedName>
    <definedName name="hbb.3">'[234]Sat~Bahu'!$H$38</definedName>
    <definedName name="hbb.5">'[234]Sat~Bahu'!$H$37</definedName>
    <definedName name="hbbp" localSheetId="6">#REF!</definedName>
    <definedName name="hbbp">#REF!</definedName>
    <definedName name="Hbeam" localSheetId="9">#REF!</definedName>
    <definedName name="hbeam" localSheetId="6">#REF!</definedName>
    <definedName name="hbeam">#REF!</definedName>
    <definedName name="hbeamyen" localSheetId="6">#REF!</definedName>
    <definedName name="hbeamyen">#REF!</definedName>
    <definedName name="HBEKESLANTAI">#REF!</definedName>
    <definedName name="HBEKESPONDASI">#REF!</definedName>
    <definedName name="HBEKESSLOOF">#REF!</definedName>
    <definedName name="HBEKESTING">#REF!</definedName>
    <definedName name="HBEKESTINGPLAT">#REF!</definedName>
    <definedName name="HBEKESTINGSLOOF">#REF!</definedName>
    <definedName name="hbekistingbetontulang">#REF!</definedName>
    <definedName name="HBESI19">#REF!</definedName>
    <definedName name="HBESIBET">#REF!</definedName>
    <definedName name="HBESIBET12">#REF!</definedName>
    <definedName name="HBESIBET16">#REF!</definedName>
    <definedName name="hbesibetontulang">#REF!</definedName>
    <definedName name="HBESIPLAT">#REF!</definedName>
    <definedName name="HBESISIKU">#REF!</definedName>
    <definedName name="hbesisloof">#REF!</definedName>
    <definedName name="HBETON123">#REF!</definedName>
    <definedName name="HBETON12535">#REF!</definedName>
    <definedName name="HBETON135">#REF!</definedName>
    <definedName name="HBETONK225">#REF!</definedName>
    <definedName name="HBETONPLAT">#REF!</definedName>
    <definedName name="hbetonringbalk">#REF!</definedName>
    <definedName name="hbetonsloof">#REF!</definedName>
    <definedName name="hbetontulang">#REF!</definedName>
    <definedName name="HBETONTULANG123">#REF!</definedName>
    <definedName name="HBETONTULANGPLAT">#REF!</definedName>
    <definedName name="HBETONTULANGSLOOF">#REF!</definedName>
    <definedName name="hblw">'[234]Sat~Bahu'!$H$113</definedName>
    <definedName name="HBONGBEKESLANTAI" localSheetId="9">#REF!</definedName>
    <definedName name="HBONGBEKESLANTAI" localSheetId="6">#REF!</definedName>
    <definedName name="HBONGBEKESLANTAI">#REF!</definedName>
    <definedName name="HBONGBEKESPONDASI" localSheetId="9">#REF!</definedName>
    <definedName name="HBONGBEKESPONDASI" localSheetId="6">#REF!</definedName>
    <definedName name="HBONGBEKESPONDASI">#REF!</definedName>
    <definedName name="HBONGBEKESSLOOF" localSheetId="9">#REF!</definedName>
    <definedName name="HBONGBEKESSLOOF" localSheetId="6">#REF!</definedName>
    <definedName name="HBONGBEKESSLOOF">#REF!</definedName>
    <definedName name="hbongkar">[559]DKH!$J$27</definedName>
    <definedName name="HBOUPLANK" localSheetId="9">#REF!</definedName>
    <definedName name="HBOUPLANK" localSheetId="6">#REF!</definedName>
    <definedName name="HBOUPLANK">#REF!</definedName>
    <definedName name="HBOUWPLANK" localSheetId="9">#REF!</definedName>
    <definedName name="HBOUWPLANK" localSheetId="6">#REF!</definedName>
    <definedName name="HBOUWPLANK">#REF!</definedName>
    <definedName name="HBRC120" localSheetId="9">#REF!</definedName>
    <definedName name="HBRC120" localSheetId="6">#REF!</definedName>
    <definedName name="HBRC120">#REF!</definedName>
    <definedName name="HBRC90">#REF!</definedName>
    <definedName name="hbtb">'[234]Sat~Bahu'!$H$67</definedName>
    <definedName name="hbtp">'[234]Sat~Bahu'!$H$48</definedName>
    <definedName name="hbtpb">'[234]Sat~Bahu'!$H$32</definedName>
    <definedName name="HBUBUNGARDEKS" localSheetId="9">#REF!</definedName>
    <definedName name="HBUBUNGARDEKS" localSheetId="6">#REF!</definedName>
    <definedName name="HBUBUNGARDEKS">#REF!</definedName>
    <definedName name="hcab" localSheetId="6">'[234]Sat~Bahu'!#REF!</definedName>
    <definedName name="hcab">'[234]Sat~Bahu'!#REF!</definedName>
    <definedName name="hcahaya">[559]DKH!$J$169</definedName>
    <definedName name="HCATBESI" localSheetId="9">#REF!</definedName>
    <definedName name="HCATBESI" localSheetId="6">#REF!</definedName>
    <definedName name="HCATBESI">#REF!</definedName>
    <definedName name="HCATGENTENG" localSheetId="9">#REF!</definedName>
    <definedName name="HCATGENTENG" localSheetId="6">#REF!</definedName>
    <definedName name="HCATGENTENG">#REF!</definedName>
    <definedName name="HCATKAYU" localSheetId="9">#REF!</definedName>
    <definedName name="HCATKAYU" localSheetId="6">#REF!</definedName>
    <definedName name="HCATKAYU">#REF!</definedName>
    <definedName name="HCATKAYUUL">#REF!</definedName>
    <definedName name="HCATMENIKAYU">#REF!</definedName>
    <definedName name="HCATPLAFOND">#REF!</definedName>
    <definedName name="hcatplafondulang">#REF!</definedName>
    <definedName name="HCATTEM">#REF!</definedName>
    <definedName name="HCATTEMUL">#REF!</definedName>
    <definedName name="HCATTILUP">#REF!</definedName>
    <definedName name="HCLOSEDJONG">#REF!</definedName>
    <definedName name="HCLOSETJONGKOK">#REF!</definedName>
    <definedName name="hcomp">'[234]Sat~Bahu'!$H$111</definedName>
    <definedName name="HCOR135" localSheetId="9">#REF!</definedName>
    <definedName name="HCOR135" localSheetId="6">#REF!</definedName>
    <definedName name="HCOR135">#REF!</definedName>
    <definedName name="HCORLAN" localSheetId="9">#REF!</definedName>
    <definedName name="HCORLAN" localSheetId="6">#REF!</definedName>
    <definedName name="HCORLAN">#REF!</definedName>
    <definedName name="HCORLANTAI" localSheetId="9">#REF!</definedName>
    <definedName name="HCORLANTAI" localSheetId="6">#REF!</definedName>
    <definedName name="HCORLANTAI">#REF!</definedName>
    <definedName name="HCORLANTAIM2">#REF!</definedName>
    <definedName name="HCORPLAT">#REF!</definedName>
    <definedName name="HCORPONDASI">#REF!</definedName>
    <definedName name="HCORSLOOF">#REF!</definedName>
    <definedName name="hcv">'[234]Sat~Bahu'!$H$101</definedName>
    <definedName name="hd" localSheetId="9">#REF!</definedName>
    <definedName name="hd" localSheetId="6">#REF!</definedName>
    <definedName name="hd">#REF!</definedName>
    <definedName name="hddt">[164]DHSD!$G$36</definedName>
    <definedName name="HDINDINGDOBLETRIPLEKS" localSheetId="9">#REF!</definedName>
    <definedName name="HDINDINGDOBLETRIPLEKS" localSheetId="6">#REF!</definedName>
    <definedName name="HDINDINGDOBLETRIPLEKS">#REF!</definedName>
    <definedName name="HDINDINGDOPLETRIPLEKS" localSheetId="9">#REF!</definedName>
    <definedName name="HDINDINGDOPLETRIPLEKS" localSheetId="6">#REF!</definedName>
    <definedName name="HDINDINGDOPLETRIPLEKS">#REF!</definedName>
    <definedName name="hdindingpapan1" localSheetId="9">#REF!</definedName>
    <definedName name="hdindingpapan1" localSheetId="6">#REF!</definedName>
    <definedName name="hdindingpapan1">#REF!</definedName>
    <definedName name="HDINDINGPARTISITEAK">#REF!</definedName>
    <definedName name="HDINDINGSENGPLAT">#REF!</definedName>
    <definedName name="HDINDINGTRIPLEKS">#REF!</definedName>
    <definedName name="HDINDINGTRIPLEKSSENG">#REF!</definedName>
    <definedName name="hdozer">'[234]Sat~Bahu'!$H$91</definedName>
    <definedName name="hdrainase">[559]DKH!$J$52</definedName>
    <definedName name="hdt.35">'[234]Sat~Bahu'!$H$108</definedName>
    <definedName name="hdt.5">'[234]Sat~Bahu'!$H$107</definedName>
    <definedName name="hdw" localSheetId="9">#REF!</definedName>
    <definedName name="hdw" localSheetId="4">#REF!</definedName>
    <definedName name="hdw" localSheetId="6">#REF!</definedName>
    <definedName name="hdw">#REF!</definedName>
    <definedName name="Heä_soá_laép_xaø_H">1.7</definedName>
    <definedName name="heä_soá_sình_laày" localSheetId="6">#REF!</definedName>
    <definedName name="heä_soá_sình_laày">#REF!</definedName>
    <definedName name="HEAD" localSheetId="4">#REF!</definedName>
    <definedName name="HEAD" localSheetId="6">#REF!</definedName>
    <definedName name="HEAD">#REF!</definedName>
    <definedName name="Head_6">#REF!</definedName>
    <definedName name="HEADER" localSheetId="4">#REF!</definedName>
    <definedName name="HEADER">#REF!</definedName>
    <definedName name="HEADFOOT" localSheetId="4">#REF!</definedName>
    <definedName name="HEADFOOT">#REF!</definedName>
    <definedName name="headshower">#REF!</definedName>
    <definedName name="hedlingtp">#REF!</definedName>
    <definedName name="HEKSPAGNOLETE">#REF!</definedName>
    <definedName name="Hektometer" localSheetId="4">#REF!</definedName>
    <definedName name="Hektometer">#REF!</definedName>
    <definedName name="hektomtr">[114]BasicPrice!$G$131</definedName>
    <definedName name="Hello">#N/A</definedName>
    <definedName name="Heloconia" localSheetId="9">#REF!</definedName>
    <definedName name="Heloconia">#REF!</definedName>
    <definedName name="HENDRA">[270]DASAR!$D$15</definedName>
    <definedName name="HENGSEL" localSheetId="9">#REF!</definedName>
    <definedName name="HENGSEL" localSheetId="6">#REF!</definedName>
    <definedName name="HENGSEL">#REF!</definedName>
    <definedName name="HENGSELJENDELA" localSheetId="9">#REF!</definedName>
    <definedName name="hengseljendela">[48]upah!$H$80</definedName>
    <definedName name="HENGSELPINTU" localSheetId="9">#REF!</definedName>
    <definedName name="hengselpintu">[48]upah!$H$79</definedName>
    <definedName name="heri" localSheetId="4">'[560]350'!#REF!</definedName>
    <definedName name="heri" localSheetId="6">'[560]350'!#REF!</definedName>
    <definedName name="heri">'[560]350'!#REF!</definedName>
    <definedName name="HEXAS" localSheetId="9">#REF!</definedName>
    <definedName name="HEXAS" localSheetId="6">#REF!</definedName>
    <definedName name="HEXAS">#REF!</definedName>
    <definedName name="hfasilitas">[559]DKH!$J$501</definedName>
    <definedName name="HFLOOR12" localSheetId="9">#REF!</definedName>
    <definedName name="HFLOOR12" localSheetId="6">#REF!</definedName>
    <definedName name="HFLOOR12">#REF!</definedName>
    <definedName name="HFLOORDRAIN" localSheetId="9">#REF!</definedName>
    <definedName name="HFLOORDRAIN" localSheetId="6">#REF!</definedName>
    <definedName name="HFLOORDRAIN">#REF!</definedName>
    <definedName name="hfy" localSheetId="4" hidden="1">#REF!</definedName>
    <definedName name="hfy" hidden="1">#REF!</definedName>
    <definedName name="hg" localSheetId="9">'[304]Upah&amp;Bahan'!$C$55</definedName>
    <definedName name="hg" localSheetId="4" hidden="1">#REF!</definedName>
    <definedName name="hg" localSheetId="6">'[318]Upah&amp;Bahan'!$C$55</definedName>
    <definedName name="hg" hidden="1">#REF!</definedName>
    <definedName name="HGALIAN" localSheetId="9">#REF!</definedName>
    <definedName name="HGALIAN" localSheetId="6">#REF!</definedName>
    <definedName name="HGALIAN">#REF!</definedName>
    <definedName name="HGALIANTANAH" localSheetId="6">#REF!</definedName>
    <definedName name="HGALIANTANAH">#REF!</definedName>
    <definedName name="hgalstruk">[559]DKH!$J$41</definedName>
    <definedName name="hgh" localSheetId="4">#REF!</definedName>
    <definedName name="hgh" localSheetId="6">#REF!</definedName>
    <definedName name="hgh">#REF!</definedName>
    <definedName name="HGIPAIRB1" localSheetId="9">#REF!</definedName>
    <definedName name="HGIPAIRB1" localSheetId="6">#REF!</definedName>
    <definedName name="HGIPAIRB1">#REF!</definedName>
    <definedName name="HGIPAIRB112">#REF!</definedName>
    <definedName name="HGIPAIRB2">#REF!</definedName>
    <definedName name="HGIPAIRB212">#REF!</definedName>
    <definedName name="HGIPAIRB3">#REF!</definedName>
    <definedName name="HGIPAIRB34">#REF!</definedName>
    <definedName name="HGIPAIRB4">#REF!</definedName>
    <definedName name="HGIPAIRB6">#REF!</definedName>
    <definedName name="HGIV1">#REF!</definedName>
    <definedName name="HGIV12">#REF!</definedName>
    <definedName name="HGIV2">#REF!</definedName>
    <definedName name="HGIV3">#REF!</definedName>
    <definedName name="HGIV34">#REF!</definedName>
    <definedName name="HGIV4">#REF!</definedName>
    <definedName name="hgjj" localSheetId="9" hidden="1">{"'Sheet1'!$A$1"}</definedName>
    <definedName name="hgjj" localSheetId="6" hidden="1">{"'Sheet1'!$A$1"}</definedName>
    <definedName name="hgjj" hidden="1">{"'Sheet1'!$A$1"}</definedName>
    <definedName name="HGORDING">#REF!</definedName>
    <definedName name="hgrader">'[234]Sat~Bahu'!$H$92</definedName>
    <definedName name="HGRENDEL" localSheetId="9">#REF!</definedName>
    <definedName name="HGRENDEL" localSheetId="6">#REF!</definedName>
    <definedName name="HGRENDEL">#REF!</definedName>
    <definedName name="HGRENDELJENDELA" localSheetId="9">#REF!</definedName>
    <definedName name="HGRENDELJENDELA" localSheetId="6">#REF!</definedName>
    <definedName name="HGRENDELJENDELA">#REF!</definedName>
    <definedName name="HH" localSheetId="9" hidden="1">{"'Sheet1'!$A$1"}</definedName>
    <definedName name="HH" localSheetId="4" hidden="1">#REF!</definedName>
    <definedName name="HH" localSheetId="6" hidden="1">{"'Sheet1'!$A$1"}</definedName>
    <definedName name="HH" hidden="1">#REF!</definedName>
    <definedName name="HH_01">#REF!</definedName>
    <definedName name="HH_02">#REF!</definedName>
    <definedName name="HH_03">#REF!</definedName>
    <definedName name="HH_04">#REF!</definedName>
    <definedName name="HH15HT">'[150]TONGKE-HT'!#REF!</definedName>
    <definedName name="HH16HT">'[150]TONGKE-HT'!#REF!</definedName>
    <definedName name="HH19HT">'[150]TONGKE-HT'!#REF!</definedName>
    <definedName name="HH20HT">'[150]TONGKE-HT'!#REF!</definedName>
    <definedName name="HHAK" localSheetId="9">#REF!</definedName>
    <definedName name="HHAK" localSheetId="6">#REF!</definedName>
    <definedName name="HHAK">#REF!</definedName>
    <definedName name="hhrs">'[234]Sat~Bahu'!$H$87</definedName>
    <definedName name="hi" localSheetId="4">#REF!</definedName>
    <definedName name="hi" localSheetId="6">#REF!</definedName>
    <definedName name="hi">#REF!</definedName>
    <definedName name="HiddenRows" localSheetId="4" hidden="1">#REF!</definedName>
    <definedName name="HiddenRows" hidden="1">#REF!</definedName>
    <definedName name="Hidrolalas539" localSheetId="4">#REF!</definedName>
    <definedName name="Hidrolalas539">#REF!</definedName>
    <definedName name="Hidrolhan539" localSheetId="4">#REF!</definedName>
    <definedName name="Hidrolhan539">#REF!</definedName>
    <definedName name="hidrolik" localSheetId="4">'[322]DU&amp;B'!#REF!</definedName>
    <definedName name="hidrolik" localSheetId="6">'[323]DU&amp;B'!#REF!</definedName>
    <definedName name="hidrolik">'[322]DU&amp;B'!#REF!</definedName>
    <definedName name="hil" localSheetId="9">#REF!</definedName>
    <definedName name="hil" localSheetId="4">#REF!</definedName>
    <definedName name="hil" localSheetId="6">#REF!</definedName>
    <definedName name="hil">#REF!</definedName>
    <definedName name="hinis" localSheetId="6">#REF!</definedName>
    <definedName name="hinis">#REF!</definedName>
    <definedName name="hitungangkut" localSheetId="4">#REF!</definedName>
    <definedName name="hitungangkut">#REF!</definedName>
    <definedName name="hj" localSheetId="4">'[277]Data Alat'!#REF!</definedName>
    <definedName name="hj" localSheetId="6">#REF!</definedName>
    <definedName name="hj">'[277]Data Alat'!#REF!</definedName>
    <definedName name="HJALUSI" localSheetId="9">#REF!</definedName>
    <definedName name="HJALUSI" localSheetId="6">#REF!</definedName>
    <definedName name="HJALUSI">#REF!</definedName>
    <definedName name="HJENDELAKREPYAK" localSheetId="9">#REF!</definedName>
    <definedName name="HJENDELAKREPYAK" localSheetId="6">#REF!</definedName>
    <definedName name="HJENDELAKREPYAK">#REF!</definedName>
    <definedName name="HJENDELAPANEL" localSheetId="9">#REF!</definedName>
    <definedName name="HJENDELAPANEL" localSheetId="6">#REF!</definedName>
    <definedName name="HJENDELAPANEL">#REF!</definedName>
    <definedName name="HJENDELAPANELKACA">#REF!</definedName>
    <definedName name="HJENDELAPANELKACABH">#REF!</definedName>
    <definedName name="HJENDELAPANELKACAPOLOS">#REF!</definedName>
    <definedName name="hjkhh" localSheetId="4">'[561]Data Alat'!#REF!</definedName>
    <definedName name="hjkhh">'[561]Data Alat'!#REF!</definedName>
    <definedName name="hjy" localSheetId="9" hidden="1">{"'Sheet1'!$A$1"}</definedName>
    <definedName name="hjy" localSheetId="6" hidden="1">{"'Sheet1'!$A$1"}</definedName>
    <definedName name="hjy" hidden="1">{"'Sheet1'!$A$1"}</definedName>
    <definedName name="HK" localSheetId="9">#REF!</definedName>
    <definedName name="hk" localSheetId="6">#REF!</definedName>
    <definedName name="hk">[208]map!$V$28</definedName>
    <definedName name="HKACAPOLOS3" localSheetId="9">#REF!</definedName>
    <definedName name="HKACAPOLOS3" localSheetId="6">#REF!</definedName>
    <definedName name="HKACAPOLOS3">#REF!</definedName>
    <definedName name="HKACAPOLOS5" localSheetId="9">#REF!</definedName>
    <definedName name="HKACAPOLOS5" localSheetId="6">#REF!</definedName>
    <definedName name="HKACAPOLOS5">#REF!</definedName>
    <definedName name="HKACARAYBEN5" localSheetId="9">#REF!</definedName>
    <definedName name="HKACARAYBEN5" localSheetId="6">#REF!</definedName>
    <definedName name="HKACARAYBEN5">#REF!</definedName>
    <definedName name="HKAPBAJASIKU">#REF!</definedName>
    <definedName name="HKASO">#REF!</definedName>
    <definedName name="HKAYUBULATBESI">#REF!</definedName>
    <definedName name="hkb">'[234]Sat~Bahu'!$H$62</definedName>
    <definedName name="HKER1020" localSheetId="9">#REF!</definedName>
    <definedName name="HKER1020" localSheetId="6">#REF!</definedName>
    <definedName name="HKER1020">#REF!</definedName>
    <definedName name="HKER2020" localSheetId="9">#REF!</definedName>
    <definedName name="HKER2020" localSheetId="6">#REF!</definedName>
    <definedName name="HKER2020">#REF!</definedName>
    <definedName name="HKER2025" localSheetId="9">#REF!</definedName>
    <definedName name="HKER2025" localSheetId="6">#REF!</definedName>
    <definedName name="HKER2025">#REF!</definedName>
    <definedName name="HKER3030">#REF!</definedName>
    <definedName name="HKERAWANG">#REF!</definedName>
    <definedName name="HKERIKILTIM">#REF!</definedName>
    <definedName name="hkerja">[562]CH!$A$12</definedName>
    <definedName name="hkgb">'[234]Sat~Bahu'!$H$29</definedName>
    <definedName name="hkh" localSheetId="4">[464]H.Satuan!#REF!</definedName>
    <definedName name="hkh" localSheetId="6">[465]H.Satuan!#REF!</definedName>
    <definedName name="hkh">[464]H.Satuan!#REF!</definedName>
    <definedName name="hkolom30" localSheetId="9">#REF!</definedName>
    <definedName name="hkolom30" localSheetId="6">#REF!</definedName>
    <definedName name="hkolom30">#REF!</definedName>
    <definedName name="HKOLOM30BA" localSheetId="9">#REF!</definedName>
    <definedName name="HKOLOM30BA" localSheetId="6">#REF!</definedName>
    <definedName name="HKOLOM30BA">#REF!</definedName>
    <definedName name="HKOLOMDIA15" localSheetId="9">#REF!</definedName>
    <definedName name="HKOLOMDIA15" localSheetId="6">#REF!</definedName>
    <definedName name="HKOLOMDIA15">#REF!</definedName>
    <definedName name="HKOLOMPRAKTIS">#REF!</definedName>
    <definedName name="HKONSTRUKSIBESI">#REF!</definedName>
    <definedName name="hkpb">'[234]Sat~Bahu'!$H$58</definedName>
    <definedName name="HKRANAIR34" localSheetId="9">#REF!</definedName>
    <definedName name="HKRANAIR34" localSheetId="6">#REF!</definedName>
    <definedName name="HKRANAIR34">#REF!</definedName>
    <definedName name="hks">'[234]Sat~Bahu'!$H$30</definedName>
    <definedName name="HKUDA" localSheetId="9">#REF!</definedName>
    <definedName name="HKUDA" localSheetId="6">#REF!</definedName>
    <definedName name="HKUDA">#REF!</definedName>
    <definedName name="HKUDABESAR7" localSheetId="9">#REF!</definedName>
    <definedName name="HKUDABESAR7" localSheetId="6">#REF!</definedName>
    <definedName name="HKUDABESAR7">#REF!</definedName>
    <definedName name="HKUNCITANAM1" localSheetId="9">#REF!</definedName>
    <definedName name="HKUNCITANAM1" localSheetId="6">#REF!</definedName>
    <definedName name="HKUNCITANAM1">#REF!</definedName>
    <definedName name="HKUNCITANAM2">#REF!</definedName>
    <definedName name="hkup">'[234]Sat~Bahu'!$H$77</definedName>
    <definedName name="HKUSEN" localSheetId="9">#REF!</definedName>
    <definedName name="HKUSEN" localSheetId="6">#REF!</definedName>
    <definedName name="HKUSEN">#REF!</definedName>
    <definedName name="HKUSENKAYU" localSheetId="9">#REF!</definedName>
    <definedName name="HKUSENKAYU" localSheetId="6">#REF!</definedName>
    <definedName name="HKUSENKAYU">#REF!</definedName>
    <definedName name="HLAMBERSERING" localSheetId="9">#REF!</definedName>
    <definedName name="HLAMBERSERING" localSheetId="6">#REF!</definedName>
    <definedName name="HLAMBERSERING">#REF!</definedName>
    <definedName name="HLAMPIJAR40">#REF!</definedName>
    <definedName name="HLAMPU1X40">#REF!</definedName>
    <definedName name="HLANTAIBETON">#REF!</definedName>
    <definedName name="HLANTAIKAYU">#REF!</definedName>
    <definedName name="hlappondasi">[559]DKH!$J$64</definedName>
    <definedName name="HLES12" localSheetId="9">#REF!</definedName>
    <definedName name="HLES12" localSheetId="6">#REF!</definedName>
    <definedName name="HLES12">#REF!</definedName>
    <definedName name="HLIN1111" localSheetId="9">#REF!</definedName>
    <definedName name="HLIN1111" localSheetId="6">#REF!</definedName>
    <definedName name="HLIN1111">#REF!</definedName>
    <definedName name="HLISPLANKKAYU" localSheetId="9">#REF!</definedName>
    <definedName name="HLISPLANKKAYU" localSheetId="6">#REF!</definedName>
    <definedName name="HLISPLANKKAYU">#REF!</definedName>
    <definedName name="hlisplankukir">#REF!</definedName>
    <definedName name="HLISTKAYU">#REF!</definedName>
    <definedName name="HLISTPROFIL">#REF!</definedName>
    <definedName name="hm" localSheetId="6">#REF!</definedName>
    <definedName name="HM">[563]CH!$C$28</definedName>
    <definedName name="HMANHOLE" localSheetId="9">#REF!</definedName>
    <definedName name="HMANHOLE" localSheetId="6">#REF!</definedName>
    <definedName name="HMANHOLE">#REF!</definedName>
    <definedName name="HMENARA" localSheetId="9">#REF!</definedName>
    <definedName name="HMENARA" localSheetId="6">#REF!</definedName>
    <definedName name="HMENARA">#REF!</definedName>
    <definedName name="HMENIBESI" localSheetId="9">#REF!</definedName>
    <definedName name="HMENIBESI" localSheetId="6">#REF!</definedName>
    <definedName name="HMENIBESI">#REF!</definedName>
    <definedName name="hmg.3r">'[234]Sat~Bahu'!$H$96</definedName>
    <definedName name="hmgb">'[234]Sat~Bahu'!$H$98</definedName>
    <definedName name="hmgrk">'[234]Sat~Bahu'!$H$99</definedName>
    <definedName name="hmgt">'[234]Sat~Bahu'!$H$97</definedName>
    <definedName name="HMOZAIK2020" localSheetId="9">#REF!</definedName>
    <definedName name="HMOZAIK2020" localSheetId="6">#REF!</definedName>
    <definedName name="HMOZAIK2020">#REF!</definedName>
    <definedName name="HMOZAIK3030" localSheetId="9">#REF!</definedName>
    <definedName name="HMOZAIK3030" localSheetId="6">#REF!</definedName>
    <definedName name="HMOZAIK3030">#REF!</definedName>
    <definedName name="hmp.182">'[234]Sat~Bahu'!$H$104</definedName>
    <definedName name="hmt">'[234]Sat~Bahu'!$H$53</definedName>
    <definedName name="HNACORAYBEN8" localSheetId="9">#REF!</definedName>
    <definedName name="HNACORAYBEN8" localSheetId="6">#REF!</definedName>
    <definedName name="HNACORAYBEN8">#REF!</definedName>
    <definedName name="HNAKOBENING6" localSheetId="9">#REF!</definedName>
    <definedName name="HNAKOBENING6" localSheetId="6">#REF!</definedName>
    <definedName name="HNAKOBENING6">#REF!</definedName>
    <definedName name="HNAKOBENING8" localSheetId="9">#REF!</definedName>
    <definedName name="HNAKOBENING8" localSheetId="6">#REF!</definedName>
    <definedName name="HNAKOBENING8">#REF!</definedName>
    <definedName name="HNOKSENG">#REF!</definedName>
    <definedName name="HNOKSENG2">#REF!</definedName>
    <definedName name="hole" localSheetId="4">[87]Ans!#REF!</definedName>
    <definedName name="hole">[87]Ans!#REF!</definedName>
    <definedName name="hollo40x40" localSheetId="9">#REF!</definedName>
    <definedName name="hollo40x40" localSheetId="6">#REF!</definedName>
    <definedName name="hollo40x40">#REF!</definedName>
    <definedName name="hollow20x20" localSheetId="9">#REF!</definedName>
    <definedName name="hollow20x20" localSheetId="6">#REF!</definedName>
    <definedName name="hollow20x20">#REF!</definedName>
    <definedName name="hollow30x30" localSheetId="9">#REF!</definedName>
    <definedName name="hollow30x30" localSheetId="6">#REF!</definedName>
    <definedName name="hollow30x30">#REF!</definedName>
    <definedName name="hollow40x20">#REF!</definedName>
    <definedName name="home" localSheetId="4">[77]Rekap!#REF!</definedName>
    <definedName name="home">[77]Rekap!#REF!</definedName>
    <definedName name="homo3030" localSheetId="9">#REF!</definedName>
    <definedName name="homo3030" localSheetId="6">#REF!</definedName>
    <definedName name="homo3030">#REF!</definedName>
    <definedName name="homo3060" localSheetId="9">#REF!</definedName>
    <definedName name="homo3060" localSheetId="6">#REF!</definedName>
    <definedName name="homo3060">#REF!</definedName>
    <definedName name="homo40" localSheetId="9">#REF!</definedName>
    <definedName name="homo40" localSheetId="6">#REF!</definedName>
    <definedName name="homo40">#REF!</definedName>
    <definedName name="homostep3030">#REF!</definedName>
    <definedName name="homostep4040">#REF!</definedName>
    <definedName name="horizontal">#REF!</definedName>
    <definedName name="horrybeam" localSheetId="4">#REF!</definedName>
    <definedName name="horrybeam">#REF!</definedName>
    <definedName name="hotmix" localSheetId="6">[564]Meth!#REF!</definedName>
    <definedName name="hotmix">[99]hrg_sat!$H$152</definedName>
    <definedName name="HOTMIX.1011" localSheetId="4">#REF!</definedName>
    <definedName name="HOTMIX.1011" localSheetId="6">#REF!</definedName>
    <definedName name="HOTMIX.1011">#REF!</definedName>
    <definedName name="HPAPANGRILLSENG" localSheetId="9">#REF!</definedName>
    <definedName name="HPAPANGRILLSENG" localSheetId="6">#REF!</definedName>
    <definedName name="HPAPANGRILLSENG">#REF!</definedName>
    <definedName name="hpav">'[234]Sat~Bahu'!$H$82</definedName>
    <definedName name="hpb.125">'[234]Sat~Bahu'!$H$109</definedName>
    <definedName name="hpb.200hp">'[234]Sat~Bahu'!$H$93</definedName>
    <definedName name="hpbd" localSheetId="4">[87]PM!#REF!</definedName>
    <definedName name="hpbd" localSheetId="6">[87]PM!#REF!</definedName>
    <definedName name="hpbd">[87]PM!#REF!</definedName>
    <definedName name="hpbp" localSheetId="9">#REF!</definedName>
    <definedName name="hpbp" localSheetId="6">#REF!</definedName>
    <definedName name="hpbp">#REF!</definedName>
    <definedName name="hpc">'[234]Sat~Bahu'!$H$55</definedName>
    <definedName name="hpcr" localSheetId="4">[87]PM!#REF!</definedName>
    <definedName name="hpcr" localSheetId="6">[87]PM!#REF!</definedName>
    <definedName name="hpcr">[87]PM!#REF!</definedName>
    <definedName name="hpcren" localSheetId="4">[87]PM!#REF!</definedName>
    <definedName name="hpcren" localSheetId="6">[87]PM!#REF!</definedName>
    <definedName name="hpcren">[87]PM!#REF!</definedName>
    <definedName name="hpdh" localSheetId="4">[87]PM!#REF!</definedName>
    <definedName name="hpdh" localSheetId="6">[87]PM!#REF!</definedName>
    <definedName name="hpdh">[87]PM!#REF!</definedName>
    <definedName name="hpeklain">[559]DKH!$J$111</definedName>
    <definedName name="hpektanah">[559]DKH!$J$35</definedName>
    <definedName name="hpem">'[114]Input Data'!$C$23</definedName>
    <definedName name="hpembersihan">[559]DKH!$J$22</definedName>
    <definedName name="hpengalihan">[559]DKH!$J$232</definedName>
    <definedName name="hperkerasan">[559]DKH!$J$80</definedName>
    <definedName name="hpgen" localSheetId="4">[87]PM!#REF!</definedName>
    <definedName name="hpgen" localSheetId="6">[87]PM!#REF!</definedName>
    <definedName name="hpgen">[87]PM!#REF!</definedName>
    <definedName name="hpgr" localSheetId="4">[87]PM!#REF!</definedName>
    <definedName name="hpgr" localSheetId="6">[87]PM!#REF!</definedName>
    <definedName name="hpgr">[87]PM!#REF!</definedName>
    <definedName name="HPINTUDOBLETRIPLEKSSENG" localSheetId="9">#REF!</definedName>
    <definedName name="HPINTUDOBLETRIPLEKSSENG" localSheetId="6">#REF!</definedName>
    <definedName name="HPINTUDOBLETRIPLEKSSENG">#REF!</definedName>
    <definedName name="HPINTUDOUBLETEAK" localSheetId="9">#REF!</definedName>
    <definedName name="HPINTUDOUBLETEAK" localSheetId="6">#REF!</definedName>
    <definedName name="HPINTUDOUBLETEAK">#REF!</definedName>
    <definedName name="HPINTUKACAKISIPOLOS5" localSheetId="9">#REF!</definedName>
    <definedName name="HPINTUKACAKISIPOLOS5" localSheetId="6">#REF!</definedName>
    <definedName name="HPINTUKACAKISIPOLOS5">#REF!</definedName>
    <definedName name="HPINTUKACAPOLOS5">#REF!</definedName>
    <definedName name="HPINTUPANEL">#REF!</definedName>
    <definedName name="HPINTUPANELBH">#REF!</definedName>
    <definedName name="HPINTUPANELKACABH">#REF!</definedName>
    <definedName name="HPINTUPANELKACAPOLOS">#REF!</definedName>
    <definedName name="HPINTUPANELKACARAY">#REF!</definedName>
    <definedName name="HPINTUPANELSENG">#REF!</definedName>
    <definedName name="HPINTUPANELSENGBH">#REF!</definedName>
    <definedName name="HPINTUTRIPLEKS">#REF!</definedName>
    <definedName name="HPINTUTRIPLEKSBH">#REF!</definedName>
    <definedName name="HPIPASTENLESS">#REF!</definedName>
    <definedName name="hpj">'[234]Sat~Bahu'!$H$66</definedName>
    <definedName name="hpkk" localSheetId="4">[87]PM!#REF!</definedName>
    <definedName name="hpkk" localSheetId="6">[87]PM!#REF!</definedName>
    <definedName name="hpkk">[87]PM!#REF!</definedName>
    <definedName name="hpkst" localSheetId="9">#REF!</definedName>
    <definedName name="hpkst" localSheetId="6">#REF!</definedName>
    <definedName name="hpkst">#REF!</definedName>
    <definedName name="HPL">[565]Bahan!$J$75</definedName>
    <definedName name="HPLAFONDTRIPLEKS" localSheetId="9">#REF!</definedName>
    <definedName name="HPLAFONDTRIPLEKS" localSheetId="6">#REF!</definedName>
    <definedName name="HPLAFONDTRIPLEKS">#REF!</definedName>
    <definedName name="HPLAT4" localSheetId="9">#REF!</definedName>
    <definedName name="HPLAT4" localSheetId="6">#REF!</definedName>
    <definedName name="HPLAT4">#REF!</definedName>
    <definedName name="hplazatol">[559]DKH!$J$228</definedName>
    <definedName name="HPLES12" localSheetId="9">#REF!</definedName>
    <definedName name="HPLES12" localSheetId="6">#REF!</definedName>
    <definedName name="HPLES12">#REF!</definedName>
    <definedName name="HPLES13" localSheetId="9">#REF!</definedName>
    <definedName name="HPLES13" localSheetId="6">#REF!</definedName>
    <definedName name="HPLES13">#REF!</definedName>
    <definedName name="HPLES14" localSheetId="9">#REF!</definedName>
    <definedName name="HPLES14" localSheetId="6">#REF!</definedName>
    <definedName name="HPLES14">#REF!</definedName>
    <definedName name="HPLESTER12">#REF!</definedName>
    <definedName name="HPLESTER13">#REF!</definedName>
    <definedName name="HPLINT1020">#REF!</definedName>
    <definedName name="HPLINT1030">#REF!</definedName>
    <definedName name="hplt" localSheetId="4">[87]PM!#REF!</definedName>
    <definedName name="hplt">[87]PM!#REF!</definedName>
    <definedName name="hpmc" localSheetId="4">[87]PM!#REF!</definedName>
    <definedName name="hpmc">[87]PM!#REF!</definedName>
    <definedName name="hpmo" localSheetId="4">[87]PM!#REF!</definedName>
    <definedName name="hpmo">[87]PM!#REF!</definedName>
    <definedName name="HPOLITUR" localSheetId="9">#REF!</definedName>
    <definedName name="HPOLITUR" localSheetId="6">#REF!</definedName>
    <definedName name="HPOLITUR">#REF!</definedName>
    <definedName name="HPORSELIN1111" localSheetId="9">#REF!</definedName>
    <definedName name="HPORSELIN1111" localSheetId="6">#REF!</definedName>
    <definedName name="HPORSELIN1111">#REF!</definedName>
    <definedName name="hppt" localSheetId="9">#REF!</definedName>
    <definedName name="hppt" localSheetId="6">#REF!</definedName>
    <definedName name="hppt">#REF!</definedName>
    <definedName name="hpsaub">'[234]Sat~Bahu'!$H$46</definedName>
    <definedName name="hpsp">'[234]Sat~Bahu'!$H$47</definedName>
    <definedName name="hpst" localSheetId="4">[87]PM!#REF!</definedName>
    <definedName name="hpst" localSheetId="6">[87]PM!#REF!</definedName>
    <definedName name="hpst">[87]PM!#REF!</definedName>
    <definedName name="hpsu">'[234]Sat~Bahu'!$H$45</definedName>
    <definedName name="hptdll">'[234]Sat~Bahu'!$H$114</definedName>
    <definedName name="HPVC1" localSheetId="9">#REF!</definedName>
    <definedName name="HPVC1" localSheetId="6">#REF!</definedName>
    <definedName name="HPVC1">#REF!</definedName>
    <definedName name="HPVC2" localSheetId="9">#REF!</definedName>
    <definedName name="HPVC2" localSheetId="6">#REF!</definedName>
    <definedName name="HPVC2">#REF!</definedName>
    <definedName name="HPVC3" localSheetId="9">#REF!</definedName>
    <definedName name="HPVC3" localSheetId="6">#REF!</definedName>
    <definedName name="HPVC3">#REF!</definedName>
    <definedName name="HPVC4">#REF!</definedName>
    <definedName name="hpvr" localSheetId="4">[87]PM!#REF!</definedName>
    <definedName name="hpvr">[87]PM!#REF!</definedName>
    <definedName name="hpwp" localSheetId="4">[87]PM!#REF!</definedName>
    <definedName name="hpwp">[87]PM!#REF!</definedName>
    <definedName name="hQ">'[234]Sat~Bahu'!$H$28</definedName>
    <definedName name="HRBF2" localSheetId="9">#REF!</definedName>
    <definedName name="HRBF2" localSheetId="6">#REF!</definedName>
    <definedName name="HRBF2">#REF!</definedName>
    <definedName name="HRBF3" localSheetId="9">#REF!</definedName>
    <definedName name="HRBF3" localSheetId="6">#REF!</definedName>
    <definedName name="HRBF3">#REF!</definedName>
    <definedName name="HRBF4" localSheetId="9">#REF!</definedName>
    <definedName name="HRBF4" localSheetId="6">#REF!</definedName>
    <definedName name="HRBF4">#REF!</definedName>
    <definedName name="HRESIDU">#REF!</definedName>
    <definedName name="HRG">'[9]Harga Satuan'!$A$1:$N$94</definedName>
    <definedName name="HRG_DASAR">[262]bhn!$B$1:$L$117</definedName>
    <definedName name="hrgsat" localSheetId="6">#REF!</definedName>
    <definedName name="hrgsat">#REF!</definedName>
    <definedName name="HRINGBALK2035" localSheetId="9">#REF!</definedName>
    <definedName name="HRINGBALK2035" localSheetId="6">#REF!</definedName>
    <definedName name="HRINGBALK2035">#REF!</definedName>
    <definedName name="HRINKBALK1520" localSheetId="9">#REF!</definedName>
    <definedName name="HRINKBALK1520" localSheetId="6">#REF!</definedName>
    <definedName name="HRINKBALK1520">#REF!</definedName>
    <definedName name="hrkj">[566]CH!$C$26</definedName>
    <definedName name="HRS" localSheetId="9">#REF!</definedName>
    <definedName name="HRS" localSheetId="4">#REF!</definedName>
    <definedName name="hrs" localSheetId="6">'[234]Sat~Bahu'!$C$87</definedName>
    <definedName name="HRS">#REF!</definedName>
    <definedName name="HS" localSheetId="4">#REF!</definedName>
    <definedName name="HS" localSheetId="6">#REF!</definedName>
    <definedName name="HS">#REF!</definedName>
    <definedName name="hs.1000">'[234]Sat~Bahu'!$H$102</definedName>
    <definedName name="HSAKGAN" localSheetId="9">#REF!</definedName>
    <definedName name="HSAKGAN" localSheetId="6">#REF!</definedName>
    <definedName name="HSAKGAN">#REF!</definedName>
    <definedName name="HSAKTUNG" localSheetId="9">#REF!</definedName>
    <definedName name="HSAKTUNG" localSheetId="6">#REF!</definedName>
    <definedName name="HSAKTUNG">#REF!</definedName>
    <definedName name="HSALTER" localSheetId="9">#REF!</definedName>
    <definedName name="HSALTER" localSheetId="6">#REF!</definedName>
    <definedName name="HSALTER">#REF!</definedName>
    <definedName name="HSAT" localSheetId="4">#REF!</definedName>
    <definedName name="HSAT">#REF!</definedName>
    <definedName name="HSCT3">0.1</definedName>
    <definedName name="HSD" localSheetId="9">#REF!</definedName>
    <definedName name="HSD" localSheetId="4">#REF!</definedName>
    <definedName name="HSD" localSheetId="6">[142]HSD!$B$14:$F$70</definedName>
    <definedName name="HSD">#REF!</definedName>
    <definedName name="hsdc1" localSheetId="6">#REF!</definedName>
    <definedName name="hsdc1">#REF!</definedName>
    <definedName name="HSDD" localSheetId="6">[150]phuluc1!#REF!</definedName>
    <definedName name="HSDD">[150]phuluc1!#REF!</definedName>
    <definedName name="HSDN">2.5</definedName>
    <definedName name="HSEKERING">#REF!</definedName>
    <definedName name="HSEPTIC">#REF!</definedName>
    <definedName name="HSEPTIC1">#REF!</definedName>
    <definedName name="HSEPTIC2">#REF!</definedName>
    <definedName name="HSHH">#REF!</definedName>
    <definedName name="HSHHUT">#REF!</definedName>
    <definedName name="hskk1">[150]chitiet!$D$4</definedName>
    <definedName name="HSLOOF1520" localSheetId="9">#REF!</definedName>
    <definedName name="HSLOOF1520" localSheetId="6">#REF!</definedName>
    <definedName name="HSLOOF1520">#REF!</definedName>
    <definedName name="HSNC">[406]Du_lieu!$C$6</definedName>
    <definedName name="HSOPI" localSheetId="9">#REF!</definedName>
    <definedName name="HSOPI" localSheetId="6">#REF!</definedName>
    <definedName name="HSOPI">#REF!</definedName>
    <definedName name="hspt" localSheetId="9">#REF!</definedName>
    <definedName name="hspt" localSheetId="4">#REF!</definedName>
    <definedName name="hspt" localSheetId="6">#REF!</definedName>
    <definedName name="hspt">#REF!</definedName>
    <definedName name="HSSL">#REF!</definedName>
    <definedName name="hstam">'[234]Sat~Bahu'!$H$100</definedName>
    <definedName name="hstopkon" localSheetId="9">#REF!</definedName>
    <definedName name="hstopkon" localSheetId="6">#REF!</definedName>
    <definedName name="hstopkon">#REF!</definedName>
    <definedName name="HSTOPKRAN" localSheetId="9">#REF!</definedName>
    <definedName name="HSTOPKRAN" localSheetId="6">#REF!</definedName>
    <definedName name="HSTOPKRAN">#REF!</definedName>
    <definedName name="hstopkran2" localSheetId="9">#REF!</definedName>
    <definedName name="hstopkran2" localSheetId="6">#REF!</definedName>
    <definedName name="hstopkran2">#REF!</definedName>
    <definedName name="HSTOPKRAN212">#REF!</definedName>
    <definedName name="HSTOPKRAN34">#REF!</definedName>
    <definedName name="HSTOPKRAN4">#REF!</definedName>
    <definedName name="hstpb">'[234]Sat~Bahu'!$H$31</definedName>
    <definedName name="hstrubaja">[559]DKH!$J$93</definedName>
    <definedName name="hstrubeton">[559]DKH!$J$86</definedName>
    <definedName name="HSTUT" localSheetId="9">#REF!</definedName>
    <definedName name="HSTUT" localSheetId="6">#REF!</definedName>
    <definedName name="HSTUT">#REF!</definedName>
    <definedName name="hsubgrade">[559]DKH!$J$58</definedName>
    <definedName name="hsut" localSheetId="9">#REF!</definedName>
    <definedName name="hsut" localSheetId="4">#REF!</definedName>
    <definedName name="hsut" localSheetId="6">#REF!</definedName>
    <definedName name="hsut">#REF!</definedName>
    <definedName name="HSVC1" localSheetId="9">#REF!</definedName>
    <definedName name="HSVC1" localSheetId="6">#REF!</definedName>
    <definedName name="HSVC1">#REF!</definedName>
    <definedName name="HSVC2">#REF!</definedName>
    <definedName name="HSVC3">#REF!</definedName>
    <definedName name="hswt" localSheetId="4">#REF!</definedName>
    <definedName name="hswt">#REF!</definedName>
    <definedName name="HT">#REF!</definedName>
    <definedName name="HT_6">#REF!</definedName>
    <definedName name="ht25nc">'[150]lam-moi'!#REF!</definedName>
    <definedName name="ht25vl">'[150]lam-moi'!#REF!</definedName>
    <definedName name="ht325nc">'[150]lam-moi'!#REF!</definedName>
    <definedName name="ht325vl">'[150]lam-moi'!#REF!</definedName>
    <definedName name="ht37k">'[150]lam-moi'!#REF!</definedName>
    <definedName name="ht37nc">'[150]lam-moi'!#REF!</definedName>
    <definedName name="ht50nc">'[150]lam-moi'!#REF!</definedName>
    <definedName name="ht50vl">'[150]lam-moi'!#REF!</definedName>
    <definedName name="HTALANGPVC" localSheetId="9">#REF!</definedName>
    <definedName name="HTALANGPVC" localSheetId="6">#REF!</definedName>
    <definedName name="HTALANGPVC">#REF!</definedName>
    <definedName name="Htalangseng" localSheetId="9">#REF!</definedName>
    <definedName name="Htalangseng" localSheetId="6">#REF!</definedName>
    <definedName name="Htalangseng">#REF!</definedName>
    <definedName name="HTANAHTIM" localSheetId="9">#REF!</definedName>
    <definedName name="HTANAHTIM" localSheetId="6">#REF!</definedName>
    <definedName name="HTANAHTIM">#REF!</definedName>
    <definedName name="HTANGPVC">#REF!</definedName>
    <definedName name="htanki">'[234]Sat~Bahu'!$H$105</definedName>
    <definedName name="HTELA14M3" localSheetId="9">#REF!</definedName>
    <definedName name="HTELA14M3" localSheetId="6">#REF!</definedName>
    <definedName name="HTELA14M3">#REF!</definedName>
    <definedName name="hthjhj" localSheetId="9" hidden="1">{"'Sheet1'!$A$1"}</definedName>
    <definedName name="hthjhj" localSheetId="6" hidden="1">{"'Sheet1'!$A$1"}</definedName>
    <definedName name="hthjhj" hidden="1">{"'Sheet1'!$A$1"}</definedName>
    <definedName name="HTIANGBAJA">#REF!</definedName>
    <definedName name="HTIANGKAYUBESI">#REF!</definedName>
    <definedName name="HTIMKARANG">#REF!</definedName>
    <definedName name="HTML_CodePage" hidden="1">1252</definedName>
    <definedName name="HTML_Control" localSheetId="9" hidden="1">{"'Sheet1'!$A$1"}</definedName>
    <definedName name="HTML_Control" localSheetId="6" hidden="1">{"'A'!$A$1:$W$63"}</definedName>
    <definedName name="HTML_Control" hidden="1">{"'A'!$A$1:$W$63"}</definedName>
    <definedName name="HTML_Description" hidden="1">""</definedName>
    <definedName name="HTML_Email" hidden="1">""</definedName>
    <definedName name="HTML_Header" localSheetId="6" hidden="1">"A"</definedName>
    <definedName name="HTML_Header" hidden="1">"Sheet1"</definedName>
    <definedName name="HTML_LastUpdate" localSheetId="6" hidden="1">"3/29/00"</definedName>
    <definedName name="HTML_LastUpdate" hidden="1">"4/12/01"</definedName>
    <definedName name="HTML_LineAfter" hidden="1">FALSE</definedName>
    <definedName name="HTML_LineBefore" hidden="1">FALSE</definedName>
    <definedName name="HTML_Name" localSheetId="6" hidden="1">"Windows 97"</definedName>
    <definedName name="HTML_Name" hidden="1">"TJ 2000"</definedName>
    <definedName name="HTML_OBDlg2" hidden="1">TRUE</definedName>
    <definedName name="HTML_OBDlg4" hidden="1">TRUE</definedName>
    <definedName name="HTML_OS" hidden="1">0</definedName>
    <definedName name="HTML_PathFile" localSheetId="6" hidden="1">"C:\Data Bahilang\Smsn\QP-R1\STRUK.htm"</definedName>
    <definedName name="HTML_PathFile" hidden="1">"C:\WINDOWS\Favorites\MyHTML.htm"</definedName>
    <definedName name="HTML_Title" localSheetId="6" hidden="1">"Struk"</definedName>
    <definedName name="HTML_Title" hidden="1">"Book1"</definedName>
    <definedName name="HTNC" localSheetId="6">#REF!</definedName>
    <definedName name="HTNC">#REF!</definedName>
    <definedName name="htnh">'[234]Sat~Bahu'!$H$88</definedName>
    <definedName name="HTOPGAVEL" localSheetId="9">#REF!</definedName>
    <definedName name="HTOPGAVEL" localSheetId="6">#REF!</definedName>
    <definedName name="HTOPGAVEL">#REF!</definedName>
    <definedName name="htrailer">'[234]Sat~Bahu'!$H$106</definedName>
    <definedName name="HTVL" localSheetId="9">#REF!</definedName>
    <definedName name="HTVL" localSheetId="6">#REF!</definedName>
    <definedName name="HTVL">#REF!</definedName>
    <definedName name="HUMUM">[559]DKH!$J$16</definedName>
    <definedName name="HUPAHPLAT" localSheetId="9">#REF!</definedName>
    <definedName name="HUPAHPLAT" localSheetId="6">#REF!</definedName>
    <definedName name="HUPAHPLAT">#REF!</definedName>
    <definedName name="HUPAHSLOOF" localSheetId="9">#REF!</definedName>
    <definedName name="HUPAHSLOOF" localSheetId="6">#REF!</definedName>
    <definedName name="HUPAHSLOOF">#REF!</definedName>
    <definedName name="HURUGAN" localSheetId="9">#REF!</definedName>
    <definedName name="HURUGAN" localSheetId="6">#REF!</definedName>
    <definedName name="HURUGAN">#REF!</definedName>
    <definedName name="HURUGANKEMBALI">#REF!</definedName>
    <definedName name="HURUGANPASIR">#REF!</definedName>
    <definedName name="hutan" localSheetId="4">'[367]UPH &amp; BHN'!#REF!</definedName>
    <definedName name="hutan">'[367]UPH &amp; BHN'!#REF!</definedName>
    <definedName name="HVENTILASI" localSheetId="9">#REF!</definedName>
    <definedName name="HVENTILASI" localSheetId="6">#REF!</definedName>
    <definedName name="HVENTILASI">#REF!</definedName>
    <definedName name="hw" localSheetId="9" hidden="1">{#N/A,#N/A,FALSE,"REK-S-TPL";#N/A,#N/A,FALSE,"REK-TPML";#N/A,#N/A,FALSE,"RAB-TEMPEL"}</definedName>
    <definedName name="hw" localSheetId="6" hidden="1">{#N/A,#N/A,FALSE,"REK-S-TPL";#N/A,#N/A,FALSE,"REK-TPML";#N/A,#N/A,FALSE,"RAB-TEMPEL"}</definedName>
    <definedName name="hw" hidden="1">{#N/A,#N/A,FALSE,"REK-S-TPL";#N/A,#N/A,FALSE,"REK-TPML";#N/A,#N/A,FALSE,"RAB-TEMPEL"}</definedName>
    <definedName name="HWAFEL2020">#REF!</definedName>
    <definedName name="HWASHTAFEL" localSheetId="9">#REF!</definedName>
    <definedName name="HWASHTAFEL">#REF!</definedName>
    <definedName name="hwl.80hp">'[234]Sat~Bahu'!$H$94</definedName>
    <definedName name="hwp.5">'[234]Sat~Bahu'!$H$112</definedName>
    <definedName name="hwt.60hp">'[234]Sat~Bahu'!$H$95</definedName>
    <definedName name="hx" localSheetId="9">#REF!</definedName>
    <definedName name="hx" localSheetId="6">#REF!</definedName>
    <definedName name="hx">#REF!</definedName>
    <definedName name="hydjack">[250]Alat!$I$55</definedName>
    <definedName name="hydrolik">[393]DH!$G$33</definedName>
    <definedName name="HYGH" localSheetId="4">#REF!</definedName>
    <definedName name="HYGH" localSheetId="6">#REF!</definedName>
    <definedName name="HYGH">#REF!</definedName>
    <definedName name="hyhkj" localSheetId="9" hidden="1">{"'Sheet1'!$A$1"}</definedName>
    <definedName name="hyhkj" localSheetId="6" hidden="1">{"'Sheet1'!$A$1"}</definedName>
    <definedName name="hyhkj" hidden="1">{"'Sheet1'!$A$1"}</definedName>
    <definedName name="hyu4t" localSheetId="9" hidden="1">{"'Sheet1'!$A$1"}</definedName>
    <definedName name="hyu4t" localSheetId="6" hidden="1">{"'Sheet1'!$A$1"}</definedName>
    <definedName name="hyu4t" hidden="1">{"'Sheet1'!$A$1"}</definedName>
    <definedName name="hyut" localSheetId="9" hidden="1">{"'Sheet1'!$A$1"}</definedName>
    <definedName name="hyut" localSheetId="6" hidden="1">{"'Sheet1'!$A$1"}</definedName>
    <definedName name="hyut" hidden="1">{"'Sheet1'!$A$1"}</definedName>
    <definedName name="I" localSheetId="4">#REF!</definedName>
    <definedName name="i" localSheetId="6">[567]Div2!$B$2:$L$67</definedName>
    <definedName name="I">#REF!</definedName>
    <definedName name="I." localSheetId="4">#REF!</definedName>
    <definedName name="I.">#REF!</definedName>
    <definedName name="I.2" localSheetId="9">#N/A</definedName>
    <definedName name="I.2">#REF!</definedName>
    <definedName name="I.2.A" localSheetId="9">[109]Anl!#REF!</definedName>
    <definedName name="I.2.a" localSheetId="4">#REF!</definedName>
    <definedName name="I.2.A" localSheetId="6">[109]Anl!#REF!</definedName>
    <definedName name="I.2.a">#REF!</definedName>
    <definedName name="I.2.B" localSheetId="9">[109]Anl!#REF!</definedName>
    <definedName name="I.2.b" localSheetId="4">#REF!</definedName>
    <definedName name="I.2.b">#REF!</definedName>
    <definedName name="I.2.c" localSheetId="4">#REF!</definedName>
    <definedName name="I.2.c">#REF!</definedName>
    <definedName name="I.2.d" localSheetId="4">#REF!</definedName>
    <definedName name="I.2.d">#REF!</definedName>
    <definedName name="I_L1" localSheetId="9">#REF!</definedName>
    <definedName name="I_L1">#REF!</definedName>
    <definedName name="I_L2">#REF!</definedName>
    <definedName name="I_L3">#REF!</definedName>
    <definedName name="I_LATAP">#REF!</definedName>
    <definedName name="I_LD">#REF!</definedName>
    <definedName name="I_LPOS">#REF!</definedName>
    <definedName name="I_LU">#REF!</definedName>
    <definedName name="i2a">#REF!</definedName>
    <definedName name="i2b">#REF!</definedName>
    <definedName name="i2c">#REF!</definedName>
    <definedName name="i2d">#REF!</definedName>
    <definedName name="i2e">#REF!</definedName>
    <definedName name="I2É6">[150]chitimc!#REF!</definedName>
    <definedName name="IA" localSheetId="9">#REF!</definedName>
    <definedName name="IA" localSheetId="6">#REF!</definedName>
    <definedName name="IA">#REF!</definedName>
    <definedName name="iat" localSheetId="9">'[165]Upah&amp;Bahan'!$C$55</definedName>
    <definedName name="iat">'[166]Upah&amp;Bahan'!$C$55</definedName>
    <definedName name="idal">[568]Dt!$C$6</definedName>
    <definedName name="IdemAtasAnalisaRAB">'[274]Analisa RAB'!$J1048576</definedName>
    <definedName name="ihb" localSheetId="9">#REF!</definedName>
    <definedName name="ihb" localSheetId="4">#REF!</definedName>
    <definedName name="ihb" localSheetId="6">#REF!</definedName>
    <definedName name="ihb">#REF!</definedName>
    <definedName name="ihbl" localSheetId="4">#REF!</definedName>
    <definedName name="ihbl">#REF!</definedName>
    <definedName name="II" localSheetId="4">'[569]ES STG'!#REF!</definedName>
    <definedName name="ii" localSheetId="6">[48]rab!#REF!</definedName>
    <definedName name="II">'[569]ES STG'!#REF!</definedName>
    <definedName name="II.6">[570]An!$F$272</definedName>
    <definedName name="II.6.">[570]An!$F$272</definedName>
    <definedName name="II_01" localSheetId="6">#REF!</definedName>
    <definedName name="II_01">#REF!</definedName>
    <definedName name="II_01A" localSheetId="6">#REF!</definedName>
    <definedName name="II_01A">#REF!</definedName>
    <definedName name="II_01B" localSheetId="6">#REF!</definedName>
    <definedName name="II_01B">#REF!</definedName>
    <definedName name="II_01C">#REF!</definedName>
    <definedName name="II_01D">#REF!</definedName>
    <definedName name="II_02">#REF!</definedName>
    <definedName name="II_03">#REF!</definedName>
    <definedName name="II_04">#REF!</definedName>
    <definedName name="II_05">#REF!</definedName>
    <definedName name="II_06">#REF!</definedName>
    <definedName name="II_06A">#REF!</definedName>
    <definedName name="II_06B">#REF!</definedName>
    <definedName name="II_06C">#REF!</definedName>
    <definedName name="II_06D">#REF!</definedName>
    <definedName name="II_07">#REF!</definedName>
    <definedName name="II_08">#REF!</definedName>
    <definedName name="II_09">#REF!</definedName>
    <definedName name="II_09A">#REF!</definedName>
    <definedName name="II_09B">#REF!</definedName>
    <definedName name="II_10">#REF!</definedName>
    <definedName name="II_11">#REF!</definedName>
    <definedName name="II_12">#REF!</definedName>
    <definedName name="II_13">#REF!</definedName>
    <definedName name="II_14">#REF!</definedName>
    <definedName name="II_15">#REF!</definedName>
    <definedName name="II_16">#REF!</definedName>
    <definedName name="II_L1">#REF!</definedName>
    <definedName name="II_L2">#REF!</definedName>
    <definedName name="II_L3">#REF!</definedName>
    <definedName name="II_LATAP">#REF!</definedName>
    <definedName name="II_LD">#REF!</definedName>
    <definedName name="II_LPOS">#REF!</definedName>
    <definedName name="II_LU">#REF!</definedName>
    <definedName name="iii">[48]rab!#REF!</definedName>
    <definedName name="III_L1" localSheetId="9">#REF!</definedName>
    <definedName name="III_L1" localSheetId="6">#REF!</definedName>
    <definedName name="III_L1">#REF!</definedName>
    <definedName name="III_L2" localSheetId="9">#REF!</definedName>
    <definedName name="III_L2" localSheetId="6">#REF!</definedName>
    <definedName name="III_L2">#REF!</definedName>
    <definedName name="III_L3" localSheetId="9">#REF!</definedName>
    <definedName name="III_L3" localSheetId="6">#REF!</definedName>
    <definedName name="III_L3">#REF!</definedName>
    <definedName name="III_LATAP">#REF!</definedName>
    <definedName name="III_LD">#REF!</definedName>
    <definedName name="III_LPOS">#REF!</definedName>
    <definedName name="III_LU">#REF!</definedName>
    <definedName name="iiii" localSheetId="4">[571]Analisa!#REF!</definedName>
    <definedName name="iiii">[571]Analisa!#REF!</definedName>
    <definedName name="IIIST">'[572]3TH'!$DR$13:$DR$504</definedName>
    <definedName name="IIKJJJGG" localSheetId="4">[573]HSP!#REF!</definedName>
    <definedName name="IIKJJJGG" localSheetId="6">[573]HSP!#REF!</definedName>
    <definedName name="IIKJJJGG">[573]HSP!#REF!</definedName>
    <definedName name="IIST" localSheetId="6">'[204]2RD'!$DR$13:$DR$504</definedName>
    <definedName name="IIST">'[205]2RD'!$DR$13:$DR$504</definedName>
    <definedName name="ijk">'[153]Harga Satuan Bahan'!$E$175</definedName>
    <definedName name="ijuk" localSheetId="9">#REF!</definedName>
    <definedName name="ijuk" localSheetId="4">[87]DH!#REF!</definedName>
    <definedName name="ijuk" localSheetId="6">#REF!</definedName>
    <definedName name="ijuk">[87]DH!#REF!</definedName>
    <definedName name="ijukyen" localSheetId="6">#REF!</definedName>
    <definedName name="ijukyen">#REF!</definedName>
    <definedName name="IKATAN_ANGIN" localSheetId="9">[122]BAHAN!#REF!</definedName>
    <definedName name="Ikatan_Angin" localSheetId="4">#REF!</definedName>
    <definedName name="Ikatan_Angin" localSheetId="6">#REF!</definedName>
    <definedName name="Ikatan_Angin">#REF!</definedName>
    <definedName name="ikiran" localSheetId="9">'[165]Upah&amp;Bahan'!$C$18</definedName>
    <definedName name="ikiran">'[166]Upah&amp;Bahan'!$C$18</definedName>
    <definedName name="IKUT_TND" localSheetId="4">#REF!</definedName>
    <definedName name="IKUT_TND" localSheetId="6">#REF!</definedName>
    <definedName name="IKUT_TND">#REF!</definedName>
    <definedName name="im" localSheetId="9">#REF!</definedName>
    <definedName name="im" localSheetId="4">#REF!</definedName>
    <definedName name="im">#REF!</definedName>
    <definedName name="impactpb">[345]Base_Price!$J$92</definedName>
    <definedName name="IN" localSheetId="9">[152]BPS!#REF!</definedName>
    <definedName name="IN" localSheetId="6">[152]BPS!#REF!</definedName>
    <definedName name="in">'[574]Kuantitas &amp; Harga'!$H$200</definedName>
    <definedName name="inalat" localSheetId="6">#REF!</definedName>
    <definedName name="inalat">#REF!</definedName>
    <definedName name="ind" localSheetId="6">#REF!</definedName>
    <definedName name="IND">'[575]FORM 3A'!$F$20</definedName>
    <definedName name="IndBhn">[289]Harsat!$L$11</definedName>
    <definedName name="INDEX_ARS" localSheetId="9">#REF!</definedName>
    <definedName name="INDEX_ARS" localSheetId="6">#REF!</definedName>
    <definedName name="INDEX_ARS">#REF!</definedName>
    <definedName name="index_arsitektur" localSheetId="9">#REF!</definedName>
    <definedName name="index_arsitektur" localSheetId="6">#REF!</definedName>
    <definedName name="index_arsitektur">#REF!</definedName>
    <definedName name="INDEX_STR" localSheetId="9">#REF!</definedName>
    <definedName name="INDEX_STR" localSheetId="6">#REF!</definedName>
    <definedName name="INDEX_STR">#REF!</definedName>
    <definedName name="indung_q" localSheetId="4">#REF!</definedName>
    <definedName name="indung_q">#REF!</definedName>
    <definedName name="indung_q_1" localSheetId="4">#REF!</definedName>
    <definedName name="indung_q_1">#REF!</definedName>
    <definedName name="INFO1" localSheetId="4">#REF!</definedName>
    <definedName name="INFO1">#REF!</definedName>
    <definedName name="INGEN">[576]basic_price!$Z$24</definedName>
    <definedName name="inlain" localSheetId="6">#REF!</definedName>
    <definedName name="inlain">#REF!</definedName>
    <definedName name="inmat" localSheetId="6">#REF!</definedName>
    <definedName name="inmat">#REF!</definedName>
    <definedName name="inst_air_bersih" localSheetId="4">#REF!</definedName>
    <definedName name="inst_air_bersih">#REF!</definedName>
    <definedName name="INSTALASI">#REF!</definedName>
    <definedName name="Instkabel">[207]hrg_sat!$H$79</definedName>
    <definedName name="inti" localSheetId="4">#REF!</definedName>
    <definedName name="inti" localSheetId="6">#REF!</definedName>
    <definedName name="inti">#REF!</definedName>
    <definedName name="inupah" localSheetId="6">#REF!</definedName>
    <definedName name="inupah">#REF!</definedName>
    <definedName name="ipp" hidden="1">#REF!</definedName>
    <definedName name="irahu">#REF!</definedName>
    <definedName name="irwan" localSheetId="4" hidden="1">#REF!</definedName>
    <definedName name="irwan" hidden="1">#REF!</definedName>
    <definedName name="isi" localSheetId="6">[169]Input!$B$13</definedName>
    <definedName name="ISI">[360]Menu!$E$22</definedName>
    <definedName name="isidt" localSheetId="6">#REF!</definedName>
    <definedName name="isidt">#REF!</definedName>
    <definedName name="islamiyah" localSheetId="6">#REF!</definedName>
    <definedName name="islamiyah">#REF!</definedName>
    <definedName name="isol" localSheetId="9">#REF!</definedName>
    <definedName name="isol" localSheetId="6">#REF!</definedName>
    <definedName name="isol">#REF!</definedName>
    <definedName name="Ist">'[152]1st'!$B$12:$B$503</definedName>
    <definedName name="item" localSheetId="9">'[165]Kuantitas &amp; Harga'!#REF!</definedName>
    <definedName name="item" localSheetId="6">'[166]Kuantitas &amp; Harga'!#REF!</definedName>
    <definedName name="ITEM">#N/A</definedName>
    <definedName name="ITEM_ATB" localSheetId="4">'[541]Analisa-Harga'!#REF!</definedName>
    <definedName name="ITEM_ATB" localSheetId="6">'[541]Analisa-Harga'!#REF!</definedName>
    <definedName name="ITEM_ATB">'[541]Analisa-Harga'!#REF!</definedName>
    <definedName name="ITEM_BTN_K.250" localSheetId="4">'[541]Analisa-Harga'!#REF!</definedName>
    <definedName name="ITEM_BTN_K.250" localSheetId="6">'[541]Analisa-Harga'!#REF!</definedName>
    <definedName name="ITEM_BTN_K.250">'[541]Analisa-Harga'!#REF!</definedName>
    <definedName name="ITEM_BTN_K225" localSheetId="4">'[541]Analisa-Harga'!#REF!</definedName>
    <definedName name="ITEM_BTN_K225">'[541]Analisa-Harga'!#REF!</definedName>
    <definedName name="ITEM_GAL_SAL_SAMPING">'[538]Analisa-Harga'!$J$117</definedName>
    <definedName name="ITEM_GAL_TNH_BIASA">'[538]Analisa-Harga'!$J$190</definedName>
    <definedName name="ITEM_GORONG2_40CM">'[538]Analisa-Harga'!$J$1118</definedName>
    <definedName name="ITEM_LAPEN" localSheetId="4">'[541]Analisa-Harga'!#REF!</definedName>
    <definedName name="ITEM_LAPEN" localSheetId="6">'[541]Analisa-Harga'!#REF!</definedName>
    <definedName name="ITEM_LAPEN">'[541]Analisa-Harga'!#REF!</definedName>
    <definedName name="ITEM_LASTON_AC">'[538]Analisa-Harga'!$J$831</definedName>
    <definedName name="ITEM_LPA_A">'[538]Analisa-Harga'!$J$612</definedName>
    <definedName name="ITEM_LPA_C">'[538]Analisa-Harga'!$J$540</definedName>
    <definedName name="ITEM_PAS._BT_ADUKAN">'[538]Analisa-Harga'!$J$331</definedName>
    <definedName name="ITEM_PEMB._DAMIJA">'[538]Analisa-Harga'!$J$44</definedName>
    <definedName name="ITEM_PEMBAYARAN_No." localSheetId="9">#REF!</definedName>
    <definedName name="ITEM_PEMBAYARAN_No." localSheetId="4">#REF!</definedName>
    <definedName name="ITEM_PEMBAYARAN_No." localSheetId="6">#REF!</definedName>
    <definedName name="ITEM_PEMBAYARAN_No.">#REF!</definedName>
    <definedName name="ITEM_PEMBESIAN" localSheetId="4">'[541]Analisa-Harga'!#REF!</definedName>
    <definedName name="ITEM_PEMBESIAN" localSheetId="6">'[541]Analisa-Harga'!#REF!</definedName>
    <definedName name="ITEM_PEMBESIAN">'[541]Analisa-Harga'!#REF!</definedName>
    <definedName name="ITEM_PRIME_COAT">'[538]Analisa-Harga'!$J$685</definedName>
    <definedName name="ITEM_TACK_COAT">'[538]Analisa-Harga'!$J$758</definedName>
    <definedName name="ITEM_TIM_TNH_BIASA">'[538]Analisa-Harga'!$J$404</definedName>
    <definedName name="item2" localSheetId="4">[87]Kua!#REF!</definedName>
    <definedName name="item2" localSheetId="6">[87]Kua!#REF!</definedName>
    <definedName name="item2">[87]Kua!#REF!</definedName>
    <definedName name="item3" localSheetId="4">[87]Kua!#REF!</definedName>
    <definedName name="item3" localSheetId="6">[87]Kua!#REF!</definedName>
    <definedName name="item3">[87]Kua!#REF!</definedName>
    <definedName name="ITEM851">'[275]HSLAIN-LAIN'!$A$1:$H$54</definedName>
    <definedName name="ITEMALAT" localSheetId="4">#REF!</definedName>
    <definedName name="ITEMALAT" localSheetId="6">#REF!</definedName>
    <definedName name="ITEMALAT">#REF!</definedName>
    <definedName name="ITEMBAHAN" localSheetId="4">#REF!</definedName>
    <definedName name="ITEMBAHAN" localSheetId="6">#REF!</definedName>
    <definedName name="ITEMBAHAN">#REF!</definedName>
    <definedName name="ItemSama" localSheetId="4">#REF!</definedName>
    <definedName name="ItemSama" localSheetId="6">#REF!</definedName>
    <definedName name="ItemSama">#REF!</definedName>
    <definedName name="ItemSelanjutnya">MAX([577]Analisa!$Y1048575:$Y1048576)+1</definedName>
    <definedName name="ITEMSUB" localSheetId="4">#REF!</definedName>
    <definedName name="ITEMSUB" localSheetId="6">#REF!</definedName>
    <definedName name="ITEMSUB">#REF!</definedName>
    <definedName name="ITEMUPAH" localSheetId="4">#REF!</definedName>
    <definedName name="ITEMUPAH" localSheetId="6">#REF!</definedName>
    <definedName name="ITEMUPAH">#REF!</definedName>
    <definedName name="ITONG">COLUMN([274]ANALISA!$F$1)</definedName>
    <definedName name="iv" localSheetId="6">[48]rab!#REF!</definedName>
    <definedName name="iv">[48]rab!#REF!</definedName>
    <definedName name="IV_L1" localSheetId="9">#REF!</definedName>
    <definedName name="IV_L1" localSheetId="6">#REF!</definedName>
    <definedName name="IV_L1">#REF!</definedName>
    <definedName name="IV_L2" localSheetId="9">#REF!</definedName>
    <definedName name="IV_L2" localSheetId="6">#REF!</definedName>
    <definedName name="IV_L2">#REF!</definedName>
    <definedName name="IV_L3" localSheetId="9">#REF!</definedName>
    <definedName name="IV_L3" localSheetId="6">#REF!</definedName>
    <definedName name="IV_L3">#REF!</definedName>
    <definedName name="IV_LD">#REF!</definedName>
    <definedName name="IV_UPOS">#REF!</definedName>
    <definedName name="IVST" localSheetId="6">'[204]4TH'!$DR$13:$DR$504</definedName>
    <definedName name="IVST">'[205]4TH'!$DR$13:$DR$504</definedName>
    <definedName name="iwf">[250]Material!$J$132</definedName>
    <definedName name="iwfbs" localSheetId="9">#REF!</definedName>
    <definedName name="iwfbs" localSheetId="6">#REF!</definedName>
    <definedName name="iwfbs">#REF!</definedName>
    <definedName name="ix" localSheetId="6">[48]rab!#REF!</definedName>
    <definedName name="ix">[48]rab!#REF!</definedName>
    <definedName name="IX.c" localSheetId="9">#REF!</definedName>
    <definedName name="IX.c" localSheetId="6">#REF!</definedName>
    <definedName name="IX.c">#REF!</definedName>
    <definedName name="IXb" localSheetId="9">#REF!</definedName>
    <definedName name="IXb" localSheetId="6">#REF!</definedName>
    <definedName name="IXb">#REF!</definedName>
    <definedName name="j" localSheetId="4">#REF!</definedName>
    <definedName name="j">#REF!</definedName>
    <definedName name="J." localSheetId="4">#REF!</definedName>
    <definedName name="J.">#REF!</definedName>
    <definedName name="j.1" localSheetId="4">#REF!</definedName>
    <definedName name="j.1">#REF!</definedName>
    <definedName name="j.1011">'[394]3Div10a'!$J$54</definedName>
    <definedName name="j.1012">'[394]3Div10c'!$U$896</definedName>
    <definedName name="j.2" localSheetId="9">#REF!</definedName>
    <definedName name="j.2" localSheetId="4">#REF!</definedName>
    <definedName name="j.2" localSheetId="6">#REF!</definedName>
    <definedName name="j.2">#REF!</definedName>
    <definedName name="j.233">'[394]3Div2'!$U$783</definedName>
    <definedName name="J.2aksen" localSheetId="9">#REF!</definedName>
    <definedName name="J.2aksen" localSheetId="6">#REF!</definedName>
    <definedName name="J.2aksen">#REF!</definedName>
    <definedName name="J.3" localSheetId="9">#REF!</definedName>
    <definedName name="J.3" localSheetId="6">#REF!</definedName>
    <definedName name="J.3">#REF!</definedName>
    <definedName name="j.312">'[394]3Div3'!$U$182</definedName>
    <definedName name="j.33">'[394]3Div3'!$U$1211</definedName>
    <definedName name="J.4" localSheetId="9">#REF!</definedName>
    <definedName name="J.4" localSheetId="6">#REF!</definedName>
    <definedName name="J.4">#REF!</definedName>
    <definedName name="J.4aksen" localSheetId="9">#REF!</definedName>
    <definedName name="J.4aksen" localSheetId="6">#REF!</definedName>
    <definedName name="J.4aksen">#REF!</definedName>
    <definedName name="J.5" localSheetId="9">#REF!</definedName>
    <definedName name="J.5" localSheetId="6">#REF!</definedName>
    <definedName name="J.5">#REF!</definedName>
    <definedName name="j.511">'[394]3Div5'!$U$62</definedName>
    <definedName name="j.512">'[394]3Div5'!$U$241</definedName>
    <definedName name="j.521">'[394]3Div5'!$U$421</definedName>
    <definedName name="J.6" localSheetId="9">#REF!</definedName>
    <definedName name="J.6" localSheetId="6">#REF!</definedName>
    <definedName name="J.6">#REF!</definedName>
    <definedName name="j.611">'[394]3Div6'!$U$63</definedName>
    <definedName name="j.612">'[394]3Div6'!$U$183</definedName>
    <definedName name="j.632">'[394]3Div6'!$U$960</definedName>
    <definedName name="j.635">'[394]3Div6'!$U$1676</definedName>
    <definedName name="j.636a">'[394]3Div6'!$U$2753</definedName>
    <definedName name="j.66">'[394]3Div6'!$U$2392</definedName>
    <definedName name="J.7" localSheetId="9">#REF!</definedName>
    <definedName name="J.7" localSheetId="6">#REF!</definedName>
    <definedName name="J.7">#REF!</definedName>
    <definedName name="j.716">'[394]3Div7'!$U$601</definedName>
    <definedName name="j.772">'[394]3Div7a'!$U$534</definedName>
    <definedName name="j.776">'[394]3Div7a'!$U$1014</definedName>
    <definedName name="j.811">'[394]3Div8'!$U$55</definedName>
    <definedName name="j.812">'[394]3Div8'!$U$234</definedName>
    <definedName name="j.813">'[394]3Div8'!$U$414</definedName>
    <definedName name="j.817">'[394]3Div8'!$U$951</definedName>
    <definedName name="j.845">'[394]3Div8'!$U$2033</definedName>
    <definedName name="j.852">'[394]3Div8'!$U$2407</definedName>
    <definedName name="J.9" localSheetId="9">#REF!</definedName>
    <definedName name="J.9" localSheetId="6">#REF!</definedName>
    <definedName name="J.9">#REF!</definedName>
    <definedName name="J.KACAALUM" localSheetId="9">#REF!</definedName>
    <definedName name="J.KACAALUM" localSheetId="6">#REF!</definedName>
    <definedName name="J.KACAALUM">#REF!</definedName>
    <definedName name="J.KACAKAYU" localSheetId="9">#REF!</definedName>
    <definedName name="J.KACAKAYU" localSheetId="6">#REF!</definedName>
    <definedName name="J.KACAKAYU">#REF!</definedName>
    <definedName name="J_10">#REF!</definedName>
    <definedName name="J_12">#REF!</definedName>
    <definedName name="J_18">#REF!</definedName>
    <definedName name="J_19">#REF!</definedName>
    <definedName name="J_20">#REF!</definedName>
    <definedName name="J_20A">#REF!</definedName>
    <definedName name="J_21">#REF!</definedName>
    <definedName name="J_22">#REF!</definedName>
    <definedName name="J_23">#REF!</definedName>
    <definedName name="J_7">#REF!</definedName>
    <definedName name="J_7A">#REF!</definedName>
    <definedName name="J_8">#REF!</definedName>
    <definedName name="J_8A">#REF!</definedName>
    <definedName name="J_9">#REF!</definedName>
    <definedName name="J_9A">#REF!</definedName>
    <definedName name="J1_1">#REF!</definedName>
    <definedName name="J11_BL8">#REF!</definedName>
    <definedName name="J2_1">#REF!</definedName>
    <definedName name="J3_2">#REF!</definedName>
    <definedName name="J4_2">#REF!</definedName>
    <definedName name="j5jj" localSheetId="9" hidden="1">{"'Sheet1'!$A$1"}</definedName>
    <definedName name="j5jj" localSheetId="6" hidden="1">{"'Sheet1'!$A$1"}</definedName>
    <definedName name="j5jj" hidden="1">{"'Sheet1'!$A$1"}</definedName>
    <definedName name="J7_BL8">#REF!</definedName>
    <definedName name="J8_BL8">#REF!</definedName>
    <definedName name="J9_BL8">#REF!</definedName>
    <definedName name="ja">#REF!</definedName>
    <definedName name="jab" localSheetId="4">#REF!</definedName>
    <definedName name="JAB" localSheetId="6">[9]Menu!$B$18</definedName>
    <definedName name="jab">#REF!</definedName>
    <definedName name="jabatan" localSheetId="9">[224]INPUT!$E$22</definedName>
    <definedName name="Jabatan" localSheetId="4">#REF!</definedName>
    <definedName name="JABATAN" localSheetId="6">[439]Input!$B$8</definedName>
    <definedName name="Jabatan">#REF!</definedName>
    <definedName name="Jabatan_Penawar">[536]Data!$G$7</definedName>
    <definedName name="jabatan_pimpinan">'[578]Surat Pernyataan'!$H$35</definedName>
    <definedName name="jabatanb">[15]Nama!$J$8</definedName>
    <definedName name="JabatanOwner1">'[241]DATA PROYEK'!$F$61</definedName>
    <definedName name="JabatanOwner2">'[241]DATA PROYEK'!$F$67</definedName>
    <definedName name="jack">[247]Harsat!$E$94</definedName>
    <definedName name="jackhamer">'[579]uph bhn'!$G$50</definedName>
    <definedName name="JACKHAMMER" localSheetId="9">#REF!</definedName>
    <definedName name="JACKHAMMER" localSheetId="4">#REF!</definedName>
    <definedName name="JACKHAMMER" localSheetId="6">[56]Alt!$A$1476:$J$1534</definedName>
    <definedName name="JACKHAMMER">#REF!</definedName>
    <definedName name="Jad" localSheetId="4">#REF!</definedName>
    <definedName name="Jad" localSheetId="6">#REF!</definedName>
    <definedName name="Jad">#REF!</definedName>
    <definedName name="JAD_PEL_06">[262]jdw!$M$13:$AQ$53</definedName>
    <definedName name="JADWAL">[262]jdw!$M$13:$AQ$51</definedName>
    <definedName name="JADWAL_BAR" localSheetId="6">[138]RAB!#REF!</definedName>
    <definedName name="JADWAL_BAR">[138]RAB!#REF!</definedName>
    <definedName name="JADWAL_S" localSheetId="6">[138]RAB!#REF!</definedName>
    <definedName name="JADWAL_S">[138]RAB!#REF!</definedName>
    <definedName name="JadwalBahan" localSheetId="4">[580]bahan!#REF!</definedName>
    <definedName name="JadwalBahan" localSheetId="6">[580]bahan!#REF!</definedName>
    <definedName name="JadwalBahan">[580]bahan!#REF!</definedName>
    <definedName name="JadwalPemakaianUBA">'[241]Schedule UBA'!$C$12:$AG$1156</definedName>
    <definedName name="jaga_gd" localSheetId="4">#REF!</definedName>
    <definedName name="jaga_gd" localSheetId="6">#REF!</definedName>
    <definedName name="jaga_gd">#REF!</definedName>
    <definedName name="jal" localSheetId="6">#REF!</definedName>
    <definedName name="jal">#REF!</definedName>
    <definedName name="jalan" localSheetId="4">[322]Analisa!#REF!</definedName>
    <definedName name="jalan" localSheetId="6">[141]Tabel!$M$63:$M$71</definedName>
    <definedName name="jalan">[322]Analisa!#REF!</definedName>
    <definedName name="jalusi" localSheetId="9">[339]Analisis!#REF!</definedName>
    <definedName name="jalusi" localSheetId="6">#REF!</definedName>
    <definedName name="jalusi">#REF!</definedName>
    <definedName name="JALUSIDL">#N/A</definedName>
    <definedName name="JALUSIKAYU" localSheetId="9">#REF!</definedName>
    <definedName name="JALUSIKAYU" localSheetId="6">#REF!</definedName>
    <definedName name="JALUSIKAYU">#REF!</definedName>
    <definedName name="jalusikayu\nonjasa" localSheetId="9">#REF!</definedName>
    <definedName name="jalusikayu\nonjasa" localSheetId="6">#REF!</definedName>
    <definedName name="jalusikayu\nonjasa">#REF!</definedName>
    <definedName name="JALUSIKM">#N/A</definedName>
    <definedName name="JAM" localSheetId="4">#REF!</definedName>
    <definedName name="jam" localSheetId="6">[15]Nama!$C$13</definedName>
    <definedName name="JAM">#REF!</definedName>
    <definedName name="JAM_KERJA">[581]Informasi!$H$45</definedName>
    <definedName name="jambu" localSheetId="4">'[291]HARGA SATUAN'!#REF!</definedName>
    <definedName name="jambu" localSheetId="6">'[291]HARGA SATUAN'!#REF!</definedName>
    <definedName name="jambu">'[291]HARGA SATUAN'!#REF!</definedName>
    <definedName name="jambudipa" localSheetId="6">#REF!</definedName>
    <definedName name="jambudipa">#REF!</definedName>
    <definedName name="jaminan" localSheetId="6">[142]CH!$C$19</definedName>
    <definedName name="jaminan">[185]CH!$C$19</definedName>
    <definedName name="jamker">[582]MAP!$V$13</definedName>
    <definedName name="JAMKERJA" localSheetId="6">[142]CH!$C$24</definedName>
    <definedName name="jamkerja">[563]CH!$C$25</definedName>
    <definedName name="jaml" localSheetId="4">#REF!</definedName>
    <definedName name="jaml" localSheetId="6">#REF!</definedName>
    <definedName name="jaml">#REF!</definedName>
    <definedName name="JAN">[141]LHR!$D$11:$D$62</definedName>
    <definedName name="Jan_All" localSheetId="4">#REF!</definedName>
    <definedName name="Jan_All" localSheetId="6">#REF!</definedName>
    <definedName name="Jan_All">#REF!</definedName>
    <definedName name="Jan_Bahapal" localSheetId="4">#REF!</definedName>
    <definedName name="Jan_Bahapal" localSheetId="6">#REF!</definedName>
    <definedName name="Jan_Bahapal">#REF!</definedName>
    <definedName name="Jan_Barumun" localSheetId="4">#REF!</definedName>
    <definedName name="Jan_Barumun" localSheetId="6">#REF!</definedName>
    <definedName name="Jan_Barumun">#REF!</definedName>
    <definedName name="Jan_Buaya" localSheetId="4">#REF!</definedName>
    <definedName name="Jan_Buaya">#REF!</definedName>
    <definedName name="Jan_Dua1" localSheetId="4">#REF!</definedName>
    <definedName name="Jan_Dua1">#REF!</definedName>
    <definedName name="Jan_Dua2" localSheetId="4">#REF!</definedName>
    <definedName name="Jan_Dua2">#REF!</definedName>
    <definedName name="Jan_Hantu" localSheetId="4">#REF!</definedName>
    <definedName name="Jan_Hantu">#REF!</definedName>
    <definedName name="Jan_Pane" localSheetId="4">#REF!</definedName>
    <definedName name="Jan_Pane">#REF!</definedName>
    <definedName name="Jan_Poncan" localSheetId="4">#REF!</definedName>
    <definedName name="Jan_Poncan">#REF!</definedName>
    <definedName name="Jan_Raso" localSheetId="4">#REF!</definedName>
    <definedName name="Jan_Raso">#REF!</definedName>
    <definedName name="Jan_Sibintang" localSheetId="4">#REF!</definedName>
    <definedName name="Jan_Sibintang">#REF!</definedName>
    <definedName name="Jan_Sibuluh" localSheetId="4">#REF!</definedName>
    <definedName name="Jan_Sibuluh">#REF!</definedName>
    <definedName name="Jan_Ujung" localSheetId="4">#REF!</definedName>
    <definedName name="Jan_Ujung">#REF!</definedName>
    <definedName name="Jan02_Dua1" localSheetId="4">#REF!</definedName>
    <definedName name="Jan02_Dua1">#REF!</definedName>
    <definedName name="Jan02_Pane" localSheetId="4">#REF!</definedName>
    <definedName name="Jan02_Pane">#REF!</definedName>
    <definedName name="Jan03_All" localSheetId="4">#REF!</definedName>
    <definedName name="Jan03_All">#REF!</definedName>
    <definedName name="Jan03_Bahapal" localSheetId="4">#REF!</definedName>
    <definedName name="Jan03_Bahapal">#REF!</definedName>
    <definedName name="Jan03_Barumun" localSheetId="4">#REF!</definedName>
    <definedName name="Jan03_Barumun">#REF!</definedName>
    <definedName name="Jan03_Buaya" localSheetId="4">#REF!</definedName>
    <definedName name="Jan03_Buaya">#REF!</definedName>
    <definedName name="Jan03_Dua2" localSheetId="4">#REF!</definedName>
    <definedName name="Jan03_Dua2">#REF!</definedName>
    <definedName name="Jan03_Hantu" localSheetId="4">#REF!</definedName>
    <definedName name="Jan03_Hantu">#REF!</definedName>
    <definedName name="Jan03_Poncan" localSheetId="4">#REF!</definedName>
    <definedName name="Jan03_Poncan">#REF!</definedName>
    <definedName name="Jan03_Raso" localSheetId="4">#REF!</definedName>
    <definedName name="Jan03_Raso">#REF!</definedName>
    <definedName name="Jan03_Sibintang" localSheetId="4">#REF!</definedName>
    <definedName name="Jan03_Sibintang">#REF!</definedName>
    <definedName name="Jan03_Sibuluh" localSheetId="4">#REF!</definedName>
    <definedName name="Jan03_Sibuluh">#REF!</definedName>
    <definedName name="Jan03_Ujung" localSheetId="4">#REF!</definedName>
    <definedName name="Jan03_Ujung">#REF!</definedName>
    <definedName name="jang" localSheetId="9">#REF!</definedName>
    <definedName name="jang">#REF!</definedName>
    <definedName name="jangan" localSheetId="4" hidden="1">[583]H.Satuan!#REF!</definedName>
    <definedName name="jangan" localSheetId="6" hidden="1">[584]H.Satuan!#REF!</definedName>
    <definedName name="jangan" hidden="1">[583]H.Satuan!#REF!</definedName>
    <definedName name="jangka" localSheetId="4">[203]Input!#REF!</definedName>
    <definedName name="jangka">[203]Input!#REF!</definedName>
    <definedName name="jangkus.bssengkang" localSheetId="9">#REF!</definedName>
    <definedName name="jangkus.bssengkang" localSheetId="6">#REF!</definedName>
    <definedName name="jangkus.bssengkang">#REF!</definedName>
    <definedName name="jangkus.lantaikerja" localSheetId="9">#REF!</definedName>
    <definedName name="jangkus.lantaikerja" localSheetId="6">#REF!</definedName>
    <definedName name="jangkus.lantaikerja">#REF!</definedName>
    <definedName name="jangkus.pasangan.aanstamping" localSheetId="9">#REF!</definedName>
    <definedName name="jangkus.pasangan.aanstamping" localSheetId="6">#REF!</definedName>
    <definedName name="jangkus.pasangan.aanstamping">#REF!</definedName>
    <definedName name="jangkusAanstampeng">#REF!</definedName>
    <definedName name="jangkusanstamping">#REF!</definedName>
    <definedName name="jangkusbetok350">#REF!</definedName>
    <definedName name="jangkusbetonk250">#REF!</definedName>
    <definedName name="jangkusbetonk300">#REF!</definedName>
    <definedName name="jangkusbkspondasi">#REF!</definedName>
    <definedName name="jangkusbksslof">#REF!</definedName>
    <definedName name="jangkusbstulangan">#REF!</definedName>
    <definedName name="jangkusk100123">#REF!</definedName>
    <definedName name="jangkusltkerja">#REF!</definedName>
    <definedName name="jangkuspondasi1.3">#REF!</definedName>
    <definedName name="jangkuspondasi1.4">#REF!</definedName>
    <definedName name="jangkuspondasi1.5">#REF!</definedName>
    <definedName name="jangkusstampeng">#REF!</definedName>
    <definedName name="jangkuswstop150">#REF!</definedName>
    <definedName name="JARAK" localSheetId="4">#REF!</definedName>
    <definedName name="jarak" localSheetId="6">[190]Input!$B$14</definedName>
    <definedName name="JARAK">#REF!</definedName>
    <definedName name="Jarak.Angkut">[295]DATA!$C$28</definedName>
    <definedName name="JARAK_BASECAMP_LOKASI">[581]Informasi!$H$31</definedName>
    <definedName name="jarakquary" localSheetId="4">[585]MPEL!#REF!</definedName>
    <definedName name="jarakquary" localSheetId="6">[585]MPEL!#REF!</definedName>
    <definedName name="jarakquary">[585]MPEL!#REF!</definedName>
    <definedName name="JASA" localSheetId="9">#REF!</definedName>
    <definedName name="JASA" localSheetId="4">#REF!</definedName>
    <definedName name="JASA" localSheetId="6">#REF!</definedName>
    <definedName name="JASA">#REF!</definedName>
    <definedName name="JASD" localSheetId="4">#REF!</definedName>
    <definedName name="JASD">#REF!</definedName>
    <definedName name="JBS">[157]harsat!#REF!</definedName>
    <definedName name="jbt" localSheetId="6">#REF!</definedName>
    <definedName name="JBT">'[123]DATA PROYEK'!$B$9</definedName>
    <definedName name="JDW" localSheetId="4">#REF!</definedName>
    <definedName name="JDW" localSheetId="6">#REF!</definedName>
    <definedName name="JDW">#REF!</definedName>
    <definedName name="JDW_ALAT">'[262]jdw~bhn'!$C$14:$AO$113</definedName>
    <definedName name="JDW_BAHAN">'[262]jdw~tng_alt'!$C$13:$AO$312</definedName>
    <definedName name="JDW_BHN">'[262]jdw~bhn'!$B$14:$AP$128</definedName>
    <definedName name="JDW_MOB">[262]jdwmob!$B$2:$U$77</definedName>
    <definedName name="JDWALAT" localSheetId="6">#REF!</definedName>
    <definedName name="JDWALAT">#REF!</definedName>
    <definedName name="JDWMOB">[262]jdwmob!$B$2:$U$76</definedName>
    <definedName name="jeda">[244]jeulingke!$F$86</definedName>
    <definedName name="JEFTA" localSheetId="9">#REF!</definedName>
    <definedName name="JEFTA" localSheetId="4">#REF!</definedName>
    <definedName name="JEFTA" localSheetId="6">#REF!</definedName>
    <definedName name="JEFTA">#REF!</definedName>
    <definedName name="JEKAMATI">#N/A</definedName>
    <definedName name="Jemb" localSheetId="4">#REF!</definedName>
    <definedName name="Jemb" localSheetId="6">#REF!</definedName>
    <definedName name="Jemb">#REF!</definedName>
    <definedName name="jembatan" localSheetId="4">#REF!</definedName>
    <definedName name="jembatan" localSheetId="6">#REF!</definedName>
    <definedName name="jembatan">#REF!</definedName>
    <definedName name="JEMNAS" localSheetId="4">'[316]RINCIAN HAR06'!#REF!</definedName>
    <definedName name="JEMNAS" localSheetId="6">'[316]RINCIAN HAR06'!#REF!</definedName>
    <definedName name="JEMNAS">'[316]RINCIAN HAR06'!#REF!</definedName>
    <definedName name="Jend_1">'[321]Analisa Harga Satuan'!$G$2417</definedName>
    <definedName name="JendBV1">'[321]Analisa Harga Satuan'!$G$2448</definedName>
    <definedName name="JendBV2">'[321]Analisa Harga Satuan'!$G$2456</definedName>
    <definedName name="jendelaalum" localSheetId="9">#REF!</definedName>
    <definedName name="jendelaalum" localSheetId="6">#REF!</definedName>
    <definedName name="jendelaalum">#REF!</definedName>
    <definedName name="jendelaalumkaca\nonjasa" localSheetId="9">#REF!</definedName>
    <definedName name="jendelaalumkaca\nonjasa" localSheetId="6">#REF!</definedName>
    <definedName name="jendelaalumkaca\nonjasa">#REF!</definedName>
    <definedName name="jendelakayukaca\nonjasa" localSheetId="9">#REF!</definedName>
    <definedName name="jendelakayukaca\nonjasa" localSheetId="6">#REF!</definedName>
    <definedName name="jendelakayukaca\nonjasa">#REF!</definedName>
    <definedName name="JENISBAHAN" localSheetId="4">#REF!</definedName>
    <definedName name="JENISBAHAN">#REF!</definedName>
    <definedName name="JenisBahanB">'[274]Analisa RAB'!$C$4:$C$17878</definedName>
    <definedName name="JenisBahanCCOIntern">'[241]Analisa Harsat CCO Intern'!$E$8:$E$500</definedName>
    <definedName name="JenisBahanRealisasiSaatIni">'[241]AnHarSat Real Saat Ini'!$E$8:$E$500</definedName>
    <definedName name="JenisBahanRealisasiSdSaatLalu">'[241]AnHarSat Real Sd Saat Lalu'!$E$8:$E$500</definedName>
    <definedName name="jesat01" localSheetId="4">#REF!</definedName>
    <definedName name="jesat01" localSheetId="6">#REF!</definedName>
    <definedName name="jesat01">#REF!</definedName>
    <definedName name="jesat02" localSheetId="4">#REF!</definedName>
    <definedName name="jesat02" localSheetId="6">#REF!</definedName>
    <definedName name="jesat02">#REF!</definedName>
    <definedName name="jesat03" localSheetId="4">#REF!</definedName>
    <definedName name="jesat03" localSheetId="6">#REF!</definedName>
    <definedName name="jesat03">#REF!</definedName>
    <definedName name="jesat04" localSheetId="4">#REF!</definedName>
    <definedName name="jesat04">#REF!</definedName>
    <definedName name="jesat05" localSheetId="4">#REF!</definedName>
    <definedName name="jesat05">#REF!</definedName>
    <definedName name="jesat06" localSheetId="4">#REF!</definedName>
    <definedName name="jesat06">#REF!</definedName>
    <definedName name="jesat07" localSheetId="4">#REF!</definedName>
    <definedName name="jesat07">#REF!</definedName>
    <definedName name="jesat08" localSheetId="4">#REF!</definedName>
    <definedName name="jesat08">#REF!</definedName>
    <definedName name="jesat09" localSheetId="4">#REF!</definedName>
    <definedName name="jesat09">#REF!</definedName>
    <definedName name="jesat10" localSheetId="4">#REF!</definedName>
    <definedName name="jesat10">#REF!</definedName>
    <definedName name="jesat11" localSheetId="4">#REF!</definedName>
    <definedName name="jesat11">#REF!</definedName>
    <definedName name="jesat12" localSheetId="4">#REF!</definedName>
    <definedName name="jesat12">#REF!</definedName>
    <definedName name="jesat13" localSheetId="4">#REF!</definedName>
    <definedName name="jesat13">#REF!</definedName>
    <definedName name="jesat14" localSheetId="4">#REF!</definedName>
    <definedName name="jesat14">#REF!</definedName>
    <definedName name="jesat15" localSheetId="4">#REF!</definedName>
    <definedName name="jesat15">#REF!</definedName>
    <definedName name="jesat16" localSheetId="4">#REF!</definedName>
    <definedName name="jesat16">#REF!</definedName>
    <definedName name="jesat17" localSheetId="4">#REF!</definedName>
    <definedName name="jesat17">#REF!</definedName>
    <definedName name="jesat18" localSheetId="4">#REF!</definedName>
    <definedName name="jesat18">#REF!</definedName>
    <definedName name="jesat19" localSheetId="4">#REF!</definedName>
    <definedName name="jesat19">#REF!</definedName>
    <definedName name="jesat20" localSheetId="4">#REF!</definedName>
    <definedName name="jesat20">#REF!</definedName>
    <definedName name="jesat21" localSheetId="4">#REF!</definedName>
    <definedName name="jesat21">#REF!</definedName>
    <definedName name="jesat22" localSheetId="4">#REF!</definedName>
    <definedName name="jesat22">#REF!</definedName>
    <definedName name="jesat23" localSheetId="4">#REF!</definedName>
    <definedName name="jesat23">#REF!</definedName>
    <definedName name="jesat24" localSheetId="4">#REF!</definedName>
    <definedName name="jesat24">#REF!</definedName>
    <definedName name="jesat25" localSheetId="4">#REF!</definedName>
    <definedName name="jesat25">#REF!</definedName>
    <definedName name="jesat26" localSheetId="4">#REF!</definedName>
    <definedName name="jesat26">#REF!</definedName>
    <definedName name="jesat27" localSheetId="4">#REF!</definedName>
    <definedName name="jesat27">#REF!</definedName>
    <definedName name="jesat28" localSheetId="4">#REF!</definedName>
    <definedName name="jesat28">#REF!</definedName>
    <definedName name="jesat29" localSheetId="4">#REF!</definedName>
    <definedName name="jesat29">#REF!</definedName>
    <definedName name="jesat30" localSheetId="4">#REF!</definedName>
    <definedName name="jesat30">#REF!</definedName>
    <definedName name="jesat31" localSheetId="4">#REF!</definedName>
    <definedName name="jesat31">#REF!</definedName>
    <definedName name="jesat32" localSheetId="4">#REF!</definedName>
    <definedName name="jesat32">#REF!</definedName>
    <definedName name="jesat33" localSheetId="4">#REF!</definedName>
    <definedName name="jesat33">#REF!</definedName>
    <definedName name="jesat34" localSheetId="4">#REF!</definedName>
    <definedName name="jesat34">#REF!</definedName>
    <definedName name="jesat35" localSheetId="4">#REF!</definedName>
    <definedName name="jesat35">#REF!</definedName>
    <definedName name="jesat36" localSheetId="4">#REF!</definedName>
    <definedName name="jesat36">#REF!</definedName>
    <definedName name="jesat37" localSheetId="4">#REF!</definedName>
    <definedName name="jesat37">#REF!</definedName>
    <definedName name="jesat38" localSheetId="4">#REF!</definedName>
    <definedName name="jesat38">#REF!</definedName>
    <definedName name="jesat39" localSheetId="4">#REF!</definedName>
    <definedName name="jesat39">#REF!</definedName>
    <definedName name="jesat40" localSheetId="4">#REF!</definedName>
    <definedName name="jesat40">#REF!</definedName>
    <definedName name="jesat41" localSheetId="4">#REF!</definedName>
    <definedName name="jesat41">#REF!</definedName>
    <definedName name="jesat42" localSheetId="4">#REF!</definedName>
    <definedName name="jesat42">#REF!</definedName>
    <definedName name="jesat43" localSheetId="4">#REF!</definedName>
    <definedName name="jesat43">#REF!</definedName>
    <definedName name="jesat44" localSheetId="4">#REF!</definedName>
    <definedName name="jesat44">#REF!</definedName>
    <definedName name="jesat45" localSheetId="4">#REF!</definedName>
    <definedName name="jesat45">#REF!</definedName>
    <definedName name="jesat46" localSheetId="4">#REF!</definedName>
    <definedName name="jesat46">#REF!</definedName>
    <definedName name="jesat47" localSheetId="4">#REF!</definedName>
    <definedName name="jesat47">#REF!</definedName>
    <definedName name="jesat48" localSheetId="4">#REF!</definedName>
    <definedName name="jesat48">#REF!</definedName>
    <definedName name="jesat49" localSheetId="4">#REF!</definedName>
    <definedName name="jesat49">#REF!</definedName>
    <definedName name="jesat50" localSheetId="4">#REF!</definedName>
    <definedName name="jesat50">#REF!</definedName>
    <definedName name="jesat51" localSheetId="4">#REF!</definedName>
    <definedName name="jesat51">#REF!</definedName>
    <definedName name="jesat52" localSheetId="4">#REF!</definedName>
    <definedName name="jesat52">#REF!</definedName>
    <definedName name="jesat53" localSheetId="4">#REF!</definedName>
    <definedName name="jesat53">#REF!</definedName>
    <definedName name="jesat54" localSheetId="4">#REF!</definedName>
    <definedName name="jesat54">#REF!</definedName>
    <definedName name="jesat55" localSheetId="4">#REF!</definedName>
    <definedName name="jesat55">#REF!</definedName>
    <definedName name="jesat56" localSheetId="4">#REF!</definedName>
    <definedName name="jesat56">#REF!</definedName>
    <definedName name="jesat57" localSheetId="4">#REF!</definedName>
    <definedName name="jesat57">#REF!</definedName>
    <definedName name="jesat58" localSheetId="4">#REF!</definedName>
    <definedName name="jesat58">#REF!</definedName>
    <definedName name="jesat59" localSheetId="4">#REF!</definedName>
    <definedName name="jesat59">#REF!</definedName>
    <definedName name="jesat60" localSheetId="4">#REF!</definedName>
    <definedName name="jesat60">#REF!</definedName>
    <definedName name="jesat61" localSheetId="4">#REF!</definedName>
    <definedName name="jesat61">#REF!</definedName>
    <definedName name="jesat62" localSheetId="4">#REF!</definedName>
    <definedName name="jesat62">#REF!</definedName>
    <definedName name="jesat63" localSheetId="4">#REF!</definedName>
    <definedName name="jesat63">#REF!</definedName>
    <definedName name="jesat64" localSheetId="4">#REF!</definedName>
    <definedName name="jesat64">#REF!</definedName>
    <definedName name="jesat65" localSheetId="4">#REF!</definedName>
    <definedName name="jesat65">#REF!</definedName>
    <definedName name="jesat66" localSheetId="4">#REF!</definedName>
    <definedName name="jesat66">#REF!</definedName>
    <definedName name="jesat67" localSheetId="4">#REF!</definedName>
    <definedName name="jesat67">#REF!</definedName>
    <definedName name="jesat68" localSheetId="4">#REF!</definedName>
    <definedName name="jesat68">#REF!</definedName>
    <definedName name="jesat69" localSheetId="4">#REF!</definedName>
    <definedName name="jesat69">#REF!</definedName>
    <definedName name="jesat70" localSheetId="4">#REF!</definedName>
    <definedName name="jesat70">#REF!</definedName>
    <definedName name="jesat71" localSheetId="4">#REF!</definedName>
    <definedName name="jesat71">#REF!</definedName>
    <definedName name="jesat72" localSheetId="4">#REF!</definedName>
    <definedName name="jesat72">#REF!</definedName>
    <definedName name="jesat73" localSheetId="4">#REF!</definedName>
    <definedName name="jesat73">#REF!</definedName>
    <definedName name="jesat74" localSheetId="4">#REF!</definedName>
    <definedName name="jesat74">#REF!</definedName>
    <definedName name="jesat75" localSheetId="4">#REF!</definedName>
    <definedName name="jesat75">#REF!</definedName>
    <definedName name="jesat76" localSheetId="4">#REF!</definedName>
    <definedName name="jesat76">#REF!</definedName>
    <definedName name="jesat77" localSheetId="4">#REF!</definedName>
    <definedName name="jesat77">#REF!</definedName>
    <definedName name="jesat78" localSheetId="4">#REF!</definedName>
    <definedName name="jesat78">#REF!</definedName>
    <definedName name="jesat79" localSheetId="4">#REF!</definedName>
    <definedName name="jesat79">#REF!</definedName>
    <definedName name="jesat80" localSheetId="4">#REF!</definedName>
    <definedName name="jesat80">#REF!</definedName>
    <definedName name="jesat81" localSheetId="4">#REF!</definedName>
    <definedName name="jesat81">#REF!</definedName>
    <definedName name="jesat82" localSheetId="4">#REF!</definedName>
    <definedName name="jesat82">#REF!</definedName>
    <definedName name="jesat83" localSheetId="4">#REF!</definedName>
    <definedName name="jesat83">#REF!</definedName>
    <definedName name="jesat84" localSheetId="4">#REF!</definedName>
    <definedName name="jesat84">#REF!</definedName>
    <definedName name="jesat85" localSheetId="4">#REF!</definedName>
    <definedName name="jesat85">#REF!</definedName>
    <definedName name="jesat86" localSheetId="4">#REF!</definedName>
    <definedName name="jesat86">#REF!</definedName>
    <definedName name="jesat87" localSheetId="4">#REF!</definedName>
    <definedName name="jesat87">#REF!</definedName>
    <definedName name="jesat88" localSheetId="4">#REF!</definedName>
    <definedName name="jesat88">#REF!</definedName>
    <definedName name="jesat89" localSheetId="4">#REF!</definedName>
    <definedName name="jesat89">#REF!</definedName>
    <definedName name="jesat90" localSheetId="4">#REF!</definedName>
    <definedName name="jesat90">#REF!</definedName>
    <definedName name="jesat91" localSheetId="4">#REF!</definedName>
    <definedName name="jesat91">#REF!</definedName>
    <definedName name="jesat92" localSheetId="4">#REF!</definedName>
    <definedName name="jesat92">#REF!</definedName>
    <definedName name="jetot">[151]jeulingke!$C$191</definedName>
    <definedName name="jetpm">'[153]Harga Satuan Bahan'!$E$150</definedName>
    <definedName name="jevol01" localSheetId="4">#REF!</definedName>
    <definedName name="jevol01" localSheetId="6">#REF!</definedName>
    <definedName name="jevol01">#REF!</definedName>
    <definedName name="jevol02" localSheetId="4">#REF!</definedName>
    <definedName name="jevol02" localSheetId="6">#REF!</definedName>
    <definedName name="jevol02">#REF!</definedName>
    <definedName name="jevol03" localSheetId="4">#REF!</definedName>
    <definedName name="jevol03" localSheetId="6">#REF!</definedName>
    <definedName name="jevol03">#REF!</definedName>
    <definedName name="jevol04" localSheetId="4">#REF!</definedName>
    <definedName name="jevol04">#REF!</definedName>
    <definedName name="jevol05" localSheetId="4">#REF!</definedName>
    <definedName name="jevol05">#REF!</definedName>
    <definedName name="jevol06" localSheetId="4">#REF!</definedName>
    <definedName name="jevol06">#REF!</definedName>
    <definedName name="jevol07" localSheetId="4">#REF!</definedName>
    <definedName name="jevol07">#REF!</definedName>
    <definedName name="jevol08" localSheetId="4">#REF!</definedName>
    <definedName name="jevol08">#REF!</definedName>
    <definedName name="jevol09" localSheetId="4">#REF!</definedName>
    <definedName name="jevol09">#REF!</definedName>
    <definedName name="jevol10" localSheetId="4">#REF!</definedName>
    <definedName name="jevol10">#REF!</definedName>
    <definedName name="jevol11" localSheetId="4">#REF!</definedName>
    <definedName name="jevol11">#REF!</definedName>
    <definedName name="jevol12" localSheetId="4">#REF!</definedName>
    <definedName name="jevol12">#REF!</definedName>
    <definedName name="jevol13" localSheetId="4">#REF!</definedName>
    <definedName name="jevol13">#REF!</definedName>
    <definedName name="jevol14" localSheetId="4">#REF!</definedName>
    <definedName name="jevol14">#REF!</definedName>
    <definedName name="jevol15" localSheetId="4">#REF!</definedName>
    <definedName name="jevol15">#REF!</definedName>
    <definedName name="jevol16" localSheetId="4">#REF!</definedName>
    <definedName name="jevol16">#REF!</definedName>
    <definedName name="jevol17" localSheetId="4">#REF!</definedName>
    <definedName name="jevol17">#REF!</definedName>
    <definedName name="jevol18" localSheetId="4">#REF!</definedName>
    <definedName name="jevol18">#REF!</definedName>
    <definedName name="jevol19" localSheetId="4">#REF!</definedName>
    <definedName name="jevol19">#REF!</definedName>
    <definedName name="jevol20" localSheetId="4">#REF!</definedName>
    <definedName name="jevol20">#REF!</definedName>
    <definedName name="jevol21" localSheetId="4">#REF!</definedName>
    <definedName name="jevol21">#REF!</definedName>
    <definedName name="jevol22" localSheetId="4">#REF!</definedName>
    <definedName name="jevol22">#REF!</definedName>
    <definedName name="jevol23" localSheetId="4">#REF!</definedName>
    <definedName name="jevol23">#REF!</definedName>
    <definedName name="jevol24" localSheetId="4">#REF!</definedName>
    <definedName name="jevol24">#REF!</definedName>
    <definedName name="jevol25" localSheetId="4">#REF!</definedName>
    <definedName name="jevol25">#REF!</definedName>
    <definedName name="jevol26" localSheetId="4">#REF!</definedName>
    <definedName name="jevol26">#REF!</definedName>
    <definedName name="jevol27" localSheetId="4">#REF!</definedName>
    <definedName name="jevol27">#REF!</definedName>
    <definedName name="jevol28" localSheetId="4">#REF!</definedName>
    <definedName name="jevol28">#REF!</definedName>
    <definedName name="jevol29" localSheetId="4">#REF!</definedName>
    <definedName name="jevol29">#REF!</definedName>
    <definedName name="jevol30" localSheetId="4">#REF!</definedName>
    <definedName name="jevol30">#REF!</definedName>
    <definedName name="jevol31" localSheetId="4">#REF!</definedName>
    <definedName name="jevol31">#REF!</definedName>
    <definedName name="jevol32" localSheetId="4">#REF!</definedName>
    <definedName name="jevol32">#REF!</definedName>
    <definedName name="jevol33" localSheetId="4">#REF!</definedName>
    <definedName name="jevol33">#REF!</definedName>
    <definedName name="jevol34" localSheetId="4">#REF!</definedName>
    <definedName name="jevol34">#REF!</definedName>
    <definedName name="jevol35" localSheetId="4">#REF!</definedName>
    <definedName name="jevol35">#REF!</definedName>
    <definedName name="jevol36" localSheetId="4">#REF!</definedName>
    <definedName name="jevol36">#REF!</definedName>
    <definedName name="jevol37" localSheetId="4">#REF!</definedName>
    <definedName name="jevol37">#REF!</definedName>
    <definedName name="jevol38" localSheetId="4">#REF!</definedName>
    <definedName name="jevol38">#REF!</definedName>
    <definedName name="jevol39" localSheetId="4">#REF!</definedName>
    <definedName name="jevol39">#REF!</definedName>
    <definedName name="jevol40" localSheetId="4">#REF!</definedName>
    <definedName name="jevol40">#REF!</definedName>
    <definedName name="jevol41" localSheetId="4">#REF!</definedName>
    <definedName name="jevol41">#REF!</definedName>
    <definedName name="jevol42" localSheetId="4">#REF!</definedName>
    <definedName name="jevol42">#REF!</definedName>
    <definedName name="jevol43" localSheetId="4">#REF!</definedName>
    <definedName name="jevol43">#REF!</definedName>
    <definedName name="jevol44" localSheetId="4">#REF!</definedName>
    <definedName name="jevol44">#REF!</definedName>
    <definedName name="jevol45" localSheetId="4">#REF!</definedName>
    <definedName name="jevol45">#REF!</definedName>
    <definedName name="jevol46" localSheetId="4">#REF!</definedName>
    <definedName name="jevol46">#REF!</definedName>
    <definedName name="jevol47" localSheetId="4">#REF!</definedName>
    <definedName name="jevol47">#REF!</definedName>
    <definedName name="jevol48" localSheetId="4">#REF!</definedName>
    <definedName name="jevol48">#REF!</definedName>
    <definedName name="jevol49" localSheetId="4">#REF!</definedName>
    <definedName name="jevol49">#REF!</definedName>
    <definedName name="jevol50" localSheetId="4">#REF!</definedName>
    <definedName name="jevol50">#REF!</definedName>
    <definedName name="jevol51" localSheetId="4">#REF!</definedName>
    <definedName name="jevol51">#REF!</definedName>
    <definedName name="jevol52" localSheetId="4">#REF!</definedName>
    <definedName name="jevol52">#REF!</definedName>
    <definedName name="jevol53" localSheetId="4">#REF!</definedName>
    <definedName name="jevol53">#REF!</definedName>
    <definedName name="jevol54" localSheetId="4">#REF!</definedName>
    <definedName name="jevol54">#REF!</definedName>
    <definedName name="jevol55" localSheetId="4">#REF!</definedName>
    <definedName name="jevol55">#REF!</definedName>
    <definedName name="jevol56" localSheetId="4">#REF!</definedName>
    <definedName name="jevol56">#REF!</definedName>
    <definedName name="jevol57" localSheetId="4">#REF!</definedName>
    <definedName name="jevol57">#REF!</definedName>
    <definedName name="jevol58" localSheetId="4">#REF!</definedName>
    <definedName name="jevol58">#REF!</definedName>
    <definedName name="jevol59" localSheetId="4">#REF!</definedName>
    <definedName name="jevol59">#REF!</definedName>
    <definedName name="jevol60" localSheetId="4">#REF!</definedName>
    <definedName name="jevol60">#REF!</definedName>
    <definedName name="jevol61" localSheetId="4">#REF!</definedName>
    <definedName name="jevol61">#REF!</definedName>
    <definedName name="jevol62" localSheetId="4">#REF!</definedName>
    <definedName name="jevol62">#REF!</definedName>
    <definedName name="jevol63" localSheetId="4">#REF!</definedName>
    <definedName name="jevol63">#REF!</definedName>
    <definedName name="jevol64" localSheetId="4">#REF!</definedName>
    <definedName name="jevol64">#REF!</definedName>
    <definedName name="jevol65" localSheetId="4">#REF!</definedName>
    <definedName name="jevol65">#REF!</definedName>
    <definedName name="jevol66" localSheetId="4">#REF!</definedName>
    <definedName name="jevol66">#REF!</definedName>
    <definedName name="jevol67" localSheetId="4">#REF!</definedName>
    <definedName name="jevol67">#REF!</definedName>
    <definedName name="jevol68" localSheetId="4">#REF!</definedName>
    <definedName name="jevol68">#REF!</definedName>
    <definedName name="jevol69" localSheetId="4">#REF!</definedName>
    <definedName name="jevol69">#REF!</definedName>
    <definedName name="jevol70" localSheetId="4">#REF!</definedName>
    <definedName name="jevol70">#REF!</definedName>
    <definedName name="jevol71" localSheetId="4">#REF!</definedName>
    <definedName name="jevol71">#REF!</definedName>
    <definedName name="jevol72" localSheetId="4">#REF!</definedName>
    <definedName name="jevol72">#REF!</definedName>
    <definedName name="jevol73" localSheetId="4">#REF!</definedName>
    <definedName name="jevol73">#REF!</definedName>
    <definedName name="jevol74" localSheetId="4">#REF!</definedName>
    <definedName name="jevol74">#REF!</definedName>
    <definedName name="jevol75" localSheetId="4">#REF!</definedName>
    <definedName name="jevol75">#REF!</definedName>
    <definedName name="jevol76" localSheetId="4">#REF!</definedName>
    <definedName name="jevol76">#REF!</definedName>
    <definedName name="jevol77" localSheetId="4">#REF!</definedName>
    <definedName name="jevol77">#REF!</definedName>
    <definedName name="jevol78" localSheetId="4">#REF!</definedName>
    <definedName name="jevol78">#REF!</definedName>
    <definedName name="jevol79" localSheetId="4">#REF!</definedName>
    <definedName name="jevol79">#REF!</definedName>
    <definedName name="jevol80" localSheetId="4">#REF!</definedName>
    <definedName name="jevol80">#REF!</definedName>
    <definedName name="jevol81" localSheetId="4">#REF!</definedName>
    <definedName name="jevol81">#REF!</definedName>
    <definedName name="jevol82" localSheetId="4">#REF!</definedName>
    <definedName name="jevol82">#REF!</definedName>
    <definedName name="jevol83" localSheetId="4">#REF!</definedName>
    <definedName name="jevol83">#REF!</definedName>
    <definedName name="jevol84" localSheetId="4">#REF!</definedName>
    <definedName name="jevol84">#REF!</definedName>
    <definedName name="jevol85" localSheetId="4">#REF!</definedName>
    <definedName name="jevol85">#REF!</definedName>
    <definedName name="jevol86" localSheetId="4">#REF!</definedName>
    <definedName name="jevol86">#REF!</definedName>
    <definedName name="jevol87" localSheetId="4">#REF!</definedName>
    <definedName name="jevol87">#REF!</definedName>
    <definedName name="jevol88" localSheetId="4">#REF!</definedName>
    <definedName name="jevol88">#REF!</definedName>
    <definedName name="jevol89" localSheetId="4">#REF!</definedName>
    <definedName name="jevol89">#REF!</definedName>
    <definedName name="jevol90" localSheetId="4">#REF!</definedName>
    <definedName name="jevol90">#REF!</definedName>
    <definedName name="jevol91" localSheetId="4">#REF!</definedName>
    <definedName name="jevol91">#REF!</definedName>
    <definedName name="jevol92" localSheetId="4">#REF!</definedName>
    <definedName name="jevol92">#REF!</definedName>
    <definedName name="jfiller">#REF!</definedName>
    <definedName name="jfj" localSheetId="9" hidden="1">{"'Sheet1'!$A$1"}</definedName>
    <definedName name="jfj" localSheetId="6" hidden="1">{"'Sheet1'!$A$1"}</definedName>
    <definedName name="jfj" hidden="1">{"'Sheet1'!$A$1"}</definedName>
    <definedName name="jghjgjhg">[586]Cover!#REF!</definedName>
    <definedName name="jik" localSheetId="9">#REF!</definedName>
    <definedName name="jik" localSheetId="6">#REF!</definedName>
    <definedName name="jik">#REF!</definedName>
    <definedName name="jika" localSheetId="9">'[304]Upah&amp;Bahan'!$C$19</definedName>
    <definedName name="jika">'[318]Upah&amp;Bahan'!$C$19</definedName>
    <definedName name="jj" localSheetId="9">#REF!</definedName>
    <definedName name="JJ" localSheetId="4">#REF!</definedName>
    <definedName name="JJ" localSheetId="6">#REF!</definedName>
    <definedName name="JJ">#REF!</definedName>
    <definedName name="JJ_01" localSheetId="6">#REF!</definedName>
    <definedName name="JJ_01">#REF!</definedName>
    <definedName name="JJ_02">#REF!</definedName>
    <definedName name="JJ_05">#REF!</definedName>
    <definedName name="JJ_05A">#REF!</definedName>
    <definedName name="JJ_06">#REF!</definedName>
    <definedName name="JJ_07">#REF!</definedName>
    <definedName name="JJ_10">#REF!</definedName>
    <definedName name="JJ_10A">#REF!</definedName>
    <definedName name="JJ_12">#REF!</definedName>
    <definedName name="JJ_12A">#REF!</definedName>
    <definedName name="JJ_13">#REF!</definedName>
    <definedName name="JJ_14">#REF!</definedName>
    <definedName name="JJ_15">#REF!</definedName>
    <definedName name="JJ_15A">#REF!</definedName>
    <definedName name="JJ_15B">#REF!</definedName>
    <definedName name="JJ_16">#REF!</definedName>
    <definedName name="JJ_17">#REF!</definedName>
    <definedName name="JJ_18">#REF!</definedName>
    <definedName name="JJ_19">#REF!</definedName>
    <definedName name="JJ_19A">#REF!</definedName>
    <definedName name="JJ_19B">#REF!</definedName>
    <definedName name="JJ_19C">#REF!</definedName>
    <definedName name="JJ_20">#REF!</definedName>
    <definedName name="JJ_21">#REF!</definedName>
    <definedName name="JJ_21A">#REF!</definedName>
    <definedName name="JJ_21B">#REF!</definedName>
    <definedName name="JJ_22">#REF!</definedName>
    <definedName name="JJ_23">#REF!</definedName>
    <definedName name="JJ_23A">#REF!</definedName>
    <definedName name="JJ_24">#REF!</definedName>
    <definedName name="JJ_25">#REF!</definedName>
    <definedName name="JJ_26">#REF!</definedName>
    <definedName name="JJ_29">#REF!</definedName>
    <definedName name="JJ_30">#REF!</definedName>
    <definedName name="JJ_31">#REF!</definedName>
    <definedName name="JJ_32">#REF!</definedName>
    <definedName name="JJ_33">#REF!</definedName>
    <definedName name="JJ_34">#REF!</definedName>
    <definedName name="JJ_35">#REF!</definedName>
    <definedName name="JJ_37">#REF!</definedName>
    <definedName name="JJ_38">#REF!</definedName>
    <definedName name="JJ_39">#REF!</definedName>
    <definedName name="JJ_40">#REF!</definedName>
    <definedName name="jjg.1m.KUSEKAYU" localSheetId="9">#REF!</definedName>
    <definedName name="jjg.1m.KUSEKAYU">#REF!</definedName>
    <definedName name="jjg.1m.KUSENALUM">#REF!</definedName>
    <definedName name="JJG.1m.kusenalumunium.3inci">#REF!</definedName>
    <definedName name="jjg.1m.KUSENBAJA">#REF!</definedName>
    <definedName name="jjg.1m.KUSENBAJA1">#REF!</definedName>
    <definedName name="jjg.1m.KUSENBAJA2">#REF!</definedName>
    <definedName name="jjg.1m.KUSENSIKU">#REF!</definedName>
    <definedName name="jjg.1m.KUSENSIKU4">#REF!</definedName>
    <definedName name="JJG.1m.raiillingtanggaBSP">#REF!</definedName>
    <definedName name="JJG.1m2.GRCcanopy.rangkachanal100">#REF!</definedName>
    <definedName name="JJG.1m2.GRCcanopy.rangkaliftchanal100">#REF!</definedName>
    <definedName name="JJG.1m2.GRCclading.rangkahollow">#REF!</definedName>
    <definedName name="JJG.1m2.GRCrangkahollow.clading.relung.lisplank">#REF!</definedName>
    <definedName name="jjg.1m2.J.KACAALUM">#REF!</definedName>
    <definedName name="jjg.1m2.J.KACAKAYU">#REF!</definedName>
    <definedName name="jjg.1m2.JALUSIKAYU">#REF!</definedName>
    <definedName name="jjg.1m2.P.BAJAHOL">#REF!</definedName>
    <definedName name="jjg.1m2.P.BAJASIKU">#REF!</definedName>
    <definedName name="jjg.1m2.P.KACAALUM">#REF!</definedName>
    <definedName name="jjg.1m2.P.KACAKAYU">#REF!</definedName>
    <definedName name="jjg.1m2.PINTUTRIPLEK">#REF!</definedName>
    <definedName name="jjg.1m2.PINTUTRIPLEMELAMINTO">#REF!</definedName>
    <definedName name="jjg.1m2.PINTUUKIR">#REF!</definedName>
    <definedName name="jjg.1m2.TR.HOLLOW">#REF!</definedName>
    <definedName name="JJG.1set.asbuilt.drawing">#REF!</definedName>
    <definedName name="JJG.1set.asbuiltdrawing">#REF!</definedName>
    <definedName name="JJG.1setpoto">#REF!</definedName>
    <definedName name="JJG.1sheet.doublecylinder">#REF!</definedName>
    <definedName name="JJG.1unit.BV.1">#REF!</definedName>
    <definedName name="JJG.1unit.BV.2">#REF!</definedName>
    <definedName name="JJG.1unit.BV.3">#REF!</definedName>
    <definedName name="JJG.1unit.BV.4">#REF!</definedName>
    <definedName name="JJG.1unit.GRCkolomrangkahollow">#REF!</definedName>
    <definedName name="JJG.1unit.GRCkubah.type1.rangkaBSP2inci">#REF!</definedName>
    <definedName name="JJG.1unit.GRCkubah.type2.rangkaBSP2inci">#REF!</definedName>
    <definedName name="JJG.1unit.GRCkubah1.rangkahollow">#REF!</definedName>
    <definedName name="JJG.1unit.GRCrangkaBSP2in.KR.5">#REF!</definedName>
    <definedName name="JJG.1unit.GRCrangkaBSP2in.KR.6">#REF!</definedName>
    <definedName name="JJG.1unit.GRCrangkaBSP2in.KR.7">#REF!</definedName>
    <definedName name="JJG.1unit.GRCrangkaBSP2in.KR.8">#REF!</definedName>
    <definedName name="JJG.1unit.GRCrangkaBSP2in.KR.9">#REF!</definedName>
    <definedName name="JJG.1unit.GRCrangkahollw.KR.5">#REF!</definedName>
    <definedName name="JJG.1unit.J.1">#REF!</definedName>
    <definedName name="JJG.1unit.j.2">#REF!</definedName>
    <definedName name="JJG.1unit.J.2aksen">#REF!</definedName>
    <definedName name="JJG.1unit.J.3">#REF!</definedName>
    <definedName name="JJG.1unit.J.4">#REF!</definedName>
    <definedName name="JJG.1unit.J.4aksen">#REF!</definedName>
    <definedName name="JJG.1unit.J.5">#REF!</definedName>
    <definedName name="JJG.1unit.J.6">#REF!</definedName>
    <definedName name="JJG.1unit.J.7">#REF!</definedName>
    <definedName name="JJG.1unit.J.9">#REF!</definedName>
    <definedName name="JJG.1unit.P.1">#REF!</definedName>
    <definedName name="JJG.1unit.P.10">#REF!</definedName>
    <definedName name="JJG.1unit.P.2">#REF!</definedName>
    <definedName name="JJG.1unit.P.2aksen">#REF!</definedName>
    <definedName name="JJG.1unit.P.3">#REF!</definedName>
    <definedName name="JJG.1unit.P.3aksen">#REF!</definedName>
    <definedName name="JJG.1unit.p.4">#REF!</definedName>
    <definedName name="JJG.1unit.p.4aksen">#REF!</definedName>
    <definedName name="JJG.1unit.P.5">#REF!</definedName>
    <definedName name="JJG.1unit.P.6">#REF!</definedName>
    <definedName name="JJG.1unit.P.7">#REF!</definedName>
    <definedName name="JJG.1unit.P.8">#REF!</definedName>
    <definedName name="JJG.1unit.P.PS">#REF!</definedName>
    <definedName name="JJG.1unit.P.PSaksen">#REF!</definedName>
    <definedName name="JJG.1unit.panelGRC.rangkahollow.kolomselasar">#REF!</definedName>
    <definedName name="JJG.1unit.pasang.girderkap.100\150ton">#REF!</definedName>
    <definedName name="JJG.1unit.PJ.1">#REF!</definedName>
    <definedName name="JJG.1unit.PJ.2">#REF!</definedName>
    <definedName name="JJG.1unit.PJ.3">#REF!</definedName>
    <definedName name="JJG.1unit.PJ.4">#REF!</definedName>
    <definedName name="JJG.1unit.S.1">#REF!</definedName>
    <definedName name="JJG.1unit.S.10">#REF!</definedName>
    <definedName name="JJG.1unit.S.11">#REF!</definedName>
    <definedName name="jjg.1unit.S.12">#REF!</definedName>
    <definedName name="JJG.1unit.S.13">#REF!</definedName>
    <definedName name="JJG.1unit.S.14">#REF!</definedName>
    <definedName name="JJG.1unit.S.15">#REF!</definedName>
    <definedName name="JJG.1unit.S.16">#REF!</definedName>
    <definedName name="JJG.1unit.S.17">#REF!</definedName>
    <definedName name="JJG.1unit.S.2">#REF!</definedName>
    <definedName name="JJG.1unit.S.3">#REF!</definedName>
    <definedName name="JJG.1unit.S.4">#REF!</definedName>
    <definedName name="JJG.1unit.S.5">#REF!</definedName>
    <definedName name="JJG.1unit.S.5A">#REF!</definedName>
    <definedName name="JJG.1unit.S.6">#REF!</definedName>
    <definedName name="JJG.1unit.S.7">#REF!</definedName>
    <definedName name="JJG.1unit.S.8">#REF!</definedName>
    <definedName name="JJG.1unit.S.9">#REF!</definedName>
    <definedName name="JJG.1unitS.8A">#REF!</definedName>
    <definedName name="JJG.acian.beton.exposed">#REF!</definedName>
    <definedName name="JJG.alumuniumfoil.primary.smart.foam.8mm">#REF!</definedName>
    <definedName name="JJG.amparan.basecouse.t30cm">#REF!</definedName>
    <definedName name="JJG.astek.tenagakerja">#REF!</definedName>
    <definedName name="JJG.atapbajaringan">#REF!</definedName>
    <definedName name="JJG.atappolycarbonat.rangkahollow">#REF!</definedName>
    <definedName name="JJG.bambujepang">#REF!</definedName>
    <definedName name="JJG.basecorse30">#REF!</definedName>
    <definedName name="jjg.betonlintel.praktis150x200">#REF!</definedName>
    <definedName name="JJG.bongkaran.betonbertulang">#REF!</definedName>
    <definedName name="JJG.bongkaran.dindingtembokbata">#REF!</definedName>
    <definedName name="jjg.BSP\perKG">#REF!</definedName>
    <definedName name="JJG.bungurjepang">#REF!</definedName>
    <definedName name="JJG.carstoper.tempatpalkir">#REF!</definedName>
    <definedName name="JJG.CARTOPER.4">#REF!</definedName>
    <definedName name="JJg.cat.marka\m2">#REF!</definedName>
    <definedName name="JJG.catmarka.m2">#REF!</definedName>
    <definedName name="JJG.catplapond">#REF!</definedName>
    <definedName name="JJG.duikerU60">#REF!</definedName>
    <definedName name="JJG.finishing.catplapond">#REF!</definedName>
    <definedName name="JJG.finishing.pekcatdalam">#REF!</definedName>
    <definedName name="JJG.finishing.pekcatluar">#REF!</definedName>
    <definedName name="JJG.finishingmelamik">#REF!</definedName>
    <definedName name="jjg.floorhardener">#REF!</definedName>
    <definedName name="jjg.floorhardener.natural">#REF!</definedName>
    <definedName name="JJG.FLOORHARDENERWARNA">#REF!</definedName>
    <definedName name="JJG.galiandalam1m">#REF!</definedName>
    <definedName name="JJG.galiandalam2m">#REF!</definedName>
    <definedName name="JJG.GILLPOS.grillhollow">#REF!</definedName>
    <definedName name="JJG.grillhollow.posjaga">#REF!</definedName>
    <definedName name="JJG.grouting">#REF!</definedName>
    <definedName name="JJG.HANDRAILING">#REF!</definedName>
    <definedName name="JJG.jaringkawatgalpanis.pengamanproyek">#REF!</definedName>
    <definedName name="JJG.keamananproyek">#REF!</definedName>
    <definedName name="jjg.keramik20x20unpolised">#REF!</definedName>
    <definedName name="jjg.keramik25x25unpolised">#REF!</definedName>
    <definedName name="jjg.keramik33x33polised">#REF!</definedName>
    <definedName name="jjg.keramik33x33unpolised">#REF!</definedName>
    <definedName name="jjg.keramik40x40polised">#REF!</definedName>
    <definedName name="jjg.keramik40x40unpolised">#REF!</definedName>
    <definedName name="JJG.kiarapayung">#REF!</definedName>
    <definedName name="JJG.klameof.irian">#REF!</definedName>
    <definedName name="jjg.kolompraktis.150x150">#REF!</definedName>
    <definedName name="JJG.kuda2kayu">#REF!</definedName>
    <definedName name="jjg.lantaibetonsikat">#REF!</definedName>
    <definedName name="JJG.lapisan.hotmix5cm">#REF!</definedName>
    <definedName name="JJG.lapisanhotmix5cm">#REF!</definedName>
    <definedName name="JJG.lapisi">#REF!</definedName>
    <definedName name="JJG.liliparis">#REF!</definedName>
    <definedName name="JJG.lisplankkayu3x20">#REF!</definedName>
    <definedName name="JJG.lisplankkayu3x30">#REF!</definedName>
    <definedName name="JJG.loadingtest\65ton">#REF!</definedName>
    <definedName name="JJG.loadingtest\ton">#REF!</definedName>
    <definedName name="JJG.mob.demob.alat.tenagakerja">#REF!</definedName>
    <definedName name="JJG.nokasbes">#REF!</definedName>
    <definedName name="JJG.nokbeton">#REF!</definedName>
    <definedName name="JJG.nokkeramik">#REF!</definedName>
    <definedName name="JJG.nokpalentong">#REF!</definedName>
    <definedName name="JJG.onderlaght">#REF!</definedName>
    <definedName name="JJG.pagarbetonpracetak.5x50x213">#REF!</definedName>
    <definedName name="JJG.palembismarkia">#REF!</definedName>
    <definedName name="JJG.Papannamaunit">#REF!</definedName>
    <definedName name="JJG.pasang.alumuniumfoil.8mm">#REF!</definedName>
    <definedName name="JJG.pasang.atapzincalum">#REF!</definedName>
    <definedName name="JJG.pasang.bataberongga">#REF!</definedName>
    <definedName name="JJG.pasang.batamerah1.5">#REF!</definedName>
    <definedName name="JJG.pasang.batamerah1.6">#REF!</definedName>
    <definedName name="JJG.pasang.batamerah1.8">#REF!</definedName>
    <definedName name="JJG.pasang.batu.tempel.hitam">#REF!</definedName>
    <definedName name="JJG.pasang.batuparas">#REF!</definedName>
    <definedName name="JJG.pasang.batusikat">#REF!</definedName>
    <definedName name="JJG.pasang.boplank">#REF!</definedName>
    <definedName name="JJG.pasang.border8x25">#REF!</definedName>
    <definedName name="JJG.pasang.bouuwplank.pengukuran">#REF!</definedName>
    <definedName name="JJG.pasang.CB.10">#REF!</definedName>
    <definedName name="JJG.pasang.CB.15">#REF!</definedName>
    <definedName name="JJG.pasang.CB.20">#REF!</definedName>
    <definedName name="JJG.pasang.doorcluser\set">#REF!</definedName>
    <definedName name="JJG.pasang.doorstop\bh">#REF!</definedName>
    <definedName name="JJG.pasang.engseljendela3inci\ps">#REF!</definedName>
    <definedName name="JJG.pasang.glassblock">#REF!</definedName>
    <definedName name="JJG.pasang.glasswool.WM6">#REF!</definedName>
    <definedName name="JJG.pasang.glasswoolWM6">#REF!</definedName>
    <definedName name="JJG.pasang.grassblock">#REF!</definedName>
    <definedName name="JJG.pasang.grendeltanamatas\bh">#REF!</definedName>
    <definedName name="JJG.pasang.grendeltanambawah\buah">#REF!</definedName>
    <definedName name="JJG.pasang.HB.10">#REF!</definedName>
    <definedName name="JJG.pasang.HB.15">#REF!</definedName>
    <definedName name="JJG.pasang.HB.20">#REF!</definedName>
    <definedName name="JJG.pasang.kacaburam5mm\m2">#REF!</definedName>
    <definedName name="JJG.pasang.kacacermin5mm\m2">#REF!</definedName>
    <definedName name="JJG.pasang.kacapolos5mm\m2">#REF!</definedName>
    <definedName name="JJG.pasang.kacapolos6mm\m2">#REF!</definedName>
    <definedName name="JJG.pasang.kacapolos8mm\m2">#REF!</definedName>
    <definedName name="JJG.pasang.kacawarna8mm\m2">#REF!</definedName>
    <definedName name="JJG.pasang.karpet.nilon">#REF!</definedName>
    <definedName name="JJG.pasang.karpetlokal.wool.nilon">#REF!</definedName>
    <definedName name="JJG.pasang.lantaimarmer40x40">#REF!</definedName>
    <definedName name="JJG.pasang.lantaimarmer60x60">#REF!</definedName>
    <definedName name="JJG.pasang.lantaiparquet">#REF!</definedName>
    <definedName name="JJG.pasang.lantaivinyl">#REF!</definedName>
    <definedName name="JJG.pasang.leper.handle\ps">#REF!</definedName>
    <definedName name="JJG.pasang.lisgyfsum">#REF!</definedName>
    <definedName name="JJG.pasang.monoblock.typeCW420J\S516std.set">#REF!</definedName>
    <definedName name="JJG.pasang.monoblock.typeCW867NJ.set">#REF!</definedName>
    <definedName name="JJG.pasang.pagarproyek">#REF!</definedName>
    <definedName name="JJG.pasang.pavingblock.natural6cm">#REF!</definedName>
    <definedName name="JJG.pasang.pavingblock.warna6cm">#REF!</definedName>
    <definedName name="JJG.pasang.platlisplank.1.2mm">#REF!</definedName>
    <definedName name="JJG.pasang.roster10x20">#REF!</definedName>
    <definedName name="JJG.pasang.rosterbeton10x20">#REF!</definedName>
    <definedName name="JJG.pasang.rosterbeton20x20">#REF!</definedName>
    <definedName name="JJG.pasang.rosterkeramik20x20">#REF!</definedName>
    <definedName name="JJG.pasang.rosterterawang12x11x24">#REF!</definedName>
    <definedName name="JJG.pasang.senggelombang">#REF!</definedName>
    <definedName name="JJG.pasang.slotrambucis\bh">#REF!</definedName>
    <definedName name="JJG.pasang.slotrambucis\ps">#REF!</definedName>
    <definedName name="JJG.pasang.sparingPVC2.1\2">#REF!</definedName>
    <definedName name="JJG.pasang.sparingPVC3">#REF!</definedName>
    <definedName name="JJG.pasang.sparingPVC4">#REF!</definedName>
    <definedName name="JJG.pasang.stairnozing">#REF!</definedName>
    <definedName name="JJG.pasang.stairnozing10x33">#REF!</definedName>
    <definedName name="JJG.pasang.stayjendela\ps">#REF!</definedName>
    <definedName name="JJG.pasang.talangbjls40">#REF!</definedName>
    <definedName name="JJG.pasang.talangdtr\jr.zincalume">#REF!</definedName>
    <definedName name="JJG.pasang.talangvertikalPVC21\2">#REF!</definedName>
    <definedName name="JJG.pasang.talangvertikalPVC3">#REF!</definedName>
    <definedName name="JJG.pasang.talangvertikalPVC4">#REF!</definedName>
    <definedName name="JJG.pasang.urinaltype.U370M.set">#REF!</definedName>
    <definedName name="JJG.pasang.wastafeltype.L237V1B.setgantung">#REF!</definedName>
    <definedName name="JJG.pasang.wastafeltype.L521V1A.setmeja">#REF!</definedName>
    <definedName name="JJG.pasangan.batamerah1.3">#REF!</definedName>
    <definedName name="jjg.pasangancansteen15x30x40">#REF!</definedName>
    <definedName name="jjg.pasangancansteen15x30x60">#REF!</definedName>
    <definedName name="JJG.pasangbaturesapan\m3">#REF!</definedName>
    <definedName name="JJG.pasangborder8x20">#REF!</definedName>
    <definedName name="JJG.pasangcansteen.15x30x40">#REF!</definedName>
    <definedName name="JJG.pasangcansteen.15x30x60">#REF!</definedName>
    <definedName name="JJG.pasangdindingkeramik20x25">#REF!</definedName>
    <definedName name="JJG.pasangdindingkeramik20x33">#REF!</definedName>
    <definedName name="JJG.pasangdindingkeramik25x45">#REF!</definedName>
    <definedName name="JJG.pasangengsel.pintu4inci\ps">#REF!</definedName>
    <definedName name="JJG.pasanggranitsolid">#REF!</definedName>
    <definedName name="JJG.pasangkarpetlokal.pulwool">#REF!</definedName>
    <definedName name="JJG.pasangkeramiklantai30x30.Unpolised">#REF!</definedName>
    <definedName name="JJG.pasangkeramiklantai60x60.polised">#REF!</definedName>
    <definedName name="JJG.pasangkeramiklantai60x60.Unpolised">#REF!</definedName>
    <definedName name="JJG.pasangkuncitanam\set">#REF!</definedName>
    <definedName name="JJG.pasanglantai.granito30x30">#REF!</definedName>
    <definedName name="JJG.pasanglantai.granito40x40">#REF!</definedName>
    <definedName name="JJG.pasanglantai.granito60x60">#REF!</definedName>
    <definedName name="JJG.pasanglantaikayu.pabrikasi">#REF!</definedName>
    <definedName name="JJG.pasanglantaikeramik30x30.polised">#REF!</definedName>
    <definedName name="JJG.pasangmarmer.solid">#REF!</definedName>
    <definedName name="JJG.pasangrosterkeramik10x20">#REF!</definedName>
    <definedName name="JJG.pelatduiker.8x60x100">#REF!</definedName>
    <definedName name="JJG.pelatduiker.8x80x100">#REF!</definedName>
    <definedName name="JJG.pembersihan.perataan.lahanproyek">#REF!</definedName>
    <definedName name="JJG.pembuatan.bedengburuh">#REF!</definedName>
    <definedName name="JJG.pembuatan.direksikeet">#REF!</definedName>
    <definedName name="JJG.pembuatan.direksikit">#REF!</definedName>
    <definedName name="JJG.pembuatan.jalansementara">#REF!</definedName>
    <definedName name="JJG.pembuatan.loskerja.losbahan">#REF!</definedName>
    <definedName name="JJG.pembuatan.posjaga.darikayu">#REF!</definedName>
    <definedName name="JJG.pembuatan.sumurresapan.dalam\unit">#REF!</definedName>
    <definedName name="JJg.pembuatan.sumurresapan.dalkal\unit">#REF!</definedName>
    <definedName name="JJG.pemuatan.sumurgali.dia100cm\m">#REF!</definedName>
    <definedName name="JJG.penetrasi">#REF!</definedName>
    <definedName name="JJG.penutup.plapond.calciboard">#REF!</definedName>
    <definedName name="JJG.penutup.plapond.GYFSUM">#REF!</definedName>
    <definedName name="JJG.penutup.plapondgyfsum">#REF!</definedName>
    <definedName name="JJG.penutupatap.asbesgelombang">#REF!</definedName>
    <definedName name="JJG.penutupatap.gentengbeton">#REF!</definedName>
    <definedName name="JJG.penutupatap.gentengkeramik">#REF!</definedName>
    <definedName name="JJG.penutupatapgentengpalentong">#REF!</definedName>
    <definedName name="JJG.penyediaan.airkerja">#REF!</definedName>
    <definedName name="JJG.penyediaan.liftbarangsementara">#REF!</definedName>
    <definedName name="JJG.penyediaan.lkerja">#REF!</definedName>
    <definedName name="JJG.penyediaan.saranaairkerja">#REF!</definedName>
    <definedName name="JJG.plapond.calciboard.rangkahollow">#REF!</definedName>
    <definedName name="JJG.plapond.gyfsum.rangkahollow">#REF!</definedName>
    <definedName name="JJG.plapond.gyfsum.rangkasuspen">#REF!</definedName>
    <definedName name="JJG.plapondcalsiboard.rangkakayu">#REF!</definedName>
    <definedName name="JJG.plapondGRC.rangka.Hollow">#REF!</definedName>
    <definedName name="JJG.plapondGRC.rangkakayu">#REF!</definedName>
    <definedName name="JJG.plapondgyfsum.rangkakayu">#REF!</definedName>
    <definedName name="JJG.pohon.angsana\unit">#REF!</definedName>
    <definedName name="JJG.pohon.ceremai">#REF!</definedName>
    <definedName name="JJG.pohon.dadapmerah">#REF!</definedName>
    <definedName name="JJG.pohon.kacapiring">#REF!</definedName>
    <definedName name="JJG.pohon.kecapi">#REF!</definedName>
    <definedName name="JJG.pohon.perduoleander\unit">#REF!</definedName>
    <definedName name="JJG.pohon.sukun">#REF!</definedName>
    <definedName name="JJG.pohon.taiwanbeuti\unit">#REF!</definedName>
    <definedName name="JJG.pohonbambukuning\unit">#REF!</definedName>
    <definedName name="JJG.pohoncemara\unit">#REF!</definedName>
    <definedName name="JJG.pohonketapang\unit">#REF!</definedName>
    <definedName name="JJG.pohonlantana\unit">#REF!</definedName>
    <definedName name="JJG.pohonmanggis\unit">#REF!</definedName>
    <definedName name="JJG.pohonnangka">#REF!</definedName>
    <definedName name="JJG.pohonpalemraja\unit">#REF!</definedName>
    <definedName name="JJG.pohonthetehan\unit">#REF!</definedName>
    <definedName name="JJG.RAILING1">#REF!</definedName>
    <definedName name="jjg.RAILING2">#REF!</definedName>
    <definedName name="JJG.RAILING3">#REF!</definedName>
    <definedName name="JJG.rangkaatapkayu">#REF!</definedName>
    <definedName name="JJG.rangkahollow">#REF!</definedName>
    <definedName name="JJG.rangkametal">#REF!</definedName>
    <definedName name="JJG.rumputgajah\m2">#REF!</definedName>
    <definedName name="JJG.rumputjepang\m2">#REF!</definedName>
    <definedName name="JJG.rumputpeking\m2">#REF!</definedName>
    <definedName name="JJG.saluranairhujan.grevel20cm">#REF!</definedName>
    <definedName name="JJG.saluranU.40batu">#REF!</definedName>
    <definedName name="JJG.saluraU.60batu">#REF!</definedName>
    <definedName name="JJG.sondir\titik">#REF!</definedName>
    <definedName name="JJG.stanlagh">#REF!</definedName>
    <definedName name="JJG.tanaman.heloconia">#REF!</definedName>
    <definedName name="jjg.tiangpancang25x25cm">#REF!</definedName>
    <definedName name="jjg.tiangpancang30x30cm">#REF!</definedName>
    <definedName name="jjg.tiangpancang35x35cm">#REF!</definedName>
    <definedName name="jjg.tiangpancang40x40cm">#REF!</definedName>
    <definedName name="jjg.tiangpancang45x45cm">#REF!</definedName>
    <definedName name="JJG.tservice">#REF!</definedName>
    <definedName name="JJG.tutupmhsiku">#REF!</definedName>
    <definedName name="JJGacian">#REF!</definedName>
    <definedName name="JJGborder">#REF!</definedName>
    <definedName name="JJGbttemplek">#REF!</definedName>
    <definedName name="JJGcalci">#REF!</definedName>
    <definedName name="JJGcalciboard">#REF!</definedName>
    <definedName name="jjgcatduco">#REF!</definedName>
    <definedName name="JJGgrassblock">#REF!</definedName>
    <definedName name="JJGGRC">#REF!</definedName>
    <definedName name="JJGgroutink">#REF!</definedName>
    <definedName name="JJGkeramik20x20">#REF!</definedName>
    <definedName name="JJGkeramik20x20meja">#REF!</definedName>
    <definedName name="JJGkeramik25x25">#REF!</definedName>
    <definedName name="JJGkeramik25x45">#REF!</definedName>
    <definedName name="JJGkeramik30x30">#REF!</definedName>
    <definedName name="JJGkeramik33x33polised">#REF!</definedName>
    <definedName name="JJGkeramik40x40">#REF!</definedName>
    <definedName name="JJGkeramik40x40polised">#REF!</definedName>
    <definedName name="JJGnatural">#REF!</definedName>
    <definedName name="JJGnozing">#REF!</definedName>
    <definedName name="JJGpaglasblock1.3">#REF!</definedName>
    <definedName name="JJGparas">#REF!</definedName>
    <definedName name="JJGpasbat1.5">#REF!</definedName>
    <definedName name="JJGpasbata1.3">#REF!</definedName>
    <definedName name="JJGpenutup.plapond.GRC">#REF!</definedName>
    <definedName name="JJGplesteran1.3">#REF!</definedName>
    <definedName name="JJGplesteran1.5">#REF!</definedName>
    <definedName name="JJGplinkeramik10x40">#REF!</definedName>
    <definedName name="JJGrolagbata">#REF!</definedName>
    <definedName name="JJGroster">#REF!</definedName>
    <definedName name="JJGsikat">#REF!</definedName>
    <definedName name="JJGwarna">#REF!</definedName>
    <definedName name="JJJ" localSheetId="6">[587]div3!$L$841:$W$901</definedName>
    <definedName name="JJJ">[588]div3!$L$841:$W$901</definedName>
    <definedName name="jk" localSheetId="6">#REF!</definedName>
    <definedName name="jk">[208]map!$V$29</definedName>
    <definedName name="JKGJKGKJLGJK" localSheetId="4" hidden="1">#REF!</definedName>
    <definedName name="JKGJKGKJLGJK" localSheetId="6" hidden="1">#REF!</definedName>
    <definedName name="JKGJKGKJLGJK" hidden="1">#REF!</definedName>
    <definedName name="jkljlk" localSheetId="6">[589]Cover!#REF!</definedName>
    <definedName name="jkljlk">[589]Cover!#REF!</definedName>
    <definedName name="JKTKTY">'[243]Lamp-4 Sat-Das'!$J$73</definedName>
    <definedName name="JL._EKA_BAKTI" localSheetId="6">#REF!</definedName>
    <definedName name="JL._EKA_BAKTI">#REF!</definedName>
    <definedName name="Jl._Selaparang_No._52_Mataram" localSheetId="4">#REF!</definedName>
    <definedName name="Jl._Selaparang_No._52_Mataram" localSheetId="6">#REF!</definedName>
    <definedName name="Jl._Selaparang_No._52_Mataram">#REF!</definedName>
    <definedName name="JL_NAS">#REF!</definedName>
    <definedName name="JLH">'[590]DEC-25 ADD4'!$G$68</definedName>
    <definedName name="jllkj" localSheetId="4">[309]analt!#REF!</definedName>
    <definedName name="jllkj" localSheetId="6">[309]analt!#REF!</definedName>
    <definedName name="jllkj">[309]analt!#REF!</definedName>
    <definedName name="jmi" localSheetId="4">[591]MC0!#REF!</definedName>
    <definedName name="jmi" localSheetId="6">[591]MC0!#REF!</definedName>
    <definedName name="jmi">[591]MC0!#REF!</definedName>
    <definedName name="jml" localSheetId="4">#REF!</definedName>
    <definedName name="jml" localSheetId="6">#REF!</definedName>
    <definedName name="jml">#REF!</definedName>
    <definedName name="jms" localSheetId="4">[591]MC0!#REF!</definedName>
    <definedName name="jms" localSheetId="6">[591]MC0!#REF!</definedName>
    <definedName name="jms">[591]MC0!#REF!</definedName>
    <definedName name="JOINF" localSheetId="9">#REF!</definedName>
    <definedName name="JOINF" localSheetId="6">#REF!</definedName>
    <definedName name="JOINF">#REF!</definedName>
    <definedName name="JOINS" localSheetId="9">#REF!</definedName>
    <definedName name="JOINS" localSheetId="6">#REF!</definedName>
    <definedName name="JOINS">#REF!</definedName>
    <definedName name="joint" localSheetId="4">#REF!</definedName>
    <definedName name="joint">#REF!</definedName>
    <definedName name="Jointing">'[239]Hsatuan-OK'!$G$166</definedName>
    <definedName name="jopie" localSheetId="9">'[165]Upah&amp;Bahan'!#REF!</definedName>
    <definedName name="jopie" localSheetId="6">'[166]Upah&amp;Bahan'!#REF!</definedName>
    <definedName name="jopie">'[166]Upah&amp;Bahan'!#REF!</definedName>
    <definedName name="JP" localSheetId="6">[157]harsat!#REF!</definedName>
    <definedName name="JP">[157]harsat!#REF!</definedName>
    <definedName name="JPEMBA" localSheetId="9">'[125]1_boq'!#REF!</definedName>
    <definedName name="JPEMBA" localSheetId="4">#REF!</definedName>
    <definedName name="JPEMBA" localSheetId="6">[1]COVER!#REF!</definedName>
    <definedName name="JPEMBA">#REF!</definedName>
    <definedName name="JPENING" localSheetId="9">'[125]1_boq'!#REF!</definedName>
    <definedName name="JPENING" localSheetId="4">#REF!</definedName>
    <definedName name="JPENING" localSheetId="6">[1]COVER!#REF!</definedName>
    <definedName name="JPENING">#REF!</definedName>
    <definedName name="jpt">[390]harsat!$M$59</definedName>
    <definedName name="JREHAB" localSheetId="9">'[125]1_boq'!#REF!</definedName>
    <definedName name="JREHAB" localSheetId="4">#REF!</definedName>
    <definedName name="JREHAB" localSheetId="6">[1]COVER!#REF!</definedName>
    <definedName name="JREHAB">#REF!</definedName>
    <definedName name="Jrk1_">[171]Alat!$BY$44</definedName>
    <definedName name="Jrk2_">[171]Alat!$BY$46</definedName>
    <definedName name="Jrk4_">[171]Alat!$BY$50</definedName>
    <definedName name="Jrk5_">[171]Alat!$BY$52</definedName>
    <definedName name="Jrk6_">[171]Alat!$BY$54</definedName>
    <definedName name="jry" localSheetId="9" hidden="1">{"'Sheet1'!$A$1"}</definedName>
    <definedName name="jry" localSheetId="6" hidden="1">{"'Sheet1'!$A$1"}</definedName>
    <definedName name="jry" hidden="1">{"'Sheet1'!$A$1"}</definedName>
    <definedName name="js">[157]harsat!#REF!</definedName>
    <definedName name="JUD" localSheetId="4">#REF!</definedName>
    <definedName name="JUD" localSheetId="6">#REF!</definedName>
    <definedName name="JUD">#REF!</definedName>
    <definedName name="JUDUL" localSheetId="9">#REF!</definedName>
    <definedName name="JUDUL" localSheetId="6">'[303]Harsat Bahan'!#REF!</definedName>
    <definedName name="JUDUL">[2]Menu!$B$2</definedName>
    <definedName name="Jul_All" localSheetId="4">#REF!</definedName>
    <definedName name="Jul_All" localSheetId="6">#REF!</definedName>
    <definedName name="Jul_All">#REF!</definedName>
    <definedName name="Jul_Bahapal" localSheetId="4">#REF!</definedName>
    <definedName name="Jul_Bahapal" localSheetId="6">#REF!</definedName>
    <definedName name="Jul_Bahapal">#REF!</definedName>
    <definedName name="Jul_Barumun" localSheetId="4">#REF!</definedName>
    <definedName name="Jul_Barumun" localSheetId="6">#REF!</definedName>
    <definedName name="Jul_Barumun">#REF!</definedName>
    <definedName name="Jul_Buaya" localSheetId="4">#REF!</definedName>
    <definedName name="Jul_Buaya">#REF!</definedName>
    <definedName name="Jul_Dua1" localSheetId="4">#REF!</definedName>
    <definedName name="Jul_Dua1">#REF!</definedName>
    <definedName name="Jul_Dua2" localSheetId="4">#REF!</definedName>
    <definedName name="Jul_Dua2">#REF!</definedName>
    <definedName name="Jul_Hantu" localSheetId="4">#REF!</definedName>
    <definedName name="Jul_Hantu">#REF!</definedName>
    <definedName name="Jul_Pane" localSheetId="4">#REF!</definedName>
    <definedName name="Jul_Pane">#REF!</definedName>
    <definedName name="Jul_Poncan" localSheetId="4">#REF!</definedName>
    <definedName name="Jul_Poncan">#REF!</definedName>
    <definedName name="Jul_Raso" localSheetId="4">#REF!</definedName>
    <definedName name="Jul_Raso">#REF!</definedName>
    <definedName name="Jul_Sibintang" localSheetId="4">#REF!</definedName>
    <definedName name="Jul_Sibintang">#REF!</definedName>
    <definedName name="Jul_Sibuluh" localSheetId="4">#REF!</definedName>
    <definedName name="Jul_Sibuluh">#REF!</definedName>
    <definedName name="Jul_Ujung" localSheetId="4">#REF!</definedName>
    <definedName name="Jul_Ujung">#REF!</definedName>
    <definedName name="JUMLAH" localSheetId="4">#REF!</definedName>
    <definedName name="jumlah" localSheetId="6">[258]rekap!$G$51</definedName>
    <definedName name="JUMLAH">#REF!</definedName>
    <definedName name="jumlah_harga_bab_1" localSheetId="4">#REF!</definedName>
    <definedName name="jumlah_harga_bab_1" localSheetId="6">#REF!</definedName>
    <definedName name="jumlah_harga_bab_1">#REF!</definedName>
    <definedName name="jumlah_harga_bab_10" localSheetId="4">'[332]RAB -1'!#REF!</definedName>
    <definedName name="jumlah_harga_bab_10" localSheetId="6">'[332]RAB -1'!#REF!</definedName>
    <definedName name="jumlah_harga_bab_10">'[332]RAB -1'!#REF!</definedName>
    <definedName name="jumlah_harga_bab_2" localSheetId="4">#REF!</definedName>
    <definedName name="jumlah_harga_bab_2" localSheetId="6">#REF!</definedName>
    <definedName name="jumlah_harga_bab_2">#REF!</definedName>
    <definedName name="jumlah_harga_bab_3" localSheetId="4">#REF!</definedName>
    <definedName name="jumlah_harga_bab_3" localSheetId="6">#REF!</definedName>
    <definedName name="jumlah_harga_bab_3">#REF!</definedName>
    <definedName name="jumlah_harga_bab_4" localSheetId="4">'[332]RAB -1'!#REF!</definedName>
    <definedName name="jumlah_harga_bab_4" localSheetId="6">'[332]RAB -1'!#REF!</definedName>
    <definedName name="jumlah_harga_bab_4">'[332]RAB -1'!#REF!</definedName>
    <definedName name="jumlah_harga_bab_5" localSheetId="4">'[332]RAB -1'!#REF!</definedName>
    <definedName name="jumlah_harga_bab_5" localSheetId="6">'[332]RAB -1'!#REF!</definedName>
    <definedName name="jumlah_harga_bab_5">'[332]RAB -1'!#REF!</definedName>
    <definedName name="jumlah_harga_bab_6" localSheetId="4">'[332]RAB -1'!#REF!</definedName>
    <definedName name="jumlah_harga_bab_6" localSheetId="6">'[332]RAB -1'!#REF!</definedName>
    <definedName name="jumlah_harga_bab_6">'[332]RAB -1'!#REF!</definedName>
    <definedName name="jumlah_harga_bab_7" localSheetId="4">'[332]RAB -1'!#REF!</definedName>
    <definedName name="jumlah_harga_bab_7" localSheetId="6">'[332]RAB -1'!#REF!</definedName>
    <definedName name="jumlah_harga_bab_7">'[332]RAB -1'!#REF!</definedName>
    <definedName name="jumlah_harga_bab_8" localSheetId="4">'[332]RAB -1'!#REF!</definedName>
    <definedName name="jumlah_harga_bab_8" localSheetId="6">'[332]RAB -1'!#REF!</definedName>
    <definedName name="jumlah_harga_bab_8">'[332]RAB -1'!#REF!</definedName>
    <definedName name="jumlah_harga_bab_9" localSheetId="4">'[332]RAB -1'!#REF!</definedName>
    <definedName name="jumlah_harga_bab_9">'[332]RAB -1'!#REF!</definedName>
    <definedName name="jumlah_harga_bab1_umum">'[443]R A B1'!$I$17</definedName>
    <definedName name="jumlah_harga_bab10_pekerjaan_rutin">'[443]R A B1'!$I$328</definedName>
    <definedName name="jumlah_harga_bab2_drainase">'[443]R A B1'!$I$36</definedName>
    <definedName name="jumlah_harga_bab3_pekerjaan_tanah">'[443]R A B1'!$I$49</definedName>
    <definedName name="jumlah_harga_bab4_pekerjaan_bahu">'[443]R A B1'!$I$66</definedName>
    <definedName name="jumlah_harga_bab5_perkerasan_berbutir">'[443]R A B1'!$I$96</definedName>
    <definedName name="jumlah_harga_bab6_perkerasan_aspal">'[443]R A B1'!$I$137</definedName>
    <definedName name="jumlah_harga_bab7_struktur">'[443]R A B1'!$I$165</definedName>
    <definedName name="jumlah_harga_bab8_Pekerjaan_minor">'[443]R A B1'!$I$209</definedName>
    <definedName name="jumlah_harga_bab9_pekerjaan_harian">'[443]R A B1'!$I$268</definedName>
    <definedName name="JUMLAH_HARGA_BAHAN" localSheetId="4">#REF!</definedName>
    <definedName name="JUMLAH_HARGA_BAHAN" localSheetId="6">#REF!</definedName>
    <definedName name="JUMLAH_HARGA_BAHAN">#REF!</definedName>
    <definedName name="JUMLAH_HARGA_PERALATAN" localSheetId="4">#REF!</definedName>
    <definedName name="JUMLAH_HARGA_PERALATAN" localSheetId="6">#REF!</definedName>
    <definedName name="JUMLAH_HARGA_PERALATAN">#REF!</definedName>
    <definedName name="JUMLAH_HARGA_TENAGA" localSheetId="4">#REF!</definedName>
    <definedName name="JUMLAH_HARGA_TENAGA" localSheetId="6">#REF!</definedName>
    <definedName name="JUMLAH_HARGA_TENAGA">#REF!</definedName>
    <definedName name="Jun_All" localSheetId="4">#REF!</definedName>
    <definedName name="Jun_All">#REF!</definedName>
    <definedName name="Jun_Bahapal" localSheetId="4">#REF!</definedName>
    <definedName name="Jun_Bahapal">#REF!</definedName>
    <definedName name="Jun_Barumun" localSheetId="4">#REF!</definedName>
    <definedName name="Jun_Barumun">#REF!</definedName>
    <definedName name="Jun_Buaya" localSheetId="4">#REF!</definedName>
    <definedName name="Jun_Buaya">#REF!</definedName>
    <definedName name="Jun_Dua1" localSheetId="4">#REF!</definedName>
    <definedName name="Jun_Dua1">#REF!</definedName>
    <definedName name="Jun_Dua2" localSheetId="4">#REF!</definedName>
    <definedName name="Jun_Dua2">#REF!</definedName>
    <definedName name="Jun_Hantu" localSheetId="4">#REF!</definedName>
    <definedName name="Jun_Hantu">#REF!</definedName>
    <definedName name="Jun_Pane" localSheetId="4">#REF!</definedName>
    <definedName name="Jun_Pane">#REF!</definedName>
    <definedName name="Jun_Poncan" localSheetId="4">#REF!</definedName>
    <definedName name="Jun_Poncan">#REF!</definedName>
    <definedName name="Jun_Raso" localSheetId="4">#REF!</definedName>
    <definedName name="Jun_Raso">#REF!</definedName>
    <definedName name="Jun_Sibintang" localSheetId="4">#REF!</definedName>
    <definedName name="Jun_Sibintang">#REF!</definedName>
    <definedName name="Jun_Sibuluh" localSheetId="4">#REF!</definedName>
    <definedName name="Jun_Sibuluh">#REF!</definedName>
    <definedName name="Jun_Ujung" localSheetId="4">#REF!</definedName>
    <definedName name="Jun_Ujung">#REF!</definedName>
    <definedName name="JURAIDAL">#REF!</definedName>
    <definedName name="JUS">[592]Input!$B$8</definedName>
    <definedName name="JUTA" localSheetId="9">#REF!</definedName>
    <definedName name="JUTA" localSheetId="6">#REF!</definedName>
    <definedName name="JUTA">'[365]TERBIL prog 2017'!$D$9</definedName>
    <definedName name="jy" localSheetId="6">#REF!</definedName>
    <definedName name="jy">#REF!</definedName>
    <definedName name="jyj" localSheetId="9" hidden="1">{"'Sheet1'!$A$1"}</definedName>
    <definedName name="jyj" localSheetId="6" hidden="1">{"'Sheet1'!$A$1"}</definedName>
    <definedName name="jyj" hidden="1">{"'Sheet1'!$A$1"}</definedName>
    <definedName name="K" localSheetId="9">'[593]Analisa Harga Satuan'!$G$1688</definedName>
    <definedName name="k" localSheetId="4">#REF!</definedName>
    <definedName name="K" localSheetId="6">'[234]Sat~Bahu'!$C$16</definedName>
    <definedName name="k">#REF!</definedName>
    <definedName name="k." localSheetId="4">#REF!</definedName>
    <definedName name="k.">#REF!</definedName>
    <definedName name="K.010" localSheetId="9">#REF!</definedName>
    <definedName name="K.010">#REF!</definedName>
    <definedName name="K.011" localSheetId="9">#REF!</definedName>
    <definedName name="K.011">#REF!</definedName>
    <definedName name="K.012" localSheetId="4">#REF!</definedName>
    <definedName name="K.012" localSheetId="6">[594]anaK!#REF!</definedName>
    <definedName name="K.012">#REF!</definedName>
    <definedName name="K.013" localSheetId="4">#REF!</definedName>
    <definedName name="K.013" localSheetId="6">#REF!</definedName>
    <definedName name="K.013">#REF!</definedName>
    <definedName name="K.013.i" localSheetId="4">#REF!</definedName>
    <definedName name="K.013.i">#REF!</definedName>
    <definedName name="K.014">#REF!</definedName>
    <definedName name="K.016" localSheetId="9">#REF!</definedName>
    <definedName name="K.016" localSheetId="6">#REF!</definedName>
    <definedName name="K.016">[595]Analisa!$A$64:$M$121</definedName>
    <definedName name="K.016.i" localSheetId="4">#REF!</definedName>
    <definedName name="K.016.i" localSheetId="6">#REF!</definedName>
    <definedName name="K.016.i">#REF!</definedName>
    <definedName name="K.017" localSheetId="4">#REF!</definedName>
    <definedName name="K.017" localSheetId="6">[596]Material!$J$20</definedName>
    <definedName name="K.017">#REF!</definedName>
    <definedName name="K.018" localSheetId="4">#REF!</definedName>
    <definedName name="K.018" localSheetId="6">#REF!</definedName>
    <definedName name="K.018">#REF!</definedName>
    <definedName name="K.020" localSheetId="4">#REF!</definedName>
    <definedName name="K.020">#REF!</definedName>
    <definedName name="K.020.i" localSheetId="4">#REF!</definedName>
    <definedName name="K.020.i">#REF!</definedName>
    <definedName name="K.023">[595]Analisa!$A$968:$M$1025</definedName>
    <definedName name="K.024" localSheetId="9">#REF!</definedName>
    <definedName name="K.024" localSheetId="6">#REF!</definedName>
    <definedName name="K.024">#REF!</definedName>
    <definedName name="K.025" localSheetId="9">#REF!</definedName>
    <definedName name="K.025" localSheetId="6">#REF!</definedName>
    <definedName name="K.025">#REF!</definedName>
    <definedName name="K.026" localSheetId="4">#REF!</definedName>
    <definedName name="K.026">#REF!</definedName>
    <definedName name="K.035" localSheetId="4">#REF!</definedName>
    <definedName name="K.035">#REF!</definedName>
    <definedName name="K.040" localSheetId="4">#REF!</definedName>
    <definedName name="K.040">#REF!</definedName>
    <definedName name="K.1" localSheetId="4">#REF!</definedName>
    <definedName name="K.1">#REF!</definedName>
    <definedName name="K.106.i" localSheetId="4">#REF!</definedName>
    <definedName name="K.106.i">#REF!</definedName>
    <definedName name="K.110" localSheetId="4">#REF!</definedName>
    <definedName name="K.110">#REF!</definedName>
    <definedName name="K.111" localSheetId="4">#REF!</definedName>
    <definedName name="K.111">#REF!</definedName>
    <definedName name="K.112" localSheetId="4">#REF!</definedName>
    <definedName name="K.112">#REF!</definedName>
    <definedName name="K.113" localSheetId="4">#REF!</definedName>
    <definedName name="K.113">#REF!</definedName>
    <definedName name="K.114" localSheetId="4">#REF!</definedName>
    <definedName name="K.114">#REF!</definedName>
    <definedName name="K.115" localSheetId="4">#REF!</definedName>
    <definedName name="K.115">#REF!</definedName>
    <definedName name="K.116" localSheetId="4">#REF!</definedName>
    <definedName name="K.116">#REF!</definedName>
    <definedName name="K.117" localSheetId="4">#REF!</definedName>
    <definedName name="K.117">#REF!</definedName>
    <definedName name="K.118" localSheetId="4">#REF!</definedName>
    <definedName name="K.118">#REF!</definedName>
    <definedName name="K.121" localSheetId="4">#REF!</definedName>
    <definedName name="K.121">#REF!</definedName>
    <definedName name="K.122" localSheetId="4">#REF!</definedName>
    <definedName name="K.122">#REF!</definedName>
    <definedName name="K.123" localSheetId="4">#REF!</definedName>
    <definedName name="K.123">#REF!</definedName>
    <definedName name="K.124" localSheetId="4">#REF!</definedName>
    <definedName name="K.124">#REF!</definedName>
    <definedName name="K.125" localSheetId="4">#REF!</definedName>
    <definedName name="K.125">#REF!</definedName>
    <definedName name="K.126" localSheetId="4">#REF!</definedName>
    <definedName name="K.126">#REF!</definedName>
    <definedName name="K.127" localSheetId="4">#REF!</definedName>
    <definedName name="K.127">#REF!</definedName>
    <definedName name="K.128" localSheetId="4">#REF!</definedName>
    <definedName name="K.128">#REF!</definedName>
    <definedName name="K.131" localSheetId="4">#REF!</definedName>
    <definedName name="K.131">#REF!</definedName>
    <definedName name="K.132" localSheetId="4">#REF!</definedName>
    <definedName name="K.132">#REF!</definedName>
    <definedName name="K.139" localSheetId="4">#REF!</definedName>
    <definedName name="K.139">#REF!</definedName>
    <definedName name="K.140" localSheetId="4">#REF!</definedName>
    <definedName name="K.140">#REF!</definedName>
    <definedName name="K.152" localSheetId="4">#REF!</definedName>
    <definedName name="K.152">#REF!</definedName>
    <definedName name="K.153" localSheetId="4">#REF!</definedName>
    <definedName name="K.153">#REF!</definedName>
    <definedName name="K.154" localSheetId="4">#REF!</definedName>
    <definedName name="K.154">#REF!</definedName>
    <definedName name="K.155" localSheetId="4">#REF!</definedName>
    <definedName name="K.155">#REF!</definedName>
    <definedName name="K.156" localSheetId="4">#REF!</definedName>
    <definedName name="K.156">#REF!</definedName>
    <definedName name="K.157" localSheetId="4">#REF!</definedName>
    <definedName name="K.157">#REF!</definedName>
    <definedName name="K.158" localSheetId="4">#REF!</definedName>
    <definedName name="K.158">#REF!</definedName>
    <definedName name="k.175">[223]ANALISA!$H$1347</definedName>
    <definedName name="K.18" localSheetId="9">#REF!</definedName>
    <definedName name="K.18" localSheetId="6">#REF!</definedName>
    <definedName name="K.18">#REF!</definedName>
    <definedName name="K.210" localSheetId="9">#REF!</definedName>
    <definedName name="K.210" localSheetId="4">#REF!</definedName>
    <definedName name="K.210" localSheetId="6">#REF!</definedName>
    <definedName name="K.210">#REF!</definedName>
    <definedName name="K.211" localSheetId="4">#REF!</definedName>
    <definedName name="K.211">#REF!</definedName>
    <definedName name="K.220" localSheetId="4">#REF!</definedName>
    <definedName name="K.220">#REF!</definedName>
    <definedName name="K.221" localSheetId="9">#REF!</definedName>
    <definedName name="K.221" localSheetId="6">#REF!</definedName>
    <definedName name="K.221">[446]analisa.K!$I$699</definedName>
    <definedName name="K.224" localSheetId="9">#REF!</definedName>
    <definedName name="K.224" localSheetId="6">[594]anaK!#REF!</definedName>
    <definedName name="K.224">[595]Analisa!$A$244:$M$301</definedName>
    <definedName name="K.224___Org" localSheetId="6">#REF!</definedName>
    <definedName name="K.224___Org">#REF!</definedName>
    <definedName name="K.225" localSheetId="9">#REF!</definedName>
    <definedName name="K.225" localSheetId="4">#REF!</definedName>
    <definedName name="K.225" localSheetId="6">#REF!</definedName>
    <definedName name="K.225">#REF!</definedName>
    <definedName name="K.2252">[597]Koef!$H$766</definedName>
    <definedName name="K.23" localSheetId="4">#REF!</definedName>
    <definedName name="K.23" localSheetId="6">#REF!</definedName>
    <definedName name="K.23">#REF!</definedName>
    <definedName name="K.230" localSheetId="4">#REF!</definedName>
    <definedName name="K.230" localSheetId="6">#REF!</definedName>
    <definedName name="K.230">#REF!</definedName>
    <definedName name="K.232" localSheetId="4">#REF!</definedName>
    <definedName name="K.232" localSheetId="6">#REF!</definedName>
    <definedName name="K.232">#REF!</definedName>
    <definedName name="K.23A" localSheetId="6">[109]Anl!#REF!</definedName>
    <definedName name="K.23A">[109]Anl!#REF!</definedName>
    <definedName name="K.23B" localSheetId="6">[109]Anl!#REF!</definedName>
    <definedName name="K.23B">[109]Anl!#REF!</definedName>
    <definedName name="K.23C" localSheetId="6">[109]Anl!#REF!</definedName>
    <definedName name="K.23C">[109]Anl!#REF!</definedName>
    <definedName name="K.242" localSheetId="4">#REF!</definedName>
    <definedName name="K.242" localSheetId="6">#REF!</definedName>
    <definedName name="K.242">#REF!</definedName>
    <definedName name="k.275" localSheetId="9">#REF!</definedName>
    <definedName name="k.275" localSheetId="6">#REF!</definedName>
    <definedName name="k.275">#REF!</definedName>
    <definedName name="k.300" localSheetId="6">#REF!</definedName>
    <definedName name="k.300">#REF!</definedName>
    <definedName name="K.310" localSheetId="4">#REF!</definedName>
    <definedName name="K.310">#REF!</definedName>
    <definedName name="K.311" localSheetId="4">#REF!</definedName>
    <definedName name="K.311">#REF!</definedName>
    <definedName name="K.314">#REF!</definedName>
    <definedName name="K.320" localSheetId="4">#REF!</definedName>
    <definedName name="K.320">#REF!</definedName>
    <definedName name="K.321" localSheetId="4">#REF!</definedName>
    <definedName name="K.321" localSheetId="6">[594]anaK!#REF!</definedName>
    <definedName name="K.321">#REF!</definedName>
    <definedName name="K.341" localSheetId="9">#REF!</definedName>
    <definedName name="K.341" localSheetId="6">#REF!</definedName>
    <definedName name="K.341">[446]analisa.K!$I$815</definedName>
    <definedName name="K.342" localSheetId="9">#REF!</definedName>
    <definedName name="K.342" localSheetId="4">#REF!</definedName>
    <definedName name="K.342" localSheetId="6">#REF!</definedName>
    <definedName name="K.342">#REF!</definedName>
    <definedName name="K.35" localSheetId="9">#REF!</definedName>
    <definedName name="K.35" localSheetId="6">#REF!</definedName>
    <definedName name="K.35">#REF!</definedName>
    <definedName name="K.35A" localSheetId="4">#REF!</definedName>
    <definedName name="K.35A">#REF!</definedName>
    <definedName name="K.35B" localSheetId="4">#REF!</definedName>
    <definedName name="K.35B">#REF!</definedName>
    <definedName name="k.400">#REF!</definedName>
    <definedName name="k.404" localSheetId="4">#REF!</definedName>
    <definedName name="k.404">#REF!</definedName>
    <definedName name="K.410" localSheetId="4">#REF!</definedName>
    <definedName name="K.410">#REF!</definedName>
    <definedName name="K.410.i" localSheetId="4">#REF!</definedName>
    <definedName name="K.410.i">#REF!</definedName>
    <definedName name="K.411" localSheetId="4">#REF!</definedName>
    <definedName name="K.411">#REF!</definedName>
    <definedName name="K.420" localSheetId="4">#REF!</definedName>
    <definedName name="K.420">#REF!</definedName>
    <definedName name="K.421" localSheetId="4">#REF!</definedName>
    <definedName name="K.421">#REF!</definedName>
    <definedName name="K.422" localSheetId="4">#REF!</definedName>
    <definedName name="K.422">#REF!</definedName>
    <definedName name="K.423" localSheetId="4">#REF!</definedName>
    <definedName name="K.423">#REF!</definedName>
    <definedName name="K.424" localSheetId="4">#REF!</definedName>
    <definedName name="K.424">#REF!</definedName>
    <definedName name="K.424.i" localSheetId="4">#REF!</definedName>
    <definedName name="K.424.i">#REF!</definedName>
    <definedName name="K.510" localSheetId="4">#REF!</definedName>
    <definedName name="K.510">#REF!</definedName>
    <definedName name="K.511" localSheetId="4">#REF!</definedName>
    <definedName name="K.511">#REF!</definedName>
    <definedName name="K.512" localSheetId="4">#REF!</definedName>
    <definedName name="K.512">#REF!</definedName>
    <definedName name="K.512.i" localSheetId="4">#REF!</definedName>
    <definedName name="K.512.i">#REF!</definedName>
    <definedName name="K.513" localSheetId="4">#REF!</definedName>
    <definedName name="K.513">#REF!</definedName>
    <definedName name="K.514" localSheetId="4">#REF!</definedName>
    <definedName name="K.514" localSheetId="6">[594]anaK!#REF!</definedName>
    <definedName name="K.514">#REF!</definedName>
    <definedName name="K.515" localSheetId="4">#REF!</definedName>
    <definedName name="K.515">#REF!</definedName>
    <definedName name="K.516" localSheetId="9">#REF!</definedName>
    <definedName name="K.516" localSheetId="6">#REF!</definedName>
    <definedName name="K.516">[446]analisa.K!$I$274</definedName>
    <definedName name="K.517" localSheetId="9">#REF!</definedName>
    <definedName name="K.517" localSheetId="6">#REF!</definedName>
    <definedName name="K.517">#REF!</definedName>
    <definedName name="K.520" localSheetId="9">#REF!</definedName>
    <definedName name="K.520" localSheetId="4">#REF!</definedName>
    <definedName name="K.520" localSheetId="6">#REF!</definedName>
    <definedName name="K.520">#REF!</definedName>
    <definedName name="K.521" localSheetId="4">#REF!</definedName>
    <definedName name="K.521">#REF!</definedName>
    <definedName name="K.522" localSheetId="9">#REF!</definedName>
    <definedName name="K.522" localSheetId="6">#REF!</definedName>
    <definedName name="K.522">[595]Analisa!$A$424:$M$481</definedName>
    <definedName name="K.522.i" localSheetId="4">#REF!</definedName>
    <definedName name="K.522.i" localSheetId="6">#REF!</definedName>
    <definedName name="K.522.i">#REF!</definedName>
    <definedName name="K.523" localSheetId="4">#REF!</definedName>
    <definedName name="K.523" localSheetId="6">#REF!</definedName>
    <definedName name="K.523">#REF!</definedName>
    <definedName name="K.528" localSheetId="9">#REF!</definedName>
    <definedName name="K.528" localSheetId="6">[594]anaK!#REF!</definedName>
    <definedName name="K.528">[446]analisa.K!$I$571</definedName>
    <definedName name="K.528.A">[446]analisa.K!$I$634</definedName>
    <definedName name="K.610" localSheetId="4">#REF!</definedName>
    <definedName name="K.610" localSheetId="6">#REF!</definedName>
    <definedName name="K.610">#REF!</definedName>
    <definedName name="K.611" localSheetId="4">#REF!</definedName>
    <definedName name="K.611" localSheetId="6">#REF!</definedName>
    <definedName name="K.611">#REF!</definedName>
    <definedName name="K.612" localSheetId="4">#REF!</definedName>
    <definedName name="K.612">#REF!</definedName>
    <definedName name="K.613" localSheetId="4">#REF!</definedName>
    <definedName name="K.613">#REF!</definedName>
    <definedName name="K.614" localSheetId="4">#REF!</definedName>
    <definedName name="K.614">#REF!</definedName>
    <definedName name="K.615" localSheetId="4">#REF!</definedName>
    <definedName name="K.615">#REF!</definedName>
    <definedName name="K.616" localSheetId="4">#REF!</definedName>
    <definedName name="K.616">#REF!</definedName>
    <definedName name="K.617" localSheetId="4">#REF!</definedName>
    <definedName name="K.617">#REF!</definedName>
    <definedName name="K.618" localSheetId="4">#REF!</definedName>
    <definedName name="K.618" localSheetId="6">[594]anaK!#REF!</definedName>
    <definedName name="K.618">#REF!</definedName>
    <definedName name="K.619" localSheetId="4">#REF!</definedName>
    <definedName name="K.619" localSheetId="6">#REF!</definedName>
    <definedName name="K.619">#REF!</definedName>
    <definedName name="K.620" localSheetId="4">#REF!</definedName>
    <definedName name="K.620" localSheetId="6">#REF!</definedName>
    <definedName name="K.620">#REF!</definedName>
    <definedName name="K.621" localSheetId="4">#REF!</definedName>
    <definedName name="K.621">#REF!</definedName>
    <definedName name="K.626" localSheetId="4">#REF!</definedName>
    <definedName name="K.626">#REF!</definedName>
    <definedName name="K.631" localSheetId="4">#REF!</definedName>
    <definedName name="K.631">#REF!</definedName>
    <definedName name="K.632" localSheetId="4">#REF!</definedName>
    <definedName name="K.632">#REF!</definedName>
    <definedName name="K.632B" localSheetId="4">'[188]ANA-PEK'!#REF!</definedName>
    <definedName name="K.632B">'[188]ANA-PEK'!#REF!</definedName>
    <definedName name="K.636" localSheetId="9">#REF!</definedName>
    <definedName name="K.636" localSheetId="4">#REF!</definedName>
    <definedName name="K.636" localSheetId="6">[594]anaK!#REF!</definedName>
    <definedName name="K.636">#REF!</definedName>
    <definedName name="K.637" localSheetId="4">#REF!</definedName>
    <definedName name="K.637" localSheetId="6">#REF!</definedName>
    <definedName name="K.637">#REF!</definedName>
    <definedName name="K.638" localSheetId="9">#REF!</definedName>
    <definedName name="K.638" localSheetId="6">#REF!</definedName>
    <definedName name="K.638">[595]Analisa!$A$484:$M$541</definedName>
    <definedName name="K.638.i" localSheetId="4">#REF!</definedName>
    <definedName name="K.638.i" localSheetId="6">#REF!</definedName>
    <definedName name="K.638.i">#REF!</definedName>
    <definedName name="K.638A" localSheetId="9">#REF!</definedName>
    <definedName name="K.638A" localSheetId="6">#REF!</definedName>
    <definedName name="K.638A">#REF!</definedName>
    <definedName name="K.639" localSheetId="4">#REF!</definedName>
    <definedName name="K.639">#REF!</definedName>
    <definedName name="k.64">#REF!</definedName>
    <definedName name="K.640" localSheetId="4">#REF!</definedName>
    <definedName name="K.640">#REF!</definedName>
    <definedName name="K.641" localSheetId="4">#REF!</definedName>
    <definedName name="K.641">#REF!</definedName>
    <definedName name="K.641.ROB" localSheetId="4">#REF!</definedName>
    <definedName name="K.641.ROB">#REF!</definedName>
    <definedName name="K.641A" localSheetId="4">#REF!</definedName>
    <definedName name="K.641A">#REF!</definedName>
    <definedName name="K.705" localSheetId="4">#REF!</definedName>
    <definedName name="K.705">#REF!</definedName>
    <definedName name="K.7052">[597]Koef!$H$1672</definedName>
    <definedName name="K.705A" localSheetId="9">#REF!</definedName>
    <definedName name="K.705A" localSheetId="6">#REF!</definedName>
    <definedName name="K.705A">#REF!</definedName>
    <definedName name="K.710" localSheetId="9">#REF!</definedName>
    <definedName name="K.710" localSheetId="6">[594]anaK!#REF!</definedName>
    <definedName name="K.710">[595]Analisa!$A$544:$M$602</definedName>
    <definedName name="K.7102">[597]Koef!$H$1707</definedName>
    <definedName name="K.715" localSheetId="9">#REF!</definedName>
    <definedName name="K.715" localSheetId="6">[594]anaK!#REF!</definedName>
    <definedName name="K.715">[595]Analisa!$A$605:$M$664</definedName>
    <definedName name="K.7152">[597]Koef!$H$1743</definedName>
    <definedName name="K.719" localSheetId="9">#REF!</definedName>
    <definedName name="K.719" localSheetId="4">#REF!</definedName>
    <definedName name="K.719" localSheetId="6">#REF!</definedName>
    <definedName name="K.719">#REF!</definedName>
    <definedName name="K.720" localSheetId="4">#REF!</definedName>
    <definedName name="K.720" localSheetId="6">[594]anaK!#REF!</definedName>
    <definedName name="K.720">#REF!</definedName>
    <definedName name="K.721" localSheetId="4">#REF!</definedName>
    <definedName name="K.721" localSheetId="6">[594]anaK!#REF!</definedName>
    <definedName name="K.721">#REF!</definedName>
    <definedName name="K.722" localSheetId="9">#REF!</definedName>
    <definedName name="K.722" localSheetId="6">#REF!</definedName>
    <definedName name="K.722">[595]Analisa!$A$727:$M$784</definedName>
    <definedName name="K.7222">[597]Koef!$H$1976</definedName>
    <definedName name="K.724" localSheetId="9">#REF!</definedName>
    <definedName name="K.724" localSheetId="6">#REF!</definedName>
    <definedName name="K.724">#REF!</definedName>
    <definedName name="K.725" localSheetId="9">#REF!</definedName>
    <definedName name="K.725" localSheetId="4">#REF!</definedName>
    <definedName name="K.725" localSheetId="6">#REF!</definedName>
    <definedName name="K.725">#REF!</definedName>
    <definedName name="K.730" localSheetId="4">#REF!</definedName>
    <definedName name="K.730">#REF!</definedName>
    <definedName name="K.810" localSheetId="4">#REF!</definedName>
    <definedName name="K.810">#REF!</definedName>
    <definedName name="K.810A">#REF!</definedName>
    <definedName name="K.815" localSheetId="4">#REF!</definedName>
    <definedName name="K.815">#REF!</definedName>
    <definedName name="K.855" localSheetId="4">#REF!</definedName>
    <definedName name="K.855">#REF!</definedName>
    <definedName name="K.865" localSheetId="4">#REF!</definedName>
    <definedName name="K.865">#REF!</definedName>
    <definedName name="K.870" localSheetId="4">#REF!</definedName>
    <definedName name="K.870">#REF!</definedName>
    <definedName name="K.875" localSheetId="4">#REF!</definedName>
    <definedName name="K.875">#REF!</definedName>
    <definedName name="K.877" localSheetId="4">#REF!</definedName>
    <definedName name="K.877">#REF!</definedName>
    <definedName name="K.880" localSheetId="4">#REF!</definedName>
    <definedName name="K.880">#REF!</definedName>
    <definedName name="K.885" localSheetId="4">#REF!</definedName>
    <definedName name="K.885">#REF!</definedName>
    <definedName name="K.911">[446]analisa.K!$I$102</definedName>
    <definedName name="K.912">[446]analisa.K!$I$159</definedName>
    <definedName name="K.A18" localSheetId="9">#REF!</definedName>
    <definedName name="K.A18" localSheetId="6">#REF!</definedName>
    <definedName name="K.A18">#REF!</definedName>
    <definedName name="K.BETON" localSheetId="4">#REF!</definedName>
    <definedName name="K.BETON" localSheetId="6">#REF!</definedName>
    <definedName name="K.BETON">#REF!</definedName>
    <definedName name="K.GALVANO" localSheetId="4">#REF!</definedName>
    <definedName name="K.GALVANO" localSheetId="6">#REF!</definedName>
    <definedName name="K.GALVANO">#REF!</definedName>
    <definedName name="k.Harga">[224]INPUT!$B$53</definedName>
    <definedName name="k.Jumlah">[224]INPUT!$B$55</definedName>
    <definedName name="k.Jumlah__1_____2">[224]INPUT!$B$67</definedName>
    <definedName name="k.Jumlah_1">[224]INPUT!$B$65</definedName>
    <definedName name="k.Jumlah_2">[224]INPUT!$B$66</definedName>
    <definedName name="k.Jumlah3">[224]INPUT!$B$64</definedName>
    <definedName name="k.Koef.">[224]INPUT!$B$63</definedName>
    <definedName name="k.lnt.rmn.20.20.crk" localSheetId="9">#REF!</definedName>
    <definedName name="k.lnt.rmn.20.20.crk" localSheetId="6">#REF!</definedName>
    <definedName name="k.lnt.rmn.20.20.crk">#REF!</definedName>
    <definedName name="k.lnt.rmn.20.20.pls" localSheetId="9">#REF!</definedName>
    <definedName name="k.lnt.rmn.20.20.pls" localSheetId="6">#REF!</definedName>
    <definedName name="k.lnt.rmn.20.20.pls">#REF!</definedName>
    <definedName name="k.No.">[224]INPUT!$B$61</definedName>
    <definedName name="k.rmmn.30.30.pls" localSheetId="9">#REF!</definedName>
    <definedName name="k.rmmn.30.30.pls" localSheetId="6">#REF!</definedName>
    <definedName name="k.rmmn.30.30.pls">#REF!</definedName>
    <definedName name="k.rmn.30.30.crk" localSheetId="9">#REF!</definedName>
    <definedName name="k.rmn.30.30.crk" localSheetId="6">#REF!</definedName>
    <definedName name="k.rmn.30.30.crk">#REF!</definedName>
    <definedName name="k.roman.40.40.polos" localSheetId="9">#REF!</definedName>
    <definedName name="k.roman.40.40.polos" localSheetId="6">#REF!</definedName>
    <definedName name="k.roman.40.40.polos">#REF!</definedName>
    <definedName name="k.Rp">[224]INPUT!$B$52</definedName>
    <definedName name="k.Satuan">[224]INPUT!$B$54</definedName>
    <definedName name="k.Stn.">[224]INPUT!$B$59</definedName>
    <definedName name="K.T.Batu">'[225]H-SAT'!$H$20</definedName>
    <definedName name="K.T.Kayu">'[225]H-SAT'!$H$19</definedName>
    <definedName name="k.tukang" localSheetId="9">#REF!</definedName>
    <definedName name="k.tukang" localSheetId="6">#REF!</definedName>
    <definedName name="k.tukang">#REF!</definedName>
    <definedName name="k.Uraian">[224]INPUT!$B$58</definedName>
    <definedName name="k.zink" localSheetId="9">#REF!</definedName>
    <definedName name="k.zink" localSheetId="6">#REF!</definedName>
    <definedName name="k.zink">#REF!</definedName>
    <definedName name="K_0_5K23">#N/A</definedName>
    <definedName name="K_012" localSheetId="6">[458]K!#REF!</definedName>
    <definedName name="K_012">[458]K!#REF!</definedName>
    <definedName name="k_035" localSheetId="9">#REF!</definedName>
    <definedName name="k_035" localSheetId="6">#REF!</definedName>
    <definedName name="k_035">#REF!</definedName>
    <definedName name="K_224" localSheetId="6">#REF!</definedName>
    <definedName name="K_224">#REF!</definedName>
    <definedName name="K_22512jadi">[99]hrg_sat!$H$28</definedName>
    <definedName name="k_23_kilat" localSheetId="9">[122]ANALISA!#REF!</definedName>
    <definedName name="k_23_kilat">[122]ANALISA!#REF!</definedName>
    <definedName name="k_300" localSheetId="9">#REF!</definedName>
    <definedName name="k_300" localSheetId="6">#REF!</definedName>
    <definedName name="k_300">#REF!</definedName>
    <definedName name="K_30012bahan">[99]hrg_sat!$H$31</definedName>
    <definedName name="K_30012jadi">[99]hrg_sat!$H$30</definedName>
    <definedName name="K_321" localSheetId="6">#REF!</definedName>
    <definedName name="K_321">#REF!</definedName>
    <definedName name="K_350" localSheetId="9">#REF!</definedName>
    <definedName name="K_350" localSheetId="4">#REF!</definedName>
    <definedName name="K_350" localSheetId="6">#REF!</definedName>
    <definedName name="K_350">#REF!</definedName>
    <definedName name="K_35012bahan">[99]hrg_sat!$H$37</definedName>
    <definedName name="K_35012jadi">[99]hrg_sat!$H$33</definedName>
    <definedName name="K_45012jadi">[99]hrg_sat!$H$34</definedName>
    <definedName name="K_515" localSheetId="6">[458]K!#REF!</definedName>
    <definedName name="K_515">[458]K!#REF!</definedName>
    <definedName name="K_720" localSheetId="9">#REF!</definedName>
    <definedName name="K_720" localSheetId="6">#REF!</definedName>
    <definedName name="K_720">#REF!</definedName>
    <definedName name="k_baja" localSheetId="4">'[368]Analisa HSP (T.P.)'!#REF!</definedName>
    <definedName name="k_baja" localSheetId="6">'[368]Analisa HSP (T.P.)'!#REF!</definedName>
    <definedName name="k_baja">'[368]Analisa HSP (T.P.)'!#REF!</definedName>
    <definedName name="K_r_listrik" localSheetId="4">#REF!</definedName>
    <definedName name="K_r_listrik" localSheetId="6">#REF!</definedName>
    <definedName name="K_r_listrik">#REF!</definedName>
    <definedName name="K_t_batu" localSheetId="4">#REF!</definedName>
    <definedName name="K_t_batu" localSheetId="6">#REF!</definedName>
    <definedName name="K_t_batu">#REF!</definedName>
    <definedName name="K_t_besi" localSheetId="4">#REF!</definedName>
    <definedName name="K_t_besi" localSheetId="6">#REF!</definedName>
    <definedName name="K_t_besi">#REF!</definedName>
    <definedName name="K_t_cat" localSheetId="4">#REF!</definedName>
    <definedName name="K_t_cat">#REF!</definedName>
    <definedName name="K_t_kayu" localSheetId="4">#REF!</definedName>
    <definedName name="K_t_kayu">#REF!</definedName>
    <definedName name="k_t_listrik" localSheetId="4">#REF!</definedName>
    <definedName name="k_t_listrik">#REF!</definedName>
    <definedName name="K_t_pipa" localSheetId="4">#REF!</definedName>
    <definedName name="K_t_pipa">#REF!</definedName>
    <definedName name="K_TUKANG">#REF!</definedName>
    <definedName name="K_TUNGGU">#N/A</definedName>
    <definedName name="k100ltkerja" localSheetId="9">#REF!</definedName>
    <definedName name="k100ltkerja">#REF!</definedName>
    <definedName name="k10dasar" localSheetId="9">#REF!</definedName>
    <definedName name="k10dasar">#REF!</definedName>
    <definedName name="k10lt1" localSheetId="9">#REF!</definedName>
    <definedName name="k10lt1">#REF!</definedName>
    <definedName name="k10lt2">#REF!</definedName>
    <definedName name="k10lt3">#REF!</definedName>
    <definedName name="K125_" localSheetId="4">[17]ANALIS!#REF!</definedName>
    <definedName name="K125_">[17]ANALIS!#REF!</definedName>
    <definedName name="k15x30x40" localSheetId="9">#REF!</definedName>
    <definedName name="k15x30x40" localSheetId="6">#REF!</definedName>
    <definedName name="k15x30x40">#REF!</definedName>
    <definedName name="k15x30x60" localSheetId="9">#REF!</definedName>
    <definedName name="k15x30x60" localSheetId="6">#REF!</definedName>
    <definedName name="k15x30x60">#REF!</definedName>
    <definedName name="K175_" localSheetId="4">[17]ANALIS!#REF!</definedName>
    <definedName name="K175_" localSheetId="6">[17]ANALIS!#REF!</definedName>
    <definedName name="K175_">[17]ANALIS!#REF!</definedName>
    <definedName name="K175_CEMENT">[237]METODE!$D$2124</definedName>
    <definedName name="K175_COARSE">[237]METODE!$D$2122</definedName>
    <definedName name="K175_CRANE">[237]METODE!$D$2153</definedName>
    <definedName name="K175_FINE">[237]METODE!$D$2123</definedName>
    <definedName name="K175_FOREMAN">[237]METODE!$D$2189</definedName>
    <definedName name="K175_MIXER">[237]METODE!$D$2139</definedName>
    <definedName name="K175_SKILL">[237]METODE!$D$2190</definedName>
    <definedName name="K175_UNSKILL">[237]METODE!$D$2191</definedName>
    <definedName name="K175_VIBRATOR">[237]METODE!$D$2169</definedName>
    <definedName name="K175_WATER_T">[237]METODE!$D$2162</definedName>
    <definedName name="k1dasar" localSheetId="9">#REF!</definedName>
    <definedName name="k1dasar" localSheetId="6">#REF!</definedName>
    <definedName name="k1dasar">#REF!</definedName>
    <definedName name="k1lt1" localSheetId="9">#REF!</definedName>
    <definedName name="k1lt1" localSheetId="6">#REF!</definedName>
    <definedName name="k1lt1">#REF!</definedName>
    <definedName name="k1lt2" localSheetId="9">#REF!</definedName>
    <definedName name="k1lt2" localSheetId="6">#REF!</definedName>
    <definedName name="k1lt2">#REF!</definedName>
    <definedName name="k1lt3">#REF!</definedName>
    <definedName name="K20x20">'[239]Hsatuan-OK'!$G$148</definedName>
    <definedName name="K225alas539" localSheetId="4">#REF!</definedName>
    <definedName name="K225alas539" localSheetId="6">#REF!</definedName>
    <definedName name="K225alas539">#REF!</definedName>
    <definedName name="K225han539" localSheetId="4">#REF!</definedName>
    <definedName name="K225han539" localSheetId="6">#REF!</definedName>
    <definedName name="K225han539">#REF!</definedName>
    <definedName name="K23_K18">#N/A</definedName>
    <definedName name="K23K6ICI">#N/A</definedName>
    <definedName name="K23K6WN">#N/A</definedName>
    <definedName name="K250_CRANE">[237]METODE!$D$2153</definedName>
    <definedName name="K250_E_CEMENT">[237]METODE!$D$1948</definedName>
    <definedName name="K250_E_COARSE">[237]METODE!$D$1946</definedName>
    <definedName name="K250_E_CRANE">[237]METODE!$D$2004</definedName>
    <definedName name="K250_E_FINE">[237]METODE!$D$1947</definedName>
    <definedName name="K250_E_FOREMAN">[237]METODE!$D$2054</definedName>
    <definedName name="K250_E_FORMWORK">[237]METODE!$D$1957</definedName>
    <definedName name="K250_E_MIXER">[237]METODE!$D$2078</definedName>
    <definedName name="K250_E_SKILL">[237]METODE!$D$2055</definedName>
    <definedName name="K250_E_UNSKILL">[237]METODE!$D$2056</definedName>
    <definedName name="K250_E_VIBRATOR">[237]METODE!$D$2033</definedName>
    <definedName name="K250_E_WATER_T">[237]METODE!$D$2013</definedName>
    <definedName name="K250_FORMWORK">[237]METODE!$D$2125</definedName>
    <definedName name="K250_MIXER">[237]METODE!$D$2139</definedName>
    <definedName name="K250WOOD">[237]METODE!$D$1957</definedName>
    <definedName name="k2b" localSheetId="6">'[150]THPDMoi  (2)'!#REF!</definedName>
    <definedName name="k2b">'[150]THPDMoi  (2)'!#REF!</definedName>
    <definedName name="k2dasar" localSheetId="9">#REF!</definedName>
    <definedName name="k2dasar" localSheetId="6">#REF!</definedName>
    <definedName name="k2dasar">#REF!</definedName>
    <definedName name="k2lantai2" localSheetId="9">#REF!</definedName>
    <definedName name="k2lantai2" localSheetId="6">#REF!</definedName>
    <definedName name="k2lantai2">#REF!</definedName>
    <definedName name="k2lt1" localSheetId="9">#REF!</definedName>
    <definedName name="k2lt1" localSheetId="6">#REF!</definedName>
    <definedName name="k2lt1">#REF!</definedName>
    <definedName name="k2lt2">#REF!</definedName>
    <definedName name="k2lt3">#REF!</definedName>
    <definedName name="K30x30">'[239]Hsatuan-OK'!$G$147</definedName>
    <definedName name="k3dasar" localSheetId="9">#REF!</definedName>
    <definedName name="k3dasar" localSheetId="6">#REF!</definedName>
    <definedName name="k3dasar">#REF!</definedName>
    <definedName name="k3lantai3" localSheetId="9">#REF!</definedName>
    <definedName name="k3lantai3" localSheetId="6">#REF!</definedName>
    <definedName name="k3lantai3">#REF!</definedName>
    <definedName name="k3lt.3" localSheetId="9">#REF!</definedName>
    <definedName name="k3lt.3" localSheetId="6">#REF!</definedName>
    <definedName name="k3lt.3">#REF!</definedName>
    <definedName name="k3lt1">#REF!</definedName>
    <definedName name="k3lt2">#REF!</definedName>
    <definedName name="k3lt3">#REF!</definedName>
    <definedName name="k4dasar">#REF!</definedName>
    <definedName name="k4lt1">#REF!</definedName>
    <definedName name="k4lt2">#REF!</definedName>
    <definedName name="k4lt3">#REF!</definedName>
    <definedName name="k4lt4">#REF!</definedName>
    <definedName name="K5_SalesReal_PeriodeIni">'[241]Rekap K5'!$Q$34:$Q$34</definedName>
    <definedName name="K5_SalesReal_sd_PeriodeIni">'[241]Rekap K5'!$T$34:$T$34</definedName>
    <definedName name="K5_SalesReal_sd_PeriodeLalu">'[241]Rekap K5'!$N$34:$N$34</definedName>
    <definedName name="k5dasar" localSheetId="9">#REF!</definedName>
    <definedName name="k5dasar" localSheetId="6">#REF!</definedName>
    <definedName name="k5dasar">#REF!</definedName>
    <definedName name="k5lt1" localSheetId="9">#REF!</definedName>
    <definedName name="k5lt1" localSheetId="6">#REF!</definedName>
    <definedName name="k5lt1">#REF!</definedName>
    <definedName name="k5lt2" localSheetId="9">#REF!</definedName>
    <definedName name="k5lt2" localSheetId="6">#REF!</definedName>
    <definedName name="k5lt2">#REF!</definedName>
    <definedName name="k5lt3">#REF!</definedName>
    <definedName name="k6dasar">#REF!</definedName>
    <definedName name="k6lt1">#REF!</definedName>
    <definedName name="k6lt2">#REF!</definedName>
    <definedName name="k6lt3">#REF!</definedName>
    <definedName name="k7dasar">#REF!</definedName>
    <definedName name="k7lt1">#REF!</definedName>
    <definedName name="k7lt2">#REF!</definedName>
    <definedName name="k7lt3">#REF!</definedName>
    <definedName name="k8dasar">#REF!</definedName>
    <definedName name="k8lt1">#REF!</definedName>
    <definedName name="k8lt2">#REF!</definedName>
    <definedName name="k8lt3">#REF!</definedName>
    <definedName name="k9dasar">#REF!</definedName>
    <definedName name="K9K23K30">#N/A</definedName>
    <definedName name="k9lt1" localSheetId="9">#REF!</definedName>
    <definedName name="k9lt1">#REF!</definedName>
    <definedName name="k9lt2" localSheetId="9">#REF!</definedName>
    <definedName name="k9lt2">#REF!</definedName>
    <definedName name="k9lt3" localSheetId="9">#REF!</definedName>
    <definedName name="k9lt3">#REF!</definedName>
    <definedName name="ka" localSheetId="9">'[304]Upah&amp;Bahan'!$U$1381</definedName>
    <definedName name="ka">'[318]Upah&amp;Bahan'!$U$1381</definedName>
    <definedName name="KA.TUK" localSheetId="4">#REF!</definedName>
    <definedName name="KA.TUK" localSheetId="6">#REF!</definedName>
    <definedName name="KA.TUK">#REF!</definedName>
    <definedName name="kab" localSheetId="9">#REF!</definedName>
    <definedName name="kab" localSheetId="4">#REF!</definedName>
    <definedName name="kab" localSheetId="6">'[234]Sat~Bahu'!$F$49</definedName>
    <definedName name="kab">#REF!</definedName>
    <definedName name="Kab." localSheetId="6">#REF!</definedName>
    <definedName name="Kab.">#REF!</definedName>
    <definedName name="Kabag">#REF!</definedName>
    <definedName name="kabantu">'[234]Sat~Bahu'!$F$76</definedName>
    <definedName name="kabek" localSheetId="6">#REF!</definedName>
    <definedName name="kabek">#REF!</definedName>
    <definedName name="kabekyen" localSheetId="6">#REF!</definedName>
    <definedName name="kabekyen">#REF!</definedName>
    <definedName name="kabel4_10" localSheetId="6">#REF!</definedName>
    <definedName name="kabel4_10">#REF!</definedName>
    <definedName name="kabel4_10yen">#REF!</definedName>
    <definedName name="kabel4_25">#REF!</definedName>
    <definedName name="kabel4_25yen">#REF!</definedName>
    <definedName name="KABELBIASA">#REF!</definedName>
    <definedName name="KABELNGA">#REF!</definedName>
    <definedName name="Kabupaten">'[241]DATA PROYEK'!$F$20</definedName>
    <definedName name="kaca" localSheetId="9">[339]Analisis!#REF!</definedName>
    <definedName name="kaca" localSheetId="6">#REF!</definedName>
    <definedName name="kaca">#REF!</definedName>
    <definedName name="kaca.8" localSheetId="9">#REF!</definedName>
    <definedName name="kaca.8" localSheetId="6">#REF!</definedName>
    <definedName name="kaca.8">#REF!</definedName>
    <definedName name="kaca.es" localSheetId="9">#REF!</definedName>
    <definedName name="kaca.es" localSheetId="6">#REF!</definedName>
    <definedName name="kaca.es">#REF!</definedName>
    <definedName name="kaca.p.5">#REF!</definedName>
    <definedName name="Kaca_3_mm">#REF!</definedName>
    <definedName name="Kaca_5mm">#REF!</definedName>
    <definedName name="KACA_A">#REF!</definedName>
    <definedName name="KACA_B">#REF!</definedName>
    <definedName name="kaca_b_3" localSheetId="4">#REF!</definedName>
    <definedName name="kaca_b_3">#REF!</definedName>
    <definedName name="Kaca_b_5" localSheetId="4">#REF!</definedName>
    <definedName name="Kaca_b_5">#REF!</definedName>
    <definedName name="KACA_BASE">#REF!</definedName>
    <definedName name="kaca_br_3" localSheetId="4">#REF!</definedName>
    <definedName name="kaca_br_3">#REF!</definedName>
    <definedName name="kaca_br_5" localSheetId="4">#REF!</definedName>
    <definedName name="kaca_br_5">#REF!</definedName>
    <definedName name="KACA_C">#REF!</definedName>
    <definedName name="Kaca_nako_reyben_5mm">#REF!</definedName>
    <definedName name="kaca_polos_5mm">#REF!</definedName>
    <definedName name="kaca_rayband_5mm">#REF!</definedName>
    <definedName name="KACA3MM" localSheetId="4">'[212]HARGA SATUAN  '!#REF!</definedName>
    <definedName name="KACA3MM">'[212]HARGA SATUAN  '!#REF!</definedName>
    <definedName name="KACA5MM" localSheetId="4">'[212]HARGA SATUAN  '!#REF!</definedName>
    <definedName name="KACA5MM">'[212]HARGA SATUAN  '!#REF!</definedName>
    <definedName name="kaca5mm\nonjasa" localSheetId="9">#REF!</definedName>
    <definedName name="kaca5mm\nonjasa" localSheetId="6">#REF!</definedName>
    <definedName name="kaca5mm\nonjasa">#REF!</definedName>
    <definedName name="kaca5mmburam\nonjasa" localSheetId="9">#REF!</definedName>
    <definedName name="kaca5mmburam\nonjasa" localSheetId="6">#REF!</definedName>
    <definedName name="kaca5mmburam\nonjasa">#REF!</definedName>
    <definedName name="kaca6mm" localSheetId="9">#REF!</definedName>
    <definedName name="kaca6mm" localSheetId="6">#REF!</definedName>
    <definedName name="kaca6mm">#REF!</definedName>
    <definedName name="kaca6mm\nonjasa">#REF!</definedName>
    <definedName name="kaca8mm\nonjasa">#REF!</definedName>
    <definedName name="KaCabang">'[241]DATA PROYEK'!$F$77</definedName>
    <definedName name="kacabening3" localSheetId="9">#REF!</definedName>
    <definedName name="kacabening3" localSheetId="6">#REF!</definedName>
    <definedName name="kacabening3">#REF!</definedName>
    <definedName name="kacabening5" localSheetId="9">#REF!</definedName>
    <definedName name="kacabening5" localSheetId="6">#REF!</definedName>
    <definedName name="kacabening5">#REF!</definedName>
    <definedName name="kacaburam" localSheetId="4">'[212]HARGA SATUAN  '!#REF!</definedName>
    <definedName name="kacaburam" localSheetId="6">'[212]HARGA SATUAN  '!#REF!</definedName>
    <definedName name="kacaburam">'[212]HARGA SATUAN  '!#REF!</definedName>
    <definedName name="KACABURAM3MM" localSheetId="4">'[291]HARGA SATUAN'!#REF!</definedName>
    <definedName name="KACABURAM3MM" localSheetId="6">'[291]HARGA SATUAN'!#REF!</definedName>
    <definedName name="KACABURAM3MM">'[291]HARGA SATUAN'!#REF!</definedName>
    <definedName name="kacaburam5mm" localSheetId="9">#REF!</definedName>
    <definedName name="KACABURAM5MM" localSheetId="4">'[291]HARGA SATUAN'!#REF!</definedName>
    <definedName name="kacaburam5mm" localSheetId="6">#REF!</definedName>
    <definedName name="KACABURAM5MM">'[291]HARGA SATUAN'!#REF!</definedName>
    <definedName name="kacacermin5mm" localSheetId="9">#REF!</definedName>
    <definedName name="kacacermin5mm" localSheetId="6">#REF!</definedName>
    <definedName name="kacacermin5mm">#REF!</definedName>
    <definedName name="kacacermin5mm\nonjasa" localSheetId="9">#REF!</definedName>
    <definedName name="kacacermin5mm\nonjasa" localSheetId="6">#REF!</definedName>
    <definedName name="kacacermin5mm\nonjasa">#REF!</definedName>
    <definedName name="kacaloper3" localSheetId="9">#REF!</definedName>
    <definedName name="kacaloper3" localSheetId="6">#REF!</definedName>
    <definedName name="kacaloper3">#REF!</definedName>
    <definedName name="kacamati" localSheetId="9">[339]Analisis!#REF!</definedName>
    <definedName name="kacamati">#REF!</definedName>
    <definedName name="kacapolos">[48]upah!$H$94</definedName>
    <definedName name="kacapolos5mm" localSheetId="9">#REF!</definedName>
    <definedName name="kacapolos5mm" localSheetId="6">#REF!</definedName>
    <definedName name="kacapolos5mm">#REF!</definedName>
    <definedName name="kacapolos6mm" localSheetId="9">#REF!</definedName>
    <definedName name="kacapolos6mm" localSheetId="6">#REF!</definedName>
    <definedName name="kacapolos6mm">#REF!</definedName>
    <definedName name="kacarayban">'[279]dft-harga'!$G$48</definedName>
    <definedName name="KACARIBEN" localSheetId="4">'[291]HARGA SATUAN'!#REF!</definedName>
    <definedName name="KACARIBEN" localSheetId="6">'[291]HARGA SATUAN'!#REF!</definedName>
    <definedName name="KACARIBEN">'[291]HARGA SATUAN'!#REF!</definedName>
    <definedName name="KACARIBEN5MM" localSheetId="4">'[291]HARGA SATUAN'!#REF!</definedName>
    <definedName name="KACARIBEN5MM" localSheetId="6">'[291]HARGA SATUAN'!#REF!</definedName>
    <definedName name="KACARIBEN5MM">'[291]HARGA SATUAN'!#REF!</definedName>
    <definedName name="Kacaryben_5_mm" localSheetId="9">#REF!</definedName>
    <definedName name="Kacaryben_5_mm" localSheetId="6">#REF!</definedName>
    <definedName name="Kacaryben_5_mm">#REF!</definedName>
    <definedName name="kacatented8mm" localSheetId="9">#REF!</definedName>
    <definedName name="kacatented8mm" localSheetId="6">#REF!</definedName>
    <definedName name="kacatented8mm">#REF!</definedName>
    <definedName name="kacawarna8mm\nonjasa" localSheetId="9">#REF!</definedName>
    <definedName name="kacawarna8mm\nonjasa" localSheetId="6">#REF!</definedName>
    <definedName name="kacawarna8mm\nonjasa">#REF!</definedName>
    <definedName name="kain_sintetis">#REF!</definedName>
    <definedName name="Kait_angin">#REF!</definedName>
    <definedName name="kaitangin">[48]upah!$H$93</definedName>
    <definedName name="kaki" localSheetId="9">'[165]Upah&amp;Bahan'!$C$52</definedName>
    <definedName name="kaki">'[166]Upah&amp;Bahan'!$C$52</definedName>
    <definedName name="kal" localSheetId="9">'[304]Upah&amp;Bahan'!$U$1325</definedName>
    <definedName name="kal">'[318]Upah&amp;Bahan'!$U$1325</definedName>
    <definedName name="kalas" localSheetId="9">#REF!</definedName>
    <definedName name="kalas" localSheetId="6">#REF!</definedName>
    <definedName name="kalas">#REF!</definedName>
    <definedName name="kali" localSheetId="9">'[304]Upah&amp;Bahan'!$U$1269</definedName>
    <definedName name="kali" localSheetId="4">'[367]UPH &amp; BHN'!#REF!</definedName>
    <definedName name="kali" localSheetId="6">[169]Alt!$AN$5</definedName>
    <definedName name="kali">'[367]UPH &amp; BHN'!#REF!</definedName>
    <definedName name="KALI12" localSheetId="4">[17]ANALIS!#REF!</definedName>
    <definedName name="KALI12" localSheetId="6">[17]ANALIS!#REF!</definedName>
    <definedName name="KALI12">[17]ANALIS!#REF!</definedName>
    <definedName name="kalkir" localSheetId="6">#REF!</definedName>
    <definedName name="kalkir">#REF!</definedName>
    <definedName name="kalut" localSheetId="9">'[165]Upah&amp;Bahan'!$C$20</definedName>
    <definedName name="kalut">'[166]Upah&amp;Bahan'!$C$20</definedName>
    <definedName name="kamp" localSheetId="4">#REF!</definedName>
    <definedName name="kamp" localSheetId="6">#REF!</definedName>
    <definedName name="kamp">#REF!</definedName>
    <definedName name="kamperpapan" localSheetId="4">'[212]HARGA SATUAN  '!#REF!</definedName>
    <definedName name="kamperpapan" localSheetId="6">'[212]HARGA SATUAN  '!#REF!</definedName>
    <definedName name="kamperpapan">'[212]HARGA SATUAN  '!#REF!</definedName>
    <definedName name="kamu" localSheetId="9">'[304]Upah&amp;Bahan'!$C$20</definedName>
    <definedName name="kamu">'[318]Upah&amp;Bahan'!$C$20</definedName>
    <definedName name="kan" localSheetId="9">#REF!</definedName>
    <definedName name="kan" localSheetId="6">#REF!</definedName>
    <definedName name="kan">#REF!</definedName>
    <definedName name="kanst_D" localSheetId="6">#REF!</definedName>
    <definedName name="kanst_D">#REF!</definedName>
    <definedName name="kansteen_abuabu" localSheetId="9">#REF!</definedName>
    <definedName name="kansteen_abuabu" localSheetId="6">#REF!</definedName>
    <definedName name="kansteen_abuabu">#REF!</definedName>
    <definedName name="kanstenbtn">#REF!</definedName>
    <definedName name="kanstin" localSheetId="4">'[212]HARGA SATUAN  '!#REF!</definedName>
    <definedName name="kanstin">'[212]HARGA SATUAN  '!#REF!</definedName>
    <definedName name="kanstp_A" localSheetId="6">#REF!</definedName>
    <definedName name="kanstp_A">#REF!</definedName>
    <definedName name="kanstp_Ayen" localSheetId="6">#REF!</definedName>
    <definedName name="kanstp_Ayen">#REF!</definedName>
    <definedName name="kanstp_B" localSheetId="6">#REF!</definedName>
    <definedName name="kanstp_B">#REF!</definedName>
    <definedName name="kanstp_Byen">#REF!</definedName>
    <definedName name="kanstp_C">#REF!</definedName>
    <definedName name="kanstp_Cyen">#REF!</definedName>
    <definedName name="kanstp_Dyen">#REF!</definedName>
    <definedName name="kantor" localSheetId="4">[203]Input!#REF!</definedName>
    <definedName name="kantor">[203]Input!#REF!</definedName>
    <definedName name="kaol" localSheetId="9">'[165]Kuantitas &amp; Harga'!#REF!</definedName>
    <definedName name="kaol">'[166]Kuantitas &amp; Harga'!#REF!</definedName>
    <definedName name="kap" localSheetId="6">[519]H.Satuan!$CC$84:$CD$84</definedName>
    <definedName name="kap">[598]H.Satuan!$CC$84:$CD$84</definedName>
    <definedName name="kap_tamp" localSheetId="4">[599]H.Satuan!#REF!</definedName>
    <definedName name="kap_tamp" localSheetId="6">[600]H.Satuan!#REF!</definedName>
    <definedName name="kap_tamp">[599]H.Satuan!#REF!</definedName>
    <definedName name="kapal" localSheetId="4">'[212]HARGA SATUAN  '!#REF!</definedName>
    <definedName name="kapal" localSheetId="6">'[212]HARGA SATUAN  '!#REF!</definedName>
    <definedName name="kapal">'[212]HARGA SATUAN  '!#REF!</definedName>
    <definedName name="kapal_k" localSheetId="4">#REF!</definedName>
    <definedName name="kapal_k" localSheetId="6">#REF!</definedName>
    <definedName name="kapal_k">#REF!</definedName>
    <definedName name="kapdozer">[255]MTD!$U$11</definedName>
    <definedName name="kapdt">[255]MTD!$U$6</definedName>
    <definedName name="kapdt6m3">[208]map!$V$33</definedName>
    <definedName name="kapDTBesar">[601]MPEL!$AA$113</definedName>
    <definedName name="kapek" localSheetId="6">'[153]Harga Satuan Bahan'!#REF!</definedName>
    <definedName name="kapek">'[153]Harga Satuan Bahan'!#REF!</definedName>
    <definedName name="kapet" localSheetId="6">'[153]Harga Satuan Bahan'!#REF!</definedName>
    <definedName name="kapet">'[153]Harga Satuan Bahan'!#REF!</definedName>
    <definedName name="kapexc">[255]MTD!$U$7</definedName>
    <definedName name="KAPLOADER">[455]DATA!$F$32</definedName>
    <definedName name="kapmg">[255]MTD!$U$9</definedName>
    <definedName name="kapmixer">[255]MTD!$U$13</definedName>
    <definedName name="KAPMOLEN">[602]DATA!$D$34</definedName>
    <definedName name="Kapro" localSheetId="6">#REF!</definedName>
    <definedName name="Kapro">'[241]DATA PROYEK'!$F$84</definedName>
    <definedName name="kaptanki">[255]MTD!$U$12</definedName>
    <definedName name="Kapur" localSheetId="9">'[603]Hrg STn 09'!$I$38</definedName>
    <definedName name="kapur" localSheetId="4">#REF!</definedName>
    <definedName name="kapur" localSheetId="6">[48]upah!$H$102</definedName>
    <definedName name="kapur">#REF!</definedName>
    <definedName name="Kapur_pasang" localSheetId="9">#REF!</definedName>
    <definedName name="Kapur_pasang" localSheetId="6">#REF!</definedName>
    <definedName name="Kapur_pasang">#REF!</definedName>
    <definedName name="KAPURPASANG" localSheetId="4">'[212]HARGA SATUAN  '!#REF!</definedName>
    <definedName name="KAPURPASANG" localSheetId="6">'[212]HARGA SATUAN  '!#REF!</definedName>
    <definedName name="KAPURPASANG">'[212]HARGA SATUAN  '!#REF!</definedName>
    <definedName name="kapvibrator">[255]MTD!$U$14</definedName>
    <definedName name="kapvibro">[255]MTD!$U$10</definedName>
    <definedName name="kapwatertank">[602]DATA!$D$38</definedName>
    <definedName name="kapwl">[255]MTD!$U$8</definedName>
    <definedName name="karangtim" localSheetId="9">#REF!</definedName>
    <definedName name="karangtim" localSheetId="6">#REF!</definedName>
    <definedName name="karangtim">#REF!</definedName>
    <definedName name="karekkaca" localSheetId="9">#REF!</definedName>
    <definedName name="karekkaca" localSheetId="6">#REF!</definedName>
    <definedName name="karekkaca">#REF!</definedName>
    <definedName name="Karpet_talang" localSheetId="9">#REF!</definedName>
    <definedName name="Karpet_talang" localSheetId="6">#REF!</definedName>
    <definedName name="Karpet_talang">#REF!</definedName>
    <definedName name="karpetfeltex.wool.nylon">#REF!</definedName>
    <definedName name="karpetfeltexwool">#REF!</definedName>
    <definedName name="karpetnylon.lokal">#REF!</definedName>
    <definedName name="karung" localSheetId="9">#REF!</definedName>
    <definedName name="karung" localSheetId="4">[87]DH!#REF!</definedName>
    <definedName name="karung" localSheetId="6">#REF!</definedName>
    <definedName name="karung">[87]DH!#REF!</definedName>
    <definedName name="karungplastik" localSheetId="4">[87]DH!#REF!</definedName>
    <definedName name="karungplastik" localSheetId="6">[87]DH!#REF!</definedName>
    <definedName name="karungplastik">[87]DH!#REF!</definedName>
    <definedName name="karyawan" localSheetId="6">#REF!</definedName>
    <definedName name="karyawan">#REF!</definedName>
    <definedName name="karyo" localSheetId="9" hidden="1">{#N/A,#N/A,FALSE,"REK";#N/A,#N/A,FALSE,"Bq-ARS"}</definedName>
    <definedName name="karyo" localSheetId="6" hidden="1">{#N/A,#N/A,FALSE,"REK";#N/A,#N/A,FALSE,"Bq-ARS"}</definedName>
    <definedName name="karyo" hidden="1">{#N/A,#N/A,FALSE,"REK";#N/A,#N/A,FALSE,"Bq-ARS"}</definedName>
    <definedName name="kas.200">'[234]Sat~Bahu'!$G$103</definedName>
    <definedName name="kasa" localSheetId="6">'[153]Harga Satuan Bahan'!#REF!</definedName>
    <definedName name="kasa">'[153]Harga Satuan Bahan'!#REF!</definedName>
    <definedName name="KASARHALUS" localSheetId="9">'[604]Agg Halus &amp; Kasar'!$A$1:$J$116</definedName>
    <definedName name="KASARHALUS" localSheetId="4">#REF!</definedName>
    <definedName name="KASARHALUS" localSheetId="6">[56]HK!$A$241:$J$322</definedName>
    <definedName name="KASARHALUS">#REF!</definedName>
    <definedName name="kasih" localSheetId="9">#REF!</definedName>
    <definedName name="kasih" localSheetId="6">#REF!</definedName>
    <definedName name="kasih">#REF!</definedName>
    <definedName name="KASIHAN" localSheetId="6">#REF!</definedName>
    <definedName name="KASIHAN">#REF!</definedName>
    <definedName name="kaso">#REF!</definedName>
    <definedName name="KASOPL">#REF!</definedName>
    <definedName name="kasoreng">#REF!</definedName>
    <definedName name="KASTAF" localSheetId="4">#REF!</definedName>
    <definedName name="KASTAF">#REF!</definedName>
    <definedName name="katb">'[234]Sat~Bahu'!$F$86</definedName>
    <definedName name="KATU">'[605]UPH &amp; BHN'!$F$11</definedName>
    <definedName name="katuk">[114]BasicPrice!$G$194</definedName>
    <definedName name="katukang">[279]Tabels!$K$7</definedName>
    <definedName name="KaTukangbatu">[99]hrg_sat!$H$17</definedName>
    <definedName name="KaTukangkayu">[99]hrg_sat!$H$18</definedName>
    <definedName name="kawat" localSheetId="9">#REF!</definedName>
    <definedName name="Kawat" localSheetId="6">#REF!</definedName>
    <definedName name="kawat">'[312]h.sat-bbm'!$J$212</definedName>
    <definedName name="kawat.licin" localSheetId="9">[122]BAHAN!#REF!</definedName>
    <definedName name="kawat.licin" localSheetId="6">[122]BAHAN!#REF!</definedName>
    <definedName name="kawat.licin">[122]BAHAN!#REF!</definedName>
    <definedName name="kawat_ayam" localSheetId="9">#REF!</definedName>
    <definedName name="kawat_ayam" localSheetId="6">#REF!</definedName>
    <definedName name="kawat_ayam">#REF!</definedName>
    <definedName name="Kawat_bendrat" localSheetId="4">#REF!</definedName>
    <definedName name="Kawat_bendrat" localSheetId="6">#REF!</definedName>
    <definedName name="Kawat_bendrat">#REF!</definedName>
    <definedName name="KAWAT_BETON" localSheetId="9">[122]BAHAN!$L$28</definedName>
    <definedName name="kawat_beton" localSheetId="4">#REF!</definedName>
    <definedName name="KAWAT_BETON" localSheetId="6">[122]BAHAN!$L$28</definedName>
    <definedName name="kawat_beton">#REF!</definedName>
    <definedName name="Kawat_duri" localSheetId="9">#REF!</definedName>
    <definedName name="Kawat_duri" localSheetId="6">#REF!</definedName>
    <definedName name="Kawat_duri">#REF!</definedName>
    <definedName name="KAWAT_LAS" localSheetId="9">[122]BAHAN!#REF!</definedName>
    <definedName name="KAWAT_LAS" localSheetId="6">[122]BAHAN!#REF!</definedName>
    <definedName name="Kawat_Las">[350]HARGA!$D$54</definedName>
    <definedName name="KawatBendrat" localSheetId="4">[255]HDM!#REF!</definedName>
    <definedName name="KawatBendrat">[255]HDM!#REF!</definedName>
    <definedName name="kawatbet" localSheetId="9">#REF!</definedName>
    <definedName name="kawatbet" localSheetId="6">#REF!</definedName>
    <definedName name="kawatbet">#REF!</definedName>
    <definedName name="kawatbeton" localSheetId="6">[48]upah!$H$60</definedName>
    <definedName name="Kawatbeton">[349]Upah!$L$57</definedName>
    <definedName name="kawatbronjong" localSheetId="4">[87]DH!#REF!</definedName>
    <definedName name="kawatbronjong" localSheetId="6">[258]upahbahan!#REF!</definedName>
    <definedName name="kawatbronjong">[87]DH!#REF!</definedName>
    <definedName name="kawatbt" localSheetId="9">#REF!</definedName>
    <definedName name="kawatbt" localSheetId="6">#REF!</definedName>
    <definedName name="kawatbt">#REF!</definedName>
    <definedName name="KAWATDURI" localSheetId="4">'[291]HARGA SATUAN'!#REF!</definedName>
    <definedName name="KAWATDURI" localSheetId="6">'[291]HARGA SATUAN'!#REF!</definedName>
    <definedName name="KAWATDURI">'[291]HARGA SATUAN'!#REF!</definedName>
    <definedName name="kawatikat" localSheetId="4">[518]HSD!#REF!</definedName>
    <definedName name="kawatikat" localSheetId="6">[518]HSD!#REF!</definedName>
    <definedName name="kawatikat">[518]HSD!#REF!</definedName>
    <definedName name="kawatlas" localSheetId="9">#REF!</definedName>
    <definedName name="kawatlas" localSheetId="4">[87]DH!#REF!</definedName>
    <definedName name="kawatlas" localSheetId="6">#REF!</definedName>
    <definedName name="kawatlas">[87]DH!#REF!</definedName>
    <definedName name="kawatlashar">[99]hrg_sat!$H$149</definedName>
    <definedName name="kayu" localSheetId="9">#REF!</definedName>
    <definedName name="Kayu" localSheetId="6">#REF!</definedName>
    <definedName name="kayu">[99]hrg_sat!$H$109</definedName>
    <definedName name="kayu.bulau" localSheetId="9">[122]BAHAN!#REF!</definedName>
    <definedName name="kayu.bulau" localSheetId="6">[122]BAHAN!#REF!</definedName>
    <definedName name="kayu.bulau">[122]BAHAN!#REF!</definedName>
    <definedName name="Kayu_bakar" localSheetId="9">#REF!</definedName>
    <definedName name="Kayu_bakar" localSheetId="6">#REF!</definedName>
    <definedName name="Kayu_bakar">#REF!</definedName>
    <definedName name="kayu_bekisting" localSheetId="9">#REF!</definedName>
    <definedName name="Kayu_Bekisting" localSheetId="4">#REF!</definedName>
    <definedName name="kayu_bekisting" localSheetId="6">#REF!</definedName>
    <definedName name="Kayu_Bekisting">#REF!</definedName>
    <definedName name="KAYU_BULAT">[347]Bahan!$M$46</definedName>
    <definedName name="KAYU_DAMAR">[347]Bahan!$M$47</definedName>
    <definedName name="kayu_k1" localSheetId="4">#REF!</definedName>
    <definedName name="kayu_k1" localSheetId="6">#REF!</definedName>
    <definedName name="kayu_k1">#REF!</definedName>
    <definedName name="kayu_k2" localSheetId="4">#REF!</definedName>
    <definedName name="kayu_k2" localSheetId="6">#REF!</definedName>
    <definedName name="kayu_k2">#REF!</definedName>
    <definedName name="kayu_k3" localSheetId="4">#REF!</definedName>
    <definedName name="kayu_k3" localSheetId="6">#REF!</definedName>
    <definedName name="kayu_k3">#REF!</definedName>
    <definedName name="Kayu_klas_II" localSheetId="9">#REF!</definedName>
    <definedName name="Kayu_klas_II" localSheetId="6">#REF!</definedName>
    <definedName name="Kayu_Klas_II">[350]HARGA!$D$59</definedName>
    <definedName name="Kayu_klas_III" localSheetId="9">#REF!</definedName>
    <definedName name="Kayu_klas_III" localSheetId="6">#REF!</definedName>
    <definedName name="Kayu_klas_III">#REF!</definedName>
    <definedName name="Kayu_klas_IV" localSheetId="9">#REF!</definedName>
    <definedName name="Kayu_klas_IV" localSheetId="6">#REF!</definedName>
    <definedName name="Kayu_klas_IV">#REF!</definedName>
    <definedName name="kayu_klas2">[606]BAHAN!$N$44</definedName>
    <definedName name="KAYU_KLS_I">[122]BAHAN!#REF!</definedName>
    <definedName name="KAYU_KLS_II">[122]BAHAN!$L$31</definedName>
    <definedName name="KAYU_KLS_III">[122]BAHAN!$L$32</definedName>
    <definedName name="KAYU_KLS_IV">[122]BAHAN!$L$33</definedName>
    <definedName name="kayu_kusen_oven" localSheetId="9">#REF!</definedName>
    <definedName name="kayu_kusen_oven" localSheetId="6">#REF!</definedName>
    <definedName name="kayu_kusen_oven">#REF!</definedName>
    <definedName name="Kayu_lokal" localSheetId="9">#REF!</definedName>
    <definedName name="Kayu_lokal" localSheetId="6">#REF!</definedName>
    <definedName name="Kayu_lokal">#REF!</definedName>
    <definedName name="KAYU_MERANTI">[347]Bahan!$M$48</definedName>
    <definedName name="Kayu_Meuranti">[350]HARGA!$D$61</definedName>
    <definedName name="Kayu_Seumantok">[350]HARGA!$D$60</definedName>
    <definedName name="Kayu_Ulin" localSheetId="4">#REF!</definedName>
    <definedName name="Kayu_Ulin" localSheetId="6">#REF!</definedName>
    <definedName name="Kayu_Ulin">#REF!</definedName>
    <definedName name="kayu2">[114]BasicPrice!$G$29</definedName>
    <definedName name="kayu510" localSheetId="9">#REF!</definedName>
    <definedName name="kayu510" localSheetId="6">#REF!</definedName>
    <definedName name="kayu510">#REF!</definedName>
    <definedName name="kayu57" localSheetId="6">#REF!</definedName>
    <definedName name="kayu57">#REF!</definedName>
    <definedName name="KAYU773" localSheetId="6">#REF!</definedName>
    <definedName name="KAYU773">#REF!</definedName>
    <definedName name="kayuacuan" localSheetId="9">#REF!</definedName>
    <definedName name="kayuacuan">#REF!</definedName>
    <definedName name="KAYUAKASIA" localSheetId="4">'[212]HARGA SATUAN  '!#REF!</definedName>
    <definedName name="KAYUAKASIA">'[212]HARGA SATUAN  '!#REF!</definedName>
    <definedName name="kayubakar" localSheetId="9">#REF!</definedName>
    <definedName name="kayubakar">[258]upahbahan!#REF!</definedName>
    <definedName name="KAYUBAKAU" localSheetId="4">#REF!</definedName>
    <definedName name="KAYUBAKAU" localSheetId="6">#REF!</definedName>
    <definedName name="KAYUBAKAU">#REF!</definedName>
    <definedName name="KayuBekesting" localSheetId="4">[255]HDM!#REF!</definedName>
    <definedName name="KayuBekesting" localSheetId="6">[255]HDM!#REF!</definedName>
    <definedName name="KayuBekesting">[255]HDM!#REF!</definedName>
    <definedName name="kayubekisting" localSheetId="9">#REF!</definedName>
    <definedName name="kayubekisting" localSheetId="6">#REF!</definedName>
    <definedName name="Kayubekisting">[349]Upah!$L$54</definedName>
    <definedName name="kayubesi" localSheetId="9">#REF!</definedName>
    <definedName name="kayubesi" localSheetId="4">'[291]HARGA SATUAN'!#REF!</definedName>
    <definedName name="kayubesi" localSheetId="6">[48]upah!#REF!</definedName>
    <definedName name="kayubesi">'[291]HARGA SATUAN'!#REF!</definedName>
    <definedName name="kayubulat" localSheetId="9">[607]BAHAN!$N$25</definedName>
    <definedName name="kayubulat" localSheetId="6">[607]BAHAN!$N$25</definedName>
    <definedName name="kayubulat">[255]HDM!$M$35</definedName>
    <definedName name="kayucerucuk" localSheetId="4">[87]DH!#REF!</definedName>
    <definedName name="kayucerucuk" localSheetId="6">[87]DH!#REF!</definedName>
    <definedName name="kayucerucuk">[87]DH!#REF!</definedName>
    <definedName name="kayudia8" localSheetId="4">'[212]HARGA SATUAN  '!#REF!</definedName>
    <definedName name="kayudia8" localSheetId="6">'[212]HARGA SATUAN  '!#REF!</definedName>
    <definedName name="kayudia8">'[212]HARGA SATUAN  '!#REF!</definedName>
    <definedName name="kayudolken" localSheetId="9">#REF!</definedName>
    <definedName name="kayudolken" localSheetId="6">#REF!</definedName>
    <definedName name="kayudolken">#REF!</definedName>
    <definedName name="KAYUGLUGU" localSheetId="4">'[212]HARGA SATUAN  '!#REF!</definedName>
    <definedName name="KAYUGLUGU" localSheetId="6">'[212]HARGA SATUAN  '!#REF!</definedName>
    <definedName name="KAYUGLUGU">'[212]HARGA SATUAN  '!#REF!</definedName>
    <definedName name="KAYUIII" localSheetId="4">#REF!</definedName>
    <definedName name="KAYUIII" localSheetId="6">#REF!</definedName>
    <definedName name="KAYUIII">#REF!</definedName>
    <definedName name="kayujatikelasII" localSheetId="9">#REF!</definedName>
    <definedName name="kayujatikelasII" localSheetId="6">#REF!</definedName>
    <definedName name="kayujatikelasII">#REF!</definedName>
    <definedName name="kayujatikls1" localSheetId="6">#REF!</definedName>
    <definedName name="kayujatikls1">#REF!</definedName>
    <definedName name="kayuk2">#REF!</definedName>
    <definedName name="kayuk3">#REF!</definedName>
    <definedName name="kayuk4">#REF!</definedName>
    <definedName name="kayukelas1">#REF!</definedName>
    <definedName name="kayukelas2">#REF!</definedName>
    <definedName name="kayukelas3" localSheetId="9">#REF!</definedName>
    <definedName name="kayukelas3" localSheetId="4">[518]HSD!#REF!</definedName>
    <definedName name="kayukelas3" localSheetId="6">#REF!</definedName>
    <definedName name="kayukelas3">[518]HSD!#REF!</definedName>
    <definedName name="kayukelasiii">[258]upahbahan!#REF!</definedName>
    <definedName name="kayuklas1" localSheetId="4">[87]DH!#REF!</definedName>
    <definedName name="kayuklas1">[87]DH!#REF!</definedName>
    <definedName name="kayuklas2" localSheetId="4">[87]DH!#REF!</definedName>
    <definedName name="kayuklas2">[87]DH!#REF!</definedName>
    <definedName name="kayuklasiii">[48]upah!$H$62</definedName>
    <definedName name="kayuklasiii57" localSheetId="6">[48]upah!#REF!</definedName>
    <definedName name="kayuklasiii57">[48]upah!#REF!</definedName>
    <definedName name="kayuklsii57" localSheetId="6">[48]upah!#REF!</definedName>
    <definedName name="kayuklsii57">[48]upah!#REF!</definedName>
    <definedName name="kayukm" localSheetId="4">'[322]DU&amp;B'!#REF!</definedName>
    <definedName name="kayukm" localSheetId="6">'[323]DU&amp;B'!#REF!</definedName>
    <definedName name="kayukm">'[322]DU&amp;B'!#REF!</definedName>
    <definedName name="kayul" localSheetId="4">'[322]DU&amp;B'!#REF!</definedName>
    <definedName name="kayul" localSheetId="6">'[323]DU&amp;B'!#REF!</definedName>
    <definedName name="kayul">'[322]DU&amp;B'!#REF!</definedName>
    <definedName name="kayulh" localSheetId="4">'[322]DU&amp;B'!#REF!</definedName>
    <definedName name="kayulh" localSheetId="6">'[323]DU&amp;B'!#REF!</definedName>
    <definedName name="kayulh">'[322]DU&amp;B'!#REF!</definedName>
    <definedName name="KAYULINGGUA" localSheetId="9">#REF!</definedName>
    <definedName name="KAYULINGGUA" localSheetId="6">#REF!</definedName>
    <definedName name="KAYULINGGUA">#REF!</definedName>
    <definedName name="kayumatoa" localSheetId="9">#REF!</definedName>
    <definedName name="kayumatoa" localSheetId="6">#REF!</definedName>
    <definedName name="kayumatoa">#REF!</definedName>
    <definedName name="kayumatoa510" localSheetId="9">#REF!</definedName>
    <definedName name="kayumatoa510" localSheetId="6">#REF!</definedName>
    <definedName name="kayumatoa510">#REF!</definedName>
    <definedName name="kayumrtmrh">'[279]dft-harga'!$G$53</definedName>
    <definedName name="kayuperancah" localSheetId="4">#REF!</definedName>
    <definedName name="kayuperancah" localSheetId="6">#REF!</definedName>
    <definedName name="kayuperancah">#REF!</definedName>
    <definedName name="Kayuplafond">[349]Upah!$L$56</definedName>
    <definedName name="kayuprofilsp1" localSheetId="6">[48]upah!#REF!</definedName>
    <definedName name="kayuprofilsp1">[48]upah!#REF!</definedName>
    <definedName name="kayuprofilsp3">[48]upah!$H$77</definedName>
    <definedName name="kayuprofilsp7" localSheetId="6">[48]upah!#REF!</definedName>
    <definedName name="kayuprofilsp7">[48]upah!#REF!</definedName>
    <definedName name="kayurancah">'[251]upah bahan'!$G$29</definedName>
    <definedName name="KayuSeumantok">'[608]Daftar upah'!$G$56</definedName>
    <definedName name="kayustut" localSheetId="9">#REF!</definedName>
    <definedName name="kayustut" localSheetId="6">#REF!</definedName>
    <definedName name="kayustut">#REF!</definedName>
    <definedName name="KAYUTAHUN" localSheetId="4">'[212]HARGA SATUAN  '!#REF!</definedName>
    <definedName name="KAYUTAHUN" localSheetId="6">'[212]HARGA SATUAN  '!#REF!</definedName>
    <definedName name="KAYUTAHUN">'[212]HARGA SATUAN  '!#REF!</definedName>
    <definedName name="kayuu" localSheetId="4">'[322]DU&amp;B'!#REF!</definedName>
    <definedName name="kayuu" localSheetId="6">'[323]DU&amp;B'!#REF!</definedName>
    <definedName name="kayuu">'[322]DU&amp;B'!#REF!</definedName>
    <definedName name="kayuulang" localSheetId="6">#REF!</definedName>
    <definedName name="kayuulang">#REF!</definedName>
    <definedName name="kayuwaru" localSheetId="4">'[212]HARGA SATUAN  '!#REF!</definedName>
    <definedName name="kayuwaru" localSheetId="6">'[212]HARGA SATUAN  '!#REF!</definedName>
    <definedName name="kayuwaru">'[212]HARGA SATUAN  '!#REF!</definedName>
    <definedName name="KAYUYAHUN">'[212]HARGA SATUAN  '!$G$42</definedName>
    <definedName name="kayuyen" localSheetId="6">#REF!</definedName>
    <definedName name="kayuyen">#REF!</definedName>
    <definedName name="KB" localSheetId="9">#REF!</definedName>
    <definedName name="kb" localSheetId="4">'[181]Upah, Bahan, Alat'!#REF!</definedName>
    <definedName name="kb" localSheetId="6">'[234]Sat~Bahu'!$C$62</definedName>
    <definedName name="kb">'[181]Upah, Bahan, Alat'!#REF!</definedName>
    <definedName name="kbb.05">'[234]Sat~Bahu'!$F$41</definedName>
    <definedName name="kbb.1">'[234]Sat~Bahu'!$F$40</definedName>
    <definedName name="kbb.10">'[234]Sat~Bahu'!$F$35</definedName>
    <definedName name="kbb.2">'[234]Sat~Bahu'!$F$39</definedName>
    <definedName name="kbb.3">'[234]Sat~Bahu'!$F$38</definedName>
    <definedName name="kbb.5">'[234]Sat~Bahu'!$F$37</definedName>
    <definedName name="kbet">'[357]DU&amp;B'!$F$17</definedName>
    <definedName name="kbeton">[247]Harsat!$E$40</definedName>
    <definedName name="kbl.sr" localSheetId="9">#REF!</definedName>
    <definedName name="kbl.sr" localSheetId="6">#REF!</definedName>
    <definedName name="kbl.sr">#REF!</definedName>
    <definedName name="KBLKT">'[234]Sat~Bahu'!$G$18</definedName>
    <definedName name="KBLT">'[234]Sat~Bahu'!$G$19</definedName>
    <definedName name="KBLTT">'[234]Sat~Bahu'!$G$17</definedName>
    <definedName name="kblw">'[234]Sat~Bahu'!$G$113</definedName>
    <definedName name="kbronjong" localSheetId="4">#REF!</definedName>
    <definedName name="kbronjong" localSheetId="6">#REF!</definedName>
    <definedName name="kbronjong">#REF!</definedName>
    <definedName name="kbtb">'[234]Sat~Bahu'!$F$67</definedName>
    <definedName name="kbtp">'[234]Sat~Bahu'!$F$48</definedName>
    <definedName name="kbtpb">'[234]Sat~Bahu'!$F$32</definedName>
    <definedName name="KBULAT" localSheetId="9">#REF!</definedName>
    <definedName name="KBULAT" localSheetId="6">#REF!</definedName>
    <definedName name="KBULAT">#REF!</definedName>
    <definedName name="kbwton" localSheetId="4">#REF!</definedName>
    <definedName name="kbwton" localSheetId="6">#REF!</definedName>
    <definedName name="kbwton">#REF!</definedName>
    <definedName name="kcab" localSheetId="6">'[234]Sat~Bahu'!#REF!</definedName>
    <definedName name="kcab">'[234]Sat~Bahu'!#REF!</definedName>
    <definedName name="Kcapiring" localSheetId="9">#REF!</definedName>
    <definedName name="Kcapiring" localSheetId="6">#REF!</definedName>
    <definedName name="Kcapiring">#REF!</definedName>
    <definedName name="kcb" localSheetId="9">#REF!</definedName>
    <definedName name="kcb" localSheetId="6">#REF!</definedName>
    <definedName name="kcb">#REF!</definedName>
    <definedName name="kcermin" localSheetId="9">#REF!</definedName>
    <definedName name="kcermin" localSheetId="6">#REF!</definedName>
    <definedName name="kcermin">#REF!</definedName>
    <definedName name="kcomp">'[234]Sat~Bahu'!$G$111</definedName>
    <definedName name="kcpln" localSheetId="6">'[153]Harga Satuan Bahan'!#REF!</definedName>
    <definedName name="kcpln">'[153]Harga Satuan Bahan'!#REF!</definedName>
    <definedName name="kcptr" localSheetId="6">'[153]Harga Satuan Bahan'!#REF!</definedName>
    <definedName name="kcptr">'[153]Harga Satuan Bahan'!#REF!</definedName>
    <definedName name="kcrb" localSheetId="6">'[153]Harga Satuan Bahan'!#REF!</definedName>
    <definedName name="kcrb">'[153]Harga Satuan Bahan'!#REF!</definedName>
    <definedName name="kcv">'[234]Sat~Bahu'!$G$101</definedName>
    <definedName name="kd" localSheetId="9">#REF!</definedName>
    <definedName name="kd" localSheetId="4">#REF!</definedName>
    <definedName name="kd" localSheetId="6">#REF!</definedName>
    <definedName name="kd">#REF!</definedName>
    <definedName name="kd_2020_6" localSheetId="9">#REF!</definedName>
    <definedName name="kd_2020_6" localSheetId="6">#REF!</definedName>
    <definedName name="kd_2020_6">#REF!</definedName>
    <definedName name="kdc">#REF!</definedName>
    <definedName name="kdinding">#REF!</definedName>
    <definedName name="KDL">#REF!</definedName>
    <definedName name="kdozer">'[234]Sat~Bahu'!$G$91</definedName>
    <definedName name="kdt.35">'[234]Sat~Bahu'!$G$108</definedName>
    <definedName name="kdt.5">'[234]Sat~Bahu'!$G$107</definedName>
    <definedName name="kdz" localSheetId="4">#REF!</definedName>
    <definedName name="kdz" localSheetId="6">#REF!</definedName>
    <definedName name="kdz">#REF!</definedName>
    <definedName name="ke" localSheetId="9">'[165]Kuantitas &amp; Harga'!#REF!</definedName>
    <definedName name="ke" localSheetId="6">'[174]Kuantitas &amp; Harga'!#REF!</definedName>
    <definedName name="ke">'[174]Kuantitas &amp; Harga'!#REF!</definedName>
    <definedName name="keadaan" localSheetId="9">'[165]Upah&amp;Bahan'!$C$26</definedName>
    <definedName name="keadaan">'[166]Upah&amp;Bahan'!$C$26</definedName>
    <definedName name="keamanan" localSheetId="9">#REF!</definedName>
    <definedName name="keamanan" localSheetId="6">#REF!</definedName>
    <definedName name="keamanan">#REF!</definedName>
    <definedName name="kec" localSheetId="9">#REF!</definedName>
    <definedName name="kec" localSheetId="6">#REF!</definedName>
    <definedName name="kec">#REF!</definedName>
    <definedName name="Kecapi" localSheetId="9">#REF!</definedName>
    <definedName name="Kecapi" localSheetId="6">#REF!</definedName>
    <definedName name="Kecapi">#REF!</definedName>
    <definedName name="kecdt">[255]MTD!$V$6</definedName>
    <definedName name="kecDTBesar">[601]MPEL!$X$11</definedName>
    <definedName name="KECIL" localSheetId="6">[142]CH!$C$34</definedName>
    <definedName name="KECIL">[185]CH!$C$34</definedName>
    <definedName name="kecis" localSheetId="6">#REF!</definedName>
    <definedName name="kecis">[248]MAPP!$T$16</definedName>
    <definedName name="keckos" localSheetId="6">#REF!</definedName>
    <definedName name="keckos">[248]MAPP!$T$17</definedName>
    <definedName name="kecmg">[255]MTD!$V$9</definedName>
    <definedName name="kecvibro">[255]MTD!$V$10</definedName>
    <definedName name="KEG" localSheetId="6">[271]Menu!#REF!</definedName>
    <definedName name="keg">[206]INPUT!$C$8</definedName>
    <definedName name="KEGIATAN">[446]data!$B$7</definedName>
    <definedName name="kegiatan1" localSheetId="4">[203]Input!#REF!</definedName>
    <definedName name="kegiatan1" localSheetId="6">[203]Input!#REF!</definedName>
    <definedName name="kegiatan1">[203]Input!#REF!</definedName>
    <definedName name="KEJ1A" localSheetId="6">#REF!</definedName>
    <definedName name="KEJ1A">#REF!</definedName>
    <definedName name="kelembagaan">[260]klmbg!$B$8:$I$44</definedName>
    <definedName name="kelon" localSheetId="9" hidden="1">{#N/A,#N/A,FALSE,"REK";#N/A,#N/A,FALSE,"rab"}</definedName>
    <definedName name="kelon" localSheetId="6" hidden="1">{#N/A,#N/A,FALSE,"REK";#N/A,#N/A,FALSE,"rab"}</definedName>
    <definedName name="kelon" hidden="1">{#N/A,#N/A,FALSE,"REK";#N/A,#N/A,FALSE,"rab"}</definedName>
    <definedName name="KEMENTERIAN_KELAUTAN_DAN_PERIKANAN">[224]INPUT!$E$2</definedName>
    <definedName name="kenek" localSheetId="9">#REF!</definedName>
    <definedName name="kenek" localSheetId="4">#REF!</definedName>
    <definedName name="Kenek" localSheetId="6">#REF!</definedName>
    <definedName name="kenek">#REF!</definedName>
    <definedName name="Keni_gip__ø_1_2" localSheetId="9">#REF!</definedName>
    <definedName name="Keni_gip__ø_1_2" localSheetId="6">#REF!</definedName>
    <definedName name="Keni_gip__ø_1_2">#REF!</definedName>
    <definedName name="Keni_gip__ø_3_4">#REF!</definedName>
    <definedName name="Keni_pvc__ø_2___maspion_D">#REF!</definedName>
    <definedName name="Keni_pvc__ø_4___maspion_D">#REF!</definedName>
    <definedName name="KENIPRALON14" localSheetId="4">'[291]HARGA SATUAN'!#REF!</definedName>
    <definedName name="KENIPRALON14">'[291]HARGA SATUAN'!#REF!</definedName>
    <definedName name="KENIPRALON3" localSheetId="4">'[291]HARGA SATUAN'!#REF!</definedName>
    <definedName name="KENIPRALON3">'[291]HARGA SATUAN'!#REF!</definedName>
    <definedName name="KENIPRALON34" localSheetId="4">'[291]HARGA SATUAN'!#REF!</definedName>
    <definedName name="KENIPRALON34">'[291]HARGA SATUAN'!#REF!</definedName>
    <definedName name="kentut" localSheetId="9" hidden="1">{#N/A,#N/A,FALSE,"REK";#N/A,#N/A,FALSE,"rab"}</definedName>
    <definedName name="kentut" localSheetId="6" hidden="1">{#N/A,#N/A,FALSE,"REK";#N/A,#N/A,FALSE,"rab"}</definedName>
    <definedName name="kentut" hidden="1">{#N/A,#N/A,FALSE,"REK";#N/A,#N/A,FALSE,"rab"}</definedName>
    <definedName name="KEP">#REF!</definedName>
    <definedName name="kep.tukang">[350]HARGA!$D$16</definedName>
    <definedName name="Kep_Tk_Batu">[609]Upah!$C$12</definedName>
    <definedName name="Kep_Tk_Cat">[610]Upah!$D$21</definedName>
    <definedName name="KEPALA" localSheetId="9">#REF!</definedName>
    <definedName name="KEPALA" localSheetId="4">'[10]Df-Kuan'!#REF!</definedName>
    <definedName name="KEPALA" localSheetId="6">[138]RAB!$A$30:$H$33</definedName>
    <definedName name="KEPALA">'[10]Df-Kuan'!#REF!</definedName>
    <definedName name="kepala_tk_batu" localSheetId="9">#REF!</definedName>
    <definedName name="kepala_tk_batu" localSheetId="6">#REF!</definedName>
    <definedName name="kepala_tk_batu">#REF!</definedName>
    <definedName name="kepala_tk_besi" localSheetId="9">#REF!</definedName>
    <definedName name="kepala_tk_besi" localSheetId="6">#REF!</definedName>
    <definedName name="kepala_tk_besi">#REF!</definedName>
    <definedName name="kepala_tk_cat" localSheetId="9">#REF!</definedName>
    <definedName name="kepala_tk_cat" localSheetId="6">#REF!</definedName>
    <definedName name="kepala_tk_cat">#REF!</definedName>
    <definedName name="kepala_tk_kayu">#REF!</definedName>
    <definedName name="KEPALA_TUKANG" localSheetId="9">'[611]Harga Bahan'!$H$147</definedName>
    <definedName name="KEPALA_TUKANG">#REF!</definedName>
    <definedName name="kepala1" localSheetId="4">[203]Input!#REF!</definedName>
    <definedName name="kepala1">[203]Input!#REF!</definedName>
    <definedName name="Kepalatukang" localSheetId="9">[531]rekap!$D$6</definedName>
    <definedName name="kepalatukang" localSheetId="6">[48]upah!$H$25</definedName>
    <definedName name="Kepalatukang">[349]Upah!$L$19</definedName>
    <definedName name="kepalatukanglas" localSheetId="9">[307]cover!#REF!</definedName>
    <definedName name="kepalatukanglas" localSheetId="6">'[240]harga lama'!#REF!</definedName>
    <definedName name="kepalatukanglas">'[240]harga lama'!#REF!</definedName>
    <definedName name="kepel" localSheetId="4">'[291]HARGA SATUAN'!#REF!</definedName>
    <definedName name="kepel" localSheetId="6">'[291]HARGA SATUAN'!#REF!</definedName>
    <definedName name="kepel">'[291]HARGA SATUAN'!#REF!</definedName>
    <definedName name="Keptkgalas539" localSheetId="4">#REF!</definedName>
    <definedName name="Keptkgalas539" localSheetId="6">#REF!</definedName>
    <definedName name="Keptkgalas539">#REF!</definedName>
    <definedName name="Keptkghan539" localSheetId="4">#REF!</definedName>
    <definedName name="Keptkghan539" localSheetId="6">#REF!</definedName>
    <definedName name="Keptkghan539">#REF!</definedName>
    <definedName name="KEPTU" localSheetId="9">#REF!</definedName>
    <definedName name="KEPTU" localSheetId="6">#REF!</definedName>
    <definedName name="KEPTU">#REF!</definedName>
    <definedName name="keptukang" localSheetId="9">#REF!</definedName>
    <definedName name="keptukang" localSheetId="6">[15]L2!$H$23</definedName>
    <definedName name="Keptukang">'[239]Hsatuan-OK'!$G$12</definedName>
    <definedName name="keramik">[350]HARGA!$D$39</definedName>
    <definedName name="keramik_10_20" localSheetId="9">#REF!</definedName>
    <definedName name="keramik_10_20" localSheetId="6">#REF!</definedName>
    <definedName name="keramik_10_20">#REF!</definedName>
    <definedName name="keramik_20_20" localSheetId="9">#REF!</definedName>
    <definedName name="keramik_20_20" localSheetId="6">#REF!</definedName>
    <definedName name="keramik_20_20">#REF!</definedName>
    <definedName name="KERAMIK_20X20">[347]Bahan!$M$54</definedName>
    <definedName name="KERAMIK_20X25">[347]Bahan!$M$55</definedName>
    <definedName name="keramik_30_30" localSheetId="9">#REF!</definedName>
    <definedName name="keramik_30_30" localSheetId="6">#REF!</definedName>
    <definedName name="keramik_30_30">#REF!</definedName>
    <definedName name="keramik_30x30">[347]Bahan!$M$56</definedName>
    <definedName name="keramik_40_40" localSheetId="9">#REF!</definedName>
    <definedName name="keramik_40_40" localSheetId="6">#REF!</definedName>
    <definedName name="keramik_40_40">#REF!</definedName>
    <definedName name="KERAMIK_40X40">[347]Bahan!$M$57</definedName>
    <definedName name="keramik_homogeous_40" localSheetId="9">#REF!</definedName>
    <definedName name="keramik_homogeous_40" localSheetId="6">#REF!</definedName>
    <definedName name="keramik_homogeous_40">#REF!</definedName>
    <definedName name="Keramik_kuku_macan__30x30__cm" localSheetId="9">#REF!</definedName>
    <definedName name="Keramik_kuku_macan__30x30__cm" localSheetId="6">#REF!</definedName>
    <definedName name="Keramik_kuku_macan__30x30__cm">#REF!</definedName>
    <definedName name="Keramik_roman__10x20__cm_list" localSheetId="9">#REF!</definedName>
    <definedName name="Keramik_roman__10x20__cm_list" localSheetId="6">#REF!</definedName>
    <definedName name="Keramik_roman__10x20__cm_list">#REF!</definedName>
    <definedName name="Keramik_roman__20x25__cm_warna_muda">#REF!</definedName>
    <definedName name="Keramik_roman__20x25__cm_warna_tua">#REF!</definedName>
    <definedName name="Keramik_roman__30x30__cm_standart">#REF!</definedName>
    <definedName name="Keramik_superItali___32_x_32__cm_Q32">#REF!</definedName>
    <definedName name="keramik10_20">'[279]dft-harga'!$G$59</definedName>
    <definedName name="keramik20" localSheetId="9">[307]cover!#REF!</definedName>
    <definedName name="KERAMIK20" localSheetId="4">'[212]HARGA SATUAN  '!#REF!</definedName>
    <definedName name="keramik20" localSheetId="6">#REF!</definedName>
    <definedName name="KERAMIK20">'[212]HARGA SATUAN  '!#REF!</definedName>
    <definedName name="keramik20_20">'[279]dft-harga'!$G$60</definedName>
    <definedName name="Keramik2020">[349]Upah!$L$58</definedName>
    <definedName name="Keramik2025">[349]Upah!$L$60</definedName>
    <definedName name="keramik20x20" localSheetId="9">#REF!</definedName>
    <definedName name="keramik20x20" localSheetId="6">#REF!</definedName>
    <definedName name="keramik20x20">#REF!</definedName>
    <definedName name="keramik20x20meja" localSheetId="9">#REF!</definedName>
    <definedName name="keramik20x20meja" localSheetId="6">#REF!</definedName>
    <definedName name="keramik20x20meja">#REF!</definedName>
    <definedName name="keramik20x20polis" localSheetId="9">#REF!</definedName>
    <definedName name="keramik20x20polis" localSheetId="6">#REF!</definedName>
    <definedName name="keramik20x20polis">#REF!</definedName>
    <definedName name="keramik20x20unpol">#REF!</definedName>
    <definedName name="keramik20x25polis">#REF!</definedName>
    <definedName name="keramik20x25unpol">#REF!</definedName>
    <definedName name="keramik20x33polis">#REF!</definedName>
    <definedName name="keramik20x33unpol">#REF!</definedName>
    <definedName name="keramik25" localSheetId="9">[307]cover!#REF!</definedName>
    <definedName name="keramik25">'[240]harga lama'!#REF!</definedName>
    <definedName name="keramik25x25" localSheetId="9">#REF!</definedName>
    <definedName name="keramik25x25" localSheetId="6">#REF!</definedName>
    <definedName name="keramik25x25">#REF!</definedName>
    <definedName name="keramik25x45" localSheetId="9">#REF!</definedName>
    <definedName name="keramik25x45" localSheetId="6">#REF!</definedName>
    <definedName name="keramik25x45">#REF!</definedName>
    <definedName name="keramik25x50polis" localSheetId="9">#REF!</definedName>
    <definedName name="keramik25x50polis" localSheetId="6">#REF!</definedName>
    <definedName name="keramik25x50polis">#REF!</definedName>
    <definedName name="keramik25x50unpol">#REF!</definedName>
    <definedName name="keramik30" localSheetId="9">[122]BAHAN!$L$50</definedName>
    <definedName name="keramik30">#REF!</definedName>
    <definedName name="keramik30_30">'[279]dft-harga'!$G$61</definedName>
    <definedName name="KERAMIK3030" localSheetId="4">'[212]HARGA SATUAN  '!#REF!</definedName>
    <definedName name="KERAMIK3030" localSheetId="6">'[212]HARGA SATUAN  '!#REF!</definedName>
    <definedName name="KERAMIK3030">'[212]HARGA SATUAN  '!#REF!</definedName>
    <definedName name="keramik30warna" localSheetId="4">#REF!</definedName>
    <definedName name="keramik30warna" localSheetId="6">#REF!</definedName>
    <definedName name="keramik30warna">#REF!</definedName>
    <definedName name="keramik30x30" localSheetId="9">#REF!</definedName>
    <definedName name="keramik30x30" localSheetId="6">#REF!</definedName>
    <definedName name="keramik30x30">#REF!</definedName>
    <definedName name="keramik40" localSheetId="9">[612]BAHAN!$N$42</definedName>
    <definedName name="KERAMIK40" localSheetId="4">'[212]HARGA SATUAN  '!#REF!</definedName>
    <definedName name="keramik40" localSheetId="6">#REF!</definedName>
    <definedName name="KERAMIK40">'[212]HARGA SATUAN  '!#REF!</definedName>
    <definedName name="Keramik4040">[349]Upah!$L$64</definedName>
    <definedName name="keramik40x40" localSheetId="9">#REF!</definedName>
    <definedName name="keramik40x40" localSheetId="6">#REF!</definedName>
    <definedName name="keramik40x40">#REF!</definedName>
    <definedName name="keramik60x60polis" localSheetId="9">#REF!</definedName>
    <definedName name="keramik60x60polis" localSheetId="6">#REF!</definedName>
    <definedName name="keramik60x60polis">#REF!</definedName>
    <definedName name="keramik60x60unpol" localSheetId="9">#REF!</definedName>
    <definedName name="keramik60x60unpol" localSheetId="6">#REF!</definedName>
    <definedName name="keramik60x60unpol">#REF!</definedName>
    <definedName name="KeramikDinding2025">'[321]Analisa Harga Satuan'!$G$1720</definedName>
    <definedName name="KeramikLantai2020">'[321]Analisa Harga Satuan'!$G$1688</definedName>
    <definedName name="KeramikLantai3030">'[321]Analisa Harga Satuan'!$G$1672</definedName>
    <definedName name="KeramikStep1020">'[321]Analisa Harga Satuan'!$G$1752</definedName>
    <definedName name="KERAMIM_10X20">[347]Bahan!$M$53</definedName>
    <definedName name="keranti2020" localSheetId="9">#REF!</definedName>
    <definedName name="keranti2020" localSheetId="6">#REF!</definedName>
    <definedName name="keranti2020">#REF!</definedName>
    <definedName name="kerawang" localSheetId="9">[339]Analisis!#REF!</definedName>
    <definedName name="kerawang" localSheetId="6">#REF!</definedName>
    <definedName name="kerawang">#REF!</definedName>
    <definedName name="kerb" localSheetId="6">#REF!</definedName>
    <definedName name="kerb">[99]hrg_sat!$H$139</definedName>
    <definedName name="kerdin" localSheetId="9">#REF!</definedName>
    <definedName name="kerdin" localSheetId="6">#REF!</definedName>
    <definedName name="kerdin">#REF!</definedName>
    <definedName name="kerikil" localSheetId="9">#REF!</definedName>
    <definedName name="kerikil" localSheetId="4">'[322]DU&amp;B'!#REF!</definedName>
    <definedName name="kerikil" localSheetId="6">#REF!</definedName>
    <definedName name="kerikil">'[322]DU&amp;B'!#REF!</definedName>
    <definedName name="kerikil_halus" localSheetId="4">#REF!</definedName>
    <definedName name="kerikil_halus" localSheetId="6">#REF!</definedName>
    <definedName name="kerikil_halus">#REF!</definedName>
    <definedName name="kerikil_kasar" localSheetId="4">#REF!</definedName>
    <definedName name="kerikil_kasar">#REF!</definedName>
    <definedName name="KERIKIL_TDK" localSheetId="9">[122]BAHAN!#REF!</definedName>
    <definedName name="KERIKIL_TDK">[122]BAHAN!#REF!</definedName>
    <definedName name="kerikilbet" localSheetId="9">#REF!</definedName>
    <definedName name="kerikilbet" localSheetId="6">#REF!</definedName>
    <definedName name="kerikilbet">#REF!</definedName>
    <definedName name="Kerikilbeton">'[240]harga lama'!#REF!</definedName>
    <definedName name="kerikiljagung" localSheetId="9">[307]cover!#REF!</definedName>
    <definedName name="kerikiljagung">'[240]harga lama'!#REF!</definedName>
    <definedName name="kerikill" localSheetId="4">'[322]DU&amp;B'!#REF!</definedName>
    <definedName name="kerikill" localSheetId="6">'[323]DU&amp;B'!#REF!</definedName>
    <definedName name="kerikill">'[322]DU&amp;B'!#REF!</definedName>
    <definedName name="kerikillh" localSheetId="4">'[322]DU&amp;B'!#REF!</definedName>
    <definedName name="kerikillh" localSheetId="6">'[323]DU&amp;B'!#REF!</definedName>
    <definedName name="kerikillh">'[322]DU&amp;B'!#REF!</definedName>
    <definedName name="kerikilpecahtersaring" localSheetId="9">#REF!</definedName>
    <definedName name="kerikilpecahtersaring" localSheetId="6">#REF!</definedName>
    <definedName name="kerikilpecahtersaring">#REF!</definedName>
    <definedName name="kerikilsungaitidaktersaring" localSheetId="9">#REF!</definedName>
    <definedName name="kerikilsungaitidaktersaring" localSheetId="6">#REF!</definedName>
    <definedName name="kerikilsungaitidaktersaring">#REF!</definedName>
    <definedName name="kerikiltersaring" localSheetId="4">[613]Bahan!#REF!</definedName>
    <definedName name="kerikiltersaring" localSheetId="6">[613]Bahan!#REF!</definedName>
    <definedName name="kerikiltersaring">[613]Bahan!#REF!</definedName>
    <definedName name="kerikilu" localSheetId="4">'[322]DU&amp;B'!#REF!</definedName>
    <definedName name="kerikilu" localSheetId="6">'[323]DU&amp;B'!#REF!</definedName>
    <definedName name="kerikilu">'[322]DU&amp;B'!#REF!</definedName>
    <definedName name="kerja" localSheetId="9">#REF!</definedName>
    <definedName name="kerja" localSheetId="4">#REF!</definedName>
    <definedName name="kerja" localSheetId="6">#REF!</definedName>
    <definedName name="kerja">#REF!</definedName>
    <definedName name="KERNET">[122]UPAH!$K$23</definedName>
    <definedName name="kerosene" localSheetId="6">#REF!</definedName>
    <definedName name="kerosene">'[251]upah bahan'!$G$19</definedName>
    <definedName name="KEROSIN">[237]BASIC!$M$13</definedName>
    <definedName name="kertas.pasir" localSheetId="9">[122]BAHAN!#REF!</definedName>
    <definedName name="kertas.pasir">[122]BAHAN!#REF!</definedName>
    <definedName name="Kertasamplas">[349]Upah!$L$67</definedName>
    <definedName name="kertim" localSheetId="9">#REF!</definedName>
    <definedName name="kertim" localSheetId="6">#REF!</definedName>
    <definedName name="kertim">#REF!</definedName>
    <definedName name="keruksaluran" localSheetId="9">#REF!</definedName>
    <definedName name="keruksaluran" localSheetId="6">#REF!</definedName>
    <definedName name="keruksaluran">#REF!</definedName>
    <definedName name="KES.A" localSheetId="9">#REF!</definedName>
    <definedName name="KES.A" localSheetId="6">#REF!</definedName>
    <definedName name="KES.A">#REF!</definedName>
    <definedName name="KES.B">#REF!</definedName>
    <definedName name="KES.C">#REF!</definedName>
    <definedName name="KES.D">#REF!</definedName>
    <definedName name="KES.E">#REF!</definedName>
    <definedName name="kesehatan">#REF!</definedName>
    <definedName name="KET">#REF!</definedName>
    <definedName name="Ketapang">#REF!</definedName>
    <definedName name="ketpan" localSheetId="4">[203]Input!#REF!</definedName>
    <definedName name="ketpan">[203]Input!#REF!</definedName>
    <definedName name="ketpan1" localSheetId="4">[203]Input!#REF!</definedName>
    <definedName name="ketpan1">[203]Input!#REF!</definedName>
    <definedName name="ketua" localSheetId="4">[614]data!#REF!</definedName>
    <definedName name="ketua">[614]data!#REF!</definedName>
    <definedName name="kexc" localSheetId="4">#REF!</definedName>
    <definedName name="kexc" localSheetId="6">#REF!</definedName>
    <definedName name="kexc">#REF!</definedName>
    <definedName name="kfs" localSheetId="9">#REF!</definedName>
    <definedName name="kfs" localSheetId="6">#REF!</definedName>
    <definedName name="kfs">#REF!</definedName>
    <definedName name="kg" localSheetId="4">'[291]HARGA SATUAN'!#REF!</definedName>
    <definedName name="kg" localSheetId="6">'[291]HARGA SATUAN'!#REF!</definedName>
    <definedName name="kg">'[291]HARGA SATUAN'!#REF!</definedName>
    <definedName name="kgb">'[234]Sat~Bahu'!$C$29</definedName>
    <definedName name="kgrader">'[234]Sat~Bahu'!$G$92</definedName>
    <definedName name="kgs" localSheetId="9">#REF!</definedName>
    <definedName name="kgs" localSheetId="6">#REF!</definedName>
    <definedName name="kgs">#REF!</definedName>
    <definedName name="khas8" localSheetId="9">#REF!</definedName>
    <definedName name="khas8" localSheetId="6">#REF!</definedName>
    <definedName name="khas8">#REF!</definedName>
    <definedName name="khd" localSheetId="9">#REF!</definedName>
    <definedName name="khd" localSheetId="6">#REF!</definedName>
    <definedName name="khd">#REF!</definedName>
    <definedName name="KHHK" localSheetId="4">[360]Menu!#REF!</definedName>
    <definedName name="KHHK" localSheetId="6">[615]Menu!#REF!</definedName>
    <definedName name="KHHK">[360]Menu!#REF!</definedName>
    <definedName name="khrs">'[234]Sat~Bahu'!$F$87</definedName>
    <definedName name="ki">[208]map!$V$30</definedName>
    <definedName name="Kiarapayung" localSheetId="9">#REF!</definedName>
    <definedName name="Kiarapayung" localSheetId="6">#REF!</definedName>
    <definedName name="Kiarapayung">#REF!</definedName>
    <definedName name="Kichenzink1lb" localSheetId="9">#REF!</definedName>
    <definedName name="Kichenzink1lb" localSheetId="6">#REF!</definedName>
    <definedName name="Kichenzink1lb">#REF!</definedName>
    <definedName name="kickers" localSheetId="4">#REF!</definedName>
    <definedName name="kickers">#REF!</definedName>
    <definedName name="kik">'[616]SAT-DAS'!$J$33</definedName>
    <definedName name="Kilometer_Pt" localSheetId="4">#REF!</definedName>
    <definedName name="Kilometer_Pt" localSheetId="6">#REF!</definedName>
    <definedName name="Kilometer_Pt">#REF!</definedName>
    <definedName name="Kimport">'[239]Hsatuan-OK'!$G$180</definedName>
    <definedName name="kinerja_tpa">[260]sp_dr!$B$46:$I$82</definedName>
    <definedName name="kipayung" localSheetId="6">#REF!</definedName>
    <definedName name="kipayung">#REF!</definedName>
    <definedName name="kisdam" localSheetId="4">[367]ANALISA!#REF!</definedName>
    <definedName name="kisdam" localSheetId="6">[367]ANALISA!#REF!</definedName>
    <definedName name="kisdam">[367]ANALISA!#REF!</definedName>
    <definedName name="kitc100x2x0.6" localSheetId="9">#REF!</definedName>
    <definedName name="kitc100x2x0.6" localSheetId="6">#REF!</definedName>
    <definedName name="kitc100x2x0.6">#REF!</definedName>
    <definedName name="kitc2x100x2x0.6" localSheetId="9">#REF!</definedName>
    <definedName name="kitc2x100x2x0.6" localSheetId="6">#REF!</definedName>
    <definedName name="kitc2x100x2x0.6">#REF!</definedName>
    <definedName name="kitchen" localSheetId="9">#REF!</definedName>
    <definedName name="kitchen" localSheetId="6">#REF!</definedName>
    <definedName name="kitchen">#REF!</definedName>
    <definedName name="kitchen_zink">#REF!</definedName>
    <definedName name="KITCHENZINK" localSheetId="4">'[291]HARGA SATUAN'!#REF!</definedName>
    <definedName name="KITCHENZINK">'[291]HARGA SATUAN'!#REF!</definedName>
    <definedName name="KITCHENZINK2" localSheetId="4">'[291]HARGA SATUAN'!#REF!</definedName>
    <definedName name="KITCHENZINK2">'[291]HARGA SATUAN'!#REF!</definedName>
    <definedName name="kji" localSheetId="9">#REF!</definedName>
    <definedName name="kji" localSheetId="6">#REF!</definedName>
    <definedName name="kji">#REF!</definedName>
    <definedName name="kjjsdfiie" localSheetId="4">[464]H.Satuan!#REF!</definedName>
    <definedName name="kjjsdfiie" localSheetId="6">[465]H.Satuan!#REF!</definedName>
    <definedName name="kjjsdfiie">[464]H.Satuan!#REF!</definedName>
    <definedName name="kjkll">[235]Cover!#REF!</definedName>
    <definedName name="KK" localSheetId="9" hidden="1">{"'Sheet1'!$A$1"}</definedName>
    <definedName name="kk" localSheetId="4">#REF!</definedName>
    <definedName name="KK" localSheetId="6">'[234]Sat~Bahu'!$G$16</definedName>
    <definedName name="kk">#REF!</definedName>
    <definedName name="KK_07" localSheetId="6">#REF!</definedName>
    <definedName name="KK_07">#REF!</definedName>
    <definedName name="KK_08">#REF!</definedName>
    <definedName name="KK_09">#REF!</definedName>
    <definedName name="KK_09A">#REF!</definedName>
    <definedName name="KK_10">#REF!</definedName>
    <definedName name="KK_10A">#REF!</definedName>
    <definedName name="KK_12">#REF!</definedName>
    <definedName name="KK_13">#REF!</definedName>
    <definedName name="KK_14">#REF!</definedName>
    <definedName name="KK_15">#REF!</definedName>
    <definedName name="KK_16">#REF!</definedName>
    <definedName name="KK_KYMRT">#N/A</definedName>
    <definedName name="kk10a" localSheetId="6">#REF!</definedName>
    <definedName name="kk10a">#REF!</definedName>
    <definedName name="kk16a" localSheetId="9">#REF!</definedName>
    <definedName name="kk16a" localSheetId="6">#REF!</definedName>
    <definedName name="kk16a">#REF!</definedName>
    <definedName name="kkb">'[234]Sat~Bahu'!$F$62</definedName>
    <definedName name="kkgb">'[234]Sat~Bahu'!$F$29</definedName>
    <definedName name="kkh" localSheetId="4">'[291]HARGA SATUAN'!#REF!</definedName>
    <definedName name="kkh" localSheetId="6">'[291]HARGA SATUAN'!#REF!</definedName>
    <definedName name="kkh">'[291]HARGA SATUAN'!#REF!</definedName>
    <definedName name="kkk" localSheetId="4">#REF!</definedName>
    <definedName name="kkk" localSheetId="6">#REF!</definedName>
    <definedName name="kkk">#REF!</definedName>
    <definedName name="kkm" localSheetId="9">#REF!</definedName>
    <definedName name="kkm" localSheetId="6">#REF!</definedName>
    <definedName name="kkm">#REF!</definedName>
    <definedName name="kknym">#REF!</definedName>
    <definedName name="kknymhy">#REF!</definedName>
    <definedName name="kkpb">'[234]Sat~Bahu'!$F$58</definedName>
    <definedName name="kks">'[234]Sat~Bahu'!$F$30</definedName>
    <definedName name="kkt" localSheetId="9">#REF!</definedName>
    <definedName name="KKT">'[234]Sat~Bahu'!$G$9</definedName>
    <definedName name="kkts" localSheetId="9">#REF!</definedName>
    <definedName name="kkts" localSheetId="6">#REF!</definedName>
    <definedName name="kkts">#REF!</definedName>
    <definedName name="kkup">'[234]Sat~Bahu'!$F$77</definedName>
    <definedName name="KL" localSheetId="9">#REF!</definedName>
    <definedName name="kl" localSheetId="6">[157]harsat!#REF!</definedName>
    <definedName name="kl">[157]harsat!#REF!</definedName>
    <definedName name="KL\selasar" localSheetId="9">#REF!</definedName>
    <definedName name="KL\selasar" localSheetId="6">#REF!</definedName>
    <definedName name="KL\selasar">#REF!</definedName>
    <definedName name="kl_2020" localSheetId="9">#REF!</definedName>
    <definedName name="kl_2020" localSheetId="6">#REF!</definedName>
    <definedName name="kl_2020">#REF!</definedName>
    <definedName name="kl_2025" localSheetId="9">#REF!</definedName>
    <definedName name="kl_2025" localSheetId="6">#REF!</definedName>
    <definedName name="kl_2025">#REF!</definedName>
    <definedName name="kl_3030">#REF!</definedName>
    <definedName name="Klameofirian">#REF!</definedName>
    <definedName name="klas">[250]Material!$J$274</definedName>
    <definedName name="klb" localSheetId="9">#REF!</definedName>
    <definedName name="klb" localSheetId="6">#REF!</definedName>
    <definedName name="klb">#REF!</definedName>
    <definedName name="kldd1p" localSheetId="6">'[150]#REF'!#REF!</definedName>
    <definedName name="kldd1p">'[150]#REF'!#REF!</definedName>
    <definedName name="kldd3p" localSheetId="6">'[150]lam-moi'!#REF!</definedName>
    <definedName name="kldd3p">'[150]lam-moi'!#REF!</definedName>
    <definedName name="klem.k" localSheetId="9">#REF!</definedName>
    <definedName name="klem.k" localSheetId="6">#REF!</definedName>
    <definedName name="klem.k">#REF!</definedName>
    <definedName name="klemkukumacan1" localSheetId="9">#REF!</definedName>
    <definedName name="klemkukumacan1" localSheetId="6">#REF!</definedName>
    <definedName name="klemkukumacan1">#REF!</definedName>
    <definedName name="klemkukumacan4" localSheetId="9">#REF!</definedName>
    <definedName name="klemkukumacan4" localSheetId="6">#REF!</definedName>
    <definedName name="klemkukumacan4">#REF!</definedName>
    <definedName name="klengkung">#REF!</definedName>
    <definedName name="klep">[122]BAHAN!#REF!</definedName>
    <definedName name="KLEP_POMPA">[486]BAHAN!$L$42</definedName>
    <definedName name="KLJ" localSheetId="9" hidden="1">{"'Sheet1'!$A$1"}</definedName>
    <definedName name="KLJ" localSheetId="6" hidden="1">{"'Sheet1'!$A$1"}</definedName>
    <definedName name="KLJ" hidden="1">{"'Sheet1'!$A$1"}</definedName>
    <definedName name="klkgkhghjg">[524]Cover!#REF!</definedName>
    <definedName name="KLMPRAKTIS" localSheetId="9">#REF!</definedName>
    <definedName name="KLMPRAKTIS" localSheetId="6">#REF!</definedName>
    <definedName name="KLMPRAKTIS">#REF!</definedName>
    <definedName name="KlosedJongkok">'[321]Analisa Harga Satuan'!$G$1769</definedName>
    <definedName name="kloset" localSheetId="4">'[212]HARGA SATUAN  '!#REF!</definedName>
    <definedName name="kloset" localSheetId="6">[48]upah!#REF!</definedName>
    <definedName name="kloset">'[212]HARGA SATUAN  '!#REF!</definedName>
    <definedName name="Kloset_duduk_KIA_warna_muda" localSheetId="9">#REF!</definedName>
    <definedName name="Kloset_duduk_KIA_warna_muda" localSheetId="6">#REF!</definedName>
    <definedName name="Kloset_duduk_KIA_warna_muda">#REF!</definedName>
    <definedName name="Kloset_duduk_KIA_warna_tua" localSheetId="9">#REF!</definedName>
    <definedName name="Kloset_duduk_KIA_warna_tua" localSheetId="6">#REF!</definedName>
    <definedName name="Kloset_duduk_KIA_warna_tua">#REF!</definedName>
    <definedName name="Kloset_jongkok_KIA_warna_muda" localSheetId="9">#REF!</definedName>
    <definedName name="Kloset_jongkok_KIA_warna_muda" localSheetId="6">#REF!</definedName>
    <definedName name="Kloset_jongkok_KIA_warna_muda">#REF!</definedName>
    <definedName name="Kloset_jongkok_KIA_warna_tua">#REF!</definedName>
    <definedName name="Kloset_monoblok_biasa">#REF!</definedName>
    <definedName name="klosetduduk">[48]upah!#REF!</definedName>
    <definedName name="KLOSETDUDUKTOTO" localSheetId="4">'[291]HARGA SATUAN'!#REF!</definedName>
    <definedName name="KLOSETDUDUKTOTO">'[291]HARGA SATUAN'!#REF!</definedName>
    <definedName name="KLOSETJONGKOK" localSheetId="4">'[291]HARGA SATUAN'!#REF!</definedName>
    <definedName name="KLOSETJONGKOK">'[291]HARGA SATUAN'!#REF!</definedName>
    <definedName name="KLOSETKIA" localSheetId="4">'[291]HARGA SATUAN'!#REF!</definedName>
    <definedName name="KLOSETKIA">'[291]HARGA SATUAN'!#REF!</definedName>
    <definedName name="klosettoto">[48]upah!#REF!</definedName>
    <definedName name="klp" localSheetId="9">#REF!</definedName>
    <definedName name="klp" localSheetId="6">#REF!</definedName>
    <definedName name="klp">#REF!</definedName>
    <definedName name="KLSB" localSheetId="4">#REF!</definedName>
    <definedName name="KLSB" localSheetId="6">#REF!</definedName>
    <definedName name="KLSB">#REF!</definedName>
    <definedName name="klurs" localSheetId="9">'[304]Upah&amp;Bahan'!$C$61</definedName>
    <definedName name="klurs">'[318]Upah&amp;Bahan'!$C$61</definedName>
    <definedName name="km" localSheetId="9">#REF!</definedName>
    <definedName name="km" localSheetId="4">'[617]Meth '!#REF!</definedName>
    <definedName name="km">'[617]Meth '!#REF!</definedName>
    <definedName name="KMB" localSheetId="9">#REF!</definedName>
    <definedName name="KMB" localSheetId="6">#REF!</definedName>
    <definedName name="KMB">#REF!</definedName>
    <definedName name="kmcs" localSheetId="9">#REF!</definedName>
    <definedName name="kmcs" localSheetId="6">#REF!</definedName>
    <definedName name="kmcs">#REF!</definedName>
    <definedName name="kmg" localSheetId="4">#REF!</definedName>
    <definedName name="kmg" localSheetId="6">#REF!</definedName>
    <definedName name="kmg">#REF!</definedName>
    <definedName name="kmg.3r">'[234]Sat~Bahu'!$G$96</definedName>
    <definedName name="kmgb">'[234]Sat~Bahu'!$G$98</definedName>
    <definedName name="kmgrk">'[234]Sat~Bahu'!$G$99</definedName>
    <definedName name="kmgt">'[234]Sat~Bahu'!$G$97</definedName>
    <definedName name="KML">'[234]Sat~Bahu'!$G$6</definedName>
    <definedName name="kmm" localSheetId="9">#REF!</definedName>
    <definedName name="kmm" localSheetId="6">#REF!</definedName>
    <definedName name="kmm">#REF!</definedName>
    <definedName name="kmong" localSheetId="6">[150]giathanh1!#REF!</definedName>
    <definedName name="kmong">[150]giathanh1!#REF!</definedName>
    <definedName name="kmp.182">'[234]Sat~Bahu'!$G$104</definedName>
    <definedName name="kmp.banjar" localSheetId="9">#REF!</definedName>
    <definedName name="kmp.banjar" localSheetId="6">#REF!</definedName>
    <definedName name="kmp.banjar">#REF!</definedName>
    <definedName name="KMpost" localSheetId="9">#REF!</definedName>
    <definedName name="KMpost" localSheetId="6">#REF!</definedName>
    <definedName name="kmpost">[250]Material!$J$593</definedName>
    <definedName name="KMR" localSheetId="9">#REF!</definedName>
    <definedName name="KMR" localSheetId="6">#REF!</definedName>
    <definedName name="KMR">#REF!</definedName>
    <definedName name="kmt">'[234]Sat~Bahu'!$F$53</definedName>
    <definedName name="kmts" localSheetId="9">#REF!</definedName>
    <definedName name="kmts" localSheetId="6">#REF!</definedName>
    <definedName name="kmts">#REF!</definedName>
    <definedName name="knee">[99]hrg_sat!$H$101</definedName>
    <definedName name="knee45">[99]hrg_sat!$H$102</definedName>
    <definedName name="kneegiv" localSheetId="9">#REF!</definedName>
    <definedName name="kneegiv" localSheetId="6">#REF!</definedName>
    <definedName name="kneegiv">#REF!</definedName>
    <definedName name="kneepvc" localSheetId="9">#REF!</definedName>
    <definedName name="kneepvc" localSheetId="6">#REF!</definedName>
    <definedName name="kneepvc">#REF!</definedName>
    <definedName name="Knek" localSheetId="9">#REF!</definedName>
    <definedName name="Knek" localSheetId="6">#REF!</definedName>
    <definedName name="Knek">#REF!</definedName>
    <definedName name="KO" localSheetId="4">#REF!</definedName>
    <definedName name="KO">#REF!</definedName>
    <definedName name="kobes">#REF!</definedName>
    <definedName name="kobet">#REF!</definedName>
    <definedName name="KODE" localSheetId="4">#REF!</definedName>
    <definedName name="KODE">#REF!</definedName>
    <definedName name="KODEALAT">'[553]5-ALAT(1)'!$AR$8:$AW$84</definedName>
    <definedName name="KODEBAHAN">'[553]4-Basic Price'!$D$48:$G$256</definedName>
    <definedName name="KODEITEM">[618]Enc14!$D$14:$F$68</definedName>
    <definedName name="KODERAB" localSheetId="4">#REF!</definedName>
    <definedName name="KODERAB" localSheetId="6">#REF!</definedName>
    <definedName name="KODERAB">#REF!</definedName>
    <definedName name="KodeSatker">[619]Valid!$B$2:$B$7</definedName>
    <definedName name="KODESUB" localSheetId="4">REPLACE(LEFT(#REF!,LEN(#REF!)-1)&amp;COUNTIF(#REF!,#REF!),1,2,"15")</definedName>
    <definedName name="KODESUB" localSheetId="6">REPLACE(LEFT(#REF!,LEN(#REF!)-1)&amp;COUNTIF(#REF!,#REF!),1,2,"15")</definedName>
    <definedName name="KODESUB">REPLACE(LEFT(#REF!,LEN(#REF!)-1)&amp;COUNTIF(#REF!,#REF!),1,2,"15")</definedName>
    <definedName name="KODEUPAH">'[553]4-Basic Price'!$D$8:$H$17</definedName>
    <definedName name="kodok" localSheetId="6">'[153]Harga Satuan Bahan'!#REF!</definedName>
    <definedName name="kodok">'[153]Harga Satuan Bahan'!#REF!</definedName>
    <definedName name="kodokgls" localSheetId="6">'[153]Harga Satuan Bahan'!#REF!</definedName>
    <definedName name="kodokgls">'[153]Harga Satuan Bahan'!#REF!</definedName>
    <definedName name="KODTK">'[234]Sat~Bahu'!$G$10</definedName>
    <definedName name="KOEF" localSheetId="4">#REF!</definedName>
    <definedName name="KOEF" localSheetId="6">[620]Analisa!$L$10</definedName>
    <definedName name="KOEF">#REF!</definedName>
    <definedName name="KOEF_SABU">[262]koef!$C$1:$R$1178</definedName>
    <definedName name="koef1" localSheetId="9">#REF!</definedName>
    <definedName name="koef1" localSheetId="4">#REF!</definedName>
    <definedName name="koef1" localSheetId="6">#REF!</definedName>
    <definedName name="koef1">#REF!</definedName>
    <definedName name="koefalat">[250]MAPP!$T$26</definedName>
    <definedName name="koefAMP">[601]MPEL!$U$12</definedName>
    <definedName name="koefaspal" localSheetId="9">#REF!</definedName>
    <definedName name="koefaspal" localSheetId="6">#REF!</definedName>
    <definedName name="koefaspal">#REF!</definedName>
    <definedName name="koefatap" localSheetId="9">#REF!</definedName>
    <definedName name="koefatap" localSheetId="6">#REF!</definedName>
    <definedName name="koefatap">#REF!</definedName>
    <definedName name="koefbatu" localSheetId="9">#REF!</definedName>
    <definedName name="koefbatu" localSheetId="6">#REF!</definedName>
    <definedName name="koefbatu">#REF!</definedName>
    <definedName name="koefbd" localSheetId="4">[87]PM!#REF!</definedName>
    <definedName name="koefbd" localSheetId="6">[87]PM!#REF!</definedName>
    <definedName name="koefbd">[87]PM!#REF!</definedName>
    <definedName name="koefbesi" localSheetId="9">#REF!</definedName>
    <definedName name="koefbesi" localSheetId="6">#REF!</definedName>
    <definedName name="koefbesi">#REF!</definedName>
    <definedName name="koefbul">[255]MTD!$T$11</definedName>
    <definedName name="koefcat" localSheetId="9">#REF!</definedName>
    <definedName name="koefcat" localSheetId="6">#REF!</definedName>
    <definedName name="koefcat">#REF!</definedName>
    <definedName name="koefCompressor">[601]MPEL!$U$18</definedName>
    <definedName name="koefconmix">[255]MTD!$T$13</definedName>
    <definedName name="koefconvib">[255]MTD!$T$14</definedName>
    <definedName name="koefcr" localSheetId="4">[87]PM!#REF!</definedName>
    <definedName name="koefcr" localSheetId="6">[87]PM!#REF!</definedName>
    <definedName name="koefcr">[87]PM!#REF!</definedName>
    <definedName name="koefcren" localSheetId="4">[87]PM!#REF!</definedName>
    <definedName name="koefcren" localSheetId="6">[87]PM!#REF!</definedName>
    <definedName name="koefcren">[87]PM!#REF!</definedName>
    <definedName name="koefdh" localSheetId="4">[87]PM!#REF!</definedName>
    <definedName name="koefdh" localSheetId="6">[87]PM!#REF!</definedName>
    <definedName name="koefdh">[87]PM!#REF!</definedName>
    <definedName name="koefdt">[255]MTD!$T$6</definedName>
    <definedName name="koefDTBesar">[601]MPEL!$U$11</definedName>
    <definedName name="koefex" localSheetId="4">[87]PM!#REF!</definedName>
    <definedName name="koefex" localSheetId="6">[87]PM!#REF!</definedName>
    <definedName name="koefex">[87]PM!#REF!</definedName>
    <definedName name="koefexc">[255]MTD!$T$7</definedName>
    <definedName name="koefFinisher">[601]MPEL!$U$17</definedName>
    <definedName name="koefgen" localSheetId="4">[87]PM!#REF!</definedName>
    <definedName name="koefgen" localSheetId="6">[87]PM!#REF!</definedName>
    <definedName name="koefgen">[87]PM!#REF!</definedName>
    <definedName name="koefGenset">[601]MPEL!$U$19</definedName>
    <definedName name="koefgiv" localSheetId="9">#REF!</definedName>
    <definedName name="koefgiv" localSheetId="6">#REF!</definedName>
    <definedName name="koefgiv">#REF!</definedName>
    <definedName name="koefgr" localSheetId="4">[87]PM!#REF!</definedName>
    <definedName name="koefgr" localSheetId="6">[87]PM!#REF!</definedName>
    <definedName name="koefgr">[87]PM!#REF!</definedName>
    <definedName name="koefGrader">[601]MPEL!$U$20</definedName>
    <definedName name="Koefisien">'[241]Analisa Harsat'!$Z$8:$AC$627</definedName>
    <definedName name="koefjalan" localSheetId="9">#REF!</definedName>
    <definedName name="koefjalan" localSheetId="6">#REF!</definedName>
    <definedName name="koefjalan">#REF!</definedName>
    <definedName name="koefkaca" localSheetId="9">#REF!</definedName>
    <definedName name="koefkaca" localSheetId="6">#REF!</definedName>
    <definedName name="koefkaca">#REF!</definedName>
    <definedName name="koefkapur" localSheetId="9">#REF!</definedName>
    <definedName name="koefkapur" localSheetId="6">#REF!</definedName>
    <definedName name="koefkapur">#REF!</definedName>
    <definedName name="koefkarang">#REF!</definedName>
    <definedName name="koefkawat">#REF!</definedName>
    <definedName name="koefkayu">#REF!</definedName>
    <definedName name="koefkep">#REF!</definedName>
    <definedName name="koefkerikil">#REF!</definedName>
    <definedName name="koefkk" localSheetId="4">[87]PM!#REF!</definedName>
    <definedName name="koefkk">[87]PM!#REF!</definedName>
    <definedName name="koefkunci" localSheetId="9">#REF!</definedName>
    <definedName name="koefkunci" localSheetId="6">#REF!</definedName>
    <definedName name="koefkunci">#REF!</definedName>
    <definedName name="koeflantai" localSheetId="9">#REF!</definedName>
    <definedName name="koeflantai" localSheetId="6">#REF!</definedName>
    <definedName name="koeflantai">#REF!</definedName>
    <definedName name="koeflingg" localSheetId="4">#REF!</definedName>
    <definedName name="koeflingg">#REF!</definedName>
    <definedName name="koeflingk" localSheetId="4">#REF!</definedName>
    <definedName name="koeflingk">#REF!</definedName>
    <definedName name="koeflistrik">#REF!</definedName>
    <definedName name="koefLoader">[601]MPEL!$U$10</definedName>
    <definedName name="koeflovers" localSheetId="9">#REF!</definedName>
    <definedName name="koeflovers" localSheetId="6">#REF!</definedName>
    <definedName name="koeflovers">#REF!</definedName>
    <definedName name="koeflt" localSheetId="4">[87]PM!#REF!</definedName>
    <definedName name="koeflt" localSheetId="6">[87]PM!#REF!</definedName>
    <definedName name="koeflt">[87]PM!#REF!</definedName>
    <definedName name="koefman" localSheetId="9">#REF!</definedName>
    <definedName name="koefman" localSheetId="6">#REF!</definedName>
    <definedName name="koefman">#REF!</definedName>
    <definedName name="koefmc" localSheetId="4">[87]PM!#REF!</definedName>
    <definedName name="koefmc" localSheetId="6">[87]PM!#REF!</definedName>
    <definedName name="koefmc">[87]PM!#REF!</definedName>
    <definedName name="koefmg">[255]MTD!$T$9</definedName>
    <definedName name="koefmo" localSheetId="4">[87]PM!#REF!</definedName>
    <definedName name="koefmo" localSheetId="6">[87]PM!#REF!</definedName>
    <definedName name="koefmo">[87]PM!#REF!</definedName>
    <definedName name="koefpaku" localSheetId="9">#REF!</definedName>
    <definedName name="koefpaku" localSheetId="6">#REF!</definedName>
    <definedName name="koefpaku">#REF!</definedName>
    <definedName name="koefpasir" localSheetId="9">#REF!</definedName>
    <definedName name="koefpasir" localSheetId="6">#REF!</definedName>
    <definedName name="koefpasir">#REF!</definedName>
    <definedName name="koefpek" localSheetId="9">#REF!</definedName>
    <definedName name="koefpek" localSheetId="6">#REF!</definedName>
    <definedName name="koefpek">#REF!</definedName>
    <definedName name="koefplafond">#REF!</definedName>
    <definedName name="koefPTR">[601]MPEL!$U$13</definedName>
    <definedName name="koefpvc" localSheetId="9">#REF!</definedName>
    <definedName name="koefpvc" localSheetId="6">#REF!</definedName>
    <definedName name="koefpvc">#REF!</definedName>
    <definedName name="koefsanitair" localSheetId="9">#REF!</definedName>
    <definedName name="koefsanitair" localSheetId="6">#REF!</definedName>
    <definedName name="koefsanitair">#REF!</definedName>
    <definedName name="koefsemen" localSheetId="9">#REF!</definedName>
    <definedName name="koefsemen" localSheetId="6">#REF!</definedName>
    <definedName name="koefsemen">#REF!</definedName>
    <definedName name="koefst" localSheetId="4">[87]PM!#REF!</definedName>
    <definedName name="koefst" localSheetId="6">[87]PM!#REF!</definedName>
    <definedName name="koefst">[87]PM!#REF!</definedName>
    <definedName name="koeftanah" localSheetId="9">#REF!</definedName>
    <definedName name="koeftanah" localSheetId="6">#REF!</definedName>
    <definedName name="koeftanah">#REF!</definedName>
    <definedName name="koefTandem">[601]MPEL!$U$14</definedName>
    <definedName name="koeftanki">[255]MTD!$T$12</definedName>
    <definedName name="koeftripleks" localSheetId="9">#REF!</definedName>
    <definedName name="koeftripleks" localSheetId="6">#REF!</definedName>
    <definedName name="koeftripleks">#REF!</definedName>
    <definedName name="koeftuk" localSheetId="9">#REF!</definedName>
    <definedName name="koeftuk" localSheetId="6">#REF!</definedName>
    <definedName name="koeftuk">#REF!</definedName>
    <definedName name="koefVibro">[601]MPEL!$U$15</definedName>
    <definedName name="koefvr" localSheetId="4">[87]PM!#REF!</definedName>
    <definedName name="koefvr" localSheetId="6">[87]PM!#REF!</definedName>
    <definedName name="koefvr">[87]PM!#REF!</definedName>
    <definedName name="koefWaterTank">[601]MPEL!$U$16</definedName>
    <definedName name="koefwl">[255]MTD!$T$8</definedName>
    <definedName name="koefwp" localSheetId="4">[87]PM!#REF!</definedName>
    <definedName name="koefwp" localSheetId="6">[87]PM!#REF!</definedName>
    <definedName name="koefwp">[87]PM!#REF!</definedName>
    <definedName name="kof" localSheetId="9">#REF!</definedName>
    <definedName name="kof" localSheetId="4">#REF!</definedName>
    <definedName name="kof" localSheetId="6">#REF!</definedName>
    <definedName name="kof">#REF!</definedName>
    <definedName name="koi" localSheetId="9">#REF!</definedName>
    <definedName name="koi" localSheetId="6">#REF!</definedName>
    <definedName name="koi">#REF!</definedName>
    <definedName name="koling" localSheetId="4">#REF!</definedName>
    <definedName name="koling">#REF!</definedName>
    <definedName name="Kolom" localSheetId="4">#REF!</definedName>
    <definedName name="Kolom">#REF!</definedName>
    <definedName name="kolom\k.1GWT">#REF!</definedName>
    <definedName name="Kolom_Teras" localSheetId="4">#REF!</definedName>
    <definedName name="Kolom_Teras">#REF!</definedName>
    <definedName name="Kolom2525p350u2020" localSheetId="4">#REF!</definedName>
    <definedName name="Kolom2525p350u2020">#REF!</definedName>
    <definedName name="Kolom3040lt2" localSheetId="4">#REF!</definedName>
    <definedName name="Kolom3040lt2">#REF!</definedName>
    <definedName name="Kolom3040p267u1317" localSheetId="4">#REF!</definedName>
    <definedName name="Kolom3040p267u1317">#REF!</definedName>
    <definedName name="kolomlantaiI">#REF!</definedName>
    <definedName name="Kolompraktis1313p1766" localSheetId="4">#REF!</definedName>
    <definedName name="Kolompraktis1313p1766">#REF!</definedName>
    <definedName name="KOM">[271]Menu!#REF!</definedName>
    <definedName name="kombln" localSheetId="6">#REF!</definedName>
    <definedName name="kombln">#REF!</definedName>
    <definedName name="komhr" localSheetId="6">#REF!</definedName>
    <definedName name="komhr">#REF!</definedName>
    <definedName name="kompresor" localSheetId="4">#REF!</definedName>
    <definedName name="kompresor">#REF!</definedName>
    <definedName name="Komputer_P_133" localSheetId="4">'[621]DU-5'!#REF!</definedName>
    <definedName name="Komputer_P_133">'[621]DU-5'!#REF!</definedName>
    <definedName name="KON" localSheetId="9">#REF!</definedName>
    <definedName name="KON">[592]Input!$B$5</definedName>
    <definedName name="Konci_pintu" localSheetId="9">#REF!</definedName>
    <definedName name="Konci_pintu" localSheetId="6">#REF!</definedName>
    <definedName name="Konci_pintu">#REF!</definedName>
    <definedName name="Konci_pintu_cylinder" localSheetId="9">#REF!</definedName>
    <definedName name="Konci_pintu_cylinder" localSheetId="6">#REF!</definedName>
    <definedName name="Konci_pintu_cylinder">#REF!</definedName>
    <definedName name="konfir">[84]Ch!$A$12</definedName>
    <definedName name="konfirm" localSheetId="4">'[622]Basic Price'!#REF!</definedName>
    <definedName name="konfirm">'[622]Basic Price'!#REF!</definedName>
    <definedName name="KONFIRM_PLANT">[262]konfirm!$B$4:$U$116</definedName>
    <definedName name="KONFIRMASI_PLAN">[262]konfirm!$B$1:$U$117</definedName>
    <definedName name="KONSULTAN">'[241]DATA PROYEK'!$C$69</definedName>
    <definedName name="Konsultan1">'[241]DATA PROYEK'!$C$71</definedName>
    <definedName name="Konsultan2">'[241]DATA PROYEK'!$C$72</definedName>
    <definedName name="Konsultan3">'[241]DATA PROYEK'!$C$73</definedName>
    <definedName name="Konsultan4">'[241]DATA PROYEK'!$C$74</definedName>
    <definedName name="kont">[623]rekap!$J$12</definedName>
    <definedName name="Kontraktor" localSheetId="4">#REF!</definedName>
    <definedName name="kontraktor" localSheetId="6">[190]Input!$I$4</definedName>
    <definedName name="Kontraktor">#REF!</definedName>
    <definedName name="kontraktorb">[15]Nama!$J$6</definedName>
    <definedName name="KONTROL">#N/A</definedName>
    <definedName name="KOP" localSheetId="6" hidden="1">{#N/A,#N/A,FALSE,"rekap (C)";#N/A,#N/A,FALSE,"C.100";#N/A,#N/A,FALSE,"C.200";#N/A,#N/A,FALSE,"C.300";#N/A,#N/A,FALSE,"C.400";#N/A,#N/A,FALSE,"C.500";#N/A,#N/A,FALSE,"C.600";#N/A,#N/A,FALSE,"C.700";#N/A,#N/A,FALSE,"C.800";#N/A,#N/A,FALSE,"C.900"}</definedName>
    <definedName name="KOP" hidden="1">{#N/A,#N/A,FALSE,"rekap (C)";#N/A,#N/A,FALSE,"C.100";#N/A,#N/A,FALSE,"C.200";#N/A,#N/A,FALSE,"C.300";#N/A,#N/A,FALSE,"C.400";#N/A,#N/A,FALSE,"C.500";#N/A,#N/A,FALSE,"C.600";#N/A,#N/A,FALSE,"C.700";#N/A,#N/A,FALSE,"C.800";#N/A,#N/A,FALSE,"C.900"}</definedName>
    <definedName name="KOP_BACCO1" localSheetId="4">#REF!</definedName>
    <definedName name="KOP_BACCO1" localSheetId="6">#REF!</definedName>
    <definedName name="KOP_BACCO1">#REF!</definedName>
    <definedName name="KOP_BACCO2" localSheetId="4">#REF!</definedName>
    <definedName name="KOP_BACCO2" localSheetId="6">#REF!</definedName>
    <definedName name="KOP_BACCO2">#REF!</definedName>
    <definedName name="KOP1a">'[241]DATA PROYEK'!$F$107</definedName>
    <definedName name="KOP1b">'[241]DATA PROYEK'!$F$108</definedName>
    <definedName name="KOP1c">'[241]DATA PROYEK'!$F$109</definedName>
    <definedName name="KOP1d">'[241]DATA PROYEK'!$F$110</definedName>
    <definedName name="KOP1e">'[241]DATA PROYEK'!$F$111</definedName>
    <definedName name="KOP2a">'[241]DATA PROYEK'!$F$123</definedName>
    <definedName name="KOP2b">'[241]DATA PROYEK'!$F$124</definedName>
    <definedName name="KOP2c">'[241]DATA PROYEK'!$F$125</definedName>
    <definedName name="koral" localSheetId="9">[122]BAHAN!#REF!</definedName>
    <definedName name="KORAL" localSheetId="4">'[212]HARGA SATUAN  '!#REF!</definedName>
    <definedName name="koral" localSheetId="6">[122]BAHAN!#REF!</definedName>
    <definedName name="KORAL">'[212]HARGA SATUAN  '!#REF!</definedName>
    <definedName name="koral_sikat" localSheetId="9">#REF!</definedName>
    <definedName name="koral_sikat" localSheetId="6">#REF!</definedName>
    <definedName name="koral_sikat">#REF!</definedName>
    <definedName name="Koralsikat">'[239]Hsatuan-OK'!$G$188</definedName>
    <definedName name="koreksi" localSheetId="6" hidden="1">{#N/A,#N/A,FALSE,"REK";#N/A,#N/A,FALSE,"Bq-ARS"}</definedName>
    <definedName name="koreksi" hidden="1">{#N/A,#N/A,FALSE,"REK";#N/A,#N/A,FALSE,"Bq-ARS"}</definedName>
    <definedName name="KOSEN" localSheetId="9">#REF!</definedName>
    <definedName name="kosen" localSheetId="6">#REF!</definedName>
    <definedName name="kosen">#REF!</definedName>
    <definedName name="kosong" localSheetId="6">[169]Input!$B$14</definedName>
    <definedName name="KOSONG">[360]Menu!$E$23</definedName>
    <definedName name="KOT">'[234]Sat~Bahu'!$G$11</definedName>
    <definedName name="KOTA" localSheetId="4">#REF!</definedName>
    <definedName name="KOTA" localSheetId="6">#REF!</definedName>
    <definedName name="KOTA">#REF!</definedName>
    <definedName name="Kota2">'[241]DATA PROYEK'!$F$19</definedName>
    <definedName name="KotaInstansi">'[241]DATA PROYEK'!$F$9</definedName>
    <definedName name="KotaKaCabang">'[241]DATA PROYEK'!$F$79</definedName>
    <definedName name="KotaKapro">'[241]DATA PROYEK'!$F$86</definedName>
    <definedName name="kotakecil_menengah">[260]kt_kcl!$B$8:$I$44</definedName>
    <definedName name="KotaOwner">'[241]DATA PROYEK'!$F$63</definedName>
    <definedName name="koutv" localSheetId="9">#REF!</definedName>
    <definedName name="koutv" localSheetId="6">#REF!</definedName>
    <definedName name="koutv">#REF!</definedName>
    <definedName name="kp">[624]REKAP!$H$44</definedName>
    <definedName name="kp1ph" localSheetId="9">#REF!</definedName>
    <definedName name="kp1ph" localSheetId="6">#REF!</definedName>
    <definedName name="kp1ph">#REF!</definedName>
    <definedName name="KPA">[625]Data!$B$21</definedName>
    <definedName name="kpancang" localSheetId="6">#REF!</definedName>
    <definedName name="kpancang">#REF!</definedName>
    <definedName name="kpav">'[234]Sat~Bahu'!$F$82</definedName>
    <definedName name="KPAYUNG" localSheetId="6">#REF!</definedName>
    <definedName name="KPAYUNG">#REF!</definedName>
    <definedName name="kpb" localSheetId="9">#REF!</definedName>
    <definedName name="kpb">'[234]Sat~Bahu'!$C$58</definedName>
    <definedName name="kpb.125">'[234]Sat~Bahu'!$G$109</definedName>
    <definedName name="kpb.200HP">'[234]Sat~Bahu'!$G$93</definedName>
    <definedName name="kpb.500">'[234]Sat~Bahu'!$G$110</definedName>
    <definedName name="kpbd" localSheetId="4">[87]PM!#REF!</definedName>
    <definedName name="kpbd" localSheetId="6">[87]PM!#REF!</definedName>
    <definedName name="kpbd">[87]PM!#REF!</definedName>
    <definedName name="kpc">'[234]Sat~Bahu'!$F$55</definedName>
    <definedName name="kpcr" localSheetId="4">[87]PM!#REF!</definedName>
    <definedName name="kpcr" localSheetId="6">[87]PM!#REF!</definedName>
    <definedName name="kpcr">[87]PM!#REF!</definedName>
    <definedName name="kpcren" localSheetId="4">[87]PM!#REF!</definedName>
    <definedName name="kpcren" localSheetId="6">[87]PM!#REF!</definedName>
    <definedName name="kpcren">[87]PM!#REF!</definedName>
    <definedName name="kpdh" localSheetId="4">[87]PM!#REF!</definedName>
    <definedName name="kpdh" localSheetId="6">[87]PM!#REF!</definedName>
    <definedName name="kpdh">[87]PM!#REF!</definedName>
    <definedName name="kperancah">[247]Harsat!$E$39</definedName>
    <definedName name="kpex" localSheetId="4">[87]PM!#REF!</definedName>
    <definedName name="kpex" localSheetId="6">[87]PM!#REF!</definedName>
    <definedName name="kpex">[87]PM!#REF!</definedName>
    <definedName name="kpgen" localSheetId="4">[87]PM!#REF!</definedName>
    <definedName name="kpgen" localSheetId="6">[87]PM!#REF!</definedName>
    <definedName name="kpgen">[87]PM!#REF!</definedName>
    <definedName name="kpgr" localSheetId="4">[87]PM!#REF!</definedName>
    <definedName name="kpgr" localSheetId="6">[87]PM!#REF!</definedName>
    <definedName name="kpgr">[87]PM!#REF!</definedName>
    <definedName name="kpj">'[234]Sat~Bahu'!$F$66</definedName>
    <definedName name="kpkk" localSheetId="4">[87]PM!#REF!</definedName>
    <definedName name="kpkk" localSheetId="6">[87]PM!#REF!</definedName>
    <definedName name="kpkk">[87]PM!#REF!</definedName>
    <definedName name="KPL_ANAL" localSheetId="9">[3]A!$W$10:$AD$13</definedName>
    <definedName name="KPL_ANAL" localSheetId="6">[12]A!$W$10:$AD$13</definedName>
    <definedName name="KPL_ANAL">[5]A!$W$10:$AD$13</definedName>
    <definedName name="kplesteranlama" localSheetId="9">#REF!</definedName>
    <definedName name="kplesteranlama" localSheetId="6">#REF!</definedName>
    <definedName name="kplesteranlama">#REF!</definedName>
    <definedName name="kplt" localSheetId="4">[87]PM!#REF!</definedName>
    <definedName name="kplt" localSheetId="6">[87]PM!#REF!</definedName>
    <definedName name="kplt">[87]PM!#REF!</definedName>
    <definedName name="kpmc" localSheetId="4">[87]PM!#REF!</definedName>
    <definedName name="kpmc" localSheetId="6">[87]PM!#REF!</definedName>
    <definedName name="kpmc">[87]PM!#REF!</definedName>
    <definedName name="kpmo" localSheetId="4">[87]PM!#REF!</definedName>
    <definedName name="kpmo">[87]PM!#REF!</definedName>
    <definedName name="kpo" localSheetId="9">#REF!</definedName>
    <definedName name="KPO">'[234]Sat~Bahu'!$G$13</definedName>
    <definedName name="KPP" localSheetId="4">#REF!</definedName>
    <definedName name="KPP" localSheetId="6">#REF!</definedName>
    <definedName name="KPP">#REF!</definedName>
    <definedName name="KPS" localSheetId="9">#REF!</definedName>
    <definedName name="KPS" localSheetId="6">#REF!</definedName>
    <definedName name="KPS">#REF!</definedName>
    <definedName name="kpsaub">'[234]Sat~Bahu'!$F$46</definedName>
    <definedName name="kpsp">'[234]Sat~Bahu'!$F$47</definedName>
    <definedName name="kpst" localSheetId="4">[87]PM!#REF!</definedName>
    <definedName name="kpst" localSheetId="6">[87]PM!#REF!</definedName>
    <definedName name="kpst">[87]PM!#REF!</definedName>
    <definedName name="kpsu">'[234]Sat~Bahu'!$F$45</definedName>
    <definedName name="kptdll">'[234]Sat~Bahu'!$G$114</definedName>
    <definedName name="kpvr" localSheetId="4">[87]PM!#REF!</definedName>
    <definedName name="kpvr" localSheetId="6">[87]PM!#REF!</definedName>
    <definedName name="kpvr">[87]PM!#REF!</definedName>
    <definedName name="kpwp" localSheetId="4">[87]PM!#REF!</definedName>
    <definedName name="kpwp" localSheetId="6">[87]PM!#REF!</definedName>
    <definedName name="kpwp">[87]PM!#REF!</definedName>
    <definedName name="kQ">'[234]Sat~Bahu'!$F$28</definedName>
    <definedName name="KR" localSheetId="9">#REF!</definedName>
    <definedName name="KR" localSheetId="6">#REF!</definedName>
    <definedName name="KR">#REF!</definedName>
    <definedName name="KR.1" localSheetId="9">#REF!</definedName>
    <definedName name="KR.1" localSheetId="6">#REF!</definedName>
    <definedName name="KR.1">#REF!</definedName>
    <definedName name="KR.5" localSheetId="9">#REF!</definedName>
    <definedName name="KR.5" localSheetId="6">#REF!</definedName>
    <definedName name="KR.5">#REF!</definedName>
    <definedName name="KR.6">#REF!</definedName>
    <definedName name="KR.7">#REF!</definedName>
    <definedName name="KR.8">#REF!</definedName>
    <definedName name="KR.9">#REF!</definedName>
    <definedName name="KR20X20">#REF!</definedName>
    <definedName name="KR2X2">#REF!</definedName>
    <definedName name="KR30X30">#REF!</definedName>
    <definedName name="KRAN">#REF!</definedName>
    <definedName name="kran.bbk">#REF!</definedName>
    <definedName name="kran.ddg">#REF!</definedName>
    <definedName name="Kran_air__ø_3_4">#REF!</definedName>
    <definedName name="Kran_air_biasa">#REF!</definedName>
    <definedName name="Kran_air_handel_kit_ø_1_2">#REF!</definedName>
    <definedName name="KRAN12" localSheetId="4">'[291]HARGA SATUAN'!#REF!</definedName>
    <definedName name="KRAN12">'[291]HARGA SATUAN'!#REF!</definedName>
    <definedName name="kran34" localSheetId="4">'[212]HARGA SATUAN  '!#REF!</definedName>
    <definedName name="kran34">'[212]HARGA SATUAN  '!#REF!</definedName>
    <definedName name="kranair">[48]upah!#REF!</definedName>
    <definedName name="kranair34" localSheetId="9">#REF!</definedName>
    <definedName name="kranair34" localSheetId="6">#REF!</definedName>
    <definedName name="kranair34">#REF!</definedName>
    <definedName name="KranAngsa">'[321]Analisa Harga Satuan'!$G$1837</definedName>
    <definedName name="kranddg" localSheetId="9">#REF!</definedName>
    <definedName name="kranddg" localSheetId="6">#REF!</definedName>
    <definedName name="kranddg">#REF!</definedName>
    <definedName name="KranShower">'[321]Analisa Harga Satuan'!$G$1780</definedName>
    <definedName name="KranT23B13V7N" localSheetId="9">#REF!</definedName>
    <definedName name="KranT23B13V7N" localSheetId="6">#REF!</definedName>
    <definedName name="KranT23B13V7N">#REF!</definedName>
    <definedName name="KranT30AR13V7N" localSheetId="9">#REF!</definedName>
    <definedName name="KranT30AR13V7N" localSheetId="6">#REF!</definedName>
    <definedName name="KranT30AR13V7N">#REF!</definedName>
    <definedName name="KranTX603KM" localSheetId="9">#REF!</definedName>
    <definedName name="KranTX603KM" localSheetId="6">#REF!</definedName>
    <definedName name="KranTX603KM">#REF!</definedName>
    <definedName name="krazu">#REF!</definedName>
    <definedName name="KRB">#REF!</definedName>
    <definedName name="KRDIN20X20">#REF!</definedName>
    <definedName name="krgplas">[154]HARSAT!#REF!</definedName>
    <definedName name="KRIKIL.B" localSheetId="4">#REF!</definedName>
    <definedName name="KRIKIL.B" localSheetId="6">#REF!</definedName>
    <definedName name="KRIKIL.B">#REF!</definedName>
    <definedName name="krikilgalianbukit">'[335]UPAH BAHAN '!$F$35</definedName>
    <definedName name="krikilsungai">'[335]UPAH BAHAN '!$F$22</definedName>
    <definedName name="Krklbtnalas539" localSheetId="4">#REF!</definedName>
    <definedName name="Krklbtnalas539" localSheetId="6">#REF!</definedName>
    <definedName name="Krklbtnalas539">#REF!</definedName>
    <definedName name="Krklbtnhan539" localSheetId="4">#REF!</definedName>
    <definedName name="Krklbtnhan539" localSheetId="6">#REF!</definedName>
    <definedName name="Krklbtnhan539">#REF!</definedName>
    <definedName name="krm" localSheetId="4">#REF!</definedName>
    <definedName name="krm" localSheetId="6">#REF!</definedName>
    <definedName name="krm">#REF!</definedName>
    <definedName name="krm20ms">#REF!</definedName>
    <definedName name="krm20rm">#REF!</definedName>
    <definedName name="krm25rm">#REF!</definedName>
    <definedName name="krm30m">#REF!</definedName>
    <definedName name="krm30ms">#REF!</definedName>
    <definedName name="krm30r">#REF!</definedName>
    <definedName name="krm40ms">#REF!</definedName>
    <definedName name="KRMDDG20">#REF!</definedName>
    <definedName name="KRMDDG30">#REF!</definedName>
    <definedName name="krmi30x30polis">#REF!</definedName>
    <definedName name="krmk10">'[153]Harga Satuan Bahan'!#REF!</definedName>
    <definedName name="krmk10wr">'[153]Harga Satuan Bahan'!#REF!</definedName>
    <definedName name="krmk20">'[176]Harga Satuan Bahan'!$E$82</definedName>
    <definedName name="krmk20wr">'[176]Harga Satuan Bahan'!$E$83</definedName>
    <definedName name="krmk20x20" localSheetId="9">#REF!</definedName>
    <definedName name="krmk20x20" localSheetId="6">#REF!</definedName>
    <definedName name="krmk20x20">#REF!</definedName>
    <definedName name="krmk20x20unpol" localSheetId="9">#REF!</definedName>
    <definedName name="krmk20x20unpol" localSheetId="6">#REF!</definedName>
    <definedName name="krmk20x20unpol">#REF!</definedName>
    <definedName name="krmk25x25" localSheetId="9">#REF!</definedName>
    <definedName name="krmk25x25" localSheetId="6">#REF!</definedName>
    <definedName name="krmk25x25">#REF!</definedName>
    <definedName name="krmk25x45">#REF!</definedName>
    <definedName name="krmk30">'[176]Harga Satuan Bahan'!$E$84</definedName>
    <definedName name="krmk30wr">'[176]Harga Satuan Bahan'!$E$85</definedName>
    <definedName name="krmk30x30unpol" localSheetId="9">#REF!</definedName>
    <definedName name="krmk30x30unpol" localSheetId="6">#REF!</definedName>
    <definedName name="krmk30x30unpol">#REF!</definedName>
    <definedName name="krmk33x33" localSheetId="9">#REF!</definedName>
    <definedName name="krmk33x33" localSheetId="6">#REF!</definedName>
    <definedName name="krmk33x33">#REF!</definedName>
    <definedName name="krmk40x40" localSheetId="9">#REF!</definedName>
    <definedName name="krmk40x40" localSheetId="6">#REF!</definedName>
    <definedName name="krmk40x40">#REF!</definedName>
    <definedName name="KRMLT20">#REF!</definedName>
    <definedName name="krmlt20rm">#REF!</definedName>
    <definedName name="KRMLT30">#REF!</definedName>
    <definedName name="KRMLT40">#REF!</definedName>
    <definedName name="krstn">'[153]Harga Satuan Bahan'!#REF!</definedName>
    <definedName name="Krtsrgalas539" localSheetId="4">#REF!</definedName>
    <definedName name="Krtsrgalas539" localSheetId="6">#REF!</definedName>
    <definedName name="Krtsrgalas539">#REF!</definedName>
    <definedName name="Krtsrghan539" localSheetId="4">#REF!</definedName>
    <definedName name="Krtsrghan539" localSheetId="6">#REF!</definedName>
    <definedName name="Krtsrghan539">#REF!</definedName>
    <definedName name="KRUINGBALOK" localSheetId="4">'[212]HARGA SATUAN  '!#REF!</definedName>
    <definedName name="KRUINGBALOK" localSheetId="6">'[212]HARGA SATUAN  '!#REF!</definedName>
    <definedName name="KRUINGBALOK">'[212]HARGA SATUAN  '!#REF!</definedName>
    <definedName name="KRUINGPAPAN" localSheetId="4">'[212]HARGA SATUAN  '!#REF!</definedName>
    <definedName name="KRUINGPAPAN" localSheetId="6">'[212]HARGA SATUAN  '!#REF!</definedName>
    <definedName name="KRUINGPAPAN">'[212]HARGA SATUAN  '!#REF!</definedName>
    <definedName name="ks" localSheetId="4">'[181]Upah, Bahan, Alat'!#REF!</definedName>
    <definedName name="ks" localSheetId="6">'[234]Sat~Bahu'!$C$30</definedName>
    <definedName name="ks">'[181]Upah, Bahan, Alat'!#REF!</definedName>
    <definedName name="KS.1\selasr" localSheetId="9">#REF!</definedName>
    <definedName name="KS.1\selasr" localSheetId="6">#REF!</definedName>
    <definedName name="KS.1\selasr">#REF!</definedName>
    <definedName name="ks.1000">'[234]Sat~Bahu'!$G$102</definedName>
    <definedName name="KS.2\selasar" localSheetId="9">#REF!</definedName>
    <definedName name="KS.2\selasar" localSheetId="6">#REF!</definedName>
    <definedName name="KS.2\selasar">#REF!</definedName>
    <definedName name="KS.2A\selasar" localSheetId="9">#REF!</definedName>
    <definedName name="KS.2A\selasar" localSheetId="6">#REF!</definedName>
    <definedName name="KS.2A\selasar">#REF!</definedName>
    <definedName name="ks57bs">'[176]Harga Satuan Bahan'!$E$61</definedName>
    <definedName name="ks57kbj" localSheetId="6">'[153]Harga Satuan Bahan'!#REF!</definedName>
    <definedName name="ks57kbj">'[153]Harga Satuan Bahan'!#REF!</definedName>
    <definedName name="ks57km" localSheetId="6">'[153]Harga Satuan Bahan'!#REF!</definedName>
    <definedName name="ks57km">'[153]Harga Satuan Bahan'!#REF!</definedName>
    <definedName name="ks57ras">'[153]Harga Satuan Bahan'!$E$62</definedName>
    <definedName name="ksc" localSheetId="4">#REF!</definedName>
    <definedName name="ksc" localSheetId="6">#REF!</definedName>
    <definedName name="ksc">#REF!</definedName>
    <definedName name="KSK" localSheetId="9">#REF!</definedName>
    <definedName name="ksk" localSheetId="6">#REF!</definedName>
    <definedName name="ksk">#REF!</definedName>
    <definedName name="ksl">#REF!</definedName>
    <definedName name="ksp">#REF!</definedName>
    <definedName name="kspt">[250]Material!$J$141</definedName>
    <definedName name="ksr" localSheetId="9">#REF!</definedName>
    <definedName name="ksr" localSheetId="6">#REF!</definedName>
    <definedName name="ksr">#REF!</definedName>
    <definedName name="kst" localSheetId="9">#REF!</definedName>
    <definedName name="KST">'[234]Sat~Bahu'!$G$14</definedName>
    <definedName name="kstam">'[234]Sat~Bahu'!$G$100</definedName>
    <definedName name="kstot" localSheetId="4">#REF!</definedName>
    <definedName name="kstot" localSheetId="6">#REF!</definedName>
    <definedName name="kstot">#REF!</definedName>
    <definedName name="kstpb">'[234]Sat~Bahu'!$F$31</definedName>
    <definedName name="kt" localSheetId="9">#REF!</definedName>
    <definedName name="KT" localSheetId="4">'[2]HARGA DASAR'!#REF!</definedName>
    <definedName name="kt" localSheetId="6">'[234]Sat~Bahu'!$C$9</definedName>
    <definedName name="KT">'[2]HARGA DASAR'!#REF!</definedName>
    <definedName name="ktanki">'[234]Sat~Bahu'!$G$105</definedName>
    <definedName name="KTB" localSheetId="6">#REF!</definedName>
    <definedName name="KTB">#REF!</definedName>
    <definedName name="ktcat" localSheetId="9">#REF!</definedName>
    <definedName name="ktcat" localSheetId="6">#REF!</definedName>
    <definedName name="ktcat">#REF!</definedName>
    <definedName name="KTD" localSheetId="9">#REF!</definedName>
    <definedName name="KTD" localSheetId="6">#REF!</definedName>
    <definedName name="KTD">#REF!</definedName>
    <definedName name="ktg1adasar">#REF!</definedName>
    <definedName name="ktg1dasar">#REF!</definedName>
    <definedName name="ktg2dasar">#REF!</definedName>
    <definedName name="ktg2dsar">#REF!</definedName>
    <definedName name="KTIM">#REF!</definedName>
    <definedName name="ktk" localSheetId="9">#REF!</definedName>
    <definedName name="ktk" localSheetId="6">'[153]Harga Satuan Bahan'!#REF!</definedName>
    <definedName name="ktk">'[357]DU&amp;B'!$F$11</definedName>
    <definedName name="ktk.b" localSheetId="9">#REF!</definedName>
    <definedName name="ktk.b" localSheetId="6">#REF!</definedName>
    <definedName name="ktk.b">#REF!</definedName>
    <definedName name="ktk.bs" localSheetId="9">#REF!</definedName>
    <definedName name="ktk.bs" localSheetId="6">#REF!</definedName>
    <definedName name="ktk.bs">#REF!</definedName>
    <definedName name="ktk.c" localSheetId="9">#REF!</definedName>
    <definedName name="ktk.c" localSheetId="6">#REF!</definedName>
    <definedName name="ktk.c">#REF!</definedName>
    <definedName name="ktk.k">#REF!</definedName>
    <definedName name="ktk.L">#REF!</definedName>
    <definedName name="ktk.Ls">#REF!</definedName>
    <definedName name="ktkadukan">'[312]h.sat-bbm'!$J$52</definedName>
    <definedName name="ktkbatu" localSheetId="6">#REF!</definedName>
    <definedName name="ktkbatu">#REF!</definedName>
    <definedName name="ktkbesi" localSheetId="6">#REF!</definedName>
    <definedName name="ktkbesi">#REF!</definedName>
    <definedName name="ktkcat" localSheetId="6">#REF!</definedName>
    <definedName name="ktkcat">#REF!</definedName>
    <definedName name="KTKG">#REF!</definedName>
    <definedName name="ktkkayu">#REF!</definedName>
    <definedName name="ktlas">#REF!</definedName>
    <definedName name="ktlistrk">#REF!</definedName>
    <definedName name="ktnh">'[234]Sat~Bahu'!$F$88</definedName>
    <definedName name="ktp2d">[260]kmnts!$B$8:$I$44</definedName>
    <definedName name="KTPDIR" localSheetId="6">[271]Menu!#REF!</definedName>
    <definedName name="KTPDIR">[271]Menu!#REF!</definedName>
    <definedName name="KTPKOM" localSheetId="6">[271]Menu!#REF!</definedName>
    <definedName name="KTPKOM">[271]Menu!#REF!</definedName>
    <definedName name="ktplambing" localSheetId="9">#REF!</definedName>
    <definedName name="ktplambing" localSheetId="6">#REF!</definedName>
    <definedName name="ktplambing">#REF!</definedName>
    <definedName name="ktpm" localSheetId="9">#REF!</definedName>
    <definedName name="ktpm" localSheetId="6">#REF!</definedName>
    <definedName name="ktpm">#REF!</definedName>
    <definedName name="KTPWADIR" localSheetId="6">[271]Menu!#REF!</definedName>
    <definedName name="KTPWADIR">[271]Menu!#REF!</definedName>
    <definedName name="ktrailer">'[234]Sat~Bahu'!$G$106</definedName>
    <definedName name="ktukang" localSheetId="4">#REF!</definedName>
    <definedName name="ktukang" localSheetId="6">#REF!</definedName>
    <definedName name="ktukang">#REF!</definedName>
    <definedName name="ktukangbatu" localSheetId="9">#REF!</definedName>
    <definedName name="ktukangbatu" localSheetId="6">#REF!</definedName>
    <definedName name="ktukangbatu">#REF!</definedName>
    <definedName name="ktukangkayu" localSheetId="6">#REF!</definedName>
    <definedName name="ktukangkayu">#REF!</definedName>
    <definedName name="ku" localSheetId="9">'[165]Upah&amp;Bahan'!$C$41</definedName>
    <definedName name="ku">'[166]Upah&amp;Bahan'!$C$41</definedName>
    <definedName name="kua" localSheetId="9">#REF!</definedName>
    <definedName name="kua" localSheetId="6">#REF!</definedName>
    <definedName name="kua">#REF!</definedName>
    <definedName name="Kuad_Kuda" localSheetId="4">#REF!</definedName>
    <definedName name="Kuad_Kuda" localSheetId="6">#REF!</definedName>
    <definedName name="Kuad_Kuda">#REF!</definedName>
    <definedName name="kualifikasi" localSheetId="4">[203]Input!#REF!</definedName>
    <definedName name="kualifikasi" localSheetId="6">[203]Input!#REF!</definedName>
    <definedName name="kualifikasi">[203]Input!#REF!</definedName>
    <definedName name="KUANTITAS" localSheetId="9">#REF!</definedName>
    <definedName name="KUANTITAS" localSheetId="4">#REF!</definedName>
    <definedName name="KUANTITAS" localSheetId="6">#REF!</definedName>
    <definedName name="KUANTITAS">#REF!</definedName>
    <definedName name="KUAS">[626]Material!$F$55</definedName>
    <definedName name="kuasplat" localSheetId="9">#REF!</definedName>
    <definedName name="kuasplat" localSheetId="6">#REF!</definedName>
    <definedName name="kuasplat">#REF!</definedName>
    <definedName name="kuasrol" localSheetId="9">#REF!</definedName>
    <definedName name="kuasrol" localSheetId="6">#REF!</definedName>
    <definedName name="kuasrol">#REF!</definedName>
    <definedName name="KUDA" localSheetId="9">#REF!</definedName>
    <definedName name="KUDA" localSheetId="6">#REF!</definedName>
    <definedName name="kuda">[232]Progress!$C$49</definedName>
    <definedName name="kudakamper" localSheetId="6">#REF!</definedName>
    <definedName name="kudakamper">#REF!</definedName>
    <definedName name="kudakls2" localSheetId="6">#REF!</definedName>
    <definedName name="kudakls2">#REF!</definedName>
    <definedName name="kudakru" localSheetId="6">#REF!</definedName>
    <definedName name="kudakru">#REF!</definedName>
    <definedName name="kudakuda" localSheetId="9">[339]Analisis!#REF!</definedName>
    <definedName name="kudakuda">#REF!</definedName>
    <definedName name="kudamedan">#REF!</definedName>
    <definedName name="kuitansi">[627]Sheet4!$A$1:$B$1000</definedName>
    <definedName name="KULI">[628]BAHAN!$G$14</definedName>
    <definedName name="KULIOP">[628]BAHAN!$G$19</definedName>
    <definedName name="kulit" localSheetId="9">[388]BAHAN!$L$29</definedName>
    <definedName name="Kulit" localSheetId="4">#REF!</definedName>
    <definedName name="KULIT" localSheetId="6">#REF!</definedName>
    <definedName name="Kulit">#REF!</definedName>
    <definedName name="kunci">[48]upah!$H$78</definedName>
    <definedName name="kunci.808" localSheetId="9">[122]BAHAN!#REF!</definedName>
    <definedName name="kunci.808">[122]BAHAN!#REF!</definedName>
    <definedName name="KUNCI_TANAM">[122]BAHAN!$L$82</definedName>
    <definedName name="Kunci_tanam_2_x_putar" localSheetId="9">#REF!</definedName>
    <definedName name="Kunci_tanam_2_x_putar" localSheetId="6">#REF!</definedName>
    <definedName name="Kunci_tanam_2_x_putar">#REF!</definedName>
    <definedName name="kunci1" localSheetId="6">'[153]Harga Satuan Bahan'!#REF!</definedName>
    <definedName name="kunci1">'[153]Harga Satuan Bahan'!#REF!</definedName>
    <definedName name="kunci1slaag" localSheetId="9">#REF!</definedName>
    <definedName name="kunci1slaag" localSheetId="6">#REF!</definedName>
    <definedName name="kunci1slaag">#REF!</definedName>
    <definedName name="kunci2">'[176]Harga Satuan Bahan'!$E$168</definedName>
    <definedName name="kunci2slaag" localSheetId="9">#REF!</definedName>
    <definedName name="kunci2slaag" localSheetId="6">#REF!</definedName>
    <definedName name="kunci2slaag">#REF!</definedName>
    <definedName name="Kunci2slag" localSheetId="9">[307]cover!#REF!</definedName>
    <definedName name="Kunci2slag" localSheetId="6">'[240]harga lama'!#REF!</definedName>
    <definedName name="Kunci2slag">'[240]harga lama'!#REF!</definedName>
    <definedName name="Kunci2slagmmenengah" localSheetId="9">#REF!</definedName>
    <definedName name="Kunci2slagmmenengah" localSheetId="6">#REF!</definedName>
    <definedName name="Kunci2slagmmenengah">#REF!</definedName>
    <definedName name="kunci808">[388]BAHAN!$L$22</definedName>
    <definedName name="kuncibesi" localSheetId="6">#REF!</definedName>
    <definedName name="kuncibesi">#REF!</definedName>
    <definedName name="kuncigembok" localSheetId="9">#REF!</definedName>
    <definedName name="kuncigembok" localSheetId="6">#REF!</definedName>
    <definedName name="kuncigembok">#REF!</definedName>
    <definedName name="kuncipintu\nonjasa" localSheetId="9">#REF!</definedName>
    <definedName name="kuncipintu\nonjasa" localSheetId="6">#REF!</definedName>
    <definedName name="kuncipintu\nonjasa">#REF!</definedName>
    <definedName name="kuncisedang" localSheetId="6">[48]upah!#REF!</definedName>
    <definedName name="kuncisedang">[48]upah!#REF!</definedName>
    <definedName name="kuncislot" localSheetId="4">'[212]HARGA SATUAN  '!#REF!</definedName>
    <definedName name="kuncislot" localSheetId="6">'[212]HARGA SATUAN  '!#REF!</definedName>
    <definedName name="kuncislot">'[212]HARGA SATUAN  '!#REF!</definedName>
    <definedName name="kuncitanam" localSheetId="9">#REF!</definedName>
    <definedName name="kuncitanam" localSheetId="6">#REF!</definedName>
    <definedName name="kuncitanam">#REF!</definedName>
    <definedName name="kunciyaleDN" localSheetId="9">#REF!</definedName>
    <definedName name="kunciyaleDN" localSheetId="6">#REF!</definedName>
    <definedName name="kunciyaleDN">#REF!</definedName>
    <definedName name="kup">'[234]Sat~Bahu'!$C$77</definedName>
    <definedName name="KUPANG">[629]DASAR!$D$9</definedName>
    <definedName name="kupasan" localSheetId="4">[87]Ans!#REF!</definedName>
    <definedName name="kupasan" localSheetId="6">[87]Ans!#REF!</definedName>
    <definedName name="kupasan">[87]Ans!#REF!</definedName>
    <definedName name="kurasanbak" localSheetId="4">'[212]HARGA SATUAN  '!#REF!</definedName>
    <definedName name="kurasanbak" localSheetId="6">'[212]HARGA SATUAN  '!#REF!</definedName>
    <definedName name="kurasanbak">'[212]HARGA SATUAN  '!#REF!</definedName>
    <definedName name="kuraslumpur">[99]hrg_sat!$H$135</definedName>
    <definedName name="KURMURID">#N/A</definedName>
    <definedName name="kurs" localSheetId="9">[304]ANGKUT!$H$42</definedName>
    <definedName name="Kurs" localSheetId="6">#REF!</definedName>
    <definedName name="Kurs">#REF!</definedName>
    <definedName name="KURSGURU">#N/A</definedName>
    <definedName name="kursi" localSheetId="9">'[304]Upah&amp;Bahan'!$C$90</definedName>
    <definedName name="kursi">'[318]Upah&amp;Bahan'!$C$90</definedName>
    <definedName name="kursi.guru">[122]ANALISA!#REF!</definedName>
    <definedName name="kursi_guru">[388]ANALISA!$N$34</definedName>
    <definedName name="kurva" localSheetId="4">[344]ANALISA!#REF!</definedName>
    <definedName name="kurva" localSheetId="6">[344]ANALISA!#REF!</definedName>
    <definedName name="kurva">[344]ANALISA!#REF!</definedName>
    <definedName name="KUSEKAYU" localSheetId="9">#REF!</definedName>
    <definedName name="KUSEKAYU" localSheetId="6">#REF!</definedName>
    <definedName name="KUSEKAYU">#REF!</definedName>
    <definedName name="kusen" localSheetId="9">#REF!</definedName>
    <definedName name="kusen" localSheetId="6">#REF!</definedName>
    <definedName name="kusen">#REF!</definedName>
    <definedName name="kusen.alum" localSheetId="9">#REF!</definedName>
    <definedName name="kusen.alum" localSheetId="6">#REF!</definedName>
    <definedName name="kusen.alum">#REF!</definedName>
    <definedName name="kusen.c.100\nonjasa">#REF!</definedName>
    <definedName name="kusen.c.125\nonjasa">#REF!</definedName>
    <definedName name="kusen.c.150\nonjasa">#REF!</definedName>
    <definedName name="kusen.siku.40\nonjasa">#REF!</definedName>
    <definedName name="kusen.siku50\nonjasa">#REF!</definedName>
    <definedName name="KUSEN__PINTU__JENDELA__ALAT_ALAT_PENGGANTUNG_DAN_CURTAIN_WALL" localSheetId="4">#REF!</definedName>
    <definedName name="KUSEN__PINTU__JENDELA__ALAT_ALAT_PENGGANTUNG_DAN_CURTAIN_WALL">#REF!</definedName>
    <definedName name="KUSEN__PINTU__JENDELA__ALAT_ALAT_PENGGANTUNG_DAN_CURTAIN_WALL_5">#REF!</definedName>
    <definedName name="KUSEN_A">#REF!</definedName>
    <definedName name="kusen_aluminium">#REF!</definedName>
    <definedName name="KUSEN_B">#REF!</definedName>
    <definedName name="KUSEN_BASE">#REF!</definedName>
    <definedName name="KUSEN_C">#REF!</definedName>
    <definedName name="KUSENALUM">#REF!</definedName>
    <definedName name="kusenalum\nonjasa">#REF!</definedName>
    <definedName name="kusenalum3">#REF!</definedName>
    <definedName name="kusenalum4">#REF!</definedName>
    <definedName name="kusenalume3\nonojasa">#REF!</definedName>
    <definedName name="KUSENALUMUNIUM" localSheetId="4">'[291]HARGA SATUAN'!#REF!</definedName>
    <definedName name="KUSENALUMUNIUM">'[291]HARGA SATUAN'!#REF!</definedName>
    <definedName name="KUSENBAJA" localSheetId="9">#REF!</definedName>
    <definedName name="KUSENBAJA" localSheetId="6">#REF!</definedName>
    <definedName name="KUSENBAJA">#REF!</definedName>
    <definedName name="KUSENBAJA1" localSheetId="9">#REF!</definedName>
    <definedName name="KUSENBAJA1" localSheetId="6">#REF!</definedName>
    <definedName name="KUSENBAJA1">#REF!</definedName>
    <definedName name="KUSENBAJA2" localSheetId="9">#REF!</definedName>
    <definedName name="KUSENBAJA2" localSheetId="6">#REF!</definedName>
    <definedName name="KUSENBAJA2">#REF!</definedName>
    <definedName name="kusenkamper">#REF!</definedName>
    <definedName name="kusenkayu\nonjasa">#REF!</definedName>
    <definedName name="kusenkls2">#REF!</definedName>
    <definedName name="KusenPA1">'[321]Analisa Harga Satuan'!$G$2333</definedName>
    <definedName name="KusenPA2">'[321]Analisa Harga Satuan'!$G$2345</definedName>
    <definedName name="KusenPA3">'[321]Analisa Harga Satuan'!$G$2358</definedName>
    <definedName name="KusenPA4">'[321]Analisa Harga Satuan'!$G$2370</definedName>
    <definedName name="KusenPA5">'[321]Analisa Harga Satuan'!$G$2382</definedName>
    <definedName name="KusenPA6">'[321]Analisa Harga Satuan'!$G$2394</definedName>
    <definedName name="KusenPA7">'[321]Analisa Harga Satuan'!$G$2406</definedName>
    <definedName name="KusenPB1Besi">'[321]Analisa Harga Satuan'!$G$2321</definedName>
    <definedName name="kusenpintu1" localSheetId="9">#REF!</definedName>
    <definedName name="kusenpintu1" localSheetId="6">#REF!</definedName>
    <definedName name="kusenpintu1">#REF!</definedName>
    <definedName name="kusensamar" localSheetId="6">#REF!</definedName>
    <definedName name="kusensamar">#REF!</definedName>
    <definedName name="KUSENSIKU" localSheetId="9">#REF!</definedName>
    <definedName name="KUSENSIKU" localSheetId="6">#REF!</definedName>
    <definedName name="KUSENSIKU">#REF!</definedName>
    <definedName name="KUSENSIKU4">#REF!</definedName>
    <definedName name="KUSENSIKU5">#REF!</definedName>
    <definedName name="KUSTA">#REF!</definedName>
    <definedName name="kutamanis">#REF!</definedName>
    <definedName name="kutp">#REF!</definedName>
    <definedName name="KUZEN">[122]BAHAN!#REF!</definedName>
    <definedName name="Kwas" localSheetId="9">#REF!</definedName>
    <definedName name="kwas">'[153]Harga Satuan Bahan'!$E$29</definedName>
    <definedName name="kwbtn" localSheetId="6">'[176]Harga Satuan Bahan'!$E$116</definedName>
    <definedName name="kwbtn">[164]DHSD!$G$27</definedName>
    <definedName name="kwdr" localSheetId="6">'[153]Harga Satuan Bahan'!#REF!</definedName>
    <definedName name="kwdr">'[153]Harga Satuan Bahan'!#REF!</definedName>
    <definedName name="kweni" localSheetId="4">'[291]HARGA SATUAN'!#REF!</definedName>
    <definedName name="kweni" localSheetId="6">'[291]HARGA SATUAN'!#REF!</definedName>
    <definedName name="kweni">'[291]HARGA SATUAN'!#REF!</definedName>
    <definedName name="kwh1st" localSheetId="9">#REF!</definedName>
    <definedName name="kwh1st" localSheetId="6">#REF!</definedName>
    <definedName name="kwh1st">#REF!</definedName>
    <definedName name="kwh3st" localSheetId="9">#REF!</definedName>
    <definedName name="kwh3st" localSheetId="6">#REF!</definedName>
    <definedName name="kwh3st">#REF!</definedName>
    <definedName name="kwharm" localSheetId="6">'[153]Harga Satuan Bahan'!#REF!</definedName>
    <definedName name="kwharm">'[153]Harga Satuan Bahan'!#REF!</definedName>
    <definedName name="kwl" localSheetId="4">#REF!</definedName>
    <definedName name="kwl" localSheetId="6">#REF!</definedName>
    <definedName name="kwl">#REF!</definedName>
    <definedName name="kwl.80hp">'[234]Sat~Bahu'!$G$94</definedName>
    <definedName name="kwp.5">'[234]Sat~Bahu'!$G$112</definedName>
    <definedName name="kwt" localSheetId="6">#REF!</definedName>
    <definedName name="kwt">#REF!</definedName>
    <definedName name="kwt.60hp">'[234]Sat~Bahu'!$G$95</definedName>
    <definedName name="kwtbrj" localSheetId="6">#REF!</definedName>
    <definedName name="kwtbrj">#REF!</definedName>
    <definedName name="kwtbtn" localSheetId="6">#REF!</definedName>
    <definedName name="kwtbtn">#REF!</definedName>
    <definedName name="kwtharmonika">'[279]dft-harga'!$G$51</definedName>
    <definedName name="Kwtiktalas539" localSheetId="4">#REF!</definedName>
    <definedName name="Kwtiktalas539" localSheetId="6">#REF!</definedName>
    <definedName name="Kwtiktalas539">#REF!</definedName>
    <definedName name="Kwtikthan539" localSheetId="4">#REF!</definedName>
    <definedName name="Kwtikthan539" localSheetId="6">#REF!</definedName>
    <definedName name="Kwtikthan539">#REF!</definedName>
    <definedName name="kwtlas">#REF!</definedName>
    <definedName name="kwtlasyen">#REF!</definedName>
    <definedName name="kwtyen">#REF!</definedName>
    <definedName name="ky" localSheetId="4">#REF!</definedName>
    <definedName name="ky">#REF!</definedName>
    <definedName name="KYB">#REF!</definedName>
    <definedName name="Kybkstalas539" localSheetId="4">#REF!</definedName>
    <definedName name="Kybkstalas539">#REF!</definedName>
    <definedName name="Kybksthan539" localSheetId="4">#REF!</definedName>
    <definedName name="Kybksthan539">#REF!</definedName>
    <definedName name="kyblk">[250]Material!$J$279</definedName>
    <definedName name="kyblksmrd">[248]Material!$J$276</definedName>
    <definedName name="KYBSP" localSheetId="9">#REF!</definedName>
    <definedName name="KYBSP" localSheetId="6">#REF!</definedName>
    <definedName name="KYBSP">#REF!</definedName>
    <definedName name="KYK" localSheetId="6">#REF!</definedName>
    <definedName name="KYK">#REF!</definedName>
    <definedName name="Kyklas2han539" localSheetId="4">#REF!</definedName>
    <definedName name="Kyklas2han539">#REF!</definedName>
    <definedName name="kyklasii35">[48]upah!#REF!</definedName>
    <definedName name="kyprch">[164]DHSD!$G$29</definedName>
    <definedName name="kyr">[164]DHSD!$G$12</definedName>
    <definedName name="kysksmrd_1">[248]Material!$J$278</definedName>
    <definedName name="kzink" localSheetId="9">#REF!</definedName>
    <definedName name="kzink" localSheetId="6">#REF!</definedName>
    <definedName name="kzink">#REF!</definedName>
    <definedName name="l" localSheetId="9">[152]BPS!#REF!</definedName>
    <definedName name="l" localSheetId="6">#REF!</definedName>
    <definedName name="L">[360]Menu!$E$24</definedName>
    <definedName name="L._101" localSheetId="4">#REF!</definedName>
    <definedName name="L._101" localSheetId="6">#REF!</definedName>
    <definedName name="L._101">#REF!</definedName>
    <definedName name="L.061" localSheetId="9">#REF!</definedName>
    <definedName name="L.061" localSheetId="4">#REF!</definedName>
    <definedName name="L.061">#REF!</definedName>
    <definedName name="L.062">'[630]Upah Kerja'!$E$17</definedName>
    <definedName name="l.068" localSheetId="9">#REF!</definedName>
    <definedName name="l.068" localSheetId="6">#REF!</definedName>
    <definedName name="l.068">#REF!</definedName>
    <definedName name="L.071" localSheetId="9">#REF!</definedName>
    <definedName name="L.071" localSheetId="4">#REF!</definedName>
    <definedName name="L.071" localSheetId="6">#REF!</definedName>
    <definedName name="L.071">#REF!</definedName>
    <definedName name="L.072" localSheetId="4">#REF!</definedName>
    <definedName name="L.072">#REF!</definedName>
    <definedName name="L.073" localSheetId="4">#REF!</definedName>
    <definedName name="L.073">#REF!</definedName>
    <definedName name="l.075">#REF!</definedName>
    <definedName name="L.079" localSheetId="4">#REF!</definedName>
    <definedName name="L.079">#REF!</definedName>
    <definedName name="L.081" localSheetId="4">#REF!</definedName>
    <definedName name="L.081">#REF!</definedName>
    <definedName name="L.082" localSheetId="4">#REF!</definedName>
    <definedName name="L.082">#REF!</definedName>
    <definedName name="L.083" localSheetId="4">#REF!</definedName>
    <definedName name="L.083">#REF!</definedName>
    <definedName name="l.085">#REF!</definedName>
    <definedName name="L.089">'[335]UPAH BAHAN '!$F$71</definedName>
    <definedName name="L.091" localSheetId="9">#REF!</definedName>
    <definedName name="L.091" localSheetId="4">#REF!</definedName>
    <definedName name="L.091" localSheetId="6">#REF!</definedName>
    <definedName name="L.091">#REF!</definedName>
    <definedName name="L.092" localSheetId="4">#REF!</definedName>
    <definedName name="L.092">#REF!</definedName>
    <definedName name="l.095">#REF!</definedName>
    <definedName name="L.099" localSheetId="4">#REF!</definedName>
    <definedName name="L.099">#REF!</definedName>
    <definedName name="L.101" localSheetId="4">#REF!</definedName>
    <definedName name="L.101">#REF!</definedName>
    <definedName name="l.103" localSheetId="4">#REF!</definedName>
    <definedName name="l.103">#REF!</definedName>
    <definedName name="l.105">#REF!</definedName>
    <definedName name="L.106" localSheetId="4">#REF!</definedName>
    <definedName name="L.106">#REF!</definedName>
    <definedName name="l.107">#REF!</definedName>
    <definedName name="L.11." localSheetId="4">#REF!</definedName>
    <definedName name="L.11.">#REF!</definedName>
    <definedName name="L.12." localSheetId="4">#REF!</definedName>
    <definedName name="L.12.">#REF!</definedName>
    <definedName name="L.12.a" localSheetId="4">#REF!</definedName>
    <definedName name="L.12.a">#REF!</definedName>
    <definedName name="L.15A">#REF!</definedName>
    <definedName name="L.34">'[64]UPAH BAHAN '!$H$20</definedName>
    <definedName name="L.4" localSheetId="9">#N/A</definedName>
    <definedName name="L.4" localSheetId="6">#REF!</definedName>
    <definedName name="L.4">#REF!</definedName>
    <definedName name="L.4." localSheetId="4">#REF!</definedName>
    <definedName name="L.4." localSheetId="6">#REF!</definedName>
    <definedName name="L.4.">#REF!</definedName>
    <definedName name="L.4.A">#N/A</definedName>
    <definedName name="L.5">#N/A</definedName>
    <definedName name="L.5." localSheetId="4">#REF!</definedName>
    <definedName name="L.5." localSheetId="6">#REF!</definedName>
    <definedName name="L.5.">#REF!</definedName>
    <definedName name="L.6." localSheetId="4">#REF!</definedName>
    <definedName name="L.6." localSheetId="6">#REF!</definedName>
    <definedName name="L.6.">#REF!</definedName>
    <definedName name="L.7." localSheetId="4">#REF!</definedName>
    <definedName name="L.7." localSheetId="6">#REF!</definedName>
    <definedName name="L.7.">#REF!</definedName>
    <definedName name="L.8." localSheetId="4">#REF!</definedName>
    <definedName name="L.8.">#REF!</definedName>
    <definedName name="L.9">#N/A</definedName>
    <definedName name="L.9." localSheetId="4">#REF!</definedName>
    <definedName name="L.9." localSheetId="6">#REF!</definedName>
    <definedName name="L.9.">#REF!</definedName>
    <definedName name="L.9.A">#N/A</definedName>
    <definedName name="L.SARI" localSheetId="6">#REF!</definedName>
    <definedName name="L.SARI">#REF!</definedName>
    <definedName name="l.xl40" localSheetId="6">#REF!</definedName>
    <definedName name="l.xl40">#REF!</definedName>
    <definedName name="L_02">[631]HarDasTenaga!$G$8</definedName>
    <definedName name="L_03">[631]HarDasTenaga!$G$9</definedName>
    <definedName name="L_A" localSheetId="9">#REF!</definedName>
    <definedName name="L_A" localSheetId="6">#REF!</definedName>
    <definedName name="L_A">#REF!</definedName>
    <definedName name="l_acctceiling">'[632]Schedule 11a'!$M$1738</definedName>
    <definedName name="l_acrylic_p">'[632]Schedule 11a'!$M$1468</definedName>
    <definedName name="l_agitator">[632]Data!$D$131</definedName>
    <definedName name="l_agt3">[632]Data!$D$132</definedName>
    <definedName name="l_alceiling">'[632]Schedule 11a'!$M$1603</definedName>
    <definedName name="l_alcellceiling">'[632]Schedule 11a'!$M$1846</definedName>
    <definedName name="l_alcompanel">'[632]Schedule 11a'!$M$1819</definedName>
    <definedName name="l_anchor1nego">'[632]Schedule 11a'!$M$770</definedName>
    <definedName name="l_anfo">[632]Data!$D$59</definedName>
    <definedName name="l_asphalt">[632]Data!$D$33</definedName>
    <definedName name="l_atb4">'[632]Schedule 11a'!$M$277</definedName>
    <definedName name="L_B" localSheetId="9">#REF!</definedName>
    <definedName name="L_B" localSheetId="6">#REF!</definedName>
    <definedName name="L_B">#REF!</definedName>
    <definedName name="l_backfill">'[632]Schedule 11a'!$M$115</definedName>
    <definedName name="L_BASE" localSheetId="9">#REF!</definedName>
    <definedName name="L_BASE" localSheetId="6">#REF!</definedName>
    <definedName name="l_base">'[632]Schedule 11a'!$M$196</definedName>
    <definedName name="l_boulder">[632]Data!$D$41</definedName>
    <definedName name="L_bowh_ø_2___maspion_D" localSheetId="9">#REF!</definedName>
    <definedName name="L_bowh_ø_2___maspion_D" localSheetId="6">#REF!</definedName>
    <definedName name="L_bowh_ø_2___maspion_D">#REF!</definedName>
    <definedName name="L_bowh_ø_4___maspion_D" localSheetId="9">#REF!</definedName>
    <definedName name="L_bowh_ø_4___maspion_D" localSheetId="6">#REF!</definedName>
    <definedName name="L_bowh_ø_4___maspion_D">#REF!</definedName>
    <definedName name="l_bulld_ovr250">[632]Data!$D$122</definedName>
    <definedName name="l_bulld_up250">[632]Data!$D$123</definedName>
    <definedName name="l_bwire">[632]Data!$D$32</definedName>
    <definedName name="L_C" localSheetId="9">#REF!</definedName>
    <definedName name="L_C" localSheetId="6">#REF!</definedName>
    <definedName name="L_C">#REF!</definedName>
    <definedName name="l_cagg10">[632]Data!$D$36</definedName>
    <definedName name="l_cagg20">[632]Data!$D$37</definedName>
    <definedName name="l_cagg40">[632]Data!$D$38</definedName>
    <definedName name="l_ceramicfloor">'[632]Schedule 11a'!$M$1576</definedName>
    <definedName name="l_cgsroof">'[632]Schedule 11a'!$M$1765</definedName>
    <definedName name="l_cgswall">'[632]Schedule 11a'!$M$1792</definedName>
    <definedName name="l_charge">[632]Data!$D$6</definedName>
    <definedName name="l_cncpump30">[632]Data!$D$130</definedName>
    <definedName name="l_comm_exc">'[632]Schedule 11a'!$M$1984</definedName>
    <definedName name="l_compress10">[632]Data!$D$136</definedName>
    <definedName name="l_compressor">[632]Data!$D$135</definedName>
    <definedName name="l_concpump">[632]Data!$D$129</definedName>
    <definedName name="l_concrete1">[632]Data!$D$42</definedName>
    <definedName name="l_concrete10">[632]Data!$D$51</definedName>
    <definedName name="l_concrete3">[632]Data!$D$44</definedName>
    <definedName name="l_concrete4">[632]Data!$D$45</definedName>
    <definedName name="l_concrete5">[632]Data!$D$46</definedName>
    <definedName name="l_concrete6">[632]Data!$D$47</definedName>
    <definedName name="l_concrete7">[632]Data!$D$48</definedName>
    <definedName name="l_concrete8">[632]Data!$D$49</definedName>
    <definedName name="l_concrete9">[632]Data!$D$50</definedName>
    <definedName name="l_conctype_i">'[632]Schedule 11a'!$M$439</definedName>
    <definedName name="l_conctype_ii">'[632]Schedule 11a'!$M$466</definedName>
    <definedName name="l_conctype_iii">'[632]Schedule 11a'!$M$493</definedName>
    <definedName name="l_conctype_iv">'[632]Schedule 11a'!$M$520</definedName>
    <definedName name="l_conctype_ix">'[632]Schedule 11a'!$M$655</definedName>
    <definedName name="l_conctype_v">'[632]Schedule 11a'!$M$547</definedName>
    <definedName name="l_conctype_vi">'[632]Schedule 11a'!$M$574</definedName>
    <definedName name="l_conctype_vii">'[632]Schedule 11a'!$M$601</definedName>
    <definedName name="l_conctype_viii">'[632]Schedule 11a'!$M$628</definedName>
    <definedName name="l_conctype_x">'[632]Schedule 11a'!$M$682</definedName>
    <definedName name="l_demolish">'[632]Schedule 11a'!$M$1954</definedName>
    <definedName name="l_detonator">[632]Data!$D$58</definedName>
    <definedName name="l_drain150">'[632]Schedule 11a'!$M$928</definedName>
    <definedName name="l_drain75">'[632]Schedule 11a'!$M$955</definedName>
    <definedName name="l_drillbit">[632]Data!$D$22</definedName>
    <definedName name="l_drillrod">[632]Data!$D$23</definedName>
    <definedName name="l_dt_ovr15">[632]Data!$D$128</definedName>
    <definedName name="l_dt_up15">[632]Data!$D$127</definedName>
    <definedName name="l_dynamite">[632]Data!$D$57</definedName>
    <definedName name="l_embankment">'[632]Schedule 11a'!$M$88</definedName>
    <definedName name="l_exc_comm">'[632]Schedule 11a'!$M$29</definedName>
    <definedName name="l_exc_found">'[632]Schedule 11a'!$M$2065</definedName>
    <definedName name="l_exc_ovr1">[632]Data!$D$121</definedName>
    <definedName name="l_exc_rock">'[632]Schedule 11a'!$M$61</definedName>
    <definedName name="l_exc_up1">[632]Data!$D$120</definedName>
    <definedName name="l_existing_ar">[632]Temporary!$L$138</definedName>
    <definedName name="l_expanj20">[632]Data!$D$28</definedName>
    <definedName name="l_expanj30">[632]Data!$D$29</definedName>
    <definedName name="l_f1">[633]An_Basic!$J$188</definedName>
    <definedName name="l_f2">[633]An_Basic!$J$202</definedName>
    <definedName name="l_f3">[633]An_Basic!$J$216</definedName>
    <definedName name="l_f4">[633]An_Basic!$J$230</definedName>
    <definedName name="l_fence_a">'[632]Schedule 11a'!$M$2278</definedName>
    <definedName name="l_fence_b">'[632]Schedule 11a'!$M$2305</definedName>
    <definedName name="l_fhardener">'[632]Schedule 11a'!$M$1306</definedName>
    <definedName name="l_filler10">'[632]Schedule 11a'!$M$901</definedName>
    <definedName name="l_filtration">'[632]Septick tank'!$H$21</definedName>
    <definedName name="l_flagpole">'[632]Schedule 11a'!$M$2332</definedName>
    <definedName name="l_floor100">[632]Subkon!$E$22</definedName>
    <definedName name="l_formf1">[632]Data!$D$52</definedName>
    <definedName name="l_formf2">[632]Data!$D$53</definedName>
    <definedName name="l_formf3">[632]Data!$D$54</definedName>
    <definedName name="l_formf4">[632]Data!$D$55</definedName>
    <definedName name="l_genset">[632]Data!$D$144</definedName>
    <definedName name="l_glassboard">'[632]Schedule 11a'!$M$1657</definedName>
    <definedName name="l_glassceiling">'[632]Schedule 11a'!$M$1684</definedName>
    <definedName name="l_grader">[632]Data!$D$126</definedName>
    <definedName name="l_gravel50">[632]Data!$D$39</definedName>
    <definedName name="l_gravellayer">'[632]Schedule 11a'!$M$142</definedName>
    <definedName name="l_gravelsurf">'[632]Schedule 11a'!$M$2011</definedName>
    <definedName name="l_gsrgutter">'[632]Schedule 11a'!$M$1873</definedName>
    <definedName name="l_guardrail">'[632]Schedule 11a'!$M$331</definedName>
    <definedName name="l_hrs3">'[632]Schedule 11a'!$M$304</definedName>
    <definedName name="l_inscreen">'[632]Schedule 11a'!$M$1900</definedName>
    <definedName name="l_jackhammer">[632]Data!$D$137</definedName>
    <definedName name="l_loader_ovr2">[632]Data!$D$125</definedName>
    <definedName name="l_loader_up2">[632]Data!$D$124</definedName>
    <definedName name="l_manchor">[633]An_Basic!$J$244</definedName>
    <definedName name="l_masonry150">'[632]Schedule 11a'!$M$1063</definedName>
    <definedName name="l_miscmetw">'[632]Schedule 11a'!$M$982</definedName>
    <definedName name="l_mortar_anchor">[632]Data!$D$56</definedName>
    <definedName name="l_mplaster">'[632]Schedule 11a'!$M$1333</definedName>
    <definedName name="l_mul4ceiling">'[632]Schedule 11a'!$M$1711</definedName>
    <definedName name="l_operat">[632]Data!$D$7</definedName>
    <definedName name="l_pavmark">'[632]Schedule 11a'!$M$412</definedName>
    <definedName name="l_pc">[632]Data!$D$11</definedName>
    <definedName name="l_plyw12">[632]Data!$D$18</definedName>
    <definedName name="l_plyw4">[632]Data!$D$15</definedName>
    <definedName name="l_plyw6">[632]Data!$D$16</definedName>
    <definedName name="l_plyw9">[632]Data!$D$17</definedName>
    <definedName name="l_primecoat">'[632]Schedule 11a'!$M$223</definedName>
    <definedName name="l_proofmortar">'[632]Schedule 11a'!$M$1387</definedName>
    <definedName name="l_proofslab">'[632]Schedule 11a'!$M$1090</definedName>
    <definedName name="l_prooftoilet">'[632]Schedule 11a'!$M$1117</definedName>
    <definedName name="l_ps">[632]Temporary!$L$61</definedName>
    <definedName name="l_pvc100">[632]Data!$D$27</definedName>
    <definedName name="l_pvc50">[632]Data!$D$25</definedName>
    <definedName name="l_pvc75">[632]Data!$D$26</definedName>
    <definedName name="l_reinforcing">'[632]Schedule 11a'!$M$709</definedName>
    <definedName name="l_riprap">'[632]Schedule 11a'!$M$1927</definedName>
    <definedName name="l_roof100">[632]Subkon!$E$21</definedName>
    <definedName name="l_rubble10">[632]Data!$D$40</definedName>
    <definedName name="l_sandbed">'[632]Schedule 11a'!$M$2038</definedName>
    <definedName name="l_sandcnc">[632]Data!$D$34</definedName>
    <definedName name="l_sandlayer">'[632]Schedule 11a'!$M$2092</definedName>
    <definedName name="l_sandplas">[632]Data!$D$35</definedName>
    <definedName name="l_screed">'[632]Schedule 11a'!$M$1360</definedName>
    <definedName name="l_semi">[632]Data!$D$4</definedName>
    <definedName name="l_septictank">'[632]Septick tank'!$H$13</definedName>
    <definedName name="l_shankrod">[632]Data!$D$24</definedName>
    <definedName name="l_sign1">'[632]Schedule 11a'!$M$358</definedName>
    <definedName name="l_sign2">'[632]Schedule 11a'!$M$385</definedName>
    <definedName name="l_site_cu">[632]Temporary!$L$229</definedName>
    <definedName name="l_squatingwc">'[632]Schedule 11a'!$M$2226</definedName>
    <definedName name="l_stair">[632]Subkon!$E$32</definedName>
    <definedName name="l_stair_nt">'[632]Schedule 11a'!$M$1279</definedName>
    <definedName name="l_steelbar">[632]Data!$D$12</definedName>
    <definedName name="l_steelplate">[632]Data!$D$13</definedName>
    <definedName name="l_stlsupport">[632]Data!$D$21</definedName>
    <definedName name="l_strsteel">'[632]Schedule 11a'!$M$1009</definedName>
    <definedName name="l_subbase">'[632]Schedule 11a'!$M$169</definedName>
    <definedName name="l_support">[632]Data!$D$20</definedName>
    <definedName name="l_swire">[632]Data!$D$31</definedName>
    <definedName name="l_tackcoat">'[632]Schedule 11a'!$M$250</definedName>
    <definedName name="l_tcranel25">[632]Data!$D$134</definedName>
    <definedName name="l_temp_ar">[632]Temporary!$L$96</definedName>
    <definedName name="l_tempfencing">[632]Temporary!$L$78</definedName>
    <definedName name="l_tile2020">'[632]Schedule 11a'!$M$1171</definedName>
    <definedName name="l_tile2025">'[632]Schedule 11a'!$M$1198</definedName>
    <definedName name="l_tile3030">'[632]Schedule 11a'!$M$1144</definedName>
    <definedName name="l_tilestair">'[632]Schedule 11a'!$M$1225</definedName>
    <definedName name="l_timber">[632]Data!$D$19</definedName>
    <definedName name="l_trades">[632]Data!$D$5</definedName>
    <definedName name="l_trailler30t">[632]Data!$D$142</definedName>
    <definedName name="l_traillers30">[632]Data!$D$143</definedName>
    <definedName name="l_truckcrane25">[632]Data!$D$133</definedName>
    <definedName name="l_unskill">[632]Data!$D$3</definedName>
    <definedName name="l_veoil">'[632]Schedule 11a'!$M$1441</definedName>
    <definedName name="l_vepaint">'[632]Schedule 11a'!$M$1414</definedName>
    <definedName name="l_vibrator">[632]Data!$D$140</definedName>
    <definedName name="l_vinyl3030">'[632]Schedule 11a'!$M$1252</definedName>
    <definedName name="l_wall200200">'[632]Schedule 11a'!$M$2200</definedName>
    <definedName name="l_wbasin">'[632]Schedule 11a'!$M$2252</definedName>
    <definedName name="l_wblindbox">'[632]Schedule 11a'!$M$1495</definedName>
    <definedName name="l_wcasing">'[632]Schedule 11a'!$M$1522</definedName>
    <definedName name="l_wceiling">'[632]Schedule 11a'!$M$1630</definedName>
    <definedName name="l_welder">[632]Data!$D$141</definedName>
    <definedName name="l_wetmasonry">'[632]Schedule 11a'!$M$2119</definedName>
    <definedName name="l_wfabric">[632]Data!$D$30</definedName>
    <definedName name="l_wflange">[632]Data!$D$14</definedName>
    <definedName name="l_wfloor">'[632]Schedule 11a'!$M$1549</definedName>
    <definedName name="l_wpump">[632]Data!$D$138</definedName>
    <definedName name="l_wpump150">[632]Data!$D$139</definedName>
    <definedName name="l_ws200">'[632]Schedule 11a'!$M$874</definedName>
    <definedName name="l_wscons">[632]Temporary!$L$43</definedName>
    <definedName name="L01_Pekerja">'[199]Basic Price'!$F$10</definedName>
    <definedName name="L02_Tukang">'[199]Basic Price'!$F$12</definedName>
    <definedName name="L03_Mandor">'[199]Basic Price'!$F$14</definedName>
    <definedName name="L05_Pembt_operator">'[199]Basic Price'!$F$18</definedName>
    <definedName name="l1ti50" localSheetId="9">#REF!</definedName>
    <definedName name="l1ti50" localSheetId="6">#REF!</definedName>
    <definedName name="l1ti50">#REF!</definedName>
    <definedName name="l1ti60" localSheetId="9">#REF!</definedName>
    <definedName name="l1ti60" localSheetId="6">#REF!</definedName>
    <definedName name="l1ti60">#REF!</definedName>
    <definedName name="L2L">[634]Info!$J$80</definedName>
    <definedName name="L3L">[634]Info!$L$80</definedName>
    <definedName name="l3l100" localSheetId="9">#REF!</definedName>
    <definedName name="l3l100" localSheetId="6">#REF!</definedName>
    <definedName name="l3l100">#REF!</definedName>
    <definedName name="l3l50" localSheetId="9">#REF!</definedName>
    <definedName name="l3l50" localSheetId="6">#REF!</definedName>
    <definedName name="l3l50">#REF!</definedName>
    <definedName name="l3l60" localSheetId="9">#REF!</definedName>
    <definedName name="l3l60" localSheetId="6">#REF!</definedName>
    <definedName name="l3l60">#REF!</definedName>
    <definedName name="l3l70">#REF!</definedName>
    <definedName name="l3l80">#REF!</definedName>
    <definedName name="l3ld100">#REF!</definedName>
    <definedName name="l3ld50">#REF!</definedName>
    <definedName name="l3ld60">#REF!</definedName>
    <definedName name="l3ld70">#REF!</definedName>
    <definedName name="l3ld80">#REF!</definedName>
    <definedName name="l3ti50">#REF!</definedName>
    <definedName name="l3ti60">#REF!</definedName>
    <definedName name="l3ti80">#REF!</definedName>
    <definedName name="l3tisf50">#REF!</definedName>
    <definedName name="l3tisf60">#REF!</definedName>
    <definedName name="lab">#REF!</definedName>
    <definedName name="Laba">#REF!</definedName>
    <definedName name="LABEL" localSheetId="4">IF(OR(#REF!="Upah",#REF!="Bahan",#REF!="Alat",#REF!="Sub Kontraktor"),1,0)</definedName>
    <definedName name="LABEL" localSheetId="6">IF(OR(#REF!="Upah",#REF!="Bahan",#REF!="Alat",#REF!="Sub Kontraktor"),1,0)</definedName>
    <definedName name="LABEL">IF(OR(#REF!="Upah",#REF!="Bahan",#REF!="Alat",#REF!="Sub Kontraktor"),1,0)</definedName>
    <definedName name="LabelProyek">[635]CekList!$B$23:$B$31</definedName>
    <definedName name="ladder">[636]BasicPrice!$F$69</definedName>
    <definedName name="ladder1">[636]BasicPrice!$F$70</definedName>
    <definedName name="laden" localSheetId="9">#REF!</definedName>
    <definedName name="laden" localSheetId="6">#REF!</definedName>
    <definedName name="laden">#REF!</definedName>
    <definedName name="lagi" localSheetId="9">'[165]Upah&amp;Bahan'!$C$27</definedName>
    <definedName name="lagi">'[166]Upah&amp;Bahan'!$C$27</definedName>
    <definedName name="lahanb" localSheetId="6">#REF!</definedName>
    <definedName name="lahanb">#REF!</definedName>
    <definedName name="LAIN" localSheetId="9">[109]Rab!#REF!</definedName>
    <definedName name="LAIN" localSheetId="6">[109]Rab!#REF!</definedName>
    <definedName name="LAIN">[109]Rab!#REF!</definedName>
    <definedName name="LAIN_LAIN____FIXED_UNIT_RATE" localSheetId="4">#REF!</definedName>
    <definedName name="LAIN_LAIN____FIXED_UNIT_RATE" localSheetId="6">#REF!</definedName>
    <definedName name="LAIN_LAIN____FIXED_UNIT_RATE">#REF!</definedName>
    <definedName name="lain2">[208]map!$N$40</definedName>
    <definedName name="LAINLAIN" localSheetId="9">#REF!</definedName>
    <definedName name="LAINLAIN" localSheetId="4">#REF!</definedName>
    <definedName name="LAINLAIN" localSheetId="6">#REF!</definedName>
    <definedName name="LAINLAIN">#REF!</definedName>
    <definedName name="laker" localSheetId="9">#REF!</definedName>
    <definedName name="laker" localSheetId="6">#REF!</definedName>
    <definedName name="laker">#REF!</definedName>
    <definedName name="laki">#REF!</definedName>
    <definedName name="laku" localSheetId="9">'[304]Upah&amp;Bahan'!$C$18</definedName>
    <definedName name="laku">'[318]Upah&amp;Bahan'!$C$18</definedName>
    <definedName name="lala">[436]BNAIII!$A$53:$H$61</definedName>
    <definedName name="lama" localSheetId="9">'[165]Upah&amp;Bahan'!$C$47</definedName>
    <definedName name="lama">'[166]Upah&amp;Bahan'!$C$47</definedName>
    <definedName name="LAMPIRAN" localSheetId="6">#REF!</definedName>
    <definedName name="LAMPIRAN">#REF!</definedName>
    <definedName name="lampu" localSheetId="4">#REF!</definedName>
    <definedName name="lampu" localSheetId="6">#REF!</definedName>
    <definedName name="lampu">#REF!</definedName>
    <definedName name="Lampu_Ganda" localSheetId="4">#REF!</definedName>
    <definedName name="Lampu_Ganda">#REF!</definedName>
    <definedName name="Lampu_Pijar_25_watt_philips" localSheetId="9">#REF!</definedName>
    <definedName name="Lampu_Pijar_25_watt_philips">#REF!</definedName>
    <definedName name="Lampu_TL_20_watt">#REF!</definedName>
    <definedName name="Lampu_TL_40_watt">#REF!</definedName>
    <definedName name="Lampu_Tunggal" localSheetId="4">#REF!</definedName>
    <definedName name="Lampu_Tunggal">#REF!</definedName>
    <definedName name="lampu1X40">#REF!</definedName>
    <definedName name="LAMPUPIJAR" localSheetId="4">'[212]HARGA SATUAN  '!#REF!</definedName>
    <definedName name="lampupijar" localSheetId="6">[48]upah!#REF!</definedName>
    <definedName name="LAMPUPIJAR">'[212]HARGA SATUAN  '!#REF!</definedName>
    <definedName name="lampupijar40" localSheetId="9">#REF!</definedName>
    <definedName name="lampupijar40" localSheetId="6">#REF!</definedName>
    <definedName name="lampupijar40">#REF!</definedName>
    <definedName name="LAMPUPIJAR40WAT" localSheetId="4">'[291]HARGA SATUAN'!#REF!</definedName>
    <definedName name="LAMPUPIJAR40WAT">'[291]HARGA SATUAN'!#REF!</definedName>
    <definedName name="LAMPUSL18WAT" localSheetId="4">'[291]HARGA SATUAN'!#REF!</definedName>
    <definedName name="LAMPUSL18WAT">'[291]HARGA SATUAN'!#REF!</definedName>
    <definedName name="LAMPUTL" localSheetId="4">'[212]HARGA SATUAN  '!#REF!</definedName>
    <definedName name="lamputl" localSheetId="6">[48]upah!#REF!</definedName>
    <definedName name="LAMPUTL">'[212]HARGA SATUAN  '!#REF!</definedName>
    <definedName name="LAMPUTL20" localSheetId="4">'[291]HARGA SATUAN'!#REF!</definedName>
    <definedName name="LAMPUTL20">'[291]HARGA SATUAN'!#REF!</definedName>
    <definedName name="LAMPUTL40" localSheetId="4">'[291]HARGA SATUAN'!#REF!</definedName>
    <definedName name="LAMPUTL40">'[291]HARGA SATUAN'!#REF!</definedName>
    <definedName name="lampuxl">[48]upah!#REF!</definedName>
    <definedName name="lamta" localSheetId="4">#REF!</definedName>
    <definedName name="lamta" localSheetId="6">#REF!</definedName>
    <definedName name="lamta">#REF!</definedName>
    <definedName name="LANDASANHUKUM" localSheetId="6">#REF!</definedName>
    <definedName name="LANDASANHUKUM">#REF!</definedName>
    <definedName name="langitbaru">#REF!</definedName>
    <definedName name="langitulang">#REF!</definedName>
    <definedName name="lantai_beton">#REF!</definedName>
    <definedName name="LANTAI_P3" localSheetId="4">#REF!</definedName>
    <definedName name="LANTAI_P3">#REF!</definedName>
    <definedName name="lantaibeton225">#REF!</definedName>
    <definedName name="lantaibtn225">#REF!</definedName>
    <definedName name="LANTAICOR">#REF!</definedName>
    <definedName name="lantaikayupabrikasi">#REF!</definedName>
    <definedName name="lantaikeramik" localSheetId="9">[339]Analisis!#REF!</definedName>
    <definedName name="lantaikeramik">#REF!</definedName>
    <definedName name="lantaikerja" localSheetId="4">[87]Ans!#REF!</definedName>
    <definedName name="lantaikerja">[87]Ans!#REF!</definedName>
    <definedName name="Lantana" localSheetId="9">#REF!</definedName>
    <definedName name="Lantana" localSheetId="6">#REF!</definedName>
    <definedName name="Lantana">#REF!</definedName>
    <definedName name="Lap.Perekat">'[376]Analisa '!$A$533:$G$592</definedName>
    <definedName name="Lap.Resap.Pengikat">'[376]Analisa '!$A$471:$G$532</definedName>
    <definedName name="lapisanijuk" localSheetId="4">[87]Ans!#REF!</definedName>
    <definedName name="lapisanijuk" localSheetId="6">[87]Ans!#REF!</definedName>
    <definedName name="lapisanijuk">[87]Ans!#REF!</definedName>
    <definedName name="LAPISI" localSheetId="9">#REF!</definedName>
    <definedName name="LAPISI" localSheetId="6">#REF!</definedName>
    <definedName name="LAPISI">#REF!</definedName>
    <definedName name="Laporan.HAr" localSheetId="9" hidden="1">#REF!</definedName>
    <definedName name="Laporan.HAr" localSheetId="6" hidden="1">#REF!</definedName>
    <definedName name="Laporan.HAr" hidden="1">#REF!</definedName>
    <definedName name="las.dop" localSheetId="9">#REF!</definedName>
    <definedName name="las.dop" localSheetId="6">#REF!</definedName>
    <definedName name="las.dop">#REF!</definedName>
    <definedName name="Laston">[337]Bahan!$D$31</definedName>
    <definedName name="Laston.AC">'[376]Analisa '!$A$593:$G$661</definedName>
    <definedName name="LastRowAlat" localSheetId="4">MATCH(MAX(#REF!),#REF!,0)+1</definedName>
    <definedName name="LastRowAlat">MATCH(MAX(#REF!),#REF!,0)+1</definedName>
    <definedName name="LastRowAlatB">MATCH(MAX('[637]Alat B'!$I$1:$I$65536),'[637]Alat B'!$I$1:$I$65536,0)+1</definedName>
    <definedName name="LastRowAnalisa" localSheetId="4">MATCH(MAX(#REF!),#REF!,0)</definedName>
    <definedName name="LastRowAnalisa" localSheetId="6">MATCH(MAX(#REF!),#REF!,0)</definedName>
    <definedName name="LastRowAnalisa">MATCH(MAX(#REF!),#REF!,0)</definedName>
    <definedName name="LastRowBahan" localSheetId="4">MATCH(MAX(#REF!),#REF!,0)+1</definedName>
    <definedName name="LastRowBahan" localSheetId="6">MATCH(MAX(#REF!),#REF!,0)+1</definedName>
    <definedName name="LastRowBahan">MATCH(MAX(#REF!),#REF!,0)+1</definedName>
    <definedName name="LastRowBahanB">MATCH(MAX('[637]Bahan B'!$I$1:$I$65536),'[637]Bahan B'!$I$1:$I$65536,0)+1</definedName>
    <definedName name="LastRowRAP" localSheetId="4">MATCH(MAX(#REF!),#REF!,0)+2</definedName>
    <definedName name="LastRowRAP" localSheetId="6">MATCH(MAX(#REF!),#REF!,0)+2</definedName>
    <definedName name="LastRowRAP">MATCH(MAX(#REF!),#REF!,0)+2</definedName>
    <definedName name="LastRowSub" localSheetId="4">MATCH(MAX(#REF!),#REF!,0)+1</definedName>
    <definedName name="LastRowSub" localSheetId="6">MATCH(MAX(#REF!),#REF!,0)+1</definedName>
    <definedName name="LastRowSub">MATCH(MAX(#REF!),#REF!,0)+1</definedName>
    <definedName name="LastRowTelusur">MATCH(MAX([637]Telusur!$O$1:$O$65536),[637]Telusur!$O$1:$O$65536,0)+1</definedName>
    <definedName name="LastRowUpah" localSheetId="4">MATCH(MAX(#REF!),#REF!,0)+1</definedName>
    <definedName name="LastRowUpah" localSheetId="6">MATCH(MAX(#REF!),#REF!,0)+1</definedName>
    <definedName name="LastRowUpah">MATCH(MAX(#REF!),#REF!,0)+1</definedName>
    <definedName name="LastRowUpahB">MATCH(MAX('[637]Upah B'!$I$1:$I$65536),'[637]Upah B'!$I$1:$I$65536,0)+1</definedName>
    <definedName name="latai" localSheetId="9">[339]Analisis!#REF!</definedName>
    <definedName name="latai" localSheetId="6">#REF!</definedName>
    <definedName name="latai">#REF!</definedName>
    <definedName name="Latasir" localSheetId="4">#REF!</definedName>
    <definedName name="latasir" localSheetId="6">[517]analisa!$I$363</definedName>
    <definedName name="Latasir">#REF!</definedName>
    <definedName name="Launching" localSheetId="4">[255]HDM!#REF!</definedName>
    <definedName name="Launching" localSheetId="6">[255]HDM!#REF!</definedName>
    <definedName name="Launching">[255]HDM!#REF!</definedName>
    <definedName name="LaunchingBox" localSheetId="9">#REF!</definedName>
    <definedName name="LaunchingBox" localSheetId="4">#REF!</definedName>
    <definedName name="LaunchingBox" localSheetId="6">#REF!</definedName>
    <definedName name="LaunchingBox">#REF!</definedName>
    <definedName name="LB">[360]Menu!$E$25</definedName>
    <definedName name="lblademg">[255]MTD!$W$9</definedName>
    <definedName name="LBP" localSheetId="4">#REF!</definedName>
    <definedName name="LBP" localSheetId="6">#REF!</definedName>
    <definedName name="LBP">#REF!</definedName>
    <definedName name="lbtot">'[151]lambaro skep'!$C$193</definedName>
    <definedName name="lbvol01" localSheetId="4">#REF!</definedName>
    <definedName name="lbvol01" localSheetId="6">#REF!</definedName>
    <definedName name="lbvol01">#REF!</definedName>
    <definedName name="lbvol02" localSheetId="4">#REF!</definedName>
    <definedName name="lbvol02" localSheetId="6">#REF!</definedName>
    <definedName name="lbvol02">#REF!</definedName>
    <definedName name="lbvol03" localSheetId="4">#REF!</definedName>
    <definedName name="lbvol03" localSheetId="6">#REF!</definedName>
    <definedName name="lbvol03">#REF!</definedName>
    <definedName name="lbvol04" localSheetId="4">#REF!</definedName>
    <definedName name="lbvol04">#REF!</definedName>
    <definedName name="lbvol05" localSheetId="4">#REF!</definedName>
    <definedName name="lbvol05">#REF!</definedName>
    <definedName name="lbvol06" localSheetId="4">#REF!</definedName>
    <definedName name="lbvol06">#REF!</definedName>
    <definedName name="lbvol07" localSheetId="4">#REF!</definedName>
    <definedName name="lbvol07">#REF!</definedName>
    <definedName name="lbvol08" localSheetId="4">#REF!</definedName>
    <definedName name="lbvol08">#REF!</definedName>
    <definedName name="lbvol09" localSheetId="4">#REF!</definedName>
    <definedName name="lbvol09">#REF!</definedName>
    <definedName name="lbvol10" localSheetId="4">#REF!</definedName>
    <definedName name="lbvol10">#REF!</definedName>
    <definedName name="lbvol11" localSheetId="4">#REF!</definedName>
    <definedName name="lbvol11">#REF!</definedName>
    <definedName name="lbvol12" localSheetId="4">#REF!</definedName>
    <definedName name="lbvol12">#REF!</definedName>
    <definedName name="lbvol13" localSheetId="4">#REF!</definedName>
    <definedName name="lbvol13">#REF!</definedName>
    <definedName name="lbvol14" localSheetId="4">#REF!</definedName>
    <definedName name="lbvol14">#REF!</definedName>
    <definedName name="lbvol15" localSheetId="4">#REF!</definedName>
    <definedName name="lbvol15">#REF!</definedName>
    <definedName name="lbvol16" localSheetId="4">#REF!</definedName>
    <definedName name="lbvol16">#REF!</definedName>
    <definedName name="lbvol17" localSheetId="4">#REF!</definedName>
    <definedName name="lbvol17">#REF!</definedName>
    <definedName name="lbvol18" localSheetId="4">#REF!</definedName>
    <definedName name="lbvol18">#REF!</definedName>
    <definedName name="lbvol19" localSheetId="4">#REF!</definedName>
    <definedName name="lbvol19">#REF!</definedName>
    <definedName name="lbvol20" localSheetId="4">#REF!</definedName>
    <definedName name="lbvol20">#REF!</definedName>
    <definedName name="lbvol21" localSheetId="4">#REF!</definedName>
    <definedName name="lbvol21">#REF!</definedName>
    <definedName name="lbvol22" localSheetId="4">#REF!</definedName>
    <definedName name="lbvol22">#REF!</definedName>
    <definedName name="lbvol23" localSheetId="4">#REF!</definedName>
    <definedName name="lbvol23">#REF!</definedName>
    <definedName name="lbvol24" localSheetId="4">#REF!</definedName>
    <definedName name="lbvol24">#REF!</definedName>
    <definedName name="lbvol25" localSheetId="4">#REF!</definedName>
    <definedName name="lbvol25">#REF!</definedName>
    <definedName name="lbvol26" localSheetId="4">#REF!</definedName>
    <definedName name="lbvol26">#REF!</definedName>
    <definedName name="lbvol27" localSheetId="4">#REF!</definedName>
    <definedName name="lbvol27">#REF!</definedName>
    <definedName name="lbvol28" localSheetId="4">#REF!</definedName>
    <definedName name="lbvol28">#REF!</definedName>
    <definedName name="lbvol29" localSheetId="4">#REF!</definedName>
    <definedName name="lbvol29">#REF!</definedName>
    <definedName name="lbvol30" localSheetId="4">#REF!</definedName>
    <definedName name="lbvol30">#REF!</definedName>
    <definedName name="lbvol31" localSheetId="4">#REF!</definedName>
    <definedName name="lbvol31">#REF!</definedName>
    <definedName name="lbvol32" localSheetId="4">#REF!</definedName>
    <definedName name="lbvol32">#REF!</definedName>
    <definedName name="lbvol33" localSheetId="4">#REF!</definedName>
    <definedName name="lbvol33">#REF!</definedName>
    <definedName name="lbvol34" localSheetId="4">#REF!</definedName>
    <definedName name="lbvol34">#REF!</definedName>
    <definedName name="lbvol35" localSheetId="4">#REF!</definedName>
    <definedName name="lbvol35">#REF!</definedName>
    <definedName name="lbvol36" localSheetId="4">#REF!</definedName>
    <definedName name="lbvol36">#REF!</definedName>
    <definedName name="lbvol37" localSheetId="4">#REF!</definedName>
    <definedName name="lbvol37">#REF!</definedName>
    <definedName name="lbvol38" localSheetId="4">#REF!</definedName>
    <definedName name="lbvol38">#REF!</definedName>
    <definedName name="lbvol39" localSheetId="4">#REF!</definedName>
    <definedName name="lbvol39">#REF!</definedName>
    <definedName name="lbvol40" localSheetId="4">#REF!</definedName>
    <definedName name="lbvol40">#REF!</definedName>
    <definedName name="lbvol41" localSheetId="4">#REF!</definedName>
    <definedName name="lbvol41">#REF!</definedName>
    <definedName name="lbvol42" localSheetId="4">#REF!</definedName>
    <definedName name="lbvol42">#REF!</definedName>
    <definedName name="lbvol43" localSheetId="4">#REF!</definedName>
    <definedName name="lbvol43">#REF!</definedName>
    <definedName name="lbvol44" localSheetId="4">#REF!</definedName>
    <definedName name="lbvol44">#REF!</definedName>
    <definedName name="lbvol45" localSheetId="4">#REF!</definedName>
    <definedName name="lbvol45">#REF!</definedName>
    <definedName name="lbvol46" localSheetId="4">#REF!</definedName>
    <definedName name="lbvol46">#REF!</definedName>
    <definedName name="lbvol47" localSheetId="4">#REF!</definedName>
    <definedName name="lbvol47">#REF!</definedName>
    <definedName name="lbvol48" localSheetId="4">#REF!</definedName>
    <definedName name="lbvol48">#REF!</definedName>
    <definedName name="lbvol49" localSheetId="4">#REF!</definedName>
    <definedName name="lbvol49">#REF!</definedName>
    <definedName name="lbvol50" localSheetId="4">#REF!</definedName>
    <definedName name="lbvol50">#REF!</definedName>
    <definedName name="lbvol51" localSheetId="4">#REF!</definedName>
    <definedName name="lbvol51">#REF!</definedName>
    <definedName name="lbvol52" localSheetId="4">#REF!</definedName>
    <definedName name="lbvol52">#REF!</definedName>
    <definedName name="lbvol53" localSheetId="4">#REF!</definedName>
    <definedName name="lbvol53">#REF!</definedName>
    <definedName name="lbvol54" localSheetId="4">#REF!</definedName>
    <definedName name="lbvol54">#REF!</definedName>
    <definedName name="lbvol55" localSheetId="4">#REF!</definedName>
    <definedName name="lbvol55">#REF!</definedName>
    <definedName name="lbvol56" localSheetId="4">#REF!</definedName>
    <definedName name="lbvol56">#REF!</definedName>
    <definedName name="lbvol57" localSheetId="4">#REF!</definedName>
    <definedName name="lbvol57">#REF!</definedName>
    <definedName name="lbvol58" localSheetId="4">#REF!</definedName>
    <definedName name="lbvol58">#REF!</definedName>
    <definedName name="lbvol59" localSheetId="4">#REF!</definedName>
    <definedName name="lbvol59">#REF!</definedName>
    <definedName name="lbvol60" localSheetId="4">#REF!</definedName>
    <definedName name="lbvol60">#REF!</definedName>
    <definedName name="lbvol61" localSheetId="4">#REF!</definedName>
    <definedName name="lbvol61">#REF!</definedName>
    <definedName name="lbvol62" localSheetId="4">#REF!</definedName>
    <definedName name="lbvol62">#REF!</definedName>
    <definedName name="lbvol63" localSheetId="4">#REF!</definedName>
    <definedName name="lbvol63">#REF!</definedName>
    <definedName name="lbvol64" localSheetId="4">#REF!</definedName>
    <definedName name="lbvol64">#REF!</definedName>
    <definedName name="lbvol65" localSheetId="4">#REF!</definedName>
    <definedName name="lbvol65">#REF!</definedName>
    <definedName name="lbvol66" localSheetId="4">#REF!</definedName>
    <definedName name="lbvol66">#REF!</definedName>
    <definedName name="lbvol67" localSheetId="4">#REF!</definedName>
    <definedName name="lbvol67">#REF!</definedName>
    <definedName name="lbvol68" localSheetId="4">#REF!</definedName>
    <definedName name="lbvol68">#REF!</definedName>
    <definedName name="lbvol69" localSheetId="4">#REF!</definedName>
    <definedName name="lbvol69">#REF!</definedName>
    <definedName name="lbvol70" localSheetId="4">#REF!</definedName>
    <definedName name="lbvol70">#REF!</definedName>
    <definedName name="lbvol71" localSheetId="4">#REF!</definedName>
    <definedName name="lbvol71">#REF!</definedName>
    <definedName name="lbvol72" localSheetId="4">#REF!</definedName>
    <definedName name="lbvol72">#REF!</definedName>
    <definedName name="lbvol73" localSheetId="4">#REF!</definedName>
    <definedName name="lbvol73">#REF!</definedName>
    <definedName name="lbvol74" localSheetId="4">#REF!</definedName>
    <definedName name="lbvol74">#REF!</definedName>
    <definedName name="lbvol75" localSheetId="4">#REF!</definedName>
    <definedName name="lbvol75">#REF!</definedName>
    <definedName name="lbvol76" localSheetId="4">#REF!</definedName>
    <definedName name="lbvol76">#REF!</definedName>
    <definedName name="lbvol77" localSheetId="4">#REF!</definedName>
    <definedName name="lbvol77">#REF!</definedName>
    <definedName name="lbvol78" localSheetId="4">#REF!</definedName>
    <definedName name="lbvol78">#REF!</definedName>
    <definedName name="lbvol79" localSheetId="4">#REF!</definedName>
    <definedName name="lbvol79">#REF!</definedName>
    <definedName name="lbvol80" localSheetId="4">#REF!</definedName>
    <definedName name="lbvol80">#REF!</definedName>
    <definedName name="lbvol81" localSheetId="4">#REF!</definedName>
    <definedName name="lbvol81">#REF!</definedName>
    <definedName name="lbvol82" localSheetId="4">#REF!</definedName>
    <definedName name="lbvol82">#REF!</definedName>
    <definedName name="lbvol83" localSheetId="4">#REF!</definedName>
    <definedName name="lbvol83">#REF!</definedName>
    <definedName name="lbvol84" localSheetId="4">#REF!</definedName>
    <definedName name="lbvol84">#REF!</definedName>
    <definedName name="lbvol85" localSheetId="4">#REF!</definedName>
    <definedName name="lbvol85">#REF!</definedName>
    <definedName name="lbvol86" localSheetId="4">#REF!</definedName>
    <definedName name="lbvol86">#REF!</definedName>
    <definedName name="lbvol87" localSheetId="4">#REF!</definedName>
    <definedName name="lbvol87">#REF!</definedName>
    <definedName name="lbvol88" localSheetId="4">#REF!</definedName>
    <definedName name="lbvol88">#REF!</definedName>
    <definedName name="lbvol89" localSheetId="4">#REF!</definedName>
    <definedName name="lbvol89">#REF!</definedName>
    <definedName name="lbvol90" localSheetId="4">#REF!</definedName>
    <definedName name="lbvol90">#REF!</definedName>
    <definedName name="lbvol91" localSheetId="4">#REF!</definedName>
    <definedName name="lbvol91">#REF!</definedName>
    <definedName name="lbvol92" localSheetId="4">#REF!</definedName>
    <definedName name="lbvol92">#REF!</definedName>
    <definedName name="lbvol93" localSheetId="4">#REF!</definedName>
    <definedName name="lbvol93">#REF!</definedName>
    <definedName name="lbvol94" localSheetId="4">#REF!</definedName>
    <definedName name="lbvol94">#REF!</definedName>
    <definedName name="ld" localSheetId="4">#REF!</definedName>
    <definedName name="ld">#REF!</definedName>
    <definedName name="ld_concrete0">[633]An_Basic!$J$174</definedName>
    <definedName name="ld_concrete1">[633]An_Basic!$J$21</definedName>
    <definedName name="ld_concrete2">[633]An_Basic!$J$38</definedName>
    <definedName name="ld_concrete3">[633]An_Basic!$J$55</definedName>
    <definedName name="ld_concrete4">[633]An_Basic!$J$72</definedName>
    <definedName name="ld_concrete5">[633]An_Basic!$J$89</definedName>
    <definedName name="ld_concrete6">[633]An_Basic!$J$106</definedName>
    <definedName name="ld_concrete7">[633]An_Basic!$J$123</definedName>
    <definedName name="ld_concrete8">[633]An_Basic!$J$140</definedName>
    <definedName name="ld_concrete9">[633]An_Basic!$J$157</definedName>
    <definedName name="ldrumvibro">[255]MTD!$Y$10</definedName>
    <definedName name="LE" localSheetId="9">#REF!</definedName>
    <definedName name="LE" localSheetId="4">#REF!</definedName>
    <definedName name="LE" localSheetId="6">#REF!</definedName>
    <definedName name="LE">#REF!</definedName>
    <definedName name="leb" localSheetId="9">#REF!</definedName>
    <definedName name="leb" localSheetId="6">#REF!</definedName>
    <definedName name="leb">#REF!</definedName>
    <definedName name="LEBARBLADE">[455]DATA!$F$33</definedName>
    <definedName name="lem">[388]BAHAN!$L$25</definedName>
    <definedName name="LEM.1011" localSheetId="4">#REF!</definedName>
    <definedName name="LEM.1011" localSheetId="6">#REF!</definedName>
    <definedName name="LEM.1011">#REF!</definedName>
    <definedName name="lem.kayu" localSheetId="9">[122]BAHAN!#REF!</definedName>
    <definedName name="lem.kayu" localSheetId="6">[122]BAHAN!#REF!</definedName>
    <definedName name="lem.kayu">[122]BAHAN!#REF!</definedName>
    <definedName name="lem_aibon" localSheetId="9">#REF!</definedName>
    <definedName name="lem_aibon" localSheetId="6">#REF!</definedName>
    <definedName name="lem_aibon">#REF!</definedName>
    <definedName name="LEM_OBAT">#N/A</definedName>
    <definedName name="lembarsering" localSheetId="6">[48]upah!#REF!</definedName>
    <definedName name="lembarsering">[48]upah!#REF!</definedName>
    <definedName name="Lemcarpet">'[239]Hsatuan-OK'!$G$182</definedName>
    <definedName name="lemgipsum" localSheetId="6">[48]upah!#REF!</definedName>
    <definedName name="lemgipsum">[48]upah!#REF!</definedName>
    <definedName name="LEMKAYU" localSheetId="4">'[212]HARGA SATUAN  '!#REF!</definedName>
    <definedName name="lemkayu" localSheetId="6">[48]upah!#REF!</definedName>
    <definedName name="LEMKAYU">'[212]HARGA SATUAN  '!#REF!</definedName>
    <definedName name="lemkuning" localSheetId="9">#REF!</definedName>
    <definedName name="lemkuning" localSheetId="6">#REF!</definedName>
    <definedName name="lemkuning">#REF!</definedName>
    <definedName name="lempar" localSheetId="6">'[153]Harga Satuan Bahan'!#REF!</definedName>
    <definedName name="lempar">'[153]Harga Satuan Bahan'!#REF!</definedName>
    <definedName name="lempinil" localSheetId="9">#REF!</definedName>
    <definedName name="lempinil" localSheetId="6">#REF!</definedName>
    <definedName name="lempinil">#REF!</definedName>
    <definedName name="lemputih" localSheetId="9">#REF!</definedName>
    <definedName name="lemputih" localSheetId="6">#REF!</definedName>
    <definedName name="lemputih">#REF!</definedName>
    <definedName name="lemPVC" localSheetId="9">#REF!</definedName>
    <definedName name="lemPVC" localSheetId="6">#REF!</definedName>
    <definedName name="lemPVC">#REF!</definedName>
    <definedName name="LEMRBUKU">#N/A</definedName>
    <definedName name="len" localSheetId="9">[152]BPS!#REF!</definedName>
    <definedName name="len" localSheetId="6">[152]BPS!#REF!</definedName>
    <definedName name="len">[152]BPS!#REF!</definedName>
    <definedName name="leper.handle\ps" localSheetId="9">#REF!</definedName>
    <definedName name="leper.handle\ps" localSheetId="6">#REF!</definedName>
    <definedName name="leper.handle\ps">#REF!</definedName>
    <definedName name="leperhandle\nonjasa" localSheetId="9">#REF!</definedName>
    <definedName name="leperhandle\nonjasa" localSheetId="6">#REF!</definedName>
    <definedName name="leperhandle\nonjasa">#REF!</definedName>
    <definedName name="Lett" localSheetId="4" hidden="1">#REF!</definedName>
    <definedName name="Lett" localSheetId="6" hidden="1">#REF!</definedName>
    <definedName name="Lett" hidden="1">#REF!</definedName>
    <definedName name="Leverhandlegriff1224\2051.f1">#REF!</definedName>
    <definedName name="lf" localSheetId="4">#REF!</definedName>
    <definedName name="LF" localSheetId="6">[157]harsat!#REF!</definedName>
    <definedName name="lf">#REF!</definedName>
    <definedName name="lf0.7">[158]HARSAT!$I$134</definedName>
    <definedName name="LG" localSheetId="9">#REF!</definedName>
    <definedName name="LG" localSheetId="6">#REF!</definedName>
    <definedName name="LG">#REF!</definedName>
    <definedName name="lg_4" localSheetId="9">#REF!</definedName>
    <definedName name="lg_4" localSheetId="6">#REF!</definedName>
    <definedName name="lg_4">#REF!</definedName>
    <definedName name="lg_5" localSheetId="9">#REF!</definedName>
    <definedName name="lg_5" localSheetId="6">#REF!</definedName>
    <definedName name="lg_5">#REF!</definedName>
    <definedName name="lg_7">#REF!</definedName>
    <definedName name="lgld100">#REF!</definedName>
    <definedName name="lgld70">#REF!</definedName>
    <definedName name="lgld80">#REF!</definedName>
    <definedName name="lgs">#REF!</definedName>
    <definedName name="lgti50">#REF!</definedName>
    <definedName name="lgti60">#REF!</definedName>
    <definedName name="lgti70">#REF!</definedName>
    <definedName name="lgtisf50">#REF!</definedName>
    <definedName name="lgtisf60">#REF!</definedName>
    <definedName name="lgyf">#REF!</definedName>
    <definedName name="lgyf7">#REF!</definedName>
    <definedName name="lgyf8">#REF!</definedName>
    <definedName name="licin">[607]BAHAN!$N$53</definedName>
    <definedName name="liftbarang" localSheetId="9">#REF!</definedName>
    <definedName name="liftbarang" localSheetId="6">#REF!</definedName>
    <definedName name="liftbarang">#REF!</definedName>
    <definedName name="Liliparis" localSheetId="9">#REF!</definedName>
    <definedName name="Liliparis" localSheetId="6">#REF!</definedName>
    <definedName name="Liliparis">#REF!</definedName>
    <definedName name="lima" localSheetId="9">#REF!</definedName>
    <definedName name="lima" localSheetId="6">#REF!</definedName>
    <definedName name="lima">#REF!</definedName>
    <definedName name="limbangan">#REF!</definedName>
    <definedName name="linda" localSheetId="4">[8]H.Satuan!#REF!</definedName>
    <definedName name="linda">[8]H.Satuan!#REF!</definedName>
    <definedName name="lindung_q" localSheetId="4">#REF!</definedName>
    <definedName name="lindung_q" localSheetId="6">#REF!</definedName>
    <definedName name="lindung_q">#REF!</definedName>
    <definedName name="lindung_t" localSheetId="4">#REF!</definedName>
    <definedName name="lindung_t" localSheetId="6">#REF!</definedName>
    <definedName name="lindung_t">#REF!</definedName>
    <definedName name="linemarker">[250]Alat!$I$52</definedName>
    <definedName name="LINK">[74]TRAFFIC!$D$8</definedName>
    <definedName name="Link1" localSheetId="4">'[638]4'!#REF!</definedName>
    <definedName name="Link1" localSheetId="6">'[638]4'!#REF!</definedName>
    <definedName name="Link1">'[638]4'!#REF!</definedName>
    <definedName name="Link2" localSheetId="4">'[638]4'!#REF!</definedName>
    <definedName name="Link2" localSheetId="6">'[638]4'!#REF!</definedName>
    <definedName name="Link2">'[638]4'!#REF!</definedName>
    <definedName name="linmg">[255]MTD!$X$9</definedName>
    <definedName name="linvibro">[255]MTD!$X$10</definedName>
    <definedName name="lipst">[248]Material!$J$565</definedName>
    <definedName name="liquit" localSheetId="9">#REF!</definedName>
    <definedName name="liquit" localSheetId="6">#REF!</definedName>
    <definedName name="liquit">#REF!</definedName>
    <definedName name="lis" localSheetId="9">#REF!</definedName>
    <definedName name="lis" localSheetId="6">#REF!</definedName>
    <definedName name="lis">#REF!</definedName>
    <definedName name="Lisa" localSheetId="6" hidden="1">{#N/A,#N/A,FALSE,"REK-S-TPL";#N/A,#N/A,FALSE,"REK-TPML";#N/A,#N/A,FALSE,"RAB-TEMPEL"}</definedName>
    <definedName name="Lisa" hidden="1">{#N/A,#N/A,FALSE,"REK-S-TPL";#N/A,#N/A,FALSE,"REK-TPML";#N/A,#N/A,FALSE,"RAB-TEMPEL"}</definedName>
    <definedName name="LisGyp58">'[239]Hsatuan-OK'!$G$171</definedName>
    <definedName name="Liskayu5">'[239]Hsatuan-OK'!$G$172</definedName>
    <definedName name="lisplang" localSheetId="6">#REF!</definedName>
    <definedName name="lisplang">#REF!</definedName>
    <definedName name="lisplank" localSheetId="9">[339]Analisis!#REF!</definedName>
    <definedName name="lisplank" localSheetId="6">#REF!</definedName>
    <definedName name="lisplank">#REF!</definedName>
    <definedName name="list" localSheetId="9">#REF!</definedName>
    <definedName name="LIST" localSheetId="6">[9]list!$A$1:$L$52</definedName>
    <definedName name="List">[639]RUMUS!$B$6:$C$24</definedName>
    <definedName name="list_6" localSheetId="9">#REF!</definedName>
    <definedName name="list_6" localSheetId="6">#REF!</definedName>
    <definedName name="list_6">#REF!</definedName>
    <definedName name="List_tengah" localSheetId="9">#REF!</definedName>
    <definedName name="List_tengah" localSheetId="6">#REF!</definedName>
    <definedName name="List_tengah">#REF!</definedName>
    <definedName name="List5cm">'[321]Analisa Harga Satuan'!$G$2522</definedName>
    <definedName name="listAmdal">[619]DB!$AA$3:$AA$6</definedName>
    <definedName name="listDED">[619]DB!$AB$3:$AB$14</definedName>
    <definedName name="listDukungan" localSheetId="6">[640]DB!$W$3:$W$12</definedName>
    <definedName name="listDukungan">[641]DB!$W$3:$W$12</definedName>
    <definedName name="ListDukungan1">[619]Valid!$A$2:$A$7</definedName>
    <definedName name="LISTETERNIT" localSheetId="4">'[212]HARGA SATUAN  '!#REF!</definedName>
    <definedName name="LISTETERNIT" localSheetId="6">'[212]HARGA SATUAN  '!#REF!</definedName>
    <definedName name="LISTETERNIT">'[212]HARGA SATUAN  '!#REF!</definedName>
    <definedName name="listFS">[619]DB!$Z$3:$Z$6</definedName>
    <definedName name="listgyp" localSheetId="9">#REF!</definedName>
    <definedName name="listgyp" localSheetId="6">#REF!</definedName>
    <definedName name="ListGyp">'[239]Hsatuan-OK'!$G$170</definedName>
    <definedName name="listJenisKontrak" localSheetId="6">[640]DB!$U$3:$U$5</definedName>
    <definedName name="listJenisKontrak">[641]DB!$U$3:$U$5</definedName>
    <definedName name="listJenisPekerjaan" localSheetId="6">[640]DB!$T$3:$T$4</definedName>
    <definedName name="listJenisPekerjaan">[641]DB!$T$3:$T$4</definedName>
    <definedName name="listkayu" localSheetId="9">#REF!</definedName>
    <definedName name="listkayu" localSheetId="6">#REF!</definedName>
    <definedName name="listkayu">#REF!</definedName>
    <definedName name="listkayubesi" localSheetId="9">#REF!</definedName>
    <definedName name="listkayubesi" localSheetId="6">#REF!</definedName>
    <definedName name="listkayubesi">#REF!</definedName>
    <definedName name="listKewenangan" localSheetId="6">[640]DB!$S$3:$S$7</definedName>
    <definedName name="listKewenangan">[641]DB!$S$3:$S$7</definedName>
    <definedName name="listLahan">[619]DB!$AC$3:$AC$14</definedName>
    <definedName name="listOP">[619]DB!$AD$3:$AD$15</definedName>
    <definedName name="ListOutput" localSheetId="6">[619]DB!$I$359:$I$393</definedName>
    <definedName name="ListOutput">[641]DB!$I$305:$I$326</definedName>
    <definedName name="ListPaketJalan">[642]DB!$AJ$1161:$AJ$1431</definedName>
    <definedName name="ListPaketJembatan" localSheetId="6">[619]DB!$AR$778:$AR$1499</definedName>
    <definedName name="ListPaketJembatan">[641]DB!$AR$4268:$AR$4877</definedName>
    <definedName name="listplafond" localSheetId="6">[48]upah!#REF!</definedName>
    <definedName name="listplafond">[48]upah!#REF!</definedName>
    <definedName name="LISTPLANK" localSheetId="9">#REF!</definedName>
    <definedName name="LISTPLANK" localSheetId="6">#REF!</definedName>
    <definedName name="LISTPLANK">#REF!</definedName>
    <definedName name="Listplank330">'[321]Analisa Harga Satuan'!$G$2576</definedName>
    <definedName name="LISTPQ" localSheetId="6">#REF!</definedName>
    <definedName name="LISTPQ">#REF!</definedName>
    <definedName name="listprofil" localSheetId="9">#REF!</definedName>
    <definedName name="listprofil" localSheetId="6">#REF!</definedName>
    <definedName name="listprofil">#REF!</definedName>
    <definedName name="ListProgram" localSheetId="6">[640]DB!$L$3:$L$11</definedName>
    <definedName name="ListProgram">[643]DB!$L$3:$L$11</definedName>
    <definedName name="listProvinsi" localSheetId="6">[640]DB!$P$3:$P$36</definedName>
    <definedName name="listProvinsi">[643]DB!$P$3:$P$37</definedName>
    <definedName name="listReadiness" localSheetId="6">[640]DB!$V$3:$V$14</definedName>
    <definedName name="listReadiness">[641]DB!$V$3:$V$14</definedName>
    <definedName name="ListSelectKabKota" localSheetId="6">[640]DB!$AP$3:$AP$40</definedName>
    <definedName name="ListSelectKabKota">[644]DB!$AP$3:$AP$39</definedName>
    <definedName name="listSharing">[619]DB!$AE$3:$AE$15</definedName>
    <definedName name="listSinkronisasi" localSheetId="6">[640]DB!$X$3:$X$7</definedName>
    <definedName name="listSinkronisasi">[641]DB!$X$3:$X$7</definedName>
    <definedName name="lithincoat">[636]BasicPrice!$F$87</definedName>
    <definedName name="lkerja" localSheetId="9">#REF!</definedName>
    <definedName name="lkerja" localSheetId="6">#REF!</definedName>
    <definedName name="lkerja">#REF!</definedName>
    <definedName name="Lkg" localSheetId="9">#REF!</definedName>
    <definedName name="Lkg" localSheetId="6">#REF!</definedName>
    <definedName name="Lkg">#REF!</definedName>
    <definedName name="LKM" localSheetId="6">#REF!</definedName>
    <definedName name="LKM">#REF!</definedName>
    <definedName name="ll" localSheetId="9">#REF!</definedName>
    <definedName name="LL" localSheetId="4">[360]Menu!#REF!</definedName>
    <definedName name="ll" localSheetId="6">#REF!</definedName>
    <definedName name="LL">[360]Menu!#REF!</definedName>
    <definedName name="LL_01" localSheetId="6">#REF!</definedName>
    <definedName name="LL_01">#REF!</definedName>
    <definedName name="LL_02" localSheetId="6">#REF!</definedName>
    <definedName name="LL_02">#REF!</definedName>
    <definedName name="LL_03" localSheetId="6">#REF!</definedName>
    <definedName name="LL_03">#REF!</definedName>
    <definedName name="LL_04">#REF!</definedName>
    <definedName name="LL_05">#REF!</definedName>
    <definedName name="LL_06">#REF!</definedName>
    <definedName name="LL_07">#REF!</definedName>
    <definedName name="LL_08">#REF!</definedName>
    <definedName name="LL_09">#REF!</definedName>
    <definedName name="LL_10">#REF!</definedName>
    <definedName name="llb">[248]Material!$J$554</definedName>
    <definedName name="llfoeo" localSheetId="4" hidden="1">[483]H.Satuan!#REF!</definedName>
    <definedName name="llfoeo" localSheetId="6" hidden="1">[465]H.Satuan!#REF!</definedName>
    <definedName name="llfoeo" hidden="1">[483]H.Satuan!#REF!</definedName>
    <definedName name="LLL01_1">'[645]4-Basic Price'!$F$8</definedName>
    <definedName name="LLL02_1">'[645]4-Basic Price'!$F$9</definedName>
    <definedName name="LLL03_1">'[645]4-Basic Price'!$F$10</definedName>
    <definedName name="LLLLL2" localSheetId="6">#REF!</definedName>
    <definedName name="LLLLL2">#REF!</definedName>
    <definedName name="LM_ARSIP">#N/A</definedName>
    <definedName name="LM_INSTR">#N/A</definedName>
    <definedName name="LM_KARTU">#N/A</definedName>
    <definedName name="LMAJOR" localSheetId="4">#REF!</definedName>
    <definedName name="LMAJOR" localSheetId="6">#REF!</definedName>
    <definedName name="LMAJOR">#REF!</definedName>
    <definedName name="Lmk" localSheetId="9">#REF!</definedName>
    <definedName name="Lmk" localSheetId="6">#REF!</definedName>
    <definedName name="Lmk">#REF!</definedName>
    <definedName name="lmpp" hidden="1">'[646]HARGA MATERIAL'!$H$32:$Y$35</definedName>
    <definedName name="lmtruk" localSheetId="6">#REF!</definedName>
    <definedName name="lmtruk">#REF!</definedName>
    <definedName name="lmtrukyen" localSheetId="6">#REF!</definedName>
    <definedName name="lmtrukyen">#REF!</definedName>
    <definedName name="lo" localSheetId="4">#REF!</definedName>
    <definedName name="lo">#REF!</definedName>
    <definedName name="Loader" localSheetId="6">'[259]Harga Dasar'!$H$56</definedName>
    <definedName name="loader">'[251]upah bahan'!$G$46</definedName>
    <definedName name="loader115" localSheetId="9">#REF!</definedName>
    <definedName name="loader115" localSheetId="6">#REF!</definedName>
    <definedName name="loader115">#REF!</definedName>
    <definedName name="loader2.5">'[312]h.sat-bbm'!$J$24</definedName>
    <definedName name="loader3.5">'[312]h.sat-bbm'!$J$23</definedName>
    <definedName name="Loaderalas539" localSheetId="4">#REF!</definedName>
    <definedName name="Loaderalas539" localSheetId="6">#REF!</definedName>
    <definedName name="Loaderalas539">#REF!</definedName>
    <definedName name="Loaderhan539" localSheetId="4">#REF!</definedName>
    <definedName name="Loaderhan539" localSheetId="6">#REF!</definedName>
    <definedName name="Loaderhan539">#REF!</definedName>
    <definedName name="loaderwheel80hp" localSheetId="9">#REF!</definedName>
    <definedName name="loaderwheel80hp">#REF!</definedName>
    <definedName name="LOBBY" localSheetId="4">#REF!</definedName>
    <definedName name="LOBBY">#REF!</definedName>
    <definedName name="LOBY_A">#REF!</definedName>
    <definedName name="LOBY_B">#REF!</definedName>
    <definedName name="LOBY_BASE">#REF!</definedName>
    <definedName name="LOBY_C">#REF!</definedName>
    <definedName name="lockset">#REF!</definedName>
    <definedName name="loeder" localSheetId="4">#REF!</definedName>
    <definedName name="loeder">#REF!</definedName>
    <definedName name="lok" localSheetId="4">#REF!</definedName>
    <definedName name="lok">#REF!</definedName>
    <definedName name="LOKASI" localSheetId="6">[142]CH!$C$12</definedName>
    <definedName name="LOKASI">[647]REKAP!$J$11</definedName>
    <definedName name="lokasi1" localSheetId="4">[209]Data!#REF!</definedName>
    <definedName name="lokasi1" localSheetId="6">[209]Data!#REF!</definedName>
    <definedName name="lokasi1">[209]Data!#REF!</definedName>
    <definedName name="lokasi2" localSheetId="4">[209]Data!#REF!</definedName>
    <definedName name="lokasi2" localSheetId="6">[209]Data!#REF!</definedName>
    <definedName name="lokasi2">[209]Data!#REF!</definedName>
    <definedName name="long" localSheetId="4" hidden="1">[648]extern!#REF!</definedName>
    <definedName name="long" hidden="1">[648]extern!#REF!</definedName>
    <definedName name="LonstadAlat_sd_PeriodeLalu">'[241]Biaya LONSTAD'!$U$17</definedName>
    <definedName name="LonstadBahan_sd_PeriodeLalu">'[241]Biaya LONSTAD'!$U$16</definedName>
    <definedName name="LonstadBUL_sd_PeriodeLalu">'[241]Biaya LONSTAD'!$U$19</definedName>
    <definedName name="LonstadSUB_sd_PeriodeLalu">'[241]Biaya LONSTAD'!$U$18</definedName>
    <definedName name="LonstadUpah_sd_PeriodeLalu">'[241]Biaya LONSTAD'!$U$15</definedName>
    <definedName name="LOS" localSheetId="6">'[153]Daftar Harga Pekerjaan'!#REF!</definedName>
    <definedName name="LOS">'[153]Daftar Harga Pekerjaan'!#REF!</definedName>
    <definedName name="losbahan" localSheetId="9">#REF!</definedName>
    <definedName name="losbahan" localSheetId="6">#REF!</definedName>
    <definedName name="losbahan">#REF!</definedName>
    <definedName name="lounching">[248]Alat!$I$61</definedName>
    <definedName name="lounctrus" localSheetId="6">#REF!</definedName>
    <definedName name="lounctrus">#REF!</definedName>
    <definedName name="lounctrusyen" localSheetId="6">#REF!</definedName>
    <definedName name="lounctrusyen">#REF!</definedName>
    <definedName name="louver">[636]BasicPrice!$F$193</definedName>
    <definedName name="lover8" localSheetId="9">#REF!</definedName>
    <definedName name="lover8" localSheetId="6">#REF!</definedName>
    <definedName name="lover8">#REF!</definedName>
    <definedName name="loverbening6" localSheetId="9">#REF!</definedName>
    <definedName name="loverbening6" localSheetId="6">#REF!</definedName>
    <definedName name="loverbening6">#REF!</definedName>
    <definedName name="loverbening8" localSheetId="9">#REF!</definedName>
    <definedName name="loverbening8" localSheetId="6">#REF!</definedName>
    <definedName name="loverbening8">#REF!</definedName>
    <definedName name="lp" localSheetId="6">[449]Meto!#REF!</definedName>
    <definedName name="LP">[360]Menu!$E$26</definedName>
    <definedName name="lp100nb" localSheetId="9">#REF!</definedName>
    <definedName name="lp100nb" localSheetId="6">#REF!</definedName>
    <definedName name="lp100nb">#REF!</definedName>
    <definedName name="lp36nb" localSheetId="9">#REF!</definedName>
    <definedName name="lp36nb" localSheetId="6">#REF!</definedName>
    <definedName name="lp36nb">#REF!</definedName>
    <definedName name="lpa" localSheetId="4">'[251]upah bahan'!#REF!</definedName>
    <definedName name="lpa" localSheetId="6">'[251]upah bahan'!#REF!</definedName>
    <definedName name="lpa">'[251]upah bahan'!#REF!</definedName>
    <definedName name="LPA_Minor" localSheetId="4">#REF!</definedName>
    <definedName name="LPA_Minor" localSheetId="6">#REF!</definedName>
    <definedName name="LPA_Minor">#REF!</definedName>
    <definedName name="LPAA" localSheetId="9">#REF!</definedName>
    <definedName name="LPAA" localSheetId="6">#REF!</definedName>
    <definedName name="LPAA">#REF!</definedName>
    <definedName name="lpb" localSheetId="4">'[251]upah bahan'!#REF!</definedName>
    <definedName name="LPB" localSheetId="6">{"Book1","program kerja 2005 edisi Agustus.xls","scedule widang temangkar.XLS"}</definedName>
    <definedName name="lpb">'[251]upah bahan'!#REF!</definedName>
    <definedName name="LPB_Minor" localSheetId="4">#REF!</definedName>
    <definedName name="LPB_Minor" localSheetId="6">#REF!</definedName>
    <definedName name="LPB_Minor">#REF!</definedName>
    <definedName name="LPBC" localSheetId="9">#REF!</definedName>
    <definedName name="LPBC" localSheetId="6">#REF!</definedName>
    <definedName name="LPBC">#REF!</definedName>
    <definedName name="lpg">#REF!</definedName>
    <definedName name="lpgyen">#REF!</definedName>
    <definedName name="LQ">#REF!</definedName>
    <definedName name="LR">'[241]Rekap RAP'!$F$29</definedName>
    <definedName name="lsl" localSheetId="4">#REF!</definedName>
    <definedName name="lsl" localSheetId="6">#REF!</definedName>
    <definedName name="lsl">#REF!</definedName>
    <definedName name="LT">[360]Menu!$E$25</definedName>
    <definedName name="ltkerja" localSheetId="9">#REF!</definedName>
    <definedName name="ltkerja" localSheetId="6">#REF!</definedName>
    <definedName name="ltkerja">#REF!</definedName>
    <definedName name="luas" localSheetId="9">#REF!</definedName>
    <definedName name="luas" localSheetId="6">#REF!</definedName>
    <definedName name="luas">#REF!</definedName>
    <definedName name="luas_a" localSheetId="9">#REF!</definedName>
    <definedName name="luas_a" localSheetId="6">#REF!</definedName>
    <definedName name="luas_a">#REF!</definedName>
    <definedName name="Luas_Bangunan" localSheetId="4">#REF!</definedName>
    <definedName name="Luas_Bangunan">#REF!</definedName>
    <definedName name="luas_s">#REF!</definedName>
    <definedName name="lumpur" localSheetId="4">[367]ANALISA!#REF!</definedName>
    <definedName name="lumpur">[367]ANALISA!#REF!</definedName>
    <definedName name="m" localSheetId="4">[17]ANALIS!#REF!</definedName>
    <definedName name="m" localSheetId="6">#REF!</definedName>
    <definedName name="m">[17]ANALIS!#REF!</definedName>
    <definedName name="M..012">'[335]UPAH BAHAN '!$F$22</definedName>
    <definedName name="M.010" localSheetId="9">#REF!</definedName>
    <definedName name="M.010" localSheetId="4">#REF!</definedName>
    <definedName name="M.010" localSheetId="6">#REF!</definedName>
    <definedName name="M.010">#REF!</definedName>
    <definedName name="M.011" localSheetId="4">#REF!</definedName>
    <definedName name="M.011">#REF!</definedName>
    <definedName name="M.012" localSheetId="4">#REF!</definedName>
    <definedName name="M.012">#REF!</definedName>
    <definedName name="M.0121" localSheetId="4">#REF!</definedName>
    <definedName name="M.0121">#REF!</definedName>
    <definedName name="M.0122" localSheetId="4">#REF!</definedName>
    <definedName name="M.0122">#REF!</definedName>
    <definedName name="M.013" localSheetId="4">#REF!</definedName>
    <definedName name="M.013">#REF!</definedName>
    <definedName name="M.013A">[456]harga!$E$66</definedName>
    <definedName name="M.014" localSheetId="4">#REF!</definedName>
    <definedName name="M.014" localSheetId="6">#REF!</definedName>
    <definedName name="M.014">#REF!</definedName>
    <definedName name="M.020" localSheetId="4">#REF!</definedName>
    <definedName name="M.020" localSheetId="6">#REF!</definedName>
    <definedName name="M.020">#REF!</definedName>
    <definedName name="M.021" localSheetId="4">#REF!</definedName>
    <definedName name="M.021" localSheetId="6">#REF!</definedName>
    <definedName name="M.021">#REF!</definedName>
    <definedName name="M.022" localSheetId="4">#REF!</definedName>
    <definedName name="M.022" localSheetId="6">[649]H.Bhn!$M$36</definedName>
    <definedName name="M.022">#REF!</definedName>
    <definedName name="M.023" localSheetId="4">#REF!</definedName>
    <definedName name="M.023">#REF!</definedName>
    <definedName name="M.024" localSheetId="4">#REF!</definedName>
    <definedName name="M.024">#REF!</definedName>
    <definedName name="M.025" localSheetId="4">#REF!</definedName>
    <definedName name="M.025">#REF!</definedName>
    <definedName name="M.026" localSheetId="4">#REF!</definedName>
    <definedName name="M.026">#REF!</definedName>
    <definedName name="m.028">#REF!</definedName>
    <definedName name="m.029">#REF!</definedName>
    <definedName name="M.031" localSheetId="4">#REF!</definedName>
    <definedName name="M.031">#REF!</definedName>
    <definedName name="M.033" localSheetId="4">#REF!</definedName>
    <definedName name="M.033">#REF!</definedName>
    <definedName name="M.035" localSheetId="4">#REF!</definedName>
    <definedName name="M.035">#REF!</definedName>
    <definedName name="M.040" localSheetId="4">#REF!</definedName>
    <definedName name="M.040">#REF!</definedName>
    <definedName name="M.041" localSheetId="4">#REF!</definedName>
    <definedName name="M.041">#REF!</definedName>
    <definedName name="M.041A">[456]harga!$E$82</definedName>
    <definedName name="M.042" localSheetId="9">#REF!</definedName>
    <definedName name="M.042" localSheetId="4">#REF!</definedName>
    <definedName name="M.042" localSheetId="6">#REF!</definedName>
    <definedName name="M.042">#REF!</definedName>
    <definedName name="m.045" localSheetId="9">#REF!</definedName>
    <definedName name="m.045" localSheetId="6">#REF!</definedName>
    <definedName name="m.045">#REF!</definedName>
    <definedName name="m.047">#REF!</definedName>
    <definedName name="m.048">#REF!</definedName>
    <definedName name="m.049" localSheetId="9">'[165]Upah&amp;Bahan'!$C$44</definedName>
    <definedName name="m.049">'[166]Upah&amp;Bahan'!$C$44</definedName>
    <definedName name="M.050" localSheetId="9">[650]Material!$J$24</definedName>
    <definedName name="M.050" localSheetId="4">#REF!</definedName>
    <definedName name="M.050" localSheetId="6">[596]Material!$J$24</definedName>
    <definedName name="M.050">#REF!</definedName>
    <definedName name="M.061" localSheetId="9">#REF!</definedName>
    <definedName name="M.061" localSheetId="4">#REF!</definedName>
    <definedName name="M.061">#REF!</definedName>
    <definedName name="M.062" localSheetId="4">#REF!</definedName>
    <definedName name="M.062">#REF!</definedName>
    <definedName name="M.063" localSheetId="4">#REF!</definedName>
    <definedName name="M.063">#REF!</definedName>
    <definedName name="M.064" localSheetId="4">#REF!</definedName>
    <definedName name="M.064">#REF!</definedName>
    <definedName name="M.065" localSheetId="4">#REF!</definedName>
    <definedName name="M.065">#REF!</definedName>
    <definedName name="M.067">'[446]upah.bahan.alat'!$H$41</definedName>
    <definedName name="m.068" localSheetId="9">'[165]Upah&amp;Bahan'!$C$90</definedName>
    <definedName name="m.068">'[166]Upah&amp;Bahan'!$C$90</definedName>
    <definedName name="m.069" localSheetId="9">'[165]Upah&amp;Bahan'!$C$83</definedName>
    <definedName name="m.069">'[166]Upah&amp;Bahan'!$C$83</definedName>
    <definedName name="M.070" localSheetId="4">#REF!</definedName>
    <definedName name="M.070" localSheetId="6">#REF!</definedName>
    <definedName name="M.070">#REF!</definedName>
    <definedName name="M.080" localSheetId="9">#REF!</definedName>
    <definedName name="M.080" localSheetId="4">#REF!</definedName>
    <definedName name="M.080">#REF!</definedName>
    <definedName name="M.081" localSheetId="4">'[335]UPAH BAHAN '!#REF!</definedName>
    <definedName name="M.081">'[335]UPAH BAHAN '!#REF!</definedName>
    <definedName name="m.089" localSheetId="9">'[165]Upah&amp;Bahan'!$C$62</definedName>
    <definedName name="m.089">'[166]Upah&amp;Bahan'!$C$62</definedName>
    <definedName name="M.090" localSheetId="4">'[335]UPAH BAHAN '!#REF!</definedName>
    <definedName name="M.090" localSheetId="6">'[335]UPAH BAHAN '!#REF!</definedName>
    <definedName name="M.090">'[335]UPAH BAHAN '!#REF!</definedName>
    <definedName name="M.093" localSheetId="4">#REF!</definedName>
    <definedName name="M.093" localSheetId="6">#REF!</definedName>
    <definedName name="M.093">#REF!</definedName>
    <definedName name="M.094" localSheetId="4">#REF!</definedName>
    <definedName name="M.094" localSheetId="6">#REF!</definedName>
    <definedName name="M.094">#REF!</definedName>
    <definedName name="m.105" localSheetId="9">#REF!</definedName>
    <definedName name="m.105">#REF!</definedName>
    <definedName name="M.161" localSheetId="4">'[335]UPAH BAHAN '!#REF!</definedName>
    <definedName name="M.161">'[335]UPAH BAHAN '!#REF!</definedName>
    <definedName name="M.162" localSheetId="4">'[335]UPAH BAHAN '!#REF!</definedName>
    <definedName name="M.162">'[335]UPAH BAHAN '!#REF!</definedName>
    <definedName name="M.163" localSheetId="4">'[335]UPAH BAHAN '!#REF!</definedName>
    <definedName name="M.163">'[335]UPAH BAHAN '!#REF!</definedName>
    <definedName name="M.164" localSheetId="4">'[335]UPAH BAHAN '!#REF!</definedName>
    <definedName name="M.164">'[335]UPAH BAHAN '!#REF!</definedName>
    <definedName name="M.165" localSheetId="4">'[335]UPAH BAHAN '!#REF!</definedName>
    <definedName name="M.165">'[335]UPAH BAHAN '!#REF!</definedName>
    <definedName name="M.166" localSheetId="9">#REF!</definedName>
    <definedName name="M.166" localSheetId="4">#REF!</definedName>
    <definedName name="M.166" localSheetId="6">#REF!</definedName>
    <definedName name="M.166">#REF!</definedName>
    <definedName name="M.167" localSheetId="4">#REF!</definedName>
    <definedName name="M.167">#REF!</definedName>
    <definedName name="M.167A" localSheetId="4">'[335]UPAH BAHAN '!#REF!</definedName>
    <definedName name="M.167A">'[335]UPAH BAHAN '!#REF!</definedName>
    <definedName name="M.168" localSheetId="4">#REF!</definedName>
    <definedName name="M.168" localSheetId="6">#REF!</definedName>
    <definedName name="M.168">#REF!</definedName>
    <definedName name="m.169" localSheetId="9">#REF!</definedName>
    <definedName name="m.169" localSheetId="6">#REF!</definedName>
    <definedName name="m.169">#REF!</definedName>
    <definedName name="M.170" localSheetId="4">#REF!</definedName>
    <definedName name="M.170">#REF!</definedName>
    <definedName name="M.180" localSheetId="4">#REF!</definedName>
    <definedName name="M.180">#REF!</definedName>
    <definedName name="M.181" localSheetId="4">#REF!</definedName>
    <definedName name="M.181">#REF!</definedName>
    <definedName name="M.183" localSheetId="4">#REF!</definedName>
    <definedName name="M.183">#REF!</definedName>
    <definedName name="M.184" localSheetId="4">#REF!</definedName>
    <definedName name="M.184">#REF!</definedName>
    <definedName name="M.185" localSheetId="4">#REF!</definedName>
    <definedName name="M.185">#REF!</definedName>
    <definedName name="M.188" localSheetId="4">#REF!</definedName>
    <definedName name="M.188">#REF!</definedName>
    <definedName name="M.189">[456]harga!$E$115</definedName>
    <definedName name="m.190" localSheetId="9">'[304]Upah&amp;Bahan'!$C$100</definedName>
    <definedName name="m.190" localSheetId="6">'[318]Upah&amp;Bahan'!$C$100</definedName>
    <definedName name="M.190">[456]harga!$E$116</definedName>
    <definedName name="M.23">'[335]UPAH BAHAN '!$F$18</definedName>
    <definedName name="M.24">'[335]UPAH BAHAN '!$F$19</definedName>
    <definedName name="M.26A">'[335]UPAH BAHAN '!$F$37</definedName>
    <definedName name="M.26B">'[335]UPAH BAHAN '!$F$15</definedName>
    <definedName name="m.38" localSheetId="4">#REF!</definedName>
    <definedName name="m.38" localSheetId="6">#REF!</definedName>
    <definedName name="m.38">#REF!</definedName>
    <definedName name="m.68" localSheetId="9">'[165]Upah&amp;Bahan'!$C$61</definedName>
    <definedName name="m.68">'[166]Upah&amp;Bahan'!$C$61</definedName>
    <definedName name="M_02">[631]HarDasMat!$E$103</definedName>
    <definedName name="M_03">[631]HarDasMat!$E$156</definedName>
    <definedName name="m_gerinda" localSheetId="4">#REF!</definedName>
    <definedName name="m_gerinda" localSheetId="6">#REF!</definedName>
    <definedName name="m_gerinda">#REF!</definedName>
    <definedName name="m_las">[208]ALAT!$K$43</definedName>
    <definedName name="M1.18" localSheetId="4">#REF!</definedName>
    <definedName name="M1.18" localSheetId="6">#REF!</definedName>
    <definedName name="M1.18">#REF!</definedName>
    <definedName name="M1_2BIRO">#N/A</definedName>
    <definedName name="m102bnnc" localSheetId="6">'[150]lam-moi'!#REF!</definedName>
    <definedName name="m102bnnc">'[150]lam-moi'!#REF!</definedName>
    <definedName name="m102bnvl" localSheetId="6">'[150]lam-moi'!#REF!</definedName>
    <definedName name="m102bnvl">'[150]lam-moi'!#REF!</definedName>
    <definedName name="M10aa1p" localSheetId="9">#REF!</definedName>
    <definedName name="M10aa1p" localSheetId="6">#REF!</definedName>
    <definedName name="M10aa1p">#REF!</definedName>
    <definedName name="m10aamtc" localSheetId="6">'[150]t-h HA THE'!#REF!</definedName>
    <definedName name="m10aamtc">'[150]t-h HA THE'!#REF!</definedName>
    <definedName name="m10aanc" localSheetId="6">'[150]lam-moi'!#REF!</definedName>
    <definedName name="m10aanc">'[150]lam-moi'!#REF!</definedName>
    <definedName name="m10aavl" localSheetId="6">'[150]lam-moi'!#REF!</definedName>
    <definedName name="m10aavl">'[150]lam-moi'!#REF!</definedName>
    <definedName name="m10anc" localSheetId="6">'[150]lam-moi'!#REF!</definedName>
    <definedName name="m10anc">'[150]lam-moi'!#REF!</definedName>
    <definedName name="m10avl">'[150]lam-moi'!#REF!</definedName>
    <definedName name="m10banc">'[150]lam-moi'!#REF!</definedName>
    <definedName name="m10bavl">'[150]lam-moi'!#REF!</definedName>
    <definedName name="m122bnnc">'[150]lam-moi'!#REF!</definedName>
    <definedName name="m122bnvl">'[150]lam-moi'!#REF!</definedName>
    <definedName name="M12A">'[111]Upah Dan Bahan'!$F$59</definedName>
    <definedName name="m12aanc" localSheetId="6">'[150]lam-moi'!#REF!</definedName>
    <definedName name="m12aanc">'[150]lam-moi'!#REF!</definedName>
    <definedName name="m12aavl" localSheetId="6">'[150]lam-moi'!#REF!</definedName>
    <definedName name="m12aavl">'[150]lam-moi'!#REF!</definedName>
    <definedName name="m12anc" localSheetId="6">'[150]lam-moi'!#REF!</definedName>
    <definedName name="m12anc">'[150]lam-moi'!#REF!</definedName>
    <definedName name="m12avl" localSheetId="6">'[150]lam-moi'!#REF!</definedName>
    <definedName name="m12avl">'[150]lam-moi'!#REF!</definedName>
    <definedName name="M12ba3p" localSheetId="9">#REF!</definedName>
    <definedName name="M12ba3p" localSheetId="6">#REF!</definedName>
    <definedName name="M12ba3p">#REF!</definedName>
    <definedName name="m12banc" localSheetId="6">'[150]lam-moi'!#REF!</definedName>
    <definedName name="m12banc">'[150]lam-moi'!#REF!</definedName>
    <definedName name="m12bavl" localSheetId="6">'[150]lam-moi'!#REF!</definedName>
    <definedName name="m12bavl">'[150]lam-moi'!#REF!</definedName>
    <definedName name="M12bb1p" localSheetId="9">#REF!</definedName>
    <definedName name="M12bb1p" localSheetId="6">#REF!</definedName>
    <definedName name="M12bb1p">#REF!</definedName>
    <definedName name="m12bbnc" localSheetId="6">'[150]lam-moi'!#REF!</definedName>
    <definedName name="m12bbnc">'[150]lam-moi'!#REF!</definedName>
    <definedName name="m12bbvl" localSheetId="6">'[150]lam-moi'!#REF!</definedName>
    <definedName name="m12bbvl">'[150]lam-moi'!#REF!</definedName>
    <definedName name="M12bnnc">'[150]#REF'!#REF!</definedName>
    <definedName name="M12bnvl">'[150]#REF'!#REF!</definedName>
    <definedName name="M12cbnc" localSheetId="9">#REF!</definedName>
    <definedName name="M12cbnc" localSheetId="6">#REF!</definedName>
    <definedName name="M12cbnc">#REF!</definedName>
    <definedName name="M12cbvl" localSheetId="9">#REF!</definedName>
    <definedName name="M12cbvl" localSheetId="6">#REF!</definedName>
    <definedName name="M12cbvl">#REF!</definedName>
    <definedName name="m142bnnc" localSheetId="6">'[150]lam-moi'!#REF!</definedName>
    <definedName name="m142bnnc">'[150]lam-moi'!#REF!</definedName>
    <definedName name="m142bnvl" localSheetId="6">'[150]lam-moi'!#REF!</definedName>
    <definedName name="m142bnvl">'[150]lam-moi'!#REF!</definedName>
    <definedName name="M14bb1p" localSheetId="9">#REF!</definedName>
    <definedName name="M14bb1p" localSheetId="6">#REF!</definedName>
    <definedName name="M14bb1p">#REF!</definedName>
    <definedName name="m14bbnc" localSheetId="6">'[150]lam-moi'!#REF!</definedName>
    <definedName name="m14bbnc">'[150]lam-moi'!#REF!</definedName>
    <definedName name="M14bbvc" localSheetId="6">'[150]CHITIET VL-NC-TT -1p'!#REF!</definedName>
    <definedName name="M14bbvc">'[150]CHITIET VL-NC-TT -1p'!#REF!</definedName>
    <definedName name="m14bbvl" localSheetId="6">'[150]lam-moi'!#REF!</definedName>
    <definedName name="m14bbvl">'[150]lam-moi'!#REF!</definedName>
    <definedName name="M2.02" localSheetId="4">#REF!</definedName>
    <definedName name="M2.02" localSheetId="6">#REF!</definedName>
    <definedName name="M2.02">#REF!</definedName>
    <definedName name="M3.08_1_" localSheetId="4">#REF!</definedName>
    <definedName name="M3.08_1_">#REF!</definedName>
    <definedName name="M3.08_8_" localSheetId="4">#REF!</definedName>
    <definedName name="M3.08_8_">#REF!</definedName>
    <definedName name="M5.01" localSheetId="4">#REF!</definedName>
    <definedName name="M5.01">#REF!</definedName>
    <definedName name="M6.02_1_" localSheetId="4">#REF!</definedName>
    <definedName name="M6.02_1_">#REF!</definedName>
    <definedName name="M6.02_2_" localSheetId="4">#REF!</definedName>
    <definedName name="M6.02_2_">#REF!</definedName>
    <definedName name="M6.05" localSheetId="4">#REF!</definedName>
    <definedName name="M6.05">#REF!</definedName>
    <definedName name="M7.07_2_" localSheetId="4">#REF!</definedName>
    <definedName name="M7.07_2_">#REF!</definedName>
    <definedName name="M7.08_2_" localSheetId="4">#REF!</definedName>
    <definedName name="M7.08_2_">#REF!</definedName>
    <definedName name="M7.08_3_" localSheetId="4">#REF!</definedName>
    <definedName name="M7.08_3_">#REF!</definedName>
    <definedName name="M7.09" localSheetId="4">#REF!</definedName>
    <definedName name="M7.09">#REF!</definedName>
    <definedName name="M7.10_2_" localSheetId="4">#REF!</definedName>
    <definedName name="M7.10_2_">#REF!</definedName>
    <definedName name="M8.01_9_" localSheetId="4">#REF!</definedName>
    <definedName name="M8.01_9_">#REF!</definedName>
    <definedName name="M8.02_13_" localSheetId="4">#REF!</definedName>
    <definedName name="M8.02_13_">#REF!</definedName>
    <definedName name="M8.02_21_A" localSheetId="4">#REF!</definedName>
    <definedName name="M8.02_21_A">#REF!</definedName>
    <definedName name="M8.02_4_" localSheetId="4">#REF!</definedName>
    <definedName name="M8.02_4_">#REF!</definedName>
    <definedName name="M8.03_1_" localSheetId="4">#REF!</definedName>
    <definedName name="M8.03_1_">#REF!</definedName>
    <definedName name="M8.03_2_A" localSheetId="4">#REF!</definedName>
    <definedName name="M8.03_2_A">#REF!</definedName>
    <definedName name="M8.03_4_A" localSheetId="4">#REF!</definedName>
    <definedName name="M8.03_4_A">#REF!</definedName>
    <definedName name="M8.05_2_" localSheetId="4">#REF!</definedName>
    <definedName name="M8.05_2_">#REF!</definedName>
    <definedName name="M8a">'[150]THPDMoi  (2)'!#REF!</definedName>
    <definedName name="M8aa">'[150]THPDMoi  (2)'!#REF!</definedName>
    <definedName name="m8aanc" localSheetId="9">#REF!</definedName>
    <definedName name="m8aanc" localSheetId="6">#REF!</definedName>
    <definedName name="m8aanc">#REF!</definedName>
    <definedName name="m8aavl" localSheetId="9">#REF!</definedName>
    <definedName name="m8aavl" localSheetId="6">#REF!</definedName>
    <definedName name="m8aavl">#REF!</definedName>
    <definedName name="m8amtc" localSheetId="6">'[150]t-h HA THE'!#REF!</definedName>
    <definedName name="m8amtc">'[150]t-h HA THE'!#REF!</definedName>
    <definedName name="m8anc" localSheetId="6">'[150]lam-moi'!#REF!</definedName>
    <definedName name="m8anc">'[150]lam-moi'!#REF!</definedName>
    <definedName name="m8avl" localSheetId="6">'[150]lam-moi'!#REF!</definedName>
    <definedName name="m8avl">'[150]lam-moi'!#REF!</definedName>
    <definedName name="M9.02" localSheetId="4">#REF!</definedName>
    <definedName name="M9.02" localSheetId="6">#REF!</definedName>
    <definedName name="M9.02">#REF!</definedName>
    <definedName name="M9.05_1_" localSheetId="4">#REF!</definedName>
    <definedName name="M9.05_1_">#REF!</definedName>
    <definedName name="M9.09_1_" localSheetId="4">#REF!</definedName>
    <definedName name="M9.09_1_">#REF!</definedName>
    <definedName name="ma" localSheetId="4">#REF!</definedName>
    <definedName name="ma">#REF!</definedName>
    <definedName name="Ma3pnc">#REF!</definedName>
    <definedName name="Ma3pvl">#REF!</definedName>
    <definedName name="Maa3pnc">#REF!</definedName>
    <definedName name="Maa3pvl">#REF!</definedName>
    <definedName name="MADE">[468]BASIC!#REF!</definedName>
    <definedName name="mader">[651]Alat!$BO$427</definedName>
    <definedName name="mai" localSheetId="4">#REF!</definedName>
    <definedName name="mai" localSheetId="6">#REF!</definedName>
    <definedName name="mai">#REF!</definedName>
    <definedName name="maint" localSheetId="4">#REF!</definedName>
    <definedName name="maint">#REF!</definedName>
    <definedName name="MAJOR" localSheetId="4">#REF!</definedName>
    <definedName name="MAJOR">#REF!</definedName>
    <definedName name="maka" localSheetId="9">'[304]Upah&amp;Bahan'!$C$44</definedName>
    <definedName name="maka">'[318]Upah&amp;Bahan'!$C$44</definedName>
    <definedName name="mal">[652]MAP!$V$18</definedName>
    <definedName name="MAL1M2" localSheetId="9">#REF!</definedName>
    <definedName name="MAL1M2" localSheetId="6">#REF!</definedName>
    <definedName name="MAL1M2">#REF!</definedName>
    <definedName name="MAL1M3" localSheetId="9">#REF!</definedName>
    <definedName name="MAL1M3" localSheetId="6">#REF!</definedName>
    <definedName name="MAL1M3">#REF!</definedName>
    <definedName name="malas">[653]PriceList!$E$17</definedName>
    <definedName name="malat" localSheetId="6">#REF!</definedName>
    <definedName name="malat">#REF!</definedName>
    <definedName name="mammer" localSheetId="4">[87]PM!#REF!</definedName>
    <definedName name="mammer" localSheetId="6">[87]PM!#REF!</definedName>
    <definedName name="mammer">[87]PM!#REF!</definedName>
    <definedName name="mAN" localSheetId="9">#REF!</definedName>
    <definedName name="man" localSheetId="4">#REF!</definedName>
    <definedName name="man" localSheetId="6">#REF!</definedName>
    <definedName name="man">#REF!</definedName>
    <definedName name="mandor" localSheetId="4">#REF!</definedName>
    <definedName name="mandor" localSheetId="6">[279]Tabels!$K$6</definedName>
    <definedName name="mandor">#REF!</definedName>
    <definedName name="MANDOR21" localSheetId="6">#REF!</definedName>
    <definedName name="MANDOR21">#REF!</definedName>
    <definedName name="MANDOR22">#REF!</definedName>
    <definedName name="MANDOR233">#REF!</definedName>
    <definedName name="MANDOR311" localSheetId="4">#REF!</definedName>
    <definedName name="MANDOR311">#REF!</definedName>
    <definedName name="MANDOR312" localSheetId="4">#REF!</definedName>
    <definedName name="MANDOR312">#REF!</definedName>
    <definedName name="MANDOR321">#REF!</definedName>
    <definedName name="MANDOR322">#REF!</definedName>
    <definedName name="MANDOR33" localSheetId="4">#REF!</definedName>
    <definedName name="MANDOR33">#REF!</definedName>
    <definedName name="MANDOR34">#REF!</definedName>
    <definedName name="MANDOR412">#REF!</definedName>
    <definedName name="MANDOR511" localSheetId="4">#REF!</definedName>
    <definedName name="MANDOR511">#REF!</definedName>
    <definedName name="MANDOR512" localSheetId="4">#REF!</definedName>
    <definedName name="MANDOR512">#REF!</definedName>
    <definedName name="MANDOR521" localSheetId="4">#REF!</definedName>
    <definedName name="MANDOR521">#REF!</definedName>
    <definedName name="MANDOR611" localSheetId="4">#REF!</definedName>
    <definedName name="MANDOR611">#REF!</definedName>
    <definedName name="MANDOR635">#REF!</definedName>
    <definedName name="MANDOR711">#REF!</definedName>
    <definedName name="MANDOR72">#REF!</definedName>
    <definedName name="MANDOR74">#REF!</definedName>
    <definedName name="MANDOR753" localSheetId="4">#REF!</definedName>
    <definedName name="MANDOR753">#REF!</definedName>
    <definedName name="MANDOR773">#REF!</definedName>
    <definedName name="MANDOR818" localSheetId="4">#REF!</definedName>
    <definedName name="MANDOR818">#REF!</definedName>
    <definedName name="MANDOR819" localSheetId="4">#REF!</definedName>
    <definedName name="MANDOR819">#REF!</definedName>
    <definedName name="mandrt">[255]HDU!$H$17</definedName>
    <definedName name="Manggis" localSheetId="9">#REF!</definedName>
    <definedName name="Manggis" localSheetId="6">#REF!</definedName>
    <definedName name="Manggis">#REF!</definedName>
    <definedName name="manhole" localSheetId="9">#REF!</definedName>
    <definedName name="manhole" localSheetId="4">#REF!</definedName>
    <definedName name="manhole" localSheetId="6">#REF!</definedName>
    <definedName name="manhole">#REF!</definedName>
    <definedName name="manhole60x100">#REF!</definedName>
    <definedName name="manhole60x60">#REF!</definedName>
    <definedName name="mapel" localSheetId="6">#REF!</definedName>
    <definedName name="mapel">[208]map!$N$15</definedName>
    <definedName name="Mar_All" localSheetId="4">#REF!</definedName>
    <definedName name="Mar_All" localSheetId="6">#REF!</definedName>
    <definedName name="Mar_All">#REF!</definedName>
    <definedName name="Mar_Bahapal" localSheetId="4">#REF!</definedName>
    <definedName name="Mar_Bahapal">#REF!</definedName>
    <definedName name="Mar_Barumun" localSheetId="4">#REF!</definedName>
    <definedName name="Mar_Barumun">#REF!</definedName>
    <definedName name="Mar_Buaya" localSheetId="4">#REF!</definedName>
    <definedName name="Mar_Buaya">#REF!</definedName>
    <definedName name="Mar_Dua1" localSheetId="4">#REF!</definedName>
    <definedName name="Mar_Dua1">#REF!</definedName>
    <definedName name="Mar_Dua2" localSheetId="4">#REF!</definedName>
    <definedName name="Mar_Dua2">#REF!</definedName>
    <definedName name="Mar_Hantu" localSheetId="4">#REF!</definedName>
    <definedName name="Mar_Hantu">#REF!</definedName>
    <definedName name="Mar_Pane" localSheetId="4">#REF!</definedName>
    <definedName name="Mar_Pane">#REF!</definedName>
    <definedName name="Mar_Poncan" localSheetId="4">#REF!</definedName>
    <definedName name="Mar_Poncan">#REF!</definedName>
    <definedName name="Mar_Raso" localSheetId="4">#REF!</definedName>
    <definedName name="Mar_Raso">#REF!</definedName>
    <definedName name="Mar_Sibintang" localSheetId="4">#REF!</definedName>
    <definedName name="Mar_Sibintang">#REF!</definedName>
    <definedName name="Mar_Sibuluh" localSheetId="4">#REF!</definedName>
    <definedName name="Mar_Sibuluh">#REF!</definedName>
    <definedName name="Mar_Ujung" localSheetId="4">#REF!</definedName>
    <definedName name="Mar_Ujung">#REF!</definedName>
    <definedName name="marble">[114]BasicPrice!$G$133</definedName>
    <definedName name="marblestruc">[114]BasicPrice!$G$134</definedName>
    <definedName name="MARGA2" localSheetId="6">#REF!</definedName>
    <definedName name="MARGA2">#REF!</definedName>
    <definedName name="margaluyu" localSheetId="6">#REF!</definedName>
    <definedName name="margaluyu">#REF!</definedName>
    <definedName name="marine" localSheetId="6">'[240]harga lama'!#REF!</definedName>
    <definedName name="marine">'[240]harga lama'!#REF!</definedName>
    <definedName name="mark_up" localSheetId="9">#REF!</definedName>
    <definedName name="mark_up" localSheetId="4">#REF!</definedName>
    <definedName name="mark_up" localSheetId="6">#REF!</definedName>
    <definedName name="mark_up">#REF!</definedName>
    <definedName name="Mark_UpA" localSheetId="9">#REF!</definedName>
    <definedName name="Mark_UpA" localSheetId="6">#REF!</definedName>
    <definedName name="Mark_UpA">#REF!</definedName>
    <definedName name="Mark_UpB">#REF!</definedName>
    <definedName name="Marka" localSheetId="4">#REF!</definedName>
    <definedName name="Marka">#REF!</definedName>
    <definedName name="MARKA_JALAN" localSheetId="4">'[249](ANALISA-lain)'!#REF!</definedName>
    <definedName name="MARKA_JALAN">'[249](ANALISA-lain)'!#REF!</definedName>
    <definedName name="markbaja">[653]PriceList!$F$8</definedName>
    <definedName name="markbesi">[653]PriceList!$F$13</definedName>
    <definedName name="Marketing" localSheetId="4">#REF!</definedName>
    <definedName name="Marketing" localSheetId="6">#REF!</definedName>
    <definedName name="Marketing">#REF!</definedName>
    <definedName name="marking" localSheetId="4">#REF!</definedName>
    <definedName name="marking">#REF!</definedName>
    <definedName name="MARKUP" localSheetId="4">#REF!</definedName>
    <definedName name="MARKUP">#REF!</definedName>
    <definedName name="Markup_Pek">#REF!</definedName>
    <definedName name="Markup_Upah">#REF!</definedName>
    <definedName name="marmer.solid">#REF!</definedName>
    <definedName name="marmer_40_60">#REF!</definedName>
    <definedName name="marmer_60_60">#REF!</definedName>
    <definedName name="marmer40x40">#REF!</definedName>
    <definedName name="marmer60x60">#REF!</definedName>
    <definedName name="mars">#REF!</definedName>
    <definedName name="MAS">#REF!</definedName>
    <definedName name="masa" localSheetId="4">[203]Input!#REF!</definedName>
    <definedName name="masa">[203]Input!#REF!</definedName>
    <definedName name="masapelak">[654]DB!$M$16</definedName>
    <definedName name="MasaPelaks">'[241]DATA PROYEK'!$F$31</definedName>
    <definedName name="masapemel" localSheetId="6">[654]DB!$M$17</definedName>
    <definedName name="MasaPemel">'[241]DATA PROYEK'!$F$32</definedName>
    <definedName name="MASTER" localSheetId="6">#REF!</definedName>
    <definedName name="MASTER">#REF!</definedName>
    <definedName name="masuk" localSheetId="4">#REF!</definedName>
    <definedName name="masuk" localSheetId="6">#REF!</definedName>
    <definedName name="masuk">#REF!</definedName>
    <definedName name="mat" localSheetId="4">#REF!</definedName>
    <definedName name="mat">#REF!</definedName>
    <definedName name="MAT.1013" localSheetId="4">#REF!</definedName>
    <definedName name="MAT.1013">#REF!</definedName>
    <definedName name="mata" localSheetId="9">'[304]Upah&amp;Bahan'!$C$52</definedName>
    <definedName name="mata">'[318]Upah&amp;Bahan'!$C$52</definedName>
    <definedName name="Mata_bor" localSheetId="9">#REF!</definedName>
    <definedName name="Mata_bor" localSheetId="6">#REF!</definedName>
    <definedName name="Mata_bor">#REF!</definedName>
    <definedName name="Mata_gergaji" localSheetId="9">#REF!</definedName>
    <definedName name="Mata_gergaji" localSheetId="6">#REF!</definedName>
    <definedName name="Mata_gergaji">#REF!</definedName>
    <definedName name="matahari" localSheetId="9">'[304]Upah&amp;Bahan'!$C$51</definedName>
    <definedName name="matahari">'[318]Upah&amp;Bahan'!$C$51</definedName>
    <definedName name="matakran" localSheetId="9">#REF!</definedName>
    <definedName name="matakran" localSheetId="6">#REF!</definedName>
    <definedName name="matakran">#REF!</definedName>
    <definedName name="MATERIAL" localSheetId="9">#REF!</definedName>
    <definedName name="MATERIAL" localSheetId="4">#REF!</definedName>
    <definedName name="MATERIAL" localSheetId="6">[56]Price!$A$45:$G$180</definedName>
    <definedName name="MATERIAL">#REF!</definedName>
    <definedName name="Material_Rangka_Baja" localSheetId="4">#REF!</definedName>
    <definedName name="Material_Rangka_Baja" localSheetId="6">#REF!</definedName>
    <definedName name="Material_Rangka_Baja">#REF!</definedName>
    <definedName name="materialpilihan">[258]upahbahan!$G$120</definedName>
    <definedName name="materials" localSheetId="9">'[655]HARGA DASAR'!$C$16:$F$406</definedName>
    <definedName name="materials">'[656]HARGA DASAR'!$C$16:$F$406</definedName>
    <definedName name="matger" localSheetId="9">#REF!</definedName>
    <definedName name="matger" localSheetId="6">#REF!</definedName>
    <definedName name="matger">#REF!</definedName>
    <definedName name="matim">[164]DHSD!$G$22</definedName>
    <definedName name="matlaut" localSheetId="6">#REF!</definedName>
    <definedName name="matlaut">#REF!</definedName>
    <definedName name="matpil">'[343]upah bahan'!$G$34</definedName>
    <definedName name="matrix" localSheetId="9">#REF!</definedName>
    <definedName name="matrix" localSheetId="6">#REF!</definedName>
    <definedName name="matrix">#REF!</definedName>
    <definedName name="MATSTRESING" localSheetId="4">'[466]Harga Sat Dasar'!#REF!</definedName>
    <definedName name="MATSTRESING" localSheetId="6">'[466]Harga Sat Dasar'!#REF!</definedName>
    <definedName name="MATSTRESING">'[466]Harga Sat Dasar'!#REF!</definedName>
    <definedName name="mau" localSheetId="9">'[165]Upah&amp;Bahan'!$C$54</definedName>
    <definedName name="mau">'[174]Upah&amp;Bahan'!$C$54</definedName>
    <definedName name="May_All" localSheetId="4">#REF!</definedName>
    <definedName name="May_All" localSheetId="6">#REF!</definedName>
    <definedName name="May_All">#REF!</definedName>
    <definedName name="May_Bahapal" localSheetId="4">#REF!</definedName>
    <definedName name="May_Bahapal" localSheetId="6">#REF!</definedName>
    <definedName name="May_Bahapal">#REF!</definedName>
    <definedName name="May_Barumun" localSheetId="4">#REF!</definedName>
    <definedName name="May_Barumun" localSheetId="6">#REF!</definedName>
    <definedName name="May_Barumun">#REF!</definedName>
    <definedName name="May_Buaya" localSheetId="4">#REF!</definedName>
    <definedName name="May_Buaya">#REF!</definedName>
    <definedName name="May_Dua1" localSheetId="4">#REF!</definedName>
    <definedName name="May_Dua1">#REF!</definedName>
    <definedName name="May_Dua2" localSheetId="4">#REF!</definedName>
    <definedName name="May_Dua2">#REF!</definedName>
    <definedName name="May_Hantu" localSheetId="4">#REF!</definedName>
    <definedName name="May_Hantu">#REF!</definedName>
    <definedName name="May_Pane" localSheetId="4">#REF!</definedName>
    <definedName name="May_Pane">#REF!</definedName>
    <definedName name="May_Poncan" localSheetId="4">#REF!</definedName>
    <definedName name="May_Poncan">#REF!</definedName>
    <definedName name="May_Raso" localSheetId="4">#REF!</definedName>
    <definedName name="May_Raso">#REF!</definedName>
    <definedName name="May_Sibintang" localSheetId="4">#REF!</definedName>
    <definedName name="May_Sibintang">#REF!</definedName>
    <definedName name="May_Sibuluh" localSheetId="4">#REF!</definedName>
    <definedName name="May_Sibuluh">#REF!</definedName>
    <definedName name="May_Ujung" localSheetId="4">#REF!</definedName>
    <definedName name="May_Ujung">#REF!</definedName>
    <definedName name="MAYOR" localSheetId="4">#REF!</definedName>
    <definedName name="MAYOR">#REF!</definedName>
    <definedName name="mb">#REF!</definedName>
    <definedName name="Mba1p" localSheetId="9">#REF!</definedName>
    <definedName name="Mba1p">#REF!</definedName>
    <definedName name="Mba3p">#REF!</definedName>
    <definedName name="mbahan">#REF!</definedName>
    <definedName name="mbaja_6">#REF!</definedName>
    <definedName name="mbb_6">#REF!</definedName>
    <definedName name="Mbb3p">#REF!</definedName>
    <definedName name="mbbek">#REF!</definedName>
    <definedName name="mbbek_6">#REF!</definedName>
    <definedName name="MBBESI">#REF!</definedName>
    <definedName name="MBBESI_6">#REF!</definedName>
    <definedName name="mbbrick">#REF!</definedName>
    <definedName name="mbbrick_6">#REF!</definedName>
    <definedName name="mbbwat">#REF!</definedName>
    <definedName name="mbbwat_6">#REF!</definedName>
    <definedName name="MBCW420JS516STD">#REF!</definedName>
    <definedName name="mbesi">#REF!</definedName>
    <definedName name="mbesi_6">#REF!</definedName>
    <definedName name="mbeton">[657]Monitor!$D$12</definedName>
    <definedName name="mbhn" localSheetId="6">#REF!</definedName>
    <definedName name="mbhn">'[346]Hrg Sat'!$H$7</definedName>
    <definedName name="mbhn_6" localSheetId="9">#REF!</definedName>
    <definedName name="mbhn_6" localSheetId="6">#REF!</definedName>
    <definedName name="mbhn_6">#REF!</definedName>
    <definedName name="Mbn1p" localSheetId="9">#REF!</definedName>
    <definedName name="Mbn1p" localSheetId="6">#REF!</definedName>
    <definedName name="Mbn1p">#REF!</definedName>
    <definedName name="mbnc" localSheetId="6">'[150]lam-moi'!#REF!</definedName>
    <definedName name="mbnc">'[150]lam-moi'!#REF!</definedName>
    <definedName name="MBOT" localSheetId="4">#REF!</definedName>
    <definedName name="MBOT" localSheetId="6">#REF!</definedName>
    <definedName name="MBOT">#REF!</definedName>
    <definedName name="mbtn_6" localSheetId="9">#REF!</definedName>
    <definedName name="mbtn_6" localSheetId="6">#REF!</definedName>
    <definedName name="mbtn_6">#REF!</definedName>
    <definedName name="mbvl" localSheetId="6">'[150]lam-moi'!#REF!</definedName>
    <definedName name="mbvl">'[150]lam-moi'!#REF!</definedName>
    <definedName name="mbw" localSheetId="9">#REF!</definedName>
    <definedName name="mbw" localSheetId="6">#REF!</definedName>
    <definedName name="mbw">#REF!</definedName>
    <definedName name="mbw_6" localSheetId="9">#REF!</definedName>
    <definedName name="mbw_6" localSheetId="6">#REF!</definedName>
    <definedName name="mbw_6">#REF!</definedName>
    <definedName name="mcat" localSheetId="9">#REF!</definedName>
    <definedName name="mcat" localSheetId="6">#REF!</definedName>
    <definedName name="mcat">#REF!</definedName>
    <definedName name="mcb.4">#REF!</definedName>
    <definedName name="mcb.6">#REF!</definedName>
    <definedName name="mccb.250">#REF!</definedName>
    <definedName name="mccb.80">#REF!</definedName>
    <definedName name="mcrane" localSheetId="9">#REF!</definedName>
    <definedName name="mcrane" localSheetId="6">#REF!</definedName>
    <definedName name="mcrane">[345]Base_Price!$J$178</definedName>
    <definedName name="mcs" localSheetId="9">#REF!</definedName>
    <definedName name="mcs" localSheetId="6">#REF!</definedName>
    <definedName name="mcs">#REF!</definedName>
    <definedName name="MCT" localSheetId="6">#REF!</definedName>
    <definedName name="MCT">#REF!</definedName>
    <definedName name="Mdhan539">'[658]Up Bhn3'!$AA$12</definedName>
    <definedName name="MDP" localSheetId="9">#REF!</definedName>
    <definedName name="MDP" localSheetId="6">#REF!</definedName>
    <definedName name="MDP">#REF!</definedName>
    <definedName name="mdr" localSheetId="9">#REF!</definedName>
    <definedName name="mdr" localSheetId="6">#REF!</definedName>
    <definedName name="mdr">[208]UPH!$K$17</definedName>
    <definedName name="MDR.1011" localSheetId="4">#REF!</definedName>
    <definedName name="MDR.1011" localSheetId="6">#REF!</definedName>
    <definedName name="MDR.1011">#REF!</definedName>
    <definedName name="MDR.1013" localSheetId="4">#REF!</definedName>
    <definedName name="MDR.1013">#REF!</definedName>
    <definedName name="MDR.1014" localSheetId="4">#REF!</definedName>
    <definedName name="MDR.1014">#REF!</definedName>
    <definedName name="MDR.636C">[133]metode.dmpu!$L$764</definedName>
    <definedName name="Mdralas539" localSheetId="4">#REF!</definedName>
    <definedName name="Mdralas539" localSheetId="6">#REF!</definedName>
    <definedName name="Mdralas539">#REF!</definedName>
    <definedName name="Mdrhan539" localSheetId="4">#REF!</definedName>
    <definedName name="Mdrhan539" localSheetId="6">#REF!</definedName>
    <definedName name="Mdrhan539">#REF!</definedName>
    <definedName name="mdryen">#REF!</definedName>
    <definedName name="ME" localSheetId="4">#REF!</definedName>
    <definedName name="ME">#REF!</definedName>
    <definedName name="me_6">#REF!</definedName>
    <definedName name="Medan__19_April_2010">[224]INPUT!$E$16</definedName>
    <definedName name="medan3.4" localSheetId="9">#REF!</definedName>
    <definedName name="medan3.4" localSheetId="6">#REF!</definedName>
    <definedName name="medan3.4">#REF!</definedName>
    <definedName name="medan5.10" localSheetId="9">#REF!</definedName>
    <definedName name="medan5.10" localSheetId="6">#REF!</definedName>
    <definedName name="medan5.10">#REF!</definedName>
    <definedName name="medan5.7" localSheetId="9">#REF!</definedName>
    <definedName name="medan5.7" localSheetId="6">#REF!</definedName>
    <definedName name="medan5.7">#REF!</definedName>
    <definedName name="medan6.12">#REF!</definedName>
    <definedName name="medan8.15">#REF!</definedName>
    <definedName name="megatik">#REF!</definedName>
    <definedName name="meja" localSheetId="9">'[304]Upah&amp;Bahan'!$C$83</definedName>
    <definedName name="meja">'[318]Upah&amp;Bahan'!$C$83</definedName>
    <definedName name="meja.guru">[122]ANALISA!#REF!</definedName>
    <definedName name="meja.murid">[122]ANALISA!#REF!</definedName>
    <definedName name="MEJA_GURU">[388]ANALISA!$N$11</definedName>
    <definedName name="meja_murid">[388]ANALISA!$N$53</definedName>
    <definedName name="MEJAGURU">#N/A</definedName>
    <definedName name="MEJMURID">#N/A</definedName>
    <definedName name="mek" localSheetId="6">#REF!</definedName>
    <definedName name="mek">[250]Upah!$M$20</definedName>
    <definedName name="mekanik" localSheetId="9">#REF!</definedName>
    <definedName name="mekanik" localSheetId="4">'[322]DU&amp;B'!#REF!</definedName>
    <definedName name="mekanik" localSheetId="6">[15]L2!$H$21</definedName>
    <definedName name="mekanik">'[322]DU&amp;B'!#REF!</definedName>
    <definedName name="MEKANIK1" localSheetId="4">#REF!</definedName>
    <definedName name="MEKANIK1" localSheetId="6">#REF!</definedName>
    <definedName name="MEKANIK1">#REF!</definedName>
    <definedName name="MEKANIK2" localSheetId="4">#REF!</definedName>
    <definedName name="MEKANIK2" localSheetId="6">#REF!</definedName>
    <definedName name="MEKANIK2">#REF!</definedName>
    <definedName name="MEKANIKAL" localSheetId="6">#REF!</definedName>
    <definedName name="MEKANIKAL">#REF!</definedName>
    <definedName name="mekdrt">[255]HDU!$H$21</definedName>
    <definedName name="mekyen" localSheetId="6">#REF!</definedName>
    <definedName name="mekyen">#REF!</definedName>
    <definedName name="mel." localSheetId="9">#REF!</definedName>
    <definedName name="mel." localSheetId="6">#REF!</definedName>
    <definedName name="mel.">#REF!</definedName>
    <definedName name="melamik\nonjasa" localSheetId="9">#REF!</definedName>
    <definedName name="melamik\nonjasa" localSheetId="6">#REF!</definedName>
    <definedName name="melamik\nonjasa">#REF!</definedName>
    <definedName name="melaminto">#REF!</definedName>
    <definedName name="melas">#REF!</definedName>
    <definedName name="membrane">#REF!</definedName>
    <definedName name="memec">[659]Source!$E$12</definedName>
    <definedName name="MEMEK" localSheetId="9">#REF!</definedName>
    <definedName name="MEMEK" localSheetId="6">#REF!</definedName>
    <definedName name="MEMEK">#REF!</definedName>
    <definedName name="memscreed" localSheetId="9">#REF!</definedName>
    <definedName name="memscreed" localSheetId="6">#REF!</definedName>
    <definedName name="memscreed">#REF!</definedName>
    <definedName name="meng">[48]rab!$B$166</definedName>
    <definedName name="mengapa" localSheetId="9">'[165]Kuantitas &amp; Harga'!#REF!</definedName>
    <definedName name="mengapa" localSheetId="6">'[166]Kuantitas &amp; Harga'!#REF!</definedName>
    <definedName name="mengapa">'[166]Kuantitas &amp; Harga'!#REF!</definedName>
    <definedName name="MENI" localSheetId="9">#REF!</definedName>
    <definedName name="meni" localSheetId="4">#REF!</definedName>
    <definedName name="meni" localSheetId="6">'[153]Harga Satuan Bahan'!$E$27</definedName>
    <definedName name="meni">#REF!</definedName>
    <definedName name="menibesi" localSheetId="9">#REF!</definedName>
    <definedName name="menibesi" localSheetId="4">'[291]HARGA SATUAN'!#REF!</definedName>
    <definedName name="menibesi" localSheetId="6">#REF!</definedName>
    <definedName name="menibesi">'[291]HARGA SATUAN'!#REF!</definedName>
    <definedName name="Menibesimtmenengah" localSheetId="9">#REF!</definedName>
    <definedName name="Menibesimtmenengah" localSheetId="6">#REF!</definedName>
    <definedName name="Menibesimtmenengah">#REF!</definedName>
    <definedName name="menie_kayu" localSheetId="9">#REF!</definedName>
    <definedName name="menie_kayu" localSheetId="6">#REF!</definedName>
    <definedName name="menie_kayu">#REF!</definedName>
    <definedName name="menikayu" localSheetId="9">#REF!</definedName>
    <definedName name="menikayu" localSheetId="6">#REF!</definedName>
    <definedName name="menikayu">#REF!</definedName>
    <definedName name="menikayumtmenengah">#REF!</definedName>
    <definedName name="menizynch">#REF!</definedName>
    <definedName name="menteng" localSheetId="4">'[291]HARGA SATUAN'!#REF!</definedName>
    <definedName name="menteng">'[291]HARGA SATUAN'!#REF!</definedName>
    <definedName name="MENU" localSheetId="6">#REF!</definedName>
    <definedName name="MENU">[2]Menu!$B$1</definedName>
    <definedName name="MENUAG" localSheetId="4">[142]AGG!#REF!</definedName>
    <definedName name="MENUAG" localSheetId="6">[142]AGG!#REF!</definedName>
    <definedName name="MENUAG">[142]AGG!#REF!</definedName>
    <definedName name="MENUAL" localSheetId="4">#REF!</definedName>
    <definedName name="MENUAL" localSheetId="6">#REF!</definedName>
    <definedName name="MENUAL">#REF!</definedName>
    <definedName name="MENUB" localSheetId="4">[660]MT!#REF!</definedName>
    <definedName name="MENUB" localSheetId="6">[660]MT!#REF!</definedName>
    <definedName name="MENUB">[660]MT!#REF!</definedName>
    <definedName name="MENUBOQ" localSheetId="9">'[125]1_boq'!#REF!</definedName>
    <definedName name="MENUBOQ" localSheetId="4">'[10]Df-Kuan'!#REF!</definedName>
    <definedName name="MENUBOQ" localSheetId="6">[1]COVER!#REF!</definedName>
    <definedName name="MENUBOQ">'[10]Df-Kuan'!#REF!</definedName>
    <definedName name="MENUD2" localSheetId="4">[142]B_6!#REF!</definedName>
    <definedName name="MENUD2">[142]B_6!#REF!</definedName>
    <definedName name="MENUD2F" localSheetId="4">[142]B_6!#REF!</definedName>
    <definedName name="MENUD2F">[142]B_6!#REF!</definedName>
    <definedName name="MENUD2F2" localSheetId="4">[142]B_6!#REF!</definedName>
    <definedName name="MENUD2F2">[142]B_6!#REF!</definedName>
    <definedName name="MENUD2U" localSheetId="4">[142]B_6!#REF!</definedName>
    <definedName name="MENUD2U">[142]B_6!#REF!</definedName>
    <definedName name="MENUD2U2" localSheetId="4">[142]B_6!#REF!</definedName>
    <definedName name="MENUD2U2">[142]B_6!#REF!</definedName>
    <definedName name="MENUD3" localSheetId="4">[142]B_7!#REF!</definedName>
    <definedName name="MENUD3">[142]B_7!#REF!</definedName>
    <definedName name="MENUD3F" localSheetId="4">[142]B_7!#REF!</definedName>
    <definedName name="MENUD3F">[142]B_7!#REF!</definedName>
    <definedName name="MENUD3U" localSheetId="4">[142]B_7!#REF!</definedName>
    <definedName name="MENUD3U">[142]B_7!#REF!</definedName>
    <definedName name="MENUD4" localSheetId="4">[142]B_8!#REF!</definedName>
    <definedName name="MENUD4">[142]B_8!#REF!</definedName>
    <definedName name="MENUD4F" localSheetId="4">[142]B_8!#REF!</definedName>
    <definedName name="MENUD4F">[142]B_8!#REF!</definedName>
    <definedName name="MENUD4F2" localSheetId="4">[142]B_8!#REF!</definedName>
    <definedName name="MENUD4F2">[142]B_8!#REF!</definedName>
    <definedName name="MENUD4U" localSheetId="4">[142]B_8!#REF!</definedName>
    <definedName name="MENUD4U">[142]B_8!#REF!</definedName>
    <definedName name="MENUD4U2" localSheetId="4">[142]B_8!#REF!</definedName>
    <definedName name="MENUD4U2">[142]B_8!#REF!</definedName>
    <definedName name="MENUD6" localSheetId="4">[142]B_9!#REF!</definedName>
    <definedName name="MENUD6">[142]B_9!#REF!</definedName>
    <definedName name="MENUD6F" localSheetId="4">[142]B_9!#REF!</definedName>
    <definedName name="MENUD6F">[142]B_9!#REF!</definedName>
    <definedName name="MENUD6F2" localSheetId="4">[142]B_9!#REF!</definedName>
    <definedName name="MENUD6F2">[142]B_9!#REF!</definedName>
    <definedName name="MENUD6U" localSheetId="4">[142]B_9!#REF!</definedName>
    <definedName name="MENUD6U">[142]B_9!#REF!</definedName>
    <definedName name="MENUD6U2" localSheetId="4">[142]B_9!#REF!</definedName>
    <definedName name="MENUD6U2">[142]B_9!#REF!</definedName>
    <definedName name="MENUD7" localSheetId="4">'[142]B_10 (4)'!#REF!</definedName>
    <definedName name="MENUD7">'[142]B_10 (4)'!#REF!</definedName>
    <definedName name="MENUD7F" localSheetId="4">'[142]B_10 (4)'!#REF!</definedName>
    <definedName name="MENUD7F">'[142]B_10 (4)'!#REF!</definedName>
    <definedName name="MENUD7F2" localSheetId="4">'[142]B_10 (4)'!#REF!</definedName>
    <definedName name="MENUD7F2">'[142]B_10 (4)'!#REF!</definedName>
    <definedName name="MENUD7U" localSheetId="4">'[142]B_10 (4)'!#REF!</definedName>
    <definedName name="MENUD7U">'[142]B_10 (4)'!#REF!</definedName>
    <definedName name="MENUD7U2" localSheetId="4">'[142]B_10 (4)'!#REF!</definedName>
    <definedName name="MENUD7U2">'[142]B_10 (4)'!#REF!</definedName>
    <definedName name="MENUIN" localSheetId="4">#REF!</definedName>
    <definedName name="MENUIN" localSheetId="6">#REF!</definedName>
    <definedName name="MENUIN">#REF!</definedName>
    <definedName name="MENUMOB" localSheetId="4">#REF!</definedName>
    <definedName name="MENUMOB" localSheetId="6">#REF!</definedName>
    <definedName name="MENUMOB">#REF!</definedName>
    <definedName name="menunggu" localSheetId="9">'[165]Upah&amp;Bahan'!$C$17</definedName>
    <definedName name="menunggu">'[166]Upah&amp;Bahan'!$C$17</definedName>
    <definedName name="MER">'[661]4-Basic Price'!$F$179</definedName>
    <definedName name="meranti">'[346]Hrg Sat'!$E$111</definedName>
    <definedName name="MERCURI" localSheetId="4">'[466]Harga Sat Dasar'!#REF!</definedName>
    <definedName name="MERCURI" localSheetId="6">'[466]Harga Sat Dasar'!#REF!</definedName>
    <definedName name="MERCURI">'[466]Harga Sat Dasar'!#REF!</definedName>
    <definedName name="mesger" localSheetId="9">#REF!</definedName>
    <definedName name="mesger" localSheetId="6">#REF!</definedName>
    <definedName name="mesger">#REF!</definedName>
    <definedName name="mesh" localSheetId="9">#REF!</definedName>
    <definedName name="mesh" localSheetId="6">#REF!</definedName>
    <definedName name="mesh">#REF!</definedName>
    <definedName name="Mesin_bor" localSheetId="9">#REF!</definedName>
    <definedName name="Mesin_bor" localSheetId="6">#REF!</definedName>
    <definedName name="Mesin_bor">#REF!</definedName>
    <definedName name="Mesin_gergaji">#REF!</definedName>
    <definedName name="Mesin_Las" localSheetId="4">#REF!</definedName>
    <definedName name="Mesin_Las">#REF!</definedName>
    <definedName name="Mesin_Marka_Applicator">'[389]HARGA SATUAN'!$K$120</definedName>
    <definedName name="Mesin_Potong_ChainShaw" localSheetId="9">#REF!</definedName>
    <definedName name="Mesin_Potong_ChainShaw" localSheetId="6">#REF!</definedName>
    <definedName name="Mesin_Potong_ChainShaw">#REF!</definedName>
    <definedName name="Mesin_potong_plat" localSheetId="9">#REF!</definedName>
    <definedName name="Mesin_potong_plat" localSheetId="6">#REF!</definedName>
    <definedName name="Mesin_potong_plat">#REF!</definedName>
    <definedName name="mesingilas" localSheetId="6">'[240]harga lama'!#REF!</definedName>
    <definedName name="mesingilas">'[240]harga lama'!#REF!</definedName>
    <definedName name="mesingilas3roda" localSheetId="9">#REF!</definedName>
    <definedName name="mesingilas3roda" localSheetId="6">#REF!</definedName>
    <definedName name="mesingilas3roda">#REF!</definedName>
    <definedName name="mesingilaskaret" localSheetId="9">#REF!</definedName>
    <definedName name="mesingilaskaret" localSheetId="6">#REF!</definedName>
    <definedName name="mesingilaskaret">#REF!</definedName>
    <definedName name="mesingilastendem" localSheetId="9">#REF!</definedName>
    <definedName name="mesingilastendem" localSheetId="6">#REF!</definedName>
    <definedName name="mesingilastendem">#REF!</definedName>
    <definedName name="mesinlas" localSheetId="6">'[240]harga lama'!#REF!</definedName>
    <definedName name="mesinlas">'[240]harga lama'!#REF!</definedName>
    <definedName name="met" localSheetId="6">[662]BOQ!$A$14:$G$212</definedName>
    <definedName name="MET">[262]met!$B$1:$T$1183</definedName>
    <definedName name="MET_ANLS_TEKNIS">[262]met!$C$1:$R$748</definedName>
    <definedName name="METODA" localSheetId="4">#REF!</definedName>
    <definedName name="METODA" localSheetId="6">#REF!</definedName>
    <definedName name="METODA">#REF!</definedName>
    <definedName name="METODE" localSheetId="6">#REF!</definedName>
    <definedName name="METODE">#N/A</definedName>
    <definedName name="metrolite">[48]upah!$H$104</definedName>
    <definedName name="mf" localSheetId="4">'[181]Upah, Bahan, Alat'!#REF!</definedName>
    <definedName name="MF" localSheetId="6">[157]harsat!#REF!</definedName>
    <definedName name="mf">'[181]Upah, Bahan, Alat'!#REF!</definedName>
    <definedName name="mf1.7">[158]HARSAT!$I$133</definedName>
    <definedName name="mg" localSheetId="6">#REF!</definedName>
    <definedName name="mg">[255]HDA!$H$20</definedName>
    <definedName name="mg.3r">'[234]Sat~Bahu'!$C$96</definedName>
    <definedName name="mgb">'[234]Sat~Bahu'!$C$98</definedName>
    <definedName name="mgrader" localSheetId="4">#REF!</definedName>
    <definedName name="mgrader" localSheetId="6">#REF!</definedName>
    <definedName name="mgrader">#REF!</definedName>
    <definedName name="mgrk">'[234]Sat~Bahu'!$C$99</definedName>
    <definedName name="mgt">'[234]Sat~Bahu'!$C$97</definedName>
    <definedName name="MIJ">'[661]4-Basic Price'!$F$180</definedName>
    <definedName name="MILYAR" localSheetId="9">#REF!</definedName>
    <definedName name="MILYAR" localSheetId="6">#REF!</definedName>
    <definedName name="MILYAR">'[365]TERBIL prog 2017'!$D$8</definedName>
    <definedName name="mimba" localSheetId="4">'[291]HARGA SATUAN'!#REF!</definedName>
    <definedName name="mimba" localSheetId="6">'[291]HARGA SATUAN'!#REF!</definedName>
    <definedName name="mimba">'[291]HARGA SATUAN'!#REF!</definedName>
    <definedName name="MIN_PPN" localSheetId="6">#REF!</definedName>
    <definedName name="MIN_PPN">#REF!</definedName>
    <definedName name="mingg" localSheetId="9">#REF!</definedName>
    <definedName name="mingg" localSheetId="6">#REF!</definedName>
    <definedName name="mingg">#REF!</definedName>
    <definedName name="MingguKe">'[241]Laporan Mingguan'!$T$10</definedName>
    <definedName name="Minivibro" localSheetId="9">#REF!</definedName>
    <definedName name="Minivibro" localSheetId="4">#REF!</definedName>
    <definedName name="Minivibro" localSheetId="6">#REF!</definedName>
    <definedName name="Minivibro">#REF!</definedName>
    <definedName name="MINOR" localSheetId="9">'[72]Kuantitas &amp; Harga'!#REF!</definedName>
    <definedName name="MINOR" localSheetId="4">#REF!</definedName>
    <definedName name="MINOR">#REF!</definedName>
    <definedName name="MINUSPPN" localSheetId="4">#REF!</definedName>
    <definedName name="MINUSPPN">#REF!</definedName>
    <definedName name="minyak" localSheetId="9">#REF!</definedName>
    <definedName name="minyak" localSheetId="4">#REF!</definedName>
    <definedName name="minyak" localSheetId="6">'[259]Harga Dasar'!$H$34</definedName>
    <definedName name="minyak">#REF!</definedName>
    <definedName name="Minyak_cat" localSheetId="9">#REF!</definedName>
    <definedName name="minyak_cat" localSheetId="4">#REF!</definedName>
    <definedName name="Minyak_cat" localSheetId="6">#REF!</definedName>
    <definedName name="minyak_cat">#REF!</definedName>
    <definedName name="MINYAKBEGESTING">'[212]HARGA SATUAN  '!$G$44</definedName>
    <definedName name="Minyakbekisting" localSheetId="9">#REF!</definedName>
    <definedName name="minyakbekisting">[48]upah!$H$109</definedName>
    <definedName name="minyakcat" localSheetId="9">#REF!</definedName>
    <definedName name="MINYAKCAT" localSheetId="4">'[212]HARGA SATUAN  '!#REF!</definedName>
    <definedName name="minyakcat" localSheetId="6">[48]upah!$H$108</definedName>
    <definedName name="MINYAKCAT">'[212]HARGA SATUAN  '!#REF!</definedName>
    <definedName name="minyakcatstd" localSheetId="9">#REF!</definedName>
    <definedName name="minyakcatstd" localSheetId="6">#REF!</definedName>
    <definedName name="minyakcatstd">#REF!</definedName>
    <definedName name="minyakmelamik" localSheetId="9">#REF!</definedName>
    <definedName name="minyakmelamik" localSheetId="6">#REF!</definedName>
    <definedName name="minyakmelamik">#REF!</definedName>
    <definedName name="minyaktanah" localSheetId="4">#REF!</definedName>
    <definedName name="minyaktanah" localSheetId="6">[258]upahbahan!#REF!</definedName>
    <definedName name="minyaktanah">#REF!</definedName>
    <definedName name="MISTIL" localSheetId="6">#REF!</definedName>
    <definedName name="MISTIL">#REF!</definedName>
    <definedName name="MIXER" localSheetId="4">#REF!</definedName>
    <definedName name="MIXER">#REF!</definedName>
    <definedName name="Mixeralas539" localSheetId="4">#REF!</definedName>
    <definedName name="Mixeralas539">#REF!</definedName>
    <definedName name="Mixerhan539" localSheetId="4">#REF!</definedName>
    <definedName name="Mixerhan539">#REF!</definedName>
    <definedName name="MJ" localSheetId="4">#REF!</definedName>
    <definedName name="MJ">#REF!</definedName>
    <definedName name="MJRAPAT">#N/A</definedName>
    <definedName name="mk" localSheetId="6">#REF!</definedName>
    <definedName name="mk">#REF!</definedName>
    <definedName name="MK_DLAUT">#N/A</definedName>
    <definedName name="Mkhan539" localSheetId="4">#REF!</definedName>
    <definedName name="Mkhan539" localSheetId="6">#REF!</definedName>
    <definedName name="Mkhan539">#REF!</definedName>
    <definedName name="mkonsul">[659]Source!$E$13</definedName>
    <definedName name="ml" localSheetId="4">'[322]DU&amp;B'!#REF!</definedName>
    <definedName name="ML" localSheetId="6">'[234]Sat~Bahu'!$C$6</definedName>
    <definedName name="ml">'[322]DU&amp;B'!#REF!</definedName>
    <definedName name="mlas" localSheetId="6">#REF!</definedName>
    <definedName name="mlas">#REF!</definedName>
    <definedName name="mlasjam" localSheetId="6">#REF!</definedName>
    <definedName name="mlasjam">#REF!</definedName>
    <definedName name="mlasunit" localSheetId="6">#REF!</definedName>
    <definedName name="mlasunit">#REF!</definedName>
    <definedName name="mlasyen">#REF!</definedName>
    <definedName name="MLEFT" localSheetId="4">#REF!</definedName>
    <definedName name="MLEFT">#REF!</definedName>
    <definedName name="mlex.w" localSheetId="9">#REF!</definedName>
    <definedName name="mlex.w">#REF!</definedName>
    <definedName name="mlh" localSheetId="4">'[322]DU&amp;B'!#REF!</definedName>
    <definedName name="mlh" localSheetId="6">'[323]DU&amp;B'!#REF!</definedName>
    <definedName name="mlh">'[322]DU&amp;B'!#REF!</definedName>
    <definedName name="MM" localSheetId="9">#REF!</definedName>
    <definedName name="mm" localSheetId="6">#REF!</definedName>
    <definedName name="MM">'[663]4-Basic Price'!$F$71</definedName>
    <definedName name="MM_00" localSheetId="6">#REF!</definedName>
    <definedName name="MM_00">#REF!</definedName>
    <definedName name="MM_01" localSheetId="6">#REF!</definedName>
    <definedName name="MM_01">#REF!</definedName>
    <definedName name="MM_02" localSheetId="6">#REF!</definedName>
    <definedName name="MM_02">#REF!</definedName>
    <definedName name="MM_07">#REF!</definedName>
    <definedName name="MM_08">#REF!</definedName>
    <definedName name="MM_09">#REF!</definedName>
    <definedName name="MM_10">#REF!</definedName>
    <definedName name="MM_11">#REF!</definedName>
    <definedName name="MM_12">#REF!</definedName>
    <definedName name="MM_13">#REF!</definedName>
    <definedName name="MM_14">#REF!</definedName>
    <definedName name="MM_15">#REF!</definedName>
    <definedName name="MM_16">#REF!</definedName>
    <definedName name="MM_17">#REF!</definedName>
    <definedName name="MM_19">#REF!</definedName>
    <definedName name="MM_20">#REF!</definedName>
    <definedName name="MM_21">#REF!</definedName>
    <definedName name="MM_22">#REF!</definedName>
    <definedName name="MM_23">#REF!</definedName>
    <definedName name="MM_24">#REF!</definedName>
    <definedName name="MM_25">#REF!</definedName>
    <definedName name="MM_26">#REF!</definedName>
    <definedName name="mmc" localSheetId="9" hidden="1">{#N/A,#N/A,TRUE,"Front";#N/A,#N/A,TRUE,"Simple Letter";#N/A,#N/A,TRUE,"Inside";#N/A,#N/A,TRUE,"Contents";#N/A,#N/A,TRUE,"Basis";#N/A,#N/A,TRUE,"Inclusions";#N/A,#N/A,TRUE,"Exclusions";#N/A,#N/A,TRUE,"Areas";#N/A,#N/A,TRUE,"Summary";#N/A,#N/A,TRUE,"Detail"}</definedName>
    <definedName name="mmc" localSheetId="6" hidden="1">{#N/A,#N/A,TRUE,"Front";#N/A,#N/A,TRUE,"Simple Letter";#N/A,#N/A,TRUE,"Inside";#N/A,#N/A,TRUE,"Contents";#N/A,#N/A,TRUE,"Basis";#N/A,#N/A,TRUE,"Inclusions";#N/A,#N/A,TRUE,"Exclusions";#N/A,#N/A,TRUE,"Areas";#N/A,#N/A,TRUE,"Summary";#N/A,#N/A,TRUE,"Detail"}</definedName>
    <definedName name="mmc" hidden="1">{#N/A,#N/A,TRUE,"Front";#N/A,#N/A,TRUE,"Simple Letter";#N/A,#N/A,TRUE,"Inside";#N/A,#N/A,TRUE,"Contents";#N/A,#N/A,TRUE,"Basis";#N/A,#N/A,TRUE,"Inclusions";#N/A,#N/A,TRUE,"Exclusions";#N/A,#N/A,TRUE,"Areas";#N/A,#N/A,TRUE,"Summary";#N/A,#N/A,TRUE,"Detail"}</definedName>
    <definedName name="mmdp" localSheetId="6">#REF!</definedName>
    <definedName name="mmdp">#REF!</definedName>
    <definedName name="mmember1">[659]Source!$E$20</definedName>
    <definedName name="mmember2">[659]Source!$E$21</definedName>
    <definedName name="MMM" localSheetId="9">#REF!</definedName>
    <definedName name="mmm" localSheetId="6">[150]giathanh1!#REF!</definedName>
    <definedName name="MMM">'[167]4-Basic Price'!$I$41</definedName>
    <definedName name="MMM17A" localSheetId="9">#REF!</definedName>
    <definedName name="MMM17A" localSheetId="4">#REF!</definedName>
    <definedName name="MMM17A" localSheetId="6">[195]B!#REF!</definedName>
    <definedName name="MMM17A">#REF!</definedName>
    <definedName name="MMM18_2">'[661]4-Basic Price'!$F$70</definedName>
    <definedName name="MMM19_2">'[661]4-Basic Price'!$F$71</definedName>
    <definedName name="MMM32a">[171]Pri!$F$141</definedName>
    <definedName name="MMM35A" localSheetId="9">#REF!</definedName>
    <definedName name="MMM35A" localSheetId="4">'[81]Basic Price'!#REF!</definedName>
    <definedName name="MMM35A" localSheetId="6">[195]B!#REF!</definedName>
    <definedName name="MMM35A">'[81]Basic Price'!#REF!</definedName>
    <definedName name="MMM39a">'[199]Basic Price'!$F$147</definedName>
    <definedName name="MMM39b">'[199]Basic Price'!$F$148</definedName>
    <definedName name="MMM39d">[171]Pri!$F$159</definedName>
    <definedName name="MMM48_2">'[661]4-Basic Price'!$F$102</definedName>
    <definedName name="mmmmmm" localSheetId="4">'[523]Kuantitas &amp; Harga'!#REF!</definedName>
    <definedName name="mmmmmm" localSheetId="6">'[523]Kuantitas &amp; Harga'!#REF!</definedName>
    <definedName name="mmmmmm">'[523]Kuantitas &amp; Harga'!#REF!</definedName>
    <definedName name="mmmmmmmmmm" localSheetId="4">'[523]Kuantitas &amp; Harga'!#REF!</definedName>
    <definedName name="mmmmmmmmmm" localSheetId="6">'[523]Kuantitas &amp; Harga'!#REF!</definedName>
    <definedName name="mmmmmmmmmm">'[523]Kuantitas &amp; Harga'!#REF!</definedName>
    <definedName name="mmmmmmmmmmm" localSheetId="4">'[523]Kuantitas &amp; Harga'!#REF!</definedName>
    <definedName name="mmmmmmmmmmm" localSheetId="6">'[523]Kuantitas &amp; Harga'!#REF!</definedName>
    <definedName name="mmmmmmmmmmm">'[523]Kuantitas &amp; Harga'!#REF!</definedName>
    <definedName name="mmmmmmmmmmmm" localSheetId="4">'[523]Kuantitas &amp; Harga'!#REF!</definedName>
    <definedName name="mmmmmmmmmmmm" localSheetId="6">'[523]Kuantitas &amp; Harga'!#REF!</definedName>
    <definedName name="mmmmmmmmmmmm">'[523]Kuantitas &amp; Harga'!#REF!</definedName>
    <definedName name="mmmmmmmmmmmmm" localSheetId="4">'[523]Kuantitas &amp; Harga'!#REF!</definedName>
    <definedName name="mmmmmmmmmmmmm">'[523]Kuantitas &amp; Harga'!#REF!</definedName>
    <definedName name="mmmmmmmmmmmmmm" localSheetId="4">'[523]Kuantitas &amp; Harga'!#REF!</definedName>
    <definedName name="mmmmmmmmmmmmmm">'[523]Kuantitas &amp; Harga'!#REF!</definedName>
    <definedName name="mmmmmmmmmmmmmmmmm" localSheetId="4">'[523]Kuantitas &amp; Harga'!#REF!</definedName>
    <definedName name="mmmmmmmmmmmmmmmmm">'[523]Kuantitas &amp; Harga'!#REF!</definedName>
    <definedName name="mmw">[114]BasicPrice!$G$123</definedName>
    <definedName name="mndor" localSheetId="4">#REF!</definedName>
    <definedName name="mndor" localSheetId="6">#REF!</definedName>
    <definedName name="mndor">#REF!</definedName>
    <definedName name="MOB" localSheetId="4">#REF!</definedName>
    <definedName name="MOB">#REF!</definedName>
    <definedName name="mobcrane">#REF!</definedName>
    <definedName name="mobcraneyen">#REF!</definedName>
    <definedName name="mobdemobtp">#REF!</definedName>
    <definedName name="mobil" localSheetId="4">[322]Analisa!#REF!</definedName>
    <definedName name="MOBIL" localSheetId="6">#REF!</definedName>
    <definedName name="mobil">[322]Analisa!#REF!</definedName>
    <definedName name="MOBILISASI" localSheetId="9">#REF!</definedName>
    <definedName name="MOBILISASI" localSheetId="4">#REF!</definedName>
    <definedName name="MOBILISASI" localSheetId="6">#REF!</definedName>
    <definedName name="MOBILISASI">#REF!</definedName>
    <definedName name="Mobilisasi_Awal">'[538]Analisa Mob.1'!$I$41</definedName>
    <definedName name="Mobilisasi_Ruas">'[538]Analisa Mob. 2'!$I$41</definedName>
    <definedName name="Mobilization" localSheetId="9">#REF!</definedName>
    <definedName name="Mobilization" localSheetId="4">#REF!</definedName>
    <definedName name="Mobilization" localSheetId="6">#REF!</definedName>
    <definedName name="Mobilization">#REF!</definedName>
    <definedName name="mobtp" localSheetId="9">#REF!</definedName>
    <definedName name="mobtp" localSheetId="6">#REF!</definedName>
    <definedName name="mobtp">#REF!</definedName>
    <definedName name="Molen" localSheetId="4">#REF!</definedName>
    <definedName name="Molen" localSheetId="6">'[259]Harga Dasar'!$H$86</definedName>
    <definedName name="Molen">#REF!</definedName>
    <definedName name="molenbeton" localSheetId="6">#REF!</definedName>
    <definedName name="molenbeton">#REF!</definedName>
    <definedName name="molenunit">#REF!</definedName>
    <definedName name="mooringbit">[345]Base_Price!$J$93</definedName>
    <definedName name="mor">'[176]Harga Satuan Bahan'!$E$156</definedName>
    <definedName name="morandowarna" localSheetId="6">#REF!</definedName>
    <definedName name="morandowarna">#REF!</definedName>
    <definedName name="morgls" localSheetId="6">'[153]Harga Satuan Bahan'!#REF!</definedName>
    <definedName name="morgls">'[153]Harga Satuan Bahan'!#REF!</definedName>
    <definedName name="mortalMU" localSheetId="9">#REF!</definedName>
    <definedName name="mortalMU" localSheetId="6">#REF!</definedName>
    <definedName name="mortalMU">#REF!</definedName>
    <definedName name="MORTAR13" localSheetId="9">#REF!</definedName>
    <definedName name="MORTAR13" localSheetId="6">#REF!</definedName>
    <definedName name="MORTAR13">#REF!</definedName>
    <definedName name="MOS" localSheetId="4">#REF!</definedName>
    <definedName name="MOS">#REF!</definedName>
    <definedName name="MOTOR_G">[237]BASIC!$I$59</definedName>
    <definedName name="MOTOR_GRADER" localSheetId="9">#REF!</definedName>
    <definedName name="Motor_Grader" localSheetId="4">#REF!</definedName>
    <definedName name="MOTOR_GRADER" localSheetId="6">[237]BASIC!$I$69</definedName>
    <definedName name="Motor_Grader">#REF!</definedName>
    <definedName name="motorgrader">[258]upahbahan!$G$72</definedName>
    <definedName name="MOTORGRADER321" localSheetId="4">#REF!</definedName>
    <definedName name="MOTORGRADER321" localSheetId="6">#REF!</definedName>
    <definedName name="MOTORGRADER321">#REF!</definedName>
    <definedName name="MOTORGRADER322" localSheetId="6">#REF!</definedName>
    <definedName name="MOTORGRADER322">#REF!</definedName>
    <definedName name="MOTORGRADER33" localSheetId="4">#REF!</definedName>
    <definedName name="MOTORGRADER33">#REF!</definedName>
    <definedName name="MOTORGRADER412">#REF!</definedName>
    <definedName name="MOTORGRADER511" localSheetId="4">#REF!</definedName>
    <definedName name="MOTORGRADER511">#REF!</definedName>
    <definedName name="MOTORGRADER512" localSheetId="4">#REF!</definedName>
    <definedName name="MOTORGRADER512">#REF!</definedName>
    <definedName name="MOTORGRADER521" localSheetId="4">#REF!</definedName>
    <definedName name="MOTORGRADER521">#REF!</definedName>
    <definedName name="mowi.w.shield">#REF!</definedName>
    <definedName name="mowi.ws">#REF!</definedName>
    <definedName name="mozaik" localSheetId="4">#REF!</definedName>
    <definedName name="mozaik">#REF!</definedName>
    <definedName name="mozaik2020">#REF!</definedName>
    <definedName name="mozaik3030">#REF!</definedName>
    <definedName name="mp" localSheetId="6">#REF!</definedName>
    <definedName name="MP">[360]Menu!$E$28</definedName>
    <definedName name="mp.182">'[234]Sat~Bahu'!$C$104</definedName>
    <definedName name="MP_21" localSheetId="9">#REF!</definedName>
    <definedName name="MP_21" localSheetId="4">#REF!</definedName>
    <definedName name="MP_21" localSheetId="6">#REF!</definedName>
    <definedName name="MP_21">#REF!</definedName>
    <definedName name="MP_221" localSheetId="4">#REF!</definedName>
    <definedName name="MP_221">#REF!</definedName>
    <definedName name="MP_222" localSheetId="4">#REF!</definedName>
    <definedName name="MP_222">#REF!</definedName>
    <definedName name="MP_311" localSheetId="9">#REF!</definedName>
    <definedName name="MP_311" localSheetId="4">[664]D3!#REF!</definedName>
    <definedName name="MP_311" localSheetId="6">#REF!</definedName>
    <definedName name="MP_311">[664]D3!#REF!</definedName>
    <definedName name="MP_311a" localSheetId="9">#REF!</definedName>
    <definedName name="MP_311a" localSheetId="4">[664]D3!#REF!</definedName>
    <definedName name="MP_311a" localSheetId="6">#REF!</definedName>
    <definedName name="MP_311a">[664]D3!#REF!</definedName>
    <definedName name="MP_312" localSheetId="9">#REF!</definedName>
    <definedName name="MP_312" localSheetId="4">#REF!</definedName>
    <definedName name="MP_312" localSheetId="6">#REF!</definedName>
    <definedName name="MP_312">#REF!</definedName>
    <definedName name="MP_312b" localSheetId="9">#REF!</definedName>
    <definedName name="MP_312b" localSheetId="4">[664]D3!#REF!</definedName>
    <definedName name="MP_312b" localSheetId="6">#REF!</definedName>
    <definedName name="MP_312b">[664]D3!#REF!</definedName>
    <definedName name="MP_321" localSheetId="9">#REF!</definedName>
    <definedName name="MP_321" localSheetId="4">[664]D3!#REF!</definedName>
    <definedName name="MP_321" localSheetId="6">#REF!</definedName>
    <definedName name="MP_321">[664]D3!#REF!</definedName>
    <definedName name="MP_322" localSheetId="9">#REF!</definedName>
    <definedName name="MP_322" localSheetId="4">#REF!</definedName>
    <definedName name="MP_322" localSheetId="6">#REF!</definedName>
    <definedName name="MP_322">#REF!</definedName>
    <definedName name="MP_33" localSheetId="4">#REF!</definedName>
    <definedName name="MP_33">#REF!</definedName>
    <definedName name="MP_421" localSheetId="4">[664]D4!#REF!</definedName>
    <definedName name="MP_421">[664]D4!#REF!</definedName>
    <definedName name="MP_422" localSheetId="4">[665]D4!#REF!</definedName>
    <definedName name="MP_422">[665]D4!#REF!</definedName>
    <definedName name="MP_423" localSheetId="4">[664]D4!#REF!</definedName>
    <definedName name="MP_423">[664]D4!#REF!</definedName>
    <definedName name="MP_424" localSheetId="4">[664]D4!#REF!</definedName>
    <definedName name="MP_424">[664]D4!#REF!</definedName>
    <definedName name="MP_511" localSheetId="9">#REF!</definedName>
    <definedName name="MP_511" localSheetId="4">#REF!</definedName>
    <definedName name="MP_511" localSheetId="6">#REF!</definedName>
    <definedName name="MP_511">#REF!</definedName>
    <definedName name="MP_512" localSheetId="9">#REF!</definedName>
    <definedName name="MP_512" localSheetId="4">[664]D5!#REF!</definedName>
    <definedName name="MP_512" localSheetId="6">#REF!</definedName>
    <definedName name="MP_512">[664]D5!#REF!</definedName>
    <definedName name="MP_513" localSheetId="9">#REF!</definedName>
    <definedName name="MP_513" localSheetId="4">[664]D5!#REF!</definedName>
    <definedName name="MP_513" localSheetId="6">#REF!</definedName>
    <definedName name="MP_513">[664]D5!#REF!</definedName>
    <definedName name="MP_52" localSheetId="9">#REF!</definedName>
    <definedName name="MP_52" localSheetId="4">[664]D5!#REF!</definedName>
    <definedName name="MP_52" localSheetId="6">#REF!</definedName>
    <definedName name="MP_52">[664]D5!#REF!</definedName>
    <definedName name="MP_55" localSheetId="9">#REF!</definedName>
    <definedName name="MP_55" localSheetId="4">[664]D5!#REF!</definedName>
    <definedName name="MP_55" localSheetId="6">#REF!</definedName>
    <definedName name="MP_55">[664]D5!#REF!</definedName>
    <definedName name="MP_611" localSheetId="4">#REF!</definedName>
    <definedName name="MP_611" localSheetId="6">#REF!</definedName>
    <definedName name="MP_611">#REF!</definedName>
    <definedName name="MP_612" localSheetId="4">#REF!</definedName>
    <definedName name="MP_612" localSheetId="6">#REF!</definedName>
    <definedName name="MP_612">#REF!</definedName>
    <definedName name="MP_621" localSheetId="4">[664]D6!#REF!</definedName>
    <definedName name="MP_621" localSheetId="6">[664]D6!#REF!</definedName>
    <definedName name="MP_621">[664]D6!#REF!</definedName>
    <definedName name="MP_622" localSheetId="4">[664]D6!#REF!</definedName>
    <definedName name="MP_622" localSheetId="6">[664]D6!#REF!</definedName>
    <definedName name="MP_622">[664]D6!#REF!</definedName>
    <definedName name="MP_623" localSheetId="4">[664]D6!#REF!</definedName>
    <definedName name="MP_623" localSheetId="6">[664]D6!#REF!</definedName>
    <definedName name="MP_623">[664]D6!#REF!</definedName>
    <definedName name="MP_632" localSheetId="4">[664]D6!#REF!</definedName>
    <definedName name="MP_632" localSheetId="6">[664]D6!#REF!</definedName>
    <definedName name="MP_632">[664]D6!#REF!</definedName>
    <definedName name="MP_633" localSheetId="4">[665]D6!#REF!</definedName>
    <definedName name="MP_633" localSheetId="6">[665]D6!#REF!</definedName>
    <definedName name="MP_633">[665]D6!#REF!</definedName>
    <definedName name="MP_634a" localSheetId="4">[664]D6!#REF!</definedName>
    <definedName name="MP_634a">[664]D6!#REF!</definedName>
    <definedName name="MP_635" localSheetId="4">[664]D6!#REF!</definedName>
    <definedName name="MP_635">[664]D6!#REF!</definedName>
    <definedName name="MP_66" localSheetId="4">[664]D6!#REF!</definedName>
    <definedName name="MP_66">[664]D6!#REF!</definedName>
    <definedName name="MP_7121" localSheetId="4">[664]D7!#REF!</definedName>
    <definedName name="MP_7121">[664]D7!#REF!</definedName>
    <definedName name="MP_7122" localSheetId="4">[664]D7!#REF!</definedName>
    <definedName name="MP_7122">[664]D7!#REF!</definedName>
    <definedName name="MP_7123" localSheetId="4">[664]D7!#REF!</definedName>
    <definedName name="MP_7123">[664]D7!#REF!</definedName>
    <definedName name="MP_714" localSheetId="4">[664]D7!#REF!</definedName>
    <definedName name="MP_714">[664]D7!#REF!</definedName>
    <definedName name="MP_715" localSheetId="4">[664]D7!#REF!</definedName>
    <definedName name="MP_715">[664]D7!#REF!</definedName>
    <definedName name="MP_716" localSheetId="4">[664]D7!#REF!</definedName>
    <definedName name="MP_716">[664]D7!#REF!</definedName>
    <definedName name="MP_717" localSheetId="4">[664]D7!#REF!</definedName>
    <definedName name="MP_717">[664]D7!#REF!</definedName>
    <definedName name="MP_718" localSheetId="4">[664]D7!#REF!</definedName>
    <definedName name="MP_718">[664]D7!#REF!</definedName>
    <definedName name="MP_7212" localSheetId="4">[664]D7!#REF!</definedName>
    <definedName name="MP_7212">[664]D7!#REF!</definedName>
    <definedName name="MP_725" localSheetId="4">[664]D7!#REF!</definedName>
    <definedName name="MP_725">[664]D7!#REF!</definedName>
    <definedName name="MP_731" localSheetId="4">[664]D7!#REF!</definedName>
    <definedName name="MP_731">[664]D7!#REF!</definedName>
    <definedName name="MP_734" localSheetId="4">[664]D7!#REF!</definedName>
    <definedName name="MP_734">[664]D7!#REF!</definedName>
    <definedName name="MP_762" localSheetId="4">[664]D7!#REF!</definedName>
    <definedName name="MP_762">[664]D7!#REF!</definedName>
    <definedName name="MP_781a" localSheetId="4">#REF!</definedName>
    <definedName name="MP_781a" localSheetId="6">#REF!</definedName>
    <definedName name="MP_781a">#REF!</definedName>
    <definedName name="MP_782" localSheetId="4">[664]D7!#REF!</definedName>
    <definedName name="MP_782" localSheetId="6">[664]D7!#REF!</definedName>
    <definedName name="MP_782">[664]D7!#REF!</definedName>
    <definedName name="MP_783" localSheetId="4">[664]D7!#REF!</definedName>
    <definedName name="MP_783">[664]D7!#REF!</definedName>
    <definedName name="MP_811" localSheetId="4">[664]D8!#REF!</definedName>
    <definedName name="MP_811">[664]D8!#REF!</definedName>
    <definedName name="MP_8110" localSheetId="4">[664]D8!#REF!</definedName>
    <definedName name="MP_8110">[664]D8!#REF!</definedName>
    <definedName name="MP_8111" localSheetId="4">[664]D8!#REF!</definedName>
    <definedName name="MP_8111">[664]D8!#REF!</definedName>
    <definedName name="MP_812" localSheetId="4">[664]D8!#REF!</definedName>
    <definedName name="MP_812">[664]D8!#REF!</definedName>
    <definedName name="MP_813" localSheetId="4">[664]D8!#REF!</definedName>
    <definedName name="MP_813">[664]D8!#REF!</definedName>
    <definedName name="MP_814" localSheetId="4">[664]D8!#REF!</definedName>
    <definedName name="MP_814">[664]D8!#REF!</definedName>
    <definedName name="MP_815" localSheetId="4">[664]D8!#REF!</definedName>
    <definedName name="MP_815">[664]D8!#REF!</definedName>
    <definedName name="MP_817" localSheetId="4">[664]D8!#REF!</definedName>
    <definedName name="MP_817">[664]D8!#REF!</definedName>
    <definedName name="MP_818" localSheetId="4">[664]D8!#REF!</definedName>
    <definedName name="MP_818">[664]D8!#REF!</definedName>
    <definedName name="MP_819" localSheetId="4">[664]D8!#REF!</definedName>
    <definedName name="MP_819">[664]D8!#REF!</definedName>
    <definedName name="MP_831" localSheetId="4">[664]D8!#REF!</definedName>
    <definedName name="MP_831">[664]D8!#REF!</definedName>
    <definedName name="MP_841" localSheetId="4">[665]D8!#REF!</definedName>
    <definedName name="MP_841">[665]D8!#REF!</definedName>
    <definedName name="MP_843" localSheetId="4">[664]D8!#REF!</definedName>
    <definedName name="MP_843">[664]D8!#REF!</definedName>
    <definedName name="MP_844a" localSheetId="4">[664]D8!#REF!</definedName>
    <definedName name="MP_844a">[664]D8!#REF!</definedName>
    <definedName name="MP_844b" localSheetId="4">[664]D8!#REF!</definedName>
    <definedName name="MP_844b">[664]D8!#REF!</definedName>
    <definedName name="MP_845" localSheetId="4">[664]D8!#REF!</definedName>
    <definedName name="MP_845">[664]D8!#REF!</definedName>
    <definedName name="mp1x25">'[150]dongia (2)'!#REF!</definedName>
    <definedName name="mpbln">[345]DATA!$E$15</definedName>
    <definedName name="MPERIKSA">#N/A</definedName>
    <definedName name="mphk">[345]DATA!$E$13</definedName>
    <definedName name="mpilihan" localSheetId="4">#REF!</definedName>
    <definedName name="mpilihan" localSheetId="6">#REF!</definedName>
    <definedName name="mpilihan">#REF!</definedName>
    <definedName name="mpre" localSheetId="9">#REF!</definedName>
    <definedName name="mpre" localSheetId="6">#REF!</definedName>
    <definedName name="mpre">#REF!</definedName>
    <definedName name="mprel_6" localSheetId="6">#REF!</definedName>
    <definedName name="mprel_6">#REF!</definedName>
    <definedName name="mprt">#REF!</definedName>
    <definedName name="mprt_6">#REF!</definedName>
    <definedName name="MPU">[262]mpu!$C$1:$M$39</definedName>
    <definedName name="MR.012">[456]harga!$E$64</definedName>
    <definedName name="MR.042">[456]harga!$E$84</definedName>
    <definedName name="MR.10" localSheetId="4">#REF!</definedName>
    <definedName name="MR.10" localSheetId="6">#REF!</definedName>
    <definedName name="MR.10">#REF!</definedName>
    <definedName name="MR.11" localSheetId="4">#REF!</definedName>
    <definedName name="MR.11" localSheetId="6">#REF!</definedName>
    <definedName name="MR.11">#REF!</definedName>
    <definedName name="MR.12" localSheetId="4">#REF!</definedName>
    <definedName name="MR.12">#REF!</definedName>
    <definedName name="mr.15">#REF!</definedName>
    <definedName name="mr.19">#REF!</definedName>
    <definedName name="MR.40" localSheetId="4">#REF!</definedName>
    <definedName name="MR.40">#REF!</definedName>
    <definedName name="MR.42" localSheetId="4">#REF!</definedName>
    <definedName name="MR.42">#REF!</definedName>
    <definedName name="MR.50" localSheetId="4">#REF!</definedName>
    <definedName name="MR.50">#REF!</definedName>
    <definedName name="MR.82" localSheetId="4">#REF!</definedName>
    <definedName name="MR.82">#REF!</definedName>
    <definedName name="mrab">#REF!</definedName>
    <definedName name="MRBS">[666]PERLAYER_Indec!$J$34</definedName>
    <definedName name="MRIGHT" localSheetId="4">#REF!</definedName>
    <definedName name="MRIGHT" localSheetId="6">#REF!</definedName>
    <definedName name="MRIGHT">#REF!</definedName>
    <definedName name="MRSB">[666]PERLAYER_Indec!$K$34</definedName>
    <definedName name="mrtl" localSheetId="6">#REF!</definedName>
    <definedName name="mrtl">#REF!</definedName>
    <definedName name="mrtot">'[151]matang rayeuk'!$C$192</definedName>
    <definedName name="MRWC">[666]PERLAYER_Indec!$I$34</definedName>
    <definedName name="ms" localSheetId="9">#REF!</definedName>
    <definedName name="ms" localSheetId="4">[449]Meto!#REF!</definedName>
    <definedName name="ms" localSheetId="6">[449]Meto!#REF!</definedName>
    <definedName name="ms">[449]Meto!#REF!</definedName>
    <definedName name="MSGA">[74]TRAFFIC!$O$41:$O$43</definedName>
    <definedName name="MSGB">[74]TRAFFIC!$P$41:$P$43</definedName>
    <definedName name="MSGC">[74]TRAFFIC!$Q$41:$Q$43</definedName>
    <definedName name="MSGD">[74]TRAFFIC!$R$41:$R$43</definedName>
    <definedName name="MSGE">[74]TRAFFIC!$S$41:$S$43</definedName>
    <definedName name="MSGF">[74]TRAFFIC!$T$41:$T$43</definedName>
    <definedName name="MSGZ">[74]TRAFFIC!$U$41:$U$43</definedName>
    <definedName name="MSS" localSheetId="6">#REF!</definedName>
    <definedName name="MSS">#REF!</definedName>
    <definedName name="MSS_3.11" localSheetId="4">#REF!</definedName>
    <definedName name="MSS_3.11" localSheetId="6">#REF!</definedName>
    <definedName name="MSS_3.11">#REF!</definedName>
    <definedName name="MSS_8.01_1_" localSheetId="4">#REF!</definedName>
    <definedName name="MSS_8.01_1_">#REF!</definedName>
    <definedName name="MSS_8.01_11_A" localSheetId="4">#REF!</definedName>
    <definedName name="MSS_8.01_11_A">#REF!</definedName>
    <definedName name="MSS_8.01_2_" localSheetId="4">#REF!</definedName>
    <definedName name="MSS_8.01_2_">#REF!</definedName>
    <definedName name="MSS_8.01_3_" localSheetId="4">#REF!</definedName>
    <definedName name="MSS_8.01_3_">#REF!</definedName>
    <definedName name="MSS_8.04_1_A" localSheetId="4">#REF!</definedName>
    <definedName name="MSS_8.04_1_A">#REF!</definedName>
    <definedName name="MSS_9.05_3_" localSheetId="4">#REF!</definedName>
    <definedName name="MSS_9.05_3_">#REF!</definedName>
    <definedName name="msub">[653]PriceList!$E$16</definedName>
    <definedName name="mt" localSheetId="4">'[181]Upah, Bahan, Alat'!#REF!</definedName>
    <definedName name="mt" localSheetId="6">'[234]Sat~Bahu'!$C$53</definedName>
    <definedName name="mt">'[181]Upah, Bahan, Alat'!#REF!</definedName>
    <definedName name="MT_an1">[667]MT_an!$A$1:$L$6600</definedName>
    <definedName name="MT_an2">[668]MT_an!$A$1:$L$6600</definedName>
    <definedName name="MT_an3">[669]MT_an!$A$1:$L$6600</definedName>
    <definedName name="MT_an4">[670]MT_an!$A$1:$L$6600</definedName>
    <definedName name="MT_an5">[671]MT_an!$A$1:$L$6600</definedName>
    <definedName name="MT_an6">[672]MT_an!$A$1:$L$6731</definedName>
    <definedName name="MTa">[461]MTa!$D$6:$H$315</definedName>
    <definedName name="mtanah" localSheetId="4">#REF!</definedName>
    <definedName name="mtanah" localSheetId="6">#REF!</definedName>
    <definedName name="mtanah">#REF!</definedName>
    <definedName name="MTC1P" localSheetId="6">'[150]TONG HOP VL-NC TT'!#REF!</definedName>
    <definedName name="MTC1P">'[150]TONG HOP VL-NC TT'!#REF!</definedName>
    <definedName name="MTC3P" localSheetId="6">'[150]TONG HOP VL-NC TT'!#REF!</definedName>
    <definedName name="MTC3P">'[150]TONG HOP VL-NC TT'!#REF!</definedName>
    <definedName name="MTCHC">[150]TNHCHINH!$K$38</definedName>
    <definedName name="MTCMB" localSheetId="6">'[150]#REF'!#REF!</definedName>
    <definedName name="MTCMB">'[150]#REF'!#REF!</definedName>
    <definedName name="MTMAC12" localSheetId="9">#REF!</definedName>
    <definedName name="MTMAC12" localSheetId="6">#REF!</definedName>
    <definedName name="MTMAC12">#REF!</definedName>
    <definedName name="MTOP" localSheetId="4">#REF!</definedName>
    <definedName name="MTOP" localSheetId="6">#REF!</definedName>
    <definedName name="MTOP">#REF!</definedName>
    <definedName name="mtp" localSheetId="6">[157]harsat!#REF!</definedName>
    <definedName name="mtp">[157]harsat!#REF!</definedName>
    <definedName name="mtr" localSheetId="6">'[150]TH XL'!#REF!</definedName>
    <definedName name="mtr">'[150]TH XL'!#REF!</definedName>
    <definedName name="mtram" localSheetId="9">#REF!</definedName>
    <definedName name="mtram" localSheetId="6">#REF!</definedName>
    <definedName name="mtram">#REF!</definedName>
    <definedName name="mts" localSheetId="9">#REF!</definedName>
    <definedName name="mts" localSheetId="6">#REF!</definedName>
    <definedName name="mts">#REF!</definedName>
    <definedName name="MTX" localSheetId="9">#REF!</definedName>
    <definedName name="MTX" localSheetId="6">#REF!</definedName>
    <definedName name="MTX">#REF!</definedName>
    <definedName name="mtyen">#REF!</definedName>
    <definedName name="mu" localSheetId="9">'[165]Upah&amp;Bahan'!$C$15</definedName>
    <definedName name="mu" localSheetId="4">'[322]DU&amp;B'!#REF!</definedName>
    <definedName name="MU" localSheetId="6">#REF!</definedName>
    <definedName name="mu">'[322]DU&amp;B'!#REF!</definedName>
    <definedName name="mu_200" localSheetId="9">#REF!</definedName>
    <definedName name="mu_200" localSheetId="6">#REF!</definedName>
    <definedName name="mu_200">#REF!</definedName>
    <definedName name="mu_6" localSheetId="9">#REF!</definedName>
    <definedName name="mu_6" localSheetId="6">#REF!</definedName>
    <definedName name="mu_6">#REF!</definedName>
    <definedName name="mua" localSheetId="9">#REF!</definedName>
    <definedName name="mua" localSheetId="6">#REF!</definedName>
    <definedName name="mua">#REF!</definedName>
    <definedName name="mua_6">#REF!</definedName>
    <definedName name="mualat">#REF!</definedName>
    <definedName name="mualat_6">#REF!</definedName>
    <definedName name="mubahan">[673]hardas!$J$3</definedName>
    <definedName name="mubesi" localSheetId="9">#REF!</definedName>
    <definedName name="mubesi" localSheetId="6">#REF!</definedName>
    <definedName name="mubesi">#REF!</definedName>
    <definedName name="mubhn" localSheetId="9">#REF!</definedName>
    <definedName name="mubhn" localSheetId="6">#REF!</definedName>
    <definedName name="mubhn">#REF!</definedName>
    <definedName name="mubtn" localSheetId="9">#REF!</definedName>
    <definedName name="mubtn" localSheetId="6">#REF!</definedName>
    <definedName name="mubtn">#REF!</definedName>
    <definedName name="muc">#REF!</definedName>
    <definedName name="muka" localSheetId="9">'[304]Upah&amp;Bahan'!$C$42</definedName>
    <definedName name="muka">'[318]Upah&amp;Bahan'!$C$42</definedName>
    <definedName name="multi">[345]Base_Price!$J$83</definedName>
    <definedName name="multi.18" localSheetId="9">#REF!</definedName>
    <definedName name="multi.18" localSheetId="6">#REF!</definedName>
    <definedName name="multi.18">#REF!</definedName>
    <definedName name="multi.4" localSheetId="9">#REF!</definedName>
    <definedName name="multi.4" localSheetId="6">#REF!</definedName>
    <definedName name="multi.4">#REF!</definedName>
    <definedName name="multi.6" localSheetId="9">#REF!</definedName>
    <definedName name="multi.6" localSheetId="6">#REF!</definedName>
    <definedName name="multi.6">#REF!</definedName>
    <definedName name="multi.9">#REF!</definedName>
    <definedName name="multi12">#REF!</definedName>
    <definedName name="multi12mm">[636]BasicPrice!$F$52</definedName>
    <definedName name="multi18" localSheetId="9">#REF!</definedName>
    <definedName name="multi18" localSheetId="6">#REF!</definedName>
    <definedName name="multi18">#REF!</definedName>
    <definedName name="multi18mm">[636]BasicPrice!$F$54</definedName>
    <definedName name="multi3" localSheetId="9">#REF!</definedName>
    <definedName name="multi3" localSheetId="6">#REF!</definedName>
    <definedName name="multi3">#REF!</definedName>
    <definedName name="multi4" localSheetId="9">#REF!</definedName>
    <definedName name="multi4" localSheetId="6">#REF!</definedName>
    <definedName name="multi4">#REF!</definedName>
    <definedName name="multi6" localSheetId="9">#REF!</definedName>
    <definedName name="multi6" localSheetId="6">#REF!</definedName>
    <definedName name="multi6">#REF!</definedName>
    <definedName name="multi9">#REF!</definedName>
    <definedName name="multicolour" localSheetId="9">[339]Analisis!#REF!</definedName>
    <definedName name="multicolour">#REF!</definedName>
    <definedName name="multiplek" localSheetId="9">#REF!</definedName>
    <definedName name="multiplek" localSheetId="4">'[212]HARGA SATUAN  '!#REF!</definedName>
    <definedName name="multiplek" localSheetId="6">#REF!</definedName>
    <definedName name="multiplek">'[212]HARGA SATUAN  '!#REF!</definedName>
    <definedName name="multiplek_12mm" localSheetId="9">#REF!</definedName>
    <definedName name="multiplek_12mm" localSheetId="6">#REF!</definedName>
    <definedName name="multiplek_12mm">#REF!</definedName>
    <definedName name="multiplek_4mm" localSheetId="9">#REF!</definedName>
    <definedName name="multiplek_4mm" localSheetId="6">#REF!</definedName>
    <definedName name="multiplek_4mm">#REF!</definedName>
    <definedName name="multiplek_6mm" localSheetId="9">#REF!</definedName>
    <definedName name="multiplek_6mm" localSheetId="6">#REF!</definedName>
    <definedName name="Multiplek_6MM">[350]HARGA!$D$64</definedName>
    <definedName name="multiplek_9mm" localSheetId="9">#REF!</definedName>
    <definedName name="multiplek_9mm" localSheetId="6">#REF!</definedName>
    <definedName name="multiplek_9mm">#REF!</definedName>
    <definedName name="multipleks948" localSheetId="9">#REF!</definedName>
    <definedName name="multipleks948" localSheetId="6">#REF!</definedName>
    <definedName name="multipleks948">#REF!</definedName>
    <definedName name="multiplex" localSheetId="4">'[291]HARGA SATUAN'!#REF!</definedName>
    <definedName name="multiplex" localSheetId="6">'[291]HARGA SATUAN'!#REF!</definedName>
    <definedName name="multiplex">'[291]HARGA SATUAN'!#REF!</definedName>
    <definedName name="mume_6" localSheetId="9">#REF!</definedName>
    <definedName name="mume_6" localSheetId="6">#REF!</definedName>
    <definedName name="mume_6">#REF!</definedName>
    <definedName name="mup" localSheetId="9">#REF!</definedName>
    <definedName name="mup" localSheetId="6">#REF!</definedName>
    <definedName name="mup">#REF!</definedName>
    <definedName name="mup_6" localSheetId="9">#REF!</definedName>
    <definedName name="mup_6" localSheetId="6">#REF!</definedName>
    <definedName name="mup_6">#REF!</definedName>
    <definedName name="mupah">#REF!</definedName>
    <definedName name="mupan">#REF!</definedName>
    <definedName name="mupre2">#REF!</definedName>
    <definedName name="mupres">#REF!</definedName>
    <definedName name="murbaut">[248]Material!$J$342</definedName>
    <definedName name="murbaut16" localSheetId="9">#REF!</definedName>
    <definedName name="murbaut16" localSheetId="6">#REF!</definedName>
    <definedName name="murbaut16">#REF!</definedName>
    <definedName name="murbaut19" localSheetId="9">#REF!</definedName>
    <definedName name="murbaut19" localSheetId="6">#REF!</definedName>
    <definedName name="murbaut19">#REF!</definedName>
    <definedName name="murbaut22" localSheetId="9">#REF!</definedName>
    <definedName name="murbaut22" localSheetId="6">#REF!</definedName>
    <definedName name="murbaut22">#REF!</definedName>
    <definedName name="murbaut32">#REF!</definedName>
    <definedName name="muri" localSheetId="6" hidden="1">{#N/A,#N/A,FALSE,"REK";#N/A,#N/A,FALSE,"rab"}</definedName>
    <definedName name="muri" hidden="1">{#N/A,#N/A,FALSE,"REK";#N/A,#N/A,FALSE,"rab"}</definedName>
    <definedName name="mus" localSheetId="9">#REF!</definedName>
    <definedName name="mus">#REF!</definedName>
    <definedName name="musan" localSheetId="9">#REF!</definedName>
    <definedName name="musan">#REF!</definedName>
    <definedName name="MUSLIMIN" localSheetId="6">#REF!</definedName>
    <definedName name="MUSLIMIN">#REF!</definedName>
    <definedName name="musub">#REF!</definedName>
    <definedName name="MUTU">[213]Beton!$B$7:$H$27</definedName>
    <definedName name="mvd0.75" localSheetId="9">#REF!</definedName>
    <definedName name="mvd0.75" localSheetId="6">#REF!</definedName>
    <definedName name="mvd0.75">#REF!</definedName>
    <definedName name="mvd1.25" localSheetId="9">#REF!</definedName>
    <definedName name="mvd1.25" localSheetId="6">#REF!</definedName>
    <definedName name="mvd1.25">#REF!</definedName>
    <definedName name="mvd1.5" localSheetId="9">#REF!</definedName>
    <definedName name="mvd1.5" localSheetId="6">#REF!</definedName>
    <definedName name="mvd1.5">#REF!</definedName>
    <definedName name="mvd2.5">#REF!</definedName>
    <definedName name="myktanah">[255]HDM!$M$30</definedName>
    <definedName name="myktnh">'[674]Basic P'!$F$92</definedName>
    <definedName name="n" localSheetId="6">[675]Rekap!$S$13</definedName>
    <definedName name="n">[676]Rekap!$S$13</definedName>
    <definedName name="N_1011" localSheetId="4">'[2]Analisa Harga'!#REF!</definedName>
    <definedName name="N_1011" localSheetId="6">[615]L.3!#REF!</definedName>
    <definedName name="N_1011">'[2]Analisa Harga'!#REF!</definedName>
    <definedName name="N_1012" localSheetId="4">[336]Analisa!#REF!</definedName>
    <definedName name="N_1012" localSheetId="6">#REF!</definedName>
    <definedName name="N_1012">[336]Analisa!#REF!</definedName>
    <definedName name="N_1013" localSheetId="4">'[2]Analisa Harga'!#REF!</definedName>
    <definedName name="N_1013" localSheetId="6">[615]L.3!#REF!</definedName>
    <definedName name="N_1013">'[2]Analisa Harga'!#REF!</definedName>
    <definedName name="N_1013C" localSheetId="6">#REF!</definedName>
    <definedName name="N_1013C">#REF!</definedName>
    <definedName name="N_12" localSheetId="4">'[2]Analisa Harga'!#REF!</definedName>
    <definedName name="N_12" localSheetId="6">#REF!</definedName>
    <definedName name="N_12">'[2]Analisa Harga'!#REF!</definedName>
    <definedName name="N_21" localSheetId="4">[336]Analisa!#REF!</definedName>
    <definedName name="N_21" localSheetId="6">#REF!</definedName>
    <definedName name="N_21">[336]Analisa!#REF!</definedName>
    <definedName name="N_22" localSheetId="4">'[2]Analisa Harga'!#REF!</definedName>
    <definedName name="N_22" localSheetId="6">'[2]Analisa Harga'!#REF!</definedName>
    <definedName name="N_22">'[2]Analisa Harga'!#REF!</definedName>
    <definedName name="N_233" localSheetId="4">'[2]Analisa Harga'!#REF!</definedName>
    <definedName name="N_233" localSheetId="6">#REF!</definedName>
    <definedName name="N_233">'[2]Analisa Harga'!#REF!</definedName>
    <definedName name="N_311" localSheetId="4">[336]Analisa!#REF!</definedName>
    <definedName name="N_311" localSheetId="6">[336]Analisa!#REF!</definedName>
    <definedName name="N_311">[336]Analisa!#REF!</definedName>
    <definedName name="N_312" localSheetId="6">#REF!</definedName>
    <definedName name="N_312">#REF!</definedName>
    <definedName name="N_321" localSheetId="4">'[2]Analisa Harga'!#REF!</definedName>
    <definedName name="N_321" localSheetId="6">#REF!</definedName>
    <definedName name="N_321">'[2]Analisa Harga'!#REF!</definedName>
    <definedName name="N_33" localSheetId="4">'[2]Analisa Harga'!#REF!</definedName>
    <definedName name="N_33" localSheetId="6">#REF!</definedName>
    <definedName name="N_33">'[2]Analisa Harga'!#REF!</definedName>
    <definedName name="N_34" localSheetId="4">'[2]Analisa Harga'!#REF!</definedName>
    <definedName name="N_34" localSheetId="6">#REF!</definedName>
    <definedName name="N_34">'[2]Analisa Harga'!#REF!</definedName>
    <definedName name="N_511" localSheetId="4">'[2]Analisa Harga'!#REF!</definedName>
    <definedName name="N_511" localSheetId="6">'[2]Analisa Harga'!#REF!</definedName>
    <definedName name="N_511">'[2]Analisa Harga'!#REF!</definedName>
    <definedName name="N_512" localSheetId="4">[336]Analisa!#REF!</definedName>
    <definedName name="N_512" localSheetId="6">[336]Analisa!#REF!</definedName>
    <definedName name="N_512">[336]Analisa!#REF!</definedName>
    <definedName name="N_521" localSheetId="4">[336]Analisa!#REF!</definedName>
    <definedName name="N_521">[336]Analisa!#REF!</definedName>
    <definedName name="N_611" localSheetId="4">[336]Analisa!#REF!</definedName>
    <definedName name="N_611" localSheetId="6">#REF!</definedName>
    <definedName name="N_611">[336]Analisa!#REF!</definedName>
    <definedName name="N_612" localSheetId="4">[336]Analisa!#REF!</definedName>
    <definedName name="N_612" localSheetId="6">[336]Analisa!#REF!</definedName>
    <definedName name="N_612">[336]Analisa!#REF!</definedName>
    <definedName name="N_634" localSheetId="4">[336]Analisa!#REF!</definedName>
    <definedName name="N_634" localSheetId="6">[336]Analisa!#REF!</definedName>
    <definedName name="N_634">[336]Analisa!#REF!</definedName>
    <definedName name="N_635" localSheetId="4">[336]Analisa!#REF!</definedName>
    <definedName name="N_635" localSheetId="6">[336]Analisa!#REF!</definedName>
    <definedName name="N_635">[336]Analisa!#REF!</definedName>
    <definedName name="N_711" localSheetId="4">[336]Analisa!#REF!</definedName>
    <definedName name="N_711" localSheetId="6">[336]Analisa!#REF!</definedName>
    <definedName name="N_711">[336]Analisa!#REF!</definedName>
    <definedName name="N_715" localSheetId="6">#REF!</definedName>
    <definedName name="N_715">#REF!</definedName>
    <definedName name="N_72" localSheetId="4">[336]Analisa!#REF!</definedName>
    <definedName name="N_72" localSheetId="6">[336]Analisa!#REF!</definedName>
    <definedName name="N_72">[336]Analisa!#REF!</definedName>
    <definedName name="N_731" localSheetId="6">#REF!</definedName>
    <definedName name="N_731">#REF!</definedName>
    <definedName name="N_74" localSheetId="4">'[2]Analisa Harga'!#REF!</definedName>
    <definedName name="N_74" localSheetId="6">'[2]Analisa Harga'!#REF!</definedName>
    <definedName name="N_74">'[2]Analisa Harga'!#REF!</definedName>
    <definedName name="N_753" localSheetId="4">'[2]Analisa Harga'!#REF!</definedName>
    <definedName name="N_753" localSheetId="6">[615]L.3!#REF!</definedName>
    <definedName name="N_753">'[2]Analisa Harga'!#REF!</definedName>
    <definedName name="N_78" localSheetId="6">#REF!</definedName>
    <definedName name="N_78">#REF!</definedName>
    <definedName name="N_79" localSheetId="6">#REF!</definedName>
    <definedName name="N_79">#REF!</definedName>
    <definedName name="N_811" localSheetId="6">#REF!</definedName>
    <definedName name="N_811">#REF!</definedName>
    <definedName name="N_812">#REF!</definedName>
    <definedName name="N_813">#REF!</definedName>
    <definedName name="N_854">#REF!</definedName>
    <definedName name="N_KON1" localSheetId="4">#REF!</definedName>
    <definedName name="N_KON1">#REF!</definedName>
    <definedName name="N_KON10" localSheetId="4">#REF!</definedName>
    <definedName name="N_KON10">#REF!</definedName>
    <definedName name="N_KON3" localSheetId="4">#REF!</definedName>
    <definedName name="N_KON3">#REF!</definedName>
    <definedName name="N_KON4" localSheetId="4">#REF!</definedName>
    <definedName name="N_KON4">#REF!</definedName>
    <definedName name="N_KON7" localSheetId="4">#REF!</definedName>
    <definedName name="N_KON7">#REF!</definedName>
    <definedName name="N1IN">'[150]TONGKE3p '!$U$295</definedName>
    <definedName name="n1pig" localSheetId="9">#REF!</definedName>
    <definedName name="n1pig" localSheetId="6">#REF!</definedName>
    <definedName name="n1pig">#REF!</definedName>
    <definedName name="n1pignc" localSheetId="6">'[150]lam-moi'!#REF!</definedName>
    <definedName name="n1pignc">'[150]lam-moi'!#REF!</definedName>
    <definedName name="n1pigvl" localSheetId="6">'[150]lam-moi'!#REF!</definedName>
    <definedName name="n1pigvl">'[150]lam-moi'!#REF!</definedName>
    <definedName name="n1pind" localSheetId="9">#REF!</definedName>
    <definedName name="n1pind" localSheetId="6">#REF!</definedName>
    <definedName name="n1pind">#REF!</definedName>
    <definedName name="n1pindnc" localSheetId="6">'[150]lam-moi'!#REF!</definedName>
    <definedName name="n1pindnc">'[150]lam-moi'!#REF!</definedName>
    <definedName name="n1pindvl" localSheetId="6">'[150]lam-moi'!#REF!</definedName>
    <definedName name="n1pindvl">'[150]lam-moi'!#REF!</definedName>
    <definedName name="n1ping" localSheetId="9">#REF!</definedName>
    <definedName name="n1ping" localSheetId="6">#REF!</definedName>
    <definedName name="n1ping">#REF!</definedName>
    <definedName name="n1pingnc" localSheetId="6">'[150]lam-moi'!#REF!</definedName>
    <definedName name="n1pingnc">'[150]lam-moi'!#REF!</definedName>
    <definedName name="n1pingvl" localSheetId="6">'[150]lam-moi'!#REF!</definedName>
    <definedName name="n1pingvl">'[150]lam-moi'!#REF!</definedName>
    <definedName name="n1pint" localSheetId="9">#REF!</definedName>
    <definedName name="n1pint" localSheetId="6">#REF!</definedName>
    <definedName name="n1pint">#REF!</definedName>
    <definedName name="n1pintnc" localSheetId="6">'[150]lam-moi'!#REF!</definedName>
    <definedName name="n1pintnc">'[150]lam-moi'!#REF!</definedName>
    <definedName name="n1pintvl" localSheetId="6">'[150]lam-moi'!#REF!</definedName>
    <definedName name="n1pintvl">'[150]lam-moi'!#REF!</definedName>
    <definedName name="n24nc" localSheetId="6">'[150]lam-moi'!#REF!</definedName>
    <definedName name="n24nc">'[150]lam-moi'!#REF!</definedName>
    <definedName name="n24vl">'[150]lam-moi'!#REF!</definedName>
    <definedName name="n2mignc">'[150]lam-moi'!#REF!</definedName>
    <definedName name="n2migvl">'[150]lam-moi'!#REF!</definedName>
    <definedName name="n2min1nc">'[150]lam-moi'!#REF!</definedName>
    <definedName name="n2min1vl">'[150]lam-moi'!#REF!</definedName>
    <definedName name="NA" localSheetId="9">#REF!</definedName>
    <definedName name="NA" localSheetId="4">#REF!</definedName>
    <definedName name="NA" localSheetId="6">#REF!</definedName>
    <definedName name="NA">#REF!</definedName>
    <definedName name="NACO_4">[227]BAHAN!$L$43</definedName>
    <definedName name="NACO4">[122]BAHAN!#REF!</definedName>
    <definedName name="NACO4a">[122]BAHAN!#REF!</definedName>
    <definedName name="NACO6">[122]BAHAN!#REF!</definedName>
    <definedName name="naco8">[122]BAHAN!#REF!</definedName>
    <definedName name="NAD" localSheetId="6">[271]Menu!#REF!</definedName>
    <definedName name="nad">'[260]Rehab NAD'!$B$8:$I$44</definedName>
    <definedName name="NAIL" localSheetId="9">#REF!</definedName>
    <definedName name="nail" localSheetId="4">#REF!</definedName>
    <definedName name="nail" localSheetId="6">#REF!</definedName>
    <definedName name="nail">#REF!</definedName>
    <definedName name="nako" localSheetId="6">'[153]Harga Satuan Bahan'!#REF!</definedName>
    <definedName name="nako">'[153]Harga Satuan Bahan'!#REF!</definedName>
    <definedName name="NAMA" localSheetId="9">#REF!</definedName>
    <definedName name="NAMA" localSheetId="4">#REF!</definedName>
    <definedName name="nama" localSheetId="6">[15]Nama!$C$7</definedName>
    <definedName name="NAMA">#REF!</definedName>
    <definedName name="nama_alat" localSheetId="4">'[423]Data Alat'!#REF!</definedName>
    <definedName name="nama_alat" localSheetId="6">'[423]Data Alat'!#REF!</definedName>
    <definedName name="nama_alat">'[423]Data Alat'!#REF!</definedName>
    <definedName name="nama_bagpro">'[443]data-pendukung'!$H$14</definedName>
    <definedName name="Nama_paket">[677]Data!$G$14</definedName>
    <definedName name="NAMA_PAKET_1">[581]Informasi!$G$9</definedName>
    <definedName name="nama_pekerjaan">'[443]data-pendukung'!$H$16</definedName>
    <definedName name="nama_pekerjaan1">'[678]data-pendukung'!$H$16</definedName>
    <definedName name="nama_pekerjaan2" localSheetId="4">#REF!</definedName>
    <definedName name="nama_pekerjaan2" localSheetId="6">#REF!</definedName>
    <definedName name="nama_pekerjaan2">#REF!</definedName>
    <definedName name="nama_penawar">'[425]Data-pendukung'!$G$19</definedName>
    <definedName name="Nama_perusahaan">[536]Data!$G$9</definedName>
    <definedName name="Nama_perusahaan_penawar">[677]Data!$G$10</definedName>
    <definedName name="Nama_Pimpinan" localSheetId="4">#REF!</definedName>
    <definedName name="Nama_Pimpinan" localSheetId="6">#REF!</definedName>
    <definedName name="Nama_Pimpinan">#REF!</definedName>
    <definedName name="Nama_program">'[679]data-pendukung'!$H$12</definedName>
    <definedName name="nama_proyek">'[443]data-pendukung'!$H$12</definedName>
    <definedName name="NAMA1" localSheetId="4">#REF!</definedName>
    <definedName name="NAMA1" localSheetId="6">#REF!</definedName>
    <definedName name="NAMA1">#REF!</definedName>
    <definedName name="NAMA2" localSheetId="4">#REF!</definedName>
    <definedName name="NAMA2" localSheetId="6">#REF!</definedName>
    <definedName name="NAMA2">#REF!</definedName>
    <definedName name="Nama3">'[241]DATA PROYEK'!$F$73</definedName>
    <definedName name="Nama4">'[241]DATA PROYEK'!$F$74</definedName>
    <definedName name="NamaAnggaran" localSheetId="4">#REF!</definedName>
    <definedName name="NamaAnggaran" localSheetId="6">#REF!</definedName>
    <definedName name="NamaAnggaran">#REF!</definedName>
    <definedName name="namab">[15]Nama!$J$7</definedName>
    <definedName name="NamaBagpro" localSheetId="4">#REF!</definedName>
    <definedName name="NamaBagpro" localSheetId="6">#REF!</definedName>
    <definedName name="NamaBagpro">#REF!</definedName>
    <definedName name="namadirektur">[258]OUTPUT!$A$5</definedName>
    <definedName name="NamaKonsultan">'[241]DATA PROYEK'!$F$70</definedName>
    <definedName name="NamaOwner1">'[241]DATA PROYEK'!$F$56</definedName>
    <definedName name="NamaOwner2">'[241]DATA PROYEK'!$F$65</definedName>
    <definedName name="namapaket" localSheetId="4">#REF!</definedName>
    <definedName name="namapaket" localSheetId="6">#REF!</definedName>
    <definedName name="namapaket">#REF!</definedName>
    <definedName name="NamaPekerjaan" localSheetId="4">#REF!</definedName>
    <definedName name="NamaPekerjaan" localSheetId="6">#REF!</definedName>
    <definedName name="NamaPekerjaan">#REF!</definedName>
    <definedName name="NamaProyek">'[241]DATA PROYEK'!$F$96</definedName>
    <definedName name="NamaSatker">[619]Valid!$C$2:$C$7</definedName>
    <definedName name="NamaTA">[269]Data!$B$12</definedName>
    <definedName name="namateknik">[338]RAB!$F$90</definedName>
    <definedName name="Name" localSheetId="9">#REF!</definedName>
    <definedName name="Name" localSheetId="6">#REF!</definedName>
    <definedName name="NAME">[74]TRAFFIC!$D$9</definedName>
    <definedName name="nanadirektur">[258]OUTPUT!$A$5</definedName>
    <definedName name="Nangka" localSheetId="9">#REF!</definedName>
    <definedName name="Nangka" localSheetId="6">#REF!</definedName>
    <definedName name="Nangka">#REF!</definedName>
    <definedName name="nath" localSheetId="6" hidden="1">{#N/A,#N/A,FALSE,"REK";#N/A,#N/A,FALSE,"rab"}</definedName>
    <definedName name="nath" hidden="1">{#N/A,#N/A,FALSE,"REK";#N/A,#N/A,FALSE,"rab"}</definedName>
    <definedName name="Nathan" localSheetId="6" hidden="1">{#N/A,#N/A,FALSE,"REK-S-TPL";#N/A,#N/A,FALSE,"REK-TPML";#N/A,#N/A,FALSE,"RAB-TEMPEL"}</definedName>
    <definedName name="Nathan" hidden="1">{#N/A,#N/A,FALSE,"REK-S-TPL";#N/A,#N/A,FALSE,"REK-TPML";#N/A,#N/A,FALSE,"RAB-TEMPEL"}</definedName>
    <definedName name="natural" localSheetId="9">#REF!</definedName>
    <definedName name="natural">#REF!</definedName>
    <definedName name="nb">'[475]SAT-DAS'!$J$33</definedName>
    <definedName name="nc1nc" localSheetId="6">'[150]lam-moi'!#REF!</definedName>
    <definedName name="nc1nc">'[150]lam-moi'!#REF!</definedName>
    <definedName name="nc1p" localSheetId="9">#REF!</definedName>
    <definedName name="nc1p" localSheetId="6">#REF!</definedName>
    <definedName name="nc1p">#REF!</definedName>
    <definedName name="nc1vl" localSheetId="6">'[150]lam-moi'!#REF!</definedName>
    <definedName name="nc1vl">'[150]lam-moi'!#REF!</definedName>
    <definedName name="nc24nc" localSheetId="6">'[150]lam-moi'!#REF!</definedName>
    <definedName name="nc24nc">'[150]lam-moi'!#REF!</definedName>
    <definedName name="nc24vl" localSheetId="6">'[150]lam-moi'!#REF!</definedName>
    <definedName name="nc24vl">'[150]lam-moi'!#REF!</definedName>
    <definedName name="nc3p" localSheetId="9">#REF!</definedName>
    <definedName name="nc3p" localSheetId="6">#REF!</definedName>
    <definedName name="nc3p">#REF!</definedName>
    <definedName name="NCBD100" localSheetId="9">#REF!</definedName>
    <definedName name="NCBD100" localSheetId="6">#REF!</definedName>
    <definedName name="NCBD100">#REF!</definedName>
    <definedName name="NCBD200" localSheetId="9">#REF!</definedName>
    <definedName name="NCBD200" localSheetId="6">#REF!</definedName>
    <definedName name="NCBD200">#REF!</definedName>
    <definedName name="NCBD250">#REF!</definedName>
    <definedName name="ncdd">'[150]TH XL'!#REF!</definedName>
    <definedName name="NCDD2">'[150]TH XL'!#REF!</definedName>
    <definedName name="NCHC">[150]TNHCHINH!$J$38</definedName>
    <definedName name="nctr" localSheetId="6">'[150]TH XL'!#REF!</definedName>
    <definedName name="nctr">'[150]TH XL'!#REF!</definedName>
    <definedName name="nctram" localSheetId="9">#REF!</definedName>
    <definedName name="nctram" localSheetId="6">#REF!</definedName>
    <definedName name="nctram">#REF!</definedName>
    <definedName name="NCVC100" localSheetId="9">#REF!</definedName>
    <definedName name="NCVC100" localSheetId="6">#REF!</definedName>
    <definedName name="NCVC100">#REF!</definedName>
    <definedName name="NCVC200" localSheetId="9">#REF!</definedName>
    <definedName name="NCVC200" localSheetId="6">#REF!</definedName>
    <definedName name="NCVC200">#REF!</definedName>
    <definedName name="NCVC250">#REF!</definedName>
    <definedName name="NCVC3P">#REF!</definedName>
    <definedName name="ndgnd">[164]DHSD!$G$37</definedName>
    <definedName name="ndt" localSheetId="4">#REF!</definedName>
    <definedName name="ndt" localSheetId="6">#REF!</definedName>
    <definedName name="ndt">#REF!</definedName>
    <definedName name="NEG" localSheetId="6">#REF!</definedName>
    <definedName name="NEG">#REF!</definedName>
    <definedName name="neglasari">#REF!</definedName>
    <definedName name="neng" localSheetId="9">'[304]Upah&amp;Bahan'!$C$47</definedName>
    <definedName name="neng">'[318]Upah&amp;Bahan'!$C$47</definedName>
    <definedName name="NERACA" localSheetId="6">#REF!</definedName>
    <definedName name="NERACA">#REF!</definedName>
    <definedName name="NEW" localSheetId="9">#REF!</definedName>
    <definedName name="new" localSheetId="4">'[680]4-Basic Price'!#REF!</definedName>
    <definedName name="NEW" localSheetId="6">#REF!</definedName>
    <definedName name="new">'[680]4-Basic Price'!#REF!</definedName>
    <definedName name="NGADA">[270]DASAR!$D$9</definedName>
    <definedName name="NGRA" localSheetId="9">#REF!</definedName>
    <definedName name="NGRA" localSheetId="6">#REF!</definedName>
    <definedName name="NGRA">#REF!</definedName>
    <definedName name="nh" localSheetId="6">#REF!</definedName>
    <definedName name="nh">#REF!</definedName>
    <definedName name="nhn" localSheetId="9">#REF!</definedName>
    <definedName name="nhn" localSheetId="6">#REF!</definedName>
    <definedName name="nhn">#REF!</definedName>
    <definedName name="nhnnc" localSheetId="6">'[150]lam-moi'!#REF!</definedName>
    <definedName name="nhnnc">'[150]lam-moi'!#REF!</definedName>
    <definedName name="nhnvl" localSheetId="6">'[150]lam-moi'!#REF!</definedName>
    <definedName name="nhnvl">'[150]lam-moi'!#REF!</definedName>
    <definedName name="NI" localSheetId="9">[152]BPS!#REF!</definedName>
    <definedName name="NI" localSheetId="4">#REF!</definedName>
    <definedName name="NI" localSheetId="6">[152]BPS!#REF!</definedName>
    <definedName name="NI">#REF!</definedName>
    <definedName name="nig" localSheetId="9">#REF!</definedName>
    <definedName name="nig" localSheetId="6">#REF!</definedName>
    <definedName name="nig">#REF!</definedName>
    <definedName name="NIG13p">'[150]TONGKE3p '!$T$295</definedName>
    <definedName name="nig1p" localSheetId="9">#REF!</definedName>
    <definedName name="nig1p" localSheetId="6">#REF!</definedName>
    <definedName name="nig1p">#REF!</definedName>
    <definedName name="nig3p" localSheetId="9">#REF!</definedName>
    <definedName name="nig3p" localSheetId="6">#REF!</definedName>
    <definedName name="nig3p">#REF!</definedName>
    <definedName name="nightnc" localSheetId="6">[150]gtrinh!#REF!</definedName>
    <definedName name="nightnc">[150]gtrinh!#REF!</definedName>
    <definedName name="nightvl" localSheetId="6">[150]gtrinh!#REF!</definedName>
    <definedName name="nightvl">[150]gtrinh!#REF!</definedName>
    <definedName name="nignc1p" localSheetId="9">#REF!</definedName>
    <definedName name="nignc1p" localSheetId="6">#REF!</definedName>
    <definedName name="nignc1p">#REF!</definedName>
    <definedName name="nignc3p">'[150]CHITIET VL-NC'!$G$107</definedName>
    <definedName name="nigvl1p" localSheetId="9">#REF!</definedName>
    <definedName name="nigvl1p" localSheetId="6">#REF!</definedName>
    <definedName name="nigvl1p">#REF!</definedName>
    <definedName name="nigvl3p">'[150]CHITIET VL-NC'!$G$99</definedName>
    <definedName name="NILAI" localSheetId="4">#REF!</definedName>
    <definedName name="nilai" localSheetId="6">[269]RAB!$J$41</definedName>
    <definedName name="NILAI">#REF!</definedName>
    <definedName name="Nilai_Kontrak">'[241]Rekap MC'!$F$35</definedName>
    <definedName name="NILAIALAT" localSheetId="4">OFFSET(#REF!,Jadwal!LastRowAlat,0)</definedName>
    <definedName name="NILAIALAT" localSheetId="6">OFFSET(#REF!,LastRowAlat,0)</definedName>
    <definedName name="NILAIALAT">OFFSET(#REF!,LastRowAlat,0)</definedName>
    <definedName name="NILAIBAHAN" localSheetId="4">OFFSET(#REF!,Jadwal!LastRowBahan,0)</definedName>
    <definedName name="NILAIBAHAN" localSheetId="6">OFFSET(#REF!,Mobilisasi!LastRowBahan,0)</definedName>
    <definedName name="NILAIBAHAN">OFFSET(#REF!,LastRowBahan,0)</definedName>
    <definedName name="NilaiFisik">'[453]Rekap RAP'!$H$27</definedName>
    <definedName name="NilaiFisikPenawaran" localSheetId="4">#REF!</definedName>
    <definedName name="NilaiFisikPenawaran" localSheetId="6">#REF!</definedName>
    <definedName name="NilaiFisikPenawaran">#REF!</definedName>
    <definedName name="NilaiFisikRounded">'[681]MARK UP'!$L$64</definedName>
    <definedName name="NilaiFisikUnrounded" localSheetId="4">#REF!</definedName>
    <definedName name="NilaiFisikUnrounded" localSheetId="6">#REF!</definedName>
    <definedName name="NilaiFisikUnrounded">#REF!</definedName>
    <definedName name="NilaiKontrak" localSheetId="4">#REF!</definedName>
    <definedName name="NilaiKontrak" localSheetId="6">#REF!</definedName>
    <definedName name="NilaiKontrak">#REF!</definedName>
    <definedName name="NILAIMINUSPPN" localSheetId="4">#REF!</definedName>
    <definedName name="NILAIMINUSPPN" localSheetId="6">#REF!</definedName>
    <definedName name="NILAIMINUSPPN">#REF!</definedName>
    <definedName name="NilaiPenawaran" localSheetId="4">#REF!</definedName>
    <definedName name="NilaiPenawaran">#REF!</definedName>
    <definedName name="NILAISUB" localSheetId="4">OFFSET(#REF!,Jadwal!LastRowSub,0)</definedName>
    <definedName name="NILAISUB" localSheetId="6">OFFSET(#REF!,Mobilisasi!LastRowSub,0)</definedName>
    <definedName name="NILAISUB">OFFSET(#REF!,LastRowSub,0)</definedName>
    <definedName name="NILAIUPAH" localSheetId="4">OFFSET(#REF!,Jadwal!LastRowUpah,0)</definedName>
    <definedName name="NILAIUPAH" localSheetId="6">OFFSET(#REF!,Mobilisasi!LastRowUpah,0)</definedName>
    <definedName name="NILAIUPAH">OFFSET(#REF!,LastRowUpah,0)</definedName>
    <definedName name="nin" localSheetId="9">#REF!</definedName>
    <definedName name="nin" localSheetId="6">#REF!</definedName>
    <definedName name="nin">#REF!</definedName>
    <definedName name="nin14nc3p" localSheetId="9">#REF!</definedName>
    <definedName name="nin14nc3p" localSheetId="6">#REF!</definedName>
    <definedName name="nin14nc3p">#REF!</definedName>
    <definedName name="nin14vl3p" localSheetId="9">#REF!</definedName>
    <definedName name="nin14vl3p" localSheetId="6">#REF!</definedName>
    <definedName name="nin14vl3p">#REF!</definedName>
    <definedName name="nin1903p">#REF!</definedName>
    <definedName name="nin190nc" localSheetId="6">'[150]lam-moi'!#REF!</definedName>
    <definedName name="nin190nc">'[150]lam-moi'!#REF!</definedName>
    <definedName name="nin190nc3p" localSheetId="9">#REF!</definedName>
    <definedName name="nin190nc3p" localSheetId="6">#REF!</definedName>
    <definedName name="nin190nc3p">#REF!</definedName>
    <definedName name="nin190vl" localSheetId="6">'[150]lam-moi'!#REF!</definedName>
    <definedName name="nin190vl">'[150]lam-moi'!#REF!</definedName>
    <definedName name="nin190vl3p" localSheetId="9">#REF!</definedName>
    <definedName name="nin190vl3p" localSheetId="6">#REF!</definedName>
    <definedName name="nin190vl3p">#REF!</definedName>
    <definedName name="nin1pnc" localSheetId="6">'[150]lam-moi'!#REF!</definedName>
    <definedName name="nin1pnc">'[150]lam-moi'!#REF!</definedName>
    <definedName name="nin1pvl" localSheetId="6">'[150]lam-moi'!#REF!</definedName>
    <definedName name="nin1pvl">'[150]lam-moi'!#REF!</definedName>
    <definedName name="nin2903p" localSheetId="9">#REF!</definedName>
    <definedName name="nin2903p" localSheetId="6">#REF!</definedName>
    <definedName name="nin2903p">#REF!</definedName>
    <definedName name="nin290nc3p" localSheetId="9">#REF!</definedName>
    <definedName name="nin290nc3p" localSheetId="6">#REF!</definedName>
    <definedName name="nin290nc3p">#REF!</definedName>
    <definedName name="nin290vl3p" localSheetId="9">#REF!</definedName>
    <definedName name="nin290vl3p" localSheetId="6">#REF!</definedName>
    <definedName name="nin290vl3p">#REF!</definedName>
    <definedName name="nin3p">#REF!</definedName>
    <definedName name="nind">#REF!</definedName>
    <definedName name="nind1p">#REF!</definedName>
    <definedName name="nind3p">#REF!</definedName>
    <definedName name="nindnc" localSheetId="6">'[150]lam-moi'!#REF!</definedName>
    <definedName name="nindnc">'[150]lam-moi'!#REF!</definedName>
    <definedName name="nindnc1p" localSheetId="9">#REF!</definedName>
    <definedName name="nindnc1p" localSheetId="6">#REF!</definedName>
    <definedName name="nindnc1p">#REF!</definedName>
    <definedName name="nindnc3p" localSheetId="9">#REF!</definedName>
    <definedName name="nindnc3p" localSheetId="6">#REF!</definedName>
    <definedName name="nindnc3p">#REF!</definedName>
    <definedName name="nindvl" localSheetId="6">'[150]lam-moi'!#REF!</definedName>
    <definedName name="nindvl">'[150]lam-moi'!#REF!</definedName>
    <definedName name="nindvl1p" localSheetId="9">#REF!</definedName>
    <definedName name="nindvl1p" localSheetId="6">#REF!</definedName>
    <definedName name="nindvl1p">#REF!</definedName>
    <definedName name="nindvl3p" localSheetId="9">#REF!</definedName>
    <definedName name="nindvl3p" localSheetId="6">#REF!</definedName>
    <definedName name="nindvl3p">#REF!</definedName>
    <definedName name="ning1p" localSheetId="9">#REF!</definedName>
    <definedName name="ning1p" localSheetId="6">#REF!</definedName>
    <definedName name="ning1p">#REF!</definedName>
    <definedName name="ningnc1p">#REF!</definedName>
    <definedName name="ningvl1p">#REF!</definedName>
    <definedName name="ninnc" localSheetId="6">'[150]lam-moi'!#REF!</definedName>
    <definedName name="ninnc">'[150]lam-moi'!#REF!</definedName>
    <definedName name="ninnc3p" localSheetId="9">#REF!</definedName>
    <definedName name="ninnc3p" localSheetId="6">#REF!</definedName>
    <definedName name="ninnc3p">#REF!</definedName>
    <definedName name="nint1p" localSheetId="9">#REF!</definedName>
    <definedName name="nint1p" localSheetId="6">#REF!</definedName>
    <definedName name="nint1p">#REF!</definedName>
    <definedName name="nintnc1p" localSheetId="9">#REF!</definedName>
    <definedName name="nintnc1p" localSheetId="6">#REF!</definedName>
    <definedName name="nintnc1p">#REF!</definedName>
    <definedName name="nintvl1p">#REF!</definedName>
    <definedName name="ninvl" localSheetId="6">'[150]lam-moi'!#REF!</definedName>
    <definedName name="ninvl">'[150]lam-moi'!#REF!</definedName>
    <definedName name="ninvl3p" localSheetId="9">#REF!</definedName>
    <definedName name="ninvl3p" localSheetId="6">#REF!</definedName>
    <definedName name="ninvl3p">#REF!</definedName>
    <definedName name="nip" localSheetId="4">[203]Input!#REF!</definedName>
    <definedName name="nip" localSheetId="6">[203]Input!#REF!</definedName>
    <definedName name="nip">[203]Input!#REF!</definedName>
    <definedName name="NIP.KPA">[625]Data!$B$22</definedName>
    <definedName name="NIP.KPA1">[625]Data!$B$23</definedName>
    <definedName name="nipDIR">[352]INPUT!$E$22</definedName>
    <definedName name="nipTA">[352]INPUT!$E$26</definedName>
    <definedName name="nkjlbjhn" hidden="1">[682]S_Suramadu!$H$72:$CD$72</definedName>
    <definedName name="nl" localSheetId="9">#REF!</definedName>
    <definedName name="nl" localSheetId="6">#REF!</definedName>
    <definedName name="nl">#REF!</definedName>
    <definedName name="NL12nc" localSheetId="6">'[150]#REF'!#REF!</definedName>
    <definedName name="NL12nc">'[150]#REF'!#REF!</definedName>
    <definedName name="NL12vl" localSheetId="6">'[150]#REF'!#REF!</definedName>
    <definedName name="NL12vl">'[150]#REF'!#REF!</definedName>
    <definedName name="nl1p" localSheetId="9">#REF!</definedName>
    <definedName name="nl1p" localSheetId="6">#REF!</definedName>
    <definedName name="nl1p">#REF!</definedName>
    <definedName name="nl3p" localSheetId="9">#REF!</definedName>
    <definedName name="nl3p" localSheetId="6">#REF!</definedName>
    <definedName name="nl3p">#REF!</definedName>
    <definedName name="nlht" localSheetId="6">'[150]THPDMoi  (2)'!#REF!</definedName>
    <definedName name="nlht">'[150]THPDMoi  (2)'!#REF!</definedName>
    <definedName name="nlmtc" localSheetId="6">'[150]t-h HA THE'!#REF!</definedName>
    <definedName name="nlmtc">'[150]t-h HA THE'!#REF!</definedName>
    <definedName name="nlnc" localSheetId="6">'[150]lam-moi'!#REF!</definedName>
    <definedName name="nlnc">'[150]lam-moi'!#REF!</definedName>
    <definedName name="nlnc3p" localSheetId="9">#REF!</definedName>
    <definedName name="nlnc3p" localSheetId="6">#REF!</definedName>
    <definedName name="nlnc3p">#REF!</definedName>
    <definedName name="nlnc3pha" localSheetId="9">#REF!</definedName>
    <definedName name="nlnc3pha" localSheetId="6">#REF!</definedName>
    <definedName name="nlnc3pha">#REF!</definedName>
    <definedName name="NLTK1p" localSheetId="9">#REF!</definedName>
    <definedName name="NLTK1p" localSheetId="6">#REF!</definedName>
    <definedName name="NLTK1p">#REF!</definedName>
    <definedName name="nlvl" localSheetId="6">'[150]lam-moi'!#REF!</definedName>
    <definedName name="nlvl">'[150]lam-moi'!#REF!</definedName>
    <definedName name="nlvl1">[150]chitiet!$G$302</definedName>
    <definedName name="nlvl3p" localSheetId="9">#REF!</definedName>
    <definedName name="nlvl3p" localSheetId="6">#REF!</definedName>
    <definedName name="nlvl3p">#REF!</definedName>
    <definedName name="nm">[84]Ch!$A$11</definedName>
    <definedName name="nm.">'[84]Perhitungan RAB'!$A$11</definedName>
    <definedName name="NMPAKET">[379]CH!$C$8</definedName>
    <definedName name="nmpaket.">[683]CH!$C$8</definedName>
    <definedName name="nmpek">[684]CH!$A$6</definedName>
    <definedName name="nmpkt">[685]CH!$C$8</definedName>
    <definedName name="nn" localSheetId="9">#REF!</definedName>
    <definedName name="nn" localSheetId="6">#REF!</definedName>
    <definedName name="nn">#REF!</definedName>
    <definedName name="NN_01" localSheetId="6">#REF!</definedName>
    <definedName name="NN_01">#REF!</definedName>
    <definedName name="NN_01A" localSheetId="6">#REF!</definedName>
    <definedName name="NN_01A">#REF!</definedName>
    <definedName name="NN_02">#REF!</definedName>
    <definedName name="NN_03">#REF!</definedName>
    <definedName name="NN_04">#REF!</definedName>
    <definedName name="NN_05">#REF!</definedName>
    <definedName name="NN_06">#REF!</definedName>
    <definedName name="NN_07">#REF!</definedName>
    <definedName name="NN_08">#REF!</definedName>
    <definedName name="nn1p">#REF!</definedName>
    <definedName name="nn3p">#REF!</definedName>
    <definedName name="NNN" localSheetId="6" hidden="1">{#N/A,#N/A,FALSE,"REK-S-TPL";#N/A,#N/A,FALSE,"REK-TPML";#N/A,#N/A,FALSE,"RAB-TEMPEL"}</definedName>
    <definedName name="NNN" hidden="1">{#N/A,#N/A,FALSE,"REK-S-TPL";#N/A,#N/A,FALSE,"REK-TPML";#N/A,#N/A,FALSE,"RAB-TEMPEL"}</definedName>
    <definedName name="nnnc">'[150]lam-moi'!#REF!</definedName>
    <definedName name="nnnc3p" localSheetId="9">#REF!</definedName>
    <definedName name="nnnc3p" localSheetId="6">#REF!</definedName>
    <definedName name="nnnc3p">#REF!</definedName>
    <definedName name="nnvl" localSheetId="6">'[150]lam-moi'!#REF!</definedName>
    <definedName name="nnvl">'[150]lam-moi'!#REF!</definedName>
    <definedName name="nnvl3p" localSheetId="9">#REF!</definedName>
    <definedName name="nnvl3p" localSheetId="6">#REF!</definedName>
    <definedName name="nnvl3p">#REF!</definedName>
    <definedName name="No" localSheetId="9">#REF!</definedName>
    <definedName name="no" localSheetId="6">[448]Catatan!$D$11</definedName>
    <definedName name="no">[686]DATUM!$AP$2</definedName>
    <definedName name="no.paket">[687]Rekap!$B$52</definedName>
    <definedName name="NO.RUAS">[446]data!$B$10</definedName>
    <definedName name="No_Addendum">'[241]DATA PROYEK'!$F$42</definedName>
    <definedName name="No_BAEvaluasi" localSheetId="4">#REF!</definedName>
    <definedName name="No_BAEvaluasi" localSheetId="6">#REF!</definedName>
    <definedName name="No_BAEvaluasi">#REF!</definedName>
    <definedName name="No_BAFisik" localSheetId="4">#REF!</definedName>
    <definedName name="No_BAFisik" localSheetId="6">#REF!</definedName>
    <definedName name="No_BAFisik">#REF!</definedName>
    <definedName name="No_BAPeriksa" localSheetId="4">#REF!</definedName>
    <definedName name="No_BAPeriksa" localSheetId="6">#REF!</definedName>
    <definedName name="No_BAPeriksa">#REF!</definedName>
    <definedName name="No_CCO">'[241]DATA PROYEK'!$F$38</definedName>
    <definedName name="No_FHO">'[241]DATA PROYEK'!$F$52</definedName>
    <definedName name="No_Kontrak">'[241]DATA PROYEK'!$F$29</definedName>
    <definedName name="No_paket" localSheetId="4">#REF!</definedName>
    <definedName name="No_paket" localSheetId="6">#REF!</definedName>
    <definedName name="No_paket">#REF!</definedName>
    <definedName name="NO_PAKET_KONTRAK">[581]Informasi!$G$7</definedName>
    <definedName name="No_PHO">'[241]DATA PROYEK'!$F$49</definedName>
    <definedName name="No_Rek">'[241]DATA PROYEK'!$F$81</definedName>
    <definedName name="No_SrtEvaluasiCCO" localSheetId="4">#REF!</definedName>
    <definedName name="No_SrtEvaluasiCCO" localSheetId="6">#REF!</definedName>
    <definedName name="No_SrtEvaluasiCCO">#REF!</definedName>
    <definedName name="No_SrtHasilEvaluasi" localSheetId="4">#REF!</definedName>
    <definedName name="No_SrtHasilEvaluasi" localSheetId="6">#REF!</definedName>
    <definedName name="No_SrtHasilEvaluasi">#REF!</definedName>
    <definedName name="No_SrtKeputusanCCO">'[241]DATA PROYEK'!$F$35</definedName>
    <definedName name="No_SrtKeputusanPHO_FHO">'[241]DATA PROYEK'!$F$46</definedName>
    <definedName name="No_SrtKonsultan" localSheetId="4">#REF!</definedName>
    <definedName name="No_SrtKonsultan" localSheetId="6">#REF!</definedName>
    <definedName name="No_SrtKonsultan">#REF!</definedName>
    <definedName name="No_SrtLapPelakanaanPekerjaan" localSheetId="4">#REF!</definedName>
    <definedName name="No_SrtLapPelakanaanPekerjaan" localSheetId="6">#REF!</definedName>
    <definedName name="No_SrtLapPelakanaanPekerjaan">#REF!</definedName>
    <definedName name="No_SrtPenilaianFHO" localSheetId="4">#REF!</definedName>
    <definedName name="No_SrtPenilaianFHO" localSheetId="6">#REF!</definedName>
    <definedName name="No_SrtPenilaianFHO">#REF!</definedName>
    <definedName name="No_SrtPenilaianPHO" localSheetId="4">#REF!</definedName>
    <definedName name="No_SrtPenilaianPHO">#REF!</definedName>
    <definedName name="No_SrtPenyampaianEvaluasi" localSheetId="4">#REF!</definedName>
    <definedName name="No_SrtPenyampaianEvaluasi">#REF!</definedName>
    <definedName name="No_SrtPermhnanCCO" localSheetId="4">#REF!</definedName>
    <definedName name="No_SrtPermhnanCCO">#REF!</definedName>
    <definedName name="No_SrtPermhnanCCO2" localSheetId="4">#REF!</definedName>
    <definedName name="No_SrtPermhnanCCO2">#REF!</definedName>
    <definedName name="No_SrtPermhnanFHO" localSheetId="4">#REF!</definedName>
    <definedName name="No_SrtPermhnanFHO">#REF!</definedName>
    <definedName name="No_SrtPermhnanPHO" localSheetId="4">#REF!</definedName>
    <definedName name="No_SrtPermhnanPHO">#REF!</definedName>
    <definedName name="No_SrtPersetujuanCCO" localSheetId="4">#REF!</definedName>
    <definedName name="No_SrtPersetujuanCCO">#REF!</definedName>
    <definedName name="No_SrtPersetujuanCCO2" localSheetId="4">#REF!</definedName>
    <definedName name="No_SrtPersetujuanCCO2">#REF!</definedName>
    <definedName name="No_SrtPropPerubahanRAP">[405]Proposal!$D$3</definedName>
    <definedName name="nock_genteng_beton" localSheetId="9">#REF!</definedName>
    <definedName name="nock_genteng_beton" localSheetId="6">#REF!</definedName>
    <definedName name="nock_genteng_beton">#REF!</definedName>
    <definedName name="Nok" localSheetId="9">#REF!</definedName>
    <definedName name="nok">[211]RL!$F$7</definedName>
    <definedName name="Nokataproof" localSheetId="9">#REF!</definedName>
    <definedName name="Nokataproof" localSheetId="6">#REF!</definedName>
    <definedName name="Nokataproof">#REF!</definedName>
    <definedName name="nokgentangsuryaroof" localSheetId="6">[48]upah!#REF!</definedName>
    <definedName name="nokgentangsuryaroof">[48]upah!#REF!</definedName>
    <definedName name="nokgenteng" localSheetId="6">[48]upah!#REF!</definedName>
    <definedName name="nokgenteng">[48]upah!#REF!</definedName>
    <definedName name="NokGentengMetal">'[321]Analisa Harga Satuan'!$G$2637</definedName>
    <definedName name="nokk" localSheetId="6">'[153]Harga Satuan Bahan'!#REF!</definedName>
    <definedName name="nokk">'[153]Harga Satuan Bahan'!#REF!</definedName>
    <definedName name="nokmetal" localSheetId="9">#REF!</definedName>
    <definedName name="nokmetal" localSheetId="6">#REF!</definedName>
    <definedName name="nokmetal">#REF!</definedName>
    <definedName name="NOKMULTI" localSheetId="9">#REF!</definedName>
    <definedName name="NOKMULTI" localSheetId="6">#REF!</definedName>
    <definedName name="NOKMULTI">#REF!</definedName>
    <definedName name="noknat" localSheetId="6">'[153]Harga Satuan Bahan'!#REF!</definedName>
    <definedName name="noknat">'[153]Harga Satuan Bahan'!#REF!</definedName>
    <definedName name="nokseng" localSheetId="9">#REF!</definedName>
    <definedName name="nokseng" localSheetId="6">#REF!</definedName>
    <definedName name="nokseng">#REF!</definedName>
    <definedName name="nokwr" localSheetId="6">'[153]Harga Satuan Bahan'!#REF!</definedName>
    <definedName name="nokwr">'[153]Harga Satuan Bahan'!#REF!</definedName>
    <definedName name="nomenst">[114]BasicPrice!$G$162</definedName>
    <definedName name="nomenweir">[114]BasicPrice!$G$161</definedName>
    <definedName name="NOMOR" localSheetId="9">#REF!</definedName>
    <definedName name="NOMOR" localSheetId="6">#REF!</definedName>
    <definedName name="NOMOR">#REF!</definedName>
    <definedName name="Nomor_paket">[677]Data!$G$16</definedName>
    <definedName name="nopak1">[209]Data!$B$17</definedName>
    <definedName name="nopak2" localSheetId="4">[209]Data!#REF!</definedName>
    <definedName name="nopak2" localSheetId="6">[209]Data!#REF!</definedName>
    <definedName name="nopak2">[209]Data!#REF!</definedName>
    <definedName name="NOPAKET">[379]CH!$C$7</definedName>
    <definedName name="nopen" localSheetId="4">#REF!</definedName>
    <definedName name="nopen" localSheetId="6">#REF!</definedName>
    <definedName name="nopen">#REF!</definedName>
    <definedName name="nopen1">[688]INPUT!$C$20</definedName>
    <definedName name="NoProyek">'[241]DATA PROYEK'!$F$97</definedName>
    <definedName name="normalisasi" localSheetId="4">[320]Breakdown!#REF!</definedName>
    <definedName name="normalisasi" localSheetId="6">[320]Breakdown!#REF!</definedName>
    <definedName name="normalisasi">[320]Breakdown!#REF!</definedName>
    <definedName name="NOSEKSI" localSheetId="6">#REF!</definedName>
    <definedName name="NOSEKSI">#REF!</definedName>
    <definedName name="nosing" localSheetId="9">#REF!</definedName>
    <definedName name="nosing" localSheetId="6">#REF!</definedName>
    <definedName name="nosing">#REF!</definedName>
    <definedName name="NOSPT" localSheetId="6">[271]Menu!#REF!</definedName>
    <definedName name="NOSPT">[271]Menu!#REF!</definedName>
    <definedName name="nosurat" localSheetId="6">[142]CH!$C$43</definedName>
    <definedName name="nosurat">[185]CH!$C$43</definedName>
    <definedName name="Nov_All" localSheetId="4">#REF!</definedName>
    <definedName name="Nov_All" localSheetId="6">#REF!</definedName>
    <definedName name="Nov_All">#REF!</definedName>
    <definedName name="Nov_Bahapal" localSheetId="4">#REF!</definedName>
    <definedName name="Nov_Bahapal" localSheetId="6">#REF!</definedName>
    <definedName name="Nov_Bahapal">#REF!</definedName>
    <definedName name="Nov_Barumun" localSheetId="4">#REF!</definedName>
    <definedName name="Nov_Barumun" localSheetId="6">#REF!</definedName>
    <definedName name="Nov_Barumun">#REF!</definedName>
    <definedName name="Nov_Buaya" localSheetId="4">#REF!</definedName>
    <definedName name="Nov_Buaya">#REF!</definedName>
    <definedName name="Nov_Dua1" localSheetId="4">#REF!</definedName>
    <definedName name="Nov_Dua1">#REF!</definedName>
    <definedName name="Nov_Dua2" localSheetId="4">#REF!</definedName>
    <definedName name="Nov_Dua2">#REF!</definedName>
    <definedName name="Nov_Hantu" localSheetId="4">#REF!</definedName>
    <definedName name="Nov_Hantu">#REF!</definedName>
    <definedName name="Nov_Pane" localSheetId="4">#REF!</definedName>
    <definedName name="Nov_Pane">#REF!</definedName>
    <definedName name="Nov_Poncan" localSheetId="4">#REF!</definedName>
    <definedName name="Nov_Poncan">#REF!</definedName>
    <definedName name="Nov_Raso" localSheetId="4">#REF!</definedName>
    <definedName name="Nov_Raso">#REF!</definedName>
    <definedName name="Nov_Sibintang" localSheetId="4">#REF!</definedName>
    <definedName name="Nov_Sibintang">#REF!</definedName>
    <definedName name="Nov_Sibuluh" localSheetId="4">#REF!</definedName>
    <definedName name="Nov_Sibuluh">#REF!</definedName>
    <definedName name="Nov_Ujung" localSheetId="4">#REF!</definedName>
    <definedName name="Nov_Ujung">#REF!</definedName>
    <definedName name="Nov02_All" localSheetId="4">#REF!</definedName>
    <definedName name="Nov02_All">#REF!</definedName>
    <definedName name="Nov02_Bahapal" localSheetId="4">#REF!</definedName>
    <definedName name="Nov02_Bahapal">#REF!</definedName>
    <definedName name="Nov02_Barumun" localSheetId="4">#REF!</definedName>
    <definedName name="Nov02_Barumun">#REF!</definedName>
    <definedName name="Nov02_Buaya" localSheetId="4">#REF!</definedName>
    <definedName name="Nov02_Buaya">#REF!</definedName>
    <definedName name="Nov02_Dua1" localSheetId="4">#REF!</definedName>
    <definedName name="Nov02_Dua1">#REF!</definedName>
    <definedName name="Nov02_Dua2" localSheetId="4">#REF!</definedName>
    <definedName name="Nov02_Dua2">#REF!</definedName>
    <definedName name="Nov02_Hantu" localSheetId="4">#REF!</definedName>
    <definedName name="Nov02_Hantu">#REF!</definedName>
    <definedName name="Nov02_Pane" localSheetId="4">#REF!</definedName>
    <definedName name="Nov02_Pane">#REF!</definedName>
    <definedName name="Nov02_Poncan" localSheetId="4">#REF!</definedName>
    <definedName name="Nov02_Poncan">#REF!</definedName>
    <definedName name="Nov02_Raso" localSheetId="4">#REF!</definedName>
    <definedName name="Nov02_Raso">#REF!</definedName>
    <definedName name="Nov02_Sibintang" localSheetId="4">#REF!</definedName>
    <definedName name="Nov02_Sibintang">#REF!</definedName>
    <definedName name="Nov02_Sibuluh" localSheetId="4">#REF!</definedName>
    <definedName name="Nov02_Sibuluh">#REF!</definedName>
    <definedName name="Nov02_Ujung" localSheetId="4">#REF!</definedName>
    <definedName name="Nov02_Ujung">#REF!</definedName>
    <definedName name="nozing">#REF!</definedName>
    <definedName name="nozlle" localSheetId="4">'[291]HARGA SATUAN'!#REF!</definedName>
    <definedName name="nozlle">'[291]HARGA SATUAN'!#REF!</definedName>
    <definedName name="np">[345]DATA!$E$6</definedName>
    <definedName name="npa" localSheetId="4">#REF!</definedName>
    <definedName name="npa" localSheetId="6">#REF!</definedName>
    <definedName name="npa">#REF!</definedName>
    <definedName name="NPK">[689]Informasi!$G$13</definedName>
    <definedName name="NPWP" localSheetId="6">[271]Menu!#REF!</definedName>
    <definedName name="NPWP">'[241]DATA PROYEK'!$F$80</definedName>
    <definedName name="NR" localSheetId="4">#REF!</definedName>
    <definedName name="NR" localSheetId="6">#REF!</definedName>
    <definedName name="NR">#REF!</definedName>
    <definedName name="nst">[393]TAB!$G$63</definedName>
    <definedName name="ntb" localSheetId="4">#REF!</definedName>
    <definedName name="ntb" localSheetId="6">#REF!</definedName>
    <definedName name="ntb">#REF!</definedName>
    <definedName name="NTSD" localSheetId="9">#REF!</definedName>
    <definedName name="NTSD" localSheetId="6">#REF!</definedName>
    <definedName name="NTSD">#REF!</definedName>
    <definedName name="nuoc">[431]gvl!$N$38</definedName>
    <definedName name="nurulfalah" localSheetId="6">#REF!</definedName>
    <definedName name="nurulfalah">#REF!</definedName>
    <definedName name="nurulhuda" localSheetId="6">#REF!</definedName>
    <definedName name="nurulhuda">#REF!</definedName>
    <definedName name="nussp">[260]kmnts!$B$692:$I$728</definedName>
    <definedName name="nx" localSheetId="6">'[150]THPDMoi  (2)'!#REF!</definedName>
    <definedName name="nx">'[150]THPDMoi  (2)'!#REF!</definedName>
    <definedName name="nxmtc" localSheetId="6">'[150]t-h HA THE'!#REF!</definedName>
    <definedName name="nxmtc">'[150]t-h HA THE'!#REF!</definedName>
    <definedName name="nya.25" localSheetId="9">#REF!</definedName>
    <definedName name="nya.25" localSheetId="6">#REF!</definedName>
    <definedName name="nya.25">#REF!</definedName>
    <definedName name="nyfgby3x6lt" localSheetId="9">#REF!</definedName>
    <definedName name="nyfgby3x6lt" localSheetId="6">#REF!</definedName>
    <definedName name="nyfgby3x6lt">#REF!</definedName>
    <definedName name="nyfgby410" localSheetId="9">#REF!</definedName>
    <definedName name="nyfgby410" localSheetId="6">#REF!</definedName>
    <definedName name="nyfgby410">#REF!</definedName>
    <definedName name="nyfgby4x6lt">#REF!</definedName>
    <definedName name="nyfgby4x95">#REF!</definedName>
    <definedName name="nyfgby5x6lt">#REF!</definedName>
    <definedName name="nym32.5">#REF!</definedName>
    <definedName name="nym3x2.5flt">#REF!</definedName>
    <definedName name="nym42.5">#REF!</definedName>
    <definedName name="nyy.3.2">#REF!</definedName>
    <definedName name="nyy.4.16">#REF!</definedName>
    <definedName name="nyy11x1x500">#REF!</definedName>
    <definedName name="nyy14x1x500">#REF!</definedName>
    <definedName name="nyy16x1x500">#REF!</definedName>
    <definedName name="nyy18x1x500">#REF!</definedName>
    <definedName name="nyy21x1x500">#REF!</definedName>
    <definedName name="nyy2415070">#REF!</definedName>
    <definedName name="nyy25x1x500">#REF!</definedName>
    <definedName name="nyy2x4x16">#REF!</definedName>
    <definedName name="nyy32.5">#REF!</definedName>
    <definedName name="nyy3x6">#REF!</definedName>
    <definedName name="nyy42.5">#REF!</definedName>
    <definedName name="nyy42115070">#REF!</definedName>
    <definedName name="nyy4212470">#REF!</definedName>
    <definedName name="nyy4x10">#REF!</definedName>
    <definedName name="nyy4x120">#REF!</definedName>
    <definedName name="nyy4x16">#REF!</definedName>
    <definedName name="nyy4x185">#REF!</definedName>
    <definedName name="nyy4x1x300">#REF!</definedName>
    <definedName name="nyy4x1x400">#REF!</definedName>
    <definedName name="nyy4x1x500">#REF!</definedName>
    <definedName name="nyy4x25">#REF!</definedName>
    <definedName name="nyy4x50">#REF!</definedName>
    <definedName name="nyy4x70">#REF!</definedName>
    <definedName name="nyy4x95">#REF!</definedName>
    <definedName name="nyy5x4">#REF!</definedName>
    <definedName name="nyy5x6">#REF!</definedName>
    <definedName name="nyy7x1x300">#REF!</definedName>
    <definedName name="nyy7x1x500">#REF!</definedName>
    <definedName name="o" localSheetId="4">#REF!</definedName>
    <definedName name="o">#REF!</definedName>
    <definedName name="Oct_All" localSheetId="4">#REF!</definedName>
    <definedName name="Oct_All">#REF!</definedName>
    <definedName name="Oct_Bahapal" localSheetId="4">#REF!</definedName>
    <definedName name="Oct_Bahapal">#REF!</definedName>
    <definedName name="Oct_Barumun" localSheetId="4">#REF!</definedName>
    <definedName name="Oct_Barumun">#REF!</definedName>
    <definedName name="Oct_Buaya" localSheetId="4">#REF!</definedName>
    <definedName name="Oct_Buaya">#REF!</definedName>
    <definedName name="Oct_Dua1" localSheetId="4">#REF!</definedName>
    <definedName name="Oct_Dua1">#REF!</definedName>
    <definedName name="Oct_Dua2" localSheetId="4">#REF!</definedName>
    <definedName name="Oct_Dua2">#REF!</definedName>
    <definedName name="Oct_Hantu" localSheetId="4">#REF!</definedName>
    <definedName name="Oct_Hantu">#REF!</definedName>
    <definedName name="Oct_Pane" localSheetId="4">#REF!</definedName>
    <definedName name="Oct_Pane">#REF!</definedName>
    <definedName name="Oct_Poncan" localSheetId="4">#REF!</definedName>
    <definedName name="Oct_Poncan">#REF!</definedName>
    <definedName name="Oct_Raso" localSheetId="4">#REF!</definedName>
    <definedName name="Oct_Raso">#REF!</definedName>
    <definedName name="Oct_Sibintang" localSheetId="4">#REF!</definedName>
    <definedName name="Oct_Sibintang">#REF!</definedName>
    <definedName name="Oct_Sibuluh" localSheetId="4">#REF!</definedName>
    <definedName name="Oct_Sibuluh">#REF!</definedName>
    <definedName name="Oct_Ujung" localSheetId="4">#REF!</definedName>
    <definedName name="Oct_Ujung">#REF!</definedName>
    <definedName name="Oct02_All" localSheetId="4">#REF!</definedName>
    <definedName name="Oct02_All">#REF!</definedName>
    <definedName name="Oct02_Bahapal" localSheetId="4">#REF!</definedName>
    <definedName name="Oct02_Bahapal">#REF!</definedName>
    <definedName name="Oct02_Barumun" localSheetId="4">#REF!</definedName>
    <definedName name="Oct02_Barumun">#REF!</definedName>
    <definedName name="Oct02_Buaya" localSheetId="4">#REF!</definedName>
    <definedName name="Oct02_Buaya">#REF!</definedName>
    <definedName name="Oct02_Dua1" localSheetId="4">#REF!</definedName>
    <definedName name="Oct02_Dua1">#REF!</definedName>
    <definedName name="Oct02_Dua2" localSheetId="4">#REF!</definedName>
    <definedName name="Oct02_Dua2">#REF!</definedName>
    <definedName name="Oct02_Hantu" localSheetId="4">#REF!</definedName>
    <definedName name="Oct02_Hantu">#REF!</definedName>
    <definedName name="Oct02_Pane" localSheetId="4">#REF!</definedName>
    <definedName name="Oct02_Pane">#REF!</definedName>
    <definedName name="Oct02_Poncan" localSheetId="4">#REF!</definedName>
    <definedName name="Oct02_Poncan">#REF!</definedName>
    <definedName name="Oct02_Raso" localSheetId="4">#REF!</definedName>
    <definedName name="Oct02_Raso">#REF!</definedName>
    <definedName name="Oct02_Sibintang" localSheetId="4">#REF!</definedName>
    <definedName name="Oct02_Sibintang">#REF!</definedName>
    <definedName name="Oct02_Sibuluh" localSheetId="4">#REF!</definedName>
    <definedName name="Oct02_Sibuluh">#REF!</definedName>
    <definedName name="Oct02_Ujung" localSheetId="4">#REF!</definedName>
    <definedName name="Oct02_Ujung">#REF!</definedName>
    <definedName name="oe" localSheetId="4">#REF!</definedName>
    <definedName name="oe">#REF!</definedName>
    <definedName name="OE.1" localSheetId="4">#REF!</definedName>
    <definedName name="OE.1">#REF!</definedName>
    <definedName name="oef">[690]divII!$I$1</definedName>
    <definedName name="OH" localSheetId="4">#REF!</definedName>
    <definedName name="oh" localSheetId="6">#REF!</definedName>
    <definedName name="OH">#REF!</definedName>
    <definedName name="ohp" localSheetId="4">#REF!</definedName>
    <definedName name="ohp">#REF!</definedName>
    <definedName name="OI">[193]Peralatan!$BO$226</definedName>
    <definedName name="oilbarben" localSheetId="6">#REF!</definedName>
    <definedName name="oilbarben">#REF!</definedName>
    <definedName name="oilbarcut" localSheetId="6">#REF!</definedName>
    <definedName name="oilbarcut">#REF!</definedName>
    <definedName name="oilbreak" localSheetId="6">#REF!</definedName>
    <definedName name="oilbreak">#REF!</definedName>
    <definedName name="oilcomp">#REF!</definedName>
    <definedName name="oilconvib">#REF!</definedName>
    <definedName name="oilcsaw">#REF!</definedName>
    <definedName name="oildoz">#REF!</definedName>
    <definedName name="oildt4m3">#REF!</definedName>
    <definedName name="oilexc">#REF!</definedName>
    <definedName name="oilform">[345]Base_Price!$J$86</definedName>
    <definedName name="oilgens15" localSheetId="6">#REF!</definedName>
    <definedName name="oilgens15">#REF!</definedName>
    <definedName name="oilgrader" localSheetId="6">#REF!</definedName>
    <definedName name="oilgrader">#REF!</definedName>
    <definedName name="oilmlas" localSheetId="6">#REF!</definedName>
    <definedName name="oilmlas">#REF!</definedName>
    <definedName name="oilpaint">[114]BasicPrice!$G$128</definedName>
    <definedName name="oilstamper" localSheetId="6">#REF!</definedName>
    <definedName name="oilstamper">#REF!</definedName>
    <definedName name="oilvibro" localSheetId="6">#REF!</definedName>
    <definedName name="oilvibro">#REF!</definedName>
    <definedName name="oilwtp" localSheetId="6">#REF!</definedName>
    <definedName name="oilwtp">#REF!</definedName>
    <definedName name="oilwtt">#REF!</definedName>
    <definedName name="OK" localSheetId="4">#REF!</definedName>
    <definedName name="OK">#REF!</definedName>
    <definedName name="oke" localSheetId="9" hidden="1">#REF!</definedName>
    <definedName name="oke" localSheetId="6" hidden="1">#REF!</definedName>
    <definedName name="oke" hidden="1">'[691]HARGA MATERIAL'!$G$27:$X$33</definedName>
    <definedName name="oker" localSheetId="9">#REF!</definedName>
    <definedName name="oker" localSheetId="6">#REF!</definedName>
    <definedName name="oker">#REF!</definedName>
    <definedName name="oksi" localSheetId="9">#REF!</definedName>
    <definedName name="oksi" localSheetId="6">#REF!</definedName>
    <definedName name="oksi">#REF!</definedName>
    <definedName name="Oksigen" localSheetId="4">#REF!</definedName>
    <definedName name="Oksigen">#REF!</definedName>
    <definedName name="oksigenu" localSheetId="4">'[322]DU&amp;B'!#REF!</definedName>
    <definedName name="oksigenu" localSheetId="6">'[323]DU&amp;B'!#REF!</definedName>
    <definedName name="oksigenu">'[322]DU&amp;B'!#REF!</definedName>
    <definedName name="OKT">'[234]Sat~Bahu'!$C$12</definedName>
    <definedName name="old" localSheetId="4">#REF!</definedName>
    <definedName name="old" localSheetId="6">#REF!</definedName>
    <definedName name="old">#REF!</definedName>
    <definedName name="OLF" hidden="1">'[692]HARGA MATERIAL'!$A$11:$A$208</definedName>
    <definedName name="oli" localSheetId="4">[518]HSD!#REF!</definedName>
    <definedName name="oli" localSheetId="6">#REF!</definedName>
    <definedName name="oli">[518]HSD!#REF!</definedName>
    <definedName name="olie">[693]bahan!$G$34</definedName>
    <definedName name="Olifdalas539" localSheetId="4">#REF!</definedName>
    <definedName name="Olifdalas539" localSheetId="6">#REF!</definedName>
    <definedName name="Olifdalas539">#REF!</definedName>
    <definedName name="Olifdhan539" localSheetId="4">#REF!</definedName>
    <definedName name="Olifdhan539" localSheetId="6">#REF!</definedName>
    <definedName name="Olifdhan539">#REF!</definedName>
    <definedName name="Olimsnalas539" localSheetId="4">#REF!</definedName>
    <definedName name="Olimsnalas539" localSheetId="6">#REF!</definedName>
    <definedName name="Olimsnalas539">#REF!</definedName>
    <definedName name="Olimsnhan539">'[658]Up Bhn3'!$AA$33</definedName>
    <definedName name="Olitransalas539" localSheetId="4">#REF!</definedName>
    <definedName name="Olitransalas539" localSheetId="6">#REF!</definedName>
    <definedName name="Olitransalas539">#REF!</definedName>
    <definedName name="Olitranshan539" localSheetId="4">#REF!</definedName>
    <definedName name="Olitranshan539" localSheetId="6">#REF!</definedName>
    <definedName name="Olitranshan539">#REF!</definedName>
    <definedName name="oliyen">#REF!</definedName>
    <definedName name="OMC" localSheetId="9" hidden="1">{#N/A,#N/A,TRUE,"Front";#N/A,#N/A,TRUE,"Simple Letter";#N/A,#N/A,TRUE,"Inside";#N/A,#N/A,TRUE,"Contents";#N/A,#N/A,TRUE,"Basis";#N/A,#N/A,TRUE,"Inclusions";#N/A,#N/A,TRUE,"Exclusions";#N/A,#N/A,TRUE,"Areas";#N/A,#N/A,TRUE,"Summary";#N/A,#N/A,TRUE,"Detail"}</definedName>
    <definedName name="OMC" localSheetId="6" hidden="1">{#N/A,#N/A,TRUE,"Front";#N/A,#N/A,TRUE,"Simple Letter";#N/A,#N/A,TRUE,"Inside";#N/A,#N/A,TRUE,"Contents";#N/A,#N/A,TRUE,"Basis";#N/A,#N/A,TRUE,"Inclusions";#N/A,#N/A,TRUE,"Exclusions";#N/A,#N/A,TRUE,"Areas";#N/A,#N/A,TRUE,"Summary";#N/A,#N/A,TRUE,"Detail"}</definedName>
    <definedName name="OMC" hidden="1">{#N/A,#N/A,TRUE,"Front";#N/A,#N/A,TRUE,"Simple Letter";#N/A,#N/A,TRUE,"Inside";#N/A,#N/A,TRUE,"Contents";#N/A,#N/A,TRUE,"Basis";#N/A,#N/A,TRUE,"Inclusions";#N/A,#N/A,TRUE,"Exclusions";#N/A,#N/A,TRUE,"Areas";#N/A,#N/A,TRUE,"Summary";#N/A,#N/A,TRUE,"Detail"}</definedName>
    <definedName name="onderlaght">#REF!</definedName>
    <definedName name="ONONG" localSheetId="4">'[527]MP.2.1.1'!#REF!</definedName>
    <definedName name="ONONG" localSheetId="6">'[527]MP.2.1.1'!#REF!</definedName>
    <definedName name="ONONG">'[527]MP.2.1.1'!#REF!</definedName>
    <definedName name="ONSITE" localSheetId="6">#REF!</definedName>
    <definedName name="ONSITE">#REF!</definedName>
    <definedName name="OO_01" localSheetId="6">#REF!</definedName>
    <definedName name="OO_01">#REF!</definedName>
    <definedName name="OO_02" localSheetId="6">#REF!</definedName>
    <definedName name="OO_02">#REF!</definedName>
    <definedName name="OO_03">#REF!</definedName>
    <definedName name="OO_04">#REF!</definedName>
    <definedName name="OO_05">#REF!</definedName>
    <definedName name="OO_06">#REF!</definedName>
    <definedName name="OO_07">#REF!</definedName>
    <definedName name="oon" localSheetId="9" hidden="1">{#N/A,#N/A,FALSE,"REK";#N/A,#N/A,FALSE,"rab"}</definedName>
    <definedName name="oon" localSheetId="6" hidden="1">{#N/A,#N/A,FALSE,"REK";#N/A,#N/A,FALSE,"rab"}</definedName>
    <definedName name="oon" hidden="1">{#N/A,#N/A,FALSE,"REK";#N/A,#N/A,FALSE,"rab"}</definedName>
    <definedName name="oooooo">[651]Peralatan!$AW$26</definedName>
    <definedName name="op">'[694]Harga Satuan'!$H$14</definedName>
    <definedName name="Opalas539" localSheetId="4">#REF!</definedName>
    <definedName name="Opalas539" localSheetId="6">#REF!</definedName>
    <definedName name="Opalas539">#REF!</definedName>
    <definedName name="opdrt">[255]HDU!$H$18</definedName>
    <definedName name="OPE" localSheetId="4">'[605]UPH &amp; BHN'!#REF!</definedName>
    <definedName name="OPE" localSheetId="6">'[605]UPH &amp; BHN'!#REF!</definedName>
    <definedName name="OPE">'[605]UPH &amp; BHN'!#REF!</definedName>
    <definedName name="OPERA">[628]BAHAN!$G$17</definedName>
    <definedName name="OPERAT.1" localSheetId="4">#REF!</definedName>
    <definedName name="OPERAT.1" localSheetId="6">#REF!</definedName>
    <definedName name="OPERAT.1">#REF!</definedName>
    <definedName name="OPERAT.2" localSheetId="4">#REF!</definedName>
    <definedName name="OPERAT.2" localSheetId="6">#REF!</definedName>
    <definedName name="OPERAT.2">#REF!</definedName>
    <definedName name="OPERAT.3" localSheetId="4">#REF!</definedName>
    <definedName name="OPERAT.3" localSheetId="6">#REF!</definedName>
    <definedName name="OPERAT.3">#REF!</definedName>
    <definedName name="OPERATING_EQUIPMENT" localSheetId="9">#REF!</definedName>
    <definedName name="OPERATING_EQUIPMENT" localSheetId="4">#REF!</definedName>
    <definedName name="OPERATING_EQUIPMENT">#REF!</definedName>
    <definedName name="operator" localSheetId="9">#REF!</definedName>
    <definedName name="Operator" localSheetId="6">#REF!</definedName>
    <definedName name="Operator">[207]hrg_sat!$H$21</definedName>
    <definedName name="operator_c" localSheetId="4">#REF!</definedName>
    <definedName name="operator_c" localSheetId="6">#REF!</definedName>
    <definedName name="operator_c">#REF!</definedName>
    <definedName name="Operator_e" localSheetId="4">#REF!</definedName>
    <definedName name="Operator_e">#REF!</definedName>
    <definedName name="operator_g" localSheetId="4">#REF!</definedName>
    <definedName name="operator_g">#REF!</definedName>
    <definedName name="Operator_h" localSheetId="4">#REF!</definedName>
    <definedName name="Operator_h">#REF!</definedName>
    <definedName name="operator_l" localSheetId="4">#REF!</definedName>
    <definedName name="operator_l">#REF!</definedName>
    <definedName name="operator_r" localSheetId="4">#REF!</definedName>
    <definedName name="operator_r">#REF!</definedName>
    <definedName name="Operator_s" localSheetId="4">#REF!</definedName>
    <definedName name="Operator_s">#REF!</definedName>
    <definedName name="Ophan539" localSheetId="4">#REF!</definedName>
    <definedName name="Ophan539">#REF!</definedName>
    <definedName name="opr">#REF!</definedName>
    <definedName name="opryen">#REF!</definedName>
    <definedName name="opskantor">#REF!</definedName>
    <definedName name="OptionButton" localSheetId="4">'[274]REKAP RAP'!#REF!</definedName>
    <definedName name="OptionButton">'[274]REKAP RAP'!#REF!</definedName>
    <definedName name="OP聅RATING_EQUIPMENT" localSheetId="4">#REF!</definedName>
    <definedName name="OP聅RATING_EQUIPMENT" localSheetId="6">#REF!</definedName>
    <definedName name="OP聅RATING_EQUIPMENT">#REF!</definedName>
    <definedName name="OR">[294]Catatan!$D$5</definedName>
    <definedName name="ORDER" localSheetId="4">#REF!</definedName>
    <definedName name="ORDER" localSheetId="6">#REF!</definedName>
    <definedName name="ORDER">#REF!</definedName>
    <definedName name="OrderTable" localSheetId="4" hidden="1">#REF!</definedName>
    <definedName name="OrderTable" hidden="1">#REF!</definedName>
    <definedName name="org.hari">#N/A</definedName>
    <definedName name="OriginalDuration">'[241]Progres Rasio LR'!$G$83</definedName>
    <definedName name="osc" localSheetId="6">'[150]THPDMoi  (2)'!#REF!</definedName>
    <definedName name="osc">'[150]THPDMoi  (2)'!#REF!</definedName>
    <definedName name="oscar" localSheetId="9">[122]BAHAN!#REF!</definedName>
    <definedName name="oscar" localSheetId="6">[122]BAHAN!#REF!</definedName>
    <definedName name="oscar">[122]BAHAN!#REF!</definedName>
    <definedName name="OT" localSheetId="9">#REF!</definedName>
    <definedName name="ot" localSheetId="4">#REF!</definedName>
    <definedName name="OT" localSheetId="6">'[234]Sat~Bahu'!$C$11</definedName>
    <definedName name="ot">#REF!</definedName>
    <definedName name="OTOK" localSheetId="6" hidden="1">{#N/A,#N/A,FALSE,"REK";#N/A,#N/A,FALSE,"Bq-ARS"}</definedName>
    <definedName name="OTOK" hidden="1">{#N/A,#N/A,FALSE,"REK";#N/A,#N/A,FALSE,"Bq-ARS"}</definedName>
    <definedName name="ou">'[413]meth hsl nego'!#REF!</definedName>
    <definedName name="outv" localSheetId="9">#REF!</definedName>
    <definedName name="outv" localSheetId="6">#REF!</definedName>
    <definedName name="outv">#REF!</definedName>
    <definedName name="outvl" localSheetId="9">#REF!</definedName>
    <definedName name="outvl" localSheetId="6">#REF!</definedName>
    <definedName name="outvl">#REF!</definedName>
    <definedName name="ov">[223]MASTER!$E$105</definedName>
    <definedName name="OVER" localSheetId="9">#REF!</definedName>
    <definedName name="OVER" localSheetId="6">#REF!</definedName>
    <definedName name="over">[695]Overhead!$H$40</definedName>
    <definedName name="overhead">[696]Bahan!$N$3</definedName>
    <definedName name="ovn">[223]MASTER!$E$106</definedName>
    <definedName name="Owner1">'[241]DATA PROYEK'!$F$57</definedName>
    <definedName name="Owner1b">'[241]DATA PROYEK'!$F$58</definedName>
    <definedName name="Owner1c">'[241]DATA PROYEK'!$F$59</definedName>
    <definedName name="Owner1d">'[241]DATA PROYEK'!$F$60</definedName>
    <definedName name="Owner2">'[241]DATA PROYEK'!$F$66</definedName>
    <definedName name="Oxigen" localSheetId="9">#REF!</definedName>
    <definedName name="Oxigen" localSheetId="6">'[240]harga lama'!#REF!</definedName>
    <definedName name="Oxigen">'[240]harga lama'!#REF!</definedName>
    <definedName name="oxigenu" localSheetId="4">'[322]DU&amp;B'!#REF!</definedName>
    <definedName name="oxigenu" localSheetId="6">'[323]DU&amp;B'!#REF!</definedName>
    <definedName name="oxigenu">'[322]DU&amp;B'!#REF!</definedName>
    <definedName name="oxygen" localSheetId="6">'[240]harga lama'!#REF!</definedName>
    <definedName name="oxygen">'[240]harga lama'!#REF!</definedName>
    <definedName name="p" localSheetId="9">#REF!</definedName>
    <definedName name="P" localSheetId="4">'[2]HARGA DASAR'!#REF!</definedName>
    <definedName name="P" localSheetId="6">'[697]INPUT HARGA'!$F$25</definedName>
    <definedName name="P">'[2]HARGA DASAR'!#REF!</definedName>
    <definedName name="P.1" localSheetId="9">#REF!</definedName>
    <definedName name="P.1" localSheetId="6">#REF!</definedName>
    <definedName name="P.1">'[123]DATA PROYEK'!$C$4</definedName>
    <definedName name="P.10" localSheetId="9">#REF!</definedName>
    <definedName name="P.10" localSheetId="6">#REF!</definedName>
    <definedName name="P.10">#REF!</definedName>
    <definedName name="P.2" localSheetId="9">#REF!</definedName>
    <definedName name="P.2" localSheetId="6">#REF!</definedName>
    <definedName name="P.2">#REF!</definedName>
    <definedName name="P.2aksen" localSheetId="9">#REF!</definedName>
    <definedName name="P.2aksen" localSheetId="6">#REF!</definedName>
    <definedName name="P.2aksen">#REF!</definedName>
    <definedName name="P.3">#REF!</definedName>
    <definedName name="P.3aksen">#REF!</definedName>
    <definedName name="p.4">#REF!</definedName>
    <definedName name="p.4aksen">#REF!</definedName>
    <definedName name="P.5">#REF!</definedName>
    <definedName name="P.6">#REF!</definedName>
    <definedName name="P.7">#REF!</definedName>
    <definedName name="P.8">#REF!</definedName>
    <definedName name="P.BAJAHOL">#REF!</definedName>
    <definedName name="P.BAJASIKU">#REF!</definedName>
    <definedName name="p.bI">#REF!</definedName>
    <definedName name="P.KACAALUM">#REF!</definedName>
    <definedName name="P.KACAKAYU">#REF!</definedName>
    <definedName name="p.kmp.smrd.3.20">#REF!</definedName>
    <definedName name="p.meka">#REF!</definedName>
    <definedName name="P.PASANG" localSheetId="4">#REF!</definedName>
    <definedName name="P.PASANG">#REF!</definedName>
    <definedName name="p.petir">#REF!</definedName>
    <definedName name="P.PS">#REF!</definedName>
    <definedName name="P.PSaksen">#REF!</definedName>
    <definedName name="P.RUTIN">#REF!</definedName>
    <definedName name="p.triplek">#REF!</definedName>
    <definedName name="P.URUG" localSheetId="4">#REF!</definedName>
    <definedName name="P.URUG">#REF!</definedName>
    <definedName name="P_beton" localSheetId="4">#REF!</definedName>
    <definedName name="P_beton">#REF!</definedName>
    <definedName name="p_op" localSheetId="4">#REF!</definedName>
    <definedName name="p_op">#REF!</definedName>
    <definedName name="P_pasang" localSheetId="4">#REF!</definedName>
    <definedName name="P_pasang">#REF!</definedName>
    <definedName name="p_urug" localSheetId="4">#REF!</definedName>
    <definedName name="p_urug">#REF!</definedName>
    <definedName name="p1ti50">#REF!</definedName>
    <definedName name="p1ti60">#REF!</definedName>
    <definedName name="p1ti70">#REF!</definedName>
    <definedName name="p1ti80">#REF!</definedName>
    <definedName name="p1tif50">#REF!</definedName>
    <definedName name="p2kp_kabkota">[260]kmnts!$B$502:$I$538</definedName>
    <definedName name="p2kp_prov">[260]kmnts!$B$540:$I$576</definedName>
    <definedName name="p2ti50" localSheetId="9">#REF!</definedName>
    <definedName name="p2ti50" localSheetId="6">#REF!</definedName>
    <definedName name="p2ti50">#REF!</definedName>
    <definedName name="p2ti60" localSheetId="9">#REF!</definedName>
    <definedName name="p2ti60" localSheetId="6">#REF!</definedName>
    <definedName name="p2ti60">#REF!</definedName>
    <definedName name="p2ti70" localSheetId="9">#REF!</definedName>
    <definedName name="p2ti70" localSheetId="6">#REF!</definedName>
    <definedName name="p2ti70">#REF!</definedName>
    <definedName name="p2ti80">#REF!</definedName>
    <definedName name="p2tif50">#REF!</definedName>
    <definedName name="p3al50">#REF!</definedName>
    <definedName name="p3al60">#REF!</definedName>
    <definedName name="p3al70">#REF!</definedName>
    <definedName name="p3al80">#REF!</definedName>
    <definedName name="p3ati50">#REF!</definedName>
    <definedName name="p3ati60">#REF!</definedName>
    <definedName name="p3atif50">#REF!</definedName>
    <definedName name="p3atifr50">#REF!</definedName>
    <definedName name="p3atifr60">#REF!</definedName>
    <definedName name="p3ti50">#REF!</definedName>
    <definedName name="p3ti60">#REF!</definedName>
    <definedName name="p3ti70">#REF!</definedName>
    <definedName name="p3ti80">#REF!</definedName>
    <definedName name="p3tif50">#REF!</definedName>
    <definedName name="pa" localSheetId="9">#REF!</definedName>
    <definedName name="pa" localSheetId="4">'[181]Upah, Bahan, Alat'!#REF!</definedName>
    <definedName name="PA" localSheetId="6">[448]Rkp!$K$27</definedName>
    <definedName name="pa">'[181]Upah, Bahan, Alat'!#REF!</definedName>
    <definedName name="PA6A" localSheetId="9">#REF!</definedName>
    <definedName name="PA6A" localSheetId="6">#REF!</definedName>
    <definedName name="PA6A">#REF!</definedName>
    <definedName name="Paanstm" localSheetId="9">#REF!</definedName>
    <definedName name="Paanstm" localSheetId="6">#REF!</definedName>
    <definedName name="Paanstm">#REF!</definedName>
    <definedName name="pabf100" localSheetId="4">#REF!</definedName>
    <definedName name="pabf100">#REF!</definedName>
    <definedName name="pabf125" localSheetId="4">#REF!</definedName>
    <definedName name="pabf125">#REF!</definedName>
    <definedName name="pabf150" localSheetId="4">#REF!</definedName>
    <definedName name="pabf150">#REF!</definedName>
    <definedName name="pabf4" localSheetId="4">#REF!</definedName>
    <definedName name="pabf4">#REF!</definedName>
    <definedName name="pabf6" localSheetId="4">#REF!</definedName>
    <definedName name="pabf6">#REF!</definedName>
    <definedName name="pabf65" localSheetId="4">#REF!</definedName>
    <definedName name="pabf65">#REF!</definedName>
    <definedName name="pabf80" localSheetId="4">#REF!</definedName>
    <definedName name="pabf80">#REF!</definedName>
    <definedName name="PAciDd">#REF!</definedName>
    <definedName name="pack4" localSheetId="4">#REF!</definedName>
    <definedName name="pack4">#REF!</definedName>
    <definedName name="padat" localSheetId="6">#REF!</definedName>
    <definedName name="padat">'[208]Cacth Basin1'!$L$152</definedName>
    <definedName name="padattanah">[99]hrg_sat!$H$120</definedName>
    <definedName name="pagar" localSheetId="6">#REF!</definedName>
    <definedName name="pagar">#REF!</definedName>
    <definedName name="pagarbrc" localSheetId="4">'[291]HARGA SATUAN'!#REF!</definedName>
    <definedName name="pagarbrc" localSheetId="6">'[291]HARGA SATUAN'!#REF!</definedName>
    <definedName name="pagarbrc">'[291]HARGA SATUAN'!#REF!</definedName>
    <definedName name="pagarproyek" localSheetId="9">#REF!</definedName>
    <definedName name="pagarproyek" localSheetId="6">#REF!</definedName>
    <definedName name="pagarproyek">#REF!</definedName>
    <definedName name="pagarseng">[250]RinciBab1_Seksi1!$U$12</definedName>
    <definedName name="pagaryen" localSheetId="6">#REF!</definedName>
    <definedName name="pagaryen">#REF!</definedName>
    <definedName name="paglasblock1.3" localSheetId="9">#REF!</definedName>
    <definedName name="paglasblock1.3" localSheetId="6">#REF!</definedName>
    <definedName name="paglasblock1.3">#REF!</definedName>
    <definedName name="PAGU" localSheetId="6">'[331]Rekap Bill'!$M$33</definedName>
    <definedName name="pagu">[250]MAPP!$I$43</definedName>
    <definedName name="PAGUDANA" localSheetId="4">#REF!</definedName>
    <definedName name="PAGUDANA" localSheetId="6">#REF!</definedName>
    <definedName name="PAGUDANA">#REF!</definedName>
    <definedName name="paintconcrete">[636]BasicPrice!$F$83</definedName>
    <definedName name="paintmetal">[636]BasicPrice!$F$80</definedName>
    <definedName name="paintwood">[636]BasicPrice!$F$79</definedName>
    <definedName name="PAJAK" localSheetId="9">#REF!</definedName>
    <definedName name="PAJAK" localSheetId="6">#REF!</definedName>
    <definedName name="pajak">[659]Source!$E$24</definedName>
    <definedName name="pakai" localSheetId="6">#REF!</definedName>
    <definedName name="pakai">[698]UnitRatePaket1!$L$1021</definedName>
    <definedName name="PAKEALT">'[262]jdw~tng_alt'!$B$147:$AP$325</definedName>
    <definedName name="paket" localSheetId="9">#REF!</definedName>
    <definedName name="PAKET" localSheetId="6">[169]Input!$B$1</definedName>
    <definedName name="PAKET">[363]isian!$D$14</definedName>
    <definedName name="paket_nomer">'[678]data-pendukung'!$H$20</definedName>
    <definedName name="paket1">[15]Nama!$C$2</definedName>
    <definedName name="paket1b">[15]Nama!$J$2</definedName>
    <definedName name="paket2">[15]Nama!$C$3</definedName>
    <definedName name="paket2b">[15]Nama!$J$3</definedName>
    <definedName name="paket3">[15]Nama!$C$4</definedName>
    <definedName name="paket3b">[15]Nama!$J$4</definedName>
    <definedName name="paketb">[15]Nama!$J$1</definedName>
    <definedName name="PAKETNNOMOR">[331]Menu!$E$5</definedName>
    <definedName name="pakf100" localSheetId="4">#REF!</definedName>
    <definedName name="pakf100" localSheetId="6">#REF!</definedName>
    <definedName name="pakf100">#REF!</definedName>
    <definedName name="pakf150" localSheetId="4">#REF!</definedName>
    <definedName name="pakf150">#REF!</definedName>
    <definedName name="pakf80" localSheetId="4">#REF!</definedName>
    <definedName name="pakf80">#REF!</definedName>
    <definedName name="PAKU" localSheetId="9">#REF!</definedName>
    <definedName name="paku" localSheetId="4">[518]HSD!#REF!</definedName>
    <definedName name="paku" localSheetId="6">'[279]dft-harga'!$G$75</definedName>
    <definedName name="paku">[518]HSD!#REF!</definedName>
    <definedName name="paku.2" localSheetId="6">[122]BAHAN!#REF!</definedName>
    <definedName name="paku.2">[122]BAHAN!#REF!</definedName>
    <definedName name="paku.seng" localSheetId="6">[122]BAHAN!#REF!</definedName>
    <definedName name="paku.seng">[122]BAHAN!#REF!</definedName>
    <definedName name="PAKU_BIASA" localSheetId="9">[347]Bahan!$M$74</definedName>
    <definedName name="paku_biasa" localSheetId="4">#REF!</definedName>
    <definedName name="PAKU_BIASA" localSheetId="6">[347]Bahan!$M$74</definedName>
    <definedName name="paku_biasa">#REF!</definedName>
    <definedName name="Paku_Kayu">[350]HARGA!$D$49</definedName>
    <definedName name="paku_payung" localSheetId="9">#REF!</definedName>
    <definedName name="paku_payung" localSheetId="6">#REF!</definedName>
    <definedName name="paku_payung">#REF!</definedName>
    <definedName name="paku_peluru" localSheetId="9">#REF!</definedName>
    <definedName name="paku_peluru" localSheetId="6">#REF!</definedName>
    <definedName name="paku_peluru">#REF!</definedName>
    <definedName name="Paku_sekrup" localSheetId="9">#REF!</definedName>
    <definedName name="Paku_sekrup" localSheetId="6">#REF!</definedName>
    <definedName name="Paku_sekrup">#REF!</definedName>
    <definedName name="PAKU_SENG">[347]Bahan!$M$75</definedName>
    <definedName name="PAKU_SKRUP">[122]BAHAN!$L$44</definedName>
    <definedName name="paku_triplek" localSheetId="9">#REF!</definedName>
    <definedName name="paku_triplek" localSheetId="6">#REF!</definedName>
    <definedName name="paku_triplek">#REF!</definedName>
    <definedName name="paku5.7.10" localSheetId="9">#REF!</definedName>
    <definedName name="paku5.7.10" localSheetId="6">#REF!</definedName>
    <definedName name="paku5.7.10">#REF!</definedName>
    <definedName name="Pakualas539" localSheetId="4">#REF!</definedName>
    <definedName name="Pakualas539" localSheetId="6">#REF!</definedName>
    <definedName name="Pakualas539">#REF!</definedName>
    <definedName name="pakuasbes" localSheetId="9">[307]cover!#REF!</definedName>
    <definedName name="pakuasbes" localSheetId="6">[315]Harga!#REF!</definedName>
    <definedName name="pakuasbes">[315]Harga!#REF!</definedName>
    <definedName name="pakuatap" localSheetId="9">#REF!</definedName>
    <definedName name="pakuatap" localSheetId="6">#REF!</definedName>
    <definedName name="pakuatap">#REF!</definedName>
    <definedName name="pakuatapulir" localSheetId="9">#REF!</definedName>
    <definedName name="pakuatapulir" localSheetId="6">#REF!</definedName>
    <definedName name="pakuatapulir">#REF!</definedName>
    <definedName name="pakubiasa" localSheetId="9">#REF!</definedName>
    <definedName name="pakubiasa" localSheetId="6">#REF!</definedName>
    <definedName name="PAKUBIASA">'[212]HARGA SATUAN  '!$G$43</definedName>
    <definedName name="pakugenteng" localSheetId="6">[48]upah!#REF!</definedName>
    <definedName name="pakugenteng">[48]upah!#REF!</definedName>
    <definedName name="pakugipsum" localSheetId="6">[48]upah!#REF!</definedName>
    <definedName name="pakugipsum">[48]upah!#REF!</definedName>
    <definedName name="Pakuhan539" localSheetId="4">#REF!</definedName>
    <definedName name="Pakuhan539" localSheetId="6">#REF!</definedName>
    <definedName name="Pakuhan539">#REF!</definedName>
    <definedName name="Pakukayu">[349]Upah!$L$92</definedName>
    <definedName name="PAKUKAYU773" localSheetId="6">#REF!</definedName>
    <definedName name="PAKUKAYU773">#REF!</definedName>
    <definedName name="pakukm" localSheetId="4">'[322]DU&amp;B'!#REF!</definedName>
    <definedName name="pakukm" localSheetId="6">'[323]DU&amp;B'!#REF!</definedName>
    <definedName name="pakukm">'[322]DU&amp;B'!#REF!</definedName>
    <definedName name="Pakukoplek" localSheetId="4">[349]Upah!#REF!</definedName>
    <definedName name="Pakukoplek">[349]Upah!#REF!</definedName>
    <definedName name="pakul" localSheetId="4">'[322]DU&amp;B'!#REF!</definedName>
    <definedName name="pakul" localSheetId="6">'[323]DU&amp;B'!#REF!</definedName>
    <definedName name="pakul">'[322]DU&amp;B'!#REF!</definedName>
    <definedName name="pakulh" localSheetId="4">'[322]DU&amp;B'!#REF!</definedName>
    <definedName name="pakulh" localSheetId="6">'[323]DU&amp;B'!#REF!</definedName>
    <definedName name="pakulh">'[322]DU&amp;B'!#REF!</definedName>
    <definedName name="pakuonduline" localSheetId="9">[307]cover!#REF!</definedName>
    <definedName name="pakuonduline">'[240]harga lama'!#REF!</definedName>
    <definedName name="pakusekrup" localSheetId="9">#REF!</definedName>
    <definedName name="pakusekrup" localSheetId="6">#REF!</definedName>
    <definedName name="pakusekrup">#REF!</definedName>
    <definedName name="pakuseng">'[279]dft-harga'!$G$76</definedName>
    <definedName name="Pakutriplek">[349]Upah!$L$94</definedName>
    <definedName name="pakutripleks">'[279]dft-harga'!$G$80</definedName>
    <definedName name="pakuu" localSheetId="4">'[322]DU&amp;B'!#REF!</definedName>
    <definedName name="pakuu" localSheetId="6">'[323]DU&amp;B'!#REF!</definedName>
    <definedName name="pakuu">'[322]DU&amp;B'!#REF!</definedName>
    <definedName name="Pakuulir">[349]Upah!$L$93</definedName>
    <definedName name="pakuyen" localSheetId="6">#REF!</definedName>
    <definedName name="pakuyen">#REF!</definedName>
    <definedName name="palatlisplank" localSheetId="9">#REF!</definedName>
    <definedName name="palatlisplank" localSheetId="6">#REF!</definedName>
    <definedName name="palatlisplank">#REF!</definedName>
    <definedName name="palm" localSheetId="9">#REF!</definedName>
    <definedName name="palm" localSheetId="6">#REF!</definedName>
    <definedName name="palm">#REF!</definedName>
    <definedName name="pam" localSheetId="6">[157]harsat!#REF!</definedName>
    <definedName name="pam">[157]harsat!#REF!</definedName>
    <definedName name="pamsimas">[260]am_al!$B$502:$I$538</definedName>
    <definedName name="pan" localSheetId="9">#REF!</definedName>
    <definedName name="pan" localSheetId="4">[206]INPUT!#REF!</definedName>
    <definedName name="Pan" localSheetId="6">#REF!</definedName>
    <definedName name="pan">[206]INPUT!#REF!</definedName>
    <definedName name="pancang">[99]hrg_sat!$H$91</definedName>
    <definedName name="pancang3030" localSheetId="9">#REF!</definedName>
    <definedName name="pancang3030" localSheetId="6">#REF!</definedName>
    <definedName name="pancang3030">#REF!</definedName>
    <definedName name="pancang4040" localSheetId="9">#REF!</definedName>
    <definedName name="pancang4040" localSheetId="6">#REF!</definedName>
    <definedName name="pancang4040">#REF!</definedName>
    <definedName name="pancang450" localSheetId="4">#REF!</definedName>
    <definedName name="pancang450">#REF!</definedName>
    <definedName name="pancang600" localSheetId="4">#REF!</definedName>
    <definedName name="pancang600">#REF!</definedName>
    <definedName name="Pancangsheet" localSheetId="4">#REF!</definedName>
    <definedName name="Pancangsheet">#REF!</definedName>
    <definedName name="panelbtn5">[250]Material!$J$595</definedName>
    <definedName name="panelgipsum" localSheetId="6">[48]upah!#REF!</definedName>
    <definedName name="panelgipsum">[48]upah!#REF!</definedName>
    <definedName name="PANJANG" localSheetId="6">[142]CH!$C$13</definedName>
    <definedName name="panjang">[248]MAPP!$M$18</definedName>
    <definedName name="panjangruas">[206]INPUT!$C$12</definedName>
    <definedName name="papan" localSheetId="9">#REF!</definedName>
    <definedName name="papan" localSheetId="4">'[367]UPH &amp; BHN'!#REF!</definedName>
    <definedName name="papan" localSheetId="6">'[279]dft-harga'!$G$81</definedName>
    <definedName name="papan">'[367]UPH &amp; BHN'!#REF!</definedName>
    <definedName name="papan.m.3.20" localSheetId="9">#REF!</definedName>
    <definedName name="papan.m.3.20" localSheetId="6">#REF!</definedName>
    <definedName name="papan.m.3.20">#REF!</definedName>
    <definedName name="papan.tulis" localSheetId="9">[122]ANALISA!#REF!</definedName>
    <definedName name="papan.tulis" localSheetId="6">[122]ANALISA!#REF!</definedName>
    <definedName name="papan.tulis">[122]ANALISA!#REF!</definedName>
    <definedName name="papan_3_30_kamperoven" localSheetId="9">#REF!</definedName>
    <definedName name="papan_3_30_kamperoven" localSheetId="6">#REF!</definedName>
    <definedName name="papan_3_30_kamperoven">#REF!</definedName>
    <definedName name="papan_bekisting_20_20" localSheetId="9">#REF!</definedName>
    <definedName name="papan_bekisting_20_20" localSheetId="6">#REF!</definedName>
    <definedName name="papan_bekisting_20_20">#REF!</definedName>
    <definedName name="Papan_Jbt" localSheetId="4">#REF!</definedName>
    <definedName name="Papan_Jbt" localSheetId="6">#REF!</definedName>
    <definedName name="Papan_Jbt">#REF!</definedName>
    <definedName name="papan_k1" localSheetId="4">#REF!</definedName>
    <definedName name="papan_k1">#REF!</definedName>
    <definedName name="papan_k2" localSheetId="4">#REF!</definedName>
    <definedName name="papan_k2">#REF!</definedName>
    <definedName name="papan_k3" localSheetId="4">#REF!</definedName>
    <definedName name="papan_k3">#REF!</definedName>
    <definedName name="Papan_rider" localSheetId="4">'[300]HARGA BAHAN'!#REF!</definedName>
    <definedName name="Papan_rider">'[300]HARGA BAHAN'!#REF!</definedName>
    <definedName name="papan_tulis">[388]ANALISA!$N$72</definedName>
    <definedName name="papanbekis" localSheetId="9">#REF!</definedName>
    <definedName name="papanbekis" localSheetId="6">#REF!</definedName>
    <definedName name="papanbekis">#REF!</definedName>
    <definedName name="papancempaka">[48]upah!$H$70</definedName>
    <definedName name="papank4" localSheetId="6">#REF!</definedName>
    <definedName name="papank4">#REF!</definedName>
    <definedName name="papankayuborneo" localSheetId="9">#REF!</definedName>
    <definedName name="papankayuborneo" localSheetId="6">#REF!</definedName>
    <definedName name="papankayuborneo">#REF!</definedName>
    <definedName name="papankyklsiii">[338]upah!$H$63</definedName>
    <definedName name="papanlinggua" localSheetId="6">[48]upah!#REF!</definedName>
    <definedName name="papanlinggua">[48]upah!#REF!</definedName>
    <definedName name="Papanlistplank">[349]Upah!$L$95</definedName>
    <definedName name="papannama" localSheetId="9">#REF!</definedName>
    <definedName name="papannama" localSheetId="6">#REF!</definedName>
    <definedName name="papannama">[99]hrg_sat!$H$25</definedName>
    <definedName name="Papannama\m2" localSheetId="9">#REF!</definedName>
    <definedName name="Papannama\m2" localSheetId="6">#REF!</definedName>
    <definedName name="Papannama\m2">#REF!</definedName>
    <definedName name="Papannamaunit" localSheetId="9">#REF!</definedName>
    <definedName name="Papannamaunit" localSheetId="6">#REF!</definedName>
    <definedName name="Papannamaunit">#REF!</definedName>
    <definedName name="PapanRuiter" localSheetId="9">'[321]Analisa Harga Satuan'!$G$2596</definedName>
    <definedName name="PAPANRUITER" localSheetId="4">'[212]HARGA SATUAN  '!#REF!</definedName>
    <definedName name="PapanRuiter" localSheetId="6">'[321]Analisa Harga Satuan'!$G$2596</definedName>
    <definedName name="PAPANRUITER">'[212]HARGA SATUAN  '!#REF!</definedName>
    <definedName name="paper" localSheetId="9">#REF!</definedName>
    <definedName name="paper" localSheetId="6">#REF!</definedName>
    <definedName name="paper">#REF!</definedName>
    <definedName name="PaperholderTOT703AC" localSheetId="9">#REF!</definedName>
    <definedName name="PaperholderTOT703AC" localSheetId="6">#REF!</definedName>
    <definedName name="PaperholderTOT703AC">#REF!</definedName>
    <definedName name="PaperholderTS116R" localSheetId="9">#REF!</definedName>
    <definedName name="PaperholderTS116R" localSheetId="6">#REF!</definedName>
    <definedName name="PaperholderTS116R">#REF!</definedName>
    <definedName name="PAR">#REF!</definedName>
    <definedName name="parang">#REF!</definedName>
    <definedName name="paras">#REF!</definedName>
    <definedName name="parquetjati">#REF!</definedName>
    <definedName name="partgyp">#REF!</definedName>
    <definedName name="PARTIS">[109]Anl!#REF!</definedName>
    <definedName name="PARTISI" localSheetId="9">#REF!</definedName>
    <definedName name="PARTISI" localSheetId="6">#REF!</definedName>
    <definedName name="PARTISI">#REF!</definedName>
    <definedName name="Pas" localSheetId="9">#REF!</definedName>
    <definedName name="Pas" localSheetId="6">#REF!</definedName>
    <definedName name="Pas">#REF!</definedName>
    <definedName name="Pas.Batu.dgn.mortar" localSheetId="4">[699]Analisa!#REF!</definedName>
    <definedName name="Pas.Batu.dgn.mortar" localSheetId="6">[699]Analisa!#REF!</definedName>
    <definedName name="Pas.Batu.dgn.mortar">[699]Analisa!#REF!</definedName>
    <definedName name="Pas.Batu.Mekanik">'[376]Analisa '!$A$801:$G$864</definedName>
    <definedName name="PAS.BATUMORTAR" localSheetId="4">[302]Urai.Analisa!#REF!</definedName>
    <definedName name="PAS.BATUMORTAR" localSheetId="6">[302]Urai.Analisa!#REF!</definedName>
    <definedName name="PAS.BATUMORTAR">[302]Urai.Analisa!#REF!</definedName>
    <definedName name="Pas_Bata_Sopo_sopi" localSheetId="4">#REF!</definedName>
    <definedName name="Pas_Bata_Sopo_sopi" localSheetId="6">#REF!</definedName>
    <definedName name="Pas_Bata_Sopo_sopi">#REF!</definedName>
    <definedName name="PAS_BATU" localSheetId="4">#REF!</definedName>
    <definedName name="PAS_BATU">#REF!</definedName>
    <definedName name="Pas_Batu_Mortar" localSheetId="4">#REF!</definedName>
    <definedName name="Pas_Batu_Mortar">#REF!</definedName>
    <definedName name="pas_bouw">[208]UPH!$K$50</definedName>
    <definedName name="pas_btkali">[208]UPH!$K$59</definedName>
    <definedName name="Pas_Dinding_Bata" localSheetId="4">#REF!</definedName>
    <definedName name="Pas_Dinding_Bata" localSheetId="6">#REF!</definedName>
    <definedName name="Pas_Dinding_Bata">#REF!</definedName>
    <definedName name="Pas_geowall">'[199]Basic Price'!$F$206</definedName>
    <definedName name="pas_rcp50.70">[208]UPH!$K$63</definedName>
    <definedName name="pasang" localSheetId="4">'[367]UPH &amp; BHN'!#REF!</definedName>
    <definedName name="pasang" localSheetId="6">'[367]UPH &amp; BHN'!#REF!</definedName>
    <definedName name="pasang">'[367]UPH &amp; BHN'!#REF!</definedName>
    <definedName name="PASANGAN" localSheetId="4">#REF!</definedName>
    <definedName name="PASANGAN" localSheetId="6">#REF!</definedName>
    <definedName name="PASANGAN">#REF!</definedName>
    <definedName name="PASANGAN79" localSheetId="4">#REF!</definedName>
    <definedName name="PASANGAN79" localSheetId="6">#REF!</definedName>
    <definedName name="PASANGAN79">#REF!</definedName>
    <definedName name="pasanganbatamerah1_2" localSheetId="6">#REF!</definedName>
    <definedName name="pasanganbatamerah1_2">#REF!</definedName>
    <definedName name="pasanganbatu" localSheetId="4">[87]Ans!#REF!</definedName>
    <definedName name="pasanganbatu" localSheetId="6">[258]analisa!$K$155</definedName>
    <definedName name="pasanganbatu">[87]Ans!#REF!</definedName>
    <definedName name="pasanganbronjong" localSheetId="4">[87]Ans!#REF!</definedName>
    <definedName name="pasanganbronjong" localSheetId="6">[87]Ans!#REF!</definedName>
    <definedName name="pasanganbronjong">[87]Ans!#REF!</definedName>
    <definedName name="pasbamer3" localSheetId="9">#REF!</definedName>
    <definedName name="pasbamer3" localSheetId="6">#REF!</definedName>
    <definedName name="pasbamer3">#REF!</definedName>
    <definedName name="pasbat1.5" localSheetId="9">#REF!</definedName>
    <definedName name="pasbat1.5" localSheetId="6">#REF!</definedName>
    <definedName name="pasbat1.5">#REF!</definedName>
    <definedName name="pasbata1.3" localSheetId="9">#REF!</definedName>
    <definedName name="pasbata1.3" localSheetId="6">#REF!</definedName>
    <definedName name="pasbata1.3">#REF!</definedName>
    <definedName name="PASBATA13">#REF!</definedName>
    <definedName name="PASBATA15">#REF!</definedName>
    <definedName name="PASBATU" localSheetId="9">#REF!</definedName>
    <definedName name="pasbatu" localSheetId="4">'[700]350'!#REF!</definedName>
    <definedName name="PASBATU" localSheetId="6">#REF!</definedName>
    <definedName name="pasbatu">'[700]350'!#REF!</definedName>
    <definedName name="PASBATUa" localSheetId="4">#REF!</definedName>
    <definedName name="PASBATUa" localSheetId="6">#REF!</definedName>
    <definedName name="PASBATUa">#REF!</definedName>
    <definedName name="pasbet" localSheetId="4">'[291]HARGA SATUAN'!#REF!</definedName>
    <definedName name="pasbet" localSheetId="6">'[291]HARGA SATUAN'!#REF!</definedName>
    <definedName name="pasbet">'[291]HARGA SATUAN'!#REF!</definedName>
    <definedName name="pasbongbek1" localSheetId="6">#REF!</definedName>
    <definedName name="pasbongbek1">#REF!</definedName>
    <definedName name="pasbouw" localSheetId="6">#REF!</definedName>
    <definedName name="pasbouw">#REF!</definedName>
    <definedName name="PasBouwp" localSheetId="9">#REF!</definedName>
    <definedName name="PasBouwp" localSheetId="6">#REF!</definedName>
    <definedName name="PasBouwp">#REF!</definedName>
    <definedName name="pasbs4">#REF!</definedName>
    <definedName name="pasbt12">#REF!</definedName>
    <definedName name="PasBtKl">#REF!</definedName>
    <definedName name="pasgor150">#REF!</definedName>
    <definedName name="pasgor40">#REF!</definedName>
    <definedName name="pasgor60">#REF!</definedName>
    <definedName name="pasgor80">#REF!</definedName>
    <definedName name="pasgranit">#REF!</definedName>
    <definedName name="pasgratdc2a">#REF!</definedName>
    <definedName name="pasgratDCA1">#REF!</definedName>
    <definedName name="pasgratds1a">#REF!</definedName>
    <definedName name="PASIR" localSheetId="4">#REF!</definedName>
    <definedName name="PASIR">#REF!</definedName>
    <definedName name="pasir_beton" localSheetId="9">#REF!</definedName>
    <definedName name="PASIR_BETON">[701]HARGA!$F$41</definedName>
    <definedName name="Pasir_Cor___Pasangan">[350]HARGA!$D$27</definedName>
    <definedName name="Pasir_kasar_ayak" localSheetId="9">#REF!</definedName>
    <definedName name="Pasir_kasar_ayak" localSheetId="6">#REF!</definedName>
    <definedName name="Pasir_kasar_ayak">#REF!</definedName>
    <definedName name="PASIR_PASANG" localSheetId="9">[122]BAHAN!$L$16</definedName>
    <definedName name="PASIR_PASANG" localSheetId="4">[325]Rab!#REF!</definedName>
    <definedName name="PASIR_PASANG" localSheetId="6">[701]HARGA!$F$38</definedName>
    <definedName name="PASIR_PASANG">[325]Rab!#REF!</definedName>
    <definedName name="Pasir_pasangan" localSheetId="9">#REF!</definedName>
    <definedName name="Pasir_pasangan" localSheetId="6">#REF!</definedName>
    <definedName name="Pasir_pasangan">#REF!</definedName>
    <definedName name="PASIR_TIMBUN" localSheetId="6">#REF!</definedName>
    <definedName name="PASIR_TIMBUN">#REF!</definedName>
    <definedName name="Pasir_Ug_Pondasi" localSheetId="4">#REF!</definedName>
    <definedName name="Pasir_Ug_Pondasi">#REF!</definedName>
    <definedName name="PASIR_URUG">[122]BAHAN!#REF!</definedName>
    <definedName name="pasir3" localSheetId="9">#REF!</definedName>
    <definedName name="pasir3" localSheetId="6">#REF!</definedName>
    <definedName name="pasir3">#REF!</definedName>
    <definedName name="pasirayakkasar" localSheetId="9">#REF!</definedName>
    <definedName name="pasirayakkasar" localSheetId="6">#REF!</definedName>
    <definedName name="pasirayakkasar">#REF!</definedName>
    <definedName name="pasirbet" localSheetId="9">#REF!</definedName>
    <definedName name="pasirbet" localSheetId="6">#REF!</definedName>
    <definedName name="pasirbet">#REF!</definedName>
    <definedName name="Pasirbeton">[349]Upah!$L$96</definedName>
    <definedName name="pasirbtn" localSheetId="6">#REF!</definedName>
    <definedName name="pasirbtn">#REF!</definedName>
    <definedName name="PASIRCOR" localSheetId="4">'[212]HARGA SATUAN  '!#REF!</definedName>
    <definedName name="PASIRCOR" localSheetId="6">'[212]HARGA SATUAN  '!#REF!</definedName>
    <definedName name="PASIRCOR">'[212]HARGA SATUAN  '!#REF!</definedName>
    <definedName name="pasirhm" localSheetId="4">#REF!</definedName>
    <definedName name="pasirhm" localSheetId="6">#REF!</definedName>
    <definedName name="pasirhm">#REF!</definedName>
    <definedName name="pasirkasar">[258]upahbahan!$G$122</definedName>
    <definedName name="pasirp" localSheetId="9">#REF!</definedName>
    <definedName name="pasirp" localSheetId="6">#REF!</definedName>
    <definedName name="pasirp">#REF!</definedName>
    <definedName name="pasirpas" localSheetId="9">#REF!</definedName>
    <definedName name="pasirpas" localSheetId="6">#REF!</definedName>
    <definedName name="pasirpas">#REF!</definedName>
    <definedName name="pasirpasang" localSheetId="6">[48]upah!$H$53</definedName>
    <definedName name="pasirpasang">[99]hrg_sat!$H$108</definedName>
    <definedName name="pasirpsg" localSheetId="4">#REF!</definedName>
    <definedName name="pasirpsg" localSheetId="6">#REF!</definedName>
    <definedName name="pasirpsg">#REF!</definedName>
    <definedName name="pasirtbn" localSheetId="6">#REF!</definedName>
    <definedName name="pasirtbn">#REF!</definedName>
    <definedName name="PASIRURUG" localSheetId="4">#REF!</definedName>
    <definedName name="PASIRURUG" localSheetId="6">[56]Q!$A$781:$H$890</definedName>
    <definedName name="PASIRURUG">#REF!</definedName>
    <definedName name="pasiryen" localSheetId="6">#REF!</definedName>
    <definedName name="pasiryen">#REF!</definedName>
    <definedName name="paskeramik30x30">#REF!</definedName>
    <definedName name="pasr.1">[232]Progress!$C$21</definedName>
    <definedName name="PASU" localSheetId="9">#REF!</definedName>
    <definedName name="PASU" localSheetId="6">#REF!</definedName>
    <definedName name="PASU">#REF!</definedName>
    <definedName name="pav">'[234]Sat~Bahu'!$C$82</definedName>
    <definedName name="pav8csk" localSheetId="9">#REF!</definedName>
    <definedName name="pav8csk" localSheetId="6">#REF!</definedName>
    <definedName name="pav8csk">#REF!</definedName>
    <definedName name="paver" localSheetId="6">[157]harsat!#REF!</definedName>
    <definedName name="paver">[157]harsat!#REF!</definedName>
    <definedName name="PAVING" localSheetId="9">#REF!</definedName>
    <definedName name="paving" localSheetId="4">#REF!</definedName>
    <definedName name="paving" localSheetId="6">#REF!</definedName>
    <definedName name="paving">#REF!</definedName>
    <definedName name="paving.b" localSheetId="9">#REF!</definedName>
    <definedName name="paving.b" localSheetId="6">#REF!</definedName>
    <definedName name="paving.b">#REF!</definedName>
    <definedName name="paving_block_8cm">#REF!</definedName>
    <definedName name="Paving_tebal_8_cm">#REF!</definedName>
    <definedName name="paving8CI">#REF!</definedName>
    <definedName name="pavingblock" localSheetId="4">#REF!</definedName>
    <definedName name="pavingblock">#REF!</definedName>
    <definedName name="pavingyen">#REF!</definedName>
    <definedName name="pavnat6">'[176]Harga Satuan Bahan'!$E$87</definedName>
    <definedName name="pavnat8">'[176]Harga Satuan Bahan'!$E$88</definedName>
    <definedName name="pavwr6">'[176]Harga Satuan Bahan'!$E$89</definedName>
    <definedName name="pavwr8">'[176]Harga Satuan Bahan'!$E$90</definedName>
    <definedName name="PB" localSheetId="9">#REF!</definedName>
    <definedName name="PB" localSheetId="4">#REF!</definedName>
    <definedName name="PB" localSheetId="6">#REF!</definedName>
    <definedName name="PB">#REF!</definedName>
    <definedName name="pb.125">'[234]Sat~Bahu'!$C$109</definedName>
    <definedName name="pb.200hp">'[234]Sat~Bahu'!$C$93</definedName>
    <definedName name="pb.500">'[234]Sat~Bahu'!$C$110</definedName>
    <definedName name="pb_1" localSheetId="9">#REF!</definedName>
    <definedName name="pb_1" localSheetId="6">#REF!</definedName>
    <definedName name="pb_1">#REF!</definedName>
    <definedName name="pb_1.5" localSheetId="9">#REF!</definedName>
    <definedName name="pb_1.5" localSheetId="6">#REF!</definedName>
    <definedName name="pb_1.5">#REF!</definedName>
    <definedName name="pb_10" localSheetId="9">#REF!</definedName>
    <definedName name="pb_10" localSheetId="6">#REF!</definedName>
    <definedName name="pb_10">#REF!</definedName>
    <definedName name="pb_2">#REF!</definedName>
    <definedName name="pb_3">#REF!</definedName>
    <definedName name="pb0.5">#REF!</definedName>
    <definedName name="pb1.25">#REF!</definedName>
    <definedName name="pb1.5">#REF!</definedName>
    <definedName name="pb2.5">#REF!</definedName>
    <definedName name="pbat">'[357]DU&amp;B'!$F$8</definedName>
    <definedName name="PBBu24" localSheetId="9">#REF!</definedName>
    <definedName name="PBBu24" localSheetId="6">#REF!</definedName>
    <definedName name="PBBu24">#REF!</definedName>
    <definedName name="PBBU39" localSheetId="9">#REF!</definedName>
    <definedName name="PBBU39" localSheetId="6">#REF!</definedName>
    <definedName name="PBBU39">#REF!</definedName>
    <definedName name="PBekM" localSheetId="9">#REF!</definedName>
    <definedName name="PBekM" localSheetId="6">#REF!</definedName>
    <definedName name="PBekM">#REF!</definedName>
    <definedName name="PBekP">#REF!</definedName>
    <definedName name="PBetBks">#REF!</definedName>
    <definedName name="PBetFun">#REF!</definedName>
    <definedName name="pbeton" localSheetId="4">#REF!</definedName>
    <definedName name="pbeton">#REF!</definedName>
    <definedName name="pbeton100">#REF!</definedName>
    <definedName name="pbeton30">#REF!</definedName>
    <definedName name="pbeton40">#REF!</definedName>
    <definedName name="pbeton60">#REF!</definedName>
    <definedName name="pbeton80">#REF!</definedName>
    <definedName name="PBetPl">#REF!</definedName>
    <definedName name="PBetPr">#REF!</definedName>
    <definedName name="PBetStr">#REF!</definedName>
    <definedName name="pbf2.5">#REF!</definedName>
    <definedName name="pbnatural">#REF!</definedName>
    <definedName name="pbondek">#REF!</definedName>
    <definedName name="PBouwp">#REF!</definedName>
    <definedName name="pbp">#REF!</definedName>
    <definedName name="pBRC150">#REF!</definedName>
    <definedName name="pbsf100" localSheetId="4">#REF!</definedName>
    <definedName name="pbsf100">#REF!</definedName>
    <definedName name="pbsf150" localSheetId="4">#REF!</definedName>
    <definedName name="pbsf150">#REF!</definedName>
    <definedName name="pbsf65" localSheetId="4">#REF!</definedName>
    <definedName name="pbsf65">#REF!</definedName>
    <definedName name="pbsf80" localSheetId="4">#REF!</definedName>
    <definedName name="pbsf80">#REF!</definedName>
    <definedName name="PBSiku">#REF!</definedName>
    <definedName name="PBTempel">#REF!</definedName>
    <definedName name="pbtk14">#REF!</definedName>
    <definedName name="pbtki14">#REF!</definedName>
    <definedName name="PBtKl14">#REF!</definedName>
    <definedName name="PBtKl15">#REF!</definedName>
    <definedName name="PBtM2">#REF!</definedName>
    <definedName name="PBtM2K">#REF!</definedName>
    <definedName name="PBtM3">#REF!</definedName>
    <definedName name="PBtM3K">#REF!</definedName>
    <definedName name="PBtM4">#REF!</definedName>
    <definedName name="PBtM4K">#REF!</definedName>
    <definedName name="PBtX4">#REF!</definedName>
    <definedName name="pbwarna">#REF!</definedName>
    <definedName name="PC" localSheetId="9">#REF!</definedName>
    <definedName name="PC" localSheetId="6">'[259]Harga Dasar'!$H$39</definedName>
    <definedName name="pc">[99]hrg_sat!$H$78</definedName>
    <definedName name="pc0.75" localSheetId="9">#REF!</definedName>
    <definedName name="pc0.75" localSheetId="6">#REF!</definedName>
    <definedName name="pc0.75">#REF!</definedName>
    <definedName name="pc1.25" localSheetId="9">#REF!</definedName>
    <definedName name="pc1.25" localSheetId="6">#REF!</definedName>
    <definedName name="pc1.25">#REF!</definedName>
    <definedName name="pc1.5" localSheetId="9">#REF!</definedName>
    <definedName name="pc1.5" localSheetId="6">#REF!</definedName>
    <definedName name="pc1.5">#REF!</definedName>
    <definedName name="pc2.5">#REF!</definedName>
    <definedName name="PC450B" localSheetId="4">#REF!</definedName>
    <definedName name="PC450B">#REF!</definedName>
    <definedName name="PC450U" localSheetId="4">#REF!</definedName>
    <definedName name="PC450U">#REF!</definedName>
    <definedName name="PC600B" localSheetId="4">#REF!</definedName>
    <definedName name="PC600B">#REF!</definedName>
    <definedName name="PC600U" localSheetId="4">#REF!</definedName>
    <definedName name="PC600U">#REF!</definedName>
    <definedName name="Pcalas539" localSheetId="4">#REF!</definedName>
    <definedName name="Pcalas539">#REF!</definedName>
    <definedName name="PCatIC">#REF!</definedName>
    <definedName name="PCatKy">#REF!</definedName>
    <definedName name="PCatVn">#REF!</definedName>
    <definedName name="PCcurb" localSheetId="4">#REF!</definedName>
    <definedName name="PCcurb">#REF!</definedName>
    <definedName name="pcf2.5">#REF!</definedName>
    <definedName name="Pchan539" localSheetId="4">#REF!</definedName>
    <definedName name="Pchan539">#REF!</definedName>
    <definedName name="pcl" localSheetId="4">#REF!</definedName>
    <definedName name="pcl">#REF!</definedName>
    <definedName name="pcpdri" localSheetId="4">#REF!</definedName>
    <definedName name="pcpdri">#REF!</definedName>
    <definedName name="pcpfur" localSheetId="4">#REF!</definedName>
    <definedName name="pcpfur">#REF!</definedName>
    <definedName name="pcputih">#REF!</definedName>
    <definedName name="pcwrn">#REF!</definedName>
    <definedName name="pcyen">#REF!</definedName>
    <definedName name="pd0.75">#REF!</definedName>
    <definedName name="pd1.25">#REF!</definedName>
    <definedName name="pd1.5">#REF!</definedName>
    <definedName name="PDnKc">#REF!</definedName>
    <definedName name="PDnKcJt">#REF!</definedName>
    <definedName name="pdp">#REF!</definedName>
    <definedName name="pdr">#REF!</definedName>
    <definedName name="PE">[702]PE!$B$8:$J$144</definedName>
    <definedName name="pedes" localSheetId="4">#REF!</definedName>
    <definedName name="pedes" localSheetId="6">#REF!</definedName>
    <definedName name="pedes">#REF!</definedName>
    <definedName name="pedestarianroller">[258]upahbahan!$G$77</definedName>
    <definedName name="Pedestrian" localSheetId="4">#REF!</definedName>
    <definedName name="Pedestrian" localSheetId="6">#REF!</definedName>
    <definedName name="Pedestrian">#REF!</definedName>
    <definedName name="PEDESTRIAN818" localSheetId="4">#REF!</definedName>
    <definedName name="PEDESTRIAN818">#REF!</definedName>
    <definedName name="PEDESTRIANROLLER" localSheetId="9">#REF!</definedName>
    <definedName name="PEDESTRIANROLLER" localSheetId="4">#REF!</definedName>
    <definedName name="PEDESTRIANROLLER" localSheetId="6">[56]Alt!$A$1358:$J$1416</definedName>
    <definedName name="PEDESTRIANROLLER">#REF!</definedName>
    <definedName name="pegA" localSheetId="4">#REF!</definedName>
    <definedName name="pegA" localSheetId="6">#REF!</definedName>
    <definedName name="pegA">#REF!</definedName>
    <definedName name="pegal" localSheetId="9">'[165]Upah&amp;Bahan'!$C$42</definedName>
    <definedName name="pegal">'[166]Upah&amp;Bahan'!$C$42</definedName>
    <definedName name="pegangan">[122]BAHAN!#REF!</definedName>
    <definedName name="PEK" localSheetId="9">#REF!</definedName>
    <definedName name="PEK" localSheetId="4">#REF!</definedName>
    <definedName name="pek" localSheetId="6">#REF!</definedName>
    <definedName name="PEK">#REF!</definedName>
    <definedName name="PEK.SIPIL" localSheetId="9">'[703]1_boq'!#REF!</definedName>
    <definedName name="PEK.SIPIL" localSheetId="6">'[703]1_boq'!#REF!</definedName>
    <definedName name="PEK.SIPIL">'[703]1_boq'!#REF!</definedName>
    <definedName name="pek_6" localSheetId="9">#REF!</definedName>
    <definedName name="pek_6" localSheetId="6">#REF!</definedName>
    <definedName name="pek_6">#REF!</definedName>
    <definedName name="Pek_atap_LTII" localSheetId="4">#REF!</definedName>
    <definedName name="Pek_atap_LTII" localSheetId="6">#REF!</definedName>
    <definedName name="Pek_atap_LTII">#REF!</definedName>
    <definedName name="Pek_atap_LTIII" localSheetId="4">#REF!</definedName>
    <definedName name="Pek_atap_LTIII" localSheetId="6">#REF!</definedName>
    <definedName name="Pek_atap_LTIII">#REF!</definedName>
    <definedName name="pek_beton_bertulang_LTII" localSheetId="4">#REF!</definedName>
    <definedName name="pek_beton_bertulang_LTII">#REF!</definedName>
    <definedName name="pek_beton_bertulang_LTIII" localSheetId="4">#REF!</definedName>
    <definedName name="pek_beton_bertulang_LTIII">#REF!</definedName>
    <definedName name="Pek_inst_air_kotor" localSheetId="4">#REF!</definedName>
    <definedName name="Pek_inst_air_kotor">#REF!</definedName>
    <definedName name="Pek_Inst_listrik_LTII" localSheetId="4">#REF!</definedName>
    <definedName name="Pek_Inst_listrik_LTII">#REF!</definedName>
    <definedName name="pek_inst_listrik_LTIII" localSheetId="4">#REF!</definedName>
    <definedName name="pek_inst_listrik_LTIII">#REF!</definedName>
    <definedName name="Pek_kosen_LTII" localSheetId="4">#REF!</definedName>
    <definedName name="Pek_kosen_LTII">#REF!</definedName>
    <definedName name="Pek_kosen_LTIII" localSheetId="4">#REF!</definedName>
    <definedName name="Pek_kosen_LTIII">#REF!</definedName>
    <definedName name="Pek_lain_lain" localSheetId="4">#REF!</definedName>
    <definedName name="Pek_lain_lain">#REF!</definedName>
    <definedName name="pek_lantai_LTII" localSheetId="4">#REF!</definedName>
    <definedName name="pek_lantai_LTII">#REF!</definedName>
    <definedName name="Pek_lantai_LTIII" localSheetId="4">#REF!</definedName>
    <definedName name="Pek_lantai_LTIII">#REF!</definedName>
    <definedName name="Pek_pasangan_LTII" localSheetId="4">#REF!</definedName>
    <definedName name="Pek_pasangan_LTII">#REF!</definedName>
    <definedName name="Pek_pasangan_LTIII" localSheetId="4">#REF!</definedName>
    <definedName name="Pek_pasangan_LTIII">#REF!</definedName>
    <definedName name="pek_pengecatan" localSheetId="4">#REF!</definedName>
    <definedName name="pek_pengecatan">#REF!</definedName>
    <definedName name="Pek_Pengecatan_LTII" localSheetId="4">#REF!</definedName>
    <definedName name="Pek_Pengecatan_LTII">#REF!</definedName>
    <definedName name="pek_pengecatan_LTIII" localSheetId="4">#REF!</definedName>
    <definedName name="pek_pengecatan_LTIII">#REF!</definedName>
    <definedName name="Pek_relif_LTII" localSheetId="4">#REF!</definedName>
    <definedName name="Pek_relif_LTII">#REF!</definedName>
    <definedName name="pek_relif_LTIII" localSheetId="4">#REF!</definedName>
    <definedName name="pek_relif_LTIII">#REF!</definedName>
    <definedName name="pek0" localSheetId="4">#REF!</definedName>
    <definedName name="pek0">#REF!</definedName>
    <definedName name="pekcatdalam">#REF!</definedName>
    <definedName name="pekcatluar">#REF!</definedName>
    <definedName name="pekdrt">[255]HDU!$H$15</definedName>
    <definedName name="PEKE">[626]Upah!$F$33</definedName>
    <definedName name="PEKERATLT" localSheetId="9">#REF!</definedName>
    <definedName name="PEKERATLT" localSheetId="6">#REF!</definedName>
    <definedName name="PEKERATLT">#REF!</definedName>
    <definedName name="PEKERJA" localSheetId="9">#REF!</definedName>
    <definedName name="pekerja" localSheetId="4">'[322]DU&amp;B'!#REF!</definedName>
    <definedName name="pekerja" localSheetId="6">[279]Tabels!$K$9</definedName>
    <definedName name="pekerja">'[322]DU&amp;B'!#REF!</definedName>
    <definedName name="Pekerja_T">[609]Upah!$C$9</definedName>
    <definedName name="Pekerja_Terlatih___Tukang" localSheetId="4">#REF!</definedName>
    <definedName name="Pekerja_Terlatih___Tukang" localSheetId="6">#REF!</definedName>
    <definedName name="Pekerja_Terlatih___Tukang">#REF!</definedName>
    <definedName name="PEKERJA21" localSheetId="6">#REF!</definedName>
    <definedName name="PEKERJA21">#REF!</definedName>
    <definedName name="PEKERJA22">#REF!</definedName>
    <definedName name="PEKERJA233">#REF!</definedName>
    <definedName name="PEKERJA311" localSheetId="4">#REF!</definedName>
    <definedName name="PEKERJA311">#REF!</definedName>
    <definedName name="PEKERJA312" localSheetId="4">#REF!</definedName>
    <definedName name="PEKERJA312">#REF!</definedName>
    <definedName name="PEKERJA321">#REF!</definedName>
    <definedName name="PEKERJA322">#REF!</definedName>
    <definedName name="PEKERJA33" localSheetId="4">#REF!</definedName>
    <definedName name="PEKERJA33">#REF!</definedName>
    <definedName name="PEKERJA34">#REF!</definedName>
    <definedName name="PEKERJA412">#REF!</definedName>
    <definedName name="PEKERJA511" localSheetId="4">#REF!</definedName>
    <definedName name="PEKERJA511">#REF!</definedName>
    <definedName name="PEKERJA512" localSheetId="4">#REF!</definedName>
    <definedName name="PEKERJA512">#REF!</definedName>
    <definedName name="PEKERJA521" localSheetId="4">#REF!</definedName>
    <definedName name="PEKERJA521">#REF!</definedName>
    <definedName name="PEKERJA611" localSheetId="4">#REF!</definedName>
    <definedName name="PEKERJA611">#REF!</definedName>
    <definedName name="PEKERJA635">#REF!</definedName>
    <definedName name="PEKERJA711">#REF!</definedName>
    <definedName name="PEKERJA72">#REF!</definedName>
    <definedName name="PEKERJA74">#REF!</definedName>
    <definedName name="PEKERJA753" localSheetId="4">#REF!</definedName>
    <definedName name="PEKERJA753">#REF!</definedName>
    <definedName name="PEKERJA773">#REF!</definedName>
    <definedName name="PEKERJA818" localSheetId="4">#REF!</definedName>
    <definedName name="PEKERJA818">#REF!</definedName>
    <definedName name="PEKERJA819" localSheetId="4">#REF!</definedName>
    <definedName name="PEKERJA819">#REF!</definedName>
    <definedName name="Pekerjaaan">[704]Sheet1!$C$7:$C$70</definedName>
    <definedName name="PEKERJAAN">[647]REKAP!$J$10</definedName>
    <definedName name="PEKERJAAN__A_C" localSheetId="9">#REF!</definedName>
    <definedName name="PEKERJAAN__A_C" localSheetId="4">#REF!</definedName>
    <definedName name="PEKERJAAN__A_C" localSheetId="6">#REF!</definedName>
    <definedName name="PEKERJAAN__A_C">#REF!</definedName>
    <definedName name="pekerjaan_bertulang" localSheetId="4">#REF!</definedName>
    <definedName name="pekerjaan_bertulang">#REF!</definedName>
    <definedName name="PEKERJAAN_CAT" localSheetId="4">#REF!</definedName>
    <definedName name="PEKERJAAN_CAT">#REF!</definedName>
    <definedName name="PEKERJAAN_CCTV__SOUND_SYSTEM____MATV" localSheetId="4">#REF!</definedName>
    <definedName name="PEKERJAAN_CCTV__SOUND_SYSTEM____MATV">#REF!</definedName>
    <definedName name="PEKERJAAN_DINDING_DAN_FINISHING_DINDING" localSheetId="4">#REF!</definedName>
    <definedName name="PEKERJAAN_DINDING_DAN_FINISHING_DINDING">#REF!</definedName>
    <definedName name="PEKERJAAN_FINISHING_LANTAI" localSheetId="4">#REF!</definedName>
    <definedName name="PEKERJAAN_FINISHING_LANTAI">#REF!</definedName>
    <definedName name="PEKERJAAN_GONDOLA" localSheetId="4">#REF!</definedName>
    <definedName name="PEKERJAAN_GONDOLA">#REF!</definedName>
    <definedName name="Pekerjaan_instl_pemasangan" localSheetId="4">#REF!</definedName>
    <definedName name="Pekerjaan_instl_pemasangan">#REF!</definedName>
    <definedName name="Pekerjaan_Kosen" localSheetId="4">#REF!</definedName>
    <definedName name="Pekerjaan_Kosen">#REF!</definedName>
    <definedName name="pekerjaan_lantai_I_pek_tanah" localSheetId="4">#REF!</definedName>
    <definedName name="pekerjaan_lantai_I_pek_tanah">#REF!</definedName>
    <definedName name="pekerjaan_lantai_pelapis_dinding" localSheetId="4">#REF!</definedName>
    <definedName name="pekerjaan_lantai_pelapis_dinding">#REF!</definedName>
    <definedName name="PEKERJAAN_LIFT_ex_KOREA" localSheetId="4">#REF!</definedName>
    <definedName name="PEKERJAAN_LIFT_ex_KOREA">#REF!</definedName>
    <definedName name="PEKERJAAN_LISTRIK___GENSET" localSheetId="4">#REF!</definedName>
    <definedName name="PEKERJAAN_LISTRIK___GENSET">#REF!</definedName>
    <definedName name="PEKERJAAN_LUAR" localSheetId="4">#REF!</definedName>
    <definedName name="PEKERJAAN_LUAR">#REF!</definedName>
    <definedName name="pekerjaan_pasangan" localSheetId="4">#REF!</definedName>
    <definedName name="pekerjaan_pasangan">#REF!</definedName>
    <definedName name="pekerjaan_persiapan" localSheetId="4">#REF!</definedName>
    <definedName name="pekerjaan_persiapan">#REF!</definedName>
    <definedName name="PEKERJAAN_PLAFOND" localSheetId="4">#REF!</definedName>
    <definedName name="PEKERJAAN_PLAFOND">#REF!</definedName>
    <definedName name="PEKERJAAN_PLUMBING___SANITARY" localSheetId="4">#REF!</definedName>
    <definedName name="PEKERJAAN_PLUMBING___SANITARY">#REF!</definedName>
    <definedName name="PEKERJAAN_PONDASI" localSheetId="4">#REF!</definedName>
    <definedName name="PEKERJAAN_PONDASI">#REF!</definedName>
    <definedName name="PEKERJAAN_RAILING_DAN_LAIN___LAIN" localSheetId="4">#REF!</definedName>
    <definedName name="PEKERJAAN_RAILING_DAN_LAIN___LAIN">#REF!</definedName>
    <definedName name="PEKERJAAN_SPRINKLER___FIRE_FIGHTING" localSheetId="4">#REF!</definedName>
    <definedName name="PEKERJAAN_SPRINKLER___FIRE_FIGHTING">#REF!</definedName>
    <definedName name="PEKERJAAN_STRUKTUR_ATAS_DAN_ATAP" localSheetId="4">#REF!</definedName>
    <definedName name="PEKERJAAN_STRUKTUR_ATAS_DAN_ATAP">#REF!</definedName>
    <definedName name="PEKERJAAN_SUB_STRUKTUR" localSheetId="4">#REF!</definedName>
    <definedName name="PEKERJAAN_SUB_STRUKTUR">#REF!</definedName>
    <definedName name="PEKERJAAN_TANAH" localSheetId="4">#REF!</definedName>
    <definedName name="PEKERJAAN_TANAH">#REF!</definedName>
    <definedName name="PEKERJAAN_TELEPON" localSheetId="4">#REF!</definedName>
    <definedName name="PEKERJAAN_TELEPON">#REF!</definedName>
    <definedName name="Pekerjaan1">[705]INPUT!$B$9</definedName>
    <definedName name="Pekerjaan2">'[241]DATA PROYEK'!$F$15</definedName>
    <definedName name="PekerjaT" localSheetId="6">#REF!</definedName>
    <definedName name="PekerjaT">#REF!</definedName>
    <definedName name="pektrampil">'[312]h.sat-bbm'!$J$127</definedName>
    <definedName name="pekyen" localSheetId="6">#REF!</definedName>
    <definedName name="pekyen">#REF!</definedName>
    <definedName name="Pelaksana">'[706]L. Hr'!$R$79</definedName>
    <definedName name="pelaku" localSheetId="4">[203]Input!#REF!</definedName>
    <definedName name="pelaku" localSheetId="6">[203]Input!#REF!</definedName>
    <definedName name="pelaku">[203]Input!#REF!</definedName>
    <definedName name="pelat_2" localSheetId="4">#REF!</definedName>
    <definedName name="pelat_2" localSheetId="6">#REF!</definedName>
    <definedName name="pelat_2">#REF!</definedName>
    <definedName name="pelatddg\W1.1GWT" localSheetId="9">#REF!</definedName>
    <definedName name="pelatddg\W1.1GWT" localSheetId="6">#REF!</definedName>
    <definedName name="pelatddg\W1.1GWT">#REF!</definedName>
    <definedName name="pelatddg\W1.2GWT" localSheetId="6">#REF!</definedName>
    <definedName name="pelatddg\W1.2GWT">#REF!</definedName>
    <definedName name="pelatddg\W2.1GWT">#REF!</definedName>
    <definedName name="pelatddg\W2.2GWT">#REF!</definedName>
    <definedName name="pelatddg200">#REF!</definedName>
    <definedName name="pelatddg250">#REF!</definedName>
    <definedName name="pelatddg300">#REF!</definedName>
    <definedName name="pelatlab">#REF!</definedName>
    <definedName name="PELATRAMP">#REF!</definedName>
    <definedName name="pelats.7">#REF!</definedName>
    <definedName name="pelatS1">#REF!</definedName>
    <definedName name="pelats120">#REF!</definedName>
    <definedName name="pelats120.7">#REF!</definedName>
    <definedName name="pelatS2">#REF!</definedName>
    <definedName name="pelatS3">#REF!</definedName>
    <definedName name="pelatS4">#REF!</definedName>
    <definedName name="pelats5">#REF!</definedName>
    <definedName name="pelats6">#REF!</definedName>
    <definedName name="pelats7">#REF!</definedName>
    <definedName name="pelats8">#REF!</definedName>
    <definedName name="pelatvoly">#REF!</definedName>
    <definedName name="Pelayan">#REF!</definedName>
    <definedName name="Peldya">#REF!</definedName>
    <definedName name="Peli" localSheetId="4">[639]AHS!#REF!,[639]AHS!$A$2:$H$243,'[639]Uraian Teknis AHS Sat.MT.Pembyr'!$A$11</definedName>
    <definedName name="Peli" localSheetId="6">[707]AHS!#REF!,[707]AHS!$A$2:$H$243,'[707]Uraian Teknis AHS Sat.MT.Pembyr'!$A$11</definedName>
    <definedName name="Peli">[639]AHS!#REF!,[639]AHS!$A$2:$H$243,'[639]Uraian Teknis AHS Sat.MT.Pembyr'!$A$11</definedName>
    <definedName name="PELIHARA" localSheetId="6">[142]CH!$C$17</definedName>
    <definedName name="PELIHARA">[185]CH!$C$17</definedName>
    <definedName name="Pelmud" localSheetId="6">#REF!</definedName>
    <definedName name="Pelmud">#REF!</definedName>
    <definedName name="pelumas" localSheetId="4">'[322]DU&amp;B'!#REF!</definedName>
    <definedName name="Pelumas" localSheetId="6">[337]Bahan!$D$32</definedName>
    <definedName name="pelumas">'[322]DU&amp;B'!#REF!</definedName>
    <definedName name="Pelut" localSheetId="6">#REF!</definedName>
    <definedName name="Pelut">#REF!</definedName>
    <definedName name="pemacangan" localSheetId="9">#REF!</definedName>
    <definedName name="pemacangan" localSheetId="6">#REF!</definedName>
    <definedName name="pemacangan">#REF!</definedName>
    <definedName name="pemadatansirtu" localSheetId="9">#REF!</definedName>
    <definedName name="pemadatansirtu" localSheetId="6">#REF!</definedName>
    <definedName name="pemadatansirtu">#REF!</definedName>
    <definedName name="pemadatantanah">#REF!</definedName>
    <definedName name="PEMAK_TNG">'[262]jdw~tng_alt'!$B$13:$AP$109</definedName>
    <definedName name="peman30" localSheetId="9">#REF!</definedName>
    <definedName name="peman30" localSheetId="6">#REF!</definedName>
    <definedName name="peman30">#REF!</definedName>
    <definedName name="peman40" localSheetId="9">#REF!</definedName>
    <definedName name="peman40" localSheetId="6">#REF!</definedName>
    <definedName name="peman40">#REF!</definedName>
    <definedName name="Pemancangan">[172]NP!$L$183:$V$243</definedName>
    <definedName name="pemancangan30" localSheetId="9">#REF!</definedName>
    <definedName name="pemancangan30" localSheetId="6">#REF!</definedName>
    <definedName name="pemancangan30">#REF!</definedName>
    <definedName name="PEMASARAN" localSheetId="9">#REF!</definedName>
    <definedName name="PEMASARAN" localSheetId="6">#REF!</definedName>
    <definedName name="PEMASARAN">#REF!</definedName>
    <definedName name="pemb.sop" localSheetId="9">#REF!</definedName>
    <definedName name="pemb.sop" localSheetId="6">#REF!</definedName>
    <definedName name="pemb.sop">#REF!</definedName>
    <definedName name="Pembantu_operator" localSheetId="4">#REF!</definedName>
    <definedName name="Pembantu_operator">#REF!</definedName>
    <definedName name="pembantumekanik">[258]upahbahan!$G$32</definedName>
    <definedName name="pembantuoperator" localSheetId="9">#REF!</definedName>
    <definedName name="pembantuoperator">[258]upahbahan!$G$29</definedName>
    <definedName name="pemberdayaan">[260]pmbrdy!$B$8:$I$44</definedName>
    <definedName name="pembersihan" localSheetId="9">[339]Analisis!#REF!</definedName>
    <definedName name="pembersihan" localSheetId="6">#REF!</definedName>
    <definedName name="pembersihan">#REF!</definedName>
    <definedName name="Pembesian" localSheetId="9">#REF!</definedName>
    <definedName name="pembesian" localSheetId="4">[87]Ans!#REF!</definedName>
    <definedName name="pembesian" localSheetId="6">#REF!</definedName>
    <definedName name="pembesian">[87]Ans!#REF!</definedName>
    <definedName name="Pembesianalas539" localSheetId="4">#REF!</definedName>
    <definedName name="Pembesianalas539" localSheetId="6">#REF!</definedName>
    <definedName name="Pembesianalas539">#REF!</definedName>
    <definedName name="Pembesianhan539" localSheetId="4">#REF!</definedName>
    <definedName name="Pembesianhan539">#REF!</definedName>
    <definedName name="pembmekanik">[15]L2!$H$22</definedName>
    <definedName name="Pembongkaran">[708]NP!$L$841:$V$901</definedName>
    <definedName name="Pembongkaran_Bt" localSheetId="4">#REF!</definedName>
    <definedName name="Pembongkaran_Bt" localSheetId="6">#REF!</definedName>
    <definedName name="Pembongkaran_Bt">#REF!</definedName>
    <definedName name="Pembongkaran_Pas" localSheetId="4">#REF!</definedName>
    <definedName name="Pembongkaran_Pas" localSheetId="6">#REF!</definedName>
    <definedName name="Pembongkaran_Pas">#REF!</definedName>
    <definedName name="pemboperator" localSheetId="6">[15]L2!$H$18</definedName>
    <definedName name="PembOperator">[99]hrg_sat!$H$22</definedName>
    <definedName name="pembort">[693]Upah!$G$14</definedName>
    <definedName name="pembsopir" localSheetId="6">[709]upah!#REF!</definedName>
    <definedName name="pembsopir">[709]upah!#REF!</definedName>
    <definedName name="pembsupir">[15]L2!$H$20</definedName>
    <definedName name="pemda">[292]Input!$C$4</definedName>
    <definedName name="pemda1" localSheetId="4">[203]Input!#REF!</definedName>
    <definedName name="pemda1" localSheetId="6">[203]Input!#REF!</definedName>
    <definedName name="pemda1">[203]Input!#REF!</definedName>
    <definedName name="pemecahbatu" localSheetId="4">[710]Bahan!#REF!</definedName>
    <definedName name="pemecahbatu" localSheetId="6">[710]Bahan!#REF!</definedName>
    <definedName name="pemecahbatu">[710]Bahan!#REF!</definedName>
    <definedName name="pemek">[255]HDU!$H$22</definedName>
    <definedName name="pemeliharaan" localSheetId="9">#REF!</definedName>
    <definedName name="pemeliharaan" localSheetId="6">#REF!</definedName>
    <definedName name="pemeliharaan">#REF!</definedName>
    <definedName name="pemeljem">[711]SUMMARY!$I$18</definedName>
    <definedName name="pemisah" localSheetId="6">#REF!</definedName>
    <definedName name="pemisah">#REF!</definedName>
    <definedName name="pemlap" localSheetId="4">[87]Ans!#REF!</definedName>
    <definedName name="pemlap" localSheetId="6">[87]Ans!#REF!</definedName>
    <definedName name="pemlap">[87]Ans!#REF!</definedName>
    <definedName name="pemmekanik" localSheetId="9">#REF!</definedName>
    <definedName name="pemmekanik" localSheetId="6">#REF!</definedName>
    <definedName name="pemmekanik">#REF!</definedName>
    <definedName name="pemopdrt">[255]HDU!$H$19</definedName>
    <definedName name="pemsopir" localSheetId="9">#REF!</definedName>
    <definedName name="pemsopir" localSheetId="6">#REF!</definedName>
    <definedName name="pemsopir">#REF!</definedName>
    <definedName name="penawar" localSheetId="6">[712]ch!$D$6</definedName>
    <definedName name="penawar">'[440]data-pendukung'!$H$31</definedName>
    <definedName name="Penawaran">[713]BQ!$O$43</definedName>
    <definedName name="penetrasi" localSheetId="9">#REF!</definedName>
    <definedName name="penetrasi" localSheetId="6">#REF!</definedName>
    <definedName name="penetrasi">#REF!</definedName>
    <definedName name="peng" localSheetId="4">#REF!</definedName>
    <definedName name="peng" localSheetId="6">#REF!</definedName>
    <definedName name="peng">#REF!</definedName>
    <definedName name="Pengamanan_Pantai_Candi_Dasa" localSheetId="4">#REF!</definedName>
    <definedName name="Pengamanan_Pantai_Candi_Dasa" localSheetId="6">#REF!</definedName>
    <definedName name="Pengamanan_Pantai_Candi_Dasa">#REF!</definedName>
    <definedName name="Pengecatan">[99]hrg_sat!$H$60</definedName>
    <definedName name="PENGECATAN1" localSheetId="9">#REF!</definedName>
    <definedName name="PENGECATAN1" localSheetId="6">#REF!</definedName>
    <definedName name="PENGECATAN1">#REF!</definedName>
    <definedName name="pengendalian_besar_metro">[260]metro!$B$8:$I$44</definedName>
    <definedName name="Pengendalian_LL" localSheetId="4">#REF!</definedName>
    <definedName name="Pengendalian_LL" localSheetId="6">#REF!</definedName>
    <definedName name="Pengendalian_LL">#REF!</definedName>
    <definedName name="Pengesahan." localSheetId="9">#REF!</definedName>
    <definedName name="Pengesahan." localSheetId="6">#REF!</definedName>
    <definedName name="Pengesahan.">#REF!</definedName>
    <definedName name="Penggalian_1_m3_tanah_biasa_sedalam_1_m" localSheetId="6">#REF!</definedName>
    <definedName name="Penggalian_1_m3_tanah_biasa_sedalam_1_m">#REF!</definedName>
    <definedName name="penggantian">[711]SUMMARY!$I$20</definedName>
    <definedName name="penghampar" localSheetId="9">#REF!</definedName>
    <definedName name="penghampar" localSheetId="6">#REF!</definedName>
    <definedName name="penghampar">#REF!</definedName>
    <definedName name="pengki" localSheetId="6">#REF!</definedName>
    <definedName name="pengki">#REF!</definedName>
    <definedName name="penguk2" localSheetId="6">'[714]ANAL-'!#REF!</definedName>
    <definedName name="penguk2">'[714]ANAL-'!#REF!</definedName>
    <definedName name="pengumuman" localSheetId="6">#REF!</definedName>
    <definedName name="pengumuman">#REF!</definedName>
    <definedName name="Peningkatan_Pembangunan_Jalan_dan_Jembatan">"Nama_Program"</definedName>
    <definedName name="Penjaga" localSheetId="4">#REF!</definedName>
    <definedName name="Penjaga" localSheetId="6">#REF!</definedName>
    <definedName name="Penjaga">#REF!</definedName>
    <definedName name="peno" localSheetId="9" hidden="1">{#N/A,#N/A,FALSE,"REK";#N/A,#N/A,FALSE,"Bq-ARS"}</definedName>
    <definedName name="peno" localSheetId="6" hidden="1">{#N/A,#N/A,FALSE,"REK";#N/A,#N/A,FALSE,"Bq-ARS"}</definedName>
    <definedName name="peno" hidden="1">{#N/A,#N/A,FALSE,"REK";#N/A,#N/A,FALSE,"Bq-ARS"}</definedName>
    <definedName name="PENTAP" localSheetId="4">#REF!</definedName>
    <definedName name="PENTAP" localSheetId="6">#REF!</definedName>
    <definedName name="PENTAP">#REF!</definedName>
    <definedName name="pentul" localSheetId="9" hidden="1">{#N/A,#N/A,FALSE,"REK-S-TPL";#N/A,#N/A,FALSE,"REK-TPML";#N/A,#N/A,FALSE,"RAB-TEMPEL"}</definedName>
    <definedName name="pentul" localSheetId="6" hidden="1">{#N/A,#N/A,FALSE,"REK-S-TPL";#N/A,#N/A,FALSE,"REK-TPML";#N/A,#N/A,FALSE,"RAB-TEMPEL"}</definedName>
    <definedName name="pentul" hidden="1">{#N/A,#N/A,FALSE,"REK-S-TPL";#N/A,#N/A,FALSE,"REK-TPML";#N/A,#N/A,FALSE,"RAB-TEMPEL"}</definedName>
    <definedName name="PENUTUP">#N/A</definedName>
    <definedName name="penyaring" localSheetId="6">#REF!</definedName>
    <definedName name="penyaring">#REF!</definedName>
    <definedName name="PenyebaranM" localSheetId="4">#REF!</definedName>
    <definedName name="PenyebaranM" localSheetId="6">#REF!</definedName>
    <definedName name="PenyebaranM">#REF!</definedName>
    <definedName name="penyelamu" localSheetId="4">'[322]DU&amp;B'!#REF!</definedName>
    <definedName name="penyelamu" localSheetId="6">'[323]DU&amp;B'!#REF!</definedName>
    <definedName name="penyelamu">'[322]DU&amp;B'!#REF!</definedName>
    <definedName name="penyemprot1000" localSheetId="9">#REF!</definedName>
    <definedName name="penyemprot1000" localSheetId="6">#REF!</definedName>
    <definedName name="penyemprot1000">#REF!</definedName>
    <definedName name="Penyiapan_BJ" localSheetId="4">#REF!</definedName>
    <definedName name="Penyiapan_BJ" localSheetId="6">#REF!</definedName>
    <definedName name="Penyiapan_BJ">#REF!</definedName>
    <definedName name="per" localSheetId="6">[157]harsat!#REF!</definedName>
    <definedName name="per">[157]harsat!#REF!</definedName>
    <definedName name="PERALATAN" localSheetId="6">[715]Alat!$AR$8:$AW$110</definedName>
    <definedName name="PERALATAN">[193]Peralatan!$BO$186</definedName>
    <definedName name="Perambuhan" localSheetId="6">#REF!</definedName>
    <definedName name="Perambuhan">#REF!</definedName>
    <definedName name="perancah" localSheetId="9">#REF!</definedName>
    <definedName name="perancah" localSheetId="4">#REF!</definedName>
    <definedName name="perancah" localSheetId="6">[158]HARSAT!$I$161</definedName>
    <definedName name="perancah">#REF!</definedName>
    <definedName name="perancahlaut" localSheetId="4">#REF!</definedName>
    <definedName name="perancahlaut">#REF!</definedName>
    <definedName name="PErcB">#REF!</definedName>
    <definedName name="perdinas">#REF!</definedName>
    <definedName name="Perduoleander">#REF!</definedName>
    <definedName name="PEREKAT">[109]Anl!#REF!</definedName>
    <definedName name="PEREKAT1.3" localSheetId="9">#REF!</definedName>
    <definedName name="PEREKAT1.3" localSheetId="6">#REF!</definedName>
    <definedName name="PEREKAT1.3">#REF!</definedName>
    <definedName name="Perencanaan_kumuhnelayan">[260]kmnts!$B$312:$I$348</definedName>
    <definedName name="perencanaan_psd_tradisional">[260]kmnts!$B$274:$I$310</definedName>
    <definedName name="perencanaan_rth">[260]kmnts!$B$388:$I$424</definedName>
    <definedName name="Pergerakan" localSheetId="6">#REF!</definedName>
    <definedName name="Pergerakan">#REF!</definedName>
    <definedName name="PeriodeBulan">'[241]Volume Mingguan'!$BW$1:$CE$9</definedName>
    <definedName name="PeriodeBulanan">'[241]Laporan Bulanan'!$V$10</definedName>
    <definedName name="PeriodeBulananMC">'[241]Volume Mingguan'!$CS$2:$CZ$3</definedName>
    <definedName name="PeriodeBulanLapEkstern">'[241]Volume Mingguan'!$BW$3:$CD$9</definedName>
    <definedName name="PeriodeIntern">'[241]Volume Intern'!$K$1:$W$9</definedName>
    <definedName name="PeriodeK5">[241]K5!$C$5</definedName>
    <definedName name="PeriodeKumulatifBulan">'[241]Volume Mingguan'!$CI$1:$CZ$9</definedName>
    <definedName name="PeriodeKumulatifBulanLapEkstern">'[241]Volume Mingguan'!$CI$3:$CZ$9</definedName>
    <definedName name="PeriodeKumulatifIntern">'[241]Volume Intern'!$AD$1:$AQ$9</definedName>
    <definedName name="PeriodeLapBulanan">'[241]Volume Mingguan'!$BW$1:$CC$1</definedName>
    <definedName name="PeriodeLapIntern">'[241]Volume Intern'!$K$1:$W$1</definedName>
    <definedName name="PeriodeMinggu">'[241]Laporan Mingguan'!$T$11</definedName>
    <definedName name="PeriodeMingguan">'[241]Volume Mingguan'!$K$1:$AN$7</definedName>
    <definedName name="PeriodePerubRAP">'[241]DATA PROYEK'!$F$101</definedName>
    <definedName name="PERIODIK" localSheetId="9">#REF!</definedName>
    <definedName name="PERIODIK" localSheetId="6">#REF!</definedName>
    <definedName name="PERIODIK">#REF!</definedName>
    <definedName name="Perkerasan_Berbutir" localSheetId="4">#REF!</definedName>
    <definedName name="Perkerasan_Berbutir" localSheetId="6">#REF!</definedName>
    <definedName name="Perkerasan_Berbutir">#REF!</definedName>
    <definedName name="PERLENGKAPAN1" localSheetId="6">#REF!</definedName>
    <definedName name="PERLENGKAPAN1">#REF!</definedName>
    <definedName name="Perletakan_Strip" localSheetId="4">#REF!</definedName>
    <definedName name="Perletakan_Strip">#REF!</definedName>
    <definedName name="PERNYA">#REF!</definedName>
    <definedName name="perpus">[292]Input!$C$7</definedName>
    <definedName name="pers" localSheetId="4">#REF!</definedName>
    <definedName name="pers" localSheetId="6">#REF!</definedName>
    <definedName name="pers">#REF!</definedName>
    <definedName name="pers_ctm" localSheetId="6">#REF!</definedName>
    <definedName name="pers_ctm">#REF!</definedName>
    <definedName name="pers2">[159]Mushala!$C$16</definedName>
    <definedName name="PERSEN1" localSheetId="4">#REF!</definedName>
    <definedName name="PERSEN1" localSheetId="6">#REF!</definedName>
    <definedName name="PERSEN1">#REF!</definedName>
    <definedName name="PERSEN4" localSheetId="4">#REF!</definedName>
    <definedName name="PERSEN4" localSheetId="6">#REF!</definedName>
    <definedName name="PERSEN4">#REF!</definedName>
    <definedName name="PERSEN7" localSheetId="4">#REF!</definedName>
    <definedName name="PERSEN7" localSheetId="6">#REF!</definedName>
    <definedName name="PERSEN7">#REF!</definedName>
    <definedName name="persh">[269]Data!$B$6</definedName>
    <definedName name="PERSONALIA" localSheetId="6">#REF!</definedName>
    <definedName name="PERSONALIA">#REF!</definedName>
    <definedName name="PerubahanRAP">'[405]RAP Change'!$A$11:$Y$227</definedName>
    <definedName name="Perusahaan" localSheetId="4">#REF!</definedName>
    <definedName name="PERUSAHAAN" localSheetId="6">[439]Input!$B$5</definedName>
    <definedName name="Perusahaan">#REF!</definedName>
    <definedName name="PERUSH">[331]Menu!$B$14</definedName>
    <definedName name="petenglampu">[48]upah!$H$98</definedName>
    <definedName name="pg" localSheetId="9">#REF!</definedName>
    <definedName name="pg" localSheetId="6">#REF!</definedName>
    <definedName name="pg">#REF!</definedName>
    <definedName name="PG.1" localSheetId="9">#REF!</definedName>
    <definedName name="PG.1" localSheetId="6">#REF!</definedName>
    <definedName name="PG.1">#REF!</definedName>
    <definedName name="PG.2" localSheetId="9">#REF!</definedName>
    <definedName name="PG.2" localSheetId="6">#REF!</definedName>
    <definedName name="PG.2">#REF!</definedName>
    <definedName name="pgal">'[357]DU&amp;B'!$F$9</definedName>
    <definedName name="pgal25" localSheetId="6">#REF!</definedName>
    <definedName name="pgal25">#REF!</definedName>
    <definedName name="pgal5" localSheetId="6">#REF!</definedName>
    <definedName name="pgal5">#REF!</definedName>
    <definedName name="PGaliB" localSheetId="9">#REF!</definedName>
    <definedName name="PGaliB" localSheetId="6">#REF!</definedName>
    <definedName name="PGaliB">#REF!</definedName>
    <definedName name="PGaliD">#REF!</definedName>
    <definedName name="PGB">#REF!</definedName>
    <definedName name="pgc" localSheetId="4">#REF!</definedName>
    <definedName name="pgc">#REF!</definedName>
    <definedName name="Pgravel">#REF!</definedName>
    <definedName name="pgrbjlsS30">[250]RinciBab1!$T$8</definedName>
    <definedName name="ph" localSheetId="9">#REF!</definedName>
    <definedName name="ph" localSheetId="6">#REF!</definedName>
    <definedName name="ph">#REF!</definedName>
    <definedName name="Philip" localSheetId="9" hidden="1">{#N/A,#N/A,FALSE,"REK-S-TPL";#N/A,#N/A,FALSE,"REK-TPML";#N/A,#N/A,FALSE,"RAB-TEMPEL"}</definedName>
    <definedName name="Philip" localSheetId="6" hidden="1">{#N/A,#N/A,FALSE,"REK-S-TPL";#N/A,#N/A,FALSE,"REK-TPML";#N/A,#N/A,FALSE,"RAB-TEMPEL"}</definedName>
    <definedName name="Philip" hidden="1">{#N/A,#N/A,FALSE,"REK-S-TPL";#N/A,#N/A,FALSE,"REK-TPML";#N/A,#N/A,FALSE,"RAB-TEMPEL"}</definedName>
    <definedName name="Phone">#REF!</definedName>
    <definedName name="pi" localSheetId="6">#REF!</definedName>
    <definedName name="PI">3.141592654</definedName>
    <definedName name="pibrator" localSheetId="9">#REF!</definedName>
    <definedName name="pibrator" localSheetId="6">#REF!</definedName>
    <definedName name="pibrator">#REF!</definedName>
    <definedName name="Pick_Up_Truck">'[389]HARGA SATUAN'!$K$124</definedName>
    <definedName name="PickUp" localSheetId="4">#REF!</definedName>
    <definedName name="PickUp" localSheetId="6">'[259]Harga Dasar'!$H$84</definedName>
    <definedName name="PickUp">#REF!</definedName>
    <definedName name="PIDIE" localSheetId="4">'[316]RINCIAN HAR06'!#REF!</definedName>
    <definedName name="PIDIE" localSheetId="6">'[316]RINCIAN HAR06'!#REF!</definedName>
    <definedName name="PIDIE">'[316]RINCIAN HAR06'!#REF!</definedName>
    <definedName name="pijar" localSheetId="9">#REF!</definedName>
    <definedName name="pijar" localSheetId="6">#REF!</definedName>
    <definedName name="pijar">#REF!</definedName>
    <definedName name="PIJENKACA" localSheetId="9">#REF!</definedName>
    <definedName name="PIJENKACA" localSheetId="6">#REF!</definedName>
    <definedName name="PIJENKACA">#REF!</definedName>
    <definedName name="PIJENPANEL" localSheetId="9">#REF!</definedName>
    <definedName name="PIJENPANEL" localSheetId="6">#REF!</definedName>
    <definedName name="PIJENPANEL">#REF!</definedName>
    <definedName name="PIJENTRIPLEK">#REF!</definedName>
    <definedName name="Pile_Test" localSheetId="4">#REF!</definedName>
    <definedName name="Pile_Test">#REF!</definedName>
    <definedName name="pilhan" localSheetId="4">[255]HDM!#REF!</definedName>
    <definedName name="pilhan" localSheetId="6">'[716]Harga Dasar'!$H$41</definedName>
    <definedName name="pilhan">[255]HDM!#REF!</definedName>
    <definedName name="PILMEN1" localSheetId="4">#REF!</definedName>
    <definedName name="PILMEN1" localSheetId="6">#REF!</definedName>
    <definedName name="PILMEN1">#REF!</definedName>
    <definedName name="PILMEN2" localSheetId="4">#REF!</definedName>
    <definedName name="PILMEN2">#REF!</definedName>
    <definedName name="PIM">#REF!</definedName>
    <definedName name="pimpinan" localSheetId="9">[224]INPUT!$E$20</definedName>
    <definedName name="pimpinan" localSheetId="6">[224]INPUT!$E$20</definedName>
    <definedName name="PIMPINAN">[717]data!$D$7</definedName>
    <definedName name="pimpinan_perusahaan">'[578]Surat Pernyataan'!$H$34</definedName>
    <definedName name="PIMPRO" localSheetId="4">#REF!</definedName>
    <definedName name="PIMPRO" localSheetId="6">#REF!</definedName>
    <definedName name="PIMPRO">#REF!</definedName>
    <definedName name="pinion" localSheetId="4">[87]DH!#REF!</definedName>
    <definedName name="pinion" localSheetId="6">[87]DH!#REF!</definedName>
    <definedName name="pinion">[87]DH!#REF!</definedName>
    <definedName name="PINTU_A" localSheetId="9">#REF!</definedName>
    <definedName name="PINTU_A" localSheetId="6">#REF!</definedName>
    <definedName name="PINTU_A">#REF!</definedName>
    <definedName name="PINTU_B" localSheetId="9">#REF!</definedName>
    <definedName name="PINTU_B" localSheetId="6">#REF!</definedName>
    <definedName name="PINTU_B">#REF!</definedName>
    <definedName name="PINTU_BASE" localSheetId="9">#REF!</definedName>
    <definedName name="PINTU_BASE" localSheetId="6">#REF!</definedName>
    <definedName name="PINTU_BASE">#REF!</definedName>
    <definedName name="PINTU_C">#REF!</definedName>
    <definedName name="PINTUAIR" localSheetId="4">#REF!</definedName>
    <definedName name="PINTUAIR">#REF!</definedName>
    <definedName name="pintualum.rkaca">#REF!</definedName>
    <definedName name="pintualumrangkakaca\nonjasa">#REF!</definedName>
    <definedName name="pintudorong">#REF!</definedName>
    <definedName name="pintudouble">#REF!</definedName>
    <definedName name="pintuengkel">#REF!</definedName>
    <definedName name="pintufiber">[48]upah!#REF!</definedName>
    <definedName name="PINTUKACA" localSheetId="9">#REF!</definedName>
    <definedName name="PINTUKACA" localSheetId="6">#REF!</definedName>
    <definedName name="PINTUKACA">#REF!</definedName>
    <definedName name="PINTUKACAALUM" localSheetId="9">#REF!</definedName>
    <definedName name="PINTUKACAALUM" localSheetId="6">#REF!</definedName>
    <definedName name="PINTUKACAALUM">#REF!</definedName>
    <definedName name="PINTUKACAKAYU" localSheetId="9">#REF!</definedName>
    <definedName name="PINTUKACAKAYU" localSheetId="6">#REF!</definedName>
    <definedName name="PINTUKACAKAYU">#REF!</definedName>
    <definedName name="pintupanel" localSheetId="9">[339]Analisis!#REF!</definedName>
    <definedName name="pintupanel">#REF!</definedName>
    <definedName name="pinturangkakacakayu\nonjasa" localSheetId="9">#REF!</definedName>
    <definedName name="pinturangkakacakayu\nonjasa">#REF!</definedName>
    <definedName name="PINTUTRIPLEK">#REF!</definedName>
    <definedName name="pintutriplek\nonjasa">#REF!</definedName>
    <definedName name="pintutriplekmelamin\nonjasa">#REF!</definedName>
    <definedName name="PINTUTRIPLEMELAMINTO">#REF!</definedName>
    <definedName name="PINTUUKIR">#REF!</definedName>
    <definedName name="pinus" localSheetId="4">'[291]HARGA SATUAN'!#REF!</definedName>
    <definedName name="pinus">'[291]HARGA SATUAN'!#REF!</definedName>
    <definedName name="PIP2B">[260]perum!$B$312:$I$348</definedName>
    <definedName name="pipa" localSheetId="9">#REF!</definedName>
    <definedName name="pipa" localSheetId="4">[87]Ans!#REF!</definedName>
    <definedName name="pipa" localSheetId="6">#REF!</definedName>
    <definedName name="pipa">[87]Ans!#REF!</definedName>
    <definedName name="pipa.isap" localSheetId="9">[122]BAHAN!#REF!</definedName>
    <definedName name="pipa.isap" localSheetId="6">[122]BAHAN!#REF!</definedName>
    <definedName name="pipa.isap">[122]BAHAN!#REF!</definedName>
    <definedName name="Pipa.l" localSheetId="9">#REF!</definedName>
    <definedName name="Pipa.l" localSheetId="6">#REF!</definedName>
    <definedName name="Pipa.l">#REF!</definedName>
    <definedName name="Pipa_dia_273_mm" localSheetId="4">#REF!</definedName>
    <definedName name="Pipa_dia_273_mm" localSheetId="6">#REF!</definedName>
    <definedName name="Pipa_dia_273_mm">#REF!</definedName>
    <definedName name="Pipa_galvanized_2.5" localSheetId="4">#REF!</definedName>
    <definedName name="Pipa_galvanized_2.5" localSheetId="6">#REF!</definedName>
    <definedName name="Pipa_galvanized_2.5">#REF!</definedName>
    <definedName name="Pipa_Galvanized_dia._2.5" localSheetId="4">#REF!</definedName>
    <definedName name="Pipa_Galvanized_dia._2.5">#REF!</definedName>
    <definedName name="Pipa_GI_ø_1_1_4">#REF!</definedName>
    <definedName name="Pipa_GI_ø_2_1_2">#REF!</definedName>
    <definedName name="pipa_gip_2">#REF!</definedName>
    <definedName name="pipa_gip_3">#REF!</definedName>
    <definedName name="Pipa_GIP_ø_1_1_2__medium_class">#REF!</definedName>
    <definedName name="PIPA_PVC1">[486]BAHAN!$L$32</definedName>
    <definedName name="PIPA_PVC2">[486]BAHAN!$L$31</definedName>
    <definedName name="PIPA_PVC25">[486]BAHAN!$L$30</definedName>
    <definedName name="PIPA_PVC4">[486]BAHAN!$L$29</definedName>
    <definedName name="pipa_pvc6inc" localSheetId="9">#REF!</definedName>
    <definedName name="pipa_pvc6inc" localSheetId="6">#REF!</definedName>
    <definedName name="pipa_pvc6inc">#REF!</definedName>
    <definedName name="Pipa_rilling_steinles_steel_ø_2" localSheetId="9">#REF!</definedName>
    <definedName name="Pipa_rilling_steinles_steel_ø_2" localSheetId="6">#REF!</definedName>
    <definedName name="Pipa_rilling_steinles_steel_ø_2">#REF!</definedName>
    <definedName name="Pipa_variasi_rilling_steinles_steel_ø_3_4" localSheetId="9">#REF!</definedName>
    <definedName name="Pipa_variasi_rilling_steinles_steel_ø_3_4" localSheetId="6">#REF!</definedName>
    <definedName name="Pipa_variasi_rilling_steinles_steel_ø_3_4">#REF!</definedName>
    <definedName name="pipa10" localSheetId="6">[157]harsat!#REF!</definedName>
    <definedName name="pipa10">[157]harsat!#REF!</definedName>
    <definedName name="PIPA100" localSheetId="9">#REF!</definedName>
    <definedName name="PIPA100" localSheetId="6">#REF!</definedName>
    <definedName name="PIPA100">#REF!</definedName>
    <definedName name="PIPA100L" localSheetId="9">#REF!</definedName>
    <definedName name="PIPA100L" localSheetId="6">#REF!</definedName>
    <definedName name="PIPA100L">#REF!</definedName>
    <definedName name="pipa12" localSheetId="4">'[212]HARGA SATUAN  '!#REF!</definedName>
    <definedName name="pipa12" localSheetId="6">'[212]HARGA SATUAN  '!#REF!</definedName>
    <definedName name="pipa12">'[212]HARGA SATUAN  '!#REF!</definedName>
    <definedName name="PIPA125" localSheetId="9">#REF!</definedName>
    <definedName name="PIPA125" localSheetId="6">#REF!</definedName>
    <definedName name="PIPA125">#REF!</definedName>
    <definedName name="PIPA150" localSheetId="9">#REF!</definedName>
    <definedName name="PIPA150" localSheetId="6">#REF!</definedName>
    <definedName name="PIPA150">#REF!</definedName>
    <definedName name="PIPA20" localSheetId="9">#REF!</definedName>
    <definedName name="PIPA20" localSheetId="6">#REF!</definedName>
    <definedName name="PIPA20">#REF!</definedName>
    <definedName name="PIPA200">#REF!</definedName>
    <definedName name="PIPA25">#REF!</definedName>
    <definedName name="pipa2inci" localSheetId="4">'[212]HARGA SATUAN  '!#REF!</definedName>
    <definedName name="pipa2inci">'[212]HARGA SATUAN  '!#REF!</definedName>
    <definedName name="pipa3" localSheetId="4">'[291]HARGA SATUAN'!#REF!</definedName>
    <definedName name="pipa3">'[291]HARGA SATUAN'!#REF!</definedName>
    <definedName name="PIPA300" localSheetId="9">#REF!</definedName>
    <definedName name="PIPA300" localSheetId="6">#REF!</definedName>
    <definedName name="PIPA300">#REF!</definedName>
    <definedName name="PIPA32" localSheetId="9">#REF!</definedName>
    <definedName name="PIPA32" localSheetId="6">#REF!</definedName>
    <definedName name="PIPA32">#REF!</definedName>
    <definedName name="pipa34" localSheetId="4">'[291]HARGA SATUAN'!#REF!</definedName>
    <definedName name="pipa34" localSheetId="6">'[291]HARGA SATUAN'!#REF!</definedName>
    <definedName name="pipa34">'[291]HARGA SATUAN'!#REF!</definedName>
    <definedName name="pipa4" localSheetId="6">[157]harsat!#REF!</definedName>
    <definedName name="pipa4">[157]harsat!#REF!</definedName>
    <definedName name="PIPA40" localSheetId="9">#REF!</definedName>
    <definedName name="PIPA40" localSheetId="6">#REF!</definedName>
    <definedName name="PIPA40">#REF!</definedName>
    <definedName name="PIPA50" localSheetId="9">#REF!</definedName>
    <definedName name="PIPA50" localSheetId="6">#REF!</definedName>
    <definedName name="PIPA50">#REF!</definedName>
    <definedName name="PIPA65" localSheetId="9">#REF!</definedName>
    <definedName name="PIPA65" localSheetId="6">#REF!</definedName>
    <definedName name="PIPA65">#REF!</definedName>
    <definedName name="PIPA80">#REF!</definedName>
    <definedName name="pipabaja">'[240]harga lama'!#REF!</definedName>
    <definedName name="pipabajabergelombang">[258]upahbahan!#REF!</definedName>
    <definedName name="PIPABERLUBANG" localSheetId="4">[302]Urai.Analisa!#REF!</definedName>
    <definedName name="PIPABERLUBANG">[302]Urai.Analisa!#REF!</definedName>
    <definedName name="pipabesi" localSheetId="4">[87]DH!#REF!</definedName>
    <definedName name="pipabesi">[87]DH!#REF!</definedName>
    <definedName name="pipagalv">[48]upah!#REF!</definedName>
    <definedName name="pipagalv112m1">[48]upah!#REF!</definedName>
    <definedName name="pipagalv1m1">[48]upah!#REF!</definedName>
    <definedName name="pipagalv34m1">[48]upah!#REF!</definedName>
    <definedName name="pipagalv4m1">[48]upah!#REF!</definedName>
    <definedName name="pipagalvm1">[48]upah!#REF!</definedName>
    <definedName name="pipagorong">[517]analisa!$I$655</definedName>
    <definedName name="pipaporous" localSheetId="6">[258]upahbahan!#REF!</definedName>
    <definedName name="pipaporous">[258]upahbahan!#REF!</definedName>
    <definedName name="pipapvc">[48]upah!$H$97</definedName>
    <definedName name="pipapvc12" localSheetId="6">[48]upah!#REF!</definedName>
    <definedName name="pipapvc12">[48]upah!#REF!</definedName>
    <definedName name="pipasandaran" localSheetId="4">[87]Ans!#REF!</definedName>
    <definedName name="pipasandaran" localSheetId="6">[87]Ans!#REF!</definedName>
    <definedName name="pipasandaran">[87]Ans!#REF!</definedName>
    <definedName name="pipastaenless" localSheetId="9">#REF!</definedName>
    <definedName name="pipastaenless" localSheetId="6">#REF!</definedName>
    <definedName name="pipastaenless">#REF!</definedName>
    <definedName name="pipastenles" localSheetId="4">'[291]HARGA SATUAN'!#REF!</definedName>
    <definedName name="pipastenles">'[291]HARGA SATUAN'!#REF!</definedName>
    <definedName name="pipe1_1_2">[636]BasicPrice!$F$170</definedName>
    <definedName name="pipe1_2">[636]BasicPrice!$F$167</definedName>
    <definedName name="pipe2">[636]BasicPrice!$F$171</definedName>
    <definedName name="pipe3">[636]BasicPrice!$F$172</definedName>
    <definedName name="pipe3_4">[636]BasicPrice!$F$168</definedName>
    <definedName name="pipe4">[636]BasicPrice!$F$173</definedName>
    <definedName name="piped150">[636]BasicPrice!$F$176</definedName>
    <definedName name="piped200">[636]BasicPrice!$F$177</definedName>
    <definedName name="piped50">[636]BasicPrice!$F$174</definedName>
    <definedName name="PIUTANGHOTMIX" localSheetId="9">#REF!</definedName>
    <definedName name="PIUTANGHOTMIX" localSheetId="4">#REF!</definedName>
    <definedName name="PIUTANGHOTMIX" localSheetId="6">#REF!</definedName>
    <definedName name="PIUTANGHOTMIX">#REF!</definedName>
    <definedName name="pj">'[234]Sat~Bahu'!$C$66</definedName>
    <definedName name="PJ.1" localSheetId="9">#REF!</definedName>
    <definedName name="PJ.1" localSheetId="6">#REF!</definedName>
    <definedName name="PJ.1">#REF!</definedName>
    <definedName name="PJ.2" localSheetId="9">#REF!</definedName>
    <definedName name="PJ.2" localSheetId="6">#REF!</definedName>
    <definedName name="PJ.2">#REF!</definedName>
    <definedName name="PJ.3" localSheetId="9">#REF!</definedName>
    <definedName name="PJ.3" localSheetId="6">#REF!</definedName>
    <definedName name="PJ.3">#REF!</definedName>
    <definedName name="PJ.4">#REF!</definedName>
    <definedName name="PJB">'[123]DATA PROYEK'!$B$8</definedName>
    <definedName name="pju1.150">[248]Material!$J$556</definedName>
    <definedName name="pju1.250">[248]Material!$J$555</definedName>
    <definedName name="pju1.400">[248]Material!$J$559</definedName>
    <definedName name="pjutpa1" localSheetId="6">#REF!</definedName>
    <definedName name="pjutpa1">#REF!</definedName>
    <definedName name="pjutpa1yen" localSheetId="6">#REF!</definedName>
    <definedName name="pjutpa1yen">#REF!</definedName>
    <definedName name="pjutpb1" localSheetId="6">#REF!</definedName>
    <definedName name="pjutpb1">#REF!</definedName>
    <definedName name="pjutpb1yen">#REF!</definedName>
    <definedName name="pka">#REF!</definedName>
    <definedName name="PKC">#REF!</definedName>
    <definedName name="PKD12p">#REF!</definedName>
    <definedName name="PKD12w">#REF!</definedName>
    <definedName name="pkhak">#REF!</definedName>
    <definedName name="pkj" localSheetId="9">#REF!</definedName>
    <definedName name="pkj" localSheetId="6">#REF!</definedName>
    <definedName name="pkj">'[718]UPAH&amp;BHN'!$I$8</definedName>
    <definedName name="PKJ.1011" localSheetId="4">#REF!</definedName>
    <definedName name="PKJ.1011" localSheetId="6">#REF!</definedName>
    <definedName name="PKJ.1011">#REF!</definedName>
    <definedName name="PKJ.1013" localSheetId="4">#REF!</definedName>
    <definedName name="PKJ.1013" localSheetId="6">#REF!</definedName>
    <definedName name="PKJ.1013">#REF!</definedName>
    <definedName name="PKJ.1014" localSheetId="4">#REF!</definedName>
    <definedName name="PKJ.1014">#REF!</definedName>
    <definedName name="PKJ.636C">[133]metode.dmpu!$L$763</definedName>
    <definedName name="Pkjalas539" localSheetId="4">#REF!</definedName>
    <definedName name="Pkjalas539" localSheetId="6">#REF!</definedName>
    <definedName name="Pkjalas539">#REF!</definedName>
    <definedName name="Pkjhan539" localSheetId="4">#REF!</definedName>
    <definedName name="Pkjhan539" localSheetId="6">#REF!</definedName>
    <definedName name="Pkjhan539">#REF!</definedName>
    <definedName name="PKL33p" localSheetId="6">#REF!</definedName>
    <definedName name="PKL33p">#REF!</definedName>
    <definedName name="PKL33w">#REF!</definedName>
    <definedName name="PKmpS">#REF!</definedName>
    <definedName name="pkst">#REF!</definedName>
    <definedName name="pkt">[448]Catatan!$D$8</definedName>
    <definedName name="pkt.selokan">[718]ISIAN!$D$5</definedName>
    <definedName name="PL" localSheetId="9">#REF!</definedName>
    <definedName name="pl" localSheetId="4">'[322]DU&amp;B'!#REF!</definedName>
    <definedName name="PL" localSheetId="6">#REF!</definedName>
    <definedName name="pl">'[322]DU&amp;B'!#REF!</definedName>
    <definedName name="PLAFON" localSheetId="9">#REF!</definedName>
    <definedName name="PLAFON" localSheetId="6">#REF!</definedName>
    <definedName name="PLAFON">#REF!</definedName>
    <definedName name="plafond_gyptile" localSheetId="9">#REF!</definedName>
    <definedName name="plafond_gyptile" localSheetId="6">#REF!</definedName>
    <definedName name="plafond_gyptile">#REF!</definedName>
    <definedName name="PLAFOND1" localSheetId="9">#REF!</definedName>
    <definedName name="PLAFOND1" localSheetId="6">#REF!</definedName>
    <definedName name="PLAFOND1">#REF!</definedName>
    <definedName name="PlafondGRC4mm">'[321]Analisa Harga Satuan'!$G$2490</definedName>
    <definedName name="PlafondGypsumRHollow">'[321]Analisa Harga Satuan'!$G$2501</definedName>
    <definedName name="plafondplywood" localSheetId="9">[339]Analisis!#REF!</definedName>
    <definedName name="plafondplywood" localSheetId="6">#REF!</definedName>
    <definedName name="plafondplywood">#REF!</definedName>
    <definedName name="plafondreider" localSheetId="9">[339]Analisis!#REF!</definedName>
    <definedName name="plafondreider" localSheetId="6">#REF!</definedName>
    <definedName name="plafondreider">#REF!</definedName>
    <definedName name="plamir" localSheetId="9">#REF!</definedName>
    <definedName name="plamir" localSheetId="6">'[153]Harga Satuan Bahan'!$E$25</definedName>
    <definedName name="Plamir">'[239]Hsatuan-OK'!$G$109</definedName>
    <definedName name="Plamir_tembok" localSheetId="9">#REF!</definedName>
    <definedName name="Plamir_tembok" localSheetId="6">#REF!</definedName>
    <definedName name="Plamir_tembok">#REF!</definedName>
    <definedName name="plamur" localSheetId="6">[48]upah!#REF!</definedName>
    <definedName name="Plamur">[349]Upah!$L$115</definedName>
    <definedName name="plamur_kayu" localSheetId="9">#REF!</definedName>
    <definedName name="plamur_kayu" localSheetId="6">#REF!</definedName>
    <definedName name="plamur_kayu">#REF!</definedName>
    <definedName name="plamur_tembok" localSheetId="9">#REF!</definedName>
    <definedName name="plamur_tembok" localSheetId="6">#REF!</definedName>
    <definedName name="plamur_tembok">#REF!</definedName>
    <definedName name="PlamurTembok">[350]HARGA!$D$70</definedName>
    <definedName name="PLANT" localSheetId="6">#REF!</definedName>
    <definedName name="PLANT">#REF!</definedName>
    <definedName name="PLANT_BATU">[262]konfirm!$C$1:$T$58</definedName>
    <definedName name="plantshurb" localSheetId="9">#REF!</definedName>
    <definedName name="plantshurb" localSheetId="4">#REF!</definedName>
    <definedName name="plantshurb" localSheetId="6">#REF!</definedName>
    <definedName name="plantshurb">#REF!</definedName>
    <definedName name="planttree" localSheetId="4">#REF!</definedName>
    <definedName name="planttree">#REF!</definedName>
    <definedName name="Plap">#REF!</definedName>
    <definedName name="plaponcalci">#REF!</definedName>
    <definedName name="plapondsuspen">#REF!</definedName>
    <definedName name="plapongrc">#REF!</definedName>
    <definedName name="plapongyf">#REF!</definedName>
    <definedName name="PLas" localSheetId="9">#REF!</definedName>
    <definedName name="plas" localSheetId="4">[367]ANALISA!#REF!</definedName>
    <definedName name="PLas" localSheetId="6">#REF!</definedName>
    <definedName name="plas">[367]ANALISA!#REF!</definedName>
    <definedName name="plastic">[114]BasicPrice!$G$47</definedName>
    <definedName name="plasticfloor">[636]BasicPrice!$F$143</definedName>
    <definedName name="plastik" localSheetId="6">#REF!</definedName>
    <definedName name="plastik">#REF!</definedName>
    <definedName name="plastikyen" localSheetId="6">#REF!</definedName>
    <definedName name="plastikyen">#REF!</definedName>
    <definedName name="plat" localSheetId="9">[339]Analisis!#REF!</definedName>
    <definedName name="plat" localSheetId="4">[87]DH!#REF!</definedName>
    <definedName name="plat" localSheetId="6">[157]harsat!#REF!</definedName>
    <definedName name="plat">[87]DH!#REF!</definedName>
    <definedName name="plat.besi" localSheetId="9">[122]BAHAN!#REF!</definedName>
    <definedName name="plat.besi" localSheetId="6">[122]BAHAN!#REF!</definedName>
    <definedName name="plat.besi">[122]BAHAN!#REF!</definedName>
    <definedName name="Plat_Baja" localSheetId="4">#REF!</definedName>
    <definedName name="Plat_Baja" localSheetId="6">#REF!</definedName>
    <definedName name="Plat_Baja">#REF!</definedName>
    <definedName name="Plat_Bed_Truck" localSheetId="4">#REF!</definedName>
    <definedName name="Plat_Bed_Truck" localSheetId="6">#REF!</definedName>
    <definedName name="Plat_Bed_Truck">#REF!</definedName>
    <definedName name="PLAT_SENG">[347]Bahan!$M$79</definedName>
    <definedName name="Plat12p1100" localSheetId="4">#REF!</definedName>
    <definedName name="Plat12p1100" localSheetId="6">#REF!</definedName>
    <definedName name="Plat12p1100">#REF!</definedName>
    <definedName name="Plat8p1100" localSheetId="4">#REF!</definedName>
    <definedName name="Plat8p1100" localSheetId="6">#REF!</definedName>
    <definedName name="Plat8p1100">#REF!</definedName>
    <definedName name="platbaja" localSheetId="9">#REF!</definedName>
    <definedName name="platbaja" localSheetId="6">[154]HARSAT!#REF!</definedName>
    <definedName name="platbaja">[154]HARSAT!#REF!</definedName>
    <definedName name="Platbordesp1100" localSheetId="4">#REF!</definedName>
    <definedName name="Platbordesp1100" localSheetId="6">#REF!</definedName>
    <definedName name="Platbordesp1100">#REF!</definedName>
    <definedName name="platdeck">[99]hrg_sat!$H$69</definedName>
    <definedName name="plate" localSheetId="9">#REF!</definedName>
    <definedName name="plate" localSheetId="6">#REF!</definedName>
    <definedName name="plate">#REF!</definedName>
    <definedName name="platjepit" localSheetId="4">#REF!</definedName>
    <definedName name="platjepit" localSheetId="6">#REF!</definedName>
    <definedName name="platjepit">#REF!</definedName>
    <definedName name="platpvc" localSheetId="4">[87]DH!#REF!</definedName>
    <definedName name="platpvc" localSheetId="6">[87]DH!#REF!</definedName>
    <definedName name="platpvc">[87]DH!#REF!</definedName>
    <definedName name="PLATROL30" localSheetId="9">#REF!</definedName>
    <definedName name="PLATROL30" localSheetId="6">#REF!</definedName>
    <definedName name="PLATROL30">#REF!</definedName>
    <definedName name="platstrip" localSheetId="6">#REF!</definedName>
    <definedName name="platstrip">#REF!</definedName>
    <definedName name="platstripyen" localSheetId="6">#REF!</definedName>
    <definedName name="platstripyen">#REF!</definedName>
    <definedName name="plb">#REF!</definedName>
    <definedName name="PLBS">#REF!</definedName>
    <definedName name="PLBSM">#REF!</definedName>
    <definedName name="PLD">#REF!</definedName>
    <definedName name="pleks12">'[279]dft-harga'!$G$68</definedName>
    <definedName name="PLES12" localSheetId="9">#REF!</definedName>
    <definedName name="PLES12" localSheetId="6">#REF!</definedName>
    <definedName name="PLES12">#REF!</definedName>
    <definedName name="Ples13_15cm">'[321]Analisa Harga Satuan'!$G$1529</definedName>
    <definedName name="Ples16_15cm">'[321]Analisa Harga Satuan'!$G$1571</definedName>
    <definedName name="PlesDD14" localSheetId="9">#REF!</definedName>
    <definedName name="PlesDD14" localSheetId="6">#REF!</definedName>
    <definedName name="PlesDD14">#REF!</definedName>
    <definedName name="Plest_Screet13_35cm">'[321]Analisa Harga Satuan'!$G$1655</definedName>
    <definedName name="PLEST1.2" localSheetId="9">#REF!</definedName>
    <definedName name="PLEST1.2" localSheetId="6">#REF!</definedName>
    <definedName name="PLEST1.2">#REF!</definedName>
    <definedName name="PLEST1.3" localSheetId="9">#REF!</definedName>
    <definedName name="PLEST1.3" localSheetId="6">#REF!</definedName>
    <definedName name="PLEST1.3">#REF!</definedName>
    <definedName name="PLEST1.4" localSheetId="9">#REF!</definedName>
    <definedName name="PLEST1.4" localSheetId="6">#REF!</definedName>
    <definedName name="PLEST1.4">#REF!</definedName>
    <definedName name="plester">#REF!</definedName>
    <definedName name="plester12">#REF!</definedName>
    <definedName name="plester13">#REF!</definedName>
    <definedName name="plester14">#REF!</definedName>
    <definedName name="plester15">#REF!</definedName>
    <definedName name="plester3">#REF!</definedName>
    <definedName name="plesteran">[213]ANALISA!$L$479</definedName>
    <definedName name="plesteran1.3" localSheetId="9">#REF!</definedName>
    <definedName name="plesteran1.3" localSheetId="6">#REF!</definedName>
    <definedName name="plesteran1.3">#REF!</definedName>
    <definedName name="plesteran1.5" localSheetId="9">#REF!</definedName>
    <definedName name="plesteran1.5" localSheetId="6">#REF!</definedName>
    <definedName name="plesteran1.5">#REF!</definedName>
    <definedName name="plfgyp" localSheetId="9">#REF!</definedName>
    <definedName name="plfgyp" localSheetId="6">#REF!</definedName>
    <definedName name="plfgyp">#REF!</definedName>
    <definedName name="plh" localSheetId="4">'[322]DU&amp;B'!#REF!</definedName>
    <definedName name="plh" localSheetId="6">'[323]DU&amp;B'!#REF!</definedName>
    <definedName name="plh">'[322]DU&amp;B'!#REF!</definedName>
    <definedName name="PLIN" localSheetId="6">#REF!</definedName>
    <definedName name="PLIN">#REF!</definedName>
    <definedName name="plin10x30" localSheetId="9">#REF!</definedName>
    <definedName name="plin10x30" localSheetId="6">#REF!</definedName>
    <definedName name="plin10x30">#REF!</definedName>
    <definedName name="plin10x40" localSheetId="9">#REF!</definedName>
    <definedName name="plin10x40" localSheetId="6">#REF!</definedName>
    <definedName name="plin10x40">#REF!</definedName>
    <definedName name="plin10x60">#REF!</definedName>
    <definedName name="plingranito10x30">#REF!</definedName>
    <definedName name="plingranito10x40">#REF!</definedName>
    <definedName name="plingranito10x60">#REF!</definedName>
    <definedName name="Plink10x20">'[239]Hsatuan-OK'!$G$155</definedName>
    <definedName name="plinkeramik10x40" localSheetId="9">#REF!</definedName>
    <definedName name="plinkeramik10x40" localSheetId="6">#REF!</definedName>
    <definedName name="plinkeramik10x40">#REF!</definedName>
    <definedName name="PLINT" localSheetId="9">#REF!</definedName>
    <definedName name="PLINT" localSheetId="6">#REF!</definedName>
    <definedName name="PLINT">#REF!</definedName>
    <definedName name="plint_keramik_10_20" localSheetId="9">#REF!</definedName>
    <definedName name="plint_keramik_10_20" localSheetId="6">#REF!</definedName>
    <definedName name="plint_keramik_10_20">#REF!</definedName>
    <definedName name="plint_keramik_10_30">#REF!</definedName>
    <definedName name="plint1020">#REF!</definedName>
    <definedName name="Plint1030">'[321]Analisa Harga Satuan'!$G$1736</definedName>
    <definedName name="plint20" localSheetId="9">#REF!</definedName>
    <definedName name="plint20" localSheetId="6">#REF!</definedName>
    <definedName name="plint20">#REF!</definedName>
    <definedName name="plint30" localSheetId="9">#REF!</definedName>
    <definedName name="plint30" localSheetId="6">#REF!</definedName>
    <definedName name="plint30">#REF!</definedName>
    <definedName name="plint40" localSheetId="9">#REF!</definedName>
    <definedName name="plint40" localSheetId="6">#REF!</definedName>
    <definedName name="plint40">#REF!</definedName>
    <definedName name="plitur" localSheetId="9">[122]BAHAN!#REF!</definedName>
    <definedName name="plitur" localSheetId="6">[122]BAHAN!#REF!</definedName>
    <definedName name="plitur">[122]BAHAN!#REF!</definedName>
    <definedName name="Pliturjadi" localSheetId="9">#REF!</definedName>
    <definedName name="Pliturjadi" localSheetId="6">#REF!</definedName>
    <definedName name="Pliturjadi">#REF!</definedName>
    <definedName name="PLK" localSheetId="6">#REF!</definedName>
    <definedName name="PLK">#REF!</definedName>
    <definedName name="PLKerja" localSheetId="9">#REF!</definedName>
    <definedName name="PLKerja" localSheetId="6">#REF!</definedName>
    <definedName name="PLKerja">#REF!</definedName>
    <definedName name="PLKRA">#REF!</definedName>
    <definedName name="plkywood">[48]upah!#REF!</definedName>
    <definedName name="Plmbismarkia" localSheetId="9">#REF!</definedName>
    <definedName name="Plmbismarkia" localSheetId="6">#REF!</definedName>
    <definedName name="Plmbismarkia">#REF!</definedName>
    <definedName name="Plmraja" localSheetId="9">#REF!</definedName>
    <definedName name="Plmraja" localSheetId="6">#REF!</definedName>
    <definedName name="Plmraja">#REF!</definedName>
    <definedName name="Plmraja100" localSheetId="9">#REF!</definedName>
    <definedName name="Plmraja100" localSheetId="6">#REF!</definedName>
    <definedName name="Plmraja100">#REF!</definedName>
    <definedName name="plms">'[176]Harga Satuan Bahan'!$E$41</definedName>
    <definedName name="plot_boq_noelmuti" localSheetId="4">[131]Volume!#REF!</definedName>
    <definedName name="plot_boq_noelmuti" localSheetId="6">[131]Volume!#REF!</definedName>
    <definedName name="plot_boq_noelmuti">[131]Volume!#REF!</definedName>
    <definedName name="PLT" localSheetId="6">#REF!</definedName>
    <definedName name="PLT">#REF!</definedName>
    <definedName name="pltg">'[153]Harga Satuan Bahan'!$E$155</definedName>
    <definedName name="pltgkb" localSheetId="6">'[153]Harga Satuan Bahan'!#REF!</definedName>
    <definedName name="pltgkb">'[153]Harga Satuan Bahan'!#REF!</definedName>
    <definedName name="pltgls" localSheetId="6">'[153]Harga Satuan Bahan'!#REF!</definedName>
    <definedName name="pltgls">'[153]Harga Satuan Bahan'!#REF!</definedName>
    <definedName name="pltgwr10" localSheetId="6">'[153]Harga Satuan Bahan'!#REF!</definedName>
    <definedName name="pltgwr10">'[153]Harga Satuan Bahan'!#REF!</definedName>
    <definedName name="pltgwr15" localSheetId="6">'[153]Harga Satuan Bahan'!#REF!</definedName>
    <definedName name="pltgwr15">'[153]Harga Satuan Bahan'!#REF!</definedName>
    <definedName name="plum" localSheetId="9">#REF!</definedName>
    <definedName name="plum" localSheetId="4">#REF!</definedName>
    <definedName name="plum" localSheetId="6">#REF!</definedName>
    <definedName name="plum">#REF!</definedName>
    <definedName name="ply_18mm">[208]BHN!$L$48</definedName>
    <definedName name="ply16yen" localSheetId="6">#REF!</definedName>
    <definedName name="ply16yen">#REF!</definedName>
    <definedName name="ply18mm" localSheetId="6">[157]harsat!#REF!</definedName>
    <definedName name="ply18mm">[157]harsat!#REF!</definedName>
    <definedName name="ply18yen" localSheetId="6">#REF!</definedName>
    <definedName name="ply18yen">#REF!</definedName>
    <definedName name="ply3yen" localSheetId="6">#REF!</definedName>
    <definedName name="ply3yen">#REF!</definedName>
    <definedName name="ply9mm" localSheetId="6">#REF!</definedName>
    <definedName name="ply9mm">#REF!</definedName>
    <definedName name="ply9mmyen">#REF!</definedName>
    <definedName name="ply9yen">#REF!</definedName>
    <definedName name="plywood" localSheetId="4">#REF!</definedName>
    <definedName name="plywood" localSheetId="6">[48]upah!#REF!</definedName>
    <definedName name="plywood">#REF!</definedName>
    <definedName name="PLYWOOD_6">[347]Bahan!$M$85</definedName>
    <definedName name="plywood_9mm" localSheetId="9">#REF!</definedName>
    <definedName name="plywood_9mm" localSheetId="6">#REF!</definedName>
    <definedName name="plywood_9mm">#REF!</definedName>
    <definedName name="Plywood15" localSheetId="9">#REF!</definedName>
    <definedName name="Plywood15" localSheetId="4">#REF!</definedName>
    <definedName name="Plywood15" localSheetId="6">#REF!</definedName>
    <definedName name="Plywood15">#REF!</definedName>
    <definedName name="plywood4" localSheetId="9">[122]BAHAN!#REF!</definedName>
    <definedName name="plywood4" localSheetId="6">[122]BAHAN!#REF!</definedName>
    <definedName name="plywood4">[122]BAHAN!#REF!</definedName>
    <definedName name="PM" localSheetId="9">#REF!</definedName>
    <definedName name="PM" localSheetId="6">#REF!</definedName>
    <definedName name="PM">#REF!</definedName>
    <definedName name="pmalam" localSheetId="9">#REF!</definedName>
    <definedName name="pmalam" localSheetId="6">#REF!</definedName>
    <definedName name="pmalam">#REF!</definedName>
    <definedName name="Pmlm" localSheetId="9">#REF!</definedName>
    <definedName name="Pmlm" localSheetId="6">#REF!</definedName>
    <definedName name="Pmlm">#REF!</definedName>
    <definedName name="pmunding">#REF!</definedName>
    <definedName name="pneu">'[252]upah bahan'!$G$41</definedName>
    <definedName name="pneumatic">'[251]upah bahan'!$G$39</definedName>
    <definedName name="Pneumatic_Jack_Hummer" localSheetId="4">#REF!</definedName>
    <definedName name="Pneumatic_Jack_Hummer" localSheetId="6">#REF!</definedName>
    <definedName name="Pneumatic_Jack_Hummer">#REF!</definedName>
    <definedName name="pnlground" localSheetId="6">#REF!</definedName>
    <definedName name="pnlground">#REF!</definedName>
    <definedName name="pnlgroundyen">#REF!</definedName>
    <definedName name="PO">'[234]Sat~Bahu'!$C$13</definedName>
    <definedName name="POCUK" localSheetId="4">#REF!</definedName>
    <definedName name="POCUK" localSheetId="6">#REF!</definedName>
    <definedName name="POCUK">#REF!</definedName>
    <definedName name="Pohon" localSheetId="4">#REF!</definedName>
    <definedName name="Pohon">#REF!</definedName>
    <definedName name="pohonbambukuning\unit">#REF!</definedName>
    <definedName name="pohoncemara\unit">#REF!</definedName>
    <definedName name="pohonketapang\unit">#REF!</definedName>
    <definedName name="pohonlantana\unit">#REF!</definedName>
    <definedName name="pohonmanggis\unit">#REF!</definedName>
    <definedName name="pohonpalemraja\unit">#REF!</definedName>
    <definedName name="pohonthetehan\unit">#REF!</definedName>
    <definedName name="POL">'[719]Kuantitas &amp; Harga'!#REF!</definedName>
    <definedName name="poli">'[259]Harga Dasar'!$H$33</definedName>
    <definedName name="polipropylene" localSheetId="6">'[240]harga lama'!#REF!</definedName>
    <definedName name="polipropylene">'[240]harga lama'!#REF!</definedName>
    <definedName name="politur" localSheetId="9">#REF!</definedName>
    <definedName name="politur">[48]upah!$H$110</definedName>
    <definedName name="POLTAK" localSheetId="6">[720]Sheet1!#REF!</definedName>
    <definedName name="POLTAK">[720]Sheet1!#REF!</definedName>
    <definedName name="poly" localSheetId="9">#REF!</definedName>
    <definedName name="poly" localSheetId="6">#REF!</definedName>
    <definedName name="poly">#REF!</definedName>
    <definedName name="polycarbonat" localSheetId="9">#REF!</definedName>
    <definedName name="polycarbonat" localSheetId="6">#REF!</definedName>
    <definedName name="polycarbonat">#REF!</definedName>
    <definedName name="pomc" localSheetId="9" hidden="1">{#N/A,#N/A,TRUE,"Front";#N/A,#N/A,TRUE,"Simple Letter";#N/A,#N/A,TRUE,"Inside";#N/A,#N/A,TRUE,"Contents";#N/A,#N/A,TRUE,"Basis";#N/A,#N/A,TRUE,"Inclusions";#N/A,#N/A,TRUE,"Exclusions";#N/A,#N/A,TRUE,"Areas";#N/A,#N/A,TRUE,"Summary";#N/A,#N/A,TRUE,"Detail"}</definedName>
    <definedName name="pomc" localSheetId="6" hidden="1">{#N/A,#N/A,TRUE,"Front";#N/A,#N/A,TRUE,"Simple Letter";#N/A,#N/A,TRUE,"Inside";#N/A,#N/A,TRUE,"Contents";#N/A,#N/A,TRUE,"Basis";#N/A,#N/A,TRUE,"Inclusions";#N/A,#N/A,TRUE,"Exclusions";#N/A,#N/A,TRUE,"Areas";#N/A,#N/A,TRUE,"Summary";#N/A,#N/A,TRUE,"Detail"}</definedName>
    <definedName name="pomc" hidden="1">{#N/A,#N/A,TRUE,"Front";#N/A,#N/A,TRUE,"Simple Letter";#N/A,#N/A,TRUE,"Inside";#N/A,#N/A,TRUE,"Contents";#N/A,#N/A,TRUE,"Basis";#N/A,#N/A,TRUE,"Inclusions";#N/A,#N/A,TRUE,"Exclusions";#N/A,#N/A,TRUE,"Areas";#N/A,#N/A,TRUE,"Summary";#N/A,#N/A,TRUE,"Detail"}</definedName>
    <definedName name="pompa" localSheetId="9">#REF!</definedName>
    <definedName name="POMPA" localSheetId="4">#REF!</definedName>
    <definedName name="pompa" localSheetId="6">#REF!</definedName>
    <definedName name="POMPA">#REF!</definedName>
    <definedName name="pompa.air" localSheetId="9">[122]BAHAN!#REF!</definedName>
    <definedName name="pompa.air" localSheetId="6">[122]BAHAN!#REF!</definedName>
    <definedName name="pompa.air">[122]BAHAN!#REF!</definedName>
    <definedName name="pompaair" localSheetId="4">'[212]HARGA SATUAN  '!#REF!</definedName>
    <definedName name="pompaair" localSheetId="6">[48]upah!#REF!</definedName>
    <definedName name="pompaair">'[212]HARGA SATUAN  '!#REF!</definedName>
    <definedName name="POMPALIST" localSheetId="9">#REF!</definedName>
    <definedName name="POMPALIST" localSheetId="6">#REF!</definedName>
    <definedName name="POMPALIST">#REF!</definedName>
    <definedName name="pond.bt.kl">[232]Progress!$C$23</definedName>
    <definedName name="Pond.Klas.A">'[376]Analisa '!$A$340:$G$404</definedName>
    <definedName name="Pond.Klas.B">'[376]Analisa '!$A$405:$G$470</definedName>
    <definedName name="pond13" localSheetId="9">#REF!</definedName>
    <definedName name="pond13" localSheetId="6">#REF!</definedName>
    <definedName name="pond13">#REF!</definedName>
    <definedName name="pond13jjg" localSheetId="9">#REF!</definedName>
    <definedName name="pond13jjg" localSheetId="6">#REF!</definedName>
    <definedName name="pond13jjg">#REF!</definedName>
    <definedName name="pond14" localSheetId="9">#REF!</definedName>
    <definedName name="pond14" localSheetId="6">#REF!</definedName>
    <definedName name="pond14">#REF!</definedName>
    <definedName name="pond15">#REF!</definedName>
    <definedName name="pondasi1.3jangkus">#REF!</definedName>
    <definedName name="pondasi225">#REF!</definedName>
    <definedName name="pondasibatu">#REF!</definedName>
    <definedName name="PONDASIBATUKALI">#REF!</definedName>
    <definedName name="pondgenset">#REF!</definedName>
    <definedName name="pondljr">#REF!</definedName>
    <definedName name="pondstp">'[153]Daftar Harga Pekerjaan'!#REF!</definedName>
    <definedName name="Ponton" localSheetId="9">[531]rekap!$D$79</definedName>
    <definedName name="Ponton" localSheetId="4">#REF!</definedName>
    <definedName name="ponton" localSheetId="6">'[240]harga lama'!#REF!</definedName>
    <definedName name="Ponton">#REF!</definedName>
    <definedName name="pop">[393]DH!$G$12</definedName>
    <definedName name="poperator" localSheetId="4">#REF!</definedName>
    <definedName name="poperator" localSheetId="6">#REF!</definedName>
    <definedName name="poperator">#REF!</definedName>
    <definedName name="Porous_Mat" localSheetId="4">#REF!</definedName>
    <definedName name="Porous_Mat" localSheetId="6">#REF!</definedName>
    <definedName name="Porous_Mat">#REF!</definedName>
    <definedName name="PORS">#REF!</definedName>
    <definedName name="Porselin_11_x_11_cm_kw._I" localSheetId="9">#REF!</definedName>
    <definedName name="Porselin_11_x_11_cm_kw._I">#REF!</definedName>
    <definedName name="porselin1111">#REF!</definedName>
    <definedName name="pos">'[114]Input Data'!$C$10</definedName>
    <definedName name="Potbearing">[99]hrg_sat!$H$84</definedName>
    <definedName name="poto" localSheetId="9">#REF!</definedName>
    <definedName name="poto" localSheetId="6">#REF!</definedName>
    <definedName name="poto">#REF!</definedName>
    <definedName name="potongtiang" localSheetId="9">#REF!</definedName>
    <definedName name="potongtiang" localSheetId="4">#REF!</definedName>
    <definedName name="potongtiang" localSheetId="6">#REF!</definedName>
    <definedName name="potongtiang">#REF!</definedName>
    <definedName name="POTUR">#REF!</definedName>
    <definedName name="PP" localSheetId="9" hidden="1">{"'Sheet1'!$A$1"}</definedName>
    <definedName name="PP" localSheetId="4">[721]Harga!#REF!</definedName>
    <definedName name="pp" localSheetId="6">[157]harsat!$I$25</definedName>
    <definedName name="PP">[721]Harga!#REF!</definedName>
    <definedName name="PP_01" localSheetId="6">#REF!</definedName>
    <definedName name="PP_01">#REF!</definedName>
    <definedName name="PP_02" localSheetId="6">#REF!</definedName>
    <definedName name="PP_02">#REF!</definedName>
    <definedName name="PP_03" localSheetId="6">#REF!</definedName>
    <definedName name="PP_03">#REF!</definedName>
    <definedName name="PP_03A">#REF!</definedName>
    <definedName name="PP_04">#REF!</definedName>
    <definedName name="PP_05">#REF!</definedName>
    <definedName name="PP_06">#REF!</definedName>
    <definedName name="PP_07">#REF!</definedName>
    <definedName name="ppa">#REF!</definedName>
    <definedName name="Ppadat">#REF!</definedName>
    <definedName name="ppasang" localSheetId="4">#REF!</definedName>
    <definedName name="ppasang">#REF!</definedName>
    <definedName name="ppasbet" localSheetId="4">'[291]HARGA SATUAN'!#REF!</definedName>
    <definedName name="ppasbet">'[291]HARGA SATUAN'!#REF!</definedName>
    <definedName name="PPB">[448]Rkp!$K$23</definedName>
    <definedName name="Ppbj" localSheetId="6">[154]HARSAT!#REF!</definedName>
    <definedName name="Ppbj">[154]HARSAT!#REF!</definedName>
    <definedName name="pph" localSheetId="9">#REF!</definedName>
    <definedName name="pph" localSheetId="4">#REF!</definedName>
    <definedName name="pph" localSheetId="6">#REF!</definedName>
    <definedName name="pph">#REF!</definedName>
    <definedName name="ppil">[345]Base_Price!$J$187</definedName>
    <definedName name="ppip_kabkota">[260]desa!$B$8:$I$44</definedName>
    <definedName name="ppip_prop_pusat">[260]desa!$B$46:$I$82</definedName>
    <definedName name="ppkCVPT">[352]INPUT!$E$18</definedName>
    <definedName name="ppkDIR">[224]INPUT!$E$18</definedName>
    <definedName name="PPlaB" localSheetId="9">#REF!</definedName>
    <definedName name="PPlaB" localSheetId="6">#REF!</definedName>
    <definedName name="PPlaB">#REF!</definedName>
    <definedName name="PPlaf6" localSheetId="9">#REF!</definedName>
    <definedName name="PPlaf6" localSheetId="6">#REF!</definedName>
    <definedName name="PPlaf6">#REF!</definedName>
    <definedName name="PPlGyp" localSheetId="9">#REF!</definedName>
    <definedName name="PPlGyp" localSheetId="6">#REF!</definedName>
    <definedName name="PPlGyp">#REF!</definedName>
    <definedName name="PPls3">#REF!</definedName>
    <definedName name="PPls4">#REF!</definedName>
    <definedName name="ppn" localSheetId="4">#REF!</definedName>
    <definedName name="ppn">#REF!</definedName>
    <definedName name="ppn.m.3.20.serut">#REF!</definedName>
    <definedName name="ppn2.30">#REF!</definedName>
    <definedName name="ppn3.30">#REF!</definedName>
    <definedName name="ppnbjr">#REF!</definedName>
    <definedName name="ppnbor">#REF!</definedName>
    <definedName name="ppnht1">'[153]Harga Satuan Bahan'!$E$50</definedName>
    <definedName name="ppnht2" localSheetId="6">#REF!</definedName>
    <definedName name="ppnht2">#REF!</definedName>
    <definedName name="ppnkmp" localSheetId="6">#REF!</definedName>
    <definedName name="ppnkmp">#REF!</definedName>
    <definedName name="ppnras">'[153]Harga Satuan Bahan'!$E$48</definedName>
    <definedName name="ppnsam" localSheetId="6">#REF!</definedName>
    <definedName name="ppnsam">#REF!</definedName>
    <definedName name="PPntDt" localSheetId="9">#REF!</definedName>
    <definedName name="PPntDt" localSheetId="6">#REF!</definedName>
    <definedName name="PPntDt">#REF!</definedName>
    <definedName name="PPntJt" localSheetId="9">#REF!</definedName>
    <definedName name="PPntJt" localSheetId="6">#REF!</definedName>
    <definedName name="PPntJt">#REF!</definedName>
    <definedName name="PPntKS">#REF!</definedName>
    <definedName name="PPntPJt">#REF!</definedName>
    <definedName name="PPntPt">#REF!</definedName>
    <definedName name="PPNTULIS">#N/A</definedName>
    <definedName name="PPO" localSheetId="6">'[722]Analisa 2'!$B$1459:$J$1665</definedName>
    <definedName name="PPO">'[273]Analisa 2'!$B$1459:$J$1665</definedName>
    <definedName name="PPR">[448]Rkp!$K$35</definedName>
    <definedName name="pr" localSheetId="6">[449]Meto!#REF!</definedName>
    <definedName name="PR">[360]Menu!$E$29</definedName>
    <definedName name="PRACETAK" localSheetId="4">'[466]Harga Sat Dasar'!#REF!</definedName>
    <definedName name="PRACETAK" localSheetId="6">'[466]Harga Sat Dasar'!#REF!</definedName>
    <definedName name="PRACETAK">'[466]Harga Sat Dasar'!#REF!</definedName>
    <definedName name="praktis" localSheetId="9">[339]Analisis!#REF!</definedName>
    <definedName name="praktis" localSheetId="6">#REF!</definedName>
    <definedName name="praktis">#REF!</definedName>
    <definedName name="prancah">'[252]upah bahan'!$G$31</definedName>
    <definedName name="PRangP" localSheetId="9">#REF!</definedName>
    <definedName name="PRangP" localSheetId="6">#REF!</definedName>
    <definedName name="PRangP">#REF!</definedName>
    <definedName name="prc_ds5">[248]Material!$J$547</definedName>
    <definedName name="prc_ds5a">[248]Material!$J$548</definedName>
    <definedName name="PRECAST_A" localSheetId="9">#REF!</definedName>
    <definedName name="PRECAST_A" localSheetId="6">#REF!</definedName>
    <definedName name="PRECAST_A">#REF!</definedName>
    <definedName name="PRECAST_B" localSheetId="9">#REF!</definedName>
    <definedName name="PRECAST_B" localSheetId="6">#REF!</definedName>
    <definedName name="PRECAST_B">#REF!</definedName>
    <definedName name="PRECAST_C" localSheetId="9">#REF!</definedName>
    <definedName name="PRECAST_C" localSheetId="6">#REF!</definedName>
    <definedName name="PRECAST_C">#REF!</definedName>
    <definedName name="prelim" hidden="1">'[691]HARGA MATERIAL'!$A$11:$A$211</definedName>
    <definedName name="PRELIMJURUUKUR" localSheetId="9">#REF!</definedName>
    <definedName name="PRELIMJURUUKUR" localSheetId="6">#REF!</definedName>
    <definedName name="PRELIMJURUUKUR">#REF!</definedName>
    <definedName name="Prem" localSheetId="4" hidden="1">[723]A!#REF!</definedName>
    <definedName name="Prem" localSheetId="6" hidden="1">[723]A!#REF!</definedName>
    <definedName name="Prem" hidden="1">[723]A!#REF!</definedName>
    <definedName name="prep" localSheetId="4">#REF!</definedName>
    <definedName name="prep" localSheetId="6">#REF!</definedName>
    <definedName name="prep">#REF!</definedName>
    <definedName name="presming" localSheetId="9">#REF!,#REF!,#REF!,#REF!,#REF!,#REF!,#REF!,#REF!,#REF!</definedName>
    <definedName name="presming" localSheetId="6">#REF!,#REF!,#REF!,#REF!,#REF!,#REF!,#REF!,#REF!,#REF!</definedName>
    <definedName name="presming">#REF!,#REF!,#REF!,#REF!,#REF!,#REF!,#REF!,#REF!,#REF!</definedName>
    <definedName name="pret" localSheetId="6" hidden="1">{#N/A,#N/A,FALSE,"REK";#N/A,#N/A,FALSE,"rab"}</definedName>
    <definedName name="pret" hidden="1">{#N/A,#N/A,FALSE,"REK";#N/A,#N/A,FALSE,"rab"}</definedName>
    <definedName name="primcot">[345]Base_Price!$J$87</definedName>
    <definedName name="PRIME" localSheetId="4">#REF!</definedName>
    <definedName name="PRIME" localSheetId="6">#REF!</definedName>
    <definedName name="PRIME">#REF!</definedName>
    <definedName name="Prime_Coat" localSheetId="4">#REF!</definedName>
    <definedName name="Prime_Coat" localSheetId="6">#REF!</definedName>
    <definedName name="Prime_Coat">#REF!</definedName>
    <definedName name="Primecoat" localSheetId="9">#REF!</definedName>
    <definedName name="Primecoat" localSheetId="4">#REF!</definedName>
    <definedName name="Primecoat">#REF!</definedName>
    <definedName name="print" localSheetId="4">#REF!</definedName>
    <definedName name="print">#REF!</definedName>
    <definedName name="PRINT_AR01" localSheetId="4">#REF!</definedName>
    <definedName name="PRINT_AR01">#REF!</definedName>
    <definedName name="_xlnm.Print_Area" localSheetId="9">AHS!$B$1:$H$485</definedName>
    <definedName name="_xlnm.Print_Area" localSheetId="16">'An. Alat Angkut'!$B$2:$G$214</definedName>
    <definedName name="_xlnm.Print_Area" localSheetId="15">'An. Alat Berat'!$B$2:$G$107</definedName>
    <definedName name="_xlnm.Print_Area" localSheetId="14">'An. BOX'!$B$3:$W$291</definedName>
    <definedName name="_xlnm.Print_Area" localSheetId="10">'Analisa 1'!$B$2:$I$139</definedName>
    <definedName name="_xlnm.Print_Area" localSheetId="19">'Anl.Dump.Sirtu'!$B$1:$G$50</definedName>
    <definedName name="_xlnm.Print_Area" localSheetId="13">'Anl.TM.02.A'!$B$1:$I$16</definedName>
    <definedName name="_xlnm.Print_Area" localSheetId="12">'Anl.TM.02.C'!$B$1:$I$16</definedName>
    <definedName name="_xlnm.Print_Area" localSheetId="5">DUB!$B$1:$I$46</definedName>
    <definedName name="_xlnm.Print_Area" localSheetId="17">'Harga Quary'!$B$2:$J$23</definedName>
    <definedName name="_xlnm.Print_Area" localSheetId="4">Jadwal!$B$2:$X$43</definedName>
    <definedName name="_xlnm.Print_Area" localSheetId="6">Mobilisasi!$B$2:$K$158</definedName>
    <definedName name="_xlnm.Print_Area" localSheetId="3">Rab!$B$1:$J$32</definedName>
    <definedName name="_xlnm.Print_Area" localSheetId="1">'RAB (2)'!$B$2:$K$38</definedName>
    <definedName name="_xlnm.Print_Area" localSheetId="0">'REKAP (2)'!$B$2:$H$44</definedName>
    <definedName name="_xlnm.Print_Area" localSheetId="2">'REKAP ANL'!$B$1:$D$20</definedName>
    <definedName name="_xlnm.Print_Area" localSheetId="8">'SMK3'!$B$2:$H$32</definedName>
    <definedName name="_xlnm.Print_Area" localSheetId="7">'Upah angkut'!$B$2:$E$17</definedName>
    <definedName name="_xlnm.Print_Area">#REF!</definedName>
    <definedName name="Print_Area_MI" localSheetId="9">#REF!</definedName>
    <definedName name="Print_Area_MI" localSheetId="4">#REF!</definedName>
    <definedName name="Print_Area_MI" localSheetId="6">#REF!</definedName>
    <definedName name="Print_Area_MI">#REF!</definedName>
    <definedName name="Print_Area_MI_11">#REF!</definedName>
    <definedName name="Print_Area_MI_11_6">#REF!</definedName>
    <definedName name="Print_Area_MI_13">#REF!</definedName>
    <definedName name="Print_Area_MI_13_6">#REF!</definedName>
    <definedName name="Print_Area_MI_14">#REF!</definedName>
    <definedName name="Print_Area_MI_14_6">#REF!</definedName>
    <definedName name="Print_Area_MI_15">#REF!</definedName>
    <definedName name="Print_Area_MI_15_6">#REF!</definedName>
    <definedName name="Print_Area_MI_2">#REF!</definedName>
    <definedName name="Print_Area_MI_3">#REF!</definedName>
    <definedName name="Print_Area_MI_3_6">#REF!</definedName>
    <definedName name="Print_Area_MI_4">#REF!</definedName>
    <definedName name="Print_Area_MI_5">#REF!</definedName>
    <definedName name="Print_Area_MI_6">#REF!</definedName>
    <definedName name="Print_Area_MI_6_1">#REF!</definedName>
    <definedName name="Print_Area_MI_6_6">#REF!</definedName>
    <definedName name="Print_Area_MI_7">#REF!</definedName>
    <definedName name="Print_Area_MI_7_6">#REF!</definedName>
    <definedName name="Print_Area_MI_8">#REF!</definedName>
    <definedName name="Print_Area_MI_8_6">#REF!</definedName>
    <definedName name="Print_Area_MI_9">#REF!</definedName>
    <definedName name="Print_Area_MI_9_6">#REF!</definedName>
    <definedName name="_xlnm.Print_Titles" localSheetId="9">#REF!</definedName>
    <definedName name="_xlnm.Print_Titles" localSheetId="4">Jadwal!$2:$10</definedName>
    <definedName name="_xlnm.Print_Titles" localSheetId="1">'RAB (2)'!$8:$9</definedName>
    <definedName name="_xlnm.Print_Titles" localSheetId="0">'REKAP (2)'!$9:$9</definedName>
    <definedName name="_xlnm.Print_Titles" localSheetId="2">'REKAP ANL'!$2:$2</definedName>
    <definedName name="_xlnm.Print_Titles">#REF!</definedName>
    <definedName name="Print_Titles_MI" localSheetId="9">#REF!</definedName>
    <definedName name="PRINT_TITLES_MI" localSheetId="4">#REF!</definedName>
    <definedName name="PRINT_TITLES_MI" localSheetId="6">#REF!</definedName>
    <definedName name="PRINT_TITLES_MI">#REF!</definedName>
    <definedName name="Print_Titles_MI_1">#REF!</definedName>
    <definedName name="Print_Titles_MI_1_2">#REF!</definedName>
    <definedName name="Print_Titles_MI_1_4">#REF!</definedName>
    <definedName name="Print_Titles_MI_1_5">#REF!</definedName>
    <definedName name="Print_Titles_MI_11">#REF!</definedName>
    <definedName name="Print_Titles_MI_13">#REF!</definedName>
    <definedName name="Print_Titles_MI_14">#REF!</definedName>
    <definedName name="Print_Titles_MI_15">#REF!</definedName>
    <definedName name="Print_Titles_MI_16">#REF!</definedName>
    <definedName name="Print_Titles_MI_3">#REF!</definedName>
    <definedName name="Print_Titles_MI_6">#REF!</definedName>
    <definedName name="Print_Titles_MI_6_6">#REF!</definedName>
    <definedName name="Print_Titles_MI_7">#REF!</definedName>
    <definedName name="Print_Titles_MI_7_6">#REF!</definedName>
    <definedName name="Print_Titles_MI_9">#REF!</definedName>
    <definedName name="Printer_BJC_800___BJC_210_SP" localSheetId="4">'[621]DU-5'!#REF!</definedName>
    <definedName name="Printer_BJC_800___BJC_210_SP">'[621]DU-5'!#REF!</definedName>
    <definedName name="prioritas" localSheetId="6">#REF!</definedName>
    <definedName name="prioritas">#REF!</definedName>
    <definedName name="pro" localSheetId="9">#REF!</definedName>
    <definedName name="PRO" localSheetId="6">#REF!</definedName>
    <definedName name="pro">[718]ISIAN!$D$8</definedName>
    <definedName name="PROD_BT_PCH">[262]btpecah!$C$1:$O$195</definedName>
    <definedName name="ProdForm" localSheetId="9" hidden="1">#REF!</definedName>
    <definedName name="ProdForm" localSheetId="4" hidden="1">#REF!</definedName>
    <definedName name="ProdForm" localSheetId="6" hidden="1">#REF!</definedName>
    <definedName name="ProdForm" hidden="1">#REF!</definedName>
    <definedName name="Product" localSheetId="4" hidden="1">#REF!</definedName>
    <definedName name="Product" hidden="1">#REF!</definedName>
    <definedName name="Prof">#REF!</definedName>
    <definedName name="Prof_6">#REF!</definedName>
    <definedName name="profil">'[153]Harga Satuan Bahan'!$E$56</definedName>
    <definedName name="PROFIL.4" localSheetId="4">#REF!</definedName>
    <definedName name="PROFIL.4" localSheetId="6">#REF!</definedName>
    <definedName name="PROFIL.4">#REF!</definedName>
    <definedName name="profil2">'[153]Harga Satuan Bahan'!$E$60</definedName>
    <definedName name="profil3" localSheetId="6">'[153]Harga Satuan Bahan'!#REF!</definedName>
    <definedName name="profil3">'[153]Harga Satuan Bahan'!#REF!</definedName>
    <definedName name="profil4" localSheetId="6">'[153]Harga Satuan Bahan'!#REF!</definedName>
    <definedName name="profil4">'[153]Harga Satuan Bahan'!#REF!</definedName>
    <definedName name="profil5" localSheetId="6">'[153]Harga Satuan Bahan'!#REF!</definedName>
    <definedName name="profil5">'[153]Harga Satuan Bahan'!#REF!</definedName>
    <definedName name="profilgipsum12cm" localSheetId="6">[48]upah!#REF!</definedName>
    <definedName name="profilgipsum12cm">[48]upah!#REF!</definedName>
    <definedName name="profilgipsum17cm">[48]upah!#REF!</definedName>
    <definedName name="profilgipsum3cm">[48]upah!#REF!</definedName>
    <definedName name="profilkayujati3cm" localSheetId="9">#REF!</definedName>
    <definedName name="profilkayujati3cm" localSheetId="6">#REF!</definedName>
    <definedName name="profilkayujati3cm">#REF!</definedName>
    <definedName name="profprel" localSheetId="9">#REF!</definedName>
    <definedName name="profprel" localSheetId="6">#REF!</definedName>
    <definedName name="profprel">#REF!</definedName>
    <definedName name="profprel_6" localSheetId="9">#REF!</definedName>
    <definedName name="profprel_6" localSheetId="6">#REF!</definedName>
    <definedName name="profprel_6">#REF!</definedName>
    <definedName name="PROG">[74]TRAFFIC!$D$15</definedName>
    <definedName name="program" localSheetId="4">#REF!</definedName>
    <definedName name="program" localSheetId="6">#REF!</definedName>
    <definedName name="program">#REF!</definedName>
    <definedName name="program1" localSheetId="4">#REF!</definedName>
    <definedName name="program1" localSheetId="6">#REF!</definedName>
    <definedName name="program1">#REF!</definedName>
    <definedName name="progres" localSheetId="6" hidden="1">{"'A'!$A$1:$W$63"}</definedName>
    <definedName name="progres" hidden="1">{"'A'!$A$1:$W$63"}</definedName>
    <definedName name="ProgressBulanan">'[241]Laporan Bulanan'!$A$15:$AA$500</definedName>
    <definedName name="ProgressEkstern">'[241]Progress Ekstern'!$A$9:$AD$288</definedName>
    <definedName name="ProgressMC">'[241]Rekap MC'!$J$65</definedName>
    <definedName name="ProgressMCPerBulan">'[241]Volume Mingguan'!$CT$3:$DA$12</definedName>
    <definedName name="ProgressRasio">'[241]Schedule Intern'!$M$1:$AK$9</definedName>
    <definedName name="ProgressRasioBantu">'[241]Schedule Intern'!$M$3:$AK$9</definedName>
    <definedName name="Project_Optional_Field" localSheetId="9">#REF!</definedName>
    <definedName name="Project_Optional_Field" localSheetId="6">#REF!</definedName>
    <definedName name="Project_Optional_Field">#REF!</definedName>
    <definedName name="Projects" localSheetId="9">#REF!</definedName>
    <definedName name="Projects" localSheetId="6">#REF!</definedName>
    <definedName name="Projects">#REF!</definedName>
    <definedName name="proller" localSheetId="4">#REF!</definedName>
    <definedName name="proller" localSheetId="6">#REF!</definedName>
    <definedName name="proller">#REF!</definedName>
    <definedName name="PROP">[363]isian!$D$17</definedName>
    <definedName name="propinsi" localSheetId="6">[15]Nama!$C$5</definedName>
    <definedName name="PROPINSI">[581]Informasi!$G$12</definedName>
    <definedName name="Propinsi2">'[241]DATA PROYEK'!$F$17</definedName>
    <definedName name="propinsib">[15]Nama!$J$5</definedName>
    <definedName name="proses" localSheetId="9">#REF!</definedName>
    <definedName name="proses" localSheetId="4">#REF!</definedName>
    <definedName name="proses" localSheetId="6">#REF!</definedName>
    <definedName name="proses">#REF!</definedName>
    <definedName name="prov">[345]DATA!$E$9</definedName>
    <definedName name="proy" localSheetId="4">#REF!</definedName>
    <definedName name="PROY" localSheetId="6">[724]REKAP!$J$9</definedName>
    <definedName name="proy">#REF!</definedName>
    <definedName name="proyek" localSheetId="6">[190]Input!$B$2</definedName>
    <definedName name="proyek">[363]isian!$D$13</definedName>
    <definedName name="Proyek1" localSheetId="4">#REF!</definedName>
    <definedName name="Proyek1" localSheetId="6">#REF!</definedName>
    <definedName name="Proyek1">#REF!</definedName>
    <definedName name="PROYEK2" localSheetId="6">[271]Menu!#REF!</definedName>
    <definedName name="Proyek2">'[241]DATA PROYEK'!$F$11</definedName>
    <definedName name="proyekb">[15]Nama!$J$1</definedName>
    <definedName name="prs" localSheetId="9">#REF!</definedName>
    <definedName name="prs" localSheetId="4">#REF!</definedName>
    <definedName name="prs" localSheetId="6">#REF!</definedName>
    <definedName name="prs">#REF!</definedName>
    <definedName name="prtot">'[210]pante riek'!$C$192</definedName>
    <definedName name="prtsi" localSheetId="9">#REF!</definedName>
    <definedName name="prtsi" localSheetId="6">#REF!</definedName>
    <definedName name="prtsi">#REF!</definedName>
    <definedName name="prus">[223]MASTER!$D$106</definedName>
    <definedName name="pry">[223]MASTER!$E$104</definedName>
    <definedName name="PS" localSheetId="9">#REF!</definedName>
    <definedName name="PS" localSheetId="6">#REF!</definedName>
    <definedName name="PS">[360]Menu!$E$30</definedName>
    <definedName name="Ps.beton" localSheetId="9">#REF!</definedName>
    <definedName name="Ps.beton" localSheetId="6">#REF!</definedName>
    <definedName name="Ps.beton">#REF!</definedName>
    <definedName name="Ps.cor" localSheetId="9">#REF!</definedName>
    <definedName name="Ps.cor" localSheetId="4">#REF!</definedName>
    <definedName name="Ps.cor" localSheetId="6">#REF!</definedName>
    <definedName name="Ps.cor">#REF!</definedName>
    <definedName name="Ps.pasang" localSheetId="4">#REF!</definedName>
    <definedName name="Ps.pasang">#REF!</definedName>
    <definedName name="Ps.Urug" localSheetId="4">#REF!</definedName>
    <definedName name="Ps.Urug">#REF!</definedName>
    <definedName name="psaub">'[234]Sat~Bahu'!$C$46</definedName>
    <definedName name="PSB" localSheetId="6">#REF!</definedName>
    <definedName name="PSB">#REF!</definedName>
    <definedName name="psbtn">'[176]Harga Satuan Bahan'!$E$13</definedName>
    <definedName name="PSD_kumuh">[260]kmnts!$B$160:$I$196</definedName>
    <definedName name="PSD_nelayan">[260]kmnts!$B$198:$I$234</definedName>
    <definedName name="PSD_perbatasan">[260]batas!$B$8:$I$44</definedName>
    <definedName name="psd_rsh">[260]perum!$B$8:$I$44</definedName>
    <definedName name="PSD_rth">[260]kmnts!$B$350:$I$386</definedName>
    <definedName name="psd_rusuna">[260]perum!$B$84:$I$120</definedName>
    <definedName name="PSD_tradisional">[260]kmnts!$B$236:$I$272</definedName>
    <definedName name="pserv">[345]Base_Price!$J$186</definedName>
    <definedName name="psf" localSheetId="4">#REF!</definedName>
    <definedName name="psf" localSheetId="6">#REF!</definedName>
    <definedName name="psf">#REF!</definedName>
    <definedName name="PsKran">'[321]Analisa Harga Satuan'!$G$1827</definedName>
    <definedName name="psop">'[694]Harga Satuan'!$H$17</definedName>
    <definedName name="psopir" localSheetId="4">#REF!</definedName>
    <definedName name="psopir" localSheetId="6">#REF!</definedName>
    <definedName name="psopir">#REF!</definedName>
    <definedName name="psp">'[234]Sat~Bahu'!$C$47</definedName>
    <definedName name="pspsg">'[153]Harga Satuan Bahan'!$E$12</definedName>
    <definedName name="PSR" localSheetId="9">#REF!</definedName>
    <definedName name="PSR" localSheetId="6">#REF!</definedName>
    <definedName name="psr">'[251]upah bahan'!$G$27</definedName>
    <definedName name="psr_psg">[208]BHN!$L$31</definedName>
    <definedName name="psrbtn" localSheetId="6">[158]HARSAT!$I$68</definedName>
    <definedName name="psrbtn">[248]Material!$J$80</definedName>
    <definedName name="Psrbtnalas539" localSheetId="4">#REF!</definedName>
    <definedName name="Psrbtnalas539" localSheetId="6">#REF!</definedName>
    <definedName name="Psrbtnalas539">#REF!</definedName>
    <definedName name="Psrbtnhan539" localSheetId="4">#REF!</definedName>
    <definedName name="Psrbtnhan539" localSheetId="6">#REF!</definedName>
    <definedName name="Psrbtnhan539">#REF!</definedName>
    <definedName name="psrcor">'[346]Hrg Sat'!$E$90</definedName>
    <definedName name="Psrpasang">'[239]Hsatuan-OK'!$G$39</definedName>
    <definedName name="psrsaring" localSheetId="4">[710]Bahan!#REF!</definedName>
    <definedName name="psrsaring" localSheetId="6">[710]Bahan!#REF!</definedName>
    <definedName name="psrsaring">[710]Bahan!#REF!</definedName>
    <definedName name="PST" localSheetId="9">#REF!</definedName>
    <definedName name="PST" localSheetId="6">#REF!</definedName>
    <definedName name="PST">#REF!</definedName>
    <definedName name="PStoot" localSheetId="9">#REF!</definedName>
    <definedName name="PStoot" localSheetId="6">#REF!</definedName>
    <definedName name="PStoot">#REF!</definedName>
    <definedName name="psu">'[234]Sat~Bahu'!$C$45</definedName>
    <definedName name="PT" localSheetId="9">#REF!</definedName>
    <definedName name="pt" localSheetId="6">[84]Ch!$A$10</definedName>
    <definedName name="pt">[624]REKAP!$H$38</definedName>
    <definedName name="ptbg">[260]perum!$B$198:$I$234</definedName>
    <definedName name="ptdll">'[234]Sat~Bahu'!$C$114</definedName>
    <definedName name="PTJW" localSheetId="9">#REF!</definedName>
    <definedName name="PTJW" localSheetId="4">#REF!</definedName>
    <definedName name="PTJW" localSheetId="6">#REF!</definedName>
    <definedName name="PTJW">#REF!</definedName>
    <definedName name="PTNC">'[150]DON GIA'!$G$227</definedName>
    <definedName name="ptr" localSheetId="4">#REF!</definedName>
    <definedName name="PTR" localSheetId="6">'[259]Harga Dasar'!$H$59</definedName>
    <definedName name="ptr">#REF!</definedName>
    <definedName name="PTR.636C">[133]metode.dmpu!$L$723</definedName>
    <definedName name="ptryen" localSheetId="6">#REF!</definedName>
    <definedName name="ptryen">#REF!</definedName>
    <definedName name="PTump" localSheetId="9">#REF!</definedName>
    <definedName name="PTump" localSheetId="6">#REF!</definedName>
    <definedName name="PTump">#REF!</definedName>
    <definedName name="PU" localSheetId="9">#REF!</definedName>
    <definedName name="pu" localSheetId="4">'[322]DU&amp;B'!#REF!</definedName>
    <definedName name="pu" localSheetId="6">'[323]DU&amp;B'!#REF!</definedName>
    <definedName name="pu">'[322]DU&amp;B'!#REF!</definedName>
    <definedName name="Puk" localSheetId="9">#REF!</definedName>
    <definedName name="Puk" localSheetId="6">#REF!</definedName>
    <definedName name="Puk">#REF!</definedName>
    <definedName name="PUkur" localSheetId="9">#REF!</definedName>
    <definedName name="PUkur" localSheetId="6">#REF!</definedName>
    <definedName name="PUkur">#REF!</definedName>
    <definedName name="Pukurk" localSheetId="9">#REF!</definedName>
    <definedName name="Pukurk" localSheetId="6">#REF!</definedName>
    <definedName name="Pukurk">#REF!</definedName>
    <definedName name="pulaq" localSheetId="9">'[165]Upah&amp;Bahan'!$C$18</definedName>
    <definedName name="pulaq">'[166]Upah&amp;Bahan'!$C$18</definedName>
    <definedName name="pulaukecil">[260]kmnts!$B$46:$I$82</definedName>
    <definedName name="pulbox" localSheetId="6">#REF!</definedName>
    <definedName name="pulbox">#REF!</definedName>
    <definedName name="pulboxyen" localSheetId="6">#REF!</definedName>
    <definedName name="pulboxyen">#REF!</definedName>
    <definedName name="PUMP" localSheetId="4">#REF!</definedName>
    <definedName name="PUMP">#REF!</definedName>
    <definedName name="punya" localSheetId="4">#REF!</definedName>
    <definedName name="punya">#REF!</definedName>
    <definedName name="PUPasir" localSheetId="9">#REF!</definedName>
    <definedName name="PUPasir">#REF!</definedName>
    <definedName name="PUPS">#REF!</definedName>
    <definedName name="PUPSL1">#REF!</definedName>
    <definedName name="PUPSL2">#REF!</definedName>
    <definedName name="PUPSL3">#REF!</definedName>
    <definedName name="pupuk" localSheetId="6">#REF!</definedName>
    <definedName name="pupuk">[207]hrg_sat!$H$138</definedName>
    <definedName name="puring" localSheetId="4">#REF!</definedName>
    <definedName name="puring" localSheetId="6">#REF!</definedName>
    <definedName name="puring">#REF!</definedName>
    <definedName name="purug" localSheetId="4">#REF!</definedName>
    <definedName name="purug" localSheetId="6">'[153]Harga Satuan Bahan'!$E$11</definedName>
    <definedName name="purug">#REF!</definedName>
    <definedName name="PUrugK" localSheetId="6">#REF!</definedName>
    <definedName name="PUrugK">#REF!</definedName>
    <definedName name="PUSAT" localSheetId="9">'[102]ANL-EI'!#REF!</definedName>
    <definedName name="PUSAT" localSheetId="4">#REF!</definedName>
    <definedName name="PUSAT" localSheetId="6">'[725]LS-Rutin'!$E$12</definedName>
    <definedName name="PUSAT">#REF!</definedName>
    <definedName name="pvc" localSheetId="4">#REF!</definedName>
    <definedName name="pvc">#REF!</definedName>
    <definedName name="pvc.0.5.mas.d" localSheetId="9">#REF!</definedName>
    <definedName name="pvc.0.5.mas.d">#REF!</definedName>
    <definedName name="pvc.0.7.5.Mas.d">#REF!</definedName>
    <definedName name="pvc.1.M.abu">#REF!</definedName>
    <definedName name="pvc.10">[248]Material!$J$385</definedName>
    <definedName name="pvc.15">[248]Material!$J$386</definedName>
    <definedName name="pvc.2.5.Mas.d" localSheetId="9">#REF!</definedName>
    <definedName name="pvc.2.5.Mas.d" localSheetId="6">#REF!</definedName>
    <definedName name="pvc.2.5.Mas.d">#REF!</definedName>
    <definedName name="pvc.2.mas.d" localSheetId="9">#REF!</definedName>
    <definedName name="pvc.2.mas.d" localSheetId="6">#REF!</definedName>
    <definedName name="pvc.2.mas.d">#REF!</definedName>
    <definedName name="PVC.3" localSheetId="9">#REF!</definedName>
    <definedName name="PVC.3" localSheetId="6">#REF!</definedName>
    <definedName name="PVC.3">#REF!</definedName>
    <definedName name="pvc.3.mas.d">#REF!</definedName>
    <definedName name="pvc.4.mas.d">#REF!</definedName>
    <definedName name="pvc_4">#REF!</definedName>
    <definedName name="PVC0_5">#REF!</definedName>
    <definedName name="pvc1.2.aw">#REF!</definedName>
    <definedName name="pvc1.2.wav.aw">#REF!</definedName>
    <definedName name="PVC1.5">#REF!</definedName>
    <definedName name="PVC1\2">#REF!</definedName>
    <definedName name="pvc10yen">#REF!</definedName>
    <definedName name="pvc11.5" localSheetId="4">'[212]HARGA SATUAN  '!#REF!</definedName>
    <definedName name="pvc11.5">'[212]HARGA SATUAN  '!#REF!</definedName>
    <definedName name="PVC11\2" localSheetId="9">#REF!</definedName>
    <definedName name="PVC11\2" localSheetId="6">#REF!</definedName>
    <definedName name="PVC11\2">#REF!</definedName>
    <definedName name="PVC11\4" localSheetId="9">#REF!</definedName>
    <definedName name="PVC11\4" localSheetId="6">#REF!</definedName>
    <definedName name="PVC11\4">#REF!</definedName>
    <definedName name="PVC21\2" localSheetId="9">#REF!</definedName>
    <definedName name="PVC21\2" localSheetId="6">#REF!</definedName>
    <definedName name="PVC21\2">#REF!</definedName>
    <definedName name="pvc2d">#REF!</definedName>
    <definedName name="pvc3.4.aw">#REF!</definedName>
    <definedName name="PVC3\4">#REF!</definedName>
    <definedName name="pvc3d">#REF!</definedName>
    <definedName name="pvc3in">[345]Base_Price!$J$69</definedName>
    <definedName name="pvc4d" localSheetId="9">#REF!</definedName>
    <definedName name="pvc4d" localSheetId="6">#REF!</definedName>
    <definedName name="pvc4d">#REF!</definedName>
    <definedName name="pvc50drain">[114]BasicPrice!$G$122</definedName>
    <definedName name="pvc50yen" localSheetId="6">#REF!</definedName>
    <definedName name="pvc50yen">#REF!</definedName>
    <definedName name="PVC8X6" localSheetId="4">#REF!</definedName>
    <definedName name="PVC8X6" localSheetId="6">#REF!</definedName>
    <definedName name="PVC8X6">#REF!</definedName>
    <definedName name="PVCconduit" localSheetId="4">#REF!</definedName>
    <definedName name="PVCconduit">#REF!</definedName>
    <definedName name="pvcws">[114]BasicPrice!$G$125</definedName>
    <definedName name="PWFDn" localSheetId="9">#REF!</definedName>
    <definedName name="PWFDn" localSheetId="6">#REF!</definedName>
    <definedName name="PWFDn">#REF!</definedName>
    <definedName name="PWFLn" localSheetId="9">#REF!</definedName>
    <definedName name="PWFLn" localSheetId="6">#REF!</definedName>
    <definedName name="PWFLn">#REF!</definedName>
    <definedName name="Q" localSheetId="9">#REF!</definedName>
    <definedName name="q" localSheetId="6">'[726]5-ALAT(1)'!$AW$12</definedName>
    <definedName name="Q">#N/A</definedName>
    <definedName name="QA" localSheetId="4">#REF!</definedName>
    <definedName name="QA" localSheetId="6">#REF!</definedName>
    <definedName name="QA">#REF!</definedName>
    <definedName name="qegtegt" localSheetId="9" hidden="1">{#N/A,#N/A,FALSE,"REK-S-TPL";#N/A,#N/A,FALSE,"REK-TPML";#N/A,#N/A,FALSE,"RAB-TEMPEL"}</definedName>
    <definedName name="qegtegt" localSheetId="6" hidden="1">{#N/A,#N/A,FALSE,"REK-S-TPL";#N/A,#N/A,FALSE,"REK-TPML";#N/A,#N/A,FALSE,"RAB-TEMPEL"}</definedName>
    <definedName name="qegtegt" hidden="1">{#N/A,#N/A,FALSE,"REK-S-TPL";#N/A,#N/A,FALSE,"REK-TPML";#N/A,#N/A,FALSE,"RAB-TEMPEL"}</definedName>
    <definedName name="qegtqegt" localSheetId="9" hidden="1">{#N/A,#N/A,FALSE,"REK";#N/A,#N/A,FALSE,"rab"}</definedName>
    <definedName name="qegtqegt" localSheetId="6" hidden="1">{#N/A,#N/A,FALSE,"REK";#N/A,#N/A,FALSE,"rab"}</definedName>
    <definedName name="qegtqegt" hidden="1">{#N/A,#N/A,FALSE,"REK";#N/A,#N/A,FALSE,"rab"}</definedName>
    <definedName name="qegtqgt" localSheetId="9" hidden="1">{#N/A,#N/A,FALSE,"REK";#N/A,#N/A,FALSE,"rab"}</definedName>
    <definedName name="qegtqgt" localSheetId="6" hidden="1">{#N/A,#N/A,FALSE,"REK";#N/A,#N/A,FALSE,"rab"}</definedName>
    <definedName name="qegtqgt" hidden="1">{#N/A,#N/A,FALSE,"REK";#N/A,#N/A,FALSE,"rab"}</definedName>
    <definedName name="qeraw">'[246]SAT-DAS'!$J$62</definedName>
    <definedName name="QEWYTGq" localSheetId="9" hidden="1">{#N/A,#N/A,FALSE,"REK";#N/A,#N/A,FALSE,"rab"}</definedName>
    <definedName name="QEWYTGq" localSheetId="6" hidden="1">{#N/A,#N/A,FALSE,"REK";#N/A,#N/A,FALSE,"rab"}</definedName>
    <definedName name="QEWYTGq" hidden="1">{#N/A,#N/A,FALSE,"REK";#N/A,#N/A,FALSE,"rab"}</definedName>
    <definedName name="QF" localSheetId="4">#REF!</definedName>
    <definedName name="QF" localSheetId="6">#REF!</definedName>
    <definedName name="QF">#REF!</definedName>
    <definedName name="qfec">'[477]Faktor Konversi'!$P$70</definedName>
    <definedName name="qfed">'[477]Faktor Konversi'!$P$65</definedName>
    <definedName name="qfee">'[477]Faktor Konversi'!$P$66</definedName>
    <definedName name="qfew">'[477]Faktor Konversi'!$P$62</definedName>
    <definedName name="qq" localSheetId="9" hidden="1">{#N/A,#N/A,TRUE,"Front";#N/A,#N/A,TRUE,"Simple Letter";#N/A,#N/A,TRUE,"Inside";#N/A,#N/A,TRUE,"Contents";#N/A,#N/A,TRUE,"Basis";#N/A,#N/A,TRUE,"Inclusions";#N/A,#N/A,TRUE,"Exclusions";#N/A,#N/A,TRUE,"Areas";#N/A,#N/A,TRUE,"Summary";#N/A,#N/A,TRUE,"Detail"}</definedName>
    <definedName name="qq" localSheetId="6" hidden="1">{#N/A,#N/A,TRUE,"Front";#N/A,#N/A,TRUE,"Simple Letter";#N/A,#N/A,TRUE,"Inside";#N/A,#N/A,TRUE,"Contents";#N/A,#N/A,TRUE,"Basis";#N/A,#N/A,TRUE,"Inclusions";#N/A,#N/A,TRUE,"Exclusions";#N/A,#N/A,TRUE,"Areas";#N/A,#N/A,TRUE,"Summary";#N/A,#N/A,TRUE,"Detail"}</definedName>
    <definedName name="qq" hidden="1">{#N/A,#N/A,TRUE,"Front";#N/A,#N/A,TRUE,"Simple Letter";#N/A,#N/A,TRUE,"Inside";#N/A,#N/A,TRUE,"Contents";#N/A,#N/A,TRUE,"Basis";#N/A,#N/A,TRUE,"Inclusions";#N/A,#N/A,TRUE,"Exclusions";#N/A,#N/A,TRUE,"Areas";#N/A,#N/A,TRUE,"Summary";#N/A,#N/A,TRUE,"Detail"}</definedName>
    <definedName name="qqq" localSheetId="6">'[196]4-Basic Price'!$D$8:$F$38</definedName>
    <definedName name="qqq">'[197]4-Basic Price'!$D$8:$F$38</definedName>
    <definedName name="qqwqqwqwqw" localSheetId="4">#REF!</definedName>
    <definedName name="qqwqqwqwqw" localSheetId="6">#REF!</definedName>
    <definedName name="qqwqqwqwqw">#REF!</definedName>
    <definedName name="qr" localSheetId="4">#REF!</definedName>
    <definedName name="qr" localSheetId="6">#REF!</definedName>
    <definedName name="qr">#REF!</definedName>
    <definedName name="QR_BC" localSheetId="4">#REF!</definedName>
    <definedName name="QR_BC">#REF!</definedName>
    <definedName name="QRY.3" hidden="1">'[727]Agregat Halus &amp; Kasar'!$I$12:$I$20</definedName>
    <definedName name="QRY_KORAL">[227]QUARY!$Q$216</definedName>
    <definedName name="QRY_PASIRPASANG">[227]QUARY!$Q$362</definedName>
    <definedName name="qtb">'[477]Faktor Konversi'!$P$83</definedName>
    <definedName name="Qtegt" localSheetId="9" hidden="1">{#N/A,#N/A,FALSE,"REK";#N/A,#N/A,FALSE,"rab"}</definedName>
    <definedName name="Qtegt" localSheetId="6" hidden="1">{#N/A,#N/A,FALSE,"REK";#N/A,#N/A,FALSE,"rab"}</definedName>
    <definedName name="Qtegt" hidden="1">{#N/A,#N/A,FALSE,"REK";#N/A,#N/A,FALSE,"rab"}</definedName>
    <definedName name="qtk">'[477]Faktor Konversi'!$P$84</definedName>
    <definedName name="Quantity" localSheetId="6">#REF!</definedName>
    <definedName name="Quantity">#REF!</definedName>
    <definedName name="QUARRY" localSheetId="4">#REF!</definedName>
    <definedName name="Quarry" localSheetId="6">'[728]Tabel Jarak'!$A$3:$AE$21</definedName>
    <definedName name="QUARRY">#REF!</definedName>
    <definedName name="quit" localSheetId="4">#REF!</definedName>
    <definedName name="quit" localSheetId="6">#REF!</definedName>
    <definedName name="quit">#REF!</definedName>
    <definedName name="qw" localSheetId="4">#REF!</definedName>
    <definedName name="qw" localSheetId="6">#REF!</definedName>
    <definedName name="qw">#REF!</definedName>
    <definedName name="qwe" localSheetId="4">#REF!</definedName>
    <definedName name="qwe" localSheetId="6">#REF!</definedName>
    <definedName name="qwe">#REF!</definedName>
    <definedName name="qwegtqwegt" localSheetId="9" hidden="1">{#N/A,#N/A,FALSE,"REK";#N/A,#N/A,FALSE,"rab"}</definedName>
    <definedName name="qwegtqwegt" localSheetId="6" hidden="1">{#N/A,#N/A,FALSE,"REK";#N/A,#N/A,FALSE,"rab"}</definedName>
    <definedName name="qwegtqwegt" hidden="1">{#N/A,#N/A,FALSE,"REK";#N/A,#N/A,FALSE,"rab"}</definedName>
    <definedName name="QWERQWE" localSheetId="9" hidden="1">{#N/A,#N/A,TRUE,"Front";#N/A,#N/A,TRUE,"Simple Letter";#N/A,#N/A,TRUE,"Inside";#N/A,#N/A,TRUE,"Contents";#N/A,#N/A,TRUE,"Basis";#N/A,#N/A,TRUE,"Inclusions";#N/A,#N/A,TRUE,"Exclusions";#N/A,#N/A,TRUE,"Areas";#N/A,#N/A,TRUE,"Summary";#N/A,#N/A,TRUE,"Detail"}</definedName>
    <definedName name="QWERQWE" localSheetId="6" hidden="1">{#N/A,#N/A,TRUE,"Front";#N/A,#N/A,TRUE,"Simple Letter";#N/A,#N/A,TRUE,"Inside";#N/A,#N/A,TRUE,"Contents";#N/A,#N/A,TRUE,"Basis";#N/A,#N/A,TRUE,"Inclusions";#N/A,#N/A,TRUE,"Exclusions";#N/A,#N/A,TRUE,"Areas";#N/A,#N/A,TRUE,"Summary";#N/A,#N/A,TRUE,"Detail"}</definedName>
    <definedName name="QWERQWE" hidden="1">{#N/A,#N/A,TRUE,"Front";#N/A,#N/A,TRUE,"Simple Letter";#N/A,#N/A,TRUE,"Inside";#N/A,#N/A,TRUE,"Contents";#N/A,#N/A,TRUE,"Basis";#N/A,#N/A,TRUE,"Inclusions";#N/A,#N/A,TRUE,"Exclusions";#N/A,#N/A,TRUE,"Areas";#N/A,#N/A,TRUE,"Summary";#N/A,#N/A,TRUE,"Detail"}</definedName>
    <definedName name="QWT" localSheetId="9" hidden="1">{#N/A,#N/A,FALSE,"REK";#N/A,#N/A,FALSE,"rab"}</definedName>
    <definedName name="QWT" localSheetId="6" hidden="1">{#N/A,#N/A,FALSE,"REK";#N/A,#N/A,FALSE,"rab"}</definedName>
    <definedName name="QWT" hidden="1">{#N/A,#N/A,FALSE,"REK";#N/A,#N/A,FALSE,"rab"}</definedName>
    <definedName name="QWYGH" localSheetId="9" hidden="1">{#N/A,#N/A,FALSE,"REK-S-TPL";#N/A,#N/A,FALSE,"REK-TPML";#N/A,#N/A,FALSE,"RAB-TEMPEL"}</definedName>
    <definedName name="QWYGH" localSheetId="6" hidden="1">{#N/A,#N/A,FALSE,"REK-S-TPL";#N/A,#N/A,FALSE,"REK-TPML";#N/A,#N/A,FALSE,"RAB-TEMPEL"}</definedName>
    <definedName name="QWYGH" hidden="1">{#N/A,#N/A,FALSE,"REK-S-TPL";#N/A,#N/A,FALSE,"REK-TPML";#N/A,#N/A,FALSE,"RAB-TEMPEL"}</definedName>
    <definedName name="R.TUNGGU">#REF!</definedName>
    <definedName name="R_" localSheetId="9">#REF!</definedName>
    <definedName name="R_">#REF!</definedName>
    <definedName name="R_TOTAL" localSheetId="4">#REF!</definedName>
    <definedName name="R_TOTAL" localSheetId="6">#REF!</definedName>
    <definedName name="R_TOTAL">#REF!</definedName>
    <definedName name="RA" localSheetId="4">#REF!</definedName>
    <definedName name="RA">#REF!</definedName>
    <definedName name="ra11p">#REF!</definedName>
    <definedName name="ra13p">#REF!</definedName>
    <definedName name="RAB" localSheetId="4">#REF!</definedName>
    <definedName name="RAB">#REF!</definedName>
    <definedName name="RAB.1" localSheetId="4">#REF!</definedName>
    <definedName name="RAB.1">#REF!</definedName>
    <definedName name="RAB.2" localSheetId="4">#REF!</definedName>
    <definedName name="RAB.2">#REF!</definedName>
    <definedName name="RAB.3" localSheetId="4">#REF!</definedName>
    <definedName name="RAB.3">#REF!</definedName>
    <definedName name="RAB.4" localSheetId="4">#REF!</definedName>
    <definedName name="RAB.4">#REF!</definedName>
    <definedName name="RAB.5" localSheetId="4">#REF!</definedName>
    <definedName name="RAB.5">#REF!</definedName>
    <definedName name="RAB.6">[123]RAB!$I$294</definedName>
    <definedName name="RAB.7">[123]RAB!$I$320</definedName>
    <definedName name="RAB.I">[446]daftarkuantitas!$L$33</definedName>
    <definedName name="RAB.II">[446]daftarkuantitas!$L$39</definedName>
    <definedName name="RAB.III">[446]daftarkuantitas!$L$43</definedName>
    <definedName name="RAB.IV">[446]daftarkuantitas!$L$50</definedName>
    <definedName name="RAB.IX">[446]daftarkuantitas!$L$75</definedName>
    <definedName name="RAB.V">[446]daftarkuantitas!$L$56</definedName>
    <definedName name="RAB.VI">[446]daftarkuantitas!$L$62</definedName>
    <definedName name="RAB.VII">[446]daftarkuantitas!$L$66</definedName>
    <definedName name="RAB.VIII">[446]daftarkuantitas!$L$72</definedName>
    <definedName name="RAB_1" localSheetId="9">#REF!</definedName>
    <definedName name="RAB_1" localSheetId="6">#REF!</definedName>
    <definedName name="RAB_1">#REF!</definedName>
    <definedName name="RAB_ASLI" localSheetId="9">#REF!</definedName>
    <definedName name="RAB_ASLI" localSheetId="6">#REF!</definedName>
    <definedName name="RAB_ASLI">#REF!</definedName>
    <definedName name="rab_polen">[729]boq!$A$540:$I$604</definedName>
    <definedName name="rab_rkp_ttl_bab_7_bangunan_pelengkap" localSheetId="4">#REF!</definedName>
    <definedName name="rab_rkp_ttl_bab_7_bangunan_pelengkap" localSheetId="6">#REF!</definedName>
    <definedName name="rab_rkp_ttl_bab_7_bangunan_pelengkap">#REF!</definedName>
    <definedName name="rab_rkp_ttl_bab_8_pekerjaan_lain_lain" localSheetId="4">#REF!</definedName>
    <definedName name="rab_rkp_ttl_bab_8_pekerjaan_lain_lain" localSheetId="6">#REF!</definedName>
    <definedName name="rab_rkp_ttl_bab_8_pekerjaan_lain_lain">#REF!</definedName>
    <definedName name="rab_rkp_ttl_bab_9_jembatan_sta_2_190" localSheetId="4">#REF!</definedName>
    <definedName name="rab_rkp_ttl_bab_9_jembatan_sta_2_190" localSheetId="6">#REF!</definedName>
    <definedName name="rab_rkp_ttl_bab_9_jembatan_sta_2_190">#REF!</definedName>
    <definedName name="rab_rkp_ttl_bab_a10_jembatan_sta_5_541" localSheetId="4">#REF!</definedName>
    <definedName name="rab_rkp_ttl_bab_a10_jembatan_sta_5_541">#REF!</definedName>
    <definedName name="rabasgel">'[240]harga lama'!#REF!</definedName>
    <definedName name="rabat" localSheetId="9">[339]Analisis!#REF!</definedName>
    <definedName name="rabat" localSheetId="6">#REF!</definedName>
    <definedName name="rabat">[232]Progress!$C$29</definedName>
    <definedName name="rabmck">[730]lab!$Z$162</definedName>
    <definedName name="RABSblmPerubahan">'[405]RAP Change'!$L$222</definedName>
    <definedName name="RABSsdhPerubahan">'[405]RAP Change'!$S$222</definedName>
    <definedName name="RABUNG" localSheetId="9">[122]BAHAN!#REF!</definedName>
    <definedName name="RABUNG">[122]BAHAN!#REF!</definedName>
    <definedName name="rabung.2">[122]BAHAN!$L$43</definedName>
    <definedName name="rabung.metal">[122]BAHAN!#REF!</definedName>
    <definedName name="rabung.seng">[122]ANALISA!#REF!</definedName>
    <definedName name="rabung.zinc">[122]BAHAN!#REF!</definedName>
    <definedName name="RABUNG_SENG">[347]Bahan!$M$87</definedName>
    <definedName name="Rabunggentengmetal">[349]Upah!$L$117</definedName>
    <definedName name="rabungondulen" localSheetId="6">'[240]harga lama'!#REF!</definedName>
    <definedName name="rabungondulen">'[240]harga lama'!#REF!</definedName>
    <definedName name="rabungonduline" localSheetId="9">[307]cover!#REF!</definedName>
    <definedName name="rabungonduline" localSheetId="6">[315]Harga!#REF!</definedName>
    <definedName name="rabungonduline">[315]Harga!#REF!</definedName>
    <definedName name="rabungzinc">[731]BAHAN!$N$28</definedName>
    <definedName name="rack1" localSheetId="6">'[150]THPDMoi  (2)'!#REF!</definedName>
    <definedName name="rack1">'[150]THPDMoi  (2)'!#REF!</definedName>
    <definedName name="rack2" localSheetId="6">'[150]THPDMoi  (2)'!#REF!</definedName>
    <definedName name="rack2">'[150]THPDMoi  (2)'!#REF!</definedName>
    <definedName name="rack3" localSheetId="6">'[150]THPDMoi  (2)'!#REF!</definedName>
    <definedName name="rack3">'[150]THPDMoi  (2)'!#REF!</definedName>
    <definedName name="rack4" localSheetId="6">'[150]THPDMoi  (2)'!#REF!</definedName>
    <definedName name="rack4">'[150]THPDMoi  (2)'!#REF!</definedName>
    <definedName name="rahayu" localSheetId="6">#REF!</definedName>
    <definedName name="rahayu">#REF!</definedName>
    <definedName name="raiillingtanggaBSP" localSheetId="9">#REF!</definedName>
    <definedName name="raiillingtanggaBSP" localSheetId="6">#REF!</definedName>
    <definedName name="raiillingtanggaBSP">#REF!</definedName>
    <definedName name="rail" localSheetId="4">#REF!</definedName>
    <definedName name="rail">#REF!</definedName>
    <definedName name="RAILING1">#REF!</definedName>
    <definedName name="RAILING2">#REF!</definedName>
    <definedName name="RAILING3">#REF!</definedName>
    <definedName name="RAILINGTANGGA">#REF!</definedName>
    <definedName name="railingtanggaBSP\nonjasa">#REF!</definedName>
    <definedName name="Railling" localSheetId="9">'[321]Analisa Harga Satuan'!$G$2467</definedName>
    <definedName name="railling" localSheetId="4">'[212]HARGA SATUAN  '!#REF!</definedName>
    <definedName name="Railling" localSheetId="6">'[321]Analisa Harga Satuan'!$G$2467</definedName>
    <definedName name="railling">'[212]HARGA SATUAN  '!#REF!</definedName>
    <definedName name="ram" localSheetId="6">'[153]Harga Satuan Bahan'!#REF!</definedName>
    <definedName name="ram">'[153]Harga Satuan Bahan'!#REF!</definedName>
    <definedName name="rambu" localSheetId="4">'[363]Harga S Dasar UNTUK IDISI'!#REF!</definedName>
    <definedName name="rambu" localSheetId="6">#REF!</definedName>
    <definedName name="rambu">'[363]Harga S Dasar UNTUK IDISI'!#REF!</definedName>
    <definedName name="Rambu_Engin" localSheetId="4">#REF!</definedName>
    <definedName name="Rambu_Engin" localSheetId="6">#REF!</definedName>
    <definedName name="Rambu_Engin">#REF!</definedName>
    <definedName name="Rambu_Hgh_Int" localSheetId="4">#REF!</definedName>
    <definedName name="Rambu_Hgh_Int">#REF!</definedName>
    <definedName name="rambucis\nonjasa" localSheetId="9">#REF!</definedName>
    <definedName name="rambucis\nonjasa">#REF!</definedName>
    <definedName name="Rambucis411RHS">#REF!</definedName>
    <definedName name="Ramkawat">#REF!</definedName>
    <definedName name="RANGER" localSheetId="6">[142]CH!$C$32</definedName>
    <definedName name="RANGER">[185]CH!$C$32</definedName>
    <definedName name="RANGERTANAH" localSheetId="6">[142]CH!$C$33</definedName>
    <definedName name="RANGERTANAH">[185]CH!$C$33</definedName>
    <definedName name="rangka_nako" localSheetId="4">#REF!</definedName>
    <definedName name="rangka_nako" localSheetId="6">#REF!</definedName>
    <definedName name="rangka_nako">#REF!</definedName>
    <definedName name="rangkahollow" localSheetId="9">#REF!</definedName>
    <definedName name="rangkahollow" localSheetId="6">#REF!</definedName>
    <definedName name="rangkahollow">#REF!</definedName>
    <definedName name="rangkametalfuring" localSheetId="6">#REF!</definedName>
    <definedName name="rangkametalfuring">#REF!</definedName>
    <definedName name="RANGKAPLAFON">#REF!</definedName>
    <definedName name="ranum">#REF!</definedName>
    <definedName name="RAP" localSheetId="4">#REF!</definedName>
    <definedName name="RAP">#REF!</definedName>
    <definedName name="RAPAwal">'[241]DATA PROYEK'!$F$99</definedName>
    <definedName name="RAPSblmPerubahan">'[405]RAP Change'!$O$222</definedName>
    <definedName name="RAPSsdhPerubahan">'[405]RAP Change'!$X$222</definedName>
    <definedName name="rata2" localSheetId="6">[157]railing!#REF!</definedName>
    <definedName name="rata2">[157]railing!#REF!</definedName>
    <definedName name="rata3" localSheetId="6">[157]railing!#REF!</definedName>
    <definedName name="rata3">[157]railing!#REF!</definedName>
    <definedName name="rataantnh" localSheetId="9">#REF!</definedName>
    <definedName name="rataantnh" localSheetId="6">#REF!</definedName>
    <definedName name="rataantnh">#REF!</definedName>
    <definedName name="ratakanMP" localSheetId="4">[87]Ans!#REF!</definedName>
    <definedName name="ratakanMP" localSheetId="6">[87]Ans!#REF!</definedName>
    <definedName name="ratakanMP">[87]Ans!#REF!</definedName>
    <definedName name="RATAP" localSheetId="9">#REF!</definedName>
    <definedName name="RATAP" localSheetId="6">#REF!</definedName>
    <definedName name="RATAP">#REF!</definedName>
    <definedName name="RATIO1">[732]RATIO!$F$23:$M$32</definedName>
    <definedName name="rayben5" localSheetId="9">#REF!</definedName>
    <definedName name="rayben5" localSheetId="6">#REF!</definedName>
    <definedName name="rayben5">#REF!</definedName>
    <definedName name="rb">'[733]Harsat Bahan'!$A$8:$E$874</definedName>
    <definedName name="rb.seng" localSheetId="9">[122]BAHAN!#REF!</definedName>
    <definedName name="rb.seng">[122]BAHAN!#REF!</definedName>
    <definedName name="RBBEND45250" localSheetId="4">[17]ANALIS!#REF!</definedName>
    <definedName name="RBBEND45250" localSheetId="6">[17]ANALIS!#REF!</definedName>
    <definedName name="RBBEND45250">[17]ANALIS!#REF!</definedName>
    <definedName name="RBC" localSheetId="9">#REF!</definedName>
    <definedName name="RBC" localSheetId="6">#REF!</definedName>
    <definedName name="RBC">#REF!</definedName>
    <definedName name="rbjlr">[248]Material!$J$585</definedName>
    <definedName name="rbkaderisasi" localSheetId="9">#REF!</definedName>
    <definedName name="rbkaderisasi" localSheetId="6">#REF!</definedName>
    <definedName name="rbkaderisasi">#REF!</definedName>
    <definedName name="rbkantor" localSheetId="9">#REF!</definedName>
    <definedName name="rbkantor" localSheetId="6">#REF!</definedName>
    <definedName name="rbkantor">#REF!</definedName>
    <definedName name="rbkendaraan" localSheetId="9">#REF!</definedName>
    <definedName name="rbkendaraan" localSheetId="6">#REF!</definedName>
    <definedName name="rbkendaraan">#REF!</definedName>
    <definedName name="rborkes">#REF!</definedName>
    <definedName name="rbpajak">#REF!</definedName>
    <definedName name="rbperdainas">#REF!</definedName>
    <definedName name="rbppA2">[248]Material!$J$572</definedName>
    <definedName name="rbpplA3">[250]Material!$J$578</definedName>
    <definedName name="rbpplA4">[248]Material!$J$579</definedName>
    <definedName name="rbpplB1">[248]Material!$J$580</definedName>
    <definedName name="rbpplJ">[248]Material!$J$582</definedName>
    <definedName name="rbtiket">[248]Material!$J$587</definedName>
    <definedName name="RCArea" localSheetId="9" hidden="1">#REF!</definedName>
    <definedName name="RCArea" localSheetId="4" hidden="1">#REF!</definedName>
    <definedName name="RCArea" localSheetId="6" hidden="1">#REF!</definedName>
    <definedName name="RCArea" hidden="1">#REF!</definedName>
    <definedName name="RCP_110_130" localSheetId="4">#REF!</definedName>
    <definedName name="RCP_110_130">#REF!</definedName>
    <definedName name="RCP_140_150" localSheetId="4">#REF!</definedName>
    <definedName name="RCP_140_150">#REF!</definedName>
    <definedName name="RCP_50" localSheetId="4">#REF!</definedName>
    <definedName name="RCP_50">#REF!</definedName>
    <definedName name="RCP_50_70" localSheetId="4">#REF!</definedName>
    <definedName name="RCP_50_70">#REF!</definedName>
    <definedName name="RCP_80_100" localSheetId="4">#REF!</definedName>
    <definedName name="RCP_80_100">#REF!</definedName>
    <definedName name="rcp150yen">#REF!</definedName>
    <definedName name="rcp40yen">#REF!</definedName>
    <definedName name="rcp60yen">#REF!</definedName>
    <definedName name="rcp80yen">#REF!</definedName>
    <definedName name="rcplate">[248]Material!$J$614</definedName>
    <definedName name="rd_0.5" localSheetId="9">#REF!</definedName>
    <definedName name="rd_0.5" localSheetId="6">#REF!</definedName>
    <definedName name="rd_0.5">#REF!</definedName>
    <definedName name="rd_4" localSheetId="9">#REF!</definedName>
    <definedName name="rd_4" localSheetId="6">#REF!</definedName>
    <definedName name="rd_4">#REF!</definedName>
    <definedName name="rdsesa">[74]TRAFFIC!$C$4:$L$58</definedName>
    <definedName name="rdsh" localSheetId="9" hidden="1">{#N/A,#N/A,FALSE,"REK";#N/A,#N/A,FALSE,"rab"}</definedName>
    <definedName name="rdsh" localSheetId="6" hidden="1">{#N/A,#N/A,FALSE,"REK";#N/A,#N/A,FALSE,"rab"}</definedName>
    <definedName name="rdsh" hidden="1">{#N/A,#N/A,FALSE,"REK";#N/A,#N/A,FALSE,"rab"}</definedName>
    <definedName name="RE">[164]DHSD!$G$40</definedName>
    <definedName name="Ready175" localSheetId="9">#REF!</definedName>
    <definedName name="Ready175" localSheetId="6">#REF!</definedName>
    <definedName name="Ready175">#REF!</definedName>
    <definedName name="Ready225" localSheetId="9">#REF!</definedName>
    <definedName name="Ready225" localSheetId="6">#REF!</definedName>
    <definedName name="Ready225">#REF!</definedName>
    <definedName name="ReadymixD">[734]SATDASAR!$G$218</definedName>
    <definedName name="readymixk250" localSheetId="9">#REF!</definedName>
    <definedName name="readymixk250" localSheetId="6">#REF!</definedName>
    <definedName name="readymixk250">#REF!</definedName>
    <definedName name="readymixk300" localSheetId="9">#REF!</definedName>
    <definedName name="readymixk300" localSheetId="6">#REF!</definedName>
    <definedName name="readymixk300">#REF!</definedName>
    <definedName name="readymixk350" localSheetId="9">#REF!</definedName>
    <definedName name="readymixk350" localSheetId="6">#REF!</definedName>
    <definedName name="readymixk350">#REF!</definedName>
    <definedName name="REAL" localSheetId="4">#REF!</definedName>
    <definedName name="REAL">#REF!</definedName>
    <definedName name="Realisasi">'[735]SCHEDULE '!$J$92</definedName>
    <definedName name="REC" localSheetId="9">#REF!</definedName>
    <definedName name="REC" localSheetId="6">#REF!</definedName>
    <definedName name="REC">#REF!</definedName>
    <definedName name="RECAP" localSheetId="9">#REF!</definedName>
    <definedName name="RECAP" localSheetId="4">#REF!</definedName>
    <definedName name="RECAP" localSheetId="6">#REF!</definedName>
    <definedName name="RECAP">#REF!</definedName>
    <definedName name="RECAP1">#REF!</definedName>
    <definedName name="reducer1">[122]BAHAN!#REF!</definedName>
    <definedName name="reducer2">[122]BAHAN!#REF!</definedName>
    <definedName name="reducer4">[122]BAHAN!#REF!</definedName>
    <definedName name="refbek" localSheetId="6">#REF!</definedName>
    <definedName name="refbek">#REF!</definedName>
    <definedName name="regulvalve">[636]BasicPrice!$F$197</definedName>
    <definedName name="Rehab_BGN">[260]perum!$B$274:$I$310</definedName>
    <definedName name="rehab_rekon">[260]kmnts!$B$464:$I$500</definedName>
    <definedName name="Rehabjem">[711]SUMMARY!$I$19</definedName>
    <definedName name="REINB" localSheetId="9">#REF!</definedName>
    <definedName name="REINB" localSheetId="6">#REF!</definedName>
    <definedName name="REINB">#REF!</definedName>
    <definedName name="reinforce">[213]ANALISA!$L$3188</definedName>
    <definedName name="reinforcement">[213]ANALISA!$L$804</definedName>
    <definedName name="REK" localSheetId="4">[736]Alat!#REF!</definedName>
    <definedName name="REK" localSheetId="6">[736]Alat!#REF!</definedName>
    <definedName name="REK">[736]Alat!#REF!</definedName>
    <definedName name="REK_AN" localSheetId="9">#REF!</definedName>
    <definedName name="REK_AN" localSheetId="6">#REF!</definedName>
    <definedName name="REK_AN">#REF!</definedName>
    <definedName name="REKAN" localSheetId="9">#REF!</definedName>
    <definedName name="REKAN" localSheetId="6">#REF!</definedName>
    <definedName name="REKAN">#REF!</definedName>
    <definedName name="Rekanan">[687]Rekap!$B$39</definedName>
    <definedName name="REKANLDSR" localSheetId="9">#REF!</definedName>
    <definedName name="REKANLDSR" localSheetId="6">#REF!</definedName>
    <definedName name="REKANLDSR">#REF!</definedName>
    <definedName name="Rekap" localSheetId="9">#REF!</definedName>
    <definedName name="REKAP" localSheetId="4">#REF!</definedName>
    <definedName name="REKAP" localSheetId="6">[56]Rkp!$A$1:$J$46</definedName>
    <definedName name="REKAP">#REF!</definedName>
    <definedName name="Rekap." localSheetId="6">#REF!</definedName>
    <definedName name="Rekap.">#REF!</definedName>
    <definedName name="rekap_ars" localSheetId="6">#REF!</definedName>
    <definedName name="rekap_ars">#REF!</definedName>
    <definedName name="Rekap_Arsitektur" localSheetId="6">#REF!</definedName>
    <definedName name="Rekap_Arsitektur">#REF!</definedName>
    <definedName name="rekaphspl">#REF!</definedName>
    <definedName name="REKAPITULASI" localSheetId="4">#REF!</definedName>
    <definedName name="REKAPITULASI">#REF!</definedName>
    <definedName name="REKAPITULASI_PERINCIAN_BIAYA" localSheetId="4">#REF!</definedName>
    <definedName name="REKAPITULASI_PERINCIAN_BIAYA">#REF!</definedName>
    <definedName name="rekappppp" localSheetId="6" hidden="1">{#N/A,#N/A,TRUE,"Front";#N/A,#N/A,TRUE,"Simple Letter";#N/A,#N/A,TRUE,"Inside";#N/A,#N/A,TRUE,"Contents";#N/A,#N/A,TRUE,"Basis";#N/A,#N/A,TRUE,"Inclusions";#N/A,#N/A,TRUE,"Exclusions";#N/A,#N/A,TRUE,"Areas";#N/A,#N/A,TRUE,"Summary";#N/A,#N/A,TRUE,"Detail"}</definedName>
    <definedName name="rekappppp" hidden="1">{#N/A,#N/A,TRUE,"Front";#N/A,#N/A,TRUE,"Simple Letter";#N/A,#N/A,TRUE,"Inside";#N/A,#N/A,TRUE,"Contents";#N/A,#N/A,TRUE,"Basis";#N/A,#N/A,TRUE,"Inclusions";#N/A,#N/A,TRUE,"Exclusions";#N/A,#N/A,TRUE,"Areas";#N/A,#N/A,TRUE,"Summary";#N/A,#N/A,TRUE,"Detail"}</definedName>
    <definedName name="rekgawe">[696]Jalan!$A$12:$P$190</definedName>
    <definedName name="rekjbt">[696]Jembatan!$A$11:$P$1130</definedName>
    <definedName name="rekompak_NAD">[260]kmnts!$B$84:$I$120</definedName>
    <definedName name="RELKAP" localSheetId="4">#REF!</definedName>
    <definedName name="RELKAP" localSheetId="6">#REF!</definedName>
    <definedName name="RELKAP">#REF!</definedName>
    <definedName name="RencanaIntern">'[241]Schedule Intern'!$AL$1:$AZ$96</definedName>
    <definedName name="reng" localSheetId="9">#REF!</definedName>
    <definedName name="reng" localSheetId="6">#REF!</definedName>
    <definedName name="reng">#REF!</definedName>
    <definedName name="reng_3_4" localSheetId="9">#REF!</definedName>
    <definedName name="reng_3_4" localSheetId="6">#REF!</definedName>
    <definedName name="reng_3_4">#REF!</definedName>
    <definedName name="reng23kb" localSheetId="6">'[153]Harga Satuan Bahan'!#REF!</definedName>
    <definedName name="reng23kb">'[153]Harga Satuan Bahan'!#REF!</definedName>
    <definedName name="reng23ras">'[153]Harga Satuan Bahan'!$E$64</definedName>
    <definedName name="reng34km" localSheetId="6">'[153]Harga Satuan Bahan'!#REF!</definedName>
    <definedName name="reng34km">'[153]Harga Satuan Bahan'!#REF!</definedName>
    <definedName name="RENGKRUING" localSheetId="4">'[212]HARGA SATUAN  '!#REF!</definedName>
    <definedName name="RENGKRUING" localSheetId="6">'[212]HARGA SATUAN  '!#REF!</definedName>
    <definedName name="RENGKRUING">'[212]HARGA SATUAN  '!#REF!</definedName>
    <definedName name="repbalok" localSheetId="9">#REF!</definedName>
    <definedName name="repbalok" localSheetId="6">#REF!</definedName>
    <definedName name="repbalok">#REF!</definedName>
    <definedName name="repkolom" localSheetId="9">#REF!</definedName>
    <definedName name="repkolom" localSheetId="6">#REF!</definedName>
    <definedName name="repkolom">#REF!</definedName>
    <definedName name="repslab" localSheetId="9">#REF!</definedName>
    <definedName name="repslab" localSheetId="6">#REF!</definedName>
    <definedName name="repslab">#REF!</definedName>
    <definedName name="res" localSheetId="4">'[564]AN-E'!#REF!</definedName>
    <definedName name="res" localSheetId="6">'[564]AN-E'!#REF!</definedName>
    <definedName name="res">'[564]AN-E'!#REF!</definedName>
    <definedName name="RESI" localSheetId="9">#REF!</definedName>
    <definedName name="RESI" localSheetId="6">#REF!</definedName>
    <definedName name="RESI">#REF!</definedName>
    <definedName name="residu" localSheetId="9">[339]Analisis!#REF!</definedName>
    <definedName name="residu" localSheetId="6">#REF!</definedName>
    <definedName name="Residu">[349]Upah!$L$118</definedName>
    <definedName name="residu.antirayap" localSheetId="9">#REF!</definedName>
    <definedName name="residu.antirayap" localSheetId="6">#REF!</definedName>
    <definedName name="residu.antirayap">#REF!</definedName>
    <definedName name="resinpaint">[636]BasicPrice!$F$81</definedName>
    <definedName name="resistantbrick">[636]BasicPrice!$F$95</definedName>
    <definedName name="resistantcoating">[636]BasicPrice!$F$93</definedName>
    <definedName name="resistantlining">[636]BasicPrice!$F$94</definedName>
    <definedName name="resistantmortar">[636]BasicPrice!$F$92</definedName>
    <definedName name="resistantresincoating">[636]BasicPrice!$F$96</definedName>
    <definedName name="resistantresinlining">[636]BasicPrice!$F$97</definedName>
    <definedName name="resistanttile">[636]BasicPrice!$F$91</definedName>
    <definedName name="Resource_Optional_Field" localSheetId="9">#REF!</definedName>
    <definedName name="Resource_Optional_Field" localSheetId="6">#REF!</definedName>
    <definedName name="Resource_Optional_Field">#REF!</definedName>
    <definedName name="ret" localSheetId="6">'[413]meth hsl nego'!#REF!</definedName>
    <definedName name="RET">[737]DKH!$J$93</definedName>
    <definedName name="RevDiv1_Bahapal" localSheetId="4">#REF!</definedName>
    <definedName name="RevDiv1_Bahapal" localSheetId="6">#REF!</definedName>
    <definedName name="RevDiv1_Bahapal">#REF!</definedName>
    <definedName name="RevDiv1_Barumun" localSheetId="4">#REF!</definedName>
    <definedName name="RevDiv1_Barumun" localSheetId="6">#REF!</definedName>
    <definedName name="RevDiv1_Barumun">#REF!</definedName>
    <definedName name="RevDiv1_Buaya" localSheetId="4">#REF!</definedName>
    <definedName name="RevDiv1_Buaya" localSheetId="6">#REF!</definedName>
    <definedName name="RevDiv1_Buaya">#REF!</definedName>
    <definedName name="RevDiv1_Dua1" localSheetId="4">#REF!</definedName>
    <definedName name="RevDiv1_Dua1">#REF!</definedName>
    <definedName name="RevDiv1_Dua2" localSheetId="4">#REF!</definedName>
    <definedName name="RevDiv1_Dua2">#REF!</definedName>
    <definedName name="RevDiv1_Hantu" localSheetId="4">#REF!</definedName>
    <definedName name="RevDiv1_Hantu">#REF!</definedName>
    <definedName name="RevDiv1_Pane" localSheetId="4">#REF!</definedName>
    <definedName name="RevDiv1_Pane">#REF!</definedName>
    <definedName name="RevDiv1_Poncan" localSheetId="4">#REF!</definedName>
    <definedName name="RevDiv1_Poncan">#REF!</definedName>
    <definedName name="RevDiv1_Raso" localSheetId="4">#REF!</definedName>
    <definedName name="RevDiv1_Raso">#REF!</definedName>
    <definedName name="RevDiv1_Sibintang" localSheetId="4">#REF!</definedName>
    <definedName name="RevDiv1_Sibintang">#REF!</definedName>
    <definedName name="RevDiv1_Sibuluh" localSheetId="4">#REF!</definedName>
    <definedName name="RevDiv1_Sibuluh">#REF!</definedName>
    <definedName name="RevDiv1_Total" localSheetId="4">#REF!</definedName>
    <definedName name="RevDiv1_Total">#REF!</definedName>
    <definedName name="RevDiv1_Ujung" localSheetId="4">#REF!</definedName>
    <definedName name="RevDiv1_Ujung">#REF!</definedName>
    <definedName name="RevDiv2_Bahapal" localSheetId="4">#REF!</definedName>
    <definedName name="RevDiv2_Bahapal">#REF!</definedName>
    <definedName name="RevDiv2_Barumun" localSheetId="4">#REF!</definedName>
    <definedName name="RevDiv2_Barumun">#REF!</definedName>
    <definedName name="RevDiv2_Buaya" localSheetId="4">#REF!</definedName>
    <definedName name="RevDiv2_Buaya">#REF!</definedName>
    <definedName name="RevDiv2_Dua1" localSheetId="4">#REF!</definedName>
    <definedName name="RevDiv2_Dua1">#REF!</definedName>
    <definedName name="RevDiv2_Dua2" localSheetId="4">#REF!</definedName>
    <definedName name="RevDiv2_Dua2">#REF!</definedName>
    <definedName name="RevDiv2_Hantu" localSheetId="4">#REF!</definedName>
    <definedName name="RevDiv2_Hantu">#REF!</definedName>
    <definedName name="RevDiv2_Pane" localSheetId="4">#REF!</definedName>
    <definedName name="RevDiv2_Pane">#REF!</definedName>
    <definedName name="RevDiv2_Poncan" localSheetId="4">#REF!</definedName>
    <definedName name="RevDiv2_Poncan">#REF!</definedName>
    <definedName name="RevDiv2_Raso" localSheetId="4">#REF!</definedName>
    <definedName name="RevDiv2_Raso">#REF!</definedName>
    <definedName name="RevDiv2_Sibintang" localSheetId="4">#REF!</definedName>
    <definedName name="RevDiv2_Sibintang">#REF!</definedName>
    <definedName name="RevDiv2_Sibuluh" localSheetId="4">#REF!</definedName>
    <definedName name="RevDiv2_Sibuluh">#REF!</definedName>
    <definedName name="RevDiv2_Total" localSheetId="4">#REF!</definedName>
    <definedName name="RevDiv2_Total">#REF!</definedName>
    <definedName name="RevDiv2_Ujung" localSheetId="4">#REF!</definedName>
    <definedName name="RevDiv2_Ujung">#REF!</definedName>
    <definedName name="RevDiv3_Bahapal" localSheetId="4">#REF!</definedName>
    <definedName name="RevDiv3_Bahapal">#REF!</definedName>
    <definedName name="RevDiv3_Barumun" localSheetId="4">#REF!</definedName>
    <definedName name="RevDiv3_Barumun">#REF!</definedName>
    <definedName name="RevDiv3_Buaya" localSheetId="4">#REF!</definedName>
    <definedName name="RevDiv3_Buaya">#REF!</definedName>
    <definedName name="RevDiv3_Dua1" localSheetId="4">#REF!</definedName>
    <definedName name="RevDiv3_Dua1">#REF!</definedName>
    <definedName name="RevDiv3_Dua2" localSheetId="4">#REF!</definedName>
    <definedName name="RevDiv3_Dua2">#REF!</definedName>
    <definedName name="RevDiv3_Hantu" localSheetId="4">#REF!</definedName>
    <definedName name="RevDiv3_Hantu">#REF!</definedName>
    <definedName name="RevDiv3_Pane" localSheetId="4">#REF!</definedName>
    <definedName name="RevDiv3_Pane">#REF!</definedName>
    <definedName name="RevDiv3_Poncan" localSheetId="4">#REF!</definedName>
    <definedName name="RevDiv3_Poncan">#REF!</definedName>
    <definedName name="RevDiv3_Raso" localSheetId="4">#REF!</definedName>
    <definedName name="RevDiv3_Raso">#REF!</definedName>
    <definedName name="RevDiv3_Sibintang" localSheetId="4">#REF!</definedName>
    <definedName name="RevDiv3_Sibintang">#REF!</definedName>
    <definedName name="RevDiv3_Sibuluh" localSheetId="4">#REF!</definedName>
    <definedName name="RevDiv3_Sibuluh">#REF!</definedName>
    <definedName name="RevDiv3_Total" localSheetId="4">#REF!</definedName>
    <definedName name="RevDiv3_Total">#REF!</definedName>
    <definedName name="RevDiv3_Ujung" localSheetId="4">#REF!</definedName>
    <definedName name="RevDiv3_Ujung">#REF!</definedName>
    <definedName name="RevDiv4_Bahapal" localSheetId="4">#REF!</definedName>
    <definedName name="RevDiv4_Bahapal">#REF!</definedName>
    <definedName name="RevDiv4_Barumun" localSheetId="4">#REF!</definedName>
    <definedName name="RevDiv4_Barumun">#REF!</definedName>
    <definedName name="RevDiv4_Buaya" localSheetId="4">#REF!</definedName>
    <definedName name="RevDiv4_Buaya">#REF!</definedName>
    <definedName name="RevDiv4_Dua1" localSheetId="4">#REF!</definedName>
    <definedName name="RevDiv4_Dua1">#REF!</definedName>
    <definedName name="RevDiv4_Dua2" localSheetId="4">#REF!</definedName>
    <definedName name="RevDiv4_Dua2">#REF!</definedName>
    <definedName name="RevDiv4_Hantu" localSheetId="4">#REF!</definedName>
    <definedName name="RevDiv4_Hantu">#REF!</definedName>
    <definedName name="RevDiv4_Pane" localSheetId="4">#REF!</definedName>
    <definedName name="RevDiv4_Pane">#REF!</definedName>
    <definedName name="RevDiv4_Poncan" localSheetId="4">#REF!</definedName>
    <definedName name="RevDiv4_Poncan">#REF!</definedName>
    <definedName name="RevDiv4_Raso" localSheetId="4">#REF!</definedName>
    <definedName name="RevDiv4_Raso">#REF!</definedName>
    <definedName name="RevDiv4_Sibintang" localSheetId="4">#REF!</definedName>
    <definedName name="RevDiv4_Sibintang">#REF!</definedName>
    <definedName name="RevDiv4_Sibuluh" localSheetId="4">#REF!</definedName>
    <definedName name="RevDiv4_Sibuluh">#REF!</definedName>
    <definedName name="RevDiv4_Total" localSheetId="4">#REF!</definedName>
    <definedName name="RevDiv4_Total">#REF!</definedName>
    <definedName name="RevDiv4_Ujung" localSheetId="4">#REF!</definedName>
    <definedName name="RevDiv4_Ujung">#REF!</definedName>
    <definedName name="RevDiv5_Bahapal" localSheetId="4">#REF!</definedName>
    <definedName name="RevDiv5_Bahapal">#REF!</definedName>
    <definedName name="RevDiv5_Barumun" localSheetId="4">#REF!</definedName>
    <definedName name="RevDiv5_Barumun">#REF!</definedName>
    <definedName name="RevDiv5_Buaya" localSheetId="4">#REF!</definedName>
    <definedName name="RevDiv5_Buaya">#REF!</definedName>
    <definedName name="RevDiv5_Dua1" localSheetId="4">#REF!</definedName>
    <definedName name="RevDiv5_Dua1">#REF!</definedName>
    <definedName name="RevDiv5_Dua2" localSheetId="4">#REF!</definedName>
    <definedName name="RevDiv5_Dua2">#REF!</definedName>
    <definedName name="RevDiv5_Hantu" localSheetId="4">#REF!</definedName>
    <definedName name="RevDiv5_Hantu">#REF!</definedName>
    <definedName name="RevDiv5_Pane" localSheetId="4">#REF!</definedName>
    <definedName name="RevDiv5_Pane">#REF!</definedName>
    <definedName name="RevDiv5_Poncan" localSheetId="4">#REF!</definedName>
    <definedName name="RevDiv5_Poncan">#REF!</definedName>
    <definedName name="RevDiv5_Raso" localSheetId="4">#REF!</definedName>
    <definedName name="RevDiv5_Raso">#REF!</definedName>
    <definedName name="RevDiv5_Sibintang" localSheetId="4">#REF!</definedName>
    <definedName name="RevDiv5_Sibintang">#REF!</definedName>
    <definedName name="RevDiv5_Sibuluh" localSheetId="4">#REF!</definedName>
    <definedName name="RevDiv5_Sibuluh">#REF!</definedName>
    <definedName name="RevDiv5_Total" localSheetId="4">#REF!</definedName>
    <definedName name="RevDiv5_Total">#REF!</definedName>
    <definedName name="RevDiv5_Ujung" localSheetId="4">#REF!</definedName>
    <definedName name="RevDiv5_Ujung">#REF!</definedName>
    <definedName name="RevDiv6_Bahapal" localSheetId="4">#REF!</definedName>
    <definedName name="RevDiv6_Bahapal">#REF!</definedName>
    <definedName name="RevDiv6_Barumun" localSheetId="4">#REF!</definedName>
    <definedName name="RevDiv6_Barumun">#REF!</definedName>
    <definedName name="RevDiv6_Buaya" localSheetId="4">#REF!</definedName>
    <definedName name="RevDiv6_Buaya">#REF!</definedName>
    <definedName name="RevDiv6_Dua1" localSheetId="4">#REF!</definedName>
    <definedName name="RevDiv6_Dua1">#REF!</definedName>
    <definedName name="RevDiv6_Dua2" localSheetId="4">#REF!</definedName>
    <definedName name="RevDiv6_Dua2">#REF!</definedName>
    <definedName name="RevDiv6_Hantu" localSheetId="4">#REF!</definedName>
    <definedName name="RevDiv6_Hantu">#REF!</definedName>
    <definedName name="RevDiv6_Pane" localSheetId="4">#REF!</definedName>
    <definedName name="RevDiv6_Pane">#REF!</definedName>
    <definedName name="RevDiv6_Poncan" localSheetId="4">#REF!</definedName>
    <definedName name="RevDiv6_Poncan">#REF!</definedName>
    <definedName name="RevDiv6_Raso" localSheetId="4">#REF!</definedName>
    <definedName name="RevDiv6_Raso">#REF!</definedName>
    <definedName name="RevDiv6_Sibintang" localSheetId="4">#REF!</definedName>
    <definedName name="RevDiv6_Sibintang">#REF!</definedName>
    <definedName name="RevDiv6_Sibuluh" localSheetId="4">#REF!</definedName>
    <definedName name="RevDiv6_Sibuluh">#REF!</definedName>
    <definedName name="RevDiv6_Total" localSheetId="4">#REF!</definedName>
    <definedName name="RevDiv6_Total">#REF!</definedName>
    <definedName name="RevDiv6_Ujung" localSheetId="4">#REF!</definedName>
    <definedName name="RevDiv6_Ujung">#REF!</definedName>
    <definedName name="RevDiv7_Bahapal" localSheetId="4">#REF!</definedName>
    <definedName name="RevDiv7_Bahapal">#REF!</definedName>
    <definedName name="RevDiv7_Barumun" localSheetId="4">#REF!</definedName>
    <definedName name="RevDiv7_Barumun">#REF!</definedName>
    <definedName name="RevDiv7_Buaya" localSheetId="4">#REF!</definedName>
    <definedName name="RevDiv7_Buaya">#REF!</definedName>
    <definedName name="RevDiv7_Dua1" localSheetId="4">#REF!</definedName>
    <definedName name="RevDiv7_Dua1">#REF!</definedName>
    <definedName name="RevDiv7_Dua2" localSheetId="4">#REF!</definedName>
    <definedName name="RevDiv7_Dua2">#REF!</definedName>
    <definedName name="RevDiv7_Hantu" localSheetId="4">#REF!</definedName>
    <definedName name="RevDiv7_Hantu">#REF!</definedName>
    <definedName name="RevDiv7_Pane" localSheetId="4">#REF!</definedName>
    <definedName name="RevDiv7_Pane">#REF!</definedName>
    <definedName name="RevDiv7_Poncan" localSheetId="4">#REF!</definedName>
    <definedName name="RevDiv7_Poncan">#REF!</definedName>
    <definedName name="RevDiv7_Raso" localSheetId="4">#REF!</definedName>
    <definedName name="RevDiv7_Raso">#REF!</definedName>
    <definedName name="RevDiv7_Sibintang" localSheetId="4">#REF!</definedName>
    <definedName name="RevDiv7_Sibintang">#REF!</definedName>
    <definedName name="RevDiv7_Sibuluh" localSheetId="4">#REF!</definedName>
    <definedName name="RevDiv7_Sibuluh">#REF!</definedName>
    <definedName name="RevDiv7_Total" localSheetId="4">#REF!</definedName>
    <definedName name="RevDiv7_Total">#REF!</definedName>
    <definedName name="RevDiv7_Ujung" localSheetId="4">#REF!</definedName>
    <definedName name="RevDiv7_Ujung">#REF!</definedName>
    <definedName name="revisi" localSheetId="4">'[267]Kuantitas &amp; Harga'!#REF!</definedName>
    <definedName name="revisi">'[267]Kuantitas &amp; Harga'!#REF!</definedName>
    <definedName name="revitalisasi">[260]perum!$B$160:$I$196</definedName>
    <definedName name="rg" localSheetId="9">#REF!</definedName>
    <definedName name="rg" localSheetId="6">#REF!</definedName>
    <definedName name="rg">#REF!</definedName>
    <definedName name="rgajah" localSheetId="9">#REF!</definedName>
    <definedName name="rgajah" localSheetId="6">#REF!</definedName>
    <definedName name="rgajah">#REF!</definedName>
    <definedName name="RGENTENG" localSheetId="9">#REF!</definedName>
    <definedName name="RGENTENG" localSheetId="6">#REF!</definedName>
    <definedName name="RGENTENG">#REF!</definedName>
    <definedName name="riben.3">#REF!</definedName>
    <definedName name="riben.5">#REF!</definedName>
    <definedName name="RIBU" localSheetId="9">#REF!</definedName>
    <definedName name="RIBU" localSheetId="6">#REF!</definedName>
    <definedName name="RIBU">'[365]TERBIL prog 2017'!$D$10</definedName>
    <definedName name="rider" localSheetId="6">'[240]harga lama'!#REF!</definedName>
    <definedName name="rider">'[240]harga lama'!#REF!</definedName>
    <definedName name="rigid" localSheetId="4">[738]H.Satuan!#REF!</definedName>
    <definedName name="rigid" localSheetId="6">[739]H.Satuan!#REF!</definedName>
    <definedName name="rigid">[738]H.Satuan!#REF!</definedName>
    <definedName name="RincianJumlah">SUMIF([274]ANALISA!$W2:$W92,[274]ANALISA!$W1,[274]ANALISA!A2:A92)</definedName>
    <definedName name="RINCIANSEWA" localSheetId="9">#REF!</definedName>
    <definedName name="RINCIANSEWA" localSheetId="4">#REF!</definedName>
    <definedName name="RINCIANSEWA" localSheetId="6">[56]Alt!$L$1:$AM$59</definedName>
    <definedName name="RINCIANSEWA">#REF!</definedName>
    <definedName name="RINCIANSEWA2" localSheetId="4">#REF!</definedName>
    <definedName name="RINCIANSEWA2" localSheetId="6">[190]Alt!$L$60:$AM$118</definedName>
    <definedName name="RINCIANSEWA2">#REF!</definedName>
    <definedName name="Ring_Balk" localSheetId="4">#REF!</definedName>
    <definedName name="Ring_Balk">#REF!</definedName>
    <definedName name="Ring_Balok" localSheetId="4">#REF!</definedName>
    <definedName name="Ring_Balok">#REF!</definedName>
    <definedName name="Ringbalk1315p1530" localSheetId="4">#REF!</definedName>
    <definedName name="Ringbalk1315p1530">#REF!</definedName>
    <definedName name="Ringbalk1320p110" localSheetId="4">#REF!</definedName>
    <definedName name="Ringbalk1320p110">#REF!</definedName>
    <definedName name="Ringbalk1320p1100" localSheetId="4">#REF!</definedName>
    <definedName name="Ringbalk1320p1100">#REF!</definedName>
    <definedName name="Ringbalk1520p262u1185" localSheetId="4">#REF!</definedName>
    <definedName name="Ringbalk1520p262u1185">#REF!</definedName>
    <definedName name="Riper" localSheetId="4">#REF!</definedName>
    <definedName name="Riper">#REF!</definedName>
    <definedName name="riprap" localSheetId="4">[87]Ans!#REF!</definedName>
    <definedName name="riprap">[87]Ans!#REF!</definedName>
    <definedName name="rise">[260]kmnts!$B$654:$I$690</definedName>
    <definedName name="rit" localSheetId="4">#REF!</definedName>
    <definedName name="rit" localSheetId="6">#REF!</definedName>
    <definedName name="rit">#REF!</definedName>
    <definedName name="Ritin" localSheetId="4">'[740]balohan anak laot'!#REF!</definedName>
    <definedName name="Ritin" localSheetId="6">'[740]balohan anak laot'!#REF!</definedName>
    <definedName name="Ritin">'[740]balohan anak laot'!#REF!</definedName>
    <definedName name="RIUTERDL">#N/A</definedName>
    <definedName name="RIUTERPM">#N/A</definedName>
    <definedName name="rjtrj" localSheetId="9" hidden="1">{"'Sheet1'!$A$1"}</definedName>
    <definedName name="rjtrj" localSheetId="6" hidden="1">{"'Sheet1'!$A$1"}</definedName>
    <definedName name="rjtrj" hidden="1">{"'Sheet1'!$A$1"}</definedName>
    <definedName name="RKgypsum">'[239]Hsatuan-OK'!$G$165</definedName>
    <definedName name="RKP" localSheetId="9">[3]A!$AP$1:$AS$59</definedName>
    <definedName name="rkp" localSheetId="6">#REF!</definedName>
    <definedName name="rkp">'[741]Rekap Sal'!$D$2:$M$963</definedName>
    <definedName name="rmpt" localSheetId="6">#REF!</definedName>
    <definedName name="rmpt">#REF!</definedName>
    <definedName name="rni_laporan3" localSheetId="4">#REF!</definedName>
    <definedName name="rni_laporan3" localSheetId="6">#REF!</definedName>
    <definedName name="rni_laporan3">#REF!</definedName>
    <definedName name="rockceiling">[636]BasicPrice!$F$154</definedName>
    <definedName name="rod">'[312]h.sat-bbm'!$J$204</definedName>
    <definedName name="rolagbata" localSheetId="9">#REF!</definedName>
    <definedName name="rolagbata" localSheetId="6">#REF!</definedName>
    <definedName name="rolagbata">#REF!</definedName>
    <definedName name="rolcat">'[153]Harga Satuan Bahan'!$E$28</definedName>
    <definedName name="rolct" localSheetId="9">#REF!</definedName>
    <definedName name="rolct" localSheetId="6">#REF!</definedName>
    <definedName name="rolct">#REF!</definedName>
    <definedName name="roler" localSheetId="4">#REF!</definedName>
    <definedName name="roler" localSheetId="6">#REF!</definedName>
    <definedName name="roler">#REF!</definedName>
    <definedName name="roller" localSheetId="9">#REF!</definedName>
    <definedName name="roller" localSheetId="6">[742]harga!#REF!</definedName>
    <definedName name="roller">[742]harga!#REF!</definedName>
    <definedName name="Roller_Vibrator" localSheetId="4">#REF!</definedName>
    <definedName name="Roller_Vibrator" localSheetId="6">#REF!</definedName>
    <definedName name="Roller_Vibrator">#REF!</definedName>
    <definedName name="roller10" localSheetId="6">#REF!</definedName>
    <definedName name="roller10">#REF!</definedName>
    <definedName name="roller25">#REF!</definedName>
    <definedName name="rollmotor">[636]BasicPrice!$F$133</definedName>
    <definedName name="rool_meter" localSheetId="9">#REF!</definedName>
    <definedName name="rool_meter" localSheetId="6">#REF!</definedName>
    <definedName name="rool_meter">#REF!</definedName>
    <definedName name="rooster" localSheetId="9">#REF!</definedName>
    <definedName name="ROOSTER" localSheetId="4">'[212]HARGA SATUAN  '!#REF!</definedName>
    <definedName name="rooster" localSheetId="6">#REF!</definedName>
    <definedName name="ROOSTER">'[212]HARGA SATUAN  '!#REF!</definedName>
    <definedName name="ROSET" localSheetId="9">#REF!</definedName>
    <definedName name="ROSET" localSheetId="6">#REF!</definedName>
    <definedName name="ROSET">#REF!</definedName>
    <definedName name="roster" localSheetId="9">#REF!</definedName>
    <definedName name="roster" localSheetId="6">#REF!</definedName>
    <definedName name="roster">#REF!</definedName>
    <definedName name="rosterbetoncetak10x20" localSheetId="9">#REF!</definedName>
    <definedName name="rosterbetoncetak10x20" localSheetId="6">#REF!</definedName>
    <definedName name="rosterbetoncetak10x20">#REF!</definedName>
    <definedName name="rosterbetoncetak20x20">#REF!</definedName>
    <definedName name="rosterkeramik10x20">#REF!</definedName>
    <definedName name="rosterkeramik20x20">#REF!</definedName>
    <definedName name="rosterterawang10x20">#REF!</definedName>
    <definedName name="round" localSheetId="4">#REF!</definedName>
    <definedName name="round">#REF!</definedName>
    <definedName name="Rounding">[713]BQ!$O$45</definedName>
    <definedName name="ROWpost" localSheetId="9">#REF!</definedName>
    <definedName name="ROWpost" localSheetId="4">#REF!</definedName>
    <definedName name="ROWpost" localSheetId="6">#REF!</definedName>
    <definedName name="ROWpost">#REF!</definedName>
    <definedName name="rp" localSheetId="9">#REF!</definedName>
    <definedName name="rp" localSheetId="6">#REF!</definedName>
    <definedName name="Rp">[417]Terbilang!$A$62</definedName>
    <definedName name="Rp." localSheetId="9">#REF!</definedName>
    <definedName name="Rp." localSheetId="6">#REF!</definedName>
    <definedName name="Rp.">#REF!</definedName>
    <definedName name="RR" localSheetId="9" hidden="1">{"'Sheet1'!$A$1"}</definedName>
    <definedName name="RR" localSheetId="6" hidden="1">{"'Sheet1'!$A$1"}</definedName>
    <definedName name="RR" hidden="1">{"'Sheet1'!$A$1"}</definedName>
    <definedName name="rrrr" localSheetId="4">#REF!</definedName>
    <definedName name="rrrr">#REF!</definedName>
    <definedName name="rs" localSheetId="4">#REF!</definedName>
    <definedName name="rs">#REF!</definedName>
    <definedName name="rsd">'[176]Harga Satuan Bahan'!$E$43</definedName>
    <definedName name="RSS" localSheetId="9">#REF!</definedName>
    <definedName name="RSS" localSheetId="6">#REF!</definedName>
    <definedName name="RSS">#REF!</definedName>
    <definedName name="rt" localSheetId="9" hidden="1">{#N/A,#N/A,FALSE,"REK";#N/A,#N/A,FALSE,"Bq-ARS"}</definedName>
    <definedName name="rt" localSheetId="6">[449]Meto!#REF!</definedName>
    <definedName name="rt" hidden="1">{#N/A,#N/A,FALSE,"REK";#N/A,#N/A,FALSE,"Bq-ARS"}</definedName>
    <definedName name="RT2.36" localSheetId="9">#REF!</definedName>
    <definedName name="RT2.36" localSheetId="6">#REF!</definedName>
    <definedName name="RT2.36">#REF!</definedName>
    <definedName name="rtejhv" localSheetId="9" hidden="1">{#N/A,#N/A,FALSE,"REK";#N/A,#N/A,FALSE,"rab"}</definedName>
    <definedName name="rtejhv" localSheetId="6" hidden="1">{#N/A,#N/A,FALSE,"REK";#N/A,#N/A,FALSE,"rab"}</definedName>
    <definedName name="rtejhv" hidden="1">{#N/A,#N/A,FALSE,"REK";#N/A,#N/A,FALSE,"rab"}</definedName>
    <definedName name="RTGA">'[243]Lamp-4 Sat-Das'!$J$55</definedName>
    <definedName name="rtre">'[475]SAT-DAS'!$J$22</definedName>
    <definedName name="rty" localSheetId="9" hidden="1">{#N/A,#N/A,FALSE,"REK";#N/A,#N/A,FALSE,"Bq-ARS"}</definedName>
    <definedName name="rty" localSheetId="6" hidden="1">{#N/A,#N/A,FALSE,"REK";#N/A,#N/A,FALSE,"Bq-ARS"}</definedName>
    <definedName name="rty" hidden="1">{#N/A,#N/A,FALSE,"REK";#N/A,#N/A,FALSE,"Bq-ARS"}</definedName>
    <definedName name="RTYRWO" localSheetId="4">#REF!</definedName>
    <definedName name="RTYRWO" localSheetId="6">#REF!</definedName>
    <definedName name="RTYRWO">#REF!</definedName>
    <definedName name="rtyu" localSheetId="9" hidden="1">{"'Sheet1'!$A$1"}</definedName>
    <definedName name="rtyu" localSheetId="6" hidden="1">{"'Sheet1'!$A$1"}</definedName>
    <definedName name="rtyu" hidden="1">{"'Sheet1'!$A$1"}</definedName>
    <definedName name="ruas" localSheetId="4">'[743]Koto Panjang'!#REF!</definedName>
    <definedName name="RUAS" localSheetId="6">[142]CH!$C$14</definedName>
    <definedName name="ruas">'[743]Koto Panjang'!#REF!</definedName>
    <definedName name="Rubber_Joint" localSheetId="4">#REF!</definedName>
    <definedName name="Rubber_Joint" localSheetId="6">#REF!</definedName>
    <definedName name="Rubber_Joint">#REF!</definedName>
    <definedName name="rubersheet" localSheetId="6">#REF!</definedName>
    <definedName name="rubersheet">#REF!</definedName>
    <definedName name="rubersheetyen">#REF!</definedName>
    <definedName name="ruble" localSheetId="4">#REF!</definedName>
    <definedName name="ruble">#REF!</definedName>
    <definedName name="Rucika_Wavin" localSheetId="4">#REF!</definedName>
    <definedName name="Rucika_Wavin">#REF!</definedName>
    <definedName name="rukan_a" localSheetId="4">[744]TOWN!#REF!</definedName>
    <definedName name="rukan_a" localSheetId="6">[745]TOWN!#REF!</definedName>
    <definedName name="rukan_a">[744]TOWN!#REF!</definedName>
    <definedName name="rukan_aa" localSheetId="4">[744]TOWN!#REF!</definedName>
    <definedName name="rukan_aa" localSheetId="6">[745]TOWN!#REF!</definedName>
    <definedName name="rukan_aa">[744]TOWN!#REF!</definedName>
    <definedName name="rukan_b" localSheetId="4">[744]TOWN!#REF!</definedName>
    <definedName name="rukan_b" localSheetId="6">[745]TOWN!#REF!</definedName>
    <definedName name="rukan_b">[744]TOWN!#REF!</definedName>
    <definedName name="rukan_c" localSheetId="4">[744]TOWN!#REF!</definedName>
    <definedName name="rukan_c" localSheetId="6">[745]TOWN!#REF!</definedName>
    <definedName name="rukan_c">[744]TOWN!#REF!</definedName>
    <definedName name="rukan_cc" localSheetId="4">[744]TOWN!#REF!</definedName>
    <definedName name="rukan_cc" localSheetId="6">[745]TOWN!#REF!</definedName>
    <definedName name="rukan_cc">[744]TOWN!#REF!</definedName>
    <definedName name="rukan_d" localSheetId="4">[744]TOWN!#REF!</definedName>
    <definedName name="rukan_d" localSheetId="6">[745]TOWN!#REF!</definedName>
    <definedName name="rukan_d">[744]TOWN!#REF!</definedName>
    <definedName name="rukan_dd" localSheetId="4">[744]TOWN!#REF!</definedName>
    <definedName name="rukan_dd" localSheetId="6">[745]TOWN!#REF!</definedName>
    <definedName name="rukan_dd">[744]TOWN!#REF!</definedName>
    <definedName name="rukan_e" localSheetId="4">[744]TOWN!#REF!</definedName>
    <definedName name="rukan_e" localSheetId="6">[745]TOWN!#REF!</definedName>
    <definedName name="rukan_e">[744]TOWN!#REF!</definedName>
    <definedName name="rukan_ee" localSheetId="4">[744]TOWN!#REF!</definedName>
    <definedName name="rukan_ee" localSheetId="6">[745]TOWN!#REF!</definedName>
    <definedName name="rukan_ee">[744]TOWN!#REF!</definedName>
    <definedName name="rumah" localSheetId="9">'[165]Kuantitas &amp; Harga'!#REF!</definedName>
    <definedName name="rumah">'[166]Kuantitas &amp; Harga'!#REF!</definedName>
    <definedName name="rumput" localSheetId="6">#REF!</definedName>
    <definedName name="rumput">[207]hrg_sat!$H$137</definedName>
    <definedName name="rumputgajah\m2" localSheetId="9">#REF!</definedName>
    <definedName name="rumputgajah\m2" localSheetId="6">#REF!</definedName>
    <definedName name="rumputgajah\m2">#REF!</definedName>
    <definedName name="Rumputjepang" localSheetId="9">#REF!</definedName>
    <definedName name="Rumputjepang" localSheetId="6">#REF!</definedName>
    <definedName name="Rumputjepang">#REF!</definedName>
    <definedName name="Rumputpeking" localSheetId="9">#REF!</definedName>
    <definedName name="Rumputpeking" localSheetId="6">#REF!</definedName>
    <definedName name="Rumputpeking">#REF!</definedName>
    <definedName name="rumputyen">#REF!</definedName>
    <definedName name="RUMUS" localSheetId="4">[175]Harga!#REF!</definedName>
    <definedName name="rumus" localSheetId="6">#REF!</definedName>
    <definedName name="RUMUS">[175]Harga!#REF!</definedName>
    <definedName name="Run_cost" localSheetId="4">#REF!</definedName>
    <definedName name="Run_cost" localSheetId="6">#REF!</definedName>
    <definedName name="Run_cost">#REF!</definedName>
    <definedName name="running_cost">[438]BUL!$N$118</definedName>
    <definedName name="Rusunawa">[260]perum!$B$122:$I$158</definedName>
    <definedName name="RUTIN" localSheetId="9">#REF!</definedName>
    <definedName name="RUTIN" localSheetId="4">#REF!</definedName>
    <definedName name="RUTIN" localSheetId="6">#REF!</definedName>
    <definedName name="RUTIN">#REF!</definedName>
    <definedName name="Rutin_1a">'[746]10.1 (1)'!$B$4:$L$78</definedName>
    <definedName name="Rutin_1b" localSheetId="4">'[746]10.1 (1)'!#REF!</definedName>
    <definedName name="Rutin_1b" localSheetId="6">'[746]10.1 (1)'!#REF!</definedName>
    <definedName name="Rutin_1b">'[746]10.1 (1)'!#REF!</definedName>
    <definedName name="Rutin_1c" localSheetId="4">'[746]10.1 (1)'!#REF!</definedName>
    <definedName name="Rutin_1c" localSheetId="6">'[746]10.1 (1)'!#REF!</definedName>
    <definedName name="Rutin_1c">'[746]10.1 (1)'!#REF!</definedName>
    <definedName name="Rutin_1d" localSheetId="4">'[746]10.1 (1)'!#REF!</definedName>
    <definedName name="Rutin_1d" localSheetId="6">'[746]10.1 (1)'!#REF!</definedName>
    <definedName name="Rutin_1d">'[746]10.1 (1)'!#REF!</definedName>
    <definedName name="Rutin_1e" localSheetId="4">'[746]10.1 (1)'!#REF!</definedName>
    <definedName name="Rutin_1e" localSheetId="6">'[746]10.1 (1)'!#REF!</definedName>
    <definedName name="Rutin_1e">'[746]10.1 (1)'!#REF!</definedName>
    <definedName name="Rutin_1f">'[746]10.1 (1)'!$B$79:$L$141</definedName>
    <definedName name="Rutin_1g" localSheetId="4">'[746]10.1 (1)'!#REF!</definedName>
    <definedName name="Rutin_1g" localSheetId="6">'[746]10.1 (1)'!#REF!</definedName>
    <definedName name="Rutin_1g">'[746]10.1 (1)'!#REF!</definedName>
    <definedName name="Rutin_2a">'[746]10.1 (2)'!$B$4:$L$77</definedName>
    <definedName name="Rutin_2b">'[746]10.1 (2)'!$B$78:$L$151</definedName>
    <definedName name="Rutin_2c">'[746]10.1 (2)'!$B$152:$L$225</definedName>
    <definedName name="Rutin_2d">'[746]10.1 (2)'!$B$226:$L$285</definedName>
    <definedName name="Rutin_3a">'[746]10.1 (3)'!$B$4:$L$77</definedName>
    <definedName name="Rutin_3b">'[746]10.1 (3)'!$B$78:$L$151</definedName>
    <definedName name="Rutin_3c">'[746]10.1 (3)'!$B$152:$L$225</definedName>
    <definedName name="Rutin_3d">'[746]10.1 (3)'!$B$226:$L$299</definedName>
    <definedName name="Rutin_3e">'[746]10.1 (3)'!$B$300:$L$373</definedName>
    <definedName name="Rutin_3f">'[746]10.1 (3)'!$B$374:$L$432</definedName>
    <definedName name="Rutin_4a">'[746]10.1 (4)'!$B$4:$L$77</definedName>
    <definedName name="Rutin_4b">'[746]10.1 (4)'!$B$78:$L$151</definedName>
    <definedName name="Rutin_4c">'[746]10.1 (4)'!$B$152:$L$225</definedName>
    <definedName name="Rutin_4d">'[746]10.1 (4)'!$B$226:$L$284</definedName>
    <definedName name="Rutin_5a">'[746]10.1 (5)'!$B$3:$L$77</definedName>
    <definedName name="Rutin_5b">'[746]10.1 (5)'!$B$78:$L$151</definedName>
    <definedName name="Rutin_5c">'[746]10.1 (5)'!$B$152:$L$225</definedName>
    <definedName name="Rutin_5d">'[746]10.1 (5)'!$B$226:$L$299</definedName>
    <definedName name="Rutin_5e">'[746]10.1 (5)'!$B$300:$L$373</definedName>
    <definedName name="Rutin_5f">'[746]10.1 (5)'!$B$374:$L$447</definedName>
    <definedName name="Rutin_5g">'[746]10.1 (5)'!$B$448:$L$506</definedName>
    <definedName name="RUTIN_JALAN_TOTAL">'[747]Rekap Rutin'!$H$30</definedName>
    <definedName name="RUTIN_JEMBATAN_TOTAL">'[747]Rekap Rutin Jembatan'!$H$30</definedName>
    <definedName name="rwe">[436]BNAIII!$G$29</definedName>
    <definedName name="RWS_A" localSheetId="6">#REF!</definedName>
    <definedName name="RWS_A">#REF!</definedName>
    <definedName name="RWS_Ayen" localSheetId="6">#REF!</definedName>
    <definedName name="RWS_Ayen">#REF!</definedName>
    <definedName name="RWS_B" localSheetId="6">#REF!</definedName>
    <definedName name="RWS_B">#REF!</definedName>
    <definedName name="RWS_BYEN">#REF!</definedName>
    <definedName name="rytj" localSheetId="9" hidden="1">{#N/A,#N/A,FALSE,"REK";#N/A,#N/A,FALSE,"rab"}</definedName>
    <definedName name="rytj" localSheetId="6" hidden="1">{#N/A,#N/A,FALSE,"REK";#N/A,#N/A,FALSE,"rab"}</definedName>
    <definedName name="rytj" hidden="1">{#N/A,#N/A,FALSE,"REK";#N/A,#N/A,FALSE,"rab"}</definedName>
    <definedName name="rywetw">[164]DHSD!$G$45</definedName>
    <definedName name="ryyy" localSheetId="9" hidden="1">{"'Sheet1'!$A$1"}</definedName>
    <definedName name="ryyy" localSheetId="6" hidden="1">{"'Sheet1'!$A$1"}</definedName>
    <definedName name="ryyy" hidden="1">{"'Sheet1'!$A$1"}</definedName>
    <definedName name="S" localSheetId="9" hidden="1">[748]B.Kim2010!$C$641:$C$648</definedName>
    <definedName name="s" localSheetId="4">#REF!</definedName>
    <definedName name="s" localSheetId="6">[449]Meto!#REF!</definedName>
    <definedName name="s">#REF!</definedName>
    <definedName name="s.05a" localSheetId="9">#REF!</definedName>
    <definedName name="S.05A" localSheetId="4">#REF!</definedName>
    <definedName name="S.05A">#REF!</definedName>
    <definedName name="s.05b" localSheetId="9">#REF!</definedName>
    <definedName name="S.05B" localSheetId="4">#REF!</definedName>
    <definedName name="S.05B">#REF!</definedName>
    <definedName name="s.05c" localSheetId="9">#REF!</definedName>
    <definedName name="s.05c" localSheetId="4">#REF!</definedName>
    <definedName name="s.05c">#REF!</definedName>
    <definedName name="s.05d" localSheetId="4">#REF!</definedName>
    <definedName name="s.05d">#REF!</definedName>
    <definedName name="S.05E" localSheetId="4">#REF!</definedName>
    <definedName name="S.05E">#REF!</definedName>
    <definedName name="s.05f" localSheetId="4">#REF!</definedName>
    <definedName name="s.05f">#REF!</definedName>
    <definedName name="S.05g" localSheetId="4">#REF!</definedName>
    <definedName name="S.05g">#REF!</definedName>
    <definedName name="S.05H" localSheetId="4">#REF!</definedName>
    <definedName name="S.05H">#REF!</definedName>
    <definedName name="S.05i" localSheetId="4">#REF!</definedName>
    <definedName name="S.05i">#REF!</definedName>
    <definedName name="s.05j" localSheetId="4">#REF!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 localSheetId="4">#REF!</definedName>
    <definedName name="S.05K">#REF!</definedName>
    <definedName name="S.05L" localSheetId="4">#REF!</definedName>
    <definedName name="S.05L">#REF!</definedName>
    <definedName name="S.05M" localSheetId="4">#REF!</definedName>
    <definedName name="S.05M">#REF!</definedName>
    <definedName name="S.05N" localSheetId="4">#REF!</definedName>
    <definedName name="S.05N">#REF!</definedName>
    <definedName name="S.05O" localSheetId="4">#REF!</definedName>
    <definedName name="S.05O">#REF!</definedName>
    <definedName name="S.05P" localSheetId="4">#REF!</definedName>
    <definedName name="S.05P">#REF!</definedName>
    <definedName name="S.05Q" localSheetId="4">#REF!</definedName>
    <definedName name="S.05Q">#REF!</definedName>
    <definedName name="s.05r" localSheetId="4">#REF!</definedName>
    <definedName name="s.05r">#REF!</definedName>
    <definedName name="s.05s" localSheetId="4">#REF!</definedName>
    <definedName name="s.05s">#REF!</definedName>
    <definedName name="s.05t" localSheetId="4">#REF!</definedName>
    <definedName name="s.05t">#REF!</definedName>
    <definedName name="S.05U" localSheetId="4">#REF!</definedName>
    <definedName name="S.05U">#REF!</definedName>
    <definedName name="S.09a" localSheetId="4">#REF!</definedName>
    <definedName name="S.09a">#REF!</definedName>
    <definedName name="S.09b" localSheetId="4">#REF!</definedName>
    <definedName name="S.09b">#REF!</definedName>
    <definedName name="S.09c" localSheetId="4">#REF!</definedName>
    <definedName name="S.09c">#REF!</definedName>
    <definedName name="S.1">#REF!</definedName>
    <definedName name="S.10">#REF!</definedName>
    <definedName name="S.11">#REF!</definedName>
    <definedName name="S.12">#REF!</definedName>
    <definedName name="S.13">#REF!</definedName>
    <definedName name="S.14">#REF!</definedName>
    <definedName name="S.15">#REF!</definedName>
    <definedName name="S.16">#REF!</definedName>
    <definedName name="S.17">#REF!</definedName>
    <definedName name="S.2">#REF!</definedName>
    <definedName name="S.3">#REF!</definedName>
    <definedName name="S.3\STP">#REF!</definedName>
    <definedName name="S.4">#REF!</definedName>
    <definedName name="S.5">#REF!</definedName>
    <definedName name="S.5A">#REF!</definedName>
    <definedName name="S.6">#REF!</definedName>
    <definedName name="S.7">#REF!</definedName>
    <definedName name="S.8">#REF!</definedName>
    <definedName name="S.8A">#REF!</definedName>
    <definedName name="S.9">#REF!</definedName>
    <definedName name="S.Kon" localSheetId="4">[699]Analisa!#REF!</definedName>
    <definedName name="S.Kon">[699]Analisa!#REF!</definedName>
    <definedName name="s.tukang" localSheetId="9">#REF!</definedName>
    <definedName name="s.tukang" localSheetId="6">#REF!</definedName>
    <definedName name="s.tukang">#REF!</definedName>
    <definedName name="s.warna" localSheetId="9">#REF!</definedName>
    <definedName name="s.warna" localSheetId="6">#REF!</definedName>
    <definedName name="s.warna">#REF!</definedName>
    <definedName name="S_5">[749]Currency!$B$1</definedName>
    <definedName name="S_DIGIT" localSheetId="9">#REF!</definedName>
    <definedName name="S_DIGIT" localSheetId="6">#REF!</definedName>
    <definedName name="S_DIGIT">'[365]TERBIL prog 2017'!$F$38</definedName>
    <definedName name="S_JUTA" localSheetId="9">#REF!</definedName>
    <definedName name="S_JUTA" localSheetId="6">#REF!</definedName>
    <definedName name="S_JUTA">'[365]TERBIL prog 2017'!$F$24</definedName>
    <definedName name="S_MILYAR" localSheetId="9">#REF!</definedName>
    <definedName name="S_MILYAR" localSheetId="6">#REF!</definedName>
    <definedName name="S_MILYAR">'[365]TERBIL prog 2017'!$F$18</definedName>
    <definedName name="S_RIBU" localSheetId="9">#REF!</definedName>
    <definedName name="S_RIBU" localSheetId="6">#REF!</definedName>
    <definedName name="S_RIBU">'[365]TERBIL prog 2017'!$F$30</definedName>
    <definedName name="S_SATU" localSheetId="9">#REF!</definedName>
    <definedName name="S_SATU" localSheetId="6">#REF!</definedName>
    <definedName name="S_SATU">'[365]TERBIL prog 2017'!$F$36</definedName>
    <definedName name="S1\GWT" localSheetId="9">#REF!</definedName>
    <definedName name="S1\GWT" localSheetId="6">#REF!</definedName>
    <definedName name="S1\GWT">#REF!</definedName>
    <definedName name="S2\GWT" localSheetId="9">#REF!</definedName>
    <definedName name="S2\GWT" localSheetId="6">#REF!</definedName>
    <definedName name="S2\GWT">#REF!</definedName>
    <definedName name="S6\GWT" localSheetId="9">#REF!</definedName>
    <definedName name="S6\GWT" localSheetId="6">#REF!</definedName>
    <definedName name="S6\GWT">#REF!</definedName>
    <definedName name="S6D110">#REF!</definedName>
    <definedName name="sa" localSheetId="6">#REF!</definedName>
    <definedName name="SA">[737]DKH!$J$41</definedName>
    <definedName name="sab">'[234]Sat~Bahu'!$G$49</definedName>
    <definedName name="sabantu">'[234]Sat~Bahu'!$G$76</definedName>
    <definedName name="sabtu" localSheetId="9">'[304]Upah&amp;Bahan'!$C$15</definedName>
    <definedName name="sabtu">'[318]Upah&amp;Bahan'!$C$15</definedName>
    <definedName name="sabu" localSheetId="9">'[304]Upah&amp;Bahan'!$C$26</definedName>
    <definedName name="sabu" localSheetId="6">'[318]Upah&amp;Bahan'!$C$26</definedName>
    <definedName name="sabu">CONCATENATE([274]ANALISA!$AD1,[274]ANALISA!$AE1,[274]ANALISA!$AF1,[274]ANALISA!$AG1)</definedName>
    <definedName name="saf" localSheetId="9">[109]Anl!#REF!</definedName>
    <definedName name="saf" localSheetId="6">[109]Anl!#REF!</definedName>
    <definedName name="saf">[109]Anl!#REF!</definedName>
    <definedName name="safeguard_p2kp">[260]kmnts!$B$578:$I$614</definedName>
    <definedName name="safeguard_pamsimas">[260]am_al!$B$540:$I$576</definedName>
    <definedName name="safri" localSheetId="4">#REF!</definedName>
    <definedName name="safri" localSheetId="6">#REF!</definedName>
    <definedName name="safri">#REF!</definedName>
    <definedName name="SAH" localSheetId="9">#REF!</definedName>
    <definedName name="SAH" localSheetId="4">'[10]Df-Kuan'!#REF!</definedName>
    <definedName name="SAH" localSheetId="6">[138]RAB!$A$62:$H$68</definedName>
    <definedName name="SAH">'[10]Df-Kuan'!#REF!</definedName>
    <definedName name="SAK.1" localSheetId="9">#REF!</definedName>
    <definedName name="SAK.1" localSheetId="6">#REF!</definedName>
    <definedName name="SAK.1">#REF!</definedName>
    <definedName name="SAK.2" localSheetId="9">#REF!</definedName>
    <definedName name="SAK.2" localSheetId="6">#REF!</definedName>
    <definedName name="SAK.2">#REF!</definedName>
    <definedName name="SAK.3" localSheetId="9">#REF!</definedName>
    <definedName name="SAK.3" localSheetId="6">#REF!</definedName>
    <definedName name="SAK.3">#REF!</definedName>
    <definedName name="saklar" localSheetId="9">#REF!</definedName>
    <definedName name="saklar" localSheetId="6">'[240]harga lama'!#REF!</definedName>
    <definedName name="saklar">'[240]harga lama'!#REF!</definedName>
    <definedName name="Saklar_doble_sekualitas_broco" localSheetId="9">#REF!</definedName>
    <definedName name="Saklar_doble_sekualitas_broco" localSheetId="6">#REF!</definedName>
    <definedName name="Saklar_doble_sekualitas_broco">#REF!</definedName>
    <definedName name="Saklar_tunggal_sekualitas_broco" localSheetId="9">#REF!</definedName>
    <definedName name="Saklar_tunggal_sekualitas_broco" localSheetId="6">#REF!</definedName>
    <definedName name="Saklar_tunggal_sekualitas_broco">#REF!</definedName>
    <definedName name="saklardo" localSheetId="9">#REF!</definedName>
    <definedName name="saklardo" localSheetId="6">#REF!</definedName>
    <definedName name="saklardo">#REF!</definedName>
    <definedName name="saklardoubleinbow">[48]upah!$H$99</definedName>
    <definedName name="SAKLARGANDA" localSheetId="4">'[212]HARGA SATUAN  '!#REF!</definedName>
    <definedName name="SAKLARGANDA" localSheetId="6">'[212]HARGA SATUAN  '!#REF!</definedName>
    <definedName name="SAKLARGANDA">'[212]HARGA SATUAN  '!#REF!</definedName>
    <definedName name="saklartu" localSheetId="9">#REF!</definedName>
    <definedName name="saklartu" localSheetId="6">#REF!</definedName>
    <definedName name="saklartu">#REF!</definedName>
    <definedName name="SAKLARTUNGGAL" localSheetId="4">'[212]HARGA SATUAN  '!#REF!</definedName>
    <definedName name="SAKLARTUNGGAL" localSheetId="6">'[212]HARGA SATUAN  '!#REF!</definedName>
    <definedName name="SAKLARTUNGGAL">'[212]HARGA SATUAN  '!#REF!</definedName>
    <definedName name="saklartunggalinbow">[48]upah!$H$100</definedName>
    <definedName name="saku" localSheetId="9">'[304]Upah&amp;Bahan'!$C$21</definedName>
    <definedName name="saku">'[318]Upah&amp;Bahan'!$C$21</definedName>
    <definedName name="salah" localSheetId="9" hidden="1">#REF!</definedName>
    <definedName name="salah" localSheetId="6" hidden="1">#REF!</definedName>
    <definedName name="salah" hidden="1">#REF!</definedName>
    <definedName name="Salas" localSheetId="6" hidden="1">[104]TJ1Q47!$H$7:$H$31</definedName>
    <definedName name="Salas" hidden="1">[105]TJ1Q47!$H$7:$H$31</definedName>
    <definedName name="SALAT" localSheetId="4">#REF!</definedName>
    <definedName name="SALAT" localSheetId="6">#REF!</definedName>
    <definedName name="SALAT">#REF!</definedName>
    <definedName name="salds7">[750]MAJOR!$P$5858</definedName>
    <definedName name="SalesTax">0.0825</definedName>
    <definedName name="salhujan" localSheetId="9">#REF!</definedName>
    <definedName name="salhujan">#REF!</definedName>
    <definedName name="sali" localSheetId="9">'[304]Upah&amp;Bahan'!$C$22</definedName>
    <definedName name="sali">'[318]Upah&amp;Bahan'!$C$22</definedName>
    <definedName name="salim" localSheetId="9">#REF!</definedName>
    <definedName name="salim" localSheetId="6">#REF!</definedName>
    <definedName name="salim">#REF!</definedName>
    <definedName name="salome" localSheetId="9">'[304]Upah&amp;Bahan'!$C$16</definedName>
    <definedName name="salome">'[318]Upah&amp;Bahan'!$C$16</definedName>
    <definedName name="saluranU.40batu" localSheetId="9">#REF!</definedName>
    <definedName name="saluranU.40batu" localSheetId="6">#REF!</definedName>
    <definedName name="saluranU.40batu">#REF!</definedName>
    <definedName name="saluraU.60batu" localSheetId="9">#REF!</definedName>
    <definedName name="saluraU.60batu" localSheetId="6">#REF!</definedName>
    <definedName name="saluraU.60batu">#REF!</definedName>
    <definedName name="salvage">[371]HarSat!$J$194</definedName>
    <definedName name="sama">[751]boq!$A$493:$I$556</definedName>
    <definedName name="Samapi_dengan_tanggal_jam" localSheetId="4">'[752]Real Siap badan'!#REF!</definedName>
    <definedName name="Samapi_dengan_tanggal_jam" localSheetId="6">'[752]Real Siap badan'!#REF!</definedName>
    <definedName name="Samapi_dengan_tanggal_jam">'[752]Real Siap badan'!#REF!</definedName>
    <definedName name="sambung450" localSheetId="9">#REF!</definedName>
    <definedName name="sambung450" localSheetId="4">#REF!</definedName>
    <definedName name="sambung450" localSheetId="6">#REF!</definedName>
    <definedName name="sambung450">#REF!</definedName>
    <definedName name="sambung600" localSheetId="4">#REF!</definedName>
    <definedName name="sambung600">#REF!</definedName>
    <definedName name="sambungtp50">[207]hrg_sat!$H$92</definedName>
    <definedName name="sambungtp60">[99]hrg_sat!$H$93</definedName>
    <definedName name="sampai" localSheetId="9">'[165]Upah&amp;Bahan'!$C$51</definedName>
    <definedName name="sampai">'[166]Upah&amp;Bahan'!$C$51</definedName>
    <definedName name="sampul" localSheetId="4">#REF!</definedName>
    <definedName name="sampul" localSheetId="6">#REF!</definedName>
    <definedName name="sampul">#REF!</definedName>
    <definedName name="san" localSheetId="9">#REF!</definedName>
    <definedName name="san" localSheetId="6">#REF!</definedName>
    <definedName name="san">#REF!</definedName>
    <definedName name="sand" localSheetId="4">#REF!</definedName>
    <definedName name="SAND" localSheetId="6">[237]BASIC!$I$18</definedName>
    <definedName name="sand">#REF!</definedName>
    <definedName name="SAND_C">[237]BASIC!$I$30</definedName>
    <definedName name="SAND_CONCRETE_">[237]BASIC!$I$32</definedName>
    <definedName name="Sandaran_Jbt" localSheetId="4">#REF!</definedName>
    <definedName name="Sandaran_Jbt" localSheetId="6">#REF!</definedName>
    <definedName name="Sandaran_Jbt">#REF!</definedName>
    <definedName name="SANDB" localSheetId="9">#REF!</definedName>
    <definedName name="SANDB" localSheetId="6">#REF!</definedName>
    <definedName name="SANDB">#REF!</definedName>
    <definedName name="SANDFA" localSheetId="6">#REF!</definedName>
    <definedName name="SANDFA">#REF!</definedName>
    <definedName name="sandwash">'[312]h.sat-bbm'!$J$47</definedName>
    <definedName name="sandwichroof">[636]BasicPrice!$F$119</definedName>
    <definedName name="sandwichwall">[636]BasicPrice!$F$123</definedName>
    <definedName name="sanimas">[260]am_al!$B$8:$I$44</definedName>
    <definedName name="SANITAIR1" localSheetId="9">#REF!</definedName>
    <definedName name="SANITAIR1" localSheetId="6">#REF!</definedName>
    <definedName name="SANITAIR1">#REF!</definedName>
    <definedName name="sanum" localSheetId="9">'[304]Upah&amp;Bahan'!$C$17</definedName>
    <definedName name="sanum">'[318]Upah&amp;Bahan'!$C$17</definedName>
    <definedName name="sanur" localSheetId="9">'[304]Upah&amp;Bahan'!$C$24</definedName>
    <definedName name="sanur">'[318]Upah&amp;Bahan'!$C$24</definedName>
    <definedName name="sanyo">'[153]Harga Satuan Bahan'!$E$149</definedName>
    <definedName name="saringan" localSheetId="4">[753]Upah!#REF!</definedName>
    <definedName name="saringan" localSheetId="6">[753]Upah!#REF!</definedName>
    <definedName name="saringan">[753]Upah!#REF!</definedName>
    <definedName name="sarogol" localSheetId="6">#REF!</definedName>
    <definedName name="sarogol">#REF!</definedName>
    <definedName name="sasasasa" localSheetId="4">#REF!</definedName>
    <definedName name="sasasasa" localSheetId="6">#REF!</definedName>
    <definedName name="sasasasa">#REF!</definedName>
    <definedName name="SASXD" hidden="1">[214]Div2!$I$12:$I$20</definedName>
    <definedName name="sat" localSheetId="4">#REF!</definedName>
    <definedName name="SAT" localSheetId="6">[754]BQ!$L$66</definedName>
    <definedName name="sat">#REF!</definedName>
    <definedName name="Sat_Bahan">[704]Sheet1!$C$59:$E$84</definedName>
    <definedName name="Sat_Pek">[704]Sheet1!$C$7:$D$70</definedName>
    <definedName name="satb">'[234]Sat~Bahu'!$G$86</definedName>
    <definedName name="satin" localSheetId="9">'[304]Upah&amp;Bahan'!$C$23</definedName>
    <definedName name="satin">'[318]Upah&amp;Bahan'!$C$23</definedName>
    <definedName name="satker" localSheetId="6">[755]Sheet3!$B$25:$B$32</definedName>
    <definedName name="satker">[718]ISIAN!$D$3</definedName>
    <definedName name="satker1" localSheetId="4">#REF!</definedName>
    <definedName name="satker1" localSheetId="6">#REF!</definedName>
    <definedName name="satker1">#REF!</definedName>
    <definedName name="Satpam" localSheetId="6">#REF!</definedName>
    <definedName name="Satpam">#REF!</definedName>
    <definedName name="SatPek" localSheetId="4">#REF!</definedName>
    <definedName name="SatPek">#REF!</definedName>
    <definedName name="satu" localSheetId="9">#REF!</definedName>
    <definedName name="satu" localSheetId="4">#REF!</definedName>
    <definedName name="satu">#REF!</definedName>
    <definedName name="Satuan" localSheetId="4">#REF!</definedName>
    <definedName name="Satuan">#REF!</definedName>
    <definedName name="SATUANALAT" localSheetId="4">INDIRECT(REPLACE(ADDRESS(1,COLUMN(#REF!),2,,"ALAT"),FIND("$",ADDRESS(1,COLUMN(#REF!),2,,"ALAT")),30,"")&amp;MATCH(#REF!,Jadwal!ITEMALAT,0))</definedName>
    <definedName name="SATUANALAT" localSheetId="6">INDIRECT(REPLACE(ADDRESS(1,COLUMN(#REF!),2,,"ALAT"),FIND("$",ADDRESS(1,COLUMN(#REF!),2,,"ALAT")),30,"")&amp;MATCH(#REF!,Mobilisasi!ITEMALAT,0))</definedName>
    <definedName name="SATUANALAT">INDIRECT(REPLACE(ADDRESS(1,COLUMN(#REF!),2,,"ALAT"),FIND("$",ADDRESS(1,COLUMN(#REF!),2,,"ALAT")),30,"")&amp;MATCH(#REF!,ITEMALAT,0))</definedName>
    <definedName name="SatuanAlatB" localSheetId="6">IF(ISNA(VLOOKUP('[274]Analisa RAB'!$C1,HargaAlatB,'[274]Analisa RAB'!A$1,FALSE)),IF(ISNA(VLOOKUP("- "&amp;'[274]Analisa RAB'!$C1,HargaAlatB,'[274]Analisa RAB'!A$1,FALSE)),0,VLOOKUP("- "&amp;'[274]Analisa RAB'!$C1,HargaAlatB,'[274]Analisa RAB'!A$1,FALSE)),VLOOKUP('[274]Analisa RAB'!$C1,HargaAlatB,'[274]Analisa RAB'!A$1,FALSE))</definedName>
    <definedName name="SatuanAlatB">IF(ISNA(VLOOKUP('[274]Analisa RAB'!$C1,HargaAlatB,'[274]Analisa RAB'!A$1,FALSE)),IF(ISNA(VLOOKUP("- "&amp;'[274]Analisa RAB'!$C1,HargaAlatB,'[274]Analisa RAB'!A$1,FALSE)),0,VLOOKUP("- "&amp;'[274]Analisa RAB'!$C1,HargaAlatB,'[274]Analisa RAB'!A$1,FALSE)),VLOOKUP('[274]Analisa RAB'!$C1,HargaAlatB,'[274]Analisa RAB'!A$1,FALSE))</definedName>
    <definedName name="SATUANBAHAN" localSheetId="4">INDIRECT(REPLACE(ADDRESS(1,COLUMN(#REF!),2,,"BAHAN"),FIND("$",ADDRESS(1,COLUMN(#REF!),2,,"BAHAN")),30,"")&amp;MATCH(#REF!,Jadwal!ITEMBAHAN,0))</definedName>
    <definedName name="SATUANBAHAN" localSheetId="6">INDIRECT(REPLACE(ADDRESS(1,COLUMN(#REF!),2,,"BAHAN"),FIND("$",ADDRESS(1,COLUMN(#REF!),2,,"BAHAN")),30,"")&amp;MATCH(#REF!,Mobilisasi!ITEMBAHAN,0))</definedName>
    <definedName name="SATUANBAHAN">INDIRECT(REPLACE(ADDRESS(1,COLUMN(#REF!),2,,"BAHAN"),FIND("$",ADDRESS(1,COLUMN(#REF!),2,,"BAHAN")),30,"")&amp;MATCH(#REF!,ITEMBAHAN,0))</definedName>
    <definedName name="SatuanBahanB" localSheetId="6">IF(ISNA(VLOOKUP('[274]Analisa RAB'!$C1,HargaBahanB,'[274]Analisa RAB'!A$1,FALSE)),IF(ISNA(VLOOKUP("- "&amp;'[274]Analisa RAB'!$C1,HargaBahanB,'[274]Analisa RAB'!A$1,FALSE)),0,VLOOKUP("- "&amp;'[274]Analisa RAB'!$C1,HargaBahanB,'[274]Analisa RAB'!A$1,FALSE)),VLOOKUP('[274]Analisa RAB'!$C1,HargaBahanB,'[274]Analisa RAB'!A$1,FALSE))</definedName>
    <definedName name="SatuanBahanB">IF(ISNA(VLOOKUP('[274]Analisa RAB'!$C1,HargaBahanB,'[274]Analisa RAB'!A$1,FALSE)),IF(ISNA(VLOOKUP("- "&amp;'[274]Analisa RAB'!$C1,HargaBahanB,'[274]Analisa RAB'!A$1,FALSE)),0,VLOOKUP("- "&amp;'[274]Analisa RAB'!$C1,HargaBahanB,'[274]Analisa RAB'!A$1,FALSE)),VLOOKUP('[274]Analisa RAB'!$C1,HargaBahanB,'[274]Analisa RAB'!A$1,FALSE))</definedName>
    <definedName name="SATUANITEM" localSheetId="4">INDIRECT(REPLACE(ADDRESS(1,COLUMN(#REF!),2,,"DC"),FIND("$",ADDRESS(1,COLUMN(#REF!),2,,"DC")),30,"")&amp;MATCH(#REF!,Jadwal!KODERAB,0))</definedName>
    <definedName name="SATUANITEM" localSheetId="6">INDIRECT(REPLACE(ADDRESS(1,COLUMN(#REF!),2,,"DC"),FIND("$",ADDRESS(1,COLUMN(#REF!),2,,"DC")),30,"")&amp;MATCH(#REF!,Mobilisasi!KODERAB,0))</definedName>
    <definedName name="SATUANITEM">INDIRECT(REPLACE(ADDRESS(1,COLUMN(#REF!),2,,"DC"),FIND("$",ADDRESS(1,COLUMN(#REF!),2,,"DC")),30,"")&amp;MATCH(#REF!,KODERAB,0))</definedName>
    <definedName name="SATUANSUB" localSheetId="4">INDIRECT(REPLACE(ADDRESS(1,COLUMN(#REF!),2,,"SUB"),FIND("$",ADDRESS(1,COLUMN(#REF!),2,,"SUB")),30,"")&amp;MATCH(#REF!,Jadwal!ITEMSUB,0))</definedName>
    <definedName name="SATUANSUB" localSheetId="6">INDIRECT(REPLACE(ADDRESS(1,COLUMN(#REF!),2,,"SUB"),FIND("$",ADDRESS(1,COLUMN(#REF!),2,,"SUB")),30,"")&amp;MATCH(#REF!,Mobilisasi!ITEMSUB,0))</definedName>
    <definedName name="SATUANSUB">INDIRECT(REPLACE(ADDRESS(1,COLUMN(#REF!),2,,"SUB"),FIND("$",ADDRESS(1,COLUMN(#REF!),2,,"SUB")),30,"")&amp;MATCH(#REF!,ITEMSUB,0))</definedName>
    <definedName name="SATUANUPAH" localSheetId="4">INDIRECT(REPLACE(ADDRESS(1,COLUMN(#REF!),2,,"UPAH"),FIND("$",ADDRESS(1,COLUMN(#REF!),2,,"UPAH")),30,"")&amp;MATCH(#REF!,Jadwal!ITEMUPAH,0))</definedName>
    <definedName name="SATUANUPAH" localSheetId="6">INDIRECT(REPLACE(ADDRESS(1,COLUMN(#REF!),2,,"UPAH"),FIND("$",ADDRESS(1,COLUMN(#REF!),2,,"UPAH")),30,"")&amp;MATCH(#REF!,Mobilisasi!ITEMUPAH,0))</definedName>
    <definedName name="SATUANUPAH">INDIRECT(REPLACE(ADDRESS(1,COLUMN(#REF!),2,,"UPAH"),FIND("$",ADDRESS(1,COLUMN(#REF!),2,,"UPAH")),30,"")&amp;MATCH(#REF!,ITEMUPAH,0))</definedName>
    <definedName name="SatuanUpahB" localSheetId="6">IF(ISNA(VLOOKUP('[274]Analisa RAB'!$C1,HargaUpahB,'[274]Analisa RAB'!A$1,FALSE)),IF(ISNA(VLOOKUP("- "&amp;'[274]Analisa RAB'!$C1,HargaUpahB,'[274]Analisa RAB'!A$1,FALSE)),0,VLOOKUP("- "&amp;'[274]Analisa RAB'!$C1,HargaUpahB,'[274]Analisa RAB'!A$1,FALSE)),VLOOKUP('[274]Analisa RAB'!$C1,HargaUpahB,'[274]Analisa RAB'!A$1,FALSE))</definedName>
    <definedName name="SatuanUpahB">IF(ISNA(VLOOKUP('[274]Analisa RAB'!$C1,HargaUpahB,'[274]Analisa RAB'!A$1,FALSE)),IF(ISNA(VLOOKUP("- "&amp;'[274]Analisa RAB'!$C1,HargaUpahB,'[274]Analisa RAB'!A$1,FALSE)),0,VLOOKUP("- "&amp;'[274]Analisa RAB'!$C1,HargaUpahB,'[274]Analisa RAB'!A$1,FALSE)),VLOOKUP('[274]Analisa RAB'!$C1,HargaUpahB,'[274]Analisa RAB'!A$1,FALSE))</definedName>
    <definedName name="sawokecik" localSheetId="4">'[291]HARGA SATUAN'!#REF!</definedName>
    <definedName name="sawokecik" localSheetId="6">'[291]HARGA SATUAN'!#REF!</definedName>
    <definedName name="sawokecik">'[291]HARGA SATUAN'!#REF!</definedName>
    <definedName name="saya" localSheetId="9">'[304]Upah&amp;Bahan'!$C$18</definedName>
    <definedName name="saya">'[318]Upah&amp;Bahan'!$C$18</definedName>
    <definedName name="sayang" localSheetId="9">'[165]Kuantitas &amp; Harga'!#REF!</definedName>
    <definedName name="sayang" localSheetId="6">'[166]Kuantitas &amp; Harga'!#REF!</definedName>
    <definedName name="sayang">'[166]Kuantitas &amp; Harga'!#REF!</definedName>
    <definedName name="sayu" localSheetId="9">'[304]Upah&amp;Bahan'!$C$19</definedName>
    <definedName name="sayu">'[318]Upah&amp;Bahan'!$C$19</definedName>
    <definedName name="sayur" localSheetId="9">'[304]Upah&amp;Bahan'!$C$27</definedName>
    <definedName name="sayur">'[318]Upah&amp;Bahan'!$C$27</definedName>
    <definedName name="SBASE" localSheetId="9">#REF!</definedName>
    <definedName name="SBASE" localSheetId="4">#REF!</definedName>
    <definedName name="SBASE" localSheetId="6">#REF!</definedName>
    <definedName name="SBASE">#REF!</definedName>
    <definedName name="sbb.05">'[234]Sat~Bahu'!$G$41</definedName>
    <definedName name="sbb.1">'[234]Sat~Bahu'!$G$40</definedName>
    <definedName name="sbb.10">'[234]Sat~Bahu'!$G$35</definedName>
    <definedName name="sbb.2">'[234]Sat~Bahu'!$G$39</definedName>
    <definedName name="sbb.3">'[234]Sat~Bahu'!$G$38</definedName>
    <definedName name="sbb.5">'[234]Sat~Bahu'!$G$37</definedName>
    <definedName name="sbd">[393]TAB!$I$32</definedName>
    <definedName name="SBOQ" localSheetId="4">#REF!</definedName>
    <definedName name="SBOQ" localSheetId="6">#REF!</definedName>
    <definedName name="SBOQ">#REF!</definedName>
    <definedName name="SBOQ1" localSheetId="4">#REF!</definedName>
    <definedName name="SBOQ1">#REF!</definedName>
    <definedName name="SBOQ2" localSheetId="4">#REF!</definedName>
    <definedName name="SBOQ2">#REF!</definedName>
    <definedName name="SBQ" localSheetId="4">#REF!</definedName>
    <definedName name="SBQ">#REF!</definedName>
    <definedName name="sbtb">'[234]Sat~Bahu'!$G$67</definedName>
    <definedName name="sbtp">'[234]Sat~Bahu'!$G$48</definedName>
    <definedName name="sby" localSheetId="6">#REF!</definedName>
    <definedName name="sby">#REF!</definedName>
    <definedName name="sc" localSheetId="9">#REF!</definedName>
    <definedName name="sc" localSheetId="4">#REF!</definedName>
    <definedName name="sc" localSheetId="6">#REF!</definedName>
    <definedName name="sc">#REF!</definedName>
    <definedName name="sc_0.51">#REF!</definedName>
    <definedName name="scab">'[234]Sat~Bahu'!#REF!</definedName>
    <definedName name="scafolding" localSheetId="9">#REF!</definedName>
    <definedName name="scafolding" localSheetId="4">#REF!</definedName>
    <definedName name="scafolding" localSheetId="6">#REF!</definedName>
    <definedName name="scafolding">#REF!</definedName>
    <definedName name="scale" localSheetId="4">#REF!</definedName>
    <definedName name="scale">#REF!</definedName>
    <definedName name="scc" localSheetId="4">#REF!</definedName>
    <definedName name="scc">#REF!</definedName>
    <definedName name="SCEC">[756]Profil!$C$2</definedName>
    <definedName name="scedu" localSheetId="9">#REF!</definedName>
    <definedName name="scedu" localSheetId="4">#REF!</definedName>
    <definedName name="scedu" localSheetId="6">#REF!</definedName>
    <definedName name="scedu">#REF!</definedName>
    <definedName name="SCH" localSheetId="4">#REF!</definedName>
    <definedName name="SCH">#REF!</definedName>
    <definedName name="Schd" localSheetId="6">[757]Rkp!$F$92,[757]Rkp!#REF!,[757]Rkp!$F$54</definedName>
    <definedName name="Schd">[757]Rkp!$F$92,[757]Rkp!#REF!,[757]Rkp!$F$54</definedName>
    <definedName name="SCHE">[758]sche!$D$22:$AU$679</definedName>
    <definedName name="sched" localSheetId="4">#REF!</definedName>
    <definedName name="sched" localSheetId="6">#REF!</definedName>
    <definedName name="sched">#REF!</definedName>
    <definedName name="SCHEDULE" localSheetId="6">#REF!</definedName>
    <definedName name="SCHEDULE">#REF!</definedName>
    <definedName name="ScheduleIntern">'[241]Schedule Intern'!$A$15:$GA$564</definedName>
    <definedName name="ScheduleInternDeviasi">'[241]Schedule Intern'!$BB$1:$BL$91</definedName>
    <definedName name="ScheduleInternSdPeriodeIni">'[241]Schedule Intern'!$AN$1:$AX$5</definedName>
    <definedName name="SCHEDULLE" localSheetId="4">[177]DIV6!#REF!</definedName>
    <definedName name="SCHEDULLE" localSheetId="6">[177]DIV6!#REF!</definedName>
    <definedName name="SCHEDULLE">[177]DIV6!#REF!</definedName>
    <definedName name="scr">[393]TAB!$I$27</definedName>
    <definedName name="scraper">[636]BasicPrice!$F$242</definedName>
    <definedName name="screed" localSheetId="9">#REF!</definedName>
    <definedName name="screed" localSheetId="6">#REF!</definedName>
    <definedName name="screed">#REF!</definedName>
    <definedName name="SCREED10" localSheetId="9">#REF!</definedName>
    <definedName name="SCREED10" localSheetId="6">#REF!</definedName>
    <definedName name="SCREED10">#REF!</definedName>
    <definedName name="SCREED5" localSheetId="9">#REF!</definedName>
    <definedName name="SCREED5" localSheetId="6">#REF!</definedName>
    <definedName name="SCREED5">#REF!</definedName>
    <definedName name="screenplan">'[312]h.sat-bbm'!$J$46</definedName>
    <definedName name="scren">[393]TAB!$I$47</definedName>
    <definedName name="SCRENING" localSheetId="4">#REF!</definedName>
    <definedName name="SCRENING" localSheetId="6">#REF!</definedName>
    <definedName name="SCRENING">#REF!</definedName>
    <definedName name="sd" localSheetId="4">#REF!</definedName>
    <definedName name="sd" localSheetId="6">[683]CH!$C$39</definedName>
    <definedName name="sd">#REF!</definedName>
    <definedName name="sd3p" localSheetId="6">'[150]lam-moi'!#REF!</definedName>
    <definedName name="sd3p">'[150]lam-moi'!#REF!</definedName>
    <definedName name="sda" localSheetId="9" hidden="1">#REF!</definedName>
    <definedName name="sda" localSheetId="4" hidden="1">#REF!</definedName>
    <definedName name="sda" localSheetId="6" hidden="1">#REF!</definedName>
    <definedName name="sda" hidden="1">#REF!</definedName>
    <definedName name="sdatu" localSheetId="9">#REF!</definedName>
    <definedName name="sdatu" localSheetId="6">#REF!</definedName>
    <definedName name="sdatu">#REF!</definedName>
    <definedName name="sde" localSheetId="6" hidden="1">{"'A'!$A$1:$W$63"}</definedName>
    <definedName name="sde" hidden="1">{"'A'!$A$1:$W$63"}</definedName>
    <definedName name="sdf" localSheetId="9" hidden="1">{"'Sheet1'!$A$1"}</definedName>
    <definedName name="sdf" localSheetId="6" hidden="1">{"'Sheet1'!$A$1"}</definedName>
    <definedName name="sdf" hidden="1">{"'Sheet1'!$A$1"}</definedName>
    <definedName name="sdfgfhjkj">[524]Cover!#REF!</definedName>
    <definedName name="SDFGHJ" localSheetId="6" hidden="1">[104]TJ1Q47!$G$7:$G$31</definedName>
    <definedName name="SDFGHJ" hidden="1">[105]TJ1Q47!$G$7:$G$31</definedName>
    <definedName name="SDFSADFSADF" localSheetId="6" hidden="1">[104]TJ1Q47!$L$7:$L$31</definedName>
    <definedName name="SDFSADFSADF" hidden="1">[105]TJ1Q47!$L$7:$L$31</definedName>
    <definedName name="sdfsd" localSheetId="9">#REF!</definedName>
    <definedName name="sdfsd" localSheetId="6">#REF!</definedName>
    <definedName name="sdfsd">#REF!</definedName>
    <definedName name="SDFSDFASFGDSFG" localSheetId="6" hidden="1">[104]TJ1Q47!$E$7:$E$31</definedName>
    <definedName name="SDFSDFASFGDSFG" hidden="1">[105]TJ1Q47!$E$7:$E$31</definedName>
    <definedName name="sdfwrg" localSheetId="9" hidden="1">{"'Sheet1'!$A$1"}</definedName>
    <definedName name="sdfwrg" localSheetId="6" hidden="1">{"'Sheet1'!$A$1"}</definedName>
    <definedName name="sdfwrg" hidden="1">{"'Sheet1'!$A$1"}</definedName>
    <definedName name="sdh">[393]TAB!$I$74</definedName>
    <definedName name="sdm" localSheetId="9">#REF!</definedName>
    <definedName name="sdm" localSheetId="6">#REF!</definedName>
    <definedName name="sdm">#REF!</definedName>
    <definedName name="SDMONG" localSheetId="9">#REF!</definedName>
    <definedName name="SDMONG" localSheetId="6">#REF!</definedName>
    <definedName name="SDMONG">#REF!</definedName>
    <definedName name="sds" localSheetId="4">[759]D6!#REF!</definedName>
    <definedName name="sds" localSheetId="6">[759]D6!#REF!</definedName>
    <definedName name="sds">[759]D6!#REF!</definedName>
    <definedName name="sdsd" localSheetId="4">#REF!</definedName>
    <definedName name="sdsd" localSheetId="6">#REF!</definedName>
    <definedName name="sdsd">#REF!</definedName>
    <definedName name="sdt">[393]TAB!$I$23</definedName>
    <definedName name="sdtbk" localSheetId="6">#REF!</definedName>
    <definedName name="sdtbk">#REF!</definedName>
    <definedName name="sdtg" localSheetId="9" hidden="1">{"'Sheet1'!$A$1"}</definedName>
    <definedName name="sdtg" localSheetId="6" hidden="1">{"'Sheet1'!$A$1"}</definedName>
    <definedName name="sdtg" hidden="1">{"'Sheet1'!$A$1"}</definedName>
    <definedName name="sdvfv" localSheetId="9" hidden="1">{"'Sheet1'!$A$1"}</definedName>
    <definedName name="sdvfv" localSheetId="6" hidden="1">{"'Sheet1'!$A$1"}</definedName>
    <definedName name="sdvfv" hidden="1">{"'Sheet1'!$A$1"}</definedName>
    <definedName name="Sealbond">#REF!</definedName>
    <definedName name="sealent" localSheetId="9">#REF!</definedName>
    <definedName name="sealent" localSheetId="4">'[212]HARGA SATUAN  '!#REF!</definedName>
    <definedName name="sealent" localSheetId="6">#REF!</definedName>
    <definedName name="sealent">'[212]HARGA SATUAN  '!#REF!</definedName>
    <definedName name="sealer" localSheetId="9">#REF!</definedName>
    <definedName name="sealer" localSheetId="6">#REF!</definedName>
    <definedName name="sealer">#REF!</definedName>
    <definedName name="sealer.mowi" localSheetId="9">#REF!</definedName>
    <definedName name="sealer.mowi" localSheetId="6">#REF!</definedName>
    <definedName name="sealer.mowi">#REF!</definedName>
    <definedName name="sealer.vini" localSheetId="9">#REF!</definedName>
    <definedName name="sealer.vini" localSheetId="6">#REF!</definedName>
    <definedName name="sealer.vini">#REF!</definedName>
    <definedName name="sebut" localSheetId="9">#REF!</definedName>
    <definedName name="sebut" localSheetId="6">#REF!</definedName>
    <definedName name="SEBUT">'[365]TERBIL prog 2017'!$G$2:$K$11</definedName>
    <definedName name="SEDANG" localSheetId="6">#REF!</definedName>
    <definedName name="SEDANG">#REF!</definedName>
    <definedName name="sedia" localSheetId="9">#REF!</definedName>
    <definedName name="sedia" localSheetId="4">#REF!</definedName>
    <definedName name="sedia" localSheetId="6">#REF!</definedName>
    <definedName name="sedia">#REF!</definedName>
    <definedName name="sek">#REF!</definedName>
    <definedName name="sekali" localSheetId="9">'[165]Upah&amp;Bahan'!$C$43</definedName>
    <definedName name="sekali">'[166]Upah&amp;Bahan'!$C$43</definedName>
    <definedName name="sekarang" localSheetId="4">#REF!</definedName>
    <definedName name="sekarang" localSheetId="6">#REF!</definedName>
    <definedName name="sekarang">#REF!</definedName>
    <definedName name="sekretaris" localSheetId="4">[203]Input!#REF!</definedName>
    <definedName name="sekretaris" localSheetId="6">[203]Input!#REF!</definedName>
    <definedName name="sekretaris">[203]Input!#REF!</definedName>
    <definedName name="sekring" localSheetId="6">[48]upah!#REF!</definedName>
    <definedName name="sekring">[48]upah!#REF!</definedName>
    <definedName name="sekruphakpanjang" localSheetId="9">#REF!</definedName>
    <definedName name="sekruphakpanjang" localSheetId="6">#REF!</definedName>
    <definedName name="sekruphakpanjang">#REF!</definedName>
    <definedName name="sektor" localSheetId="4">[209]Data!#REF!</definedName>
    <definedName name="sektor" localSheetId="6">[209]Data!#REF!</definedName>
    <definedName name="sektor">[209]Data!#REF!</definedName>
    <definedName name="SEL">'[9]Rekap Bill'!$M$34</definedName>
    <definedName name="selected" localSheetId="4">#REF!</definedName>
    <definedName name="SELECTED" localSheetId="6">[237]BASIC!$I$34</definedName>
    <definedName name="selected">#REF!</definedName>
    <definedName name="selectedyen" localSheetId="6">#REF!</definedName>
    <definedName name="selectedyen">#REF!</definedName>
    <definedName name="selfaddhitivemembran">#REF!</definedName>
    <definedName name="Selimut">#REF!</definedName>
    <definedName name="Selot.1">#REF!</definedName>
    <definedName name="selotip">'[153]Harga Satuan Bahan'!#REF!</definedName>
    <definedName name="Semen" localSheetId="9">#REF!</definedName>
    <definedName name="semen" localSheetId="4">#REF!</definedName>
    <definedName name="semen" localSheetId="6">'[279]dft-harga'!$G$95</definedName>
    <definedName name="semen">#REF!</definedName>
    <definedName name="Semen_Batu_Raja_50_kg" localSheetId="9">#REF!</definedName>
    <definedName name="Semen_Batu_Raja_50_kg" localSheetId="6">#REF!</definedName>
    <definedName name="Semen_Batu_Raja_50_kg">#REF!</definedName>
    <definedName name="semen_grouting" localSheetId="6">#REF!</definedName>
    <definedName name="semen_grouting">#REF!</definedName>
    <definedName name="Semen_Kujang_50_kg" localSheetId="6">#REF!</definedName>
    <definedName name="Semen_Kujang_50_kg">#REF!</definedName>
    <definedName name="Semen_Padang_50_kg">#REF!</definedName>
    <definedName name="SEMEN_PUTIH">[347]Bahan!$M$90</definedName>
    <definedName name="Semen_Tiga_roda__50_kg" localSheetId="9">#REF!</definedName>
    <definedName name="Semen_Tiga_roda__50_kg" localSheetId="6">#REF!</definedName>
    <definedName name="Semen_Tiga_roda__50_kg">#REF!</definedName>
    <definedName name="semen_warna" localSheetId="9">#REF!</definedName>
    <definedName name="semen_warna" localSheetId="6">#REF!</definedName>
    <definedName name="semen_warna">#REF!</definedName>
    <definedName name="SEMEN_ZAK" localSheetId="6">#REF!</definedName>
    <definedName name="SEMEN_ZAK">#REF!</definedName>
    <definedName name="semen1">[48]upah!$H$54</definedName>
    <definedName name="semen40">'[335]UPAH BAHAN '!$F$25</definedName>
    <definedName name="semen50">'[335]UPAH BAHAN '!$F$26</definedName>
    <definedName name="semenGr" localSheetId="9">#REF!</definedName>
    <definedName name="semenGr" localSheetId="6">#REF!</definedName>
    <definedName name="semenGr">#REF!</definedName>
    <definedName name="Semengrouting" localSheetId="9">#REF!</definedName>
    <definedName name="Semengrouting" localSheetId="6">#REF!</definedName>
    <definedName name="Semengrouting">#REF!</definedName>
    <definedName name="Semenpc40">[349]Upah!$L$122</definedName>
    <definedName name="semenputih" localSheetId="9">#REF!</definedName>
    <definedName name="semenputih" localSheetId="6">'[279]dft-harga'!$G$96</definedName>
    <definedName name="Semenputih">[349]Upah!$L$123</definedName>
    <definedName name="SEMENWARNA" localSheetId="4">'[212]HARGA SATUAN  '!#REF!</definedName>
    <definedName name="SEMENWARNA" localSheetId="6">'[212]HARGA SATUAN  '!#REF!</definedName>
    <definedName name="SEMENWARNA">'[212]HARGA SATUAN  '!#REF!</definedName>
    <definedName name="semton" localSheetId="9">#REF!</definedName>
    <definedName name="semton" localSheetId="6">#REF!</definedName>
    <definedName name="semton">#REF!</definedName>
    <definedName name="SEMUA" localSheetId="4">#REF!</definedName>
    <definedName name="SEMUA" localSheetId="6">#REF!</definedName>
    <definedName name="SEMUA">#REF!</definedName>
    <definedName name="sen">[562]CH!$A$2</definedName>
    <definedName name="Sendingsealer" localSheetId="9">#REF!</definedName>
    <definedName name="Sendingsealer" localSheetId="6">#REF!</definedName>
    <definedName name="Sendingsealer">#REF!</definedName>
    <definedName name="seng" localSheetId="9">[339]Analisis!#REF!</definedName>
    <definedName name="seng" localSheetId="6">#REF!</definedName>
    <definedName name="seng">'[363]Harga S Dasar UNTUK IDISI'!$E$47</definedName>
    <definedName name="seng.plat" localSheetId="9">[122]BAHAN!#REF!</definedName>
    <definedName name="seng.plat" localSheetId="6">[122]BAHAN!#REF!</definedName>
    <definedName name="seng.plat">[122]BAHAN!#REF!</definedName>
    <definedName name="SENG_BJLS">[347]Bahan!$M$91</definedName>
    <definedName name="Seng_BJLS_20_gelombang" localSheetId="9">#REF!</definedName>
    <definedName name="Seng_BJLS_20_gelombang" localSheetId="6">#REF!</definedName>
    <definedName name="Seng_BJLS_20_gelombang">#REF!</definedName>
    <definedName name="seng_pagar" localSheetId="9">#REF!</definedName>
    <definedName name="seng_pagar" localSheetId="6">#REF!</definedName>
    <definedName name="seng_pagar">#REF!</definedName>
    <definedName name="Seng_plat_lebar_50_cm__panjang_50_m" localSheetId="9">#REF!</definedName>
    <definedName name="Seng_plat_lebar_50_cm__panjang_50_m" localSheetId="6">#REF!</definedName>
    <definedName name="Seng_plat_lebar_50_cm__panjang_50_m">#REF!</definedName>
    <definedName name="sengalu">#REF!</definedName>
    <definedName name="sengbjls20">[48]upah!$H$75</definedName>
    <definedName name="senggel" localSheetId="6">#REF!</definedName>
    <definedName name="senggel">#REF!</definedName>
    <definedName name="senggel20" localSheetId="9">#REF!</definedName>
    <definedName name="senggel20" localSheetId="6">#REF!</definedName>
    <definedName name="senggel20">#REF!</definedName>
    <definedName name="senggel30" localSheetId="9">#REF!</definedName>
    <definedName name="senggel30" localSheetId="6">#REF!</definedName>
    <definedName name="senggel30">#REF!</definedName>
    <definedName name="senggelkecil">'[279]dft-harga'!$G$98</definedName>
    <definedName name="senggelombang" localSheetId="9">#REF!</definedName>
    <definedName name="senggelombang" localSheetId="6">#REF!</definedName>
    <definedName name="senggelombang">#REF!</definedName>
    <definedName name="senggelombang0.20mm" localSheetId="9">#REF!</definedName>
    <definedName name="senggelombang0.20mm" localSheetId="6">#REF!</definedName>
    <definedName name="senggelombang0.20mm">#REF!</definedName>
    <definedName name="senggelombang0.30mm" localSheetId="9">#REF!</definedName>
    <definedName name="senggelombang0.30mm" localSheetId="6">#REF!</definedName>
    <definedName name="senggelombang0.30mm">#REF!</definedName>
    <definedName name="senggol">#REF!</definedName>
    <definedName name="SENGPL">#REF!</definedName>
    <definedName name="sengplat" localSheetId="9">[531]rekap!$D$29</definedName>
    <definedName name="sengplat">[48]upah!$H$76</definedName>
    <definedName name="sengplat20" localSheetId="9">#REF!</definedName>
    <definedName name="sengplat20" localSheetId="6">#REF!</definedName>
    <definedName name="sengplat20">#REF!</definedName>
    <definedName name="sengplat30" localSheetId="9">#REF!</definedName>
    <definedName name="sengplat30" localSheetId="6">#REF!</definedName>
    <definedName name="sengplat30">#REF!</definedName>
    <definedName name="sengplatbjls30" localSheetId="6">[48]upah!#REF!</definedName>
    <definedName name="sengplatbjls30">[48]upah!#REF!</definedName>
    <definedName name="sengplatbjls40" localSheetId="9">#REF!</definedName>
    <definedName name="sengplatbjls40" localSheetId="6">#REF!</definedName>
    <definedName name="sengplatbjls40">#REF!</definedName>
    <definedName name="SENGROL2" localSheetId="9">#REF!</definedName>
    <definedName name="SENGROL2" localSheetId="6">#REF!</definedName>
    <definedName name="SENGROL2">#REF!</definedName>
    <definedName name="sengrol3" localSheetId="9">#REF!</definedName>
    <definedName name="sengrol3" localSheetId="6">#REF!</definedName>
    <definedName name="sengrol3">#REF!</definedName>
    <definedName name="Sep_All" localSheetId="4">#REF!</definedName>
    <definedName name="Sep_All">#REF!</definedName>
    <definedName name="Sep_Bahapal" localSheetId="4">#REF!</definedName>
    <definedName name="Sep_Bahapal">#REF!</definedName>
    <definedName name="Sep_Barumun" localSheetId="4">#REF!</definedName>
    <definedName name="Sep_Barumun">#REF!</definedName>
    <definedName name="Sep_Buaya" localSheetId="4">#REF!</definedName>
    <definedName name="Sep_Buaya">#REF!</definedName>
    <definedName name="Sep_Dua1" localSheetId="4">#REF!</definedName>
    <definedName name="Sep_Dua1">#REF!</definedName>
    <definedName name="Sep_Dua2" localSheetId="4">#REF!</definedName>
    <definedName name="Sep_Dua2">#REF!</definedName>
    <definedName name="Sep_Hantu" localSheetId="4">#REF!</definedName>
    <definedName name="Sep_Hantu">#REF!</definedName>
    <definedName name="Sep_Pane" localSheetId="4">#REF!</definedName>
    <definedName name="Sep_Pane">#REF!</definedName>
    <definedName name="Sep_Poncan" localSheetId="4">#REF!</definedName>
    <definedName name="Sep_Poncan">#REF!</definedName>
    <definedName name="Sep_Raso" localSheetId="4">#REF!</definedName>
    <definedName name="Sep_Raso">#REF!</definedName>
    <definedName name="Sep_Sibintang" localSheetId="4">#REF!</definedName>
    <definedName name="Sep_Sibintang">#REF!</definedName>
    <definedName name="Sep_Sibuluh" localSheetId="4">#REF!</definedName>
    <definedName name="Sep_Sibuluh">#REF!</definedName>
    <definedName name="Sep_Ujung" localSheetId="4">#REF!</definedName>
    <definedName name="Sep_Ujung">#REF!</definedName>
    <definedName name="sept.1">#REF!</definedName>
    <definedName name="sept.2">#REF!</definedName>
    <definedName name="septictank2">'[240]harga lama'!#REF!</definedName>
    <definedName name="SerbaM">'[274]REKAP RAP'!$H$31</definedName>
    <definedName name="serlak" localSheetId="9">[122]BAHAN!#REF!</definedName>
    <definedName name="serlak">[122]BAHAN!#REF!</definedName>
    <definedName name="Sertifikat_No">'[241]Rekap MC'!$I$10</definedName>
    <definedName name="servcrane" localSheetId="6">#REF!</definedName>
    <definedName name="servcrane">#REF!</definedName>
    <definedName name="servcraneyen" localSheetId="6">#REF!</definedName>
    <definedName name="servcraneyen">#REF!</definedName>
    <definedName name="SERVER" localSheetId="6">[760]Cashflow!$A$1:$P$99</definedName>
    <definedName name="SERVER">[761]Cashflow!$A$1:$P$99</definedName>
    <definedName name="SERVER2" localSheetId="6">[760]Cashflow!$A$1:$P$99</definedName>
    <definedName name="SERVER2">[761]Cashflow!$A$1:$P$99</definedName>
    <definedName name="servicecrane">[636]BasicPrice!$F$250</definedName>
    <definedName name="sesama" localSheetId="4">[131]Volume!#REF!</definedName>
    <definedName name="sesama" localSheetId="6">[131]Volume!#REF!</definedName>
    <definedName name="sesama">[131]Volume!#REF!</definedName>
    <definedName name="set" localSheetId="9">#REF!</definedName>
    <definedName name="set" localSheetId="6">#REF!</definedName>
    <definedName name="set">#REF!</definedName>
    <definedName name="SETFOOT" localSheetId="4">#REF!</definedName>
    <definedName name="SETFOOT" localSheetId="6">#REF!</definedName>
    <definedName name="SETFOOT">#REF!</definedName>
    <definedName name="SETHEAD" localSheetId="4">#REF!</definedName>
    <definedName name="SETHEAD">#REF!</definedName>
    <definedName name="seumantok" localSheetId="9">[531]rekap!$D$42</definedName>
    <definedName name="seumantok">[762]harga!$D$42</definedName>
    <definedName name="SEWA" localSheetId="6">#REF!</definedName>
    <definedName name="SEWA">#REF!</definedName>
    <definedName name="sewa_alat" localSheetId="4">'[561]Data Alat'!#REF!</definedName>
    <definedName name="sewa_alat" localSheetId="6">'[561]Data Alat'!#REF!</definedName>
    <definedName name="sewa_alat">'[561]Data Alat'!#REF!</definedName>
    <definedName name="SEWAALAT">'[553]5-ALAT(1)'!$AR$8:$AW$71</definedName>
    <definedName name="sewalift" localSheetId="9">#REF!</definedName>
    <definedName name="sewalift" localSheetId="6">#REF!</definedName>
    <definedName name="sewalift">#REF!</definedName>
    <definedName name="sewapompa" localSheetId="9">#REF!</definedName>
    <definedName name="sewapompa" localSheetId="6">#REF!</definedName>
    <definedName name="sewapompa">#REF!</definedName>
    <definedName name="sewarmha" localSheetId="6">#REF!</definedName>
    <definedName name="sewarmha">#REF!</definedName>
    <definedName name="sewarmhb">#REF!</definedName>
    <definedName name="sex">[393]TAB!$I$11</definedName>
    <definedName name="seyr">[164]DHSD!$G$45</definedName>
    <definedName name="sf" localSheetId="9">#REF!</definedName>
    <definedName name="sf" localSheetId="6">#REF!</definedName>
    <definedName name="sf">#REF!</definedName>
    <definedName name="sfhs">'[243]Lamp-4 Sat-Das'!$J$33</definedName>
    <definedName name="sfvd100" localSheetId="9">#REF!</definedName>
    <definedName name="sfvd100" localSheetId="4">#REF!</definedName>
    <definedName name="sfvd100" localSheetId="6">#REF!</definedName>
    <definedName name="sfvd100">#REF!</definedName>
    <definedName name="sg" localSheetId="9">#REF!</definedName>
    <definedName name="sg" localSheetId="6">#REF!</definedName>
    <definedName name="sg">#REF!</definedName>
    <definedName name="sga">#REF!</definedName>
    <definedName name="sgel">'[153]Harga Satuan Bahan'!#REF!</definedName>
    <definedName name="sgen">[393]TAB!$I$67</definedName>
    <definedName name="SGFASFGA" localSheetId="6" hidden="1">[104]TJ1Q47!$E$7:$E$31</definedName>
    <definedName name="SGFASFGA" hidden="1">[105]TJ1Q47!$E$7:$E$31</definedName>
    <definedName name="sgnc" localSheetId="6">[150]gtrinh!#REF!</definedName>
    <definedName name="sgnc">[150]gtrinh!#REF!</definedName>
    <definedName name="sgr">[393]TAB!$I$55</definedName>
    <definedName name="sgratds1a" localSheetId="6">#REF!</definedName>
    <definedName name="sgratds1a">#REF!</definedName>
    <definedName name="sgratds1ayen" localSheetId="6">#REF!</definedName>
    <definedName name="sgratds1ayen">#REF!</definedName>
    <definedName name="sgvl" localSheetId="6">[150]gtrinh!#REF!</definedName>
    <definedName name="sgvl">[150]gtrinh!#REF!</definedName>
    <definedName name="sgyf" localSheetId="9">#REF!</definedName>
    <definedName name="sgyf" localSheetId="6">#REF!</definedName>
    <definedName name="sgyf">#REF!</definedName>
    <definedName name="sh">[164]DHSD!$G$27</definedName>
    <definedName name="shandingsaler" localSheetId="9">#REF!</definedName>
    <definedName name="shandingsaler" localSheetId="6">#REF!</definedName>
    <definedName name="shandingsaler">#REF!</definedName>
    <definedName name="sheepfoot">[248]Alat!$I$63</definedName>
    <definedName name="SHEET">[193]Peralatan!$BO$166</definedName>
    <definedName name="sheet.doublecylinder" localSheetId="9">#REF!</definedName>
    <definedName name="sheet.doublecylinder" localSheetId="6">#REF!</definedName>
    <definedName name="sheet.doublecylinder">#REF!</definedName>
    <definedName name="SHEET2" localSheetId="6">'[763]Anls Hrg'!#REF!</definedName>
    <definedName name="SHEET2">'[763]Anls Hrg'!#REF!</definedName>
    <definedName name="SHEET23" localSheetId="6">'[763]Anls Hrg'!#REF!</definedName>
    <definedName name="SHEET23">'[763]Anls Hrg'!#REF!</definedName>
    <definedName name="Sheetpile" localSheetId="9">#REF!</definedName>
    <definedName name="Sheetpile" localSheetId="6">#REF!</definedName>
    <definedName name="sheetpile">[99]hrg_sat!$H$53</definedName>
    <definedName name="SHF" localSheetId="9">#REF!</definedName>
    <definedName name="SHF" localSheetId="6">#REF!</definedName>
    <definedName name="SHF">#REF!</definedName>
    <definedName name="shg">'[243]Lamp-4 Sat-Das'!$J$58</definedName>
    <definedName name="Shipping">1.25</definedName>
    <definedName name="shoring_k500">[208]UPH!$K$68</definedName>
    <definedName name="SHORTLIST" localSheetId="4">#REF!</definedName>
    <definedName name="SHORTLIST" localSheetId="6">#REF!</definedName>
    <definedName name="SHORTLIST">#REF!</definedName>
    <definedName name="shovel" localSheetId="9">#REF!</definedName>
    <definedName name="shovel" localSheetId="6">#REF!</definedName>
    <definedName name="shovel">#REF!</definedName>
    <definedName name="showerspray">#REF!</definedName>
    <definedName name="ShowersprayTX403SN5">#REF!</definedName>
    <definedName name="shrs">'[234]Sat~Bahu'!$G$87</definedName>
    <definedName name="sht" localSheetId="6">'[150]THPDMoi  (2)'!#REF!</definedName>
    <definedName name="sht">'[150]THPDMoi  (2)'!#REF!</definedName>
    <definedName name="sht3p" localSheetId="6">'[150]lam-moi'!#REF!</definedName>
    <definedName name="sht3p">'[150]lam-moi'!#REF!</definedName>
    <definedName name="SIAP" localSheetId="4">'[527]MP.2.1.1'!#REF!</definedName>
    <definedName name="SIAP" localSheetId="6">'[527]MP.2.1.1'!#REF!</definedName>
    <definedName name="SIAP">'[527]MP.2.1.1'!#REF!</definedName>
    <definedName name="siapakah" localSheetId="9">'[165]Upah&amp;Bahan'!$C$22</definedName>
    <definedName name="siapakah">'[166]Upah&amp;Bahan'!$C$22</definedName>
    <definedName name="siaran" localSheetId="4">[87]Ans!#REF!</definedName>
    <definedName name="siaran" localSheetId="6">[87]Ans!#REF!</definedName>
    <definedName name="siaran">[87]Ans!#REF!</definedName>
    <definedName name="signboard">[114]BasicPrice!$G$138</definedName>
    <definedName name="Sikagrout215">[99]hrg_sat!$H$86</definedName>
    <definedName name="sikat" localSheetId="9">#REF!</definedName>
    <definedName name="sikat" localSheetId="4">[306]boq!#REF!</definedName>
    <definedName name="sikat" localSheetId="6">#REF!</definedName>
    <definedName name="sikat">[306]boq!#REF!</definedName>
    <definedName name="sikp" localSheetId="6">#REF!</definedName>
    <definedName name="sikp">#REF!</definedName>
    <definedName name="siku" localSheetId="9">'[304]Upah&amp;Bahan'!$C$20</definedName>
    <definedName name="siku">'[318]Upah&amp;Bahan'!$C$20</definedName>
    <definedName name="siltip" localSheetId="4">'[212]HARGA SATUAN  '!#REF!</definedName>
    <definedName name="siltip" localSheetId="6">'[212]HARGA SATUAN  '!#REF!</definedName>
    <definedName name="siltip">'[212]HARGA SATUAN  '!#REF!</definedName>
    <definedName name="simpang" localSheetId="6">#REF!</definedName>
    <definedName name="simpang">#REF!</definedName>
    <definedName name="single" localSheetId="4">#REF!</definedName>
    <definedName name="single" localSheetId="6">#REF!</definedName>
    <definedName name="single">#REF!</definedName>
    <definedName name="sinso" localSheetId="4">'[251]upah bahan'!#REF!</definedName>
    <definedName name="sinso" localSheetId="6">'[251]upah bahan'!#REF!</definedName>
    <definedName name="sinso">'[251]upah bahan'!#REF!</definedName>
    <definedName name="SIPIL" localSheetId="9" hidden="1">'[764]GALIAN MEKANIS'!#REF!</definedName>
    <definedName name="SIPIL" localSheetId="6" hidden="1">'[764]GALIAN MEKANIS'!#REF!</definedName>
    <definedName name="SIPIL" hidden="1">'[764]GALIAN MEKANIS'!#REF!</definedName>
    <definedName name="SIPIL_6" localSheetId="9">#REF!</definedName>
    <definedName name="SIPIL_6" localSheetId="6">#REF!</definedName>
    <definedName name="SIPIL_6">#REF!</definedName>
    <definedName name="SIPIL_8" localSheetId="9">#REF!</definedName>
    <definedName name="SIPIL_8" localSheetId="6">#REF!</definedName>
    <definedName name="SIPIL_8">#REF!</definedName>
    <definedName name="SIPIL_8_6" localSheetId="9">#REF!</definedName>
    <definedName name="SIPIL_8_6" localSheetId="6">#REF!</definedName>
    <definedName name="SIPIL_8_6">#REF!</definedName>
    <definedName name="Sirlak">#REF!</definedName>
    <definedName name="SIRSANG">#REF!</definedName>
    <definedName name="SIRTU" localSheetId="4">#REF!</definedName>
    <definedName name="SIRTU">#REF!</definedName>
    <definedName name="SISA" localSheetId="4">#REF!</definedName>
    <definedName name="SISA">#REF!</definedName>
    <definedName name="sisa_alokasi">#REF!</definedName>
    <definedName name="SisaBahan_sd_Lalu">'[241]Rekap Sisa Bahan'!$G$1</definedName>
    <definedName name="SisaBahan_sd_SaatIni">'[241]Rekap Sisa Bahan'!$T$1</definedName>
    <definedName name="SisaPerubahanRAP">'[405]RAP Sisa'!$A$11:$X$227</definedName>
    <definedName name="sisikbadak" localSheetId="9">[339]Analisis!#REF!</definedName>
    <definedName name="sisikbadak" localSheetId="6">#REF!</definedName>
    <definedName name="sisikbadak">#REF!</definedName>
    <definedName name="SITON" localSheetId="9">#REF!</definedName>
    <definedName name="SITON" localSheetId="6">#REF!</definedName>
    <definedName name="SITON">#REF!</definedName>
    <definedName name="sjsd">'[246]SAT-DAS'!$J$24</definedName>
    <definedName name="SK" localSheetId="9">#REF!</definedName>
    <definedName name="SK" localSheetId="4">#REF!</definedName>
    <definedName name="SK" localSheetId="6">#REF!</definedName>
    <definedName name="SK">#REF!</definedName>
    <definedName name="sK.1" localSheetId="4">#REF!</definedName>
    <definedName name="sK.1">#REF!</definedName>
    <definedName name="skb">'[234]Sat~Bahu'!$G$62</definedName>
    <definedName name="skem_jak1" localSheetId="4">[765]Volume!#REF!</definedName>
    <definedName name="skem_jak1" localSheetId="6">[765]Volume!#REF!</definedName>
    <definedName name="skem_jak1">[765]Volume!#REF!</definedName>
    <definedName name="skgb">'[234]Sat~Bahu'!$G$29</definedName>
    <definedName name="skh" localSheetId="9">#REF!</definedName>
    <definedName name="skh" localSheetId="6">#REF!</definedName>
    <definedName name="skh">#REF!</definedName>
    <definedName name="skhd" localSheetId="9">#REF!</definedName>
    <definedName name="skhd" localSheetId="6">#REF!</definedName>
    <definedName name="skhd">#REF!</definedName>
    <definedName name="skhds" localSheetId="9">#REF!</definedName>
    <definedName name="skhds" localSheetId="6">#REF!</definedName>
    <definedName name="skhds">#REF!</definedName>
    <definedName name="SKILL" localSheetId="6">[468]BASIC!$I$12</definedName>
    <definedName name="skill">[467]Basic!$F$45</definedName>
    <definedName name="skk" localSheetId="9">#REF!</definedName>
    <definedName name="skk" localSheetId="6">#REF!</definedName>
    <definedName name="skk">[393]TAB!$I$43</definedName>
    <definedName name="skl" localSheetId="9">#REF!</definedName>
    <definedName name="skl" localSheetId="6">#REF!</definedName>
    <definedName name="skl">#REF!</definedName>
    <definedName name="skp" localSheetId="6">#REF!</definedName>
    <definedName name="skp">#REF!</definedName>
    <definedName name="skpb">'[234]Sat~Bahu'!$G$58</definedName>
    <definedName name="sks">'[234]Sat~Bahu'!$G$30</definedName>
    <definedName name="skup">'[234]Sat~Bahu'!$G$77</definedName>
    <definedName name="sky" localSheetId="9">#REF!</definedName>
    <definedName name="sky" localSheetId="6">#REF!</definedName>
    <definedName name="sky">#REF!</definedName>
    <definedName name="SL_CRD" localSheetId="9">#REF!</definedName>
    <definedName name="SL_CRD" localSheetId="6">#REF!</definedName>
    <definedName name="SL_CRD">#REF!</definedName>
    <definedName name="SL_CRS" localSheetId="9">#REF!</definedName>
    <definedName name="SL_CRS" localSheetId="6">#REF!</definedName>
    <definedName name="SL_CRS">#REF!</definedName>
    <definedName name="SL_CS">#REF!</definedName>
    <definedName name="SL_DD">#REF!</definedName>
    <definedName name="slabfw">#REF!</definedName>
    <definedName name="slabfw_6">#REF!</definedName>
    <definedName name="slengbaja16">#REF!</definedName>
    <definedName name="SLH" localSheetId="9">'[125]1_boq'!#REF!</definedName>
    <definedName name="SLH" localSheetId="4">'[10]Df-Kuan'!#REF!</definedName>
    <definedName name="SLH" localSheetId="6">[1]COVER!#REF!</definedName>
    <definedName name="SLH">'[10]Df-Kuan'!#REF!</definedName>
    <definedName name="Slof" localSheetId="9">#REF!</definedName>
    <definedName name="Slof">'[766]anl gedung'!#REF!</definedName>
    <definedName name="sloof" localSheetId="9">#REF!</definedName>
    <definedName name="Sloof" localSheetId="4">#REF!</definedName>
    <definedName name="Sloof" localSheetId="6">#REF!</definedName>
    <definedName name="Sloof">#REF!</definedName>
    <definedName name="sloof\tb.1.1GWT" localSheetId="9">#REF!</definedName>
    <definedName name="sloof\tb.1.1GWT" localSheetId="6">#REF!</definedName>
    <definedName name="sloof\tb.1.1GWT">#REF!</definedName>
    <definedName name="sloof\tb.1.2GWT">#REF!</definedName>
    <definedName name="sloof\tb.2.1GWT">#REF!</definedName>
    <definedName name="sloof\tb.2.2GWT">#REF!</definedName>
    <definedName name="sloof\tb2.2GWT">#REF!</definedName>
    <definedName name="sloof\tb2.3GWT">#REF!</definedName>
    <definedName name="sloof\tb2.4Gwt">#REF!</definedName>
    <definedName name="sloof\tb3.1GWT">#REF!</definedName>
    <definedName name="sloof175">#REF!</definedName>
    <definedName name="Sloof2030p367u1580" localSheetId="4">#REF!</definedName>
    <definedName name="Sloof2030p367u1580">#REF!</definedName>
    <definedName name="Sloof2535p516u1083" localSheetId="4">#REF!</definedName>
    <definedName name="Sloof2535p516u1083">#REF!</definedName>
    <definedName name="Sloof2540p476u1264" localSheetId="4">#REF!</definedName>
    <definedName name="Sloof2540p476u1264">#REF!</definedName>
    <definedName name="slooftb1">#REF!</definedName>
    <definedName name="slooftb2">#REF!</definedName>
    <definedName name="slooftb3">#REF!</definedName>
    <definedName name="slooftb4">#REF!</definedName>
    <definedName name="slooftb5">#REF!</definedName>
    <definedName name="slooftb6">#REF!</definedName>
    <definedName name="slot">'[176]Harga Satuan Bahan'!$E$170</definedName>
    <definedName name="slotpintu" localSheetId="4">'[212]HARGA SATUAN  '!#REF!</definedName>
    <definedName name="slotpintu" localSheetId="6">'[212]HARGA SATUAN  '!#REF!</definedName>
    <definedName name="slotpintu">'[212]HARGA SATUAN  '!#REF!</definedName>
    <definedName name="slr">[767]harsat!$K$43</definedName>
    <definedName name="SLT">[393]TAB!$I$71</definedName>
    <definedName name="SM" localSheetId="9">#REF!</definedName>
    <definedName name="SM" localSheetId="6">#REF!</definedName>
    <definedName name="SM">'[241]DATA PROYEK'!$F$88</definedName>
    <definedName name="SMAT" localSheetId="4">#REF!</definedName>
    <definedName name="SMAT" localSheetId="6">#REF!</definedName>
    <definedName name="SMAT">#REF!</definedName>
    <definedName name="smc">[393]TAB!$I$51</definedName>
    <definedName name="SMP" localSheetId="9">#REF!</definedName>
    <definedName name="SMP" localSheetId="6">#REF!</definedName>
    <definedName name="SMP">#REF!</definedName>
    <definedName name="smt">'[234]Sat~Bahu'!$G$53</definedName>
    <definedName name="sn">[84]Ch!$A$16</definedName>
    <definedName name="sn10x33" localSheetId="9">#REF!</definedName>
    <definedName name="sn10x33" localSheetId="6">#REF!</definedName>
    <definedName name="sn10x33">#REF!</definedName>
    <definedName name="SNC" localSheetId="6">[379]CH!$C$29</definedName>
    <definedName name="SNC">[563]CH!$C$40</definedName>
    <definedName name="sngranito10x20" localSheetId="9">#REF!</definedName>
    <definedName name="sngranito10x20" localSheetId="6">#REF!</definedName>
    <definedName name="sngranito10x20">#REF!</definedName>
    <definedName name="sngranito10x30" localSheetId="9">#REF!</definedName>
    <definedName name="sngranito10x30" localSheetId="6">#REF!</definedName>
    <definedName name="sngranito10x30">#REF!</definedName>
    <definedName name="sngranito6x20" localSheetId="9">#REF!</definedName>
    <definedName name="sngranito6x20" localSheetId="6">#REF!</definedName>
    <definedName name="sngranito6x20">#REF!</definedName>
    <definedName name="sngranito6x30">#REF!</definedName>
    <definedName name="snkeramik10x20">#REF!</definedName>
    <definedName name="snkeramik10x25">#REF!</definedName>
    <definedName name="snkeramik10x30">#REF!</definedName>
    <definedName name="snkeramik6x20">#REF!</definedName>
    <definedName name="snkeramik6x30">#REF!</definedName>
    <definedName name="snkeramiktangga10x20">#REF!</definedName>
    <definedName name="snkeramiktangga10x25">#REF!</definedName>
    <definedName name="snkeramiktangga10x30">#REF!</definedName>
    <definedName name="snkeramiktangga10x33">#REF!</definedName>
    <definedName name="SO" localSheetId="4">#REF!</definedName>
    <definedName name="SO">#REF!</definedName>
    <definedName name="SoapbasketTX2BV1B">#REF!</definedName>
    <definedName name="SoapdispencerTS125R">#REF!</definedName>
    <definedName name="soapholder">#REF!</definedName>
    <definedName name="SoapholderS6N">#REF!</definedName>
    <definedName name="soc3p">#REF!</definedName>
    <definedName name="Socket_gip_ø_1_2">#REF!</definedName>
    <definedName name="Socket_gip_ø_3_4">#REF!</definedName>
    <definedName name="Socket_pvc_ø_2__maspion_D">#REF!</definedName>
    <definedName name="Socket_pvc_ø_4__maspion_D">#REF!</definedName>
    <definedName name="socket1">[122]BAHAN!#REF!</definedName>
    <definedName name="socket2">[122]BAHAN!#REF!</definedName>
    <definedName name="socket2.5">[122]BAHAN!#REF!</definedName>
    <definedName name="SOCKET25">[486]BAHAN!$L$35</definedName>
    <definedName name="socket4">[122]BAHAN!#REF!</definedName>
    <definedName name="Sodding" localSheetId="4">'[768]3-DIV8'!#REF!</definedName>
    <definedName name="Sodding" localSheetId="6">'[769]3-DIV8'!#REF!</definedName>
    <definedName name="Sodding">'[768]3-DIV8'!#REF!</definedName>
    <definedName name="SOE" localSheetId="9">[347]Bahan!$M$52</definedName>
    <definedName name="SOE" localSheetId="6">[347]Bahan!$M$52</definedName>
    <definedName name="SOE">'[241]DATA PROYEK'!$F$90</definedName>
    <definedName name="soil" localSheetId="4">#REF!</definedName>
    <definedName name="soil" localSheetId="6">#REF!</definedName>
    <definedName name="soil">#REF!</definedName>
    <definedName name="Solar" localSheetId="9">#REF!</definedName>
    <definedName name="Solar" localSheetId="4">#REF!</definedName>
    <definedName name="Solar">#REF!</definedName>
    <definedName name="solar2">[208]BHN!$L$23</definedName>
    <definedName name="solaralas539" localSheetId="4">#REF!</definedName>
    <definedName name="solaralas539" localSheetId="6">#REF!</definedName>
    <definedName name="solaralas539">#REF!</definedName>
    <definedName name="Solarhan539">'[658]Up Bhn3'!$AA$32</definedName>
    <definedName name="solarm" localSheetId="4">'[322]DU&amp;B'!#REF!</definedName>
    <definedName name="solarm" localSheetId="6">'[323]DU&amp;B'!#REF!</definedName>
    <definedName name="solarm">'[322]DU&amp;B'!#REF!</definedName>
    <definedName name="solaryen" localSheetId="6">#REF!</definedName>
    <definedName name="solaryen">#REF!</definedName>
    <definedName name="sop">'[694]Harga Satuan'!$H$16</definedName>
    <definedName name="sopir" localSheetId="9">#REF!</definedName>
    <definedName name="sopir" localSheetId="4">#REF!</definedName>
    <definedName name="sopir" localSheetId="6">[258]upahbahan!$G$30</definedName>
    <definedName name="sopir">#REF!</definedName>
    <definedName name="SOPIR.P" localSheetId="4">#REF!</definedName>
    <definedName name="SOPIR.P" localSheetId="6">#REF!</definedName>
    <definedName name="SOPIR.P">#REF!</definedName>
    <definedName name="sopirdrt">[255]HDU!$H$20</definedName>
    <definedName name="Sopr" localSheetId="9">#REF!</definedName>
    <definedName name="Sopr" localSheetId="6">#REF!</definedName>
    <definedName name="Sopr">#REF!</definedName>
    <definedName name="sort" localSheetId="9" hidden="1">#REF!</definedName>
    <definedName name="sort" localSheetId="4" hidden="1">#REF!</definedName>
    <definedName name="sort" localSheetId="6" hidden="1">#REF!</definedName>
    <definedName name="sort" hidden="1">#REF!</definedName>
    <definedName name="SP">#REF!</definedName>
    <definedName name="Sp.36">#REF!</definedName>
    <definedName name="Sp.37">#REF!</definedName>
    <definedName name="Sp.38">#REF!</definedName>
    <definedName name="Sp.39">#REF!</definedName>
    <definedName name="Sp.39a">#REF!</definedName>
    <definedName name="Sp.39b">#REF!</definedName>
    <definedName name="Sp.41">#REF!</definedName>
    <definedName name="Sp.42">#REF!</definedName>
    <definedName name="Sp.43">#REF!</definedName>
    <definedName name="Sp.III.14." localSheetId="4">#REF!</definedName>
    <definedName name="Sp.III.14.">#REF!</definedName>
    <definedName name="Sp.III.16." localSheetId="4">#REF!</definedName>
    <definedName name="Sp.III.16.">#REF!</definedName>
    <definedName name="Sp.III.17." localSheetId="4">#REF!</definedName>
    <definedName name="Sp.III.17.">#REF!</definedName>
    <definedName name="Sp.III.18." localSheetId="4">#REF!</definedName>
    <definedName name="Sp.III.18.">#REF!</definedName>
    <definedName name="Sp.III.19." localSheetId="4">#REF!</definedName>
    <definedName name="Sp.III.19.">#REF!</definedName>
    <definedName name="Sp.IV.14.a" localSheetId="4">#REF!</definedName>
    <definedName name="Sp.IV.14.a">#REF!</definedName>
    <definedName name="Sp.IV.16.a" localSheetId="4">#REF!</definedName>
    <definedName name="Sp.IV.16.a">#REF!</definedName>
    <definedName name="Sp.IV.19.a" localSheetId="4">#REF!</definedName>
    <definedName name="Sp.IV.19.a">#REF!</definedName>
    <definedName name="Sp.IX" localSheetId="4">#REF!</definedName>
    <definedName name="Sp.IX">#REF!</definedName>
    <definedName name="Sp.IX.a" localSheetId="4">#REF!</definedName>
    <definedName name="Sp.IX.a">#REF!</definedName>
    <definedName name="Sp.LPP">#REF!</definedName>
    <definedName name="Sp.V" localSheetId="4">#REF!</definedName>
    <definedName name="Sp.V">#REF!</definedName>
    <definedName name="Sp.V.1" localSheetId="4">#REF!</definedName>
    <definedName name="Sp.V.1">#REF!</definedName>
    <definedName name="Sp.vb2">#REF!</definedName>
    <definedName name="Sp.vd11">#REF!</definedName>
    <definedName name="Sp.vd12">#REF!</definedName>
    <definedName name="Sp.vd13">#REF!</definedName>
    <definedName name="Sp.vd14">#REF!</definedName>
    <definedName name="Sp.vd15">#REF!</definedName>
    <definedName name="Sp.vd2">#REF!</definedName>
    <definedName name="Sp.vd3">#REF!</definedName>
    <definedName name="Sp.vd4">#REF!</definedName>
    <definedName name="Sp.vd5">#REF!</definedName>
    <definedName name="Sp.vd6">#REF!</definedName>
    <definedName name="Sp.vd7">#REF!</definedName>
    <definedName name="Sp.ve1">#REF!</definedName>
    <definedName name="Sp.Ve2">#REF!</definedName>
    <definedName name="Sp.ve3">#REF!</definedName>
    <definedName name="Sp.ve5">#REF!</definedName>
    <definedName name="Sp.ve6">#REF!</definedName>
    <definedName name="Sp.ve7">#REF!</definedName>
    <definedName name="Sp.ve8">#REF!</definedName>
    <definedName name="Sp.vf2">#REF!</definedName>
    <definedName name="Sp.vf4">#REF!</definedName>
    <definedName name="Sp.vg1">#REF!</definedName>
    <definedName name="Sp.vg2">#REF!</definedName>
    <definedName name="Sp.vg3">#REF!</definedName>
    <definedName name="Sp.vg4">#REF!</definedName>
    <definedName name="Sp.vg5">#REF!</definedName>
    <definedName name="Sp.vg6">#REF!</definedName>
    <definedName name="Sp.vg8">#REF!</definedName>
    <definedName name="Sp.vg9">#REF!</definedName>
    <definedName name="SP.VII.a" localSheetId="4">#REF!</definedName>
    <definedName name="SP.VII.a">#REF!</definedName>
    <definedName name="Sp.VII.b" localSheetId="4">#REF!</definedName>
    <definedName name="Sp.VII.b">#REF!</definedName>
    <definedName name="Sp.VIIb">#REF!</definedName>
    <definedName name="sp_4">#REF!</definedName>
    <definedName name="spacer">#REF!</definedName>
    <definedName name="spam_ikk">[260]am_al!$B$274:$I$310</definedName>
    <definedName name="spam_kumuh">[260]am_al!$B$312:$I$348</definedName>
    <definedName name="spam_pemekaran">[260]am_al!$B$388:$I$424</definedName>
    <definedName name="spam_perbatasan">[260]am_al!$B$464:$I$500</definedName>
    <definedName name="spam_rawanair">[260]am_al!$B$236:$I$272</definedName>
    <definedName name="spam_rsh_rusuna">[260]am_al!$B$350:$I$386</definedName>
    <definedName name="SPAN_UTAMA" localSheetId="9">[122]BAHAN!#REF!</definedName>
    <definedName name="SPAN_UTAMA">[122]BAHAN!#REF!</definedName>
    <definedName name="span5" localSheetId="4">#REF!</definedName>
    <definedName name="span5" localSheetId="6">#REF!</definedName>
    <definedName name="span5">#REF!</definedName>
    <definedName name="sparingPVC2.1\2" localSheetId="9">#REF!</definedName>
    <definedName name="sparingPVC2.1\2" localSheetId="6">#REF!</definedName>
    <definedName name="sparingPVC2.1\2">#REF!</definedName>
    <definedName name="sparingPVC3">#REF!</definedName>
    <definedName name="sparingPVC4">#REF!</definedName>
    <definedName name="spav">'[234]Sat~Bahu'!$G$82</definedName>
    <definedName name="Spb">[345]Base_Price!$J$59</definedName>
    <definedName name="spc">'[234]Sat~Bahu'!$G$55</definedName>
    <definedName name="SpecialPrice" localSheetId="9" hidden="1">#REF!</definedName>
    <definedName name="SpecialPrice" localSheetId="4" hidden="1">#REF!</definedName>
    <definedName name="SpecialPrice" localSheetId="6" hidden="1">#REF!</definedName>
    <definedName name="SpecialPrice" hidden="1">#REF!</definedName>
    <definedName name="SPEMBA" localSheetId="9">'[125]1_boq'!#REF!</definedName>
    <definedName name="SPEMBA" localSheetId="4">#REF!</definedName>
    <definedName name="SPEMBA" localSheetId="6">[1]COVER!#REF!</definedName>
    <definedName name="SPEMBA">#REF!</definedName>
    <definedName name="SPEN" localSheetId="6">#REF!</definedName>
    <definedName name="SPEN">#REF!</definedName>
    <definedName name="SPENING" localSheetId="9">'[125]1_boq'!#REF!</definedName>
    <definedName name="SPENING" localSheetId="4">'[10]Df-Kuan'!#REF!</definedName>
    <definedName name="SPENING" localSheetId="6">[1]COVER!#REF!</definedName>
    <definedName name="SPENING">'[10]Df-Kuan'!#REF!</definedName>
    <definedName name="SPESI1.4" localSheetId="4">#REF!</definedName>
    <definedName name="SPESI1.4" localSheetId="6">#REF!</definedName>
    <definedName name="SPESI1.4">#REF!</definedName>
    <definedName name="SPI">'[241]EARNED VALUE'!$AM$1</definedName>
    <definedName name="spj">'[234]Sat~Bahu'!$G$66</definedName>
    <definedName name="spk1p" localSheetId="6">'[150]#REF'!#REF!</definedName>
    <definedName name="spk1p">'[150]#REF'!#REF!</definedName>
    <definedName name="spk3p" localSheetId="6">'[150]lam-moi'!#REF!</definedName>
    <definedName name="spk3p">'[150]lam-moi'!#REF!</definedName>
    <definedName name="SPL" localSheetId="9">#REF!</definedName>
    <definedName name="SPL" localSheetId="6">#REF!</definedName>
    <definedName name="SPL">#REF!</definedName>
    <definedName name="SPL.I.A">#N/A</definedName>
    <definedName name="SPL.I.B">#N/A</definedName>
    <definedName name="SPL.I.C">#N/A</definedName>
    <definedName name="SPL.II.A">#N/A</definedName>
    <definedName name="SPL.II.B">#N/A</definedName>
    <definedName name="SPL.II.C">#N/A</definedName>
    <definedName name="SPL.II.D">#N/A</definedName>
    <definedName name="SPL.II.E">#N/A</definedName>
    <definedName name="Spl.IId">[222]ANALISA!$H$215</definedName>
    <definedName name="Spl.IIe">[222]ANALISA!$H$241</definedName>
    <definedName name="Spl.IIf">[222]ANALISA!$H$251</definedName>
    <definedName name="SPL.III.D">#N/A</definedName>
    <definedName name="SPL.III.E">#N/A</definedName>
    <definedName name="SPL.IIIA" localSheetId="9">#N/A</definedName>
    <definedName name="SPL.IIIA" localSheetId="6">#N/A</definedName>
    <definedName name="Spl.IIIa">[222]ANALISA!$H$616</definedName>
    <definedName name="SPL.IIIB" localSheetId="9">#N/A</definedName>
    <definedName name="SPL.IIIB" localSheetId="6">#N/A</definedName>
    <definedName name="Spl.IIIb">[222]ANALISA!$H$628</definedName>
    <definedName name="SPL.IIIC">#N/A</definedName>
    <definedName name="SPL.IV.A">#N/A</definedName>
    <definedName name="SPL.IV.B">#N/A</definedName>
    <definedName name="SPL.IV.C">#N/A</definedName>
    <definedName name="SPL.IV.D">#N/A</definedName>
    <definedName name="SPL.IV.E">#N/A</definedName>
    <definedName name="SPL.V.A">#N/A</definedName>
    <definedName name="SPL.V.B">#N/A</definedName>
    <definedName name="SPL.V.C">#N/A</definedName>
    <definedName name="SPL.V.D">#N/A</definedName>
    <definedName name="SPL.V.E">#N/A</definedName>
    <definedName name="Spl.Va">[222]ANALISA!$H$486</definedName>
    <definedName name="Spl.Vb">[222]ANALISA!$H$493</definedName>
    <definedName name="Spl.Vc">[222]ANALISA!$H$501</definedName>
    <definedName name="Spl.Vd">[222]ANALISA!$H$510</definedName>
    <definedName name="Spl.Ve">[222]ANALISA!$H$519</definedName>
    <definedName name="SPL_6" localSheetId="9">#REF!</definedName>
    <definedName name="SPL_6" localSheetId="6">#REF!</definedName>
    <definedName name="SPL_6">#REF!</definedName>
    <definedName name="SPL_8" localSheetId="9">#REF!</definedName>
    <definedName name="SPL_8" localSheetId="6">#REF!</definedName>
    <definedName name="SPL_8">#REF!</definedName>
    <definedName name="SPL_8_6" localSheetId="9">#REF!</definedName>
    <definedName name="SPL_8_6" localSheetId="6">#REF!</definedName>
    <definedName name="SPL_8_6">#REF!</definedName>
    <definedName name="splat">'[153]Harga Satuan Bahan'!$E$160</definedName>
    <definedName name="SPLEET">[237]BASIC!$I$31</definedName>
    <definedName name="splete23" localSheetId="4">'[291]HARGA SATUAN'!#REF!</definedName>
    <definedName name="splete23" localSheetId="6">'[291]HARGA SATUAN'!#REF!</definedName>
    <definedName name="splete23">'[291]HARGA SATUAN'!#REF!</definedName>
    <definedName name="split" localSheetId="9">#REF!</definedName>
    <definedName name="split" localSheetId="4">#REF!</definedName>
    <definedName name="split" localSheetId="6">[48]upah!$H$58</definedName>
    <definedName name="split">#REF!</definedName>
    <definedName name="split1.2" localSheetId="9">#REF!</definedName>
    <definedName name="split1.2" localSheetId="6">#REF!</definedName>
    <definedName name="split1.2">#REF!</definedName>
    <definedName name="split1x2" localSheetId="6">#REF!</definedName>
    <definedName name="split1x2">#REF!</definedName>
    <definedName name="split2.3" localSheetId="6">#REF!</definedName>
    <definedName name="split2.3">#REF!</definedName>
    <definedName name="split2x3">#REF!</definedName>
    <definedName name="split3x5">#REF!</definedName>
    <definedName name="split5x7">#REF!</definedName>
    <definedName name="SPLT">#REF!</definedName>
    <definedName name="SPMK">'[241]DATA PROYEK'!$F$27</definedName>
    <definedName name="spp" localSheetId="9" hidden="1">#REF!</definedName>
    <definedName name="spp" localSheetId="6" hidden="1">#REF!</definedName>
    <definedName name="spp">[345]Base_Price!$J$49</definedName>
    <definedName name="spr" localSheetId="6">#REF!</definedName>
    <definedName name="spr">#REF!</definedName>
    <definedName name="spray" localSheetId="4">#REF!</definedName>
    <definedName name="spray" localSheetId="6">#REF!</definedName>
    <definedName name="spray">#REF!</definedName>
    <definedName name="SPRAYER" localSheetId="4">#REF!</definedName>
    <definedName name="SPRAYER" localSheetId="6">[56]Alt!$A$119:$J$177</definedName>
    <definedName name="SPRAYER">#REF!</definedName>
    <definedName name="sprayeryen" localSheetId="6">#REF!</definedName>
    <definedName name="sprayeryen">#REF!</definedName>
    <definedName name="spritus">#REF!</definedName>
    <definedName name="SPRO" localSheetId="4">#REF!</definedName>
    <definedName name="SPRO">#REF!</definedName>
    <definedName name="spryen">#REF!</definedName>
    <definedName name="spsaub">'[234]Sat~Bahu'!$G$46</definedName>
    <definedName name="spsp">'[234]Sat~Bahu'!$G$47</definedName>
    <definedName name="spsu">'[234]Sat~Bahu'!$G$45</definedName>
    <definedName name="spun.50">[250]Material!$J$88</definedName>
    <definedName name="spun.60">[248]Material!$J$89</definedName>
    <definedName name="spun60">[208]BHN!$L$57</definedName>
    <definedName name="sQ">'[234]Sat~Bahu'!$G$28</definedName>
    <definedName name="SR">[448]Rkp!$K$29</definedName>
    <definedName name="SREHAB" localSheetId="9">'[125]1_boq'!#REF!</definedName>
    <definedName name="SREHAB" localSheetId="4">'[10]Df-Kuan'!#REF!</definedName>
    <definedName name="SREHAB" localSheetId="6">[1]COVER!#REF!</definedName>
    <definedName name="SREHAB">'[10]Df-Kuan'!#REF!</definedName>
    <definedName name="srtusrt">[164]DHSD!$G$26</definedName>
    <definedName name="ss" localSheetId="9">#REF!</definedName>
    <definedName name="ss" localSheetId="6">#REF!</definedName>
    <definedName name="ss">'[770]4-Basic Price'!$F$10</definedName>
    <definedName name="ss_1.2" localSheetId="9">#REF!</definedName>
    <definedName name="ss_1.2" localSheetId="6">#REF!</definedName>
    <definedName name="ss_1.2">#REF!</definedName>
    <definedName name="SS_3.11" localSheetId="4">#REF!</definedName>
    <definedName name="SS_3.11" localSheetId="6">#REF!</definedName>
    <definedName name="SS_3.11">#REF!</definedName>
    <definedName name="SS_8.01_1_" localSheetId="4">#REF!</definedName>
    <definedName name="SS_8.01_1_">#REF!</definedName>
    <definedName name="SS_8.01_11_A" localSheetId="4">#REF!</definedName>
    <definedName name="SS_8.01_11_A">#REF!</definedName>
    <definedName name="SS_8.01_2_" localSheetId="4">#REF!</definedName>
    <definedName name="SS_8.01_2_">#REF!</definedName>
    <definedName name="SS_8.01_3_" localSheetId="4">#REF!</definedName>
    <definedName name="SS_8.01_3_">#REF!</definedName>
    <definedName name="SS_8.04_1_A" localSheetId="4">#REF!</definedName>
    <definedName name="SS_8.04_1_A">#REF!</definedName>
    <definedName name="SS_9.05_3_" localSheetId="4">#REF!</definedName>
    <definedName name="SS_9.05_3_">#REF!</definedName>
    <definedName name="SSEWA">#REF!</definedName>
    <definedName name="ssg120x105">[114]BasicPrice!$G$101</definedName>
    <definedName name="ssg120x125">[114]BasicPrice!$G$100</definedName>
    <definedName name="ssg150x150">[114]BasicPrice!$G$98</definedName>
    <definedName name="ssg180x100">[114]BasicPrice!$G$96</definedName>
    <definedName name="ssg180x85">[114]BasicPrice!$G$103</definedName>
    <definedName name="ssg200x180">[114]BasicPrice!$G$93</definedName>
    <definedName name="ssg60x70">[114]BasicPrice!$G$108</definedName>
    <definedName name="ssg60x90">[114]BasicPrice!$G$109</definedName>
    <definedName name="ssg80x85">[114]BasicPrice!$G$106</definedName>
    <definedName name="Sshedule" localSheetId="4">#REF!</definedName>
    <definedName name="Sshedule" localSheetId="6">#REF!</definedName>
    <definedName name="Sshedule">#REF!</definedName>
    <definedName name="Ssnblkbtnalas539" localSheetId="4">#REF!</definedName>
    <definedName name="Ssnblkbtnalas539" localSheetId="6">#REF!</definedName>
    <definedName name="Ssnblkbtnalas539">#REF!</definedName>
    <definedName name="SSP" localSheetId="6">[157]harsat!#REF!</definedName>
    <definedName name="SSP">[157]harsat!#REF!</definedName>
    <definedName name="SSS" localSheetId="9">#REF!</definedName>
    <definedName name="SSS" localSheetId="4">[309]analt!#REF!</definedName>
    <definedName name="SSS" localSheetId="6">#REF!</definedName>
    <definedName name="SSS">[309]analt!#REF!</definedName>
    <definedName name="ssss" localSheetId="9">#REF!</definedName>
    <definedName name="ssss" localSheetId="6">#REF!</definedName>
    <definedName name="ssss">'[36]Kuantitas &amp; Harga'!$A$14:$H$23</definedName>
    <definedName name="sst">[393]TAB!$I$63</definedName>
    <definedName name="sstpb">'[234]Sat~Bahu'!$G$31</definedName>
    <definedName name="ST" localSheetId="9">#REF!</definedName>
    <definedName name="ST" localSheetId="6">#REF!</definedName>
    <definedName name="ST">[193]Peralatan!$BO$167</definedName>
    <definedName name="st3p" localSheetId="6">'[150]lam-moi'!#REF!</definedName>
    <definedName name="st3p">'[150]lam-moi'!#REF!</definedName>
    <definedName name="Stabilisasi" localSheetId="4">#REF!</definedName>
    <definedName name="Stabilisasi" localSheetId="6">#REF!</definedName>
    <definedName name="Stabilisasi">#REF!</definedName>
    <definedName name="STAF" localSheetId="6">#REF!</definedName>
    <definedName name="STAF">[193]Peralatan!$BO$206</definedName>
    <definedName name="Staf4" localSheetId="6">#REF!</definedName>
    <definedName name="Staf4">#REF!</definedName>
    <definedName name="Staf5" localSheetId="6">#REF!</definedName>
    <definedName name="Staf5">#REF!</definedName>
    <definedName name="Staf6" localSheetId="6">#REF!</definedName>
    <definedName name="Staf6">#REF!</definedName>
    <definedName name="stairnzing">#REF!</definedName>
    <definedName name="stairway1">[636]BasicPrice!$F$72</definedName>
    <definedName name="stam">'[234]Sat~Bahu'!$C$100</definedName>
    <definedName name="stamp" localSheetId="4">#REF!</definedName>
    <definedName name="stamp" localSheetId="6">#REF!</definedName>
    <definedName name="stamp">#REF!</definedName>
    <definedName name="Stamper" localSheetId="4">#REF!</definedName>
    <definedName name="stamper" localSheetId="6">[258]upahbahan!#REF!</definedName>
    <definedName name="Stamper">#REF!</definedName>
    <definedName name="stamperyen" localSheetId="6">#REF!</definedName>
    <definedName name="stamperyen">#REF!</definedName>
    <definedName name="stanlagh">#REF!</definedName>
    <definedName name="stanlessanchor2">[345]Base_Price!$J$65</definedName>
    <definedName name="State" localSheetId="9">#REF!</definedName>
    <definedName name="State" localSheetId="6">#REF!</definedName>
    <definedName name="State">#REF!</definedName>
    <definedName name="stater" localSheetId="9">#REF!</definedName>
    <definedName name="stater" localSheetId="6">#REF!</definedName>
    <definedName name="stater">#REF!</definedName>
    <definedName name="Status" localSheetId="6">#REF!</definedName>
    <definedName name="STATUS">[717]data!$D$9</definedName>
    <definedName name="StayCMT75.016US32D" localSheetId="9">#REF!</definedName>
    <definedName name="StayCMT75.016US32D" localSheetId="6">#REF!</definedName>
    <definedName name="StayCMT75.016US32D">#REF!</definedName>
    <definedName name="stayjendela\nonjasa" localSheetId="9">#REF!</definedName>
    <definedName name="stayjendela\nonjasa" localSheetId="6">#REF!</definedName>
    <definedName name="stayjendela\nonjasa">#REF!</definedName>
    <definedName name="STCRUSHER" localSheetId="6">#REF!</definedName>
    <definedName name="STCRUSHER">#REF!</definedName>
    <definedName name="std1.5">#REF!</definedName>
    <definedName name="std2.5">#REF!</definedName>
    <definedName name="steel" localSheetId="9">'[401]WF '!#REF!</definedName>
    <definedName name="STEEL">[237]ONSITE!$J$93</definedName>
    <definedName name="Steel_Plat_Girder" localSheetId="4">#REF!</definedName>
    <definedName name="Steel_Plat_Girder" localSheetId="6">#REF!</definedName>
    <definedName name="Steel_Plat_Girder">#REF!</definedName>
    <definedName name="steel1">[636]BasicPrice!$F$68</definedName>
    <definedName name="steeldoor">[636]BasicPrice!$F$127</definedName>
    <definedName name="steelformwork" localSheetId="9">#REF!</definedName>
    <definedName name="steelformwork" localSheetId="4">#REF!</definedName>
    <definedName name="steelformwork" localSheetId="6">#REF!</definedName>
    <definedName name="steelformwork">#REF!</definedName>
    <definedName name="steelframe">[636]BasicPrice!$F$109</definedName>
    <definedName name="steelgrate">[345]Base_Price!$J$94</definedName>
    <definedName name="SteelHanger">[99]hrg_sat!$H$104</definedName>
    <definedName name="steelhinger">[636]BasicPrice!$F$128</definedName>
    <definedName name="steellouver">[636]BasicPrice!$F$138</definedName>
    <definedName name="steelpipe">[636]BasicPrice!$F$207</definedName>
    <definedName name="steelrailing" localSheetId="9">#REF!</definedName>
    <definedName name="steelrailing" localSheetId="4">#REF!</definedName>
    <definedName name="steelrailing" localSheetId="6">#REF!</definedName>
    <definedName name="steelrailing">#REF!</definedName>
    <definedName name="steelsections">[636]BasicPrice!$F$206</definedName>
    <definedName name="steeltrow">[345]Base_Price!$J$203</definedName>
    <definedName name="steelwindow">[636]BasicPrice!$F$135</definedName>
    <definedName name="steger" localSheetId="4">'[291]HARGA SATUAN'!#REF!</definedName>
    <definedName name="steger" localSheetId="6">'[291]HARGA SATUAN'!#REF!</definedName>
    <definedName name="steger">'[291]HARGA SATUAN'!#REF!</definedName>
    <definedName name="stektiang" localSheetId="4">#REF!</definedName>
    <definedName name="stektiang" localSheetId="6">#REF!</definedName>
    <definedName name="stektiang">#REF!</definedName>
    <definedName name="stelgratdc2a" localSheetId="6">#REF!</definedName>
    <definedName name="stelgratdc2a">#REF!</definedName>
    <definedName name="stelgratdc2ayen">#REF!</definedName>
    <definedName name="stelgratdca1">#REF!</definedName>
    <definedName name="stelgratdca1yen">#REF!</definedName>
    <definedName name="step_nosing">#REF!</definedName>
    <definedName name="stepbarsdcb2">#REF!</definedName>
    <definedName name="stepbarsdcb2yen">#REF!</definedName>
    <definedName name="StepNs10x30">'[239]Hsatuan-OK'!$G$153</definedName>
    <definedName name="stmix175" localSheetId="9">#REF!</definedName>
    <definedName name="stmix175" localSheetId="6">#REF!</definedName>
    <definedName name="stmix175">#REF!</definedName>
    <definedName name="stmix225" localSheetId="9">#REF!</definedName>
    <definedName name="stmix225" localSheetId="6">#REF!</definedName>
    <definedName name="stmix225">#REF!</definedName>
    <definedName name="stnh">'[234]Sat~Bahu'!$G$88</definedName>
    <definedName name="stone" localSheetId="9">#REF!</definedName>
    <definedName name="stone" localSheetId="4">#REF!</definedName>
    <definedName name="STONE" localSheetId="6">[237]BASIC!$I$16</definedName>
    <definedName name="stone">#REF!</definedName>
    <definedName name="STONE_C" localSheetId="6">#REF!</definedName>
    <definedName name="STONE_C">#REF!</definedName>
    <definedName name="STONECRUSHER" localSheetId="4">#REF!</definedName>
    <definedName name="STONECRUSHER" localSheetId="6">[56]Alt!$A$1181:$J$1239</definedName>
    <definedName name="STONECRUSHER">#REF!</definedName>
    <definedName name="Stonework" localSheetId="4">#REF!</definedName>
    <definedName name="Stonework">#REF!</definedName>
    <definedName name="stoot">#REF!</definedName>
    <definedName name="stootW">#REF!</definedName>
    <definedName name="stop.ac">#REF!</definedName>
    <definedName name="stop.k">#REF!</definedName>
    <definedName name="Stop_kontak_sekualitas_broco">#REF!</definedName>
    <definedName name="Stop_kran_biasa">#REF!</definedName>
    <definedName name="Stop_kran_wasfhtafel">#REF!</definedName>
    <definedName name="stopgate">[114]BasicPrice!$G$139</definedName>
    <definedName name="stopkon" localSheetId="9">#REF!</definedName>
    <definedName name="stopkon" localSheetId="6">#REF!</definedName>
    <definedName name="stopkon">#REF!</definedName>
    <definedName name="STOPKONTAK" localSheetId="9">#REF!</definedName>
    <definedName name="stopkontak">[48]upah!$H$101</definedName>
    <definedName name="stopkran" localSheetId="9">#REF!</definedName>
    <definedName name="stopkran" localSheetId="6">#REF!</definedName>
    <definedName name="stopkran">#REF!</definedName>
    <definedName name="stopkran2" localSheetId="9">#REF!</definedName>
    <definedName name="stopkran2" localSheetId="6">#REF!</definedName>
    <definedName name="stopkran2">#REF!</definedName>
    <definedName name="stopkran212" localSheetId="9">#REF!</definedName>
    <definedName name="stopkran212" localSheetId="6">#REF!</definedName>
    <definedName name="stopkran212">#REF!</definedName>
    <definedName name="STOPKRAN34">#REF!</definedName>
    <definedName name="stopkran4">#REF!</definedName>
    <definedName name="stoplogII">[114]BasicPrice!$G$142</definedName>
    <definedName name="Stot__3___5__cm" localSheetId="9">#REF!</definedName>
    <definedName name="Stot__3___5__cm" localSheetId="6">#REF!</definedName>
    <definedName name="Stot__3___5__cm">#REF!</definedName>
    <definedName name="stpb">'[234]Sat~Bahu'!$C$31</definedName>
    <definedName name="stpkrn">'[153]Harga Satuan Bahan'!$E$130</definedName>
    <definedName name="str" localSheetId="9">#REF!</definedName>
    <definedName name="str" localSheetId="6">#REF!</definedName>
    <definedName name="str">#REF!</definedName>
    <definedName name="strainer">[636]BasicPrice!$F$200</definedName>
    <definedName name="strand" localSheetId="6">[157]harsat!#REF!</definedName>
    <definedName name="strand">[157]harsat!#REF!</definedName>
    <definedName name="Strand127">[99]hrg_sat!$H$70</definedName>
    <definedName name="strategis">[260]stratgs!$B$8:$I$44</definedName>
    <definedName name="stress" localSheetId="9">'[165]Upah&amp;Bahan'!$C$19</definedName>
    <definedName name="stress">'[166]Upah&amp;Bahan'!$C$19</definedName>
    <definedName name="Stressing316" localSheetId="9">#REF!</definedName>
    <definedName name="Stressing316" localSheetId="4">#REF!</definedName>
    <definedName name="Stressing316" localSheetId="6">#REF!</definedName>
    <definedName name="Stressing316">#REF!</definedName>
    <definedName name="stressing400" localSheetId="4">#REF!</definedName>
    <definedName name="stressing400">#REF!</definedName>
    <definedName name="stressing405" localSheetId="4">#REF!</definedName>
    <definedName name="stressing405">#REF!</definedName>
    <definedName name="stressingdia316" localSheetId="4">#REF!</definedName>
    <definedName name="stressingdia316">#REF!</definedName>
    <definedName name="stressingdia400" localSheetId="4">#REF!</definedName>
    <definedName name="stressingdia400">#REF!</definedName>
    <definedName name="stressingdia405" localSheetId="4">#REF!</definedName>
    <definedName name="stressingdia405">#REF!</definedName>
    <definedName name="StressMA">[99]hrg_sat!$H$80</definedName>
    <definedName name="StressSD501">[99]hrg_sat!$H$81</definedName>
    <definedName name="striping" localSheetId="9">#REF!</definedName>
    <definedName name="striping" localSheetId="6">#REF!</definedName>
    <definedName name="striping">#REF!</definedName>
    <definedName name="STRUKTUR" localSheetId="9">#REF!</definedName>
    <definedName name="STRUKTUR" localSheetId="4">#REF!</definedName>
    <definedName name="STRUKTUR" localSheetId="6">#REF!</definedName>
    <definedName name="STRUKTUR">#REF!</definedName>
    <definedName name="stusrty">[164]DHSD!$G$22</definedName>
    <definedName name="stutwerk" localSheetId="4">[710]Bahan!#REF!</definedName>
    <definedName name="stutwerk" localSheetId="6">[710]Bahan!#REF!</definedName>
    <definedName name="stutwerk">[710]Bahan!#REF!</definedName>
    <definedName name="Styropoam" localSheetId="9">#REF!</definedName>
    <definedName name="Styropoam" localSheetId="6">#REF!</definedName>
    <definedName name="Styropoam">#REF!</definedName>
    <definedName name="SUB" localSheetId="4">[699]Analisa!#REF!</definedName>
    <definedName name="sub" localSheetId="6">#REF!</definedName>
    <definedName name="SUB">[699]Analisa!#REF!</definedName>
    <definedName name="Sub_Total_Bab9" localSheetId="4">'[771]RAB Jalan'!#REF!</definedName>
    <definedName name="Sub_Total_Bab9" localSheetId="6">'[771]RAB Jalan'!#REF!</definedName>
    <definedName name="Sub_Total_Bab9">'[771]RAB Jalan'!#REF!</definedName>
    <definedName name="Sub1.053" localSheetId="4">#REF!</definedName>
    <definedName name="Sub1.053" localSheetId="6">#REF!</definedName>
    <definedName name="Sub1.053">#REF!</definedName>
    <definedName name="subd">[345]MAPDC!$R$21</definedName>
    <definedName name="SUBGR" localSheetId="6">[218]Analisa!#REF!</definedName>
    <definedName name="SUBGR">[218]Analisa!#REF!</definedName>
    <definedName name="Subk">[772]H.DASAR!$K$5</definedName>
    <definedName name="subkon" localSheetId="6">[258]OUTPUT!$A$9</definedName>
    <definedName name="SUBKON">[262]sub!$C$2:$N$38</definedName>
    <definedName name="SUBKONTRAKTOR" localSheetId="6">#REF!</definedName>
    <definedName name="SUBKONTRAKTOR">#REF!</definedName>
    <definedName name="subo" localSheetId="9">#REF!</definedName>
    <definedName name="subo" localSheetId="6">#REF!</definedName>
    <definedName name="subo">#REF!</definedName>
    <definedName name="subp" localSheetId="9">#REF!</definedName>
    <definedName name="subp" localSheetId="6">#REF!</definedName>
    <definedName name="subp">#REF!</definedName>
    <definedName name="SubTotal">IF(AND([773]RAP!$A1048575&lt;&gt;"",[773]RAP!$A1048576="",[773]RAP!$A1=""),1,0)</definedName>
    <definedName name="SubTotalAnalisaRAB">IF(AND(ISTEXT('[274]Analisa RAB'!$C1048576),ISBLANK('[274]Analisa RAB'!$C1)),1,0)</definedName>
    <definedName name="SubTotalRAP" localSheetId="4">IF(AND(#REF!&lt;&gt;0,#REF!=0),1,0)</definedName>
    <definedName name="SubTotalRAP">IF(AND(#REF!&lt;&gt;0,#REF!=0),1,0)</definedName>
    <definedName name="sukatani" localSheetId="6">#REF!</definedName>
    <definedName name="sukatani">#REF!</definedName>
    <definedName name="Sukun" localSheetId="9">#REF!</definedName>
    <definedName name="Sukun" localSheetId="6">#REF!</definedName>
    <definedName name="Sukun">#REF!</definedName>
    <definedName name="suling2">[208]UPH!$K$60</definedName>
    <definedName name="SUM" localSheetId="6">'[774]REKAP RAP'!#REF!</definedName>
    <definedName name="SUM">'[774]REKAP RAP'!#REF!</definedName>
    <definedName name="SUM_G52_G83" localSheetId="9">[604]BOQ!$I$94</definedName>
    <definedName name="SUM_G52_G83" localSheetId="4">#REF!</definedName>
    <definedName name="SUM_G52_G83" localSheetId="6">'[25]BOQ Rutin Jalan'!#REF!</definedName>
    <definedName name="SUM_G52_G83">#REF!</definedName>
    <definedName name="sumber">[345]DATA!$E$17</definedName>
    <definedName name="SumberDana">'[241]DATA PROYEK'!$F$21</definedName>
    <definedName name="sumboq1" localSheetId="9">#REF!</definedName>
    <definedName name="sumboq1" localSheetId="4">#REF!</definedName>
    <definedName name="sumboq1" localSheetId="6">#REF!</definedName>
    <definedName name="sumboq1">#REF!</definedName>
    <definedName name="sumboq2" localSheetId="4">#REF!</definedName>
    <definedName name="sumboq2">#REF!</definedName>
    <definedName name="sumbq" localSheetId="4">#REF!</definedName>
    <definedName name="sumbq">#REF!</definedName>
    <definedName name="sumbq1" localSheetId="4">#REF!</definedName>
    <definedName name="sumbq1">#REF!</definedName>
    <definedName name="sumbq2" localSheetId="4">#REF!</definedName>
    <definedName name="sumbq2">#REF!</definedName>
    <definedName name="SumItem">SUMIF([773]Analisa!N2:N42,"Total"&amp;[773]Analisa!M1,[773]Analisa!A2:A42)</definedName>
    <definedName name="SumLabel">SUMIF([773]Analisa!N2:N42,LEFT([773]Analisa!XEY1,1)&amp;[773]Analisa!M1,[773]Analisa!A2:A42)</definedName>
    <definedName name="SUMMARY" localSheetId="4">[302]Urai.Analisa!#REF!</definedName>
    <definedName name="SUMMARY" localSheetId="6">[302]Urai.Analisa!#REF!</definedName>
    <definedName name="SUMMARY">[302]Urai.Analisa!#REF!</definedName>
    <definedName name="SumRincian">SUMIF([773]Analisa!$W2:$W42,[773]Analisa!$W1,[773]Analisa!A2:A42)</definedName>
    <definedName name="SUMTOTAL" localSheetId="6">#REF!</definedName>
    <definedName name="SUMTOTAL">#REF!</definedName>
    <definedName name="Sumur__peresapan_air_kotor_dan_kotoran" localSheetId="9">#REF!</definedName>
    <definedName name="Sumur__peresapan_air_kotor_dan_kotoran" localSheetId="6">#REF!</definedName>
    <definedName name="Sumur__peresapan_air_kotor_dan_kotoran">#REF!</definedName>
    <definedName name="Sumurgali" localSheetId="9">#REF!</definedName>
    <definedName name="Sumurgali" localSheetId="6">#REF!</definedName>
    <definedName name="Sumurgali">#REF!</definedName>
    <definedName name="sunloid">#REF!</definedName>
    <definedName name="sup.4b">[122]ANALISA!#REF!</definedName>
    <definedName name="super" localSheetId="9">#REF!</definedName>
    <definedName name="super" localSheetId="6">#REF!</definedName>
    <definedName name="super">#REF!</definedName>
    <definedName name="supervisor">[636]BasicPrice!$F$215</definedName>
    <definedName name="SUPIR" localSheetId="9">[122]UPAH!$K$21</definedName>
    <definedName name="SUPIR" localSheetId="4">'[605]UPH &amp; BHN'!#REF!</definedName>
    <definedName name="supir" localSheetId="6">[15]L2!$H$19</definedName>
    <definedName name="SUPIR">'[605]UPH &amp; BHN'!#REF!</definedName>
    <definedName name="SUPL.5C" localSheetId="9">#REF!</definedName>
    <definedName name="SUPL.5C" localSheetId="6">#REF!</definedName>
    <definedName name="SUPL.5C">#REF!</definedName>
    <definedName name="SUPL.9" localSheetId="9">#REF!</definedName>
    <definedName name="SUPL.9" localSheetId="6">#REF!</definedName>
    <definedName name="SUPL.9">#REF!</definedName>
    <definedName name="SUPL.9A" localSheetId="9">#REF!</definedName>
    <definedName name="SUPL.9A" localSheetId="6">#REF!</definedName>
    <definedName name="SUPL.9A">#REF!</definedName>
    <definedName name="SUPL.IV" localSheetId="9">[109]Anl!#REF!</definedName>
    <definedName name="SUPL.IV" localSheetId="6">[109]Anl!#REF!</definedName>
    <definedName name="SUPL.IV">[109]Anl!#REF!</definedName>
    <definedName name="Supl.IXa" localSheetId="9">#REF!</definedName>
    <definedName name="Supl.IXa" localSheetId="6">#REF!</definedName>
    <definedName name="Supl.IXa">#REF!</definedName>
    <definedName name="Supl.IXb" localSheetId="9">#REF!</definedName>
    <definedName name="Supl.IXb" localSheetId="6">#REF!</definedName>
    <definedName name="Supl.IXb">#REF!</definedName>
    <definedName name="SUPL.V" localSheetId="9">[109]Anl!#REF!</definedName>
    <definedName name="SUPL.V" localSheetId="6">[109]Anl!#REF!</definedName>
    <definedName name="SUPL.V">[109]Anl!#REF!</definedName>
    <definedName name="SUPL.VA" localSheetId="9">#REF!</definedName>
    <definedName name="SUPL.VA" localSheetId="6">#REF!</definedName>
    <definedName name="SUPL.VA">#REF!</definedName>
    <definedName name="SUPL.VB" localSheetId="9">#REF!</definedName>
    <definedName name="SUPL.VB" localSheetId="6">#REF!</definedName>
    <definedName name="SUPL.VB">#REF!</definedName>
    <definedName name="SUPL.VC" localSheetId="9">#REF!</definedName>
    <definedName name="SUPL.VC" localSheetId="6">#REF!</definedName>
    <definedName name="SUPL.VC">#REF!</definedName>
    <definedName name="SUPL.VD">#REF!</definedName>
    <definedName name="SUPL.VE">#REF!</definedName>
    <definedName name="SUPL.VF">#REF!</definedName>
    <definedName name="SUPL.VG">#REF!</definedName>
    <definedName name="SUPL.VH">#REF!</definedName>
    <definedName name="SUPL.VIII">[109]Anl!#REF!</definedName>
    <definedName name="SUPL.X" localSheetId="9">#REF!</definedName>
    <definedName name="SUPL.X" localSheetId="6">#REF!</definedName>
    <definedName name="SUPL.X">#REF!</definedName>
    <definedName name="SUPL.XI" localSheetId="9">#REF!</definedName>
    <definedName name="SUPL.XI" localSheetId="6">#REF!</definedName>
    <definedName name="SUPL.XI">#REF!</definedName>
    <definedName name="Supl_IVb" localSheetId="9">[122]ANALISA!#REF!</definedName>
    <definedName name="Supl_IVb" localSheetId="6">[122]ANALISA!#REF!</definedName>
    <definedName name="Supl_IVb">[122]ANALISA!#REF!</definedName>
    <definedName name="SUPL_V">[227]Analisa!$L$321</definedName>
    <definedName name="supl_viii">[122]ANALISA!#REF!</definedName>
    <definedName name="supliva">[299]ANALISA!$G$388</definedName>
    <definedName name="survey" localSheetId="9">#REF!</definedName>
    <definedName name="survey" localSheetId="4">#REF!</definedName>
    <definedName name="survey" localSheetId="6">#REF!</definedName>
    <definedName name="survey">#REF!</definedName>
    <definedName name="surveyor" localSheetId="6">#REF!</definedName>
    <definedName name="surveyor">#REF!</definedName>
    <definedName name="SusunBlkbtnhan539" localSheetId="4">#REF!</definedName>
    <definedName name="SusunBlkbtnhan539">#REF!</definedName>
    <definedName name="svr">[393]TAB!$I$39</definedName>
    <definedName name="SW" localSheetId="9" hidden="1">{"'Sheet1'!$A$1"}</definedName>
    <definedName name="sw" localSheetId="4">#REF!</definedName>
    <definedName name="sw" localSheetId="6">#REF!</definedName>
    <definedName name="sw">#REF!</definedName>
    <definedName name="SWDASF">'[775]Analisa HSP'!$U$231</definedName>
    <definedName name="swnat" localSheetId="9">#REF!</definedName>
    <definedName name="swnat" localSheetId="6">#REF!</definedName>
    <definedName name="swnat">#REF!</definedName>
    <definedName name="swp">[393]TAB!$I$59</definedName>
    <definedName name="swy">[164]DHSD!$G$35</definedName>
    <definedName name="sysertys">'[776]SAT-DAS'!$J$60</definedName>
    <definedName name="sysey">[164]DHSD!$G$45</definedName>
    <definedName name="t" localSheetId="9">#REF!</definedName>
    <definedName name="T" localSheetId="4">'[2]HARGA DASAR'!#REF!</definedName>
    <definedName name="t" localSheetId="6">[777]Hrg!$B$8:$F$10</definedName>
    <definedName name="T">'[2]HARGA DASAR'!#REF!</definedName>
    <definedName name="T.Batu">'[225]H-SAT'!$H$14</definedName>
    <definedName name="T.BIASA" localSheetId="4">#REF!</definedName>
    <definedName name="T.BIASA" localSheetId="6">#REF!</definedName>
    <definedName name="T.BIASA">#REF!</definedName>
    <definedName name="t.dos" localSheetId="9">#REF!</definedName>
    <definedName name="t.dos" localSheetId="6">#REF!</definedName>
    <definedName name="t.dos">#REF!</definedName>
    <definedName name="T.Kayu">'[225]H-SAT'!$H$13</definedName>
    <definedName name="t.sabun" localSheetId="9">#REF!</definedName>
    <definedName name="t.sabun" localSheetId="6">#REF!</definedName>
    <definedName name="t.sabun">#REF!</definedName>
    <definedName name="T_batu" localSheetId="4">#REF!</definedName>
    <definedName name="T_batu" localSheetId="6">#REF!</definedName>
    <definedName name="T_batu">#REF!</definedName>
    <definedName name="T_besi" localSheetId="4">#REF!</definedName>
    <definedName name="T_besi" localSheetId="6">#REF!</definedName>
    <definedName name="T_besi">#REF!</definedName>
    <definedName name="T_cat" localSheetId="4">#REF!</definedName>
    <definedName name="T_cat">#REF!</definedName>
    <definedName name="T_kayu" localSheetId="4">#REF!</definedName>
    <definedName name="T_kayu">#REF!</definedName>
    <definedName name="t_las" localSheetId="4">#REF!</definedName>
    <definedName name="t_las">#REF!</definedName>
    <definedName name="T_listrik" localSheetId="4">#REF!</definedName>
    <definedName name="T_listrik">#REF!</definedName>
    <definedName name="T_pipa" localSheetId="4">#REF!</definedName>
    <definedName name="T_pipa">#REF!</definedName>
    <definedName name="T_urug" localSheetId="4">#REF!</definedName>
    <definedName name="T_urug">#REF!</definedName>
    <definedName name="T1_" localSheetId="4">#REF!</definedName>
    <definedName name="T1_">#REF!</definedName>
    <definedName name="T10_" localSheetId="4">#REF!</definedName>
    <definedName name="T10_">#REF!</definedName>
    <definedName name="t101p">#REF!</definedName>
    <definedName name="t103p">#REF!</definedName>
    <definedName name="t105mnc">'[150]thao-go'!#REF!</definedName>
    <definedName name="t10m">'[150]lam-moi'!#REF!</definedName>
    <definedName name="t10nc">'[150]lam-moi'!#REF!</definedName>
    <definedName name="t10nc1p" localSheetId="9">#REF!</definedName>
    <definedName name="t10nc1p" localSheetId="6">#REF!</definedName>
    <definedName name="t10nc1p">#REF!</definedName>
    <definedName name="t10ncm" localSheetId="6">'[150]lam-moi'!#REF!</definedName>
    <definedName name="t10ncm">'[150]lam-moi'!#REF!</definedName>
    <definedName name="t10vl">'[150]lam-moi'!#REF!</definedName>
    <definedName name="t10vl1p" localSheetId="9">#REF!</definedName>
    <definedName name="t10vl1p" localSheetId="6">#REF!</definedName>
    <definedName name="t10vl1p">#REF!</definedName>
    <definedName name="t121p" localSheetId="9">#REF!</definedName>
    <definedName name="t121p" localSheetId="6">#REF!</definedName>
    <definedName name="t121p">#REF!</definedName>
    <definedName name="t123p" localSheetId="9">#REF!</definedName>
    <definedName name="t123p" localSheetId="6">#REF!</definedName>
    <definedName name="t123p">#REF!</definedName>
    <definedName name="t12m" localSheetId="6">'[150]lam-moi'!#REF!</definedName>
    <definedName name="t12m">'[150]lam-moi'!#REF!</definedName>
    <definedName name="t12mnc" localSheetId="6">'[150]thao-go'!#REF!</definedName>
    <definedName name="t12mnc">'[150]thao-go'!#REF!</definedName>
    <definedName name="t12nc" localSheetId="6">'[150]lam-moi'!#REF!</definedName>
    <definedName name="t12nc">'[150]lam-moi'!#REF!</definedName>
    <definedName name="t12nc3p">'[150]CHITIET VL-NC'!$G$38</definedName>
    <definedName name="t12ncm" localSheetId="6">'[150]lam-moi'!#REF!</definedName>
    <definedName name="t12ncm">'[150]lam-moi'!#REF!</definedName>
    <definedName name="t12vl" localSheetId="6">'[150]lam-moi'!#REF!</definedName>
    <definedName name="t12vl">'[150]lam-moi'!#REF!</definedName>
    <definedName name="t12vl3p">'[150]CHITIET VL-NC'!$G$34</definedName>
    <definedName name="t141p" localSheetId="9">#REF!</definedName>
    <definedName name="t141p" localSheetId="6">#REF!</definedName>
    <definedName name="t141p">#REF!</definedName>
    <definedName name="t143p" localSheetId="9">#REF!</definedName>
    <definedName name="t143p" localSheetId="6">#REF!</definedName>
    <definedName name="t143p">#REF!</definedName>
    <definedName name="t14m" localSheetId="6">'[150]lam-moi'!#REF!</definedName>
    <definedName name="t14m">'[150]lam-moi'!#REF!</definedName>
    <definedName name="t14mnc" localSheetId="6">'[150]thao-go'!#REF!</definedName>
    <definedName name="t14mnc">'[150]thao-go'!#REF!</definedName>
    <definedName name="t14nc" localSheetId="6">'[150]lam-moi'!#REF!</definedName>
    <definedName name="t14nc">'[150]lam-moi'!#REF!</definedName>
    <definedName name="t14nc3p" localSheetId="9">#REF!</definedName>
    <definedName name="t14nc3p" localSheetId="6">#REF!</definedName>
    <definedName name="t14nc3p">#REF!</definedName>
    <definedName name="t14ncm" localSheetId="6">'[150]lam-moi'!#REF!</definedName>
    <definedName name="t14ncm">'[150]lam-moi'!#REF!</definedName>
    <definedName name="T14vc" localSheetId="6">'[150]CHITIET VL-NC-TT -1p'!#REF!</definedName>
    <definedName name="T14vc">'[150]CHITIET VL-NC-TT -1p'!#REF!</definedName>
    <definedName name="t14vl" localSheetId="6">'[150]lam-moi'!#REF!</definedName>
    <definedName name="t14vl">'[150]lam-moi'!#REF!</definedName>
    <definedName name="t14vl3p" localSheetId="9">#REF!</definedName>
    <definedName name="t14vl3p" localSheetId="6">#REF!</definedName>
    <definedName name="t14vl3p">#REF!</definedName>
    <definedName name="T2_" localSheetId="4">#REF!</definedName>
    <definedName name="T2_" localSheetId="6">#REF!</definedName>
    <definedName name="T2_">#REF!</definedName>
    <definedName name="T203P" localSheetId="6">[150]VC!#REF!</definedName>
    <definedName name="T203P">[150]VC!#REF!</definedName>
    <definedName name="T205MCB" localSheetId="9">#REF!</definedName>
    <definedName name="T205MCB" localSheetId="6">#REF!</definedName>
    <definedName name="T205MCB">#REF!</definedName>
    <definedName name="t20m" localSheetId="6">'[150]lam-moi'!#REF!</definedName>
    <definedName name="t20m">'[150]lam-moi'!#REF!</definedName>
    <definedName name="t20ncm" localSheetId="6">'[150]lam-moi'!#REF!</definedName>
    <definedName name="t20ncm">'[150]lam-moi'!#REF!</definedName>
    <definedName name="T3_" localSheetId="4">#REF!</definedName>
    <definedName name="T3_" localSheetId="6">#REF!</definedName>
    <definedName name="T3_">#REF!</definedName>
    <definedName name="T4_" localSheetId="4">#REF!</definedName>
    <definedName name="T4_" localSheetId="6">#REF!</definedName>
    <definedName name="T4_">#REF!</definedName>
    <definedName name="T5_" localSheetId="4">#REF!</definedName>
    <definedName name="T5_" localSheetId="6">#REF!</definedName>
    <definedName name="T5_">#REF!</definedName>
    <definedName name="T6_" localSheetId="4">#REF!</definedName>
    <definedName name="T6_">#REF!</definedName>
    <definedName name="T60S">#REF!</definedName>
    <definedName name="T62.16">#REF!</definedName>
    <definedName name="T64CW">#REF!</definedName>
    <definedName name="T6PV1">#REF!</definedName>
    <definedName name="t6r" localSheetId="9" hidden="1">{"'Sheet1'!$A$1"}</definedName>
    <definedName name="t6r" localSheetId="6" hidden="1">{"'Sheet1'!$A$1"}</definedName>
    <definedName name="t6r" hidden="1">{"'Sheet1'!$A$1"}</definedName>
    <definedName name="T7_" localSheetId="4">#REF!</definedName>
    <definedName name="T7_">#REF!</definedName>
    <definedName name="t7m">'[150]THPDMoi  (2)'!#REF!</definedName>
    <definedName name="t7nc">'[150]lam-moi'!#REF!</definedName>
    <definedName name="t7vl">'[150]lam-moi'!#REF!</definedName>
    <definedName name="T8_" localSheetId="4">#REF!</definedName>
    <definedName name="T8_" localSheetId="6">#REF!</definedName>
    <definedName name="T8_">#REF!</definedName>
    <definedName name="t84mnc" localSheetId="6">'[150]thao-go'!#REF!</definedName>
    <definedName name="t84mnc">'[150]thao-go'!#REF!</definedName>
    <definedName name="t8m" localSheetId="6">'[150]THPDMoi  (2)'!#REF!</definedName>
    <definedName name="t8m">'[150]THPDMoi  (2)'!#REF!</definedName>
    <definedName name="t8nc" localSheetId="6">'[150]lam-moi'!#REF!</definedName>
    <definedName name="t8nc">'[150]lam-moi'!#REF!</definedName>
    <definedName name="t8vl">'[150]lam-moi'!#REF!</definedName>
    <definedName name="T9_" localSheetId="4">#REF!</definedName>
    <definedName name="T9_" localSheetId="6">#REF!</definedName>
    <definedName name="T9_">#REF!</definedName>
    <definedName name="TA">[778]isian!$D$16</definedName>
    <definedName name="TA." localSheetId="4">#REF!</definedName>
    <definedName name="TA." localSheetId="6">#REF!</definedName>
    <definedName name="TA.">#REF!</definedName>
    <definedName name="ta.1">'[123]DATA PROYEK'!$C$5</definedName>
    <definedName name="TAB">[779]R!$F$8:$N$10</definedName>
    <definedName name="tabel" localSheetId="9">#REF!</definedName>
    <definedName name="tabel" localSheetId="4">#REF!</definedName>
    <definedName name="Tabel" localSheetId="6">#REF!</definedName>
    <definedName name="tabel">#REF!</definedName>
    <definedName name="TABEL1" localSheetId="9">#REF!</definedName>
    <definedName name="TABEL1" localSheetId="6">#REF!</definedName>
    <definedName name="TABEL1">[144]Sheet1!$M$52:$N$169</definedName>
    <definedName name="tabelanhs" localSheetId="6">#REF!</definedName>
    <definedName name="tabelanhs">#REF!</definedName>
    <definedName name="tabelbln" localSheetId="9">#REF!</definedName>
    <definedName name="tabelbln" localSheetId="6">#REF!</definedName>
    <definedName name="tabelbln">#REF!</definedName>
    <definedName name="TABELFAS">[780]Sheet2!$Z$53:$AA$62</definedName>
    <definedName name="TABELHAMMERTEST0">[16]Sheet1!$M$22:$N$57</definedName>
    <definedName name="tabelhspl" localSheetId="6">#REF!</definedName>
    <definedName name="tabelhspl">#REF!</definedName>
    <definedName name="tabelkal">[144]Sheet1!$A$47:$K$87</definedName>
    <definedName name="TABELKOREKSIVOL" localSheetId="4">#REF!</definedName>
    <definedName name="TABELKOREKSIVOL" localSheetId="6">#REF!</definedName>
    <definedName name="TABELKOREKSIVOL">#REF!</definedName>
    <definedName name="TABELKORVOL">[781]Sheet2!$AD$52:$AR$62</definedName>
    <definedName name="TABELMARSH" localSheetId="4">#REF!</definedName>
    <definedName name="TABELMARSH" localSheetId="6">#REF!</definedName>
    <definedName name="TABELMARSH">#REF!</definedName>
    <definedName name="TABHAMMERTEST">[16]Sheet1!$M$82:$N$115</definedName>
    <definedName name="TABHAMMERTESTMINUS90">[16]Sheet1!$M$82:$N$115</definedName>
    <definedName name="TABHAMMERTESTPLUS90">[16]Sheet1!$M$146:$N$175</definedName>
    <definedName name="TABKAL">[781]Sheet2!$AD$5:$AN$46</definedName>
    <definedName name="table" localSheetId="4" hidden="1">[483]H.Satuan!#REF!</definedName>
    <definedName name="table" localSheetId="6" hidden="1">[465]H.Satuan!#REF!</definedName>
    <definedName name="table" hidden="1">[483]H.Satuan!#REF!</definedName>
    <definedName name="TACK" localSheetId="4">#REF!</definedName>
    <definedName name="Tack" localSheetId="6">{"Book1","program kerja 2005 edisi Agustus.xls","scedule widang temangkar.XLS"}</definedName>
    <definedName name="TACK">#REF!</definedName>
    <definedName name="Tack_Coat" localSheetId="4">#REF!</definedName>
    <definedName name="Tack_Coat" localSheetId="6">#REF!</definedName>
    <definedName name="Tack_Coat">#REF!</definedName>
    <definedName name="Tackcoat" localSheetId="9">#REF!</definedName>
    <definedName name="Tackcoat" localSheetId="6">#REF!</definedName>
    <definedName name="tackcoat">[207]hrg_sat!$H$106</definedName>
    <definedName name="tahap2" localSheetId="9" hidden="1">{#N/A,#N/A,FALSE,"REK";#N/A,#N/A,FALSE,"rab"}</definedName>
    <definedName name="tahap2" localSheetId="6" hidden="1">{#N/A,#N/A,FALSE,"REK";#N/A,#N/A,FALSE,"rab"}</definedName>
    <definedName name="tahap2" hidden="1">{#N/A,#N/A,FALSE,"REK";#N/A,#N/A,FALSE,"rab"}</definedName>
    <definedName name="TAHAP21" localSheetId="9" hidden="1">{#N/A,#N/A,FALSE,"REK";#N/A,#N/A,FALSE,"rab"}</definedName>
    <definedName name="TAHAP21" localSheetId="6" hidden="1">{#N/A,#N/A,FALSE,"REK";#N/A,#N/A,FALSE,"rab"}</definedName>
    <definedName name="TAHAP21" hidden="1">{#N/A,#N/A,FALSE,"REK";#N/A,#N/A,FALSE,"rab"}</definedName>
    <definedName name="tahap22" localSheetId="9" hidden="1">{#N/A,#N/A,FALSE,"REK";#N/A,#N/A,FALSE,"rab"}</definedName>
    <definedName name="tahap22" localSheetId="6" hidden="1">{#N/A,#N/A,FALSE,"REK";#N/A,#N/A,FALSE,"rab"}</definedName>
    <definedName name="tahap22" hidden="1">{#N/A,#N/A,FALSE,"REK";#N/A,#N/A,FALSE,"rab"}</definedName>
    <definedName name="TAHAP221" localSheetId="9" hidden="1">{#N/A,#N/A,FALSE,"REK";#N/A,#N/A,FALSE,"rab"}</definedName>
    <definedName name="TAHAP221" localSheetId="6" hidden="1">{#N/A,#N/A,FALSE,"REK";#N/A,#N/A,FALSE,"rab"}</definedName>
    <definedName name="TAHAP221" hidden="1">{#N/A,#N/A,FALSE,"REK";#N/A,#N/A,FALSE,"rab"}</definedName>
    <definedName name="tahap222" localSheetId="9" hidden="1">{#N/A,#N/A,FALSE,"REK";#N/A,#N/A,FALSE,"rab"}</definedName>
    <definedName name="tahap222" localSheetId="6" hidden="1">{#N/A,#N/A,FALSE,"REK";#N/A,#N/A,FALSE,"rab"}</definedName>
    <definedName name="tahap222" hidden="1">{#N/A,#N/A,FALSE,"REK";#N/A,#N/A,FALSE,"rab"}</definedName>
    <definedName name="tahap3" localSheetId="9" hidden="1">{#N/A,#N/A,FALSE,"REK";#N/A,#N/A,FALSE,"rab"}</definedName>
    <definedName name="tahap3" localSheetId="6" hidden="1">{#N/A,#N/A,FALSE,"REK";#N/A,#N/A,FALSE,"rab"}</definedName>
    <definedName name="tahap3" hidden="1">{#N/A,#N/A,FALSE,"REK";#N/A,#N/A,FALSE,"rab"}</definedName>
    <definedName name="TahunAngg">'[241]DATA PROYEK'!$F$22</definedName>
    <definedName name="tai" localSheetId="9" hidden="1">{"'Sheet1'!$A$1"}</definedName>
    <definedName name="tai" localSheetId="6" hidden="1">{"'Sheet1'!$A$1"}</definedName>
    <definedName name="tai" hidden="1">{"'Sheet1'!$A$1"}</definedName>
    <definedName name="Taksir.10">#REF!</definedName>
    <definedName name="Taksir.6.b">#REF!</definedName>
    <definedName name="Taksir.7">#REF!</definedName>
    <definedName name="Taksir.9">#REF!</definedName>
    <definedName name="talang">[122]ANALISA!#REF!</definedName>
    <definedName name="talangdtr\jr.zincalume" localSheetId="9">#REF!</definedName>
    <definedName name="talangdtr\jr.zincalume" localSheetId="6">#REF!</definedName>
    <definedName name="talangdtr\jr.zincalume">#REF!</definedName>
    <definedName name="talangpvc" localSheetId="9">#REF!</definedName>
    <definedName name="talangpvc" localSheetId="6">#REF!</definedName>
    <definedName name="talangpvc">#REF!</definedName>
    <definedName name="talangseng" localSheetId="6">#REF!</definedName>
    <definedName name="talangseng">#REF!</definedName>
    <definedName name="talangvertikalPVC21\2">#REF!</definedName>
    <definedName name="talangvertikalPVC3">#REF!</definedName>
    <definedName name="talangvertikalPVC4">#REF!</definedName>
    <definedName name="talcor">[158]HARSAT!$I$176</definedName>
    <definedName name="taliijuk" localSheetId="6">[48]upah!#REF!</definedName>
    <definedName name="taliijuk">[48]upah!#REF!</definedName>
    <definedName name="tambah" localSheetId="4">#REF!</definedName>
    <definedName name="tambah" localSheetId="6">#REF!</definedName>
    <definedName name="tambah">#REF!</definedName>
    <definedName name="TAMPER" localSheetId="4">#REF!</definedName>
    <definedName name="TAMPER" localSheetId="6">[56]Alt!$A$1417:$J$1475</definedName>
    <definedName name="TAMPER">#REF!</definedName>
    <definedName name="TAMPER233" localSheetId="6">#REF!</definedName>
    <definedName name="TAMPER233">#REF!</definedName>
    <definedName name="tamu" localSheetId="9">'[304]Upah&amp;Bahan'!$C$62</definedName>
    <definedName name="tamu">'[318]Upah&amp;Bahan'!$C$62</definedName>
    <definedName name="TANAH" localSheetId="9">#REF!</definedName>
    <definedName name="TANAH" localSheetId="4">#REF!</definedName>
    <definedName name="TANAH" localSheetId="6">#REF!</definedName>
    <definedName name="TANAH">#REF!</definedName>
    <definedName name="TANAH_TIMBUN" localSheetId="6">#REF!</definedName>
    <definedName name="TANAH_TIMBUN">#REF!</definedName>
    <definedName name="tanah_urug" localSheetId="9">#REF!</definedName>
    <definedName name="TANAH_URUG">[701]HARGA!$F$35</definedName>
    <definedName name="Tanah_Urugan_Pilihan" localSheetId="4">#REF!</definedName>
    <definedName name="Tanah_Urugan_Pilihan" localSheetId="6">#REF!</definedName>
    <definedName name="Tanah_Urugan_Pilihan">#REF!</definedName>
    <definedName name="tanahbiasa" localSheetId="6">[258]upahbahan!#REF!</definedName>
    <definedName name="tanahbiasa">[258]upahbahan!#REF!</definedName>
    <definedName name="tanahhu" localSheetId="9">#REF!</definedName>
    <definedName name="tanahhu" localSheetId="6">#REF!</definedName>
    <definedName name="tanahhu">#REF!</definedName>
    <definedName name="Tanahtimbun">[349]Upah!$L$131</definedName>
    <definedName name="tanahur" localSheetId="9">#REF!</definedName>
    <definedName name="tanahur" localSheetId="6">#REF!</definedName>
    <definedName name="tanahur">#REF!</definedName>
    <definedName name="tanahurg" localSheetId="6">#REF!</definedName>
    <definedName name="tanahurg">#REF!</definedName>
    <definedName name="tanahurug" localSheetId="4">[255]HDM!#REF!</definedName>
    <definedName name="tanahurug" localSheetId="6">[48]upah!$H$50</definedName>
    <definedName name="tanahurug">[255]HDM!#REF!</definedName>
    <definedName name="TANAMAN">[782]Currency!$B$1</definedName>
    <definedName name="TANAMAN_5">[782]Currency!$B$1</definedName>
    <definedName name="TandaLabel">SUMIF([274]ANALISA!N2:N91,LEFT([274]ANALISA!XEY1,1)&amp;[274]ANALISA!M1,[274]ANALISA!A2:A91)</definedName>
    <definedName name="Tandem" localSheetId="9">[531]rekap!$D$80</definedName>
    <definedName name="tandem" localSheetId="4">#REF!</definedName>
    <definedName name="Tandem" localSheetId="6">'[259]Harga Dasar'!$H$60</definedName>
    <definedName name="tandem">#REF!</definedName>
    <definedName name="TANDEM.1011" localSheetId="4">[717]metode.rutin!#REF!</definedName>
    <definedName name="TANDEM.1011" localSheetId="6">[717]metode.rutin!#REF!</definedName>
    <definedName name="TANDEM.1011">[717]metode.rutin!#REF!</definedName>
    <definedName name="TANDEM_R">[237]BASIC!$I$60</definedName>
    <definedName name="Tandem_Roller" localSheetId="4">#REF!</definedName>
    <definedName name="TANDEM_ROLLER" localSheetId="6">[237]BASIC!$I$70</definedName>
    <definedName name="Tandem_Roller">#REF!</definedName>
    <definedName name="TANDEMROLLER" localSheetId="9">#REF!</definedName>
    <definedName name="TANDEMROLLER" localSheetId="4">#REF!</definedName>
    <definedName name="TANDEMROLLER" localSheetId="6">[56]Alt!$A$945:$J$1003</definedName>
    <definedName name="TANDEMROLLER">#REF!</definedName>
    <definedName name="TANDEMROLLER412" localSheetId="6">#REF!</definedName>
    <definedName name="TANDEMROLLER412">#REF!</definedName>
    <definedName name="TANDEMROLLER635">#REF!</definedName>
    <definedName name="tandemyen">#REF!</definedName>
    <definedName name="Tangal" localSheetId="4">#REF!</definedName>
    <definedName name="Tangal">#REF!</definedName>
    <definedName name="tangga1">#REF!</definedName>
    <definedName name="tangga2">#REF!</definedName>
    <definedName name="tangga3">#REF!</definedName>
    <definedName name="tanggal" localSheetId="4">#REF!</definedName>
    <definedName name="TANGGAL" localSheetId="6">[439]Input!$B$9</definedName>
    <definedName name="tanggal">#REF!</definedName>
    <definedName name="Tanggal_penawaran">[536]Data!$G$3</definedName>
    <definedName name="TANGGAL1">[783]Data!$B$11</definedName>
    <definedName name="TANGGAL2">[783]Data!$B$12</definedName>
    <definedName name="TanggalKontrak">'[784]Data Keu'!$I$5</definedName>
    <definedName name="tanggulbeton" localSheetId="9">#REF!</definedName>
    <definedName name="tanggulbeton" localSheetId="6">#REF!</definedName>
    <definedName name="tanggulbeton">#REF!</definedName>
    <definedName name="tangki">[114]BasicPrice!$G$217</definedName>
    <definedName name="tanjd" localSheetId="4" hidden="1">[483]H.Satuan!#REF!</definedName>
    <definedName name="tanjd" localSheetId="6" hidden="1">[465]H.Satuan!#REF!</definedName>
    <definedName name="tanjd" hidden="1">[483]H.Satuan!#REF!</definedName>
    <definedName name="tanjung" localSheetId="4">#REF!</definedName>
    <definedName name="tanjung" localSheetId="6">#REF!</definedName>
    <definedName name="tanjung">#REF!</definedName>
    <definedName name="tank">[785]HSD!$E$22</definedName>
    <definedName name="TANKER" localSheetId="4">#REF!</definedName>
    <definedName name="TANKER" localSheetId="6">#REF!</definedName>
    <definedName name="TANKER">#REF!</definedName>
    <definedName name="tankfb05">'[153]Harga Satuan Bahan'!$E$142</definedName>
    <definedName name="tankfb1">'[153]Harga Satuan Bahan'!$E$143</definedName>
    <definedName name="tankfb2" localSheetId="6">'[153]Harga Satuan Bahan'!#REF!</definedName>
    <definedName name="tankfb2">'[153]Harga Satuan Bahan'!#REF!</definedName>
    <definedName name="tanki" localSheetId="6">'[234]Sat~Bahu'!$C$105</definedName>
    <definedName name="tanki">[99]hrg_sat!$H$167</definedName>
    <definedName name="tapak" localSheetId="9">[339]Analisis!#REF!</definedName>
    <definedName name="tapak" localSheetId="6">#REF!</definedName>
    <definedName name="tapak">#REF!</definedName>
    <definedName name="Tapak120120p90u2520" localSheetId="4">#REF!</definedName>
    <definedName name="Tapak120120p90u2520" localSheetId="6">#REF!</definedName>
    <definedName name="Tapak120120p90u2520">#REF!</definedName>
    <definedName name="target">[352]INPUT!$E$14</definedName>
    <definedName name="tarikanjendela">[48]upah!$H$96</definedName>
    <definedName name="tarikanpintu">[48]upah!$H$95</definedName>
    <definedName name="tasirtu" localSheetId="6">[258]upahbahan!#REF!</definedName>
    <definedName name="tasirtu">[258]upahbahan!#REF!</definedName>
    <definedName name="TATIM" localSheetId="9">#REF!</definedName>
    <definedName name="tatim" localSheetId="4">'[322]DU&amp;B'!#REF!</definedName>
    <definedName name="tatim" localSheetId="6">'[323]DU&amp;B'!#REF!</definedName>
    <definedName name="tatim">'[322]DU&amp;B'!#REF!</definedName>
    <definedName name="tawar" localSheetId="4">#REF!</definedName>
    <definedName name="tawar" localSheetId="6">#REF!</definedName>
    <definedName name="tawar">#REF!</definedName>
    <definedName name="tawar_ppn">[438]Tawar!$H$193</definedName>
    <definedName name="tawg16" localSheetId="9">#REF!</definedName>
    <definedName name="tawg16" localSheetId="6">#REF!</definedName>
    <definedName name="tawg16">#REF!</definedName>
    <definedName name="TaxTV">10%</definedName>
    <definedName name="TaxXL">5%</definedName>
    <definedName name="tb" localSheetId="9">#REF!</definedName>
    <definedName name="tb" localSheetId="6">#REF!</definedName>
    <definedName name="tb">'[477]Faktor Konversi'!$N$83</definedName>
    <definedName name="tba" localSheetId="4">'[786]RAB 2007'!#REF!</definedName>
    <definedName name="tba" localSheetId="6">'[786]RAB 2007'!#REF!</definedName>
    <definedName name="tba">'[786]RAB 2007'!#REF!</definedName>
    <definedName name="TBAJAG" localSheetId="4">'[466]Harga Sat Dasar'!#REF!</definedName>
    <definedName name="TBAJAG" localSheetId="6">'[466]Harga Sat Dasar'!#REF!</definedName>
    <definedName name="TBAJAG">'[466]Harga Sat Dasar'!#REF!</definedName>
    <definedName name="TBAJATG" localSheetId="4">'[466]Harga Sat Dasar'!#REF!</definedName>
    <definedName name="TBAJATG">'[466]Harga Sat Dasar'!#REF!</definedName>
    <definedName name="tbasket" localSheetId="9">#REF!</definedName>
    <definedName name="tbasket" localSheetId="6">#REF!</definedName>
    <definedName name="tbasket">#REF!</definedName>
    <definedName name="tbat">'[357]DU&amp;B'!$F$13</definedName>
    <definedName name="TBBEND1125100" localSheetId="4">[17]ANALIS!#REF!</definedName>
    <definedName name="TBBEND1125100" localSheetId="6">[17]ANALIS!#REF!</definedName>
    <definedName name="TBBEND1125100">[17]ANALIS!#REF!</definedName>
    <definedName name="TBBEND1125150" localSheetId="4">[17]ANALIS!#REF!</definedName>
    <definedName name="TBBEND1125150" localSheetId="6">[17]ANALIS!#REF!</definedName>
    <definedName name="TBBEND1125150">[17]ANALIS!#REF!</definedName>
    <definedName name="TBBEND1125200" localSheetId="4">[17]ANALIS!#REF!</definedName>
    <definedName name="TBBEND1125200" localSheetId="6">[17]ANALIS!#REF!</definedName>
    <definedName name="TBBEND1125200">[17]ANALIS!#REF!</definedName>
    <definedName name="TBBEND1125250" localSheetId="4">[17]ANALIS!#REF!</definedName>
    <definedName name="TBBEND1125250" localSheetId="6">[17]ANALIS!#REF!</definedName>
    <definedName name="TBBEND1125250">[17]ANALIS!#REF!</definedName>
    <definedName name="TBBEND1125300" localSheetId="4">[17]ANALIS!#REF!</definedName>
    <definedName name="TBBEND1125300">[17]ANALIS!#REF!</definedName>
    <definedName name="TBBEND1125350" localSheetId="4">[17]ANALIS!#REF!</definedName>
    <definedName name="TBBEND1125350">[17]ANALIS!#REF!</definedName>
    <definedName name="TBBEND112580" localSheetId="4">[17]ANALIS!#REF!</definedName>
    <definedName name="TBBEND112580">[17]ANALIS!#REF!</definedName>
    <definedName name="TBBEND225100" localSheetId="4">[17]ANALIS!#REF!</definedName>
    <definedName name="TBBEND225100">[17]ANALIS!#REF!</definedName>
    <definedName name="TBBEND225150" localSheetId="4">[17]ANALIS!#REF!</definedName>
    <definedName name="TBBEND225150">[17]ANALIS!#REF!</definedName>
    <definedName name="TBBEND225200" localSheetId="4">[17]ANALIS!#REF!</definedName>
    <definedName name="TBBEND225200">[17]ANALIS!#REF!</definedName>
    <definedName name="TBBEND225250" localSheetId="4">[17]ANALIS!#REF!</definedName>
    <definedName name="TBBEND225250">[17]ANALIS!#REF!</definedName>
    <definedName name="TBBEND225300" localSheetId="4">[17]ANALIS!#REF!</definedName>
    <definedName name="TBBEND225300">[17]ANALIS!#REF!</definedName>
    <definedName name="TBBEND225350" localSheetId="4">[17]ANALIS!#REF!</definedName>
    <definedName name="TBBEND225350">[17]ANALIS!#REF!</definedName>
    <definedName name="TBBEND22580" localSheetId="4">[17]ANALIS!#REF!</definedName>
    <definedName name="TBBEND22580">[17]ANALIS!#REF!</definedName>
    <definedName name="TBBEND45100" localSheetId="4">[17]ANALIS!#REF!</definedName>
    <definedName name="TBBEND45100">[17]ANALIS!#REF!</definedName>
    <definedName name="TBBEND45150" localSheetId="4">[17]ANALIS!#REF!</definedName>
    <definedName name="TBBEND45150">[17]ANALIS!#REF!</definedName>
    <definedName name="TBBEND45200" localSheetId="4">[17]ANALIS!#REF!</definedName>
    <definedName name="TBBEND45200">[17]ANALIS!#REF!</definedName>
    <definedName name="TBBEND45300" localSheetId="4">[17]ANALIS!#REF!</definedName>
    <definedName name="TBBEND45300">[17]ANALIS!#REF!</definedName>
    <definedName name="TBBEND45350" localSheetId="4">[17]ANALIS!#REF!</definedName>
    <definedName name="TBBEND45350">[17]ANALIS!#REF!</definedName>
    <definedName name="TBBEND4580" localSheetId="4">[17]ANALIS!#REF!</definedName>
    <definedName name="TBBEND4580">[17]ANALIS!#REF!</definedName>
    <definedName name="TBBEND90100" localSheetId="4">[17]ANALIS!#REF!</definedName>
    <definedName name="TBBEND90100">[17]ANALIS!#REF!</definedName>
    <definedName name="TBBEND90150" localSheetId="4">[17]ANALIS!#REF!</definedName>
    <definedName name="TBBEND90150">[17]ANALIS!#REF!</definedName>
    <definedName name="TBBEND90200" localSheetId="4">[17]ANALIS!#REF!</definedName>
    <definedName name="TBBEND90200">[17]ANALIS!#REF!</definedName>
    <definedName name="TBBEND90250" localSheetId="4">[17]ANALIS!#REF!</definedName>
    <definedName name="TBBEND90250">[17]ANALIS!#REF!</definedName>
    <definedName name="TBBEND90300" localSheetId="4">[17]ANALIS!#REF!</definedName>
    <definedName name="TBBEND90300">[17]ANALIS!#REF!</definedName>
    <definedName name="TBBEND90350" localSheetId="4">[17]ANALIS!#REF!</definedName>
    <definedName name="TBBEND90350">[17]ANALIS!#REF!</definedName>
    <definedName name="TBBEND9080" localSheetId="4">[17]ANALIS!#REF!</definedName>
    <definedName name="TBBEND9080">[17]ANALIS!#REF!</definedName>
    <definedName name="tbbt">[244]tibang!$F$151</definedName>
    <definedName name="tbdd1p" localSheetId="6">'[150]lam-moi'!#REF!</definedName>
    <definedName name="tbdd1p">'[150]lam-moi'!#REF!</definedName>
    <definedName name="tbdd3p" localSheetId="6">'[150]lam-moi'!#REF!</definedName>
    <definedName name="tbdd3p">'[150]lam-moi'!#REF!</definedName>
    <definedName name="tbddsdl" localSheetId="6">'[150]lam-moi'!#REF!</definedName>
    <definedName name="tbddsdl">'[150]lam-moi'!#REF!</definedName>
    <definedName name="TBDOP100" localSheetId="4">[17]ANALIS!#REF!</definedName>
    <definedName name="TBDOP100">[17]ANALIS!#REF!</definedName>
    <definedName name="TBDOP150" localSheetId="4">[17]ANALIS!#REF!</definedName>
    <definedName name="TBDOP150">[17]ANALIS!#REF!</definedName>
    <definedName name="TBDOP200" localSheetId="4">[17]ANALIS!#REF!</definedName>
    <definedName name="TBDOP200">[17]ANALIS!#REF!</definedName>
    <definedName name="TBDOP250" localSheetId="4">[17]ANALIS!#REF!</definedName>
    <definedName name="TBDOP250">[17]ANALIS!#REF!</definedName>
    <definedName name="TBDOP300" localSheetId="4">[17]ANALIS!#REF!</definedName>
    <definedName name="TBDOP300">[17]ANALIS!#REF!</definedName>
    <definedName name="TBDOP350" localSheetId="4">[17]ANALIS!#REF!</definedName>
    <definedName name="TBDOP350">[17]ANALIS!#REF!</definedName>
    <definedName name="TBDOP80" localSheetId="4">[17]ANALIS!#REF!</definedName>
    <definedName name="TBDOP80">[17]ANALIS!#REF!</definedName>
    <definedName name="tbdt">[244]tibang!$F$85</definedName>
    <definedName name="tbendera" localSheetId="9">#REF!</definedName>
    <definedName name="tbendera" localSheetId="6">#REF!</definedName>
    <definedName name="tbendera">#REF!</definedName>
    <definedName name="tbesi" localSheetId="9">#REF!</definedName>
    <definedName name="tbesi" localSheetId="6">#REF!</definedName>
    <definedName name="tbesi">#REF!</definedName>
    <definedName name="tbhhj" localSheetId="9" hidden="1">{"'Sheet1'!$A$1"}</definedName>
    <definedName name="tbhhj" localSheetId="6" hidden="1">{"'Sheet1'!$A$1"}</definedName>
    <definedName name="tbhhj" hidden="1">{"'Sheet1'!$A$1"}</definedName>
    <definedName name="TBI">'[150]TH XL'!#REF!</definedName>
    <definedName name="TBK.1\selasar" localSheetId="9">#REF!</definedName>
    <definedName name="TBK.1\selasar" localSheetId="6">#REF!</definedName>
    <definedName name="TBK.1\selasar">#REF!</definedName>
    <definedName name="TBK.2\selasar" localSheetId="9">#REF!</definedName>
    <definedName name="TBK.2\selasar" localSheetId="6">#REF!</definedName>
    <definedName name="TBK.2\selasar">#REF!</definedName>
    <definedName name="TBL" localSheetId="6">[142]CH!$C$29</definedName>
    <definedName name="TBL">[563]CH!$C$30</definedName>
    <definedName name="tbl_ProdInfo" localSheetId="9" hidden="1">#REF!</definedName>
    <definedName name="tbl_ProdInfo" localSheetId="4" hidden="1">#REF!</definedName>
    <definedName name="tbl_ProdInfo" localSheetId="6" hidden="1">#REF!</definedName>
    <definedName name="tbl_ProdInfo" hidden="1">#REF!</definedName>
    <definedName name="tblorganisasi" localSheetId="9">#REF!</definedName>
    <definedName name="tblorganisasi" localSheetId="6">#REF!</definedName>
    <definedName name="tblorganisasi">#REF!</definedName>
    <definedName name="tboothsh">[248]Material!$J$144</definedName>
    <definedName name="TBREDUCER10080" localSheetId="4">[17]ANALIS!#REF!</definedName>
    <definedName name="TBREDUCER10080" localSheetId="6">[17]ANALIS!#REF!</definedName>
    <definedName name="TBREDUCER10080">[17]ANALIS!#REF!</definedName>
    <definedName name="TBREDUCER150100" localSheetId="4">[17]ANALIS!#REF!</definedName>
    <definedName name="TBREDUCER150100" localSheetId="6">[17]ANALIS!#REF!</definedName>
    <definedName name="TBREDUCER150100">[17]ANALIS!#REF!</definedName>
    <definedName name="TBREDUCER200150" localSheetId="4">[17]ANALIS!#REF!</definedName>
    <definedName name="TBREDUCER200150" localSheetId="6">[17]ANALIS!#REF!</definedName>
    <definedName name="TBREDUCER200150">[17]ANALIS!#REF!</definedName>
    <definedName name="TBREDUCER250150" localSheetId="4">[17]ANALIS!#REF!</definedName>
    <definedName name="TBREDUCER250150" localSheetId="6">[17]ANALIS!#REF!</definedName>
    <definedName name="TBREDUCER250150">[17]ANALIS!#REF!</definedName>
    <definedName name="TBREDUCER250200" localSheetId="4">[17]ANALIS!#REF!</definedName>
    <definedName name="TBREDUCER250200">[17]ANALIS!#REF!</definedName>
    <definedName name="TBREDUCER300200" localSheetId="4">[17]ANALIS!#REF!</definedName>
    <definedName name="TBREDUCER300200">[17]ANALIS!#REF!</definedName>
    <definedName name="TBREDUCER300250" localSheetId="4">[17]ANALIS!#REF!</definedName>
    <definedName name="TBREDUCER300250">[17]ANALIS!#REF!</definedName>
    <definedName name="TBREDUCER350200" localSheetId="4">[17]ANALIS!#REF!</definedName>
    <definedName name="TBREDUCER350200">[17]ANALIS!#REF!</definedName>
    <definedName name="TBREDUCER350250" localSheetId="4">[17]ANALIS!#REF!</definedName>
    <definedName name="TBREDUCER350250">[17]ANALIS!#REF!</definedName>
    <definedName name="TBREDUCER350300" localSheetId="4">[17]ANALIS!#REF!</definedName>
    <definedName name="TBREDUCER350300">[17]ANALIS!#REF!</definedName>
    <definedName name="TBS" localSheetId="4">#REF!</definedName>
    <definedName name="TBS" localSheetId="6">#REF!</definedName>
    <definedName name="TBS">#REF!</definedName>
    <definedName name="TBS.1\selasar" localSheetId="9">#REF!</definedName>
    <definedName name="TBS.1\selasar" localSheetId="6">#REF!</definedName>
    <definedName name="TBS.1\selasar">#REF!</definedName>
    <definedName name="tbsm5tl2x36" localSheetId="6">#REF!</definedName>
    <definedName name="tbsm5tl2x36">#REF!</definedName>
    <definedName name="tbsm5tl2x36nb">#REF!</definedName>
    <definedName name="tbstu">#REF!</definedName>
    <definedName name="tbta">[244]tibang!$F$90</definedName>
    <definedName name="tbtb">[244]tibang!$F$30</definedName>
    <definedName name="tbtd">[244]tibang!$F$17</definedName>
    <definedName name="tbtd18">[244]tibang!$F$165</definedName>
    <definedName name="TBTEE100" localSheetId="4">[17]ANALIS!#REF!</definedName>
    <definedName name="TBTEE100" localSheetId="6">[17]ANALIS!#REF!</definedName>
    <definedName name="TBTEE100">[17]ANALIS!#REF!</definedName>
    <definedName name="TBTEE150" localSheetId="4">[17]ANALIS!#REF!</definedName>
    <definedName name="TBTEE150" localSheetId="6">[17]ANALIS!#REF!</definedName>
    <definedName name="TBTEE150">[17]ANALIS!#REF!</definedName>
    <definedName name="TBTEE200" localSheetId="4">[17]ANALIS!#REF!</definedName>
    <definedName name="TBTEE200" localSheetId="6">[17]ANALIS!#REF!</definedName>
    <definedName name="TBTEE200">[17]ANALIS!#REF!</definedName>
    <definedName name="TBTEE250" localSheetId="4">[17]ANALIS!#REF!</definedName>
    <definedName name="TBTEE250" localSheetId="6">[17]ANALIS!#REF!</definedName>
    <definedName name="TBTEE250">[17]ANALIS!#REF!</definedName>
    <definedName name="TBTEE300" localSheetId="4">[17]ANALIS!#REF!</definedName>
    <definedName name="TBTEE300">[17]ANALIS!#REF!</definedName>
    <definedName name="TBTEE350" localSheetId="4">[17]ANALIS!#REF!</definedName>
    <definedName name="TBTEE350">[17]ANALIS!#REF!</definedName>
    <definedName name="TBTEE80" localSheetId="4">[17]ANALIS!#REF!</definedName>
    <definedName name="TBTEE80">[17]ANALIS!#REF!</definedName>
    <definedName name="tbtot">[151]tibang!$C$192</definedName>
    <definedName name="tbtr" localSheetId="6">'[150]TH XL'!#REF!</definedName>
    <definedName name="tbtr">'[150]TH XL'!#REF!</definedName>
    <definedName name="tbtram" localSheetId="9">#REF!</definedName>
    <definedName name="tbtram" localSheetId="6">#REF!</definedName>
    <definedName name="tbtram">#REF!</definedName>
    <definedName name="TBVALVE100" localSheetId="4">[17]ANALIS!#REF!</definedName>
    <definedName name="TBVALVE100" localSheetId="6">[17]ANALIS!#REF!</definedName>
    <definedName name="TBVALVE100">[17]ANALIS!#REF!</definedName>
    <definedName name="TBVALVE150" localSheetId="4">[17]ANALIS!#REF!</definedName>
    <definedName name="TBVALVE150" localSheetId="6">[17]ANALIS!#REF!</definedName>
    <definedName name="TBVALVE150">[17]ANALIS!#REF!</definedName>
    <definedName name="TBVALVE200" localSheetId="4">[17]ANALIS!#REF!</definedName>
    <definedName name="TBVALVE200" localSheetId="6">[17]ANALIS!#REF!</definedName>
    <definedName name="TBVALVE200">[17]ANALIS!#REF!</definedName>
    <definedName name="TBVALVE250" localSheetId="4">[17]ANALIS!#REF!</definedName>
    <definedName name="TBVALVE250" localSheetId="6">[17]ANALIS!#REF!</definedName>
    <definedName name="TBVALVE250">[17]ANALIS!#REF!</definedName>
    <definedName name="TBVALVE300" localSheetId="4">[17]ANALIS!#REF!</definedName>
    <definedName name="TBVALVE300" localSheetId="6">[17]ANALIS!#REF!</definedName>
    <definedName name="TBVALVE300">[17]ANALIS!#REF!</definedName>
    <definedName name="TBVALVE350" localSheetId="4">[17]ANALIS!#REF!</definedName>
    <definedName name="TBVALVE350">[17]ANALIS!#REF!</definedName>
    <definedName name="TBVALVE80" localSheetId="4">[17]ANALIS!#REF!</definedName>
    <definedName name="TBVALVE80">[17]ANALIS!#REF!</definedName>
    <definedName name="TBVBEND100" localSheetId="4">[17]ANALIS!#REF!</definedName>
    <definedName name="TBVBEND100">[17]ANALIS!#REF!</definedName>
    <definedName name="TBVBEND150" localSheetId="4">[17]ANALIS!#REF!</definedName>
    <definedName name="TBVBEND150">[17]ANALIS!#REF!</definedName>
    <definedName name="TBVBEND200" localSheetId="4">[17]ANALIS!#REF!</definedName>
    <definedName name="TBVBEND200">[17]ANALIS!#REF!</definedName>
    <definedName name="TBVBEND250" localSheetId="4">[17]ANALIS!#REF!</definedName>
    <definedName name="TBVBEND250">[17]ANALIS!#REF!</definedName>
    <definedName name="TBVBEND300" localSheetId="4">[17]ANALIS!#REF!</definedName>
    <definedName name="TBVBEND300">[17]ANALIS!#REF!</definedName>
    <definedName name="TBVBEND350" localSheetId="4">[17]ANALIS!#REF!</definedName>
    <definedName name="TBVBEND350">[17]ANALIS!#REF!</definedName>
    <definedName name="TBVBEND80" localSheetId="4">[17]ANALIS!#REF!</definedName>
    <definedName name="TBVBEND80">[17]ANALIS!#REF!</definedName>
    <definedName name="TC" localSheetId="9">#REF!</definedName>
    <definedName name="TC">[157]harsat!#REF!</definedName>
    <definedName name="TC_NHANH1" localSheetId="9">#REF!</definedName>
    <definedName name="TC_NHANH1" localSheetId="6">#REF!</definedName>
    <definedName name="TC_NHANH1">#REF!</definedName>
    <definedName name="tcat" localSheetId="9">#REF!</definedName>
    <definedName name="tcat" localSheetId="6">#REF!</definedName>
    <definedName name="tcat">#REF!</definedName>
    <definedName name="tcxxnc" localSheetId="6">'[150]thao-go'!#REF!</definedName>
    <definedName name="tcxxnc">'[150]thao-go'!#REF!</definedName>
    <definedName name="TD" localSheetId="4">#REF!</definedName>
    <definedName name="td" localSheetId="6">'[150]THPDMoi  (2)'!#REF!</definedName>
    <definedName name="TD">#REF!</definedName>
    <definedName name="td10vl" localSheetId="6">'[150]#REF'!#REF!</definedName>
    <definedName name="td10vl">'[150]#REF'!#REF!</definedName>
    <definedName name="td12nc" localSheetId="6">'[150]#REF'!#REF!</definedName>
    <definedName name="td12nc">'[150]#REF'!#REF!</definedName>
    <definedName name="td1cnc" localSheetId="6">'[150]lam-moi'!#REF!</definedName>
    <definedName name="td1cnc">'[150]lam-moi'!#REF!</definedName>
    <definedName name="td1cvl" localSheetId="6">'[150]lam-moi'!#REF!</definedName>
    <definedName name="td1cvl">'[150]lam-moi'!#REF!</definedName>
    <definedName name="td1p" localSheetId="9">#REF!</definedName>
    <definedName name="td1p" localSheetId="6">#REF!</definedName>
    <definedName name="td1p">#REF!</definedName>
    <definedName name="TD1pnc" localSheetId="6">'[150]CHITIET VL-NC-TT -1p'!#REF!</definedName>
    <definedName name="TD1pnc">'[150]CHITIET VL-NC-TT -1p'!#REF!</definedName>
    <definedName name="TD1pvl" localSheetId="6">'[150]CHITIET VL-NC-TT -1p'!#REF!</definedName>
    <definedName name="TD1pvl">'[150]CHITIET VL-NC-TT -1p'!#REF!</definedName>
    <definedName name="td3p" localSheetId="9">#REF!</definedName>
    <definedName name="td3p" localSheetId="6">#REF!</definedName>
    <definedName name="td3p">#REF!</definedName>
    <definedName name="tdc84nc" localSheetId="6">'[150]thao-go'!#REF!</definedName>
    <definedName name="tdc84nc">'[150]thao-go'!#REF!</definedName>
    <definedName name="tdcnc" localSheetId="6">'[150]thao-go'!#REF!</definedName>
    <definedName name="tdcnc">'[150]thao-go'!#REF!</definedName>
    <definedName name="tdgnc" localSheetId="6">'[150]lam-moi'!#REF!</definedName>
    <definedName name="tdgnc">'[150]lam-moi'!#REF!</definedName>
    <definedName name="tdgvl">'[150]lam-moi'!#REF!</definedName>
    <definedName name="tdhtnc">'[150]lam-moi'!#REF!</definedName>
    <definedName name="tdhtvl">'[150]lam-moi'!#REF!</definedName>
    <definedName name="tdnc">[150]gtrinh!#REF!</definedName>
    <definedName name="tdnc1p" localSheetId="9">#REF!</definedName>
    <definedName name="tdnc1p" localSheetId="6">#REF!</definedName>
    <definedName name="tdnc1p">#REF!</definedName>
    <definedName name="tdnc3p">'[150]CHITIET VL-NC'!$G$28</definedName>
    <definedName name="tdt1pnc" localSheetId="6">[150]gtrinh!#REF!</definedName>
    <definedName name="tdt1pnc">[150]gtrinh!#REF!</definedName>
    <definedName name="tdt1pvl" localSheetId="6">[150]gtrinh!#REF!</definedName>
    <definedName name="tdt1pvl">[150]gtrinh!#REF!</definedName>
    <definedName name="tdt2cnc" localSheetId="6">'[150]lam-moi'!#REF!</definedName>
    <definedName name="tdt2cnc">'[150]lam-moi'!#REF!</definedName>
    <definedName name="tdt2cvl" localSheetId="6">[150]chitiet!#REF!</definedName>
    <definedName name="tdt2cvl">[150]chitiet!#REF!</definedName>
    <definedName name="tdtr2cnc" localSheetId="9">#REF!</definedName>
    <definedName name="tdtr2cnc" localSheetId="6">#REF!</definedName>
    <definedName name="tdtr2cnc">#REF!</definedName>
    <definedName name="tdtr2cvl" localSheetId="9">#REF!</definedName>
    <definedName name="tdtr2cvl" localSheetId="6">#REF!</definedName>
    <definedName name="tdtr2cvl">#REF!</definedName>
    <definedName name="tdtrnc" localSheetId="6">[150]gtrinh!#REF!</definedName>
    <definedName name="tdtrnc">[150]gtrinh!#REF!</definedName>
    <definedName name="tdtrvl" localSheetId="6">[150]gtrinh!#REF!</definedName>
    <definedName name="tdtrvl">[150]gtrinh!#REF!</definedName>
    <definedName name="tdvl" localSheetId="6">[150]gtrinh!#REF!</definedName>
    <definedName name="tdvl">[150]gtrinh!#REF!</definedName>
    <definedName name="tdvl1p" localSheetId="9">#REF!</definedName>
    <definedName name="tdvl1p" localSheetId="6">#REF!</definedName>
    <definedName name="tdvl1p">#REF!</definedName>
    <definedName name="tdvl3p">'[150]CHITIET VL-NC'!$G$23</definedName>
    <definedName name="teak" localSheetId="9">#REF!</definedName>
    <definedName name="teak">'[176]Harga Satuan Bahan'!$E$40</definedName>
    <definedName name="teak.o" localSheetId="9">#REF!</definedName>
    <definedName name="teak.o" localSheetId="6">#REF!</definedName>
    <definedName name="teak.o">#REF!</definedName>
    <definedName name="teakoil" localSheetId="6">#REF!</definedName>
    <definedName name="teakoil">#REF!</definedName>
    <definedName name="teakw4" localSheetId="6">'[153]Harga Satuan Bahan'!#REF!</definedName>
    <definedName name="teakw4">'[153]Harga Satuan Bahan'!#REF!</definedName>
    <definedName name="Teakwood" localSheetId="9">#REF!</definedName>
    <definedName name="teakwood" localSheetId="4">#REF!</definedName>
    <definedName name="Teakwood" localSheetId="6">#REF!</definedName>
    <definedName name="teakwood">#REF!</definedName>
    <definedName name="teakwoodnormal" localSheetId="9">#REF!</definedName>
    <definedName name="teakwoodnormal" localSheetId="6">#REF!</definedName>
    <definedName name="teakwoodnormal">#REF!</definedName>
    <definedName name="team" localSheetId="9">'[304]Upah&amp;Bahan'!$C$68</definedName>
    <definedName name="team">'[318]Upah&amp;Bahan'!$C$68</definedName>
    <definedName name="tee">[207]hrg_sat!$H$100</definedName>
    <definedName name="Tee__gip__ø_3_4" localSheetId="9">#REF!</definedName>
    <definedName name="Tee__gip__ø_3_4" localSheetId="6">#REF!</definedName>
    <definedName name="Tee__gip__ø_3_4">#REF!</definedName>
    <definedName name="Tee__pvc__ø_2___maspion_D" localSheetId="9">#REF!</definedName>
    <definedName name="Tee__pvc__ø_2___maspion_D" localSheetId="6">#REF!</definedName>
    <definedName name="Tee__pvc__ø_2___maspion_D">#REF!</definedName>
    <definedName name="Tee_gip__ø_1_2" localSheetId="9">#REF!</definedName>
    <definedName name="Tee_gip__ø_1_2" localSheetId="6">#REF!</definedName>
    <definedName name="Tee_gip__ø_1_2">#REF!</definedName>
    <definedName name="Tee_pvc__ø_4___maspion_D">#REF!</definedName>
    <definedName name="teen" localSheetId="4">#REF!</definedName>
    <definedName name="teen">#REF!</definedName>
    <definedName name="Teer_Residu" localSheetId="4">'[300]HARGA BAHAN'!#REF!</definedName>
    <definedName name="Teer_Residu">'[300]HARGA BAHAN'!#REF!</definedName>
    <definedName name="TEGEL.30" localSheetId="4">#REF!</definedName>
    <definedName name="TEGEL.30" localSheetId="6">#REF!</definedName>
    <definedName name="TEGEL.30">#REF!</definedName>
    <definedName name="tegel_semen_30x30">[347]Bahan!$M$95</definedName>
    <definedName name="tegel20" localSheetId="6">#REF!</definedName>
    <definedName name="tegel20">#REF!</definedName>
    <definedName name="tegel20x20" localSheetId="6">[48]upah!#REF!</definedName>
    <definedName name="tegel20x20">[48]upah!#REF!</definedName>
    <definedName name="tegel20x25" localSheetId="6">[48]upah!#REF!</definedName>
    <definedName name="tegel20x25">[48]upah!#REF!</definedName>
    <definedName name="tegel30" localSheetId="6">#REF!</definedName>
    <definedName name="tegel30">#REF!</definedName>
    <definedName name="tegel40x40" localSheetId="6">[48]upah!#REF!</definedName>
    <definedName name="tegel40x40">[48]upah!#REF!</definedName>
    <definedName name="tegelabu20" localSheetId="6">#REF!</definedName>
    <definedName name="tegelabu20">#REF!</definedName>
    <definedName name="tegelabu30" localSheetId="6">#REF!</definedName>
    <definedName name="tegelabu30">#REF!</definedName>
    <definedName name="tegelkeramik20x25" localSheetId="6">[48]upah!#REF!</definedName>
    <definedName name="tegelkeramik20x25">[48]upah!#REF!</definedName>
    <definedName name="tegelkeramik30x30" localSheetId="6">[48]upah!#REF!</definedName>
    <definedName name="tegelkeramik30x30">[48]upah!#REF!</definedName>
    <definedName name="tegelkeramik30x30warna" localSheetId="6">[48]upah!#REF!</definedName>
    <definedName name="tegelkeramik30x30warna">[48]upah!#REF!</definedName>
    <definedName name="tegelkeramik40x40" localSheetId="6">[48]upah!#REF!</definedName>
    <definedName name="tegelkeramik40x40">[48]upah!#REF!</definedName>
    <definedName name="tegelkeramik40x40warna" localSheetId="6">[48]upah!#REF!</definedName>
    <definedName name="tegelkeramik40x40warna">[48]upah!#REF!</definedName>
    <definedName name="tegelplint">[48]upah!#REF!</definedName>
    <definedName name="tegelplint10x30">[48]upah!#REF!</definedName>
    <definedName name="tegelplint10x30warna">[48]upah!#REF!</definedName>
    <definedName name="tegelplint10x40warna">[48]upah!#REF!</definedName>
    <definedName name="tegelwafel">[48]upah!#REF!</definedName>
    <definedName name="tei" localSheetId="9" hidden="1">{"'Sheet1'!$A$1"}</definedName>
    <definedName name="tei" localSheetId="6" hidden="1">{"'Sheet1'!$A$1"}</definedName>
    <definedName name="tei" hidden="1">{"'Sheet1'!$A$1"}</definedName>
    <definedName name="TeksMasaPemel">'[241]DATA PROYEK'!$G$32</definedName>
    <definedName name="tela" localSheetId="9">#REF!</definedName>
    <definedName name="tela" localSheetId="6">#REF!</definedName>
    <definedName name="tela">#REF!</definedName>
    <definedName name="telepon">[15]Nama!$C$11</definedName>
    <definedName name="TELFORD">'[787]D5 - telford'!$U$52</definedName>
    <definedName name="Telp" localSheetId="4">#REF!</definedName>
    <definedName name="Telp" localSheetId="6">[337]Minat!$T$14</definedName>
    <definedName name="Telp">#REF!</definedName>
    <definedName name="telpon">[292]Input!$C$32</definedName>
    <definedName name="tembusu" localSheetId="4">'[291]HARGA SATUAN'!#REF!</definedName>
    <definedName name="tembusu" localSheetId="6">'[291]HARGA SATUAN'!#REF!</definedName>
    <definedName name="tembusu">'[291]HARGA SATUAN'!#REF!</definedName>
    <definedName name="Tempat" localSheetId="4">#REF!</definedName>
    <definedName name="Tempat" localSheetId="6">#REF!</definedName>
    <definedName name="Tempat">#REF!</definedName>
    <definedName name="Tempatmasak" localSheetId="6">[742]harga!#REF!</definedName>
    <definedName name="Tempatmasak">[742]harga!#REF!</definedName>
    <definedName name="TempatSabun">'[321]Analisa Harga Satuan'!$G$1847</definedName>
    <definedName name="TempatsabunS6N" localSheetId="9">#REF!</definedName>
    <definedName name="TempatsabunS6N" localSheetId="6">#REF!</definedName>
    <definedName name="TempatsabunS6N">#REF!</definedName>
    <definedName name="tenaga" localSheetId="6">#REF!</definedName>
    <definedName name="Tenaga">'[759]Harga S Dasar'!$B$3:$F$60</definedName>
    <definedName name="TENAGA_KERJA" localSheetId="4">#REF!</definedName>
    <definedName name="TENAGA_KERJA" localSheetId="6">#REF!</definedName>
    <definedName name="TENAGA_KERJA">#REF!</definedName>
    <definedName name="TENDER" localSheetId="9">#REF!</definedName>
    <definedName name="TENDER" localSheetId="6">#REF!</definedName>
    <definedName name="TENDER">#REF!</definedName>
    <definedName name="TEORI">[788]Kantor!$Z$174</definedName>
    <definedName name="tepas" localSheetId="9">[122]BAHAN!#REF!</definedName>
    <definedName name="tepas">[122]BAHAN!#REF!</definedName>
    <definedName name="ter" localSheetId="9">#REF!</definedName>
    <definedName name="ter" localSheetId="4" hidden="1">[789]H.Satuan!#REF!</definedName>
    <definedName name="ter" localSheetId="6" hidden="1">[739]H.Satuan!#REF!</definedName>
    <definedName name="ter" hidden="1">[789]H.Satuan!#REF!</definedName>
    <definedName name="TERBILANG" localSheetId="4">#REF!</definedName>
    <definedName name="terbilang" localSheetId="6">#REF!</definedName>
    <definedName name="TERBILANG">#REF!</definedName>
    <definedName name="Terbilang1">'[790]Sheet1 (2)'!$D$64</definedName>
    <definedName name="Terbilang10">'[790]Sheet1 (2)'!$AE$64</definedName>
    <definedName name="Terbilang11">'[790]Sheet1 (2)'!$AH$64</definedName>
    <definedName name="Terbilang12">'[790]Sheet1 (2)'!$AK$64</definedName>
    <definedName name="Terbilang13">'[790]Sheet1 (2)'!$AN$64</definedName>
    <definedName name="Terbilang14">'[790]Sheet1 (2)'!$AQ$64</definedName>
    <definedName name="Terbilang15">'[790]Sheet1 (2)'!$AT$64</definedName>
    <definedName name="Terbilang2">'[790]Sheet1 (2)'!$G$64</definedName>
    <definedName name="Terbilang3">'[790]Sheet1 (2)'!$J$64</definedName>
    <definedName name="Terbilang4">'[790]Sheet1 (2)'!$M$64</definedName>
    <definedName name="Terbilang5">'[790]Sheet1 (2)'!$P$64</definedName>
    <definedName name="Terbilang6">'[790]Sheet1 (2)'!$S$64</definedName>
    <definedName name="Terbilang7">'[790]Sheet1 (2)'!$V$64</definedName>
    <definedName name="Terbilang8">'[790]Sheet1 (2)'!$Y$64</definedName>
    <definedName name="Terbilang9">'[790]Sheet1 (2)'!$AB$64</definedName>
    <definedName name="Termisidaantirayap" localSheetId="9">#REF!</definedName>
    <definedName name="Termisidaantirayap" localSheetId="6">#REF!</definedName>
    <definedName name="Termisidaantirayap">#REF!</definedName>
    <definedName name="termo" localSheetId="6">#REF!</definedName>
    <definedName name="termo">#REF!</definedName>
    <definedName name="termoyen" localSheetId="6">#REF!</definedName>
    <definedName name="termoyen">#REF!</definedName>
    <definedName name="terntang">#REF!</definedName>
    <definedName name="terpt">'[153]Harga Satuan Bahan'!$E$37</definedName>
    <definedName name="tertinggal">[260]tertinggal!$B$8:$I$44</definedName>
    <definedName name="TES" localSheetId="9">#REF!</definedName>
    <definedName name="tes" localSheetId="4">#REF!</definedName>
    <definedName name="TES" localSheetId="6">#REF!</definedName>
    <definedName name="tes">#REF!</definedName>
    <definedName name="test" localSheetId="9" hidden="1">'[791]GALIAN MEKANIS'!#REF!</definedName>
    <definedName name="test" localSheetId="4">#REF!</definedName>
    <definedName name="test" localSheetId="6" hidden="1">'[791]GALIAN MEKANIS'!#REF!</definedName>
    <definedName name="test">#REF!</definedName>
    <definedName name="testpile" localSheetId="9">#REF!</definedName>
    <definedName name="testpile" localSheetId="4">#REF!</definedName>
    <definedName name="testpile">#REF!</definedName>
    <definedName name="tgali">#REF!</definedName>
    <definedName name="tgbdk30">'[153]Harga Satuan Bahan'!#REF!</definedName>
    <definedName name="tgbsh20">'[153]Harga Satuan Bahan'!#REF!</definedName>
    <definedName name="tgbsh30">'[153]Harga Satuan Bahan'!#REF!</definedName>
    <definedName name="tgl" localSheetId="9">#REF!</definedName>
    <definedName name="tgl" localSheetId="4">#REF!</definedName>
    <definedName name="tgl" localSheetId="6">[84]Ch!$A$9</definedName>
    <definedName name="tgl">#REF!</definedName>
    <definedName name="Tgl_BAEvaluasi" localSheetId="4">#REF!</definedName>
    <definedName name="Tgl_BAEvaluasi" localSheetId="6">#REF!</definedName>
    <definedName name="Tgl_BAEvaluasi">#REF!</definedName>
    <definedName name="Tgl_BAFisik" localSheetId="4">#REF!</definedName>
    <definedName name="Tgl_BAFisik" localSheetId="6">#REF!</definedName>
    <definedName name="Tgl_BAFisik">#REF!</definedName>
    <definedName name="Tgl_BAPeriksa" localSheetId="4">#REF!</definedName>
    <definedName name="Tgl_BAPeriksa" localSheetId="6">#REF!</definedName>
    <definedName name="Tgl_BAPeriksa">#REF!</definedName>
    <definedName name="Tgl_Sertifikat">'[241]Rekap MC'!$I$11</definedName>
    <definedName name="Tgl_SrtEvaluasiCCO" localSheetId="4">#REF!</definedName>
    <definedName name="Tgl_SrtEvaluasiCCO" localSheetId="6">#REF!</definedName>
    <definedName name="Tgl_SrtEvaluasiCCO">#REF!</definedName>
    <definedName name="Tgl_SrtHasilEvaluasi" localSheetId="4">#REF!</definedName>
    <definedName name="Tgl_SrtHasilEvaluasi" localSheetId="6">#REF!</definedName>
    <definedName name="Tgl_SrtHasilEvaluasi">#REF!</definedName>
    <definedName name="Tgl_SrtKeputusanCCO">'[241]DATA PROYEK'!$F$36</definedName>
    <definedName name="Tgl_SrtKeputusanPHO_FHO">'[241]DATA PROYEK'!$F$47</definedName>
    <definedName name="Tgl_SrtKonsultan" localSheetId="4">#REF!</definedName>
    <definedName name="Tgl_SrtKonsultan" localSheetId="6">#REF!</definedName>
    <definedName name="Tgl_SrtKonsultan">#REF!</definedName>
    <definedName name="Tgl_SrtLapPelakanaanPekerjaan" localSheetId="4">#REF!</definedName>
    <definedName name="Tgl_SrtLapPelakanaanPekerjaan" localSheetId="6">#REF!</definedName>
    <definedName name="Tgl_SrtLapPelakanaanPekerjaan">#REF!</definedName>
    <definedName name="Tgl_SrtPenilaianFHO" localSheetId="4">#REF!</definedName>
    <definedName name="Tgl_SrtPenilaianFHO" localSheetId="6">#REF!</definedName>
    <definedName name="Tgl_SrtPenilaianFHO">#REF!</definedName>
    <definedName name="Tgl_SrtPenilaianPHO" localSheetId="4">#REF!</definedName>
    <definedName name="Tgl_SrtPenilaianPHO">#REF!</definedName>
    <definedName name="Tgl_SrtPenyampaianEvaluasi" localSheetId="4">#REF!</definedName>
    <definedName name="Tgl_SrtPenyampaianEvaluasi">#REF!</definedName>
    <definedName name="Tgl_SrtPermhnanCCO" localSheetId="4">#REF!</definedName>
    <definedName name="Tgl_SrtPermhnanCCO">#REF!</definedName>
    <definedName name="Tgl_SrtPermhnanCCO2" localSheetId="4">#REF!</definedName>
    <definedName name="Tgl_SrtPermhnanCCO2">#REF!</definedName>
    <definedName name="Tgl_SrtPermhnanFHO" localSheetId="4">#REF!</definedName>
    <definedName name="Tgl_SrtPermhnanFHO">#REF!</definedName>
    <definedName name="Tgl_SrtPermhnanPHO" localSheetId="4">#REF!</definedName>
    <definedName name="Tgl_SrtPermhnanPHO">#REF!</definedName>
    <definedName name="Tgl_SrtPermhnanUM" localSheetId="4">#REF!</definedName>
    <definedName name="Tgl_SrtPermhnanUM">#REF!</definedName>
    <definedName name="Tgl_SrtPersetujuanCCO" localSheetId="4">#REF!</definedName>
    <definedName name="Tgl_SrtPersetujuanCCO">#REF!</definedName>
    <definedName name="Tgl_SrtPersetujuanCCO2" localSheetId="4">#REF!</definedName>
    <definedName name="Tgl_SrtPersetujuanCCO2">#REF!</definedName>
    <definedName name="TGL_UND" localSheetId="6">[142]CH!$C$39</definedName>
    <definedName name="TGL_UND">[185]CH!$C$39</definedName>
    <definedName name="Tgl_UndanganRptFHO" localSheetId="4">#REF!</definedName>
    <definedName name="Tgl_UndanganRptFHO" localSheetId="6">#REF!</definedName>
    <definedName name="Tgl_UndanganRptFHO">#REF!</definedName>
    <definedName name="Tgl_UndanganRptPHO" localSheetId="4">#REF!</definedName>
    <definedName name="Tgl_UndanganRptPHO" localSheetId="6">#REF!</definedName>
    <definedName name="Tgl_UndanganRptPHO">#REF!</definedName>
    <definedName name="TglAddendum">'[241]DATA PROYEK'!$F$43</definedName>
    <definedName name="TglCCO">'[241]DATA PROYEK'!$F$39</definedName>
    <definedName name="TglDIP">'[241]DATA PROYEK'!$F$26</definedName>
    <definedName name="TglFHO">'[241]DATA PROYEK'!$F$53</definedName>
    <definedName name="tglk">[211]RL!$F$8</definedName>
    <definedName name="TglKontrak">'[241]DATA PROYEK'!$F$30</definedName>
    <definedName name="TglPerubRAP">'[241]DATA PROYEK'!$F$102</definedName>
    <definedName name="TglPHO">'[241]DATA PROYEK'!$F$50</definedName>
    <definedName name="TglSPMK">'[241]DATA PROYEK'!$F$28</definedName>
    <definedName name="tglt">[164]DHSD!$G$11</definedName>
    <definedName name="TGLUND">[684]CH!$A$8</definedName>
    <definedName name="tgwafel20">'[153]Harga Satuan Bahan'!#REF!</definedName>
    <definedName name="tgwafel30">'[153]Harga Satuan Bahan'!#REF!</definedName>
    <definedName name="tgwrn20">'[153]Harga Satuan Bahan'!#REF!</definedName>
    <definedName name="tgwrn30">'[153]Harga Satuan Bahan'!#REF!</definedName>
    <definedName name="tgyf" localSheetId="9">#REF!</definedName>
    <definedName name="tgyf" localSheetId="6">#REF!</definedName>
    <definedName name="tgyf">#REF!</definedName>
    <definedName name="th" localSheetId="9" hidden="1">{"'Sheet1'!$A$1"}</definedName>
    <definedName name="th" localSheetId="6" hidden="1">{"'Sheet1'!$A$1"}</definedName>
    <definedName name="th" hidden="1">{"'Sheet1'!$A$1"}</definedName>
    <definedName name="th3x15">[150]giathanh1!#REF!</definedName>
    <definedName name="ThanhXuan110">'[792]KH-Q1,Q2,01'!#REF!</definedName>
    <definedName name="thd_persen">[553]Rekap!$AA$28</definedName>
    <definedName name="theod" localSheetId="6">#REF!</definedName>
    <definedName name="theod">#REF!</definedName>
    <definedName name="theodolite" localSheetId="9">#REF!</definedName>
    <definedName name="theodolite" localSheetId="6">#REF!</definedName>
    <definedName name="theodolite">[350]HARGA!$D$96</definedName>
    <definedName name="ther" localSheetId="9">#REF!</definedName>
    <definedName name="ther" localSheetId="6">#REF!</definedName>
    <definedName name="ther">#REF!</definedName>
    <definedName name="thermalinsul">[636]BasicPrice!$F$208</definedName>
    <definedName name="Thetehan" localSheetId="9">#REF!</definedName>
    <definedName name="Thetehan" localSheetId="6">#REF!</definedName>
    <definedName name="Thetehan">#REF!</definedName>
    <definedName name="THGO1pnc" localSheetId="9">#REF!</definedName>
    <definedName name="THGO1pnc" localSheetId="6">#REF!</definedName>
    <definedName name="THGO1pnc">#REF!</definedName>
    <definedName name="thhj" localSheetId="9" hidden="1">{"'Sheet1'!$A$1"}</definedName>
    <definedName name="thhj" localSheetId="6" hidden="1">{"'Sheet1'!$A$1"}</definedName>
    <definedName name="thhj" hidden="1">{"'Sheet1'!$A$1"}</definedName>
    <definedName name="thht">#REF!</definedName>
    <definedName name="thineer">[709]bahan!#REF!</definedName>
    <definedName name="thinerA" localSheetId="9">#REF!</definedName>
    <definedName name="thinerA" localSheetId="6">#REF!</definedName>
    <definedName name="thinerA">#REF!</definedName>
    <definedName name="thinner" localSheetId="9">#REF!</definedName>
    <definedName name="thinner" localSheetId="6">[709]bahan!#REF!</definedName>
    <definedName name="thinner">'[484]upah bahan'!$G$22</definedName>
    <definedName name="THKP160" localSheetId="6">'[150]dongia (2)'!#REF!</definedName>
    <definedName name="THKP160">'[150]dongia (2)'!#REF!</definedName>
    <definedName name="thkp3" localSheetId="9">#REF!</definedName>
    <definedName name="thkp3" localSheetId="6">#REF!</definedName>
    <definedName name="thkp3">#REF!</definedName>
    <definedName name="thlalu" localSheetId="4">#REF!</definedName>
    <definedName name="thlalu" localSheetId="6">#REF!</definedName>
    <definedName name="thlalu">#REF!</definedName>
    <definedName name="thn" localSheetId="4">#REF!</definedName>
    <definedName name="thn">#REF!</definedName>
    <definedName name="Three_wheel" localSheetId="4">'[638]Ana-ALAT'!#REF!</definedName>
    <definedName name="Three_wheel">'[638]Ana-ALAT'!#REF!</definedName>
    <definedName name="ThreeWheel" localSheetId="6">'[259]Harga Dasar'!$H$74</definedName>
    <definedName name="threewheel">'[251]upah bahan'!$G$47</definedName>
    <definedName name="THREEWHEELROLLER" localSheetId="9">#REF!</definedName>
    <definedName name="THREEWHEELROLLER" localSheetId="4">#REF!</definedName>
    <definedName name="THREEWHEELROLLER" localSheetId="6">[56]Alt!$A$886:$J$944</definedName>
    <definedName name="THREEWHEELROLLER">#REF!</definedName>
    <definedName name="threewhellroller">[258]upahbahan!$G$76</definedName>
    <definedName name="thtr15" localSheetId="6">[150]giathanh1!#REF!</definedName>
    <definedName name="thtr15">[150]giathanh1!#REF!</definedName>
    <definedName name="thtrj" localSheetId="9" hidden="1">{"'Sheet1'!$A$1"}</definedName>
    <definedName name="thtrj" localSheetId="6" hidden="1">{"'Sheet1'!$A$1"}</definedName>
    <definedName name="thtrj" hidden="1">{"'Sheet1'!$A$1"}</definedName>
    <definedName name="thtt">#REF!</definedName>
    <definedName name="ti" localSheetId="4">#REF!</definedName>
    <definedName name="ti">#REF!</definedName>
    <definedName name="tiang" localSheetId="9">#REF!</definedName>
    <definedName name="tiang" localSheetId="4">[87]DH!#REF!</definedName>
    <definedName name="tiang" localSheetId="6">#REF!</definedName>
    <definedName name="tiang">[87]DH!#REF!</definedName>
    <definedName name="Tiang_Pancang_Beton_Pracetak_Dia.400_mm" localSheetId="4">#REF!</definedName>
    <definedName name="Tiang_Pancang_Beton_Pracetak_Dia.400_mm" localSheetId="6">#REF!</definedName>
    <definedName name="Tiang_Pancang_Beton_Pracetak_Dia.400_mm">#REF!</definedName>
    <definedName name="Tiang_Pancang_Pipa_dia_500_mm" localSheetId="4">#REF!</definedName>
    <definedName name="Tiang_Pancang_Pipa_dia_500_mm" localSheetId="6">#REF!</definedName>
    <definedName name="Tiang_Pancang_Pipa_dia_500_mm">#REF!</definedName>
    <definedName name="TiangPancang_Dr" localSheetId="4">#REF!</definedName>
    <definedName name="TiangPancang_Dr">#REF!</definedName>
    <definedName name="TiangPancang_Fur" localSheetId="4">#REF!</definedName>
    <definedName name="TiangPancang_Fur">#REF!</definedName>
    <definedName name="tiangpancangbeton" localSheetId="4">[87]Ans!#REF!</definedName>
    <definedName name="tiangpancangbeton">[87]Ans!#REF!</definedName>
    <definedName name="tidak" localSheetId="9">#REF!</definedName>
    <definedName name="tidak" localSheetId="6">#REF!</definedName>
    <definedName name="tidak">#REF!</definedName>
    <definedName name="tidf10" localSheetId="9">#REF!</definedName>
    <definedName name="tidf10" localSheetId="6">#REF!</definedName>
    <definedName name="tidf10">#REF!</definedName>
    <definedName name="tidf100" localSheetId="9">#REF!</definedName>
    <definedName name="tidf100" localSheetId="6">#REF!</definedName>
    <definedName name="tidf100">#REF!</definedName>
    <definedName name="tidf350">#REF!</definedName>
    <definedName name="TIE">#REF!</definedName>
    <definedName name="Tiepdia">[150]Tiepdia!$A:$IV</definedName>
    <definedName name="tiga" localSheetId="4">#REF!</definedName>
    <definedName name="tiga" localSheetId="6">#REF!</definedName>
    <definedName name="tiga">#REF!</definedName>
    <definedName name="TIGABULAN" localSheetId="6">[271]Menu!#REF!</definedName>
    <definedName name="TIGABULAN">[271]Menu!#REF!</definedName>
    <definedName name="tile" localSheetId="4">'[367]UPH &amp; BHN'!#REF!</definedName>
    <definedName name="tile" localSheetId="6">'[367]UPH &amp; BHN'!#REF!</definedName>
    <definedName name="tile">'[367]UPH &amp; BHN'!#REF!</definedName>
    <definedName name="TIM_CCO1" localSheetId="4">#REF!</definedName>
    <definedName name="TIM_CCO1" localSheetId="6">#REF!</definedName>
    <definedName name="TIM_CCO1">#REF!</definedName>
    <definedName name="TIM_CCO2" localSheetId="4">#REF!</definedName>
    <definedName name="TIM_CCO2" localSheetId="6">#REF!</definedName>
    <definedName name="TIM_CCO2">#REF!</definedName>
    <definedName name="TIM_CCO3" localSheetId="4">#REF!</definedName>
    <definedName name="TIM_CCO3" localSheetId="6">#REF!</definedName>
    <definedName name="TIM_CCO3">#REF!</definedName>
    <definedName name="TIM_CCO4" localSheetId="4">#REF!</definedName>
    <definedName name="TIM_CCO4">#REF!</definedName>
    <definedName name="TIM_CCO5" localSheetId="4">#REF!</definedName>
    <definedName name="TIM_CCO5">#REF!</definedName>
    <definedName name="TIM_CCO6" localSheetId="4">#REF!</definedName>
    <definedName name="TIM_CCO6">#REF!</definedName>
    <definedName name="TIM_CCO7" localSheetId="4">#REF!</definedName>
    <definedName name="TIM_CCO7">#REF!</definedName>
    <definedName name="TIM_PHO_FHO1" localSheetId="4">#REF!</definedName>
    <definedName name="TIM_PHO_FHO1">#REF!</definedName>
    <definedName name="TIM_PHO_FHO2" localSheetId="4">#REF!</definedName>
    <definedName name="TIM_PHO_FHO2">#REF!</definedName>
    <definedName name="TIM_PHO_FHO3" localSheetId="4">#REF!</definedName>
    <definedName name="TIM_PHO_FHO3">#REF!</definedName>
    <definedName name="TIM_PHO_FHO4" localSheetId="4">#REF!</definedName>
    <definedName name="TIM_PHO_FHO4">#REF!</definedName>
    <definedName name="TIM_PHO_FHO5" localSheetId="4">#REF!</definedName>
    <definedName name="TIM_PHO_FHO5">#REF!</definedName>
    <definedName name="TIM_PHO_FHO6" localSheetId="4">#REF!</definedName>
    <definedName name="TIM_PHO_FHO6">#REF!</definedName>
    <definedName name="TIM_PHO_FHO7" localSheetId="4">#REF!</definedName>
    <definedName name="TIM_PHO_FHO7">#REF!</definedName>
    <definedName name="TIMB" localSheetId="6">[218]Analisa!#REF!</definedName>
    <definedName name="TIMB">[218]Analisa!#REF!</definedName>
    <definedName name="Timb.Biasa">'[376]Analisa '!$A$276:$G$339</definedName>
    <definedName name="TIMB.POROUS" localSheetId="4">[302]Urai.Analisa!#REF!</definedName>
    <definedName name="TIMB.POROUS" localSheetId="6">[302]Urai.Analisa!#REF!</definedName>
    <definedName name="TIMB.POROUS">[302]Urai.Analisa!#REF!</definedName>
    <definedName name="timb_kembali">[208]UPH!$K$64</definedName>
    <definedName name="timbex" localSheetId="6">#REF!</definedName>
    <definedName name="timbex">'[208]Cacth Basin1'!$L$162</definedName>
    <definedName name="TIMBUN" localSheetId="9">#REF!</definedName>
    <definedName name="timbun" localSheetId="4">[367]ANALISA!#REF!</definedName>
    <definedName name="TIMBUN" localSheetId="6">#REF!</definedName>
    <definedName name="timbun">[367]ANALISA!#REF!</definedName>
    <definedName name="timbunan" localSheetId="9">#REF!</definedName>
    <definedName name="timbunan" localSheetId="4">[322]Analisa!#REF!</definedName>
    <definedName name="timbunan" localSheetId="6">[323]Analisa!#REF!</definedName>
    <definedName name="timbunan">[322]Analisa!#REF!</definedName>
    <definedName name="timbunandatangpadat" localSheetId="4">[87]Ans!#REF!</definedName>
    <definedName name="timbunandatangpadat">[87]Ans!#REF!</definedName>
    <definedName name="timbunandatangrataMP" localSheetId="4">[87]Ans!#REF!</definedName>
    <definedName name="timbunandatangrataMP">[87]Ans!#REF!</definedName>
    <definedName name="timbunandidatangkanpadat" localSheetId="4">[87]Ans!#REF!</definedName>
    <definedName name="timbunandidatangkanpadat">[87]Ans!#REF!</definedName>
    <definedName name="timbunanpasir" localSheetId="9">[339]Analisis!#REF!</definedName>
    <definedName name="timbunanpasir" localSheetId="6">#REF!</definedName>
    <definedName name="timbunanpasir">#REF!</definedName>
    <definedName name="timbunantanah" localSheetId="9">[339]Analisis!#REF!</definedName>
    <definedName name="timbunantanah" localSheetId="6">#REF!</definedName>
    <definedName name="timbunantanah">#REF!</definedName>
    <definedName name="timbunantanahdarihasil" localSheetId="4">[87]Ans!#REF!</definedName>
    <definedName name="timbunantanahdarihasil" localSheetId="6">[87]Ans!#REF!</definedName>
    <definedName name="timbunantanahdarihasil">[87]Ans!#REF!</definedName>
    <definedName name="timbunantanahluar" localSheetId="9">#REF!</definedName>
    <definedName name="timbunantanahluar" localSheetId="6">#REF!</definedName>
    <definedName name="timbunantanahluar">#REF!</definedName>
    <definedName name="timdri" localSheetId="4">#REF!</definedName>
    <definedName name="timdri" localSheetId="6">#REF!</definedName>
    <definedName name="timdri">#REF!</definedName>
    <definedName name="time" localSheetId="4">[564]Meth!#REF!</definedName>
    <definedName name="time" localSheetId="6">[564]Meth!#REF!</definedName>
    <definedName name="time">[564]Meth!#REF!</definedName>
    <definedName name="timeexc">[255]MTD!$Z$7</definedName>
    <definedName name="timfur" localSheetId="4">#REF!</definedName>
    <definedName name="timfur" localSheetId="6">#REF!</definedName>
    <definedName name="timfur">#REF!</definedName>
    <definedName name="timpilihan" localSheetId="4">'[251]upah bahan'!#REF!</definedName>
    <definedName name="timpilihan" localSheetId="6">'[251]upah bahan'!#REF!</definedName>
    <definedName name="timpilihan">'[251]upah bahan'!#REF!</definedName>
    <definedName name="TIMSIR" localSheetId="9">#REF!</definedName>
    <definedName name="TIMSIR" localSheetId="6">#REF!</definedName>
    <definedName name="TIMSIR">#REF!</definedName>
    <definedName name="TIMTANAH" localSheetId="9">#REF!</definedName>
    <definedName name="TIMTANAH" localSheetId="6">#REF!</definedName>
    <definedName name="TIMTANAH">#REF!</definedName>
    <definedName name="tin">[141]Tabel!$U$102:$U$161</definedName>
    <definedName name="tiner" localSheetId="4">[87]DH!#REF!</definedName>
    <definedName name="tiner" localSheetId="6">#REF!</definedName>
    <definedName name="tiner">[87]DH!#REF!</definedName>
    <definedName name="tineryen" localSheetId="6">#REF!</definedName>
    <definedName name="tineryen">#REF!</definedName>
    <definedName name="Tinner" localSheetId="6">'[240]harga lama'!#REF!</definedName>
    <definedName name="tinner">'[343]upah bahan'!$G$36</definedName>
    <definedName name="tipar" localSheetId="6">#REF!</definedName>
    <definedName name="tipar">#REF!</definedName>
    <definedName name="tire">[247]Harsat!$E$86</definedName>
    <definedName name="TIRE_R">[237]BASIC!$I$61</definedName>
    <definedName name="TIREROLLER" localSheetId="9">#REF!</definedName>
    <definedName name="TIREROLLER" localSheetId="4">#REF!</definedName>
    <definedName name="TIREROLLER" localSheetId="6">[56]Alt!$A$1004:$J$1062</definedName>
    <definedName name="TIREROLLER">#REF!</definedName>
    <definedName name="TISSUEDISPENCERtx8" localSheetId="9">#REF!</definedName>
    <definedName name="TISSUEDISPENCERtx8" localSheetId="6">#REF!</definedName>
    <definedName name="TISSUEDISPENCERtx8">#REF!</definedName>
    <definedName name="Titik_lampu" localSheetId="6">#REF!</definedName>
    <definedName name="Titik_lampu">#REF!</definedName>
    <definedName name="tiul">[164]DHSD!$G$28</definedName>
    <definedName name="tj" localSheetId="9" hidden="1">{#N/A,#N/A,FALSE,"REK";#N/A,#N/A,FALSE,"Bq-ARS"}</definedName>
    <definedName name="tj" localSheetId="6">'[240]harga lama'!#REF!</definedName>
    <definedName name="tj" hidden="1">{#N/A,#N/A,FALSE,"REK";#N/A,#N/A,FALSE,"Bq-ARS"}</definedName>
    <definedName name="tjj" localSheetId="9" hidden="1">{"'Sheet1'!$A$1"}</definedName>
    <definedName name="tjj" localSheetId="6" hidden="1">{"'Sheet1'!$A$1"}</definedName>
    <definedName name="tjj" hidden="1">{"'Sheet1'!$A$1"}</definedName>
    <definedName name="tjuu" localSheetId="9" hidden="1">{"'Sheet1'!$A$1"}</definedName>
    <definedName name="tjuu" localSheetId="6" hidden="1">{"'Sheet1'!$A$1"}</definedName>
    <definedName name="tjuu" hidden="1">{"'Sheet1'!$A$1"}</definedName>
    <definedName name="TK" localSheetId="4">#REF!</definedName>
    <definedName name="Tk" localSheetId="6">[793]Informasi!$H$33</definedName>
    <definedName name="TK">#REF!</definedName>
    <definedName name="Tk.Batu" localSheetId="4">#REF!</definedName>
    <definedName name="Tk.Batu">#REF!</definedName>
    <definedName name="Tk.Gali" localSheetId="4">#REF!</definedName>
    <definedName name="Tk.Gali">#REF!</definedName>
    <definedName name="Tk.Kayu" localSheetId="4">#REF!</definedName>
    <definedName name="Tk.Kayu">#REF!</definedName>
    <definedName name="TK_01">#REF!</definedName>
    <definedName name="TK_01A">#REF!</definedName>
    <definedName name="TK_03">#REF!</definedName>
    <definedName name="TK_03A">#REF!</definedName>
    <definedName name="TK_03B">#REF!</definedName>
    <definedName name="TK_04">#REF!</definedName>
    <definedName name="TK_04A">#REF!</definedName>
    <definedName name="TK_04B">#REF!</definedName>
    <definedName name="TK_04C">#REF!</definedName>
    <definedName name="TK_05">#REF!</definedName>
    <definedName name="TK_05A">#REF!</definedName>
    <definedName name="TK_05B">#REF!</definedName>
    <definedName name="TK_06">#REF!</definedName>
    <definedName name="TK_06A">#REF!</definedName>
    <definedName name="TK_07">#REF!</definedName>
    <definedName name="TK_08">#REF!</definedName>
    <definedName name="TK_09">#REF!</definedName>
    <definedName name="TK_09A">#REF!</definedName>
    <definedName name="TK_10">#REF!</definedName>
    <definedName name="TK_12">#REF!</definedName>
    <definedName name="TK_13">#REF!</definedName>
    <definedName name="tk_batu" localSheetId="4">#REF!</definedName>
    <definedName name="tk_batu">#REF!</definedName>
    <definedName name="Tk_Batu_T">[609]Upah!$C$11</definedName>
    <definedName name="tk_besi" localSheetId="9">#REF!</definedName>
    <definedName name="tk_besi" localSheetId="4">#REF!</definedName>
    <definedName name="tk_besi" localSheetId="6">#REF!</definedName>
    <definedName name="tk_besi">#REF!</definedName>
    <definedName name="tk_cat" localSheetId="9">#REF!</definedName>
    <definedName name="tk_cat" localSheetId="6">#REF!</definedName>
    <definedName name="tk_cat">#REF!</definedName>
    <definedName name="Tk_Cat_ST">[610]Upah!$D$19</definedName>
    <definedName name="tk_kayu" localSheetId="9">#REF!</definedName>
    <definedName name="tk_kayu" localSheetId="4">#REF!</definedName>
    <definedName name="tk_kayu" localSheetId="6">#REF!</definedName>
    <definedName name="tk_kayu">#REF!</definedName>
    <definedName name="tkacat" localSheetId="6">#REF!</definedName>
    <definedName name="tkacat">#REF!</definedName>
    <definedName name="tkayu" localSheetId="9">#REF!</definedName>
    <definedName name="tkayu" localSheetId="6">#REF!</definedName>
    <definedName name="tkayu">'[794]Harga Bahan2012'!$E$410</definedName>
    <definedName name="tkb" localSheetId="6">'[153]Harga Satuan Bahan'!#REF!</definedName>
    <definedName name="tkb">'[153]Harga Satuan Bahan'!#REF!</definedName>
    <definedName name="tkbatu" localSheetId="6">#REF!</definedName>
    <definedName name="tkbatu">#REF!</definedName>
    <definedName name="tkbesi" localSheetId="6">#REF!</definedName>
    <definedName name="tkbesi">#REF!</definedName>
    <definedName name="TKBS" localSheetId="6">#REF!</definedName>
    <definedName name="tkbs">[248]Upah!$M$11</definedName>
    <definedName name="tkc" localSheetId="6">'[153]Harga Satuan Bahan'!#REF!</definedName>
    <definedName name="tkc">'[153]Harga Satuan Bahan'!#REF!</definedName>
    <definedName name="tkcat" localSheetId="6">#REF!</definedName>
    <definedName name="tkcat">#REF!</definedName>
    <definedName name="tkdrt">[255]HDU!$H$16</definedName>
    <definedName name="tkfoto" localSheetId="6">#REF!</definedName>
    <definedName name="tkfoto">#REF!</definedName>
    <definedName name="tkg" localSheetId="9">#REF!</definedName>
    <definedName name="tkg" localSheetId="6">#REF!</definedName>
    <definedName name="tkg">'[363]Harga S Dasar UNTUK IDISI'!$E$12</definedName>
    <definedName name="Tkgalas539" localSheetId="4">#REF!</definedName>
    <definedName name="Tkgalas539" localSheetId="6">#REF!</definedName>
    <definedName name="Tkgalas539">#REF!</definedName>
    <definedName name="tkgambar" localSheetId="6">#REF!</definedName>
    <definedName name="tkgambar">#REF!</definedName>
    <definedName name="tkgambarbln">#REF!</definedName>
    <definedName name="Tkghan539" localSheetId="4">#REF!</definedName>
    <definedName name="Tkghan539">#REF!</definedName>
    <definedName name="tkgli">'[795]HS-1'!$I$26</definedName>
    <definedName name="tki" localSheetId="9">#REF!</definedName>
    <definedName name="tki" localSheetId="6">#REF!</definedName>
    <definedName name="tki">#REF!</definedName>
    <definedName name="tkitc10x2x0.6" localSheetId="9">#REF!</definedName>
    <definedName name="tkitc10x2x0.6" localSheetId="6">#REF!</definedName>
    <definedName name="tkitc10x2x0.6">#REF!</definedName>
    <definedName name="TKK" localSheetId="6">#REF!</definedName>
    <definedName name="TKK">#REF!</definedName>
    <definedName name="tkkayu">#REF!</definedName>
    <definedName name="tklas">#REF!</definedName>
    <definedName name="tkpipa">#REF!</definedName>
    <definedName name="TKR">#REF!</definedName>
    <definedName name="TKRK">#REF!</definedName>
    <definedName name="tkt">'[153]Harga Satuan Bahan'!#REF!</definedName>
    <definedName name="tkuning" localSheetId="4">'[291]HARGA SATUAN'!#REF!</definedName>
    <definedName name="tkuning">'[291]HARGA SATUAN'!#REF!</definedName>
    <definedName name="tky">'[153]Harga Satuan Bahan'!#REF!</definedName>
    <definedName name="tl" localSheetId="9">#REF!</definedName>
    <definedName name="tl" localSheetId="4">#REF!</definedName>
    <definedName name="TL" localSheetId="6">[157]harsat!#REF!</definedName>
    <definedName name="tl">#REF!</definedName>
    <definedName name="tl.2x" localSheetId="9">#REF!</definedName>
    <definedName name="tl.2x" localSheetId="6">#REF!</definedName>
    <definedName name="tl.2x">#REF!</definedName>
    <definedName name="tl1x18b" localSheetId="6">#REF!</definedName>
    <definedName name="tl1x18b">#REF!</definedName>
    <definedName name="tl1x18bnb" localSheetId="6">#REF!</definedName>
    <definedName name="tl1x18bnb">#REF!</definedName>
    <definedName name="tl1x18ep">#REF!</definedName>
    <definedName name="tl1x18gmsnb">#REF!</definedName>
    <definedName name="tl1x18tki">#REF!</definedName>
    <definedName name="tl1x18tkinb">#REF!</definedName>
    <definedName name="tl1x18tko">#REF!</definedName>
    <definedName name="tl1x18tkonb">#REF!</definedName>
    <definedName name="tl1x36b">#REF!</definedName>
    <definedName name="tl1x36bimc">#REF!</definedName>
    <definedName name="tl1x36bnb">#REF!</definedName>
    <definedName name="tl1x36gmsnb">#REF!</definedName>
    <definedName name="tl1x36tbs">#REF!</definedName>
    <definedName name="tl1x36tbsnb">#REF!</definedName>
    <definedName name="tl1x36tki">#REF!</definedName>
    <definedName name="tl1x36tkinb">#REF!</definedName>
    <definedName name="tl1x36tko">#REF!</definedName>
    <definedName name="tl1x36tkonb">#REF!</definedName>
    <definedName name="tl2x18tbsm2">#REF!</definedName>
    <definedName name="tl2x36tbs">#REF!</definedName>
    <definedName name="tl2x36tbsnb">#REF!</definedName>
    <definedName name="tl2x36tki">#REF!</definedName>
    <definedName name="tl2x36tkinb">#REF!</definedName>
    <definedName name="tl2x36tko">#REF!</definedName>
    <definedName name="tl2x36tkonb">#REF!</definedName>
    <definedName name="tla2x18iac">#REF!</definedName>
    <definedName name="tla2x18iacbimc">#REF!</definedName>
    <definedName name="TLAC120">#REF!</definedName>
    <definedName name="TLAC35">#REF!</definedName>
    <definedName name="TLAC50">#REF!</definedName>
    <definedName name="TLAC70">#REF!</definedName>
    <definedName name="TLAC95">#REF!</definedName>
    <definedName name="tlas">#REF!</definedName>
    <definedName name="tlb1x18">#REF!</definedName>
    <definedName name="tlb1x36">#REF!</definedName>
    <definedName name="tlb1x36bimc">#REF!</definedName>
    <definedName name="tlb1x36w">#REF!</definedName>
    <definedName name="tlbjls40">#REF!</definedName>
    <definedName name="tlbk1x36">#REF!</definedName>
    <definedName name="tlbvs2x18">#REF!</definedName>
    <definedName name="tlbvs2x18bimc">#REF!</definedName>
    <definedName name="tlc20bimc">#REF!</definedName>
    <definedName name="tlgfbr">#REF!</definedName>
    <definedName name="tlgfbr2">#REF!</definedName>
    <definedName name="tlgzyn">#REF!</definedName>
    <definedName name="tlidf250p">#REF!</definedName>
    <definedName name="tlistrik">#REF!</definedName>
    <definedName name="TLOADER" localSheetId="4">#REF!</definedName>
    <definedName name="TLOADER">#REF!</definedName>
    <definedName name="tltko2x36">#REF!</definedName>
    <definedName name="tltko2x36bimc">#REF!</definedName>
    <definedName name="tltl20nb">#REF!</definedName>
    <definedName name="TM" localSheetId="4">#REF!</definedName>
    <definedName name="TM">#REF!</definedName>
    <definedName name="tma" localSheetId="4">'[786]RAB 2007'!#REF!</definedName>
    <definedName name="tma">'[786]RAB 2007'!#REF!</definedName>
    <definedName name="TmpPeriodeK5">'[241]DATA PROYEK'!$F$98</definedName>
    <definedName name="tmptTGL">[224]INPUT!$E$16</definedName>
    <definedName name="tmthin">[345]Base_Price!$J$126</definedName>
    <definedName name="tn1pinnc" localSheetId="6">'[150]thao-go'!#REF!</definedName>
    <definedName name="tn1pinnc">'[150]thao-go'!#REF!</definedName>
    <definedName name="tn2mhnnc" localSheetId="6">'[150]thao-go'!#REF!</definedName>
    <definedName name="tn2mhnnc">'[150]thao-go'!#REF!</definedName>
    <definedName name="TNCM" localSheetId="6">'[150]CHITIET VL-NC-TT-3p'!#REF!</definedName>
    <definedName name="TNCM">'[150]CHITIET VL-NC-TT-3p'!#REF!</definedName>
    <definedName name="tng">[208]map!$V$18</definedName>
    <definedName name="tnh">'[234]Sat~Bahu'!$C$88</definedName>
    <definedName name="tnhnnc" localSheetId="6">'[150]thao-go'!#REF!</definedName>
    <definedName name="tnhnnc">'[150]thao-go'!#REF!</definedName>
    <definedName name="tnhsbr" localSheetId="6">#REF!</definedName>
    <definedName name="tnhsbr">#REF!</definedName>
    <definedName name="tnhsbryen" localSheetId="6">#REF!</definedName>
    <definedName name="tnhsbryen">#REF!</definedName>
    <definedName name="tnignc" localSheetId="6">'[150]thao-go'!#REF!</definedName>
    <definedName name="tnignc">'[150]thao-go'!#REF!</definedName>
    <definedName name="tnin190nc" localSheetId="6">'[150]thao-go'!#REF!</definedName>
    <definedName name="tnin190nc">'[150]thao-go'!#REF!</definedName>
    <definedName name="tnlnc" localSheetId="6">'[150]thao-go'!#REF!</definedName>
    <definedName name="tnlnc">'[150]thao-go'!#REF!</definedName>
    <definedName name="tnnnc">'[150]thao-go'!#REF!</definedName>
    <definedName name="TO" localSheetId="6">#REF!</definedName>
    <definedName name="TO">#REF!</definedName>
    <definedName name="toiletpartition">[636]BasicPrice!$F$155</definedName>
    <definedName name="tok" localSheetId="9">#REF!</definedName>
    <definedName name="tok" localSheetId="6">#REF!</definedName>
    <definedName name="tok">#REF!</definedName>
    <definedName name="Tombak_Layar" localSheetId="4">#REF!</definedName>
    <definedName name="Tombak_Layar" localSheetId="6">#REF!</definedName>
    <definedName name="Tombak_Layar">#REF!</definedName>
    <definedName name="TombolM" localSheetId="4">#REF!</definedName>
    <definedName name="TombolM">#REF!</definedName>
    <definedName name="topsoil" localSheetId="4">'[291]HARGA SATUAN'!#REF!</definedName>
    <definedName name="topsoil">'[291]HARGA SATUAN'!#REF!</definedName>
    <definedName name="Tot" localSheetId="6">'[796]Rekap Biaya'!$H$29</definedName>
    <definedName name="tot">[624]REKAP!$I$30</definedName>
    <definedName name="TOT.MOB" localSheetId="6">[468]MOBILI!#REF!</definedName>
    <definedName name="TOT.MOB">[468]MOBILI!#REF!</definedName>
    <definedName name="TOTAL" localSheetId="6">[797]Rekap!$I$32</definedName>
    <definedName name="Total">[798]Rekapitulasi!$L$408</definedName>
    <definedName name="TOTAL_E1">[241]RAB!$U$85</definedName>
    <definedName name="TOTAL_E2">[241]RAB!$Y$85</definedName>
    <definedName name="total_I" localSheetId="4">#REF!</definedName>
    <definedName name="total_I" localSheetId="6">#REF!</definedName>
    <definedName name="total_I">#REF!</definedName>
    <definedName name="TOTAL_I1">[241]RAB!$I$85</definedName>
    <definedName name="TOTAL_I2">[241]RAB!$M$85</definedName>
    <definedName name="TOTAL_I3">[241]RAB!$Q$85</definedName>
    <definedName name="total_II" localSheetId="4">#REF!</definedName>
    <definedName name="total_II" localSheetId="6">#REF!</definedName>
    <definedName name="total_II">#REF!</definedName>
    <definedName name="TOTAL_PROFIT" localSheetId="6">#REF!</definedName>
    <definedName name="TOTAL_PROFIT">#REF!</definedName>
    <definedName name="total_uang" localSheetId="4">#REF!</definedName>
    <definedName name="total_uang">#REF!</definedName>
    <definedName name="TOTAL1">'[152]1st'!$AU$12:$AU$503</definedName>
    <definedName name="TotalAlat" localSheetId="4">OFFSET(#REF!,Jadwal!LastRowRAP-3,0)</definedName>
    <definedName name="TotalAlat" localSheetId="6">OFFSET(#REF!,Mobilisasi!LastRowRAP-3,0)</definedName>
    <definedName name="TotalAlat">OFFSET(#REF!,LastRowRAP-3,0)</definedName>
    <definedName name="TotalBahan" localSheetId="4">OFFSET(#REF!,Jadwal!LastRowRAP-3,0)</definedName>
    <definedName name="TotalBahan" localSheetId="6">OFFSET(#REF!,Mobilisasi!LastRowRAP-3,0)</definedName>
    <definedName name="TotalBahan">OFFSET(#REF!,LastRowRAP-3,0)</definedName>
    <definedName name="TotalBUL" localSheetId="4">#REF!</definedName>
    <definedName name="TotalBUL" localSheetId="6">#REF!</definedName>
    <definedName name="TotalBUL">#REF!</definedName>
    <definedName name="TotalRAP" localSheetId="4">IF(AND(LEFT(#REF!,9)="Sub Total",#REF!=0),1,0)</definedName>
    <definedName name="TotalRAP" localSheetId="6">IF(AND(LEFT(#REF!,9)="Sub Total",#REF!=0),1,0)</definedName>
    <definedName name="TotalRAP">IF(AND(LEFT(#REF!,9)="Sub Total",#REF!=0),1,0)</definedName>
    <definedName name="TotalSub" localSheetId="4">OFFSET(#REF!,Jadwal!LastRowRAP-3,0)</definedName>
    <definedName name="TotalSub" localSheetId="6">OFFSET(#REF!,Mobilisasi!LastRowRAP-3,0)</definedName>
    <definedName name="TotalSub">OFFSET(#REF!,LastRowRAP-3,0)</definedName>
    <definedName name="TotalUpah" localSheetId="4">OFFSET(#REF!,Jadwal!LastRowRAP-3,0)</definedName>
    <definedName name="TotalUpah" localSheetId="6">OFFSET(#REF!,Mobilisasi!LastRowRAP-3,0)</definedName>
    <definedName name="TotalUpah">OFFSET(#REF!,LastRowRAP-3,0)</definedName>
    <definedName name="toto_A100" localSheetId="9">#REF!</definedName>
    <definedName name="toto_A100">#REF!</definedName>
    <definedName name="toto_L521V1A" localSheetId="9">#REF!</definedName>
    <definedName name="toto_L521V1A">#REF!</definedName>
    <definedName name="toto_LW230J" localSheetId="9">#REF!</definedName>
    <definedName name="toto_LW230J">#REF!</definedName>
    <definedName name="toto_S11N">#REF!</definedName>
    <definedName name="toto_S160V1">#REF!</definedName>
    <definedName name="toto_T23B13">#REF!</definedName>
    <definedName name="toto_T30ARQ13N">#REF!</definedName>
    <definedName name="toto_TS119AS5">#REF!</definedName>
    <definedName name="toto_TX1B">#REF!</definedName>
    <definedName name="toto_TX403SV3">#REF!</definedName>
    <definedName name="toto_TX4A">#REF!</definedName>
    <definedName name="toto_U57M">#REF!</definedName>
    <definedName name="TowerbarTX5B">#REF!</definedName>
    <definedName name="TowerringTS115S">#REF!</definedName>
    <definedName name="town_a" localSheetId="4">#REF!</definedName>
    <definedName name="town_a">#REF!</definedName>
    <definedName name="town_b" localSheetId="4">#REF!</definedName>
    <definedName name="town_b">#REF!</definedName>
    <definedName name="town_c" localSheetId="4">#REF!</definedName>
    <definedName name="town_c">#REF!</definedName>
    <definedName name="town_d" localSheetId="4">#REF!</definedName>
    <definedName name="town_d">#REF!</definedName>
    <definedName name="town_e" localSheetId="4">#REF!</definedName>
    <definedName name="town_e">#REF!</definedName>
    <definedName name="TP" localSheetId="4">#REF!</definedName>
    <definedName name="TP">#REF!</definedName>
    <definedName name="TP.1">#REF!</definedName>
    <definedName name="tp2_">[345]Base_Price!$J$51</definedName>
    <definedName name="tp30.30" localSheetId="9">#REF!</definedName>
    <definedName name="tp30.30" localSheetId="6">#REF!</definedName>
    <definedName name="tp30.30">#REF!</definedName>
    <definedName name="tp40.40" localSheetId="9">#REF!</definedName>
    <definedName name="tp40.40" localSheetId="6">#REF!</definedName>
    <definedName name="tp40.40">#REF!</definedName>
    <definedName name="tpa_regional">[260]sp_dr!$B$8:$I$44</definedName>
    <definedName name="tpb" localSheetId="6">[157]rab!#REF!</definedName>
    <definedName name="tpb">[157]rab!#REF!</definedName>
    <definedName name="tpbesi" localSheetId="6">[157]rab!#REF!</definedName>
    <definedName name="tpbesi">[157]rab!#REF!</definedName>
    <definedName name="TPBETON" localSheetId="4">'[466]Harga Sat Dasar'!#REF!</definedName>
    <definedName name="TPBETON" localSheetId="6">'[466]Harga Sat Dasar'!#REF!</definedName>
    <definedName name="TPBETON">'[466]Harga Sat Dasar'!#REF!</definedName>
    <definedName name="tpbj">[345]Base_Price!$J$57</definedName>
    <definedName name="TPCERUCUK" localSheetId="4">'[466]Harga Sat Dasar'!#REF!</definedName>
    <definedName name="TPCERUCUK" localSheetId="6">'[466]Harga Sat Dasar'!#REF!</definedName>
    <definedName name="TPCERUCUK">'[466]Harga Sat Dasar'!#REF!</definedName>
    <definedName name="tplambing" localSheetId="9">#REF!</definedName>
    <definedName name="tplambing" localSheetId="6">#REF!</definedName>
    <definedName name="tplambing">#REF!</definedName>
    <definedName name="tpm" localSheetId="9">#REF!</definedName>
    <definedName name="tpm" localSheetId="6">#REF!</definedName>
    <definedName name="tpm">#REF!</definedName>
    <definedName name="TR" localSheetId="4">#REF!</definedName>
    <definedName name="TR">#REF!</definedName>
    <definedName name="TR.636C">[133]metode.dmpu!$L$714</definedName>
    <definedName name="TR.HOLLOW" localSheetId="9">#REF!</definedName>
    <definedName name="TR.HOLLOW" localSheetId="6">#REF!</definedName>
    <definedName name="TR.HOLLOW">#REF!</definedName>
    <definedName name="TR15HT" localSheetId="6">'[150]TONGKE-HT'!#REF!</definedName>
    <definedName name="TR15HT">'[150]TONGKE-HT'!#REF!</definedName>
    <definedName name="tr16150yen" localSheetId="6">#REF!</definedName>
    <definedName name="tr16150yen">#REF!</definedName>
    <definedName name="tr16175yen" localSheetId="6">#REF!</definedName>
    <definedName name="tr16175yen">#REF!</definedName>
    <definedName name="TR16HT" localSheetId="6">'[150]TONGKE-HT'!#REF!</definedName>
    <definedName name="TR16HT">'[150]TONGKE-HT'!#REF!</definedName>
    <definedName name="TR19HT" localSheetId="6">'[150]TONGKE-HT'!#REF!</definedName>
    <definedName name="TR19HT">'[150]TONGKE-HT'!#REF!</definedName>
    <definedName name="tr1x15" localSheetId="6">[150]giathanh1!#REF!</definedName>
    <definedName name="tr1x15">[150]giathanh1!#REF!</definedName>
    <definedName name="TR20HT" localSheetId="6">'[150]TONGKE-HT'!#REF!</definedName>
    <definedName name="TR20HT">'[150]TONGKE-HT'!#REF!</definedName>
    <definedName name="tr3x100" localSheetId="6">'[150]dongia (2)'!#REF!</definedName>
    <definedName name="tr3x100">'[150]dongia (2)'!#REF!</definedName>
    <definedName name="TRACK_L" localSheetId="6">#REF!</definedName>
    <definedName name="TRACK_L">#REF!</definedName>
    <definedName name="Track_Loader" localSheetId="4">#REF!</definedName>
    <definedName name="Track_Loader" localSheetId="6">#REF!</definedName>
    <definedName name="Track_Loader">#REF!</definedName>
    <definedName name="TRACKLOADER" localSheetId="4">#REF!</definedName>
    <definedName name="TRACKLOADER" localSheetId="6">[56]Alt!$A$768:$J$826</definedName>
    <definedName name="TRACKLOADER">#REF!</definedName>
    <definedName name="TRACKSTANG" localSheetId="6">[122]BAHAN!#REF!</definedName>
    <definedName name="TRACKSTANG">[122]BAHAN!#REF!</definedName>
    <definedName name="TRAFEL">[486]BAHAN!$L$41</definedName>
    <definedName name="trafo" localSheetId="9">#REF!</definedName>
    <definedName name="trafo" localSheetId="6">#REF!</definedName>
    <definedName name="trafo">#REF!</definedName>
    <definedName name="trailer" localSheetId="6">'[234]Sat~Bahu'!$C$106</definedName>
    <definedName name="trailer">[248]Alat!$I$38</definedName>
    <definedName name="TRAILER20" localSheetId="6">[157]harsat!#REF!</definedName>
    <definedName name="TRAILER20">[157]harsat!#REF!</definedName>
    <definedName name="TRAILLER" localSheetId="9">#REF!</definedName>
    <definedName name="TRAILLER" localSheetId="6">[190]Sheet1!$A$1:$J$59</definedName>
    <definedName name="trailler">[207]hrg_sat!$H$163</definedName>
    <definedName name="traktor" localSheetId="9">#REF!</definedName>
    <definedName name="traktor" localSheetId="6">#REF!</definedName>
    <definedName name="traktor">#REF!</definedName>
    <definedName name="tralishollow40\nonjasa" localSheetId="9">#REF!</definedName>
    <definedName name="tralishollow40\nonjasa" localSheetId="6">#REF!</definedName>
    <definedName name="tralishollow40\nonjasa">#REF!</definedName>
    <definedName name="tram100" localSheetId="6">'[150]dongia (2)'!#REF!</definedName>
    <definedName name="tram100">'[150]dongia (2)'!#REF!</definedName>
    <definedName name="tram1x25" localSheetId="6">'[150]dongia (2)'!#REF!</definedName>
    <definedName name="tram1x25">'[150]dongia (2)'!#REF!</definedName>
    <definedName name="tranmisi" localSheetId="4">'[322]DU&amp;B'!#REF!</definedName>
    <definedName name="tranmisi" localSheetId="6">'[323]DU&amp;B'!#REF!</definedName>
    <definedName name="tranmisi">'[322]DU&amp;B'!#REF!</definedName>
    <definedName name="Tras_Dinding" localSheetId="4">#REF!</definedName>
    <definedName name="Tras_Dinding" localSheetId="6">#REF!</definedName>
    <definedName name="Tras_Dinding">#REF!</definedName>
    <definedName name="Tras_KM_WC" localSheetId="4">#REF!</definedName>
    <definedName name="Tras_KM_WC">#REF!</definedName>
    <definedName name="trashrack">[260]sp_dr!$B$84:$I$120</definedName>
    <definedName name="travel" localSheetId="9">[122]BAHAN!#REF!</definedName>
    <definedName name="travel">[122]BAHAN!#REF!</definedName>
    <definedName name="trd" localSheetId="9">#REF!</definedName>
    <definedName name="trd" localSheetId="6">#REF!</definedName>
    <definedName name="trd">#REF!</definedName>
    <definedName name="tree30" localSheetId="4">#REF!</definedName>
    <definedName name="tree30" localSheetId="6">#REF!</definedName>
    <definedName name="tree30">#REF!</definedName>
    <definedName name="tree51" localSheetId="4">#REF!</definedName>
    <definedName name="tree51">#REF!</definedName>
    <definedName name="treller">#REF!</definedName>
    <definedName name="trembesi" localSheetId="4">'[291]HARGA SATUAN'!#REF!</definedName>
    <definedName name="trembesi">'[291]HARGA SATUAN'!#REF!</definedName>
    <definedName name="TRER">[737]DKH!$J$232</definedName>
    <definedName name="tret">'[475]SAT-DAS'!$J$68</definedName>
    <definedName name="treue">'[243]Lamp-4 Sat-Das'!$J$28</definedName>
    <definedName name="trewel">'[799]upah bahan'!$G$52</definedName>
    <definedName name="trhh" localSheetId="9" hidden="1">{"'Sheet1'!$A$1"}</definedName>
    <definedName name="trhh" localSheetId="6" hidden="1">{"'Sheet1'!$A$1"}</definedName>
    <definedName name="trhh" hidden="1">{"'Sheet1'!$A$1"}</definedName>
    <definedName name="TRI">#REF!</definedName>
    <definedName name="TRIP">#REF!</definedName>
    <definedName name="trip3">'[153]Harga Satuan Bahan'!$E$71</definedName>
    <definedName name="trip6" localSheetId="6">'[153]Harga Satuan Bahan'!#REF!</definedName>
    <definedName name="trip6">'[153]Harga Satuan Bahan'!#REF!</definedName>
    <definedName name="Trip9mmhan539" localSheetId="4">#REF!</definedName>
    <definedName name="Trip9mmhan539" localSheetId="6">#REF!</definedName>
    <definedName name="Trip9mmhan539">#REF!</definedName>
    <definedName name="triplek" localSheetId="6">#REF!</definedName>
    <definedName name="triplek">#REF!</definedName>
    <definedName name="Triplek_Uk.2_2_mm">#REF!</definedName>
    <definedName name="Triplek_Uk.3_0_mm">#REF!</definedName>
    <definedName name="Triplek_Uk.4_0_mm">#REF!</definedName>
    <definedName name="Triplek_Uk.6_0_mm">#REF!</definedName>
    <definedName name="Triplek3">[349]Upah!$L$133</definedName>
    <definedName name="triplek4" localSheetId="6">#REF!</definedName>
    <definedName name="triplek4">#REF!</definedName>
    <definedName name="tripleks">[48]upah!$H$74</definedName>
    <definedName name="tripleks3" localSheetId="9">#REF!</definedName>
    <definedName name="tripleks3" localSheetId="6">#REF!</definedName>
    <definedName name="tripleks3">#REF!</definedName>
    <definedName name="tripleks4" localSheetId="9">[122]BAHAN!#REF!</definedName>
    <definedName name="tripleks4">'[279]dft-harga'!$G$103</definedName>
    <definedName name="tripleks448" localSheetId="9">#REF!</definedName>
    <definedName name="tripleks448" localSheetId="6">#REF!</definedName>
    <definedName name="tripleks448">#REF!</definedName>
    <definedName name="tripleks5" localSheetId="9">#REF!</definedName>
    <definedName name="tripleks5" localSheetId="6">#REF!</definedName>
    <definedName name="tripleks5">#REF!</definedName>
    <definedName name="tripleks6" localSheetId="9">#REF!</definedName>
    <definedName name="tripleks6" localSheetId="6">#REF!</definedName>
    <definedName name="tripleks6">#REF!</definedName>
    <definedName name="tripleks648">#REF!</definedName>
    <definedName name="TRIX" localSheetId="4">#REF!</definedName>
    <definedName name="TRIX">#REF!</definedName>
    <definedName name="trj">'[616]SAT-DAS'!$J$52</definedName>
    <definedName name="tro" localSheetId="9">#REF!</definedName>
    <definedName name="tro" localSheetId="6">#REF!</definedName>
    <definedName name="tro">#REF!</definedName>
    <definedName name="TROLLER" localSheetId="4">#REF!</definedName>
    <definedName name="TROLLER" localSheetId="6">#REF!</definedName>
    <definedName name="TROLLER">#REF!</definedName>
    <definedName name="TRONTANAH" localSheetId="6">[142]CH!$C$31</definedName>
    <definedName name="TRONTANAH">[185]CH!$C$31</definedName>
    <definedName name="TRONTON" localSheetId="6">[142]CH!$C$30</definedName>
    <definedName name="TRONTON">[185]CH!$C$30</definedName>
    <definedName name="Trowel">[350]HARGA!$D$95</definedName>
    <definedName name="tru10mtc" localSheetId="6">'[150]t-h HA THE'!#REF!</definedName>
    <definedName name="tru10mtc">'[150]t-h HA THE'!#REF!</definedName>
    <definedName name="tru8mtc" localSheetId="6">'[150]t-h HA THE'!#REF!</definedName>
    <definedName name="tru8mtc">'[150]t-h HA THE'!#REF!</definedName>
    <definedName name="truck35ton" localSheetId="9">#REF!</definedName>
    <definedName name="truck35ton" localSheetId="6">#REF!</definedName>
    <definedName name="truck35ton">#REF!</definedName>
    <definedName name="Truckalas539" localSheetId="4">#REF!</definedName>
    <definedName name="Truckalas539" localSheetId="6">#REF!</definedName>
    <definedName name="Truckalas539">#REF!</definedName>
    <definedName name="truckcr">'[312]h.sat-bbm'!$J$34</definedName>
    <definedName name="Truckhan539" localSheetId="4">'[403]Up Bhn5'!#REF!</definedName>
    <definedName name="Truckhan539" localSheetId="6">'[403]Up Bhn5'!#REF!</definedName>
    <definedName name="Truckhan539">'[403]Up Bhn5'!#REF!</definedName>
    <definedName name="truckmixer">[636]BasicPrice!$F$249</definedName>
    <definedName name="truckscale">[636]BasicPrice!$F$162</definedName>
    <definedName name="trucktangki" localSheetId="9">#REF!</definedName>
    <definedName name="trucktangki" localSheetId="6">#REF!</definedName>
    <definedName name="trucktangki">#REF!</definedName>
    <definedName name="tryr" localSheetId="9" hidden="1">{"'Sheet1'!$A$1"}</definedName>
    <definedName name="tryr" localSheetId="6" hidden="1">{"'Sheet1'!$A$1"}</definedName>
    <definedName name="tryr" hidden="1">{"'Sheet1'!$A$1"}</definedName>
    <definedName name="ts" localSheetId="4">#REF!</definedName>
    <definedName name="ts" localSheetId="6">[800]ts!$A$1:$IV$14</definedName>
    <definedName name="ts">#REF!</definedName>
    <definedName name="TS126.AR" localSheetId="6">#REF!</definedName>
    <definedName name="TS126.AR">#REF!</definedName>
    <definedName name="TS126AR" localSheetId="6">#REF!</definedName>
    <definedName name="TS126AR">#REF!</definedName>
    <definedName name="TS251F" localSheetId="6">#REF!</definedName>
    <definedName name="TS251F">#REF!</definedName>
    <definedName name="TS251FT2N">#REF!</definedName>
    <definedName name="tsabun">#REF!</definedName>
    <definedName name="tscb">#REF!</definedName>
    <definedName name="tscs3w">#REF!</definedName>
    <definedName name="tscs6w">#REF!</definedName>
    <definedName name="tservice">#REF!</definedName>
    <definedName name="tseryytsey">'[616]SAT-DAS'!$J$59</definedName>
    <definedName name="tshs15" localSheetId="9">#REF!</definedName>
    <definedName name="tshs15" localSheetId="6">#REF!</definedName>
    <definedName name="tshs15">#REF!</definedName>
    <definedName name="tshs6w" localSheetId="9">#REF!</definedName>
    <definedName name="tshs6w" localSheetId="6">#REF!</definedName>
    <definedName name="tshs6w">#REF!</definedName>
    <definedName name="TsJK147">'[801]Kuantitas &amp; Harga'!$G$46</definedName>
    <definedName name="tski" localSheetId="9">#REF!</definedName>
    <definedName name="tski" localSheetId="6">#REF!</definedName>
    <definedName name="tski">#REF!</definedName>
    <definedName name="tskie" localSheetId="9">#REF!</definedName>
    <definedName name="tskie" localSheetId="6">#REF!</definedName>
    <definedName name="tskie">#REF!</definedName>
    <definedName name="tsnya2x1.5" localSheetId="9">#REF!</definedName>
    <definedName name="tsnya2x1.5" localSheetId="6">#REF!</definedName>
    <definedName name="tsnya2x1.5">#REF!</definedName>
    <definedName name="tsnyafrc">#REF!</definedName>
    <definedName name="tso">#REF!</definedName>
    <definedName name="tsryusrt">[164]DHSD!$G$47</definedName>
    <definedName name="tst">'[153]Upah Tenaga Kerja'!$E$17</definedName>
    <definedName name="tsubur" localSheetId="9">#REF!</definedName>
    <definedName name="tsubur" localSheetId="6">#REF!</definedName>
    <definedName name="tsubur">#REF!</definedName>
    <definedName name="TSYHS">'[246]SAT-DAS'!$J$62</definedName>
    <definedName name="tsyws">[164]DHSD!$G$16</definedName>
    <definedName name="TT" localSheetId="9" hidden="1">{"'Sheet1'!$A$1"}</definedName>
    <definedName name="TT" localSheetId="6" hidden="1">{"'Sheet1'!$A$1"}</definedName>
    <definedName name="TT">[689]Rekap!$H$31</definedName>
    <definedName name="TT_1P" localSheetId="9">#REF!</definedName>
    <definedName name="TT_1P" localSheetId="6">#REF!</definedName>
    <definedName name="TT_1P">#REF!</definedName>
    <definedName name="TT_3p" localSheetId="9">#REF!</definedName>
    <definedName name="TT_3p" localSheetId="6">#REF!</definedName>
    <definedName name="TT_3p">#REF!</definedName>
    <definedName name="tt1pnc" localSheetId="6">'[150]lam-moi'!#REF!</definedName>
    <definedName name="tt1pnc">'[150]lam-moi'!#REF!</definedName>
    <definedName name="tt1pvl" localSheetId="6">'[150]lam-moi'!#REF!</definedName>
    <definedName name="tt1pvl">'[150]lam-moi'!#REF!</definedName>
    <definedName name="tt3pnc" localSheetId="6">'[150]lam-moi'!#REF!</definedName>
    <definedName name="tt3pnc">'[150]lam-moi'!#REF!</definedName>
    <definedName name="tt3pvl" localSheetId="6">'[150]lam-moi'!#REF!</definedName>
    <definedName name="tt3pvl">'[150]lam-moi'!#REF!</definedName>
    <definedName name="TTDD">[150]TDTKP!$E$44+[150]TDTKP!$F$44+[150]TDTKP!$G$44</definedName>
    <definedName name="TTDD3P" localSheetId="6">[150]TDTKP1!#REF!</definedName>
    <definedName name="TTDD3P">[150]TDTKP1!#REF!</definedName>
    <definedName name="TTDDCT3p" localSheetId="6">[150]TDTKP1!#REF!</definedName>
    <definedName name="TTDDCT3p">[150]TDTKP1!#REF!</definedName>
    <definedName name="TTE">'[802]Analisa 2'!$D$1522</definedName>
    <definedName name="ttimbun" localSheetId="4">#REF!</definedName>
    <definedName name="ttimbun" localSheetId="6">#REF!</definedName>
    <definedName name="ttimbun">#REF!</definedName>
    <definedName name="TTK3p">'[150]TONGKE3p '!$C$295</definedName>
    <definedName name="TTPASIEN">#N/A</definedName>
    <definedName name="ttronmk" localSheetId="9">#REF!</definedName>
    <definedName name="ttronmk" localSheetId="6">#REF!</definedName>
    <definedName name="ttronmk">#REF!</definedName>
    <definedName name="TTTT" localSheetId="4">#REF!</definedName>
    <definedName name="TTTT" localSheetId="6">#REF!</definedName>
    <definedName name="TTTT">#REF!</definedName>
    <definedName name="ttttey" localSheetId="9" hidden="1">{"'Sheet1'!$A$1"}</definedName>
    <definedName name="ttttey" localSheetId="6" hidden="1">{"'Sheet1'!$A$1"}</definedName>
    <definedName name="ttttey" hidden="1">{"'Sheet1'!$A$1"}</definedName>
    <definedName name="tu">#REF!</definedName>
    <definedName name="TU37D">#REF!</definedName>
    <definedName name="TUCAH">#REF!</definedName>
    <definedName name="tugboat">'[240]harga lama'!#REF!</definedName>
    <definedName name="tuk" localSheetId="4">#REF!</definedName>
    <definedName name="tuk" localSheetId="6">#REF!</definedName>
    <definedName name="tuk">#REF!</definedName>
    <definedName name="TUKANG" localSheetId="9">#REF!</definedName>
    <definedName name="tukang" localSheetId="6">[279]Tabels!$K$8</definedName>
    <definedName name="tukang">[207]hrg_sat!$H$16</definedName>
    <definedName name="Tukang_Las">[350]HARGA!$D$20</definedName>
    <definedName name="TUKANG22" localSheetId="6">#REF!</definedName>
    <definedName name="TUKANG22">#REF!</definedName>
    <definedName name="TUKANG233" localSheetId="6">#REF!</definedName>
    <definedName name="TUKANG233">#REF!</definedName>
    <definedName name="TUKANG711" localSheetId="6">#REF!</definedName>
    <definedName name="TUKANG711">#REF!</definedName>
    <definedName name="TUKANG72">#REF!</definedName>
    <definedName name="TUKANG74">#REF!</definedName>
    <definedName name="TUKANG753" localSheetId="4">#REF!</definedName>
    <definedName name="TUKANG753">#REF!</definedName>
    <definedName name="TUKANG773">#REF!</definedName>
    <definedName name="tukangbatu" localSheetId="9">#REF!</definedName>
    <definedName name="tukangbatu">[338]upah!$H$22</definedName>
    <definedName name="tukangbesi">[338]upah!$H$24</definedName>
    <definedName name="tukanggali">[99]hrg_sat!$H$15</definedName>
    <definedName name="tukangkayu" localSheetId="9">#REF!</definedName>
    <definedName name="tukangkayu">[338]upah!$H$23</definedName>
    <definedName name="Tukanglas" localSheetId="9">[307]cover!#REF!</definedName>
    <definedName name="Tukanglas" localSheetId="6">[315]Harga!#REF!</definedName>
    <definedName name="Tukanglas">[315]Harga!#REF!</definedName>
    <definedName name="tukyen" localSheetId="6">#REF!</definedName>
    <definedName name="tukyen">#REF!</definedName>
    <definedName name="tul" localSheetId="4">#REF!</definedName>
    <definedName name="tul" localSheetId="6">#REF!</definedName>
    <definedName name="tul">#REF!</definedName>
    <definedName name="tulang39" localSheetId="9">#REF!</definedName>
    <definedName name="tulang39">#REF!</definedName>
    <definedName name="tulangan" localSheetId="9">#REF!</definedName>
    <definedName name="TULANGAN" localSheetId="4">#REF!</definedName>
    <definedName name="TULANGAN">#REF!</definedName>
    <definedName name="TULI">#REF!</definedName>
    <definedName name="TULISKodeAlat" localSheetId="4">IF(#REF!=1,16000010+#REF!,IF(#REF!&lt;&gt;"",IF(RIGHT(#REF!+1,1)="0",IF(MID(#REF!+1+1,7,1)="0",REPLACE(#REF!+1+1,7,1,1),#REF!+1+1),#REF!+1),""))</definedName>
    <definedName name="TULISKodeAlat" localSheetId="6">IF(#REF!=1,16000010+#REF!,IF(#REF!&lt;&gt;"",IF(RIGHT(#REF!+1,1)="0",IF(MID(#REF!+1+1,7,1)="0",REPLACE(#REF!+1+1,7,1,1),#REF!+1+1),#REF!+1),""))</definedName>
    <definedName name="TULISKodeAlat">IF(#REF!=1,16000010+#REF!,IF(#REF!&lt;&gt;"",IF(RIGHT(#REF!+1,1)="0",IF(MID(#REF!+1+1,7,1)="0",REPLACE(#REF!+1+1,7,1,1),#REF!+1+1),#REF!+1),""))</definedName>
    <definedName name="TULISKodeBahan" localSheetId="4">IF(#REF!=1,12000010+#REF!,IF(#REF!&lt;&gt;"",IF(RIGHT(#REF!+1,1)="0",IF(MID(#REF!+1+1,7,1)="0",REPLACE(#REF!+1+1,7,1,1),#REF!+1+1),#REF!+1),""))</definedName>
    <definedName name="TULISKodeBahan" localSheetId="6">IF(#REF!=1,12000010+#REF!,IF(#REF!&lt;&gt;"",IF(RIGHT(#REF!+1,1)="0",IF(MID(#REF!+1+1,7,1)="0",REPLACE(#REF!+1+1,7,1,1),#REF!+1+1),#REF!+1),""))</definedName>
    <definedName name="TULISKodeBahan">IF(#REF!=1,12000010+#REF!,IF(#REF!&lt;&gt;"",IF(RIGHT(#REF!+1,1)="0",IF(MID(#REF!+1+1,7,1)="0",REPLACE(#REF!+1+1,7,1,1),#REF!+1+1),#REF!+1),""))</definedName>
    <definedName name="turap11" localSheetId="4">#REF!</definedName>
    <definedName name="turap11">#REF!</definedName>
    <definedName name="turap7" localSheetId="4">#REF!</definedName>
    <definedName name="turap7">#REF!</definedName>
    <definedName name="turbo" localSheetId="6">'[153]Harga Satuan Bahan'!#REF!</definedName>
    <definedName name="turbo">'[153]Harga Satuan Bahan'!#REF!</definedName>
    <definedName name="turbogls" localSheetId="6">'[153]Harga Satuan Bahan'!#REF!</definedName>
    <definedName name="turbogls">'[153]Harga Satuan Bahan'!#REF!</definedName>
    <definedName name="tusrs">'[616]SAT-DAS'!$J$52</definedName>
    <definedName name="TUTA" localSheetId="9">#REF!</definedName>
    <definedName name="TUTA" localSheetId="6">#REF!</definedName>
    <definedName name="TUTA">#REF!</definedName>
    <definedName name="TUTU" localSheetId="4">'[124]Kuantitas &amp; Harga'!#REF!</definedName>
    <definedName name="TUTU" localSheetId="6">'[124]Kuantitas &amp; Harga'!#REF!</definedName>
    <definedName name="TUTU">'[124]Kuantitas &amp; Harga'!#REF!</definedName>
    <definedName name="tutupmhsiku" localSheetId="9">#REF!</definedName>
    <definedName name="tutupmhsiku" localSheetId="6">#REF!</definedName>
    <definedName name="tutupmhsiku">#REF!</definedName>
    <definedName name="tutupu30x30" localSheetId="9">#REF!</definedName>
    <definedName name="tutupu30x30" localSheetId="6">#REF!</definedName>
    <definedName name="tutupu30x30">#REF!</definedName>
    <definedName name="tutupu40x40" localSheetId="9">#REF!</definedName>
    <definedName name="tutupu40x40" localSheetId="6">#REF!</definedName>
    <definedName name="tutupu40x40">#REF!</definedName>
    <definedName name="tutupu60x60">#REF!</definedName>
    <definedName name="tutupu80x80">#REF!</definedName>
    <definedName name="TUUTUTU" localSheetId="4">'[124]Kuantitas &amp; Harga'!#REF!</definedName>
    <definedName name="TUUTUTU">'[124]Kuantitas &amp; Harga'!#REF!</definedName>
    <definedName name="tv" localSheetId="4">[449]Meto!#REF!</definedName>
    <definedName name="tv">[449]Meto!#REF!</definedName>
    <definedName name="tv75nc" localSheetId="9">#REF!</definedName>
    <definedName name="tv75nc" localSheetId="6">#REF!</definedName>
    <definedName name="tv75nc">#REF!</definedName>
    <definedName name="tv75vl" localSheetId="9">#REF!</definedName>
    <definedName name="tv75vl" localSheetId="6">#REF!</definedName>
    <definedName name="tv75vl">#REF!</definedName>
    <definedName name="tvoly" localSheetId="9">#REF!</definedName>
    <definedName name="tvoly" localSheetId="6">#REF!</definedName>
    <definedName name="tvoly">#REF!</definedName>
    <definedName name="TW">#REF!</definedName>
    <definedName name="twr" localSheetId="4">#REF!</definedName>
    <definedName name="TWR" localSheetId="6">[157]harsat!#REF!</definedName>
    <definedName name="twr">#REF!</definedName>
    <definedName name="tx1pignc">'[150]thao-go'!#REF!</definedName>
    <definedName name="tx1pindnc">'[150]thao-go'!#REF!</definedName>
    <definedName name="tx1pingnc">'[150]thao-go'!#REF!</definedName>
    <definedName name="tx1pintnc">'[150]thao-go'!#REF!</definedName>
    <definedName name="tx1pitnc">'[150]thao-go'!#REF!</definedName>
    <definedName name="tx2mhnnc">'[150]thao-go'!#REF!</definedName>
    <definedName name="tx2mitnc">'[150]thao-go'!#REF!</definedName>
    <definedName name="TX709.AN" localSheetId="9">#REF!</definedName>
    <definedName name="TX709.AN" localSheetId="6">#REF!</definedName>
    <definedName name="TX709.AN">#REF!</definedName>
    <definedName name="txhnnc" localSheetId="6">'[150]thao-go'!#REF!</definedName>
    <definedName name="txhnnc">'[150]thao-go'!#REF!</definedName>
    <definedName name="txig1nc">'[150]thao-go'!#REF!</definedName>
    <definedName name="txin190nc">'[150]thao-go'!#REF!</definedName>
    <definedName name="txinnc">'[150]thao-go'!#REF!</definedName>
    <definedName name="txit1nc">'[150]thao-go'!#REF!</definedName>
    <definedName name="ty" localSheetId="4">#REF!</definedName>
    <definedName name="ty" localSheetId="6">#REF!</definedName>
    <definedName name="ty">#REF!</definedName>
    <definedName name="tye">'[243]Lamp-4 Sat-Das'!$J$57</definedName>
    <definedName name="tyeman" localSheetId="9">'[165]Upah&amp;Bahan'!$U$205</definedName>
    <definedName name="tyeman">'[166]Upah&amp;Bahan'!$U$205</definedName>
    <definedName name="tyk">'[84]Perhitungan RAB'!$A$10</definedName>
    <definedName name="tykjtdk">[164]DHSD!$G$29</definedName>
    <definedName name="TYPICAL_FLOOR___7_LEVEL" localSheetId="9">#REF!</definedName>
    <definedName name="TYPICAL_FLOOR___7_LEVEL" localSheetId="4">#REF!</definedName>
    <definedName name="TYPICAL_FLOOR___7_LEVEL" localSheetId="6">#REF!</definedName>
    <definedName name="TYPICAL_FLOOR___7_LEVEL">#REF!</definedName>
    <definedName name="tyr" localSheetId="4">#REF!</definedName>
    <definedName name="tyr">#REF!</definedName>
    <definedName name="tYRE" localSheetId="4">'[638]Ana-ALAT'!#REF!</definedName>
    <definedName name="tYRE">'[638]Ana-ALAT'!#REF!</definedName>
    <definedName name="tyred" localSheetId="4">#REF!</definedName>
    <definedName name="tyred" localSheetId="6">#REF!</definedName>
    <definedName name="tyred">#REF!</definedName>
    <definedName name="tyreroller" localSheetId="6">[258]upahbahan!#REF!</definedName>
    <definedName name="tyreroller">[258]upahbahan!#REF!</definedName>
    <definedName name="tytu" localSheetId="9" hidden="1">{"'Sheet1'!$A$1"}</definedName>
    <definedName name="tytu" localSheetId="6" hidden="1">{"'Sheet1'!$A$1"}</definedName>
    <definedName name="tytu" hidden="1">{"'Sheet1'!$A$1"}</definedName>
    <definedName name="tyu" localSheetId="4">#REF!</definedName>
    <definedName name="tyu">#REF!</definedName>
    <definedName name="tyyy" localSheetId="9" hidden="1">{"'Sheet1'!$A$1"}</definedName>
    <definedName name="tyyy" localSheetId="6" hidden="1">{"'Sheet1'!$A$1"}</definedName>
    <definedName name="tyyy" hidden="1">{"'Sheet1'!$A$1"}</definedName>
    <definedName name="tyyyuii" localSheetId="4">'[803]D7(1)'!#REF!</definedName>
    <definedName name="tyyyuii">'[803]D7(1)'!#REF!</definedName>
    <definedName name="u" localSheetId="4">[384]FINISHING!#REF!</definedName>
    <definedName name="U" localSheetId="6">[448]Rkp!$K$17</definedName>
    <definedName name="u">[384]FINISHING!#REF!</definedName>
    <definedName name="u.211" localSheetId="4">#REF!</definedName>
    <definedName name="u.211" localSheetId="6">#REF!</definedName>
    <definedName name="u.211">#REF!</definedName>
    <definedName name="u.221" localSheetId="4">#REF!</definedName>
    <definedName name="u.221" localSheetId="6">#REF!</definedName>
    <definedName name="u.221">#REF!</definedName>
    <definedName name="u.2312" localSheetId="4">#REF!</definedName>
    <definedName name="u.2312" localSheetId="6">#REF!</definedName>
    <definedName name="u.2312">#REF!</definedName>
    <definedName name="u.2313" localSheetId="4">#REF!</definedName>
    <definedName name="u.2313">#REF!</definedName>
    <definedName name="u.2322" localSheetId="4">#REF!</definedName>
    <definedName name="u.2322">#REF!</definedName>
    <definedName name="u.2324" localSheetId="4">#REF!</definedName>
    <definedName name="u.2324">#REF!</definedName>
    <definedName name="u.233" localSheetId="4">#REF!</definedName>
    <definedName name="u.233">#REF!</definedName>
    <definedName name="u.234" localSheetId="4">#REF!</definedName>
    <definedName name="u.234">#REF!</definedName>
    <definedName name="u.235" localSheetId="4">#REF!</definedName>
    <definedName name="u.235">#REF!</definedName>
    <definedName name="u.243" localSheetId="4">#REF!</definedName>
    <definedName name="u.243">#REF!</definedName>
    <definedName name="u.311a" localSheetId="4">[77]D3!#REF!</definedName>
    <definedName name="u.311a">[77]D3!#REF!</definedName>
    <definedName name="u.311b" localSheetId="4">[77]D3!#REF!</definedName>
    <definedName name="u.311b">[77]D3!#REF!</definedName>
    <definedName name="u.312" localSheetId="4">[77]D3!#REF!</definedName>
    <definedName name="u.312">[77]D3!#REF!</definedName>
    <definedName name="u.313" localSheetId="4">[77]D3!#REF!</definedName>
    <definedName name="u.313">[77]D3!#REF!</definedName>
    <definedName name="u.314" localSheetId="4">[77]D3!#REF!</definedName>
    <definedName name="u.314">[77]D3!#REF!</definedName>
    <definedName name="u.315" localSheetId="4">[77]D3!#REF!</definedName>
    <definedName name="u.315">[77]D3!#REF!</definedName>
    <definedName name="u.316" localSheetId="4">[77]D3!#REF!</definedName>
    <definedName name="u.316">[77]D3!#REF!</definedName>
    <definedName name="u.317" localSheetId="4">[77]D3!#REF!</definedName>
    <definedName name="u.317">[77]D3!#REF!</definedName>
    <definedName name="u.318" localSheetId="4">[77]D3!#REF!</definedName>
    <definedName name="u.318">[77]D3!#REF!</definedName>
    <definedName name="u.319" localSheetId="4">[77]D3!#REF!</definedName>
    <definedName name="u.319">[77]D3!#REF!</definedName>
    <definedName name="u.321a" localSheetId="4">[77]D3!#REF!</definedName>
    <definedName name="u.321a">[77]D3!#REF!</definedName>
    <definedName name="u.321b" localSheetId="4">[77]D3!#REF!</definedName>
    <definedName name="u.321b">[77]D3!#REF!</definedName>
    <definedName name="u.322" localSheetId="4">[77]D3!#REF!</definedName>
    <definedName name="u.322">[77]D3!#REF!</definedName>
    <definedName name="u.322a" localSheetId="4">[77]D3!#REF!</definedName>
    <definedName name="u.322a">[77]D3!#REF!</definedName>
    <definedName name="u.331" localSheetId="4">[77]D3!#REF!</definedName>
    <definedName name="u.331">[77]D3!#REF!</definedName>
    <definedName name="u.341" localSheetId="4">[77]D3!#REF!</definedName>
    <definedName name="u.341">[77]D3!#REF!</definedName>
    <definedName name="u.342" localSheetId="4">[77]D3!#REF!</definedName>
    <definedName name="u.342">[77]D3!#REF!</definedName>
    <definedName name="u.343" localSheetId="4">[77]D3!#REF!</definedName>
    <definedName name="u.343">[77]D3!#REF!</definedName>
    <definedName name="u.344" localSheetId="4">[77]D3!#REF!</definedName>
    <definedName name="u.344">[77]D3!#REF!</definedName>
    <definedName name="u.345" localSheetId="4">[77]D3!#REF!</definedName>
    <definedName name="u.345">[77]D3!#REF!</definedName>
    <definedName name="u.351" localSheetId="4">[77]D3!#REF!</definedName>
    <definedName name="u.351">[77]D3!#REF!</definedName>
    <definedName name="u.352a" localSheetId="4">[77]D3!#REF!</definedName>
    <definedName name="u.352a">[77]D3!#REF!</definedName>
    <definedName name="u.352c" localSheetId="4">[77]D3!#REF!</definedName>
    <definedName name="u.352c">[77]D3!#REF!</definedName>
    <definedName name="u.353" localSheetId="4">[77]D3!#REF!</definedName>
    <definedName name="u.353">[77]D3!#REF!</definedName>
    <definedName name="u.511" localSheetId="4">[77]D5!#REF!</definedName>
    <definedName name="u.511">[77]D5!#REF!</definedName>
    <definedName name="u.512" localSheetId="4">[77]D5!#REF!</definedName>
    <definedName name="u.512">[77]D5!#REF!</definedName>
    <definedName name="u.611a" localSheetId="4">[77]D6!#REF!</definedName>
    <definedName name="u.611a">[77]D6!#REF!</definedName>
    <definedName name="u.612" localSheetId="4">[77]D6!#REF!</definedName>
    <definedName name="u.612">[77]D6!#REF!</definedName>
    <definedName name="u.635a" localSheetId="4">[77]D6!#REF!</definedName>
    <definedName name="u.635a">[77]D6!#REF!</definedName>
    <definedName name="u.636a" localSheetId="4">[77]D6!#REF!</definedName>
    <definedName name="u.636a">[77]D6!#REF!</definedName>
    <definedName name="u.637d" localSheetId="4">#REF!</definedName>
    <definedName name="u.637d" localSheetId="6">#REF!</definedName>
    <definedName name="u.637d">#REF!</definedName>
    <definedName name="u.7103a" localSheetId="4">'[77]D7(2)'!#REF!</definedName>
    <definedName name="u.7103a" localSheetId="6">'[77]D7(2)'!#REF!</definedName>
    <definedName name="u.7103a">'[77]D7(2)'!#REF!</definedName>
    <definedName name="u.7110" localSheetId="4">'[77]D7(1)'!#REF!</definedName>
    <definedName name="u.7110">'[77]D7(1)'!#REF!</definedName>
    <definedName name="u.7111b" localSheetId="4">'[77]D7(2)'!#REF!</definedName>
    <definedName name="u.7111b">'[77]D7(2)'!#REF!</definedName>
    <definedName name="u.712" localSheetId="4">'[77]D7(1)'!#REF!</definedName>
    <definedName name="u.712">'[77]D7(1)'!#REF!</definedName>
    <definedName name="u.7131" localSheetId="4">'[77]D7(2)'!#REF!</definedName>
    <definedName name="u.7131">'[77]D7(2)'!#REF!</definedName>
    <definedName name="u.7131hollow" localSheetId="4">'[77]D7(2)'!#REF!</definedName>
    <definedName name="u.7131hollow">'[77]D7(2)'!#REF!</definedName>
    <definedName name="u.714" localSheetId="4">'[77]D7(1)'!#REF!</definedName>
    <definedName name="u.714">'[77]D7(1)'!#REF!</definedName>
    <definedName name="u.7141" localSheetId="4">'[77]D7(2)'!#REF!</definedName>
    <definedName name="u.7141">'[77]D7(2)'!#REF!</definedName>
    <definedName name="u.7152" localSheetId="4">'[77]D7(2)'!#REF!</definedName>
    <definedName name="u.7152">'[77]D7(2)'!#REF!</definedName>
    <definedName name="u.7155" localSheetId="4">'[77]D7(2)'!#REF!</definedName>
    <definedName name="u.7155">'[77]D7(2)'!#REF!</definedName>
    <definedName name="u.7156" localSheetId="4">'[77]D7(2)'!#REF!</definedName>
    <definedName name="u.7156">'[77]D7(2)'!#REF!</definedName>
    <definedName name="u.715a" localSheetId="4">'[77]D7(1)'!#REF!</definedName>
    <definedName name="u.715a">'[77]D7(1)'!#REF!</definedName>
    <definedName name="u.715b" localSheetId="4">'[77]D7(1)'!#REF!</definedName>
    <definedName name="u.715b">'[77]D7(1)'!#REF!</definedName>
    <definedName name="u.716" localSheetId="4">'[77]D7(1)'!#REF!</definedName>
    <definedName name="u.716">'[77]D7(1)'!#REF!</definedName>
    <definedName name="u.7163a" localSheetId="4">#REF!</definedName>
    <definedName name="u.7163a" localSheetId="6">#REF!</definedName>
    <definedName name="u.7163a">#REF!</definedName>
    <definedName name="u.717a" localSheetId="4">'[77]D7(1)'!#REF!</definedName>
    <definedName name="u.717a" localSheetId="6">'[77]D7(1)'!#REF!</definedName>
    <definedName name="u.717a">'[77]D7(1)'!#REF!</definedName>
    <definedName name="u.718" localSheetId="4">'[77]D7(1)'!#REF!</definedName>
    <definedName name="u.718">'[77]D7(1)'!#REF!</definedName>
    <definedName name="u.719" localSheetId="4">'[77]D7(1)'!#REF!</definedName>
    <definedName name="u.719">'[77]D7(1)'!#REF!</definedName>
    <definedName name="u.7210" localSheetId="4">'[77]D7(1)'!#REF!</definedName>
    <definedName name="u.7210">'[77]D7(1)'!#REF!</definedName>
    <definedName name="u.721a" localSheetId="4">'[77]D7(1)'!#REF!</definedName>
    <definedName name="u.721a">'[77]D7(1)'!#REF!</definedName>
    <definedName name="u.721b" localSheetId="4">'[77]D7(1)'!#REF!</definedName>
    <definedName name="u.721b">'[77]D7(1)'!#REF!</definedName>
    <definedName name="u.721bnew" localSheetId="4">'[77]D7(1)'!#REF!</definedName>
    <definedName name="u.721bnew">'[77]D7(1)'!#REF!</definedName>
    <definedName name="u.721c" localSheetId="4">'[77]D7(1)'!#REF!</definedName>
    <definedName name="u.721c">'[77]D7(1)'!#REF!</definedName>
    <definedName name="u.721cnew" localSheetId="4">'[77]D7(1)'!#REF!</definedName>
    <definedName name="u.721cnew">'[77]D7(1)'!#REF!</definedName>
    <definedName name="u.722a" localSheetId="4">'[77]D7(1)'!#REF!</definedName>
    <definedName name="u.722a">'[77]D7(1)'!#REF!</definedName>
    <definedName name="u.722b" localSheetId="4">'[77]D7(1)'!#REF!</definedName>
    <definedName name="u.722b">'[77]D7(1)'!#REF!</definedName>
    <definedName name="u.722c" localSheetId="4">'[77]D7(1)'!#REF!</definedName>
    <definedName name="u.722c">'[77]D7(1)'!#REF!</definedName>
    <definedName name="u.733" localSheetId="4">'[77]D7(1)'!#REF!</definedName>
    <definedName name="u.733">'[77]D7(1)'!#REF!</definedName>
    <definedName name="u.735" localSheetId="4">'[77]D7(1)'!#REF!</definedName>
    <definedName name="u.735">'[77]D7(1)'!#REF!</definedName>
    <definedName name="u.741a" localSheetId="4">'[77]D7(1)'!#REF!</definedName>
    <definedName name="u.741a">'[77]D7(1)'!#REF!</definedName>
    <definedName name="u.741b" localSheetId="4">'[77]D7(1)'!#REF!</definedName>
    <definedName name="u.741b">'[77]D7(1)'!#REF!</definedName>
    <definedName name="u.742a" localSheetId="4">'[77]D7(1)'!#REF!</definedName>
    <definedName name="u.742a">'[77]D7(1)'!#REF!</definedName>
    <definedName name="u.743" localSheetId="4">'[77]D7(1)'!#REF!</definedName>
    <definedName name="u.743">'[77]D7(1)'!#REF!</definedName>
    <definedName name="u.744" localSheetId="4">'[77]D7(1)'!#REF!</definedName>
    <definedName name="u.744">'[77]D7(1)'!#REF!</definedName>
    <definedName name="u.752" localSheetId="4">'[77]D7(1)'!#REF!</definedName>
    <definedName name="u.752">'[77]D7(1)'!#REF!</definedName>
    <definedName name="u.761" localSheetId="4">'[77]D7(2)'!#REF!</definedName>
    <definedName name="u.761">'[77]D7(2)'!#REF!</definedName>
    <definedName name="u.7614a" localSheetId="4">'[77]D7(2)'!#REF!</definedName>
    <definedName name="u.7614a">'[77]D7(2)'!#REF!</definedName>
    <definedName name="u.7614b" localSheetId="4">'[77]D7(2)'!#REF!</definedName>
    <definedName name="u.7614b">'[77]D7(2)'!#REF!</definedName>
    <definedName name="u.7616c" localSheetId="4">#REF!</definedName>
    <definedName name="u.7616c" localSheetId="6">#REF!</definedName>
    <definedName name="u.7616c">#REF!</definedName>
    <definedName name="u.7618b" localSheetId="4">#REF!</definedName>
    <definedName name="u.7618b" localSheetId="6">#REF!</definedName>
    <definedName name="u.7618b">#REF!</definedName>
    <definedName name="u.7619c" localSheetId="4">'[77]D7(2)'!#REF!</definedName>
    <definedName name="u.7619c" localSheetId="6">'[77]D7(2)'!#REF!</definedName>
    <definedName name="u.7619c">'[77]D7(2)'!#REF!</definedName>
    <definedName name="u.7619d" localSheetId="4">'[77]D7(2)'!#REF!</definedName>
    <definedName name="u.7619d" localSheetId="6">'[77]D7(2)'!#REF!</definedName>
    <definedName name="u.7619d">'[77]D7(2)'!#REF!</definedName>
    <definedName name="u.7620" localSheetId="4">'[77]D7(2)'!#REF!</definedName>
    <definedName name="u.7620" localSheetId="6">'[77]D7(2)'!#REF!</definedName>
    <definedName name="u.7620">'[77]D7(2)'!#REF!</definedName>
    <definedName name="u.7621" localSheetId="4">'[77]D7(2)'!#REF!</definedName>
    <definedName name="u.7621">'[77]D7(2)'!#REF!</definedName>
    <definedName name="u.765a" localSheetId="4">#REF!</definedName>
    <definedName name="u.765a" localSheetId="6">#REF!</definedName>
    <definedName name="u.765a">#REF!</definedName>
    <definedName name="u.768a" localSheetId="4">'[77]D7(2)'!#REF!</definedName>
    <definedName name="u.768a" localSheetId="6">'[77]D7(2)'!#REF!</definedName>
    <definedName name="u.768a">'[77]D7(2)'!#REF!</definedName>
    <definedName name="u.768b" localSheetId="4">'[77]D7(2)'!#REF!</definedName>
    <definedName name="u.768b">'[77]D7(2)'!#REF!</definedName>
    <definedName name="u.768c" localSheetId="4">'[77]D7(2)'!#REF!</definedName>
    <definedName name="u.768c">'[77]D7(2)'!#REF!</definedName>
    <definedName name="u.771a" localSheetId="4">#REF!</definedName>
    <definedName name="u.771a" localSheetId="6">#REF!</definedName>
    <definedName name="u.771a">#REF!</definedName>
    <definedName name="u.771b" localSheetId="4">#REF!</definedName>
    <definedName name="u.771b" localSheetId="6">#REF!</definedName>
    <definedName name="u.771b">#REF!</definedName>
    <definedName name="u.791" localSheetId="4">'[77]D7(2)'!#REF!</definedName>
    <definedName name="u.791" localSheetId="6">'[77]D7(2)'!#REF!</definedName>
    <definedName name="u.791">'[77]D7(2)'!#REF!</definedName>
    <definedName name="U.Angkutbesi" localSheetId="9">#REF!</definedName>
    <definedName name="U.Angkutbesi" localSheetId="4">#REF!</definedName>
    <definedName name="U.Angkutbesi" localSheetId="6">#REF!</definedName>
    <definedName name="U.Angkutbesi">#REF!</definedName>
    <definedName name="U.Batu" localSheetId="4">#REF!</definedName>
    <definedName name="U.Batu">#REF!</definedName>
    <definedName name="U.Bekisting" localSheetId="4">#REF!</definedName>
    <definedName name="U.Bekisting">#REF!</definedName>
    <definedName name="u.besi">#REF!</definedName>
    <definedName name="U.BongkarBkst" localSheetId="4">#REF!</definedName>
    <definedName name="U.BongkarBkst">#REF!</definedName>
    <definedName name="U.Conduit" localSheetId="4">#REF!</definedName>
    <definedName name="U.Conduit">#REF!</definedName>
    <definedName name="u.cor">#REF!</definedName>
    <definedName name="U.Cor1" localSheetId="4">#REF!</definedName>
    <definedName name="U.Cor1">#REF!</definedName>
    <definedName name="U.Cor2" localSheetId="4">#REF!</definedName>
    <definedName name="U.Cor2">#REF!</definedName>
    <definedName name="U.Curing" localSheetId="4">#REF!</definedName>
    <definedName name="U.Curing">#REF!</definedName>
    <definedName name="U.Gelarbase" localSheetId="4">#REF!</definedName>
    <definedName name="U.Gelarbase">#REF!</definedName>
    <definedName name="U.Gelarps" localSheetId="4">#REF!</definedName>
    <definedName name="U.Gelarps">#REF!</definedName>
    <definedName name="U.pabrikasibesi" localSheetId="4">#REF!</definedName>
    <definedName name="U.pabrikasibesi">#REF!</definedName>
    <definedName name="U.Siapcor" localSheetId="4">#REF!</definedName>
    <definedName name="U.Siapcor">#REF!</definedName>
    <definedName name="U.Stelbesi" localSheetId="4">#REF!</definedName>
    <definedName name="U.Stelbesi">#REF!</definedName>
    <definedName name="U_1">#REF!</definedName>
    <definedName name="U_42">[237]BASIC!$I$28</definedName>
    <definedName name="U1137\" localSheetId="4">#REF!</definedName>
    <definedName name="U1137\" localSheetId="6">#REF!</definedName>
    <definedName name="U1137\">#REF!</definedName>
    <definedName name="U22_">[237]BASIC!$I$25</definedName>
    <definedName name="u30x30" localSheetId="9">#REF!</definedName>
    <definedName name="u30x30" localSheetId="6">#REF!</definedName>
    <definedName name="u30x30">#REF!</definedName>
    <definedName name="u40x40" localSheetId="9">#REF!</definedName>
    <definedName name="u40x40" localSheetId="6">#REF!</definedName>
    <definedName name="u40x40">#REF!</definedName>
    <definedName name="U42_">[237]BASIC!$I$27</definedName>
    <definedName name="u52." localSheetId="9">#REF!</definedName>
    <definedName name="u52." localSheetId="6">#REF!</definedName>
    <definedName name="u52.">#REF!</definedName>
    <definedName name="u60x60" localSheetId="9">#REF!</definedName>
    <definedName name="u60x60" localSheetId="6">#REF!</definedName>
    <definedName name="u60x60">#REF!</definedName>
    <definedName name="u642\" localSheetId="4">[77]D3!#REF!</definedName>
    <definedName name="u642\" localSheetId="6">[77]D3!#REF!</definedName>
    <definedName name="u642\">[77]D3!#REF!</definedName>
    <definedName name="u80x80" localSheetId="9">#REF!</definedName>
    <definedName name="u80x80" localSheetId="6">#REF!</definedName>
    <definedName name="u80x80">#REF!</definedName>
    <definedName name="UBA">'[804]Dftr Bhn'!$F$11:$K$113</definedName>
    <definedName name="UBAS">#N/A</definedName>
    <definedName name="UbasSelanjutnya">[438]Analisa!A1048576+1</definedName>
    <definedName name="ubekb" localSheetId="9">#REF!</definedName>
    <definedName name="ubekb" localSheetId="6">#REF!</definedName>
    <definedName name="ubekb">#REF!</definedName>
    <definedName name="ubekp" localSheetId="9">#REF!</definedName>
    <definedName name="ubekp" localSheetId="6">#REF!</definedName>
    <definedName name="ubekp">#REF!</definedName>
    <definedName name="ubesi" localSheetId="9">#REF!</definedName>
    <definedName name="ubesi" localSheetId="6">#REF!</definedName>
    <definedName name="ubesi">#REF!</definedName>
    <definedName name="ubeton">#REF!</definedName>
    <definedName name="Ubin_abu_abu_20x20_cm">#REF!</definedName>
    <definedName name="ubin_pc30" localSheetId="4">#REF!</definedName>
    <definedName name="ubin_pc30">#REF!</definedName>
    <definedName name="Ubin_wafel__20x20_cm">#REF!</definedName>
    <definedName name="ubin30x30" localSheetId="9">[339]Analisis!#REF!</definedName>
    <definedName name="ubin30x30">#REF!</definedName>
    <definedName name="ubinkeramik" localSheetId="9">[339]Analisis!#REF!</definedName>
    <definedName name="ubinkeramik">#REF!</definedName>
    <definedName name="UBLKT">'[234]Sat~Bahu'!$H$18</definedName>
    <definedName name="UBLT">'[234]Sat~Bahu'!$H$19</definedName>
    <definedName name="UBLTT">'[234]Sat~Bahu'!$H$17</definedName>
    <definedName name="ubtkl" localSheetId="9">#REF!</definedName>
    <definedName name="ubtkl" localSheetId="6">#REF!</definedName>
    <definedName name="ubtkl">#REF!</definedName>
    <definedName name="UCAT" localSheetId="9">#REF!</definedName>
    <definedName name="UCAT" localSheetId="6">#REF!</definedName>
    <definedName name="UCAT">#REF!</definedName>
    <definedName name="ucatplaf" localSheetId="9">#REF!</definedName>
    <definedName name="ucatplaf" localSheetId="6">#REF!</definedName>
    <definedName name="ucatplaf">#REF!</definedName>
    <definedName name="ucor" localSheetId="4">#REF!</definedName>
    <definedName name="ucor">#REF!</definedName>
    <definedName name="uditch1065">#REF!</definedName>
    <definedName name="uditch1065yen">#REF!</definedName>
    <definedName name="udo" localSheetId="9" hidden="1">{#N/A,#N/A,FALSE,"REK";#N/A,#N/A,FALSE,"rab"}</definedName>
    <definedName name="udo" localSheetId="6" hidden="1">{#N/A,#N/A,FALSE,"REK";#N/A,#N/A,FALSE,"rab"}</definedName>
    <definedName name="udo" hidden="1">{#N/A,#N/A,FALSE,"REK";#N/A,#N/A,FALSE,"rab"}</definedName>
    <definedName name="uebd" localSheetId="4">[87]PM!#REF!</definedName>
    <definedName name="uebd">[87]PM!#REF!</definedName>
    <definedName name="uecr" localSheetId="4">[87]PM!#REF!</definedName>
    <definedName name="uecr">[87]PM!#REF!</definedName>
    <definedName name="uecrane" localSheetId="4">[87]PM!#REF!</definedName>
    <definedName name="uecrane">[87]PM!#REF!</definedName>
    <definedName name="uedh" localSheetId="4">[87]PM!#REF!</definedName>
    <definedName name="uedh">[87]PM!#REF!</definedName>
    <definedName name="uegen" localSheetId="4">[87]PM!#REF!</definedName>
    <definedName name="uegen">[87]PM!#REF!</definedName>
    <definedName name="uegr" localSheetId="4">[87]PM!#REF!</definedName>
    <definedName name="uegr">[87]PM!#REF!</definedName>
    <definedName name="uekk" localSheetId="4">[87]PM!#REF!</definedName>
    <definedName name="uekk">[87]PM!#REF!</definedName>
    <definedName name="uelt" localSheetId="4">[87]PM!#REF!</definedName>
    <definedName name="uelt">[87]PM!#REF!</definedName>
    <definedName name="uemc" localSheetId="4">[87]PM!#REF!</definedName>
    <definedName name="uemc">[87]PM!#REF!</definedName>
    <definedName name="uemol" localSheetId="4">[87]PM!#REF!</definedName>
    <definedName name="uemol">[87]PM!#REF!</definedName>
    <definedName name="uest" localSheetId="4">[87]PM!#REF!</definedName>
    <definedName name="uest">[87]PM!#REF!</definedName>
    <definedName name="uevr" localSheetId="4">[87]PM!#REF!</definedName>
    <definedName name="uevr">[87]PM!#REF!</definedName>
    <definedName name="uewp" localSheetId="4">[87]PM!#REF!</definedName>
    <definedName name="uewp">[87]PM!#REF!</definedName>
    <definedName name="ugalex" localSheetId="9">#REF!</definedName>
    <definedName name="ugalex" localSheetId="6">#REF!</definedName>
    <definedName name="ugalex">#REF!</definedName>
    <definedName name="ugalm" localSheetId="9">#REF!</definedName>
    <definedName name="ugalm" localSheetId="6">#REF!</definedName>
    <definedName name="ugalm">#REF!</definedName>
    <definedName name="ugalsumur" localSheetId="9">#REF!</definedName>
    <definedName name="ugalsumur" localSheetId="6">#REF!</definedName>
    <definedName name="ugalsumur">#REF!</definedName>
    <definedName name="uh" localSheetId="4">#REF!</definedName>
    <definedName name="uh">#REF!</definedName>
    <definedName name="UHD">[157]harsat!#REF!</definedName>
    <definedName name="ui">'[564]AN-E'!#REF!</definedName>
    <definedName name="uk" localSheetId="4">[87]Ans!#REF!</definedName>
    <definedName name="UK" localSheetId="6">'[234]Sat~Bahu'!$H$16</definedName>
    <definedName name="uk">[87]Ans!#REF!</definedName>
    <definedName name="Ukatukang">'[352]U&amp;B'!$L$18</definedName>
    <definedName name="ukembali" localSheetId="9">#REF!</definedName>
    <definedName name="ukembali" localSheetId="6">#REF!</definedName>
    <definedName name="ukembali">#REF!</definedName>
    <definedName name="ukr">[164]DHSD!$G$34</definedName>
    <definedName name="UKT">'[234]Sat~Bahu'!$H$9</definedName>
    <definedName name="ukur" localSheetId="9">#REF!</definedName>
    <definedName name="ukur" localSheetId="6">#REF!</definedName>
    <definedName name="ukur">#REF!</definedName>
    <definedName name="uky">[164]DHSD!$G$34</definedName>
    <definedName name="ulir">'[312]h.sat-bbm'!$J$201</definedName>
    <definedName name="ulwp60" localSheetId="9">#REF!</definedName>
    <definedName name="ulwp60" localSheetId="6">#REF!</definedName>
    <definedName name="ulwp60">#REF!</definedName>
    <definedName name="um" localSheetId="4">#REF!</definedName>
    <definedName name="um" localSheetId="6">#REF!</definedName>
    <definedName name="um">#REF!</definedName>
    <definedName name="Umandor">'[224]U&amp;B'!$L$16</definedName>
    <definedName name="UML">'[234]Sat~Bahu'!$H$6</definedName>
    <definedName name="UMUM" localSheetId="9">[257]Informasi!$A$1:$N$81</definedName>
    <definedName name="UMUM" localSheetId="4">#REF!</definedName>
    <definedName name="UMUM" localSheetId="6">[805]Umum!$A$1:$N$72</definedName>
    <definedName name="UMUM">#REF!</definedName>
    <definedName name="UMUR" localSheetId="9">#REF!</definedName>
    <definedName name="UMUR" localSheetId="6">#REF!</definedName>
    <definedName name="umur">'[530]FAKTOR MODAL CRF'!$A$2:$I$20</definedName>
    <definedName name="UND">[684]CH!$A$7</definedName>
    <definedName name="UNDANGAN" localSheetId="6">[142]CH!$C$38</definedName>
    <definedName name="UNDANGAN">[185]CH!$C$38</definedName>
    <definedName name="undelen" localSheetId="9">#REF!</definedName>
    <definedName name="undelen" localSheetId="6">#REF!</definedName>
    <definedName name="undelen">#REF!</definedName>
    <definedName name="under" localSheetId="4">#REF!</definedName>
    <definedName name="under" localSheetId="6">#REF!</definedName>
    <definedName name="under">#REF!</definedName>
    <definedName name="UnderlineSubTotalAnalisaRAB">IF(AND(ISTEXT('[274]Analisa RAB'!$C1),ISBLANK('[274]Analisa RAB'!$C2)),1,0)</definedName>
    <definedName name="Underwater_Welder" localSheetId="4">#REF!</definedName>
    <definedName name="Underwater_Welder" localSheetId="6">#REF!</definedName>
    <definedName name="Underwater_Welder">#REF!</definedName>
    <definedName name="unp" localSheetId="9">#REF!</definedName>
    <definedName name="unp" localSheetId="6">#REF!</definedName>
    <definedName name="unp">#REF!</definedName>
    <definedName name="UNSKILL">[237]BASIC!$I$13</definedName>
    <definedName name="UOKT">'[234]Sat~Bahu'!$H$12</definedName>
    <definedName name="UOPERATOR">[356]Upah!$G$13</definedName>
    <definedName name="UOpRingan">[806]Harsat!$H$21</definedName>
    <definedName name="UOT">'[234]Sat~Bahu'!$H$11</definedName>
    <definedName name="UP" localSheetId="4">#REF!</definedName>
    <definedName name="UP" localSheetId="6">#REF!</definedName>
    <definedName name="UP">#REF!</definedName>
    <definedName name="upac" localSheetId="4">#REF!</definedName>
    <definedName name="upac">#REF!</definedName>
    <definedName name="Upah" localSheetId="9">[224]INPUT!$B$45</definedName>
    <definedName name="UPAH" localSheetId="4">#REF!</definedName>
    <definedName name="UPAH" localSheetId="6">[56]Price!$A$1:$G$44</definedName>
    <definedName name="UPAH">#REF!</definedName>
    <definedName name="UPAH_BAHAN_CK" localSheetId="9">#REF!</definedName>
    <definedName name="UPAH_BAHAN_CK" localSheetId="6">#REF!</definedName>
    <definedName name="UPAH_BAHAN_CK">#REF!</definedName>
    <definedName name="upah_beks">'[480]PRD 01-6(I-II)'!$V$383</definedName>
    <definedName name="upah_besi">'[480]PRD 01-6(I-II)'!$V$399</definedName>
    <definedName name="Upah_juru_ukur" localSheetId="4">'[536]Upah-Bahan-Alat'!#REF!</definedName>
    <definedName name="Upah_juru_ukur" localSheetId="6">'[536]Upah-Bahan-Alat'!#REF!</definedName>
    <definedName name="Upah_juru_ukur">'[536]Upah-Bahan-Alat'!#REF!</definedName>
    <definedName name="upah_kepala_tukang">'[443]Upah&amp;Bahan'!$G$15</definedName>
    <definedName name="upah_mandor">'[443]Upah&amp;Bahan'!$G$16</definedName>
    <definedName name="upah_mekanik">'[537]Upah&amp;Bahan'!$G$21</definedName>
    <definedName name="Upah_mesinis" localSheetId="4">'[807]Daftar Upah Tenaga Kerja'!#REF!</definedName>
    <definedName name="Upah_mesinis" localSheetId="6">'[807]Daftar Upah Tenaga Kerja'!#REF!</definedName>
    <definedName name="Upah_mesinis">'[807]Daftar Upah Tenaga Kerja'!#REF!</definedName>
    <definedName name="upah_operator">'[537]Upah&amp;Bahan'!$G$18</definedName>
    <definedName name="Upah_Opertr">'[199]Basic Price'!$F$16</definedName>
    <definedName name="Upah_pasang_pipa_GI__ø_1_2" localSheetId="9">#REF!</definedName>
    <definedName name="Upah_pasang_pipa_GI__ø_1_2" localSheetId="6">#REF!</definedName>
    <definedName name="Upah_pasang_pipa_GI__ø_1_2">#REF!</definedName>
    <definedName name="Upah_pasang_pipa_GI__ø_3_4" localSheetId="9">#REF!</definedName>
    <definedName name="Upah_pasang_pipa_GI__ø_3_4" localSheetId="6">#REF!</definedName>
    <definedName name="Upah_pasang_pipa_GI__ø_3_4">#REF!</definedName>
    <definedName name="Upah_pasang_pipa_pvc__ø_2" localSheetId="9">#REF!</definedName>
    <definedName name="Upah_pasang_pipa_pvc__ø_2" localSheetId="6">#REF!</definedName>
    <definedName name="Upah_pasang_pipa_pvc__ø_2">#REF!</definedName>
    <definedName name="Upah_pasang_pipa_pvc__ø_4">#REF!</definedName>
    <definedName name="upah_pekerja">'[443]Upah&amp;Bahan'!$G$13</definedName>
    <definedName name="upah_pembantu_mekanik">'[443]Upah&amp;Bahan'!$G$20</definedName>
    <definedName name="upah_pembantu_operator">'[443]Upah&amp;Bahan'!$G$18</definedName>
    <definedName name="upah_sopir">'[537]Upah&amp;Bahan'!$G$20</definedName>
    <definedName name="upah_tukang">'[443]Upah&amp;Bahan'!$G$14</definedName>
    <definedName name="Upah_tukang_las" localSheetId="4">'[536]Upah-Bahan-Alat'!#REF!</definedName>
    <definedName name="Upah_tukang_las" localSheetId="6">'[536]Upah-Bahan-Alat'!#REF!</definedName>
    <definedName name="Upah_tukang_las">'[536]Upah-Bahan-Alat'!#REF!</definedName>
    <definedName name="UpahBahan1">'[808]hrg uph+bhn'!$D$1:$F$65536</definedName>
    <definedName name="UpahBahan2">'[808]hrg uph+bhn'!$F$1:$F$65536</definedName>
    <definedName name="upahbekisting">[333]analisa!$G$364</definedName>
    <definedName name="upahbetontulang" localSheetId="9">#REF!</definedName>
    <definedName name="upahbetontulang" localSheetId="6">#REF!</definedName>
    <definedName name="upahbetontulang">#REF!</definedName>
    <definedName name="upahborfile" localSheetId="9">#REF!</definedName>
    <definedName name="upahborfile" localSheetId="6">#REF!</definedName>
    <definedName name="upahborfile">#REF!</definedName>
    <definedName name="UPAHCAT" localSheetId="9">[109]Anl!#REF!</definedName>
    <definedName name="UPAHCAT" localSheetId="6">[109]Anl!#REF!</definedName>
    <definedName name="UPAHCAT">[109]Anl!#REF!</definedName>
    <definedName name="upahpancang" localSheetId="4">[87]Ans!#REF!</definedName>
    <definedName name="upahpancang" localSheetId="6">[87]Ans!#REF!</definedName>
    <definedName name="upahpancang">[87]Ans!#REF!</definedName>
    <definedName name="upahpasangkusen" localSheetId="9">#REF!</definedName>
    <definedName name="upahpasangkusen" localSheetId="6">#REF!</definedName>
    <definedName name="upahpasangkusen">#REF!</definedName>
    <definedName name="upahpolos" localSheetId="9">#REF!</definedName>
    <definedName name="upahpolos" localSheetId="4">#REF!</definedName>
    <definedName name="upahpolos" localSheetId="6">#REF!</definedName>
    <definedName name="upahpolos">#REF!</definedName>
    <definedName name="UpahSemenRecycling">[438]Lain2!$F$83</definedName>
    <definedName name="upahulir" localSheetId="9">#REF!</definedName>
    <definedName name="upahulir" localSheetId="4">#REF!</definedName>
    <definedName name="upahulir" localSheetId="6">#REF!</definedName>
    <definedName name="upahulir">#REF!</definedName>
    <definedName name="upasang" localSheetId="4">#REF!</definedName>
    <definedName name="upasang">#REF!</definedName>
    <definedName name="upc">#REF!</definedName>
    <definedName name="upclassa" localSheetId="4">#REF!</definedName>
    <definedName name="upclassa">#REF!</definedName>
    <definedName name="upclassb" localSheetId="4">#REF!</definedName>
    <definedName name="upclassb">#REF!</definedName>
    <definedName name="upcommon" localSheetId="4">#REF!</definedName>
    <definedName name="upcommon">#REF!</definedName>
    <definedName name="Upekerja" localSheetId="9">'[352]U&amp;B'!$L$15</definedName>
    <definedName name="UPEKERJA">[86]Upah!$G$10</definedName>
    <definedName name="upembankment" localSheetId="4">#REF!</definedName>
    <definedName name="upembankment" localSheetId="6">#REF!</definedName>
    <definedName name="upembankment">#REF!</definedName>
    <definedName name="UPEMBOPRT">[356]Upah!$G$14</definedName>
    <definedName name="UPEMBSOPIR" localSheetId="6">[326]upah!#REF!</definedName>
    <definedName name="UPEMBSOPIR">[326]upah!#REF!</definedName>
    <definedName name="uph" localSheetId="6">#REF!</definedName>
    <definedName name="uph">#REF!</definedName>
    <definedName name="uphbatu">[345]HSDLsg!$F$23</definedName>
    <definedName name="uphbekbongdrt">[345]HSDLsg!$F$12</definedName>
    <definedName name="uphbekis">[345]HSDLsg!$F$11</definedName>
    <definedName name="uphbesi">[345]HSDLsg!$F$15</definedName>
    <definedName name="uphbol">[345]HSDLsg!$F$27</definedName>
    <definedName name="uphbssiku50505mm">[345]HSDLsg!$F$20</definedName>
    <definedName name="uphfen">[345]HSDLsg!$F$26</definedName>
    <definedName name="uphgeo">[345]HSDLsg!$F$25</definedName>
    <definedName name="upk225el" localSheetId="4">#REF!</definedName>
    <definedName name="upk225el" localSheetId="6">#REF!</definedName>
    <definedName name="upk225el">#REF!</definedName>
    <definedName name="upk225found" localSheetId="4">#REF!</definedName>
    <definedName name="upk225found">#REF!</definedName>
    <definedName name="upkerb" localSheetId="4">#REF!</definedName>
    <definedName name="upkerb">#REF!</definedName>
    <definedName name="upms" localSheetId="4">#REF!</definedName>
    <definedName name="upms">#REF!</definedName>
    <definedName name="UPO">'[234]Sat~Bahu'!$H$13</definedName>
    <definedName name="uprime" localSheetId="4">#REF!</definedName>
    <definedName name="uprime" localSheetId="6">#REF!</definedName>
    <definedName name="uprime">#REF!</definedName>
    <definedName name="upselect" localSheetId="4">#REF!</definedName>
    <definedName name="upselect">#REF!</definedName>
    <definedName name="upsm" localSheetId="4">#REF!</definedName>
    <definedName name="upsm">#REF!</definedName>
    <definedName name="upsma" localSheetId="4">#REF!</definedName>
    <definedName name="upsma">#REF!</definedName>
    <definedName name="upsrs24" localSheetId="4">#REF!</definedName>
    <definedName name="upsrs24">#REF!</definedName>
    <definedName name="uptack" localSheetId="4">#REF!</definedName>
    <definedName name="uptack">#REF!</definedName>
    <definedName name="URAIAN" localSheetId="9">'[488]3-DIV2'!$A$1:$J$1101</definedName>
    <definedName name="URAIAN" localSheetId="6">'[489]3-DIV2'!$A$1:$J$1101</definedName>
    <definedName name="URAIAN">'[490]3-DIV2'!$A$1:$J$1101</definedName>
    <definedName name="Uraian_Pekerjaan" localSheetId="9">#REF!</definedName>
    <definedName name="Uraian_Pekerjaan" localSheetId="6">#REF!</definedName>
    <definedName name="Uraian_Pekerjaan">#REF!</definedName>
    <definedName name="URAIAN101" localSheetId="4">#REF!</definedName>
    <definedName name="URAIAN101" localSheetId="6">'[275]NP-10'!$A$1:$J$122</definedName>
    <definedName name="URAIAN101">#REF!</definedName>
    <definedName name="URAIAN1021" localSheetId="4">#REF!</definedName>
    <definedName name="URAIAN1021" localSheetId="6">'[275]NP-10'!$A$123:$J$244</definedName>
    <definedName name="URAIAN1021">#REF!</definedName>
    <definedName name="URAIAN1022" localSheetId="4">#REF!</definedName>
    <definedName name="URAIAN1022" localSheetId="6">'[275]NP-10'!$A$245:$J$366</definedName>
    <definedName name="URAIAN1022">#REF!</definedName>
    <definedName name="URAIAN1031" localSheetId="4">#REF!</definedName>
    <definedName name="URAIAN1031" localSheetId="6">'[275]NP-10'!$A$367:$J$488</definedName>
    <definedName name="URAIAN1031">#REF!</definedName>
    <definedName name="URAIAN1032" localSheetId="4">#REF!</definedName>
    <definedName name="URAIAN1032" localSheetId="6">'[275]NP-10'!$A$489:$J$610</definedName>
    <definedName name="URAIAN1032">#REF!</definedName>
    <definedName name="URAIAN1041" localSheetId="4">#REF!</definedName>
    <definedName name="URAIAN1041" localSheetId="6">'[275]NP-10'!$A$611:$J$730</definedName>
    <definedName name="URAIAN1041">#REF!</definedName>
    <definedName name="URAIAN1042" localSheetId="4">#REF!</definedName>
    <definedName name="URAIAN1042" localSheetId="6">'[275]NP-10'!$A$731:$J$850</definedName>
    <definedName name="URAIAN1042">#REF!</definedName>
    <definedName name="URAIAN21" localSheetId="9">'[488]3-DIV2'!$A$1:$J$121</definedName>
    <definedName name="URAIAN21" localSheetId="6">'[489]3-DIV2'!$A$1:$J$121</definedName>
    <definedName name="URAIAN21">'[490]3-DIV2'!$A$1:$J$121</definedName>
    <definedName name="URAIAN22E" localSheetId="9">'[488]3-DIV2'!$A$122:$J$123</definedName>
    <definedName name="URAIAN22E" localSheetId="6">'[489]3-DIV2'!$A$122:$J$123</definedName>
    <definedName name="URAIAN22E">'[490]3-DIV2'!$A$122:$J$123</definedName>
    <definedName name="URAIAN22L" localSheetId="9">'[488]3-DIV2'!#REF!</definedName>
    <definedName name="URAIAN22L" localSheetId="4">'[490]3-DIV2'!#REF!</definedName>
    <definedName name="URAIAN22L" localSheetId="6">'[489]3-DIV2'!#REF!</definedName>
    <definedName name="URAIAN22L">'[490]3-DIV2'!#REF!</definedName>
    <definedName name="URAIAN231" localSheetId="9">'[488]3-DIV2'!$A$124:$J$243</definedName>
    <definedName name="URAIAN231" localSheetId="6">'[489]3-DIV2'!$A$124:$J$243</definedName>
    <definedName name="URAIAN231">'[490]3-DIV2'!$A$124:$J$243</definedName>
    <definedName name="URAIAN232" localSheetId="9">'[488]3-DIV2'!$A$244:$J$363</definedName>
    <definedName name="URAIAN232" localSheetId="6">'[489]3-DIV2'!$A$244:$J$363</definedName>
    <definedName name="URAIAN232">'[490]3-DIV2'!$A$244:$J$363</definedName>
    <definedName name="URAIAN233" localSheetId="9">'[488]3-DIV2'!$A$364:$J$483</definedName>
    <definedName name="URAIAN233" localSheetId="6">'[489]3-DIV2'!$A$364:$J$483</definedName>
    <definedName name="URAIAN233">'[490]3-DIV2'!$A$364:$J$483</definedName>
    <definedName name="Uraian234" localSheetId="9">'[488]3-DIV2'!$A$484:$J$603</definedName>
    <definedName name="Uraian234" localSheetId="6">'[489]3-DIV2'!$A$484:$J$603</definedName>
    <definedName name="Uraian234">'[490]3-DIV2'!$A$484:$J$603</definedName>
    <definedName name="URAIAN234B">'[491]2'!$A$721:$J$840</definedName>
    <definedName name="URAIAN234L" localSheetId="9">#REF!</definedName>
    <definedName name="URAIAN234L" localSheetId="4">#REF!</definedName>
    <definedName name="URAIAN234L" localSheetId="6">#REF!</definedName>
    <definedName name="URAIAN234L">#REF!</definedName>
    <definedName name="Uraian235" localSheetId="9">'[488]3-DIV2'!$A$604:$J$854</definedName>
    <definedName name="Uraian235" localSheetId="6">'[489]3-DIV2'!$A$604:$J$854</definedName>
    <definedName name="Uraian235">'[490]3-DIV2'!$A$604:$J$854</definedName>
    <definedName name="Uraian236" localSheetId="9">'[488]3-DIV2'!$A$855:$J$973</definedName>
    <definedName name="Uraian236" localSheetId="6">'[489]3-DIV2'!$A$855:$J$973</definedName>
    <definedName name="Uraian236">'[490]3-DIV2'!$A$855:$J$973</definedName>
    <definedName name="URAIAN237" localSheetId="4">'[492]D2(1)'!#REF!</definedName>
    <definedName name="URAIAN237" localSheetId="6">'[492]D2(1)'!#REF!</definedName>
    <definedName name="URAIAN237">'[492]D2(1)'!#REF!</definedName>
    <definedName name="URAIAN241" localSheetId="9">'[488]3-DIV2'!$A$974:$J$978</definedName>
    <definedName name="URAIAN241" localSheetId="6">'[489]3-DIV2'!$A$974:$J$978</definedName>
    <definedName name="URAIAN241">'[490]3-DIV2'!$A$974:$J$978</definedName>
    <definedName name="URAIAN242" localSheetId="9">'[488]3-DIV2'!$A$979:$J$1039</definedName>
    <definedName name="URAIAN242" localSheetId="6">'[489]3-DIV2'!$A$979:$J$1039</definedName>
    <definedName name="URAIAN242">'[490]3-DIV2'!$A$979:$J$1039</definedName>
    <definedName name="URAIAN243" localSheetId="9">'[488]3-DIV2'!$A$1040:$J$1101</definedName>
    <definedName name="URAIAN243" localSheetId="6">'[489]3-DIV2'!$A$1040:$J$1101</definedName>
    <definedName name="URAIAN243">'[490]3-DIV2'!$A$1040:$J$1101</definedName>
    <definedName name="Uraian311" localSheetId="9">'[493]3-DIV3'!$A$1:$J$120</definedName>
    <definedName name="Uraian311" localSheetId="6">'[493]3-DIV3'!$A$1:$J$120</definedName>
    <definedName name="Uraian311">'[494]3-DIV3'!$A$1:$J$120</definedName>
    <definedName name="Uraian312" localSheetId="9">'[493]3-DIV3'!$A$121:$J$240</definedName>
    <definedName name="Uraian312" localSheetId="6">'[493]3-DIV3'!$A$121:$J$240</definedName>
    <definedName name="Uraian312">'[494]3-DIV3'!$A$121:$J$240</definedName>
    <definedName name="Uraian313" localSheetId="9">'[493]3-DIV3'!$A$255:$J$374</definedName>
    <definedName name="Uraian313" localSheetId="6">'[493]3-DIV3'!$A$255:$J$374</definedName>
    <definedName name="Uraian313">'[494]3-DIV3'!$A$255:$J$374</definedName>
    <definedName name="Uraian314" localSheetId="9">'[493]3-DIV3'!$A$375:$J$494</definedName>
    <definedName name="Uraian314" localSheetId="6">'[493]3-DIV3'!$A$375:$J$494</definedName>
    <definedName name="Uraian314">'[494]3-DIV3'!$A$375:$J$494</definedName>
    <definedName name="Uraian315" localSheetId="9">'[493]3-DIV3'!$A$1766:$J$1885</definedName>
    <definedName name="Uraian315" localSheetId="6">'[493]3-DIV3'!$A$1766:$J$1885</definedName>
    <definedName name="Uraian315">'[494]3-DIV3'!$A$1766:$J$1885</definedName>
    <definedName name="URAIAN316" localSheetId="9">'[257]Div 3'!$A$139:$J$139</definedName>
    <definedName name="URAIAN316" localSheetId="4">#REF!</definedName>
    <definedName name="URAIAN316" localSheetId="6">#REF!</definedName>
    <definedName name="URAIAN316">#REF!</definedName>
    <definedName name="Uraian319" localSheetId="9">'[493]3-DIV3'!$A$1886:$J$1946</definedName>
    <definedName name="Uraian319" localSheetId="6">'[493]3-DIV3'!$A$1886:$J$1946</definedName>
    <definedName name="Uraian319">'[494]3-DIV3'!$A$1886:$J$1946</definedName>
    <definedName name="URAIAN321" localSheetId="9">'[257]Div 3'!$A$150:$J$345</definedName>
    <definedName name="URAIAN321" localSheetId="4">#REF!</definedName>
    <definedName name="URAIAN321" localSheetId="6">#REF!</definedName>
    <definedName name="URAIAN321">#REF!</definedName>
    <definedName name="Uraian322" localSheetId="9">'[493]3-DIV3'!$A$1947:$J$2127</definedName>
    <definedName name="Uraian322" localSheetId="6">'[493]3-DIV3'!$A$1947:$J$2127</definedName>
    <definedName name="Uraian322">'[494]3-DIV3'!$A$1947:$J$2127</definedName>
    <definedName name="Uraian323" localSheetId="9">'[493]3-DIV3'!$A$2128:$J$2306</definedName>
    <definedName name="Uraian323" localSheetId="6">'[493]3-DIV3'!$A$2128:$J$2306</definedName>
    <definedName name="Uraian323">'[494]3-DIV3'!$A$2128:$J$2306</definedName>
    <definedName name="URAIAN323L" localSheetId="9">#REF!</definedName>
    <definedName name="URAIAN323L" localSheetId="4">#REF!</definedName>
    <definedName name="URAIAN323L" localSheetId="6">#REF!</definedName>
    <definedName name="URAIAN323L">#REF!</definedName>
    <definedName name="Uraian324" localSheetId="9">'[493]3-DIV3'!$A$2307:$J$2428</definedName>
    <definedName name="Uraian324" localSheetId="6">'[493]3-DIV3'!$A$2307:$J$2428</definedName>
    <definedName name="Uraian324">'[494]3-DIV3'!$A$2307:$J$2428</definedName>
    <definedName name="URAIAN33" localSheetId="9">'[429]G&amp;T'!#REF!</definedName>
    <definedName name="Uraian33" localSheetId="4">'[497]DIV.3 OK'!#REF!</definedName>
    <definedName name="URAIAN33" localSheetId="6">#REF!</definedName>
    <definedName name="Uraian33">'[497]DIV.3 OK'!#REF!</definedName>
    <definedName name="Uraian331" localSheetId="9">'[493]3-DIV3'!$A$2429:$J$2548</definedName>
    <definedName name="Uraian331" localSheetId="6">'[493]3-DIV3'!$A$2429:$J$2548</definedName>
    <definedName name="Uraian331">'[494]3-DIV3'!$A$2429:$J$2548</definedName>
    <definedName name="Uraian332">[498]NP!$A$920:$J$994</definedName>
    <definedName name="Uraian346" localSheetId="9">'[493]3-DIV3'!$A$2549:$J$2609</definedName>
    <definedName name="Uraian346" localSheetId="6">'[493]3-DIV3'!$A$2549:$J$2609</definedName>
    <definedName name="Uraian346">'[494]3-DIV3'!$A$2549:$J$2609</definedName>
    <definedName name="URAIAN421" localSheetId="9">'[499]3-DIV4'!$A$1:$J$179</definedName>
    <definedName name="URAIAN421" localSheetId="6">'[499]3-DIV4'!$A$1:$J$179</definedName>
    <definedName name="URAIAN421">'[500]3-DIV4'!$A$1:$J$179</definedName>
    <definedName name="URAIAN422" localSheetId="9">'[499]3-DIV4'!$A$180:$J$358</definedName>
    <definedName name="URAIAN422" localSheetId="6">'[499]3-DIV4'!$A$180:$J$358</definedName>
    <definedName name="URAIAN422">'[500]3-DIV4'!$A$180:$J$358</definedName>
    <definedName name="URAIAN423" localSheetId="9">'[499]3-DIV4'!$A$479:$J$717</definedName>
    <definedName name="URAIAN423" localSheetId="6">'[499]3-DIV4'!$A$479:$J$717</definedName>
    <definedName name="URAIAN423">'[500]3-DIV4'!$A$479:$J$717</definedName>
    <definedName name="URAIAN424" localSheetId="9">'[499]3-DIV4'!$A$359:$J$478</definedName>
    <definedName name="URAIAN424" localSheetId="6">'[499]3-DIV4'!$A$359:$J$478</definedName>
    <definedName name="URAIAN424">'[500]3-DIV4'!$A$359:$J$478</definedName>
    <definedName name="URAIAN425" localSheetId="9">'[499]3-DIV4'!$A$718:$J$896</definedName>
    <definedName name="URAIAN425" localSheetId="6">'[499]3-DIV4'!$A$718:$J$896</definedName>
    <definedName name="URAIAN425">'[500]3-DIV4'!$A$718:$J$896</definedName>
    <definedName name="URAIAN426" localSheetId="9">'[499]3-DIV4'!$A$897:$J$1016</definedName>
    <definedName name="URAIAN426" localSheetId="6">'[499]3-DIV4'!$A$897:$J$1016</definedName>
    <definedName name="URAIAN426">'[500]3-DIV4'!$A$897:$J$1016</definedName>
    <definedName name="URAIAN427" localSheetId="9">'[499]3-DIV4'!$A$1017:$J$1136</definedName>
    <definedName name="URAIAN427" localSheetId="6">'[499]3-DIV4'!$A$1017:$J$1136</definedName>
    <definedName name="URAIAN427">'[500]3-DIV4'!$A$1017:$J$1136</definedName>
    <definedName name="URAIAN511" localSheetId="9">'[501]3-DIV5'!$A$1:$J$179</definedName>
    <definedName name="URAIAN511" localSheetId="6">'[501]3-DIV5'!$A$1:$J$179</definedName>
    <definedName name="URAIAN511">'[502]3-DIV5'!$A$1:$J$179</definedName>
    <definedName name="URAIAN512" localSheetId="9">'[501]3-DIV5'!$A$180:$J$358</definedName>
    <definedName name="URAIAN512" localSheetId="6">'[501]3-DIV5'!$A$180:$J$358</definedName>
    <definedName name="URAIAN512">'[502]3-DIV5'!$A$180:$J$358</definedName>
    <definedName name="URAIAN521" localSheetId="9">'[501]3-DIV5'!$A$359:$J$537</definedName>
    <definedName name="URAIAN521" localSheetId="6">'[501]3-DIV5'!$A$359:$J$537</definedName>
    <definedName name="URAIAN521">'[502]3-DIV5'!$A$359:$J$537</definedName>
    <definedName name="URAIAN522" localSheetId="9">'[501]3-DIV5'!$A$3075:$J$3253</definedName>
    <definedName name="URAIAN522" localSheetId="6">'[501]3-DIV5'!$A$3075:$J$3253</definedName>
    <definedName name="URAIAN522">'[502]3-DIV5'!$A$3075:$J$3253</definedName>
    <definedName name="URAIAN541" localSheetId="9">'[501]3-DIV5'!$A$3254:$J$3373</definedName>
    <definedName name="URAIAN541" localSheetId="6">'[501]3-DIV5'!$A$3254:$J$3373</definedName>
    <definedName name="URAIAN541">'[502]3-DIV5'!$A$3254:$J$3373</definedName>
    <definedName name="URAIAN542" localSheetId="9">'[501]3-DIV5'!$A$3374:$J$3612</definedName>
    <definedName name="URAIAN542" localSheetId="6">'[501]3-DIV5'!$A$3374:$J$3612</definedName>
    <definedName name="URAIAN542">'[502]3-DIV5'!$A$3374:$J$3612</definedName>
    <definedName name="URAIAN55s" localSheetId="9">[429]Lapis!#REF!</definedName>
    <definedName name="URAIAN55s">[429]Lapis!#REF!</definedName>
    <definedName name="URAIAN611" localSheetId="9">#REF!</definedName>
    <definedName name="URAIAN611" localSheetId="4">#REF!</definedName>
    <definedName name="URAIAN611" localSheetId="6">#REF!</definedName>
    <definedName name="URAIAN611">#REF!</definedName>
    <definedName name="URAIAN612" localSheetId="4">#REF!</definedName>
    <definedName name="URAIAN612">#REF!</definedName>
    <definedName name="URAIAN621" localSheetId="4">#REF!</definedName>
    <definedName name="URAIAN621">#REF!</definedName>
    <definedName name="URAIAN622" localSheetId="4">#REF!</definedName>
    <definedName name="URAIAN622">#REF!</definedName>
    <definedName name="URAIAN623" localSheetId="4">#REF!</definedName>
    <definedName name="URAIAN623">#REF!</definedName>
    <definedName name="URAIAN624" localSheetId="9">[503]ATB!#REF!</definedName>
    <definedName name="URAIAN624" localSheetId="4">[504]NP!#REF!</definedName>
    <definedName name="URAIAN624" localSheetId="6">[503]ATB!#REF!</definedName>
    <definedName name="URAIAN624">[504]NP!#REF!</definedName>
    <definedName name="URAIAN631" localSheetId="9">#REF!</definedName>
    <definedName name="URAIAN631" localSheetId="4">#REF!</definedName>
    <definedName name="URAIAN631" localSheetId="6">#REF!</definedName>
    <definedName name="URAIAN631">#REF!</definedName>
    <definedName name="URAIAN632" localSheetId="4">#REF!</definedName>
    <definedName name="URAIAN632">#REF!</definedName>
    <definedName name="URAIAN633" localSheetId="4">#REF!</definedName>
    <definedName name="URAIAN633">#REF!</definedName>
    <definedName name="URAIAN634" localSheetId="4">#REF!</definedName>
    <definedName name="URAIAN634">#REF!</definedName>
    <definedName name="URAIAN635" localSheetId="4">#REF!</definedName>
    <definedName name="URAIAN635">#REF!</definedName>
    <definedName name="URAIAN635A" localSheetId="4">#REF!</definedName>
    <definedName name="URAIAN635A">#REF!</definedName>
    <definedName name="URAIAN636" localSheetId="4">#REF!</definedName>
    <definedName name="URAIAN636">#REF!</definedName>
    <definedName name="URAIAN641L" localSheetId="4">#REF!</definedName>
    <definedName name="URAIAN641L">#REF!</definedName>
    <definedName name="URAIAN642" localSheetId="4">#REF!</definedName>
    <definedName name="URAIAN642">#REF!</definedName>
    <definedName name="URAIAN65" localSheetId="4">#REF!</definedName>
    <definedName name="URAIAN65">#REF!</definedName>
    <definedName name="URAIAN651" localSheetId="9">[503]ATB!#REF!</definedName>
    <definedName name="URAIAN651" localSheetId="4">#REF!</definedName>
    <definedName name="URAIAN651">#REF!</definedName>
    <definedName name="URAIAN66" localSheetId="4">#REF!</definedName>
    <definedName name="URAIAN66" localSheetId="6">'[275]NP-6'!$A$1614:$J$1792</definedName>
    <definedName name="URAIAN66">#REF!</definedName>
    <definedName name="URAIAN661" localSheetId="9">[503]ATB!#REF!</definedName>
    <definedName name="URAIAN661" localSheetId="6">[503]ATB!#REF!</definedName>
    <definedName name="URAIAN661">'[505]6'!$A$1614:$J$1792</definedName>
    <definedName name="URAIAN662" localSheetId="9">[503]ATB!#REF!</definedName>
    <definedName name="URAIAN662" localSheetId="4">[504]NP!#REF!</definedName>
    <definedName name="URAIAN662" localSheetId="6">[503]ATB!#REF!</definedName>
    <definedName name="URAIAN662">[504]NP!#REF!</definedName>
    <definedName name="URAIAN66PERATA" localSheetId="9">#REF!</definedName>
    <definedName name="URAIAN66PERATA" localSheetId="4">#REF!</definedName>
    <definedName name="URAIAN66PERATA" localSheetId="6">#REF!</definedName>
    <definedName name="URAIAN66PERATA">#REF!</definedName>
    <definedName name="URAIAN66PERMUKAAN" localSheetId="4">#REF!</definedName>
    <definedName name="URAIAN66PERMUKAAN">#REF!</definedName>
    <definedName name="URAIAN7101" localSheetId="4">#REF!</definedName>
    <definedName name="URAIAN7101">#REF!</definedName>
    <definedName name="URAIAN7102" localSheetId="4">#REF!</definedName>
    <definedName name="URAIAN7102">#REF!</definedName>
    <definedName name="URAIAN7103" localSheetId="4">#REF!</definedName>
    <definedName name="URAIAN7103">#REF!</definedName>
    <definedName name="URAIAN711" localSheetId="4">#REF!</definedName>
    <definedName name="URAIAN711">#REF!</definedName>
    <definedName name="URAIAN712" localSheetId="4">#REF!</definedName>
    <definedName name="URAIAN712">#REF!</definedName>
    <definedName name="URAIAN713" localSheetId="4">#REF!</definedName>
    <definedName name="URAIAN713">#REF!</definedName>
    <definedName name="URAIAN714" localSheetId="4">#REF!</definedName>
    <definedName name="URAIAN714">#REF!</definedName>
    <definedName name="URAIAN715" localSheetId="4">#REF!</definedName>
    <definedName name="URAIAN715">#REF!</definedName>
    <definedName name="URAIAN716" localSheetId="4">#REF!</definedName>
    <definedName name="URAIAN716">#REF!</definedName>
    <definedName name="URAIAN717" localSheetId="4">#REF!</definedName>
    <definedName name="URAIAN717">#REF!</definedName>
    <definedName name="URAIAN718" localSheetId="4">#REF!</definedName>
    <definedName name="URAIAN718">#REF!</definedName>
    <definedName name="URAIAN721" localSheetId="4">#REF!</definedName>
    <definedName name="URAIAN721">#REF!</definedName>
    <definedName name="URAIAN73">'[275]NP-7'!$A$1079:$J$1198</definedName>
    <definedName name="URAIAN731" localSheetId="9">#REF!</definedName>
    <definedName name="URAIAN731" localSheetId="4">#REF!</definedName>
    <definedName name="URAIAN731" localSheetId="6">#REF!</definedName>
    <definedName name="URAIAN731">#REF!</definedName>
    <definedName name="URAIAN732" localSheetId="4">#REF!</definedName>
    <definedName name="URAIAN732">#REF!</definedName>
    <definedName name="URAIAN733" localSheetId="4">#REF!</definedName>
    <definedName name="URAIAN733">#REF!</definedName>
    <definedName name="URAIAN734" localSheetId="4">#REF!</definedName>
    <definedName name="URAIAN734">#REF!</definedName>
    <definedName name="URAIAN735" localSheetId="4">#REF!</definedName>
    <definedName name="URAIAN735">#REF!</definedName>
    <definedName name="URAIAN73PL" localSheetId="9">'[257]Div 7'!#REF!</definedName>
    <definedName name="URAIAN73PL" localSheetId="4">#REF!</definedName>
    <definedName name="URAIAN73PL" localSheetId="6">'[257]Div 7'!#REF!</definedName>
    <definedName name="URAIAN73PL">#REF!</definedName>
    <definedName name="URAIAN73UL" localSheetId="9">'[257]Div 7'!#REF!</definedName>
    <definedName name="URAIAN73UL" localSheetId="4">#REF!</definedName>
    <definedName name="URAIAN73UL" localSheetId="6">[487]A.Div7!#REF!</definedName>
    <definedName name="URAIAN73UL">#REF!</definedName>
    <definedName name="URAIAN744" localSheetId="9">#REF!</definedName>
    <definedName name="URAIAN744" localSheetId="4">#REF!</definedName>
    <definedName name="URAIAN744">#REF!</definedName>
    <definedName name="URAIAN745" localSheetId="9">#REF!</definedName>
    <definedName name="URAIAN745" localSheetId="4">#REF!</definedName>
    <definedName name="URAIAN745">#REF!</definedName>
    <definedName name="URAIAN751" localSheetId="9">'[507]K.175 - K.225'!#REF!</definedName>
    <definedName name="URAIAN751" localSheetId="4">#REF!</definedName>
    <definedName name="URAIAN751" localSheetId="6">'[507]K.175 - K.225'!#REF!</definedName>
    <definedName name="URAIAN751">#REF!</definedName>
    <definedName name="URAIAN752" localSheetId="9">'[507]K.175 - K.225'!#REF!</definedName>
    <definedName name="URAIAN752" localSheetId="4">#REF!</definedName>
    <definedName name="URAIAN752" localSheetId="6">'[507]K.175 - K.225'!#REF!</definedName>
    <definedName name="URAIAN752">#REF!</definedName>
    <definedName name="URAIAN753" localSheetId="9">'[507]K.175 - K.225'!#REF!</definedName>
    <definedName name="URAIAN753" localSheetId="6">'[507]K.175 - K.225'!#REF!</definedName>
    <definedName name="URAIAN753">'[507]K.175 - K.225'!#REF!</definedName>
    <definedName name="URAIAN7610" localSheetId="9">#REF!</definedName>
    <definedName name="URAIAN7610" localSheetId="4">#REF!</definedName>
    <definedName name="URAIAN7610" localSheetId="6">#REF!</definedName>
    <definedName name="URAIAN7610">#REF!</definedName>
    <definedName name="URAIAN7611" localSheetId="9">'[257]Div 7'!#REF!</definedName>
    <definedName name="URAIAN7611" localSheetId="4">#REF!</definedName>
    <definedName name="URAIAN7611" localSheetId="6">'[257]Div 7'!#REF!</definedName>
    <definedName name="URAIAN7611">#REF!</definedName>
    <definedName name="URAIAN7612" localSheetId="9">'[257]Div 7'!#REF!</definedName>
    <definedName name="URAIAN7612" localSheetId="4">#REF!</definedName>
    <definedName name="URAIAN7612" localSheetId="6">[487]A.Div7!#REF!</definedName>
    <definedName name="URAIAN7612">#REF!</definedName>
    <definedName name="URAIAN7612a" localSheetId="9">#REF!</definedName>
    <definedName name="URAIAN7612a" localSheetId="4">#REF!</definedName>
    <definedName name="URAIAN7612a">#REF!</definedName>
    <definedName name="URAIAN7612b" localSheetId="4">#REF!</definedName>
    <definedName name="URAIAN7612b">#REF!</definedName>
    <definedName name="URAIAN7612c" localSheetId="4">#REF!</definedName>
    <definedName name="URAIAN7612c">#REF!</definedName>
    <definedName name="URAIAN7613" localSheetId="9">'[257]Div 7'!#REF!</definedName>
    <definedName name="URAIAN7613" localSheetId="4">#REF!</definedName>
    <definedName name="URAIAN7613" localSheetId="6">[487]A.Div7!#REF!</definedName>
    <definedName name="URAIAN7613">#REF!</definedName>
    <definedName name="URAIAN7613a" localSheetId="9">#REF!</definedName>
    <definedName name="URAIAN7613a" localSheetId="4">#REF!</definedName>
    <definedName name="URAIAN7613a">#REF!</definedName>
    <definedName name="URAIAN7613b" localSheetId="9">#REF!</definedName>
    <definedName name="URAIAN7613b" localSheetId="4">#REF!</definedName>
    <definedName name="URAIAN7613b">#REF!</definedName>
    <definedName name="URAIAN7613c" localSheetId="9">#REF!</definedName>
    <definedName name="URAIAN7613c" localSheetId="4">#REF!</definedName>
    <definedName name="URAIAN7613c">#REF!</definedName>
    <definedName name="URAIAN7614" localSheetId="9">'[257]Div 7'!#REF!</definedName>
    <definedName name="URAIAN7614" localSheetId="4">#REF!</definedName>
    <definedName name="URAIAN7614" localSheetId="6">'[257]Div 7'!#REF!</definedName>
    <definedName name="URAIAN7614">#REF!</definedName>
    <definedName name="URAIAN7614a" localSheetId="9">#REF!</definedName>
    <definedName name="URAIAN7614a" localSheetId="4">#REF!</definedName>
    <definedName name="URAIAN7614a">#REF!</definedName>
    <definedName name="URAIAN7614b" localSheetId="9">#REF!</definedName>
    <definedName name="URAIAN7614b" localSheetId="4">#REF!</definedName>
    <definedName name="URAIAN7614b">#REF!</definedName>
    <definedName name="URAIAN7614d" localSheetId="9">#REF!</definedName>
    <definedName name="URAIAN7614d" localSheetId="4">#REF!</definedName>
    <definedName name="URAIAN7614d">#REF!</definedName>
    <definedName name="URAIAN7614e" localSheetId="4">#REF!</definedName>
    <definedName name="URAIAN7614e">#REF!</definedName>
    <definedName name="URAIAN7615" localSheetId="9">'[257]Div 7'!#REF!</definedName>
    <definedName name="URAIAN7615" localSheetId="4">#REF!</definedName>
    <definedName name="URAIAN7615" localSheetId="6">[487]A.Div7!#REF!</definedName>
    <definedName name="URAIAN7615">#REF!</definedName>
    <definedName name="URAIAN7616" localSheetId="9">'[257]Div 7'!#REF!</definedName>
    <definedName name="URAIAN7616" localSheetId="4">#REF!</definedName>
    <definedName name="URAIAN7616" localSheetId="6">[487]A.Div7!#REF!</definedName>
    <definedName name="URAIAN7616">#REF!</definedName>
    <definedName name="URAIAN7617" localSheetId="9">'[257]Div 7'!#REF!</definedName>
    <definedName name="URAIAN7617" localSheetId="4">#REF!</definedName>
    <definedName name="URAIAN7617" localSheetId="6">'[257]Div 7'!#REF!</definedName>
    <definedName name="URAIAN7617">#REF!</definedName>
    <definedName name="URAIAN7618" localSheetId="9">#REF!</definedName>
    <definedName name="URAIAN7618" localSheetId="4">#REF!</definedName>
    <definedName name="URAIAN7618">#REF!</definedName>
    <definedName name="URAIAN7619" localSheetId="4">#REF!</definedName>
    <definedName name="URAIAN7619">#REF!</definedName>
    <definedName name="URAIAN7620" localSheetId="9">'[257]Div 7'!#REF!</definedName>
    <definedName name="URAIAN7620" localSheetId="4">#REF!</definedName>
    <definedName name="URAIAN7620" localSheetId="6">'[257]Div 7'!#REF!</definedName>
    <definedName name="URAIAN7620">#REF!</definedName>
    <definedName name="URAIAN7621" localSheetId="9">'[257]Div 7'!#REF!</definedName>
    <definedName name="URAIAN7621" localSheetId="4">#REF!</definedName>
    <definedName name="URAIAN7621" localSheetId="6">'[257]Div 7'!#REF!</definedName>
    <definedName name="URAIAN7621">#REF!</definedName>
    <definedName name="URAIAN7625" localSheetId="9">'[257]Div 7'!#REF!</definedName>
    <definedName name="URAIAN7625" localSheetId="4">#REF!</definedName>
    <definedName name="URAIAN7625" localSheetId="6">'[257]Div 7'!#REF!</definedName>
    <definedName name="URAIAN7625">#REF!</definedName>
    <definedName name="URAIAN7626" localSheetId="9">'[257]Div 7'!#REF!</definedName>
    <definedName name="URAIAN7626" localSheetId="4">#REF!</definedName>
    <definedName name="URAIAN7626" localSheetId="6">'[257]Div 7'!#REF!</definedName>
    <definedName name="URAIAN7626">#REF!</definedName>
    <definedName name="URAIAN767" localSheetId="9">'[257]Div 7'!#REF!</definedName>
    <definedName name="URAIAN767" localSheetId="4">#REF!</definedName>
    <definedName name="URAIAN767" localSheetId="6">'[257]Div 7'!#REF!</definedName>
    <definedName name="URAIAN767">#REF!</definedName>
    <definedName name="URAIAN768" localSheetId="9">#REF!</definedName>
    <definedName name="URAIAN768" localSheetId="4">#REF!</definedName>
    <definedName name="URAIAN768">#REF!</definedName>
    <definedName name="URAIAN769" localSheetId="4">#REF!</definedName>
    <definedName name="URAIAN769">#REF!</definedName>
    <definedName name="URAIAN76x" localSheetId="4">#REF!</definedName>
    <definedName name="URAIAN76x">#REF!</definedName>
    <definedName name="URAIAN771" localSheetId="9">'[257]Div 7'!#REF!</definedName>
    <definedName name="URAIAN771" localSheetId="4">#REF!</definedName>
    <definedName name="URAIAN771" localSheetId="6">'[257]Div 7'!#REF!</definedName>
    <definedName name="URAIAN771">#REF!</definedName>
    <definedName name="URAIAN771a" localSheetId="9">#REF!</definedName>
    <definedName name="URAIAN771a" localSheetId="4">#REF!</definedName>
    <definedName name="URAIAN771a">#REF!</definedName>
    <definedName name="URAIAN771b" localSheetId="9">#REF!</definedName>
    <definedName name="URAIAN771b" localSheetId="4">#REF!</definedName>
    <definedName name="URAIAN771b">#REF!</definedName>
    <definedName name="URAIAN771c" localSheetId="9">#REF!</definedName>
    <definedName name="URAIAN771c" localSheetId="4">#REF!</definedName>
    <definedName name="URAIAN771c">#REF!</definedName>
    <definedName name="URAIAN771d" localSheetId="4">#REF!</definedName>
    <definedName name="URAIAN771d">#REF!</definedName>
    <definedName name="URAIAN772a" localSheetId="4">#REF!</definedName>
    <definedName name="URAIAN772a">#REF!</definedName>
    <definedName name="URAIAN772b" localSheetId="4">#REF!</definedName>
    <definedName name="URAIAN772b">#REF!</definedName>
    <definedName name="URAIAN772c" localSheetId="4">#REF!</definedName>
    <definedName name="URAIAN772c">#REF!</definedName>
    <definedName name="URAIAN772d" localSheetId="4">#REF!</definedName>
    <definedName name="URAIAN772d">#REF!</definedName>
    <definedName name="URAIAN775" localSheetId="9">'[257]Div 7'!#REF!</definedName>
    <definedName name="URAIAN775" localSheetId="4">#REF!</definedName>
    <definedName name="URAIAN775" localSheetId="6">'[257]Div 7'!#REF!</definedName>
    <definedName name="URAIAN775">#REF!</definedName>
    <definedName name="URAIAN79" localSheetId="9">'[257]Div 7'!#REF!</definedName>
    <definedName name="URAIAN79" localSheetId="4">#REF!</definedName>
    <definedName name="URAIAN79" localSheetId="6">'[257]Div 7'!#REF!</definedName>
    <definedName name="URAIAN79">#REF!</definedName>
    <definedName name="URAIAN79L" localSheetId="9">'[257]Div 7'!$A$11:$J$112</definedName>
    <definedName name="URAIAN79L" localSheetId="4">#REF!</definedName>
    <definedName name="URAIAN79L" localSheetId="6">'[257]Div 7'!$A$11:$J$112</definedName>
    <definedName name="URAIAN79L">#REF!</definedName>
    <definedName name="URAIAN79manual" localSheetId="9">#REF!</definedName>
    <definedName name="URAIAN79manual" localSheetId="4">#REF!</definedName>
    <definedName name="URAIAN79manual">#REF!</definedName>
    <definedName name="URAIAN79mekanis" localSheetId="9">#REF!</definedName>
    <definedName name="URAIAN79mekanis" localSheetId="4">#REF!</definedName>
    <definedName name="URAIAN79mekanis">#REF!</definedName>
    <definedName name="URAIAN811" localSheetId="9">#REF!</definedName>
    <definedName name="URAIAN811" localSheetId="4">#REF!</definedName>
    <definedName name="URAIAN811">#REF!</definedName>
    <definedName name="URAIAN812" localSheetId="4">#REF!</definedName>
    <definedName name="URAIAN812">#REF!</definedName>
    <definedName name="URAIAN813" localSheetId="4">#REF!</definedName>
    <definedName name="URAIAN813">#REF!</definedName>
    <definedName name="URAIAN814" localSheetId="4">#REF!</definedName>
    <definedName name="URAIAN814">#REF!</definedName>
    <definedName name="URAIAN815" localSheetId="4">#REF!</definedName>
    <definedName name="URAIAN815">#REF!</definedName>
    <definedName name="URAIAN817" localSheetId="4">#REF!</definedName>
    <definedName name="URAIAN817">#REF!</definedName>
    <definedName name="URAIAN818" localSheetId="4">#REF!</definedName>
    <definedName name="URAIAN818">#REF!</definedName>
    <definedName name="URAIAN819" localSheetId="4">#REF!</definedName>
    <definedName name="URAIAN819">#REF!</definedName>
    <definedName name="URAIAN82" localSheetId="4">#REF!</definedName>
    <definedName name="URAIAN82">#REF!</definedName>
    <definedName name="URAIAN83" localSheetId="9">'[257]Div 8'!#REF!</definedName>
    <definedName name="URAIAN83" localSheetId="4">#REF!</definedName>
    <definedName name="URAIAN83" localSheetId="6">'[275]NP-8'!$A$1494:$J$1554</definedName>
    <definedName name="URAIAN83">#REF!</definedName>
    <definedName name="Uraian841" localSheetId="9">#REF!</definedName>
    <definedName name="Uraian841" localSheetId="4">#REF!</definedName>
    <definedName name="Uraian841">#REF!</definedName>
    <definedName name="Uraian8410" localSheetId="9">#REF!</definedName>
    <definedName name="Uraian8410" localSheetId="4">#REF!</definedName>
    <definedName name="Uraian8410">#REF!</definedName>
    <definedName name="Uraian842" localSheetId="9">#REF!</definedName>
    <definedName name="Uraian842" localSheetId="4">#REF!</definedName>
    <definedName name="Uraian842">#REF!</definedName>
    <definedName name="URAIAN842A">'[509]NP(2)'!$A$1:$K$66</definedName>
    <definedName name="URAIAN842B">'[509]NP(2)'!$A$67:$K$138</definedName>
    <definedName name="URAIAN842C">'[509]NP(2)'!$A$139:$K$208</definedName>
    <definedName name="URAIAN842D">'[509]NP(2)'!$A$210:$K$279</definedName>
    <definedName name="URAIAN842E">'[509]NP(2)'!$A$281:$K$349</definedName>
    <definedName name="Uraian843" localSheetId="4">#REF!</definedName>
    <definedName name="Uraian843" localSheetId="6">#REF!</definedName>
    <definedName name="Uraian843">#REF!</definedName>
    <definedName name="Uraian844" localSheetId="4">#REF!</definedName>
    <definedName name="Uraian844">#REF!</definedName>
    <definedName name="Uraian845" localSheetId="4">#REF!</definedName>
    <definedName name="Uraian845">#REF!</definedName>
    <definedName name="Uraian846" localSheetId="4">#REF!</definedName>
    <definedName name="Uraian846">#REF!</definedName>
    <definedName name="Uraian847" localSheetId="4">#REF!</definedName>
    <definedName name="Uraian847">#REF!</definedName>
    <definedName name="URAIAN910" localSheetId="4">#REF!</definedName>
    <definedName name="URAIAN910" localSheetId="6">'[190]9'!$A$373:$J$434</definedName>
    <definedName name="URAIAN910">#REF!</definedName>
    <definedName name="URAIAN911" localSheetId="4">#REF!</definedName>
    <definedName name="URAIAN911" localSheetId="6">'[190]9'!$A$435:$J$496</definedName>
    <definedName name="URAIAN911">#REF!</definedName>
    <definedName name="URAIAN912" localSheetId="4">#REF!</definedName>
    <definedName name="URAIAN912" localSheetId="6">'[190]9'!$A$497:$J$558</definedName>
    <definedName name="URAIAN912">#REF!</definedName>
    <definedName name="URAIAN913" localSheetId="4">#REF!</definedName>
    <definedName name="URAIAN913" localSheetId="6">'[190]9'!$A$559:$J$620</definedName>
    <definedName name="URAIAN913">#REF!</definedName>
    <definedName name="URAIAN914" localSheetId="4">#REF!</definedName>
    <definedName name="URAIAN914" localSheetId="6">'[190]9'!$A$621:$J$682</definedName>
    <definedName name="URAIAN914">#REF!</definedName>
    <definedName name="URAIAN915" localSheetId="4">#REF!</definedName>
    <definedName name="URAIAN915" localSheetId="6">'[190]9'!$A$683:$J$744</definedName>
    <definedName name="URAIAN915">#REF!</definedName>
    <definedName name="URAIAN916" localSheetId="4">#REF!</definedName>
    <definedName name="URAIAN916" localSheetId="6">'[190]9'!$A$745:$J$806</definedName>
    <definedName name="URAIAN916">#REF!</definedName>
    <definedName name="URAIAN917" localSheetId="4">#REF!</definedName>
    <definedName name="URAIAN917" localSheetId="6">'[190]9'!$A$807:$J$868</definedName>
    <definedName name="URAIAN917">#REF!</definedName>
    <definedName name="URAIAN918" localSheetId="4">#REF!</definedName>
    <definedName name="URAIAN918" localSheetId="6">'[190]9'!$A$869:$J$930</definedName>
    <definedName name="URAIAN918">#REF!</definedName>
    <definedName name="URAIAN919" localSheetId="4">#REF!</definedName>
    <definedName name="URAIAN919" localSheetId="6">'[190]9'!$A$931:$J$991</definedName>
    <definedName name="URAIAN919">#REF!</definedName>
    <definedName name="URAIAN920" localSheetId="4">#REF!</definedName>
    <definedName name="URAIAN920" localSheetId="6">'[190]9'!$A$993:$J$1054</definedName>
    <definedName name="URAIAN920">#REF!</definedName>
    <definedName name="URAIAN94" localSheetId="4">#REF!</definedName>
    <definedName name="URAIAN94" localSheetId="6">'[190]9'!$A$1:$J$62</definedName>
    <definedName name="URAIAN94">#REF!</definedName>
    <definedName name="URAIAN95" localSheetId="4">#REF!</definedName>
    <definedName name="URAIAN95" localSheetId="6">'[190]9'!$A$63:$J$124</definedName>
    <definedName name="URAIAN95">#REF!</definedName>
    <definedName name="URAIAN96" localSheetId="4">#REF!</definedName>
    <definedName name="URAIAN96" localSheetId="6">'[190]9'!$A$125:$J$186</definedName>
    <definedName name="URAIAN96">#REF!</definedName>
    <definedName name="URAIAN97" localSheetId="4">#REF!</definedName>
    <definedName name="URAIAN97" localSheetId="6">'[190]9'!$A$187:$J$248</definedName>
    <definedName name="URAIAN97">#REF!</definedName>
    <definedName name="URAIAN98" localSheetId="4">#REF!</definedName>
    <definedName name="URAIAN98" localSheetId="6">'[190]9'!$A$249:$J$310</definedName>
    <definedName name="URAIAN98">#REF!</definedName>
    <definedName name="URAIAN99" localSheetId="4">#REF!</definedName>
    <definedName name="URAIAN99" localSheetId="6">'[190]9'!$A$311:$J$372</definedName>
    <definedName name="URAIAN99">#REF!</definedName>
    <definedName name="URAIANGEOTEKSTIL" localSheetId="4">#REF!</definedName>
    <definedName name="URAIANGEOTEKSTIL">#REF!</definedName>
    <definedName name="URAIANLatasirK" localSheetId="4">#REF!</definedName>
    <definedName name="URAIANLatasirK">#REF!</definedName>
    <definedName name="URAIANLatasirKL" localSheetId="4">#REF!</definedName>
    <definedName name="URAIANLatasirKL">#REF!</definedName>
    <definedName name="URG_BIASA" localSheetId="4">#REF!</definedName>
    <definedName name="URG_BIASA">#REF!</definedName>
    <definedName name="URG_PILIHAN" localSheetId="4">#REF!</definedName>
    <definedName name="URG_PILIHAN">#REF!</definedName>
    <definedName name="urgbiasa" localSheetId="4">[255]HDM!#REF!</definedName>
    <definedName name="urgbiasa">[255]HDM!#REF!</definedName>
    <definedName name="urgkmb" localSheetId="6">#REF!</definedName>
    <definedName name="urgkmb">#REF!</definedName>
    <definedName name="urgpsr10" localSheetId="6">'[153]Daftar Harga Pekerjaan'!#REF!</definedName>
    <definedName name="urgpsr10">'[153]Daftar Harga Pekerjaan'!#REF!</definedName>
    <definedName name="urgpsr5" localSheetId="6">#REF!</definedName>
    <definedName name="urgpsr5">#REF!</definedName>
    <definedName name="urin" localSheetId="9">#REF!</definedName>
    <definedName name="urin" localSheetId="6">#REF!</definedName>
    <definedName name="urin">#REF!</definedName>
    <definedName name="URINALU370M" localSheetId="9">#REF!</definedName>
    <definedName name="URINALU370M" localSheetId="6">#REF!</definedName>
    <definedName name="URINALU370M">#REF!</definedName>
    <definedName name="urinar">#REF!</definedName>
    <definedName name="URINOIR" localSheetId="9">#REF!</definedName>
    <definedName name="urinoir">[48]upah!#REF!</definedName>
    <definedName name="urpadat" localSheetId="6">#REF!</definedName>
    <definedName name="urpadat">#REF!</definedName>
    <definedName name="urpasir10" localSheetId="6">'[153]Daftar Harga Pekerjaan'!#REF!</definedName>
    <definedName name="urpasir10">'[153]Daftar Harga Pekerjaan'!#REF!</definedName>
    <definedName name="urpasir5" localSheetId="6">#REF!</definedName>
    <definedName name="urpasir5">#REF!</definedName>
    <definedName name="urug" localSheetId="6">#REF!</definedName>
    <definedName name="urug">[250]Material!$J$542</definedName>
    <definedName name="urugan" localSheetId="9">#REF!</definedName>
    <definedName name="urugan" localSheetId="6">#REF!</definedName>
    <definedName name="urugan">#REF!</definedName>
    <definedName name="Urugan_Biasa" localSheetId="4">#REF!</definedName>
    <definedName name="Urugan_Biasa" localSheetId="6">#REF!</definedName>
    <definedName name="Urugan_Biasa">#REF!</definedName>
    <definedName name="Urugan_Pilihan" localSheetId="4">#REF!</definedName>
    <definedName name="Urugan_Pilihan">#REF!</definedName>
    <definedName name="uruganpasir">#REF!</definedName>
    <definedName name="uruganporous">[258]upahbahan!#REF!</definedName>
    <definedName name="urugantanah" localSheetId="6">#REF!</definedName>
    <definedName name="urugantanah">#REF!</definedName>
    <definedName name="urugkembali" localSheetId="9">#REF!</definedName>
    <definedName name="urugkembali" localSheetId="6">#REF!</definedName>
    <definedName name="urugkembali">#REF!</definedName>
    <definedName name="URUGPASIR" localSheetId="9">#REF!</definedName>
    <definedName name="urugpasir" localSheetId="6">#REF!</definedName>
    <definedName name="urugpasir">[207]hrg_sat!$H$112</definedName>
    <definedName name="urugpdt" localSheetId="6">#REF!</definedName>
    <definedName name="urugpdt">#REF!</definedName>
    <definedName name="URUGPS" localSheetId="4">[17]ANALIS!#REF!</definedName>
    <definedName name="URUGPS" localSheetId="6">[17]ANALIS!#REF!</definedName>
    <definedName name="URUGPS">[17]ANALIS!#REF!</definedName>
    <definedName name="urugsirtu">[99]hrg_sat!$H$114</definedName>
    <definedName name="urugtanah">[99]hrg_sat!$H$111</definedName>
    <definedName name="urugtanahx">[99]hrg_sat!$H$113</definedName>
    <definedName name="URUGTN" localSheetId="4">[17]ANALIS!#REF!</definedName>
    <definedName name="URUGTN" localSheetId="6">[17]ANALIS!#REF!</definedName>
    <definedName name="URUGTN">[17]ANALIS!#REF!</definedName>
    <definedName name="URUT">'[262]urut~keg'!$B$1:$AO$51</definedName>
    <definedName name="US_6" localSheetId="9">#REF!</definedName>
    <definedName name="US_6" localSheetId="6">#REF!</definedName>
    <definedName name="US_6">#REF!</definedName>
    <definedName name="USD" localSheetId="4">#REF!</definedName>
    <definedName name="usd" localSheetId="6">#REF!</definedName>
    <definedName name="USD">#REF!</definedName>
    <definedName name="usirtu">#REF!</definedName>
    <definedName name="USOPIR">[356]Upah!$G$15</definedName>
    <definedName name="USUKKRUING" localSheetId="4">'[212]HARGA SATUAN  '!#REF!</definedName>
    <definedName name="USUKKRUING" localSheetId="6">'[212]HARGA SATUAN  '!#REF!</definedName>
    <definedName name="USUKKRUING">'[212]HARGA SATUAN  '!#REF!</definedName>
    <definedName name="usukmranti" localSheetId="4">'[291]HARGA SATUAN'!#REF!</definedName>
    <definedName name="usukmranti" localSheetId="6">'[291]HARGA SATUAN'!#REF!</definedName>
    <definedName name="usukmranti">'[291]HARGA SATUAN'!#REF!</definedName>
    <definedName name="UTAIAN7614c" localSheetId="9">#REF!</definedName>
    <definedName name="UTAIAN7614c" localSheetId="4">#REF!</definedName>
    <definedName name="UTAIAN7614c" localSheetId="6">#REF!</definedName>
    <definedName name="UTAIAN7614c">#REF!</definedName>
    <definedName name="UTAMA" localSheetId="9">'[125]1_boq'!#REF!</definedName>
    <definedName name="UTAMA" localSheetId="4">'[10]Df-Kuan'!#REF!</definedName>
    <definedName name="UTAMA" localSheetId="6">[1]COVER!#REF!</definedName>
    <definedName name="UTAMA">'[10]Df-Kuan'!#REF!</definedName>
    <definedName name="utanah" localSheetId="9">#REF!</definedName>
    <definedName name="utanah" localSheetId="6">#REF!</definedName>
    <definedName name="utanah">#REF!</definedName>
    <definedName name="utd0.75" localSheetId="9">#REF!</definedName>
    <definedName name="utd0.75" localSheetId="6">#REF!</definedName>
    <definedName name="utd0.75">#REF!</definedName>
    <definedName name="utd1.25" localSheetId="9">#REF!</definedName>
    <definedName name="utd1.25" localSheetId="6">#REF!</definedName>
    <definedName name="utd1.25">#REF!</definedName>
    <definedName name="utd1.5">#REF!</definedName>
    <definedName name="UTK">'[234]Sat~Bahu'!$H$10</definedName>
    <definedName name="Utukang">'[352]U&amp;B'!$L$17</definedName>
    <definedName name="utul24" localSheetId="9">#REF!</definedName>
    <definedName name="utul24" localSheetId="6">#REF!</definedName>
    <definedName name="utul24">#REF!</definedName>
    <definedName name="utul39" localSheetId="9">#REF!</definedName>
    <definedName name="utul39" localSheetId="6">#REF!</definedName>
    <definedName name="utul39">#REF!</definedName>
    <definedName name="UU" localSheetId="9" hidden="1">{"'Sheet1'!$A$1"}</definedName>
    <definedName name="UU" localSheetId="6" hidden="1">{"'Sheet1'!$A$1"}</definedName>
    <definedName name="UU" hidden="1">{"'Sheet1'!$A$1"}</definedName>
    <definedName name="uyifgy">[164]DHSD!$G$40</definedName>
    <definedName name="v" localSheetId="9">#REF!</definedName>
    <definedName name="v" localSheetId="4">Jadwal!#REF!</definedName>
    <definedName name="V" localSheetId="6">#REF!</definedName>
    <definedName name="v">'[161]BOQ RINCI'!#REF!</definedName>
    <definedName name="V_A" localSheetId="9">#REF!</definedName>
    <definedName name="V_A" localSheetId="6">#REF!</definedName>
    <definedName name="V_A">#REF!</definedName>
    <definedName name="V_B" localSheetId="9">#REF!</definedName>
    <definedName name="V_B" localSheetId="6">#REF!</definedName>
    <definedName name="V_B">#REF!</definedName>
    <definedName name="V_C" localSheetId="9">#REF!</definedName>
    <definedName name="V_C" localSheetId="6">#REF!</definedName>
    <definedName name="V_C">#REF!</definedName>
    <definedName name="V_D">#REF!</definedName>
    <definedName name="v1_DT">[553]Informasi!$V$7</definedName>
    <definedName name="v2_DT">[553]Informasi!$V$8</definedName>
    <definedName name="VALVE" localSheetId="9">#REF!</definedName>
    <definedName name="VALVE" localSheetId="6">#REF!</definedName>
    <definedName name="VALVE">#REF!</definedName>
    <definedName name="vb" localSheetId="4">#REF!</definedName>
    <definedName name="vb" localSheetId="6">#REF!</definedName>
    <definedName name="vb">#REF!</definedName>
    <definedName name="vcd0.5" localSheetId="6">#REF!</definedName>
    <definedName name="vcd0.5">#REF!</definedName>
    <definedName name="vcd1.25">#REF!</definedName>
    <definedName name="vcd1.5">#REF!</definedName>
    <definedName name="vcd2.5">#REF!</definedName>
    <definedName name="VCDD3p">'[150]KPVC-BD '!#REF!</definedName>
    <definedName name="VCHT" localSheetId="9">#REF!</definedName>
    <definedName name="VCHT" localSheetId="6">#REF!</definedName>
    <definedName name="VCHT">#REF!</definedName>
    <definedName name="VCTT" localSheetId="9">#REF!</definedName>
    <definedName name="VCTT" localSheetId="6">#REF!</definedName>
    <definedName name="VCTT">#REF!</definedName>
    <definedName name="VCVBT1">'[150]VCV-BE-TONG'!$G$11</definedName>
    <definedName name="VCVBT2">'[150]VCV-BE-TONG'!$G$17</definedName>
    <definedName name="vczv">'[475]SAT-DAS'!$J$53</definedName>
    <definedName name="vd3p" localSheetId="9">#REF!</definedName>
    <definedName name="vd3p" localSheetId="6">#REF!</definedName>
    <definedName name="vd3p">#REF!</definedName>
    <definedName name="VDrain" localSheetId="9">#REF!</definedName>
    <definedName name="VDrain" localSheetId="4">#REF!</definedName>
    <definedName name="VDrain" localSheetId="6">#REF!</definedName>
    <definedName name="VDrain">#REF!</definedName>
    <definedName name="vegetation" localSheetId="4">#REF!</definedName>
    <definedName name="vegetation">#REF!</definedName>
    <definedName name="ventilatorac">[636]BasicPrice!$F$179</definedName>
    <definedName name="ventilcabin">[636]BasicPrice!$F$191</definedName>
    <definedName name="ventilcontinous">[636]BasicPrice!$F$114</definedName>
    <definedName name="ventilnatural">[636]BasicPrice!$F$113</definedName>
    <definedName name="VENTKAYU" localSheetId="9">#REF!</definedName>
    <definedName name="VENTKAYU" localSheetId="6">#REF!</definedName>
    <definedName name="VENTKAYU">#REF!</definedName>
    <definedName name="vertical" localSheetId="9">#REF!</definedName>
    <definedName name="vertical" localSheetId="6">#REF!</definedName>
    <definedName name="vertical">#REF!</definedName>
    <definedName name="vgfhh" localSheetId="9" hidden="1">{"'Sheet1'!$A$1"}</definedName>
    <definedName name="vgfhh" localSheetId="6" hidden="1">{"'Sheet1'!$A$1"}</definedName>
    <definedName name="vgfhh" hidden="1">{"'Sheet1'!$A$1"}</definedName>
    <definedName name="vhamm">[208]ALAT!$K$19</definedName>
    <definedName name="VI" localSheetId="9">#REF!</definedName>
    <definedName name="vi" localSheetId="6">[48]rab!#REF!</definedName>
    <definedName name="vi">[48]rab!#REF!</definedName>
    <definedName name="vibmin">[345]Base_Price!$J$193</definedName>
    <definedName name="Vibrator" localSheetId="9">#REF!</definedName>
    <definedName name="Vibrator" localSheetId="4">#REF!</definedName>
    <definedName name="Vibrator" localSheetId="6">#REF!</definedName>
    <definedName name="Vibrator">#REF!</definedName>
    <definedName name="VIBRATOR_R">[237]BASIC!$I$62</definedName>
    <definedName name="Vibrator_Roller" localSheetId="4">#REF!</definedName>
    <definedName name="VIBRATOR_ROLLER" localSheetId="6">[468]BASIC!#REF!</definedName>
    <definedName name="Vibrator_Roller">#REF!</definedName>
    <definedName name="vibratory" localSheetId="4">#REF!</definedName>
    <definedName name="vibratory">#REF!</definedName>
    <definedName name="vibratoryroller">[258]upahbahan!$G$73</definedName>
    <definedName name="Vibro" localSheetId="9">#REF!</definedName>
    <definedName name="Vibro" localSheetId="4">#REF!</definedName>
    <definedName name="vibro" localSheetId="6">[385]BAHAN!$I$74</definedName>
    <definedName name="Vibro">#REF!</definedName>
    <definedName name="vibro_roller" localSheetId="9">#REF!</definedName>
    <definedName name="vibro_roller" localSheetId="6">#REF!</definedName>
    <definedName name="vibro_roller">#REF!</definedName>
    <definedName name="vibro7">#REF!</definedName>
    <definedName name="VIBROROLLER" localSheetId="4">#REF!</definedName>
    <definedName name="VIBROROLLER" localSheetId="6">[56]Alt!$A$1063:$J$1121</definedName>
    <definedName name="VIBROROLLER">#REF!</definedName>
    <definedName name="VIBROROLLER321" localSheetId="4">#REF!</definedName>
    <definedName name="VIBROROLLER321">#REF!</definedName>
    <definedName name="VIBROROLLER322">#REF!</definedName>
    <definedName name="VIBROROLLER33" localSheetId="4">#REF!</definedName>
    <definedName name="VIBROROLLER33">#REF!</definedName>
    <definedName name="VIBROROLLER511" localSheetId="4">#REF!</definedName>
    <definedName name="VIBROROLLER511">#REF!</definedName>
    <definedName name="VIBROROLLER512" localSheetId="4">#REF!</definedName>
    <definedName name="VIBROROLLER512">#REF!</definedName>
    <definedName name="VIBROROLLER521" localSheetId="4">#REF!</definedName>
    <definedName name="VIBROROLLER521">#REF!</definedName>
    <definedName name="vibroyen">#REF!</definedName>
    <definedName name="video">#REF!</definedName>
    <definedName name="VII_L1">#REF!</definedName>
    <definedName name="VII_L2">#REF!</definedName>
    <definedName name="VII_L3">#REF!</definedName>
    <definedName name="VII_LATAP">#REF!</definedName>
    <definedName name="VII_LD">#REF!</definedName>
    <definedName name="viii">[48]rab!#REF!</definedName>
    <definedName name="Viniltajima" localSheetId="9">#REF!</definedName>
    <definedName name="Viniltajima" localSheetId="6">#REF!</definedName>
    <definedName name="Viniltajima">#REF!</definedName>
    <definedName name="Vkos">[345]MAPDC!$R$35</definedName>
    <definedName name="vl1p" localSheetId="9">#REF!</definedName>
    <definedName name="vl1p" localSheetId="6">#REF!</definedName>
    <definedName name="vl1p">#REF!</definedName>
    <definedName name="vl3p" localSheetId="9">#REF!</definedName>
    <definedName name="vl3p" localSheetId="6">#REF!</definedName>
    <definedName name="vl3p">#REF!</definedName>
    <definedName name="vlam" localSheetId="6">'[153]Harga Satuan Bahan'!#REF!</definedName>
    <definedName name="vlam">'[153]Harga Satuan Bahan'!#REF!</definedName>
    <definedName name="vldd" localSheetId="6">'[150]TH XL'!#REF!</definedName>
    <definedName name="vldd">'[150]TH XL'!#REF!</definedName>
    <definedName name="vldn400" localSheetId="9">#REF!</definedName>
    <definedName name="vldn400" localSheetId="6">#REF!</definedName>
    <definedName name="vldn400">#REF!</definedName>
    <definedName name="vldn600" localSheetId="9">#REF!</definedName>
    <definedName name="vldn600" localSheetId="6">#REF!</definedName>
    <definedName name="vldn600">#REF!</definedName>
    <definedName name="VLHC">[150]TNHCHINH!$I$38</definedName>
    <definedName name="vltr" localSheetId="6">'[150]TH XL'!#REF!</definedName>
    <definedName name="vltr">'[150]TH XL'!#REF!</definedName>
    <definedName name="vltram" localSheetId="9">#REF!</definedName>
    <definedName name="vltram" localSheetId="6">#REF!</definedName>
    <definedName name="vltram">#REF!</definedName>
    <definedName name="vmi" localSheetId="4">[591]MC0!#REF!</definedName>
    <definedName name="vmi" localSheetId="6">[591]MC0!#REF!</definedName>
    <definedName name="vmi">[591]MC0!#REF!</definedName>
    <definedName name="vml" localSheetId="4">[591]MC0!#REF!</definedName>
    <definedName name="vml" localSheetId="6">[591]MC0!#REF!</definedName>
    <definedName name="vml">[591]MC0!#REF!</definedName>
    <definedName name="vms" localSheetId="4">[591]MC0!#REF!</definedName>
    <definedName name="vms" localSheetId="6">[591]MC0!#REF!</definedName>
    <definedName name="vms">[591]MC0!#REF!</definedName>
    <definedName name="vntf100" localSheetId="4">#REF!</definedName>
    <definedName name="vntf100" localSheetId="6">#REF!</definedName>
    <definedName name="vntf100">#REF!</definedName>
    <definedName name="vntf80" localSheetId="4">#REF!</definedName>
    <definedName name="vntf80">#REF!</definedName>
    <definedName name="vol" localSheetId="4">#REF!</definedName>
    <definedName name="vOL" localSheetId="6">'[809]Kuantitas &amp; Harga'!#REF!</definedName>
    <definedName name="vol">#REF!</definedName>
    <definedName name="Vol_Bahan">[704]Sheet1!$C$59:$D$84</definedName>
    <definedName name="Vol_Bak">[704]Sheet1!$C$46:$D$56</definedName>
    <definedName name="Vol_K110" localSheetId="4">#REF!</definedName>
    <definedName name="Vol_K110" localSheetId="6">#REF!</definedName>
    <definedName name="Vol_K110">#REF!</definedName>
    <definedName name="Vol_K112" localSheetId="4">#REF!</definedName>
    <definedName name="Vol_K112" localSheetId="6">#REF!</definedName>
    <definedName name="Vol_K112">#REF!</definedName>
    <definedName name="Vol_K422" localSheetId="4">#REF!</definedName>
    <definedName name="Vol_K422" localSheetId="6">#REF!</definedName>
    <definedName name="Vol_K422">#REF!</definedName>
    <definedName name="Vol_K521" localSheetId="4">#REF!</definedName>
    <definedName name="Vol_K521">#REF!</definedName>
    <definedName name="Vol_K638" localSheetId="4">#REF!</definedName>
    <definedName name="Vol_K638">#REF!</definedName>
    <definedName name="Vol_Pek">[704]Sheet1!$C$7:$AE$58</definedName>
    <definedName name="VolBulanan">'[241]Volume Mingguan'!$BV$10:$CE$500</definedName>
    <definedName name="VolKumulatifBulanan">'[241]Volume Mingguan'!$CH$10:$CQ$500</definedName>
    <definedName name="VolKumulatifLapIntern">'[241]Volume Intern'!$AC$11:$AQ$500</definedName>
    <definedName name="VolKumulatifMingguan">'[241]Volume Mingguan'!$AR$10:$BS$500</definedName>
    <definedName name="VolKumulatifPemakaianBahan">'[241]Pemakaian Bahan'!$AC$11:$AQ$100</definedName>
    <definedName name="VolKumulatifPengadaanBahan">'[241]Pengadaan Bahan'!$AG$11:$AU$100</definedName>
    <definedName name="VolLapIntern">'[241]Volume Intern'!$J$11:$AA$500</definedName>
    <definedName name="VolMingguan">'[241]Volume Mingguan'!$J$10:$AN$500</definedName>
    <definedName name="VolPemakaianBahan">'[241]Pemakaian Bahan'!$J$11:$AA$100</definedName>
    <definedName name="VolPengadaanBahan">'[241]Pengadaan Bahan'!$N$11:$AE$100</definedName>
    <definedName name="Volume" localSheetId="9">#REF!</definedName>
    <definedName name="Volume" localSheetId="6">#REF!</definedName>
    <definedName name="Volume">#REF!</definedName>
    <definedName name="volume3" localSheetId="9">#REF!</definedName>
    <definedName name="volume3" localSheetId="6">#REF!</definedName>
    <definedName name="volume3">#REF!</definedName>
    <definedName name="VOLUMEBAHAN" localSheetId="4">#REF!</definedName>
    <definedName name="VOLUMEBAHAN" localSheetId="6">#REF!</definedName>
    <definedName name="VOLUMEBAHAN">#REF!</definedName>
    <definedName name="VolumeBahanB">'[274]Analisa RAB'!$F$4:$F$17878</definedName>
    <definedName name="VolumeBahanCCOIntern">'[241]Analisa Harsat CCO Intern'!$N$8:$N$500</definedName>
    <definedName name="VolumeBahanRealisasiSaatIni">'[241]AnHarSat Real Saat Ini'!$N$8:$N$500</definedName>
    <definedName name="VolumeBahanRealisasiSdSaatLalu">'[241]AnHarSat Real Sd Saat Lalu'!$N$8:$N$500</definedName>
    <definedName name="VR">[810]AHS!$H$261</definedName>
    <definedName name="vr3p" localSheetId="9">#REF!</definedName>
    <definedName name="vr3p" localSheetId="6">#REF!</definedName>
    <definedName name="vr3p">#REF!</definedName>
    <definedName name="VROLLER" localSheetId="4">#REF!</definedName>
    <definedName name="VROLLER" localSheetId="6">#REF!</definedName>
    <definedName name="VROLLER">#REF!</definedName>
    <definedName name="vslab.16">[248]Material!$J$545</definedName>
    <definedName name="VST" localSheetId="6">'[204]5TH'!$DR$13:$DR$504</definedName>
    <definedName name="VST">'[205]5TH'!$DR$13:$DR$504</definedName>
    <definedName name="vt1pbs" localSheetId="6">'[150]lam-moi'!#REF!</definedName>
    <definedName name="vt1pbs">'[150]lam-moi'!#REF!</definedName>
    <definedName name="vtbs" localSheetId="6">'[150]lam-moi'!#REF!</definedName>
    <definedName name="vtbs">'[150]lam-moi'!#REF!</definedName>
    <definedName name="VULVI" localSheetId="4">'[638]Ana-ALAT'!#REF!</definedName>
    <definedName name="VULVI" localSheetId="6">'[638]Ana-ALAT'!#REF!</definedName>
    <definedName name="VULVI">'[638]Ana-ALAT'!#REF!</definedName>
    <definedName name="vvvv">'[92]D6-1b'!$B$532:$L$590</definedName>
    <definedName name="vvvvvvv" localSheetId="4" hidden="1">[811]H.Satuan!#REF!</definedName>
    <definedName name="vvvvvvv" localSheetId="6" hidden="1">[811]H.Satuan!#REF!</definedName>
    <definedName name="vvvvvvv" hidden="1">[811]H.Satuan!#REF!</definedName>
    <definedName name="W" localSheetId="9">#REF!</definedName>
    <definedName name="W" localSheetId="4">[812]boq!#REF!</definedName>
    <definedName name="W" localSheetId="6">#REF!</definedName>
    <definedName name="W">[812]boq!#REF!</definedName>
    <definedName name="w.01" localSheetId="9">#REF!</definedName>
    <definedName name="W.01" localSheetId="4">#REF!</definedName>
    <definedName name="W.01" localSheetId="6">#REF!</definedName>
    <definedName name="W.01">#REF!</definedName>
    <definedName name="W.0104" localSheetId="4">#REF!</definedName>
    <definedName name="W.0104">#REF!</definedName>
    <definedName name="W.02" localSheetId="4">#REF!</definedName>
    <definedName name="W.02">#REF!</definedName>
    <definedName name="W.0346" localSheetId="4">#REF!</definedName>
    <definedName name="W.0346">#REF!</definedName>
    <definedName name="W.03a" localSheetId="4">#REF!</definedName>
    <definedName name="W.03a">#REF!</definedName>
    <definedName name="W.03b" localSheetId="4">#REF!</definedName>
    <definedName name="W.03b">#REF!</definedName>
    <definedName name="W.04" localSheetId="4">#REF!</definedName>
    <definedName name="W.04">#REF!</definedName>
    <definedName name="W.05a" localSheetId="4">#REF!</definedName>
    <definedName name="W.05a">#REF!</definedName>
    <definedName name="W.05b" localSheetId="4">#REF!</definedName>
    <definedName name="W.05b">#REF!</definedName>
    <definedName name="W.1">#REF!</definedName>
    <definedName name="w.10" localSheetId="4">[175]Harga!#REF!</definedName>
    <definedName name="w.10">[175]Harga!#REF!</definedName>
    <definedName name="w.15" localSheetId="4">[175]Harga!#REF!</definedName>
    <definedName name="w.15">[175]Harga!#REF!</definedName>
    <definedName name="W.1A" localSheetId="9">#REF!</definedName>
    <definedName name="W.1A" localSheetId="6">#REF!</definedName>
    <definedName name="W.1A">#REF!</definedName>
    <definedName name="W.2" localSheetId="9">#REF!</definedName>
    <definedName name="W.2" localSheetId="6">#REF!</definedName>
    <definedName name="W.2">#REF!</definedName>
    <definedName name="W.3" localSheetId="9">#REF!</definedName>
    <definedName name="W.3" localSheetId="6">#REF!</definedName>
    <definedName name="W.3">#REF!</definedName>
    <definedName name="W.3A">#REF!</definedName>
    <definedName name="W.4">#REF!</definedName>
    <definedName name="W.5">#REF!</definedName>
    <definedName name="W.5A">#REF!</definedName>
    <definedName name="W.7">#REF!</definedName>
    <definedName name="W.7A">#REF!</definedName>
    <definedName name="w.m">#REF!</definedName>
    <definedName name="W.O5B" localSheetId="4">#REF!</definedName>
    <definedName name="W.O5B">#REF!</definedName>
    <definedName name="w.stain">#REF!</definedName>
    <definedName name="W_TANKTRUCK321">#REF!</definedName>
    <definedName name="W_TANKTRUCK322">#REF!</definedName>
    <definedName name="W_TANKTRUCK412">#REF!</definedName>
    <definedName name="W1639H2450" localSheetId="4">#REF!</definedName>
    <definedName name="W1639H2450">#REF!</definedName>
    <definedName name="WA" localSheetId="4">#REF!</definedName>
    <definedName name="WA">#REF!</definedName>
    <definedName name="WADIR">[271]Menu!#REF!</definedName>
    <definedName name="WAFALL2">[233]Sheet1!#REF!</definedName>
    <definedName name="WAFBUD2">[233]Sheet1!#REF!</definedName>
    <definedName name="WAFEL" localSheetId="9">#REF!</definedName>
    <definedName name="WAFEL" localSheetId="6">#REF!</definedName>
    <definedName name="WAFEL">#REF!</definedName>
    <definedName name="wafel2020" localSheetId="9">#REF!</definedName>
    <definedName name="wafel2020" localSheetId="6">#REF!</definedName>
    <definedName name="wafel2020">#REF!</definedName>
    <definedName name="WAFPRO2" localSheetId="6">[233]Sheet1!#REF!</definedName>
    <definedName name="WAFPRO2">[233]Sheet1!#REF!</definedName>
    <definedName name="wages">'[655]HARGA DASAR'!$C$5:$F$13</definedName>
    <definedName name="WAKTU" localSheetId="6">[142]CH!$C$15</definedName>
    <definedName name="WAKTU">[185]CH!$C$15</definedName>
    <definedName name="waktu_huruf" localSheetId="6">[142]CH!$D$15</definedName>
    <definedName name="waktu_huruf">[185]CH!$D$15</definedName>
    <definedName name="Waktu_Pelaksanaan">'[539]data-pendukung'!$H$39</definedName>
    <definedName name="WaktuPelaksanaan" localSheetId="4">#REF!</definedName>
    <definedName name="WaktuPelaksanaan" localSheetId="6">#REF!</definedName>
    <definedName name="WaktuPelaksanaan">#REF!</definedName>
    <definedName name="WaktuPemeliharaan" localSheetId="4">#REF!</definedName>
    <definedName name="WaktuPemeliharaan" localSheetId="6">#REF!</definedName>
    <definedName name="WaktuPemeliharaan">#REF!</definedName>
    <definedName name="wallpaper" localSheetId="9">#REF!</definedName>
    <definedName name="wallpaper" localSheetId="6">#REF!</definedName>
    <definedName name="wallpaper">#REF!</definedName>
    <definedName name="waltrmoor">#REF!</definedName>
    <definedName name="wanita" localSheetId="9">'[304]Upah&amp;Bahan'!$C$56</definedName>
    <definedName name="wanita">'[318]Upah&amp;Bahan'!$C$56</definedName>
    <definedName name="wapel" localSheetId="6">#REF!</definedName>
    <definedName name="wapel">#REF!</definedName>
    <definedName name="warehouse">'[312]h.sat-bbm'!$J$70</definedName>
    <definedName name="warna" localSheetId="9">#REF!</definedName>
    <definedName name="warna" localSheetId="6">#REF!</definedName>
    <definedName name="warna">#REF!</definedName>
    <definedName name="WARTO" localSheetId="6" hidden="1">{#N/A,#N/A,FALSE,"REK";#N/A,#N/A,FALSE,"rab"}</definedName>
    <definedName name="WARTO" hidden="1">{#N/A,#N/A,FALSE,"REK";#N/A,#N/A,FALSE,"rab"}</definedName>
    <definedName name="wasdal_pelaksanaankonstruksi">[260]kmnts!$B$426:$I$462</definedName>
    <definedName name="washbasin">[636]BasicPrice!$F$163</definedName>
    <definedName name="washtafel" localSheetId="9">#REF!</definedName>
    <definedName name="washtafel" localSheetId="6">#REF!</definedName>
    <definedName name="washtafel">#REF!</definedName>
    <definedName name="Wastafel" localSheetId="9">'[321]Analisa Harga Satuan'!$G$1792</definedName>
    <definedName name="wastafel" localSheetId="6">[48]upah!#REF!</definedName>
    <definedName name="wastafel">[48]upah!#REF!</definedName>
    <definedName name="wastafeltoto" localSheetId="6">[48]upah!#REF!</definedName>
    <definedName name="wastafeltoto">[48]upah!#REF!</definedName>
    <definedName name="water" localSheetId="4">#REF!</definedName>
    <definedName name="water" localSheetId="6">#REF!</definedName>
    <definedName name="water">#REF!</definedName>
    <definedName name="water.prof" localSheetId="9">#REF!</definedName>
    <definedName name="water.prof" localSheetId="6">#REF!</definedName>
    <definedName name="water.prof">#REF!</definedName>
    <definedName name="Water_Pump" localSheetId="4">#REF!</definedName>
    <definedName name="Water_Pump">#REF!</definedName>
    <definedName name="Water_Pump_4" localSheetId="4">#REF!</definedName>
    <definedName name="Water_Pump_4">#REF!</definedName>
    <definedName name="WATER_T">[237]BASIC!$I$64</definedName>
    <definedName name="water_tank" localSheetId="9">#REF!</definedName>
    <definedName name="Water_Tank" localSheetId="4">#REF!</definedName>
    <definedName name="WATER_TANK" localSheetId="6">[468]BASIC!#REF!</definedName>
    <definedName name="Water_Tank">#REF!</definedName>
    <definedName name="Water_Tank_Truck" localSheetId="4">#REF!</definedName>
    <definedName name="Water_Tank_Truck" localSheetId="6">#REF!</definedName>
    <definedName name="Water_Tank_Truck">#REF!</definedName>
    <definedName name="watercoating">[636]BasicPrice!$F$101</definedName>
    <definedName name="waterfloor">[636]BasicPrice!$F$99</definedName>
    <definedName name="watermortar">[636]BasicPrice!$F$102</definedName>
    <definedName name="waterpass" localSheetId="9">#REF!</definedName>
    <definedName name="Waterpass" localSheetId="6">'[240]harga lama'!#REF!</definedName>
    <definedName name="Waterpass">'[240]harga lama'!#REF!</definedName>
    <definedName name="Waterprofing">'[239]Hsatuan-OK'!$G$160</definedName>
    <definedName name="Waterprofingliquid" localSheetId="9">#REF!</definedName>
    <definedName name="Waterprofingliquid" localSheetId="6">#REF!</definedName>
    <definedName name="Waterprofingliquid">#REF!</definedName>
    <definedName name="Waterprofingmembrane" localSheetId="9">#REF!</definedName>
    <definedName name="Waterprofingmembrane" localSheetId="6">#REF!</definedName>
    <definedName name="Waterprofingmembrane">#REF!</definedName>
    <definedName name="Waterproofliquit">'[321]Analisa Harga Satuan'!$G$2647</definedName>
    <definedName name="WATERPUMP" localSheetId="9">#REF!</definedName>
    <definedName name="WATERPUMP" localSheetId="4">#REF!</definedName>
    <definedName name="WATERPUMP" localSheetId="6">[56]Alt!$A$1240:$J$1298</definedName>
    <definedName name="WATERPUMP">#REF!</definedName>
    <definedName name="waterstop150" localSheetId="9">#REF!</definedName>
    <definedName name="waterstop150" localSheetId="6">#REF!</definedName>
    <definedName name="waterstop150">#REF!</definedName>
    <definedName name="watersupp">'[312]h.sat-bbm'!$J$62</definedName>
    <definedName name="Watertank" localSheetId="9">#REF!</definedName>
    <definedName name="Watertank" localSheetId="4">#REF!</definedName>
    <definedName name="Watertank" localSheetId="6">#REF!</definedName>
    <definedName name="Watertank">#REF!</definedName>
    <definedName name="WATERTANK33" localSheetId="4">#REF!</definedName>
    <definedName name="WATERTANK33">#REF!</definedName>
    <definedName name="WATERTANK511" localSheetId="4">#REF!</definedName>
    <definedName name="WATERTANK511">#REF!</definedName>
    <definedName name="WATERTANK512" localSheetId="4">#REF!</definedName>
    <definedName name="WATERTANK512">#REF!</definedName>
    <definedName name="WATERTANK521" localSheetId="4">#REF!</definedName>
    <definedName name="WATERTANK521">#REF!</definedName>
    <definedName name="WATERTANKER" localSheetId="4">#REF!</definedName>
    <definedName name="WATERTANKER" localSheetId="6">[56]Alt!$A$1299:$J$1357</definedName>
    <definedName name="WATERTANKER">#REF!</definedName>
    <definedName name="WATON" localSheetId="6">#REF!</definedName>
    <definedName name="WATON">#REF!</definedName>
    <definedName name="WC">'[813]Gedung Kantor'!$Z$215</definedName>
    <definedName name="WCD" localSheetId="9">#REF!</definedName>
    <definedName name="WCD" localSheetId="6">#REF!</definedName>
    <definedName name="WCD">#REF!</definedName>
    <definedName name="WCJ" localSheetId="9">#REF!</definedName>
    <definedName name="WCJ" localSheetId="6">#REF!</definedName>
    <definedName name="WCJ">#REF!</definedName>
    <definedName name="wd.k" localSheetId="9">#REF!</definedName>
    <definedName name="wd.k" localSheetId="6">#REF!</definedName>
    <definedName name="wd.k">#REF!</definedName>
    <definedName name="we" localSheetId="9" hidden="1">{#N/A,#N/A,FALSE,"REK";#N/A,#N/A,FALSE,"rab"}</definedName>
    <definedName name="we" localSheetId="4">#REF!</definedName>
    <definedName name="we" localSheetId="6" hidden="1">{#N/A,#N/A,FALSE,"REK";#N/A,#N/A,FALSE,"rab"}</definedName>
    <definedName name="we">#REF!</definedName>
    <definedName name="WEAR" localSheetId="9">#REF!</definedName>
    <definedName name="WEAR" localSheetId="4">#REF!</definedName>
    <definedName name="WEAR">#REF!</definedName>
    <definedName name="wedus" localSheetId="9" hidden="1">#REF!</definedName>
    <definedName name="wedus" localSheetId="4" hidden="1">#REF!</definedName>
    <definedName name="wedus" hidden="1">#REF!</definedName>
    <definedName name="wefger" localSheetId="9" hidden="1">{"'Sheet1'!$A$1"}</definedName>
    <definedName name="wefger" localSheetId="6" hidden="1">{"'Sheet1'!$A$1"}</definedName>
    <definedName name="wefger" hidden="1">{"'Sheet1'!$A$1"}</definedName>
    <definedName name="wegtgty" localSheetId="9" hidden="1">{#N/A,#N/A,FALSE,"REK";#N/A,#N/A,FALSE,"rab"}</definedName>
    <definedName name="wegtgty" localSheetId="6" hidden="1">{#N/A,#N/A,FALSE,"REK";#N/A,#N/A,FALSE,"rab"}</definedName>
    <definedName name="wegtgty" hidden="1">{#N/A,#N/A,FALSE,"REK";#N/A,#N/A,FALSE,"rab"}</definedName>
    <definedName name="wel" localSheetId="4">'[322]DU&amp;B'!#REF!</definedName>
    <definedName name="wel" localSheetId="6">'[323]DU&amp;B'!#REF!</definedName>
    <definedName name="wel">'[322]DU&amp;B'!#REF!</definedName>
    <definedName name="WEQW" localSheetId="6">#REF!</definedName>
    <definedName name="WEQW">#REF!</definedName>
    <definedName name="wer">'[814]SAT-DAS'!$J$66</definedName>
    <definedName name="WERD" localSheetId="4" hidden="1">#REF!</definedName>
    <definedName name="WERD" localSheetId="6" hidden="1">#REF!</definedName>
    <definedName name="WERD" hidden="1">#REF!</definedName>
    <definedName name="werg" localSheetId="9" hidden="1">{#N/A,#N/A,FALSE,"REK";#N/A,#N/A,FALSE,"rab"}</definedName>
    <definedName name="werg" localSheetId="6" hidden="1">{#N/A,#N/A,FALSE,"REK";#N/A,#N/A,FALSE,"rab"}</definedName>
    <definedName name="werg" hidden="1">{#N/A,#N/A,FALSE,"REK";#N/A,#N/A,FALSE,"rab"}</definedName>
    <definedName name="werge4t" hidden="1">[214]Div2!$G$12:$G$20</definedName>
    <definedName name="WERQWREQW" localSheetId="9" hidden="1">{#N/A,#N/A,TRUE,"Front";#N/A,#N/A,TRUE,"Simple Letter";#N/A,#N/A,TRUE,"Inside";#N/A,#N/A,TRUE,"Contents";#N/A,#N/A,TRUE,"Basis";#N/A,#N/A,TRUE,"Inclusions";#N/A,#N/A,TRUE,"Exclusions";#N/A,#N/A,TRUE,"Areas";#N/A,#N/A,TRUE,"Summary";#N/A,#N/A,TRUE,"Detail"}</definedName>
    <definedName name="WERQWREQW" localSheetId="6" hidden="1">{#N/A,#N/A,TRUE,"Front";#N/A,#N/A,TRUE,"Simple Letter";#N/A,#N/A,TRUE,"Inside";#N/A,#N/A,TRUE,"Contents";#N/A,#N/A,TRUE,"Basis";#N/A,#N/A,TRUE,"Inclusions";#N/A,#N/A,TRUE,"Exclusions";#N/A,#N/A,TRUE,"Areas";#N/A,#N/A,TRUE,"Summary";#N/A,#N/A,TRUE,"Detail"}</definedName>
    <definedName name="WERQWREQW" hidden="1">{#N/A,#N/A,TRUE,"Front";#N/A,#N/A,TRUE,"Simple Letter";#N/A,#N/A,TRUE,"Inside";#N/A,#N/A,TRUE,"Contents";#N/A,#N/A,TRUE,"Basis";#N/A,#N/A,TRUE,"Inclusions";#N/A,#N/A,TRUE,"Exclusions";#N/A,#N/A,TRUE,"Areas";#N/A,#N/A,TRUE,"Summary";#N/A,#N/A,TRUE,"Detail"}</definedName>
    <definedName name="wesgantung">#REF!</definedName>
    <definedName name="wesi">[114]AnConW!$I$765</definedName>
    <definedName name="wesmeja" localSheetId="9">#REF!</definedName>
    <definedName name="wesmeja" localSheetId="6">#REF!</definedName>
    <definedName name="wesmeja">#REF!</definedName>
    <definedName name="wet" localSheetId="9" hidden="1">{#N/A,#N/A,FALSE,"REK";#N/A,#N/A,FALSE,"Bq-ARS"}</definedName>
    <definedName name="wet" localSheetId="6" hidden="1">{#N/A,#N/A,FALSE,"REK";#N/A,#N/A,FALSE,"Bq-ARS"}</definedName>
    <definedName name="wet" hidden="1">{#N/A,#N/A,FALSE,"REK";#N/A,#N/A,FALSE,"Bq-ARS"}</definedName>
    <definedName name="wetwerg" localSheetId="9" hidden="1">{#N/A,#N/A,FALSE,"REK";#N/A,#N/A,FALSE,"rab"}</definedName>
    <definedName name="wetwerg" localSheetId="6" hidden="1">{#N/A,#N/A,FALSE,"REK";#N/A,#N/A,FALSE,"rab"}</definedName>
    <definedName name="wetwerg" hidden="1">{#N/A,#N/A,FALSE,"REK";#N/A,#N/A,FALSE,"rab"}</definedName>
    <definedName name="weygt" localSheetId="9" hidden="1">{#N/A,#N/A,FALSE,"REK";#N/A,#N/A,FALSE,"Bq-ARS"}</definedName>
    <definedName name="weygt" localSheetId="6" hidden="1">{#N/A,#N/A,FALSE,"REK";#N/A,#N/A,FALSE,"Bq-ARS"}</definedName>
    <definedName name="weygt" hidden="1">{#N/A,#N/A,FALSE,"REK";#N/A,#N/A,FALSE,"Bq-ARS"}</definedName>
    <definedName name="wf">#REF!</definedName>
    <definedName name="wffqwfqwr">[152]BPS!#REF!</definedName>
    <definedName name="WFL237V1B" localSheetId="9">#REF!</definedName>
    <definedName name="WFL237V1B" localSheetId="6">#REF!</definedName>
    <definedName name="WFL237V1B">#REF!</definedName>
    <definedName name="WFL521V1A" localSheetId="9">#REF!</definedName>
    <definedName name="WFL521V1A" localSheetId="6">#REF!</definedName>
    <definedName name="WFL521V1A">#REF!</definedName>
    <definedName name="wfmem" localSheetId="9">#REF!</definedName>
    <definedName name="wfmem" localSheetId="6">#REF!</definedName>
    <definedName name="wfmem">#REF!</definedName>
    <definedName name="WHEEL_L">[237]BASIC!$I$65</definedName>
    <definedName name="Wheel_Loader" localSheetId="4">#REF!</definedName>
    <definedName name="WHEEL_LOADER" localSheetId="6">[468]BASIC!#REF!</definedName>
    <definedName name="Wheel_Loader">#REF!</definedName>
    <definedName name="wheelbar">'[346]Hrg Sat'!$E$32</definedName>
    <definedName name="wheell" localSheetId="4">#REF!</definedName>
    <definedName name="wheell" localSheetId="6">#REF!</definedName>
    <definedName name="wheell">#REF!</definedName>
    <definedName name="WHEELLOADER" localSheetId="4">#REF!</definedName>
    <definedName name="WHEELLOADER" localSheetId="6">[56]Alt!$A$827:$J$885</definedName>
    <definedName name="WHEELLOADER">#REF!</definedName>
    <definedName name="WHEELLOADER321" localSheetId="6">#REF!</definedName>
    <definedName name="WHEELLOADER321">#REF!</definedName>
    <definedName name="WHEELLOADER412">#REF!</definedName>
    <definedName name="Whell_Roller">#REF!</definedName>
    <definedName name="whellloader">[258]upahbahan!$G$70</definedName>
    <definedName name="WHELLLOADER322" localSheetId="6">#REF!</definedName>
    <definedName name="WHELLLOADER322">#REF!</definedName>
    <definedName name="WHELLLOADER511" localSheetId="4">#REF!</definedName>
    <definedName name="WHELLLOADER511" localSheetId="6">#REF!</definedName>
    <definedName name="WHELLLOADER511">#REF!</definedName>
    <definedName name="WHELLLOADER512" localSheetId="4">#REF!</definedName>
    <definedName name="WHELLLOADER512">#REF!</definedName>
    <definedName name="WHELLLOADER521" localSheetId="4">#REF!</definedName>
    <definedName name="WHELLLOADER521">#REF!</definedName>
    <definedName name="WHELLLOADER635">#REF!</definedName>
    <definedName name="wil">#REF!</definedName>
    <definedName name="WILAYAH">[815]BOQ!$K$1</definedName>
    <definedName name="WIRE" localSheetId="9">#REF!</definedName>
    <definedName name="wire" localSheetId="4">[87]DH!#REF!</definedName>
    <definedName name="WIRE" localSheetId="6">#REF!</definedName>
    <definedName name="wire">[87]DH!#REF!</definedName>
    <definedName name="wire_mesh" localSheetId="9">#REF!</definedName>
    <definedName name="wire_mesh" localSheetId="6">#REF!</definedName>
    <definedName name="wire_mesh">#REF!</definedName>
    <definedName name="wire9" localSheetId="4">[87]DH!#REF!</definedName>
    <definedName name="wire9" localSheetId="6">[87]DH!#REF!</definedName>
    <definedName name="wire9">[87]DH!#REF!</definedName>
    <definedName name="WIREM" localSheetId="9">#REF!</definedName>
    <definedName name="WIREM" localSheetId="6">#REF!</definedName>
    <definedName name="WIREM">#REF!</definedName>
    <definedName name="wiremash" localSheetId="4">[87]Ans!#REF!</definedName>
    <definedName name="wiremash" localSheetId="6">[87]Ans!#REF!</definedName>
    <definedName name="wiremash">[87]Ans!#REF!</definedName>
    <definedName name="wiremash9" localSheetId="4">[87]Ans!#REF!</definedName>
    <definedName name="wiremash9" localSheetId="6">[87]Ans!#REF!</definedName>
    <definedName name="wiremash9">[87]Ans!#REF!</definedName>
    <definedName name="wiremesh" localSheetId="4">[753]Upah!#REF!</definedName>
    <definedName name="wiremesh" localSheetId="6">[753]Upah!#REF!</definedName>
    <definedName name="wiremesh">[753]Upah!#REF!</definedName>
    <definedName name="wiremess" localSheetId="4">'[291]HARGA SATUAN'!#REF!</definedName>
    <definedName name="wiremess" localSheetId="6">'[291]HARGA SATUAN'!#REF!</definedName>
    <definedName name="wiremess">'[291]HARGA SATUAN'!#REF!</definedName>
    <definedName name="WIS" localSheetId="9">#REF!</definedName>
    <definedName name="WIS" localSheetId="6">#REF!</definedName>
    <definedName name="WIS">#REF!</definedName>
    <definedName name="WIWID5" localSheetId="4" hidden="1">'[816]struktur tdk dipakai'!#REF!</definedName>
    <definedName name="WIWID5" localSheetId="6" hidden="1">'[816]struktur tdk dipakai'!#REF!</definedName>
    <definedName name="WIWID5" hidden="1">'[816]struktur tdk dipakai'!#REF!</definedName>
    <definedName name="wl" localSheetId="6">#REF!</definedName>
    <definedName name="WL">[810]AHS!$H$259</definedName>
    <definedName name="WL.636C">[133]metode.dmpu!$L$676</definedName>
    <definedName name="wl.80hp">'[234]Sat~Bahu'!$C$94</definedName>
    <definedName name="WLOADER" localSheetId="4">#REF!</definedName>
    <definedName name="WLOADER" localSheetId="6">#REF!</definedName>
    <definedName name="WLOADER">#REF!</definedName>
    <definedName name="wlyen" localSheetId="6">#REF!</definedName>
    <definedName name="wlyen">#REF!</definedName>
    <definedName name="wmesh" localSheetId="4">#REF!</definedName>
    <definedName name="wmesh">#REF!</definedName>
    <definedName name="wmesh.8">[248]Material!$J$91</definedName>
    <definedName name="WOOD" localSheetId="6">[237]BASIC!$M$14</definedName>
    <definedName name="wood">[345]Base_Price!$J$84</definedName>
    <definedName name="wooden10">[114]BasicPrice!$G$182</definedName>
    <definedName name="woodenceiling">[636]BasicPrice!$F$151</definedName>
    <definedName name="woodendoor">[636]BasicPrice!$F$126</definedName>
    <definedName name="woodenlouver">[636]BasicPrice!$F$137</definedName>
    <definedName name="woodenwindow">[636]BasicPrice!$F$134</definedName>
    <definedName name="woodfiler" localSheetId="9">#REF!</definedName>
    <definedName name="woodfiler" localSheetId="6">#REF!</definedName>
    <definedName name="woodfiler">#REF!</definedName>
    <definedName name="woodstand" localSheetId="9">#REF!</definedName>
    <definedName name="woodstand" localSheetId="6">#REF!</definedName>
    <definedName name="woodstand">#REF!</definedName>
    <definedName name="wp" localSheetId="4">#REF!</definedName>
    <definedName name="wp">#REF!</definedName>
    <definedName name="Wp.5">'[234]Sat~Bahu'!$C$112</definedName>
    <definedName name="wp_1" localSheetId="9">#REF!</definedName>
    <definedName name="wp_1" localSheetId="6">#REF!</definedName>
    <definedName name="wp_1">#REF!</definedName>
    <definedName name="wp_c" localSheetId="9">#REF!</definedName>
    <definedName name="wp_c" localSheetId="6">#REF!</definedName>
    <definedName name="wp_c">#REF!</definedName>
    <definedName name="wpasirisi">[121]AHS!$I$43</definedName>
    <definedName name="wpass" localSheetId="6">#REF!</definedName>
    <definedName name="wpass">#REF!</definedName>
    <definedName name="wphk">[345]DATA!$E$12</definedName>
    <definedName name="wpump" localSheetId="4">#REF!</definedName>
    <definedName name="wpump" localSheetId="6">#REF!</definedName>
    <definedName name="wpump">#REF!</definedName>
    <definedName name="Wpumpalas539" localSheetId="4">#REF!</definedName>
    <definedName name="Wpumpalas539" localSheetId="6">#REF!</definedName>
    <definedName name="Wpumpalas539">#REF!</definedName>
    <definedName name="WPumphan539" localSheetId="4">'[403]Up Bhn5'!#REF!</definedName>
    <definedName name="WPumphan539" localSheetId="6">'[403]Up Bhn5'!#REF!</definedName>
    <definedName name="WPumphan539">'[403]Up Bhn5'!#REF!</definedName>
    <definedName name="WQDE" localSheetId="4">[522]RAB!#REF!</definedName>
    <definedName name="WQDE" localSheetId="6">[522]RAB!#REF!</definedName>
    <definedName name="WQDE">[522]RAB!#REF!</definedName>
    <definedName name="WQEYGT" localSheetId="9" hidden="1">{#N/A,#N/A,FALSE,"REK";#N/A,#N/A,FALSE,"rab"}</definedName>
    <definedName name="WQEYGT" localSheetId="6" hidden="1">{#N/A,#N/A,FALSE,"REK";#N/A,#N/A,FALSE,"rab"}</definedName>
    <definedName name="WQEYGT" hidden="1">{#N/A,#N/A,FALSE,"REK";#N/A,#N/A,FALSE,"rab"}</definedName>
    <definedName name="wqeygtQWET" localSheetId="9" hidden="1">{#N/A,#N/A,FALSE,"REK";#N/A,#N/A,FALSE,"rab"}</definedName>
    <definedName name="wqeygtQWET" localSheetId="6" hidden="1">{#N/A,#N/A,FALSE,"REK";#N/A,#N/A,FALSE,"rab"}</definedName>
    <definedName name="wqeygtQWET" hidden="1">{#N/A,#N/A,FALSE,"REK";#N/A,#N/A,FALSE,"rab"}</definedName>
    <definedName name="wqsa" hidden="1">#REF!</definedName>
    <definedName name="WR" localSheetId="9">#REF!</definedName>
    <definedName name="wr" localSheetId="4">'[322]DU&amp;B'!#REF!</definedName>
    <definedName name="WR" localSheetId="6">#REF!</definedName>
    <definedName name="wr">'[322]DU&amp;B'!#REF!</definedName>
    <definedName name="wrg" localSheetId="9" hidden="1">{#N/A,#N/A,FALSE,"REK";#N/A,#N/A,FALSE,"rab"}</definedName>
    <definedName name="wrg" localSheetId="6" hidden="1">{#N/A,#N/A,FALSE,"REK";#N/A,#N/A,FALSE,"rab"}</definedName>
    <definedName name="wrg" hidden="1">{#N/A,#N/A,FALSE,"REK";#N/A,#N/A,FALSE,"rab"}</definedName>
    <definedName name="wrn.AAA." localSheetId="9" hidden="1">{#N/A,#N/A,FALSE,"REK";#N/A,#N/A,FALSE,"Bq-ARS"}</definedName>
    <definedName name="wrn.AAA." localSheetId="6" hidden="1">{#N/A,#N/A,FALSE,"REK";#N/A,#N/A,FALSE,"Bq-ARS"}</definedName>
    <definedName name="wrn.AAA." hidden="1">{#N/A,#N/A,FALSE,"REK";#N/A,#N/A,FALSE,"Bq-ARS"}</definedName>
    <definedName name="wrn.AAA.1" localSheetId="6" hidden="1">{#N/A,#N/A,FALSE,"REK";#N/A,#N/A,FALSE,"Bq-ARS"}</definedName>
    <definedName name="wrn.AAA.1" hidden="1">{#N/A,#N/A,FALSE,"REK";#N/A,#N/A,FALSE,"Bq-ARS"}</definedName>
    <definedName name="wrn.AAA.2" localSheetId="6" hidden="1">{#N/A,#N/A,FALSE,"REK";#N/A,#N/A,FALSE,"Bq-ARS"}</definedName>
    <definedName name="wrn.AAA.2" hidden="1">{#N/A,#N/A,FALSE,"REK";#N/A,#N/A,FALSE,"Bq-ARS"}</definedName>
    <definedName name="wrn.BIAYA._.UMUM._.LAP." localSheetId="6" hidden="1">{#N/A,#N/A,FALSE,"rekap (C)";#N/A,#N/A,FALSE,"C.100";#N/A,#N/A,FALSE,"C.200";#N/A,#N/A,FALSE,"C.300";#N/A,#N/A,FALSE,"C.400";#N/A,#N/A,FALSE,"C.500";#N/A,#N/A,FALSE,"C.600";#N/A,#N/A,FALSE,"C.700";#N/A,#N/A,FALSE,"C.800";#N/A,#N/A,FALSE,"C.900"}</definedName>
    <definedName name="wrn.BIAYA._.UMUM._.LAP." hidden="1">{#N/A,#N/A,FALSE,"rekap (C)";#N/A,#N/A,FALSE,"C.100";#N/A,#N/A,FALSE,"C.200";#N/A,#N/A,FALSE,"C.300";#N/A,#N/A,FALSE,"C.400";#N/A,#N/A,FALSE,"C.500";#N/A,#N/A,FALSE,"C.600";#N/A,#N/A,FALSE,"C.700";#N/A,#N/A,FALSE,"C.800";#N/A,#N/A,FALSE,"C.900"}</definedName>
    <definedName name="wrn.chi._.tiÆt." localSheetId="9" hidden="1">{#N/A,#N/A,FALSE,"Chi tiÆt"}</definedName>
    <definedName name="wrn.chi._.tiÆt." localSheetId="6" hidden="1">{#N/A,#N/A,FALSE,"Chi tiÆt"}</definedName>
    <definedName name="wrn.chi._.tiÆt." hidden="1">{#N/A,#N/A,FALSE,"Chi tiÆt"}</definedName>
    <definedName name="wrn.Full._.Report." localSheetId="9" hidden="1">{#N/A,#N/A,TRUE,"Front";#N/A,#N/A,TRUE,"Simple Letter";#N/A,#N/A,TRUE,"Inside";#N/A,#N/A,TRUE,"Contents";#N/A,#N/A,TRUE,"Basis";#N/A,#N/A,TRUE,"Inclusions";#N/A,#N/A,TRUE,"Exclusions";#N/A,#N/A,TRUE,"Areas";#N/A,#N/A,TRUE,"Summary";#N/A,#N/A,TRUE,"Detail"}</definedName>
    <definedName name="wrn.Full._.Report." localSheetId="6"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rtpl." localSheetId="9" hidden="1">{#N/A,#N/A,FALSE,"REK-S-TPL";#N/A,#N/A,FALSE,"REK-TPML";#N/A,#N/A,FALSE,"RAB-TEMPEL"}</definedName>
    <definedName name="wrn.rtpl." localSheetId="6" hidden="1">{#N/A,#N/A,FALSE,"REK-S-TPL";#N/A,#N/A,FALSE,"REK-TPML";#N/A,#N/A,FALSE,"RAB-TEMPEL"}</definedName>
    <definedName name="wrn.rtpl." hidden="1">{#N/A,#N/A,FALSE,"REK-S-TPL";#N/A,#N/A,FALSE,"REK-TPML";#N/A,#N/A,FALSE,"RAB-TEMPEL"}</definedName>
    <definedName name="wrn.rtpl.1" localSheetId="6" hidden="1">{#N/A,#N/A,FALSE,"REK-S-TPL";#N/A,#N/A,FALSE,"REK-TPML";#N/A,#N/A,FALSE,"RAB-TEMPEL"}</definedName>
    <definedName name="wrn.rtpl.1" hidden="1">{#N/A,#N/A,FALSE,"REK-S-TPL";#N/A,#N/A,FALSE,"REK-TPML";#N/A,#N/A,FALSE,"RAB-TEMPEL"}</definedName>
    <definedName name="wrn.rtpl.2" localSheetId="6" hidden="1">{#N/A,#N/A,FALSE,"REK-S-TPL";#N/A,#N/A,FALSE,"REK-TPML";#N/A,#N/A,FALSE,"RAB-TEMPEL"}</definedName>
    <definedName name="wrn.rtpl.2" hidden="1">{#N/A,#N/A,FALSE,"REK-S-TPL";#N/A,#N/A,FALSE,"REK-TPML";#N/A,#N/A,FALSE,"RAB-TEMPEL"}</definedName>
    <definedName name="wrn.rtpl.3" localSheetId="6" hidden="1">{#N/A,#N/A,FALSE,"REK-S-TPL";#N/A,#N/A,FALSE,"REK-TPML";#N/A,#N/A,FALSE,"RAB-TEMPEL"}</definedName>
    <definedName name="wrn.rtpl.3" hidden="1">{#N/A,#N/A,FALSE,"REK-S-TPL";#N/A,#N/A,FALSE,"REK-TPML";#N/A,#N/A,FALSE,"RAB-TEMPEL"}</definedName>
    <definedName name="wrn.ry." localSheetId="9" hidden="1">{#N/A,#N/A,FALSE,"REK";#N/A,#N/A,FALSE,"rab"}</definedName>
    <definedName name="wrn.ry." localSheetId="6" hidden="1">{#N/A,#N/A,FALSE,"REK";#N/A,#N/A,FALSE,"rab"}</definedName>
    <definedName name="wrn.ry." hidden="1">{#N/A,#N/A,FALSE,"REK";#N/A,#N/A,FALSE,"rab"}</definedName>
    <definedName name="wrn.ry.1" localSheetId="6" hidden="1">{#N/A,#N/A,FALSE,"REK";#N/A,#N/A,FALSE,"rab"}</definedName>
    <definedName name="wrn.ry.1" hidden="1">{#N/A,#N/A,FALSE,"REK";#N/A,#N/A,FALSE,"rab"}</definedName>
    <definedName name="wrn.ry.3" localSheetId="6" hidden="1">{#N/A,#N/A,FALSE,"REK";#N/A,#N/A,FALSE,"rab"}</definedName>
    <definedName name="wrn.ry.3" hidden="1">{#N/A,#N/A,FALSE,"REK";#N/A,#N/A,FALSE,"rab"}</definedName>
    <definedName name="wrn.semuanya." localSheetId="6" hidden="1">{#N/A,#N/A,FALSE,"REKAP";#N/A,#N/A,FALSE,"ITEM"}</definedName>
    <definedName name="wrn.semuanya." hidden="1">{#N/A,#N/A,FALSE,"REKAP";#N/A,#N/A,FALSE,"ITEM"}</definedName>
    <definedName name="wrt" localSheetId="4">#REF!</definedName>
    <definedName name="wrt" localSheetId="6">#REF!</definedName>
    <definedName name="wrt">#REF!</definedName>
    <definedName name="wstop" localSheetId="9">#REF!</definedName>
    <definedName name="wstop" localSheetId="6">#REF!</definedName>
    <definedName name="wstop">#REF!</definedName>
    <definedName name="wstpt" localSheetId="6">'[153]Harga Satuan Bahan'!#REF!</definedName>
    <definedName name="wstpt">'[153]Harga Satuan Bahan'!#REF!</definedName>
    <definedName name="wstwr" localSheetId="6">'[153]Harga Satuan Bahan'!#REF!</definedName>
    <definedName name="wstwr">'[153]Harga Satuan Bahan'!#REF!</definedName>
    <definedName name="wt" localSheetId="4">#REF!</definedName>
    <definedName name="wt" localSheetId="6">#REF!</definedName>
    <definedName name="wt">#REF!</definedName>
    <definedName name="wt.60hp">'[234]Sat~Bahu'!$C$95</definedName>
    <definedName name="wtank" localSheetId="4">#REF!</definedName>
    <definedName name="wtank" localSheetId="6">#REF!</definedName>
    <definedName name="wtank">#REF!</definedName>
    <definedName name="wtanker">'[363]Harga S Dasar UNTUK IDISI'!$L$55</definedName>
    <definedName name="wtc" localSheetId="9">#REF!</definedName>
    <definedName name="wtc" localSheetId="4">#REF!</definedName>
    <definedName name="wtc" localSheetId="6">#REF!</definedName>
    <definedName name="wtc">#REF!</definedName>
    <definedName name="wtp" localSheetId="6">#REF!</definedName>
    <definedName name="wtp">#REF!</definedName>
    <definedName name="wtpyen">#REF!</definedName>
    <definedName name="WTR">[157]harsat!#REF!</definedName>
    <definedName name="wts">[734]MAJOR!$P$8000</definedName>
    <definedName name="wtt" localSheetId="4">#REF!</definedName>
    <definedName name="wtt" localSheetId="6">#REF!</definedName>
    <definedName name="wtt">#REF!</definedName>
    <definedName name="wttmin">[345]Base_Price!$J$198</definedName>
    <definedName name="Wttruckalas539" localSheetId="4">#REF!</definedName>
    <definedName name="Wttruckalas539" localSheetId="6">#REF!</definedName>
    <definedName name="Wttruckalas539">#REF!</definedName>
    <definedName name="WTTruckhan539" localSheetId="4">'[403]Up Bhn5'!#REF!</definedName>
    <definedName name="WTTruckhan539" localSheetId="6">'[403]Up Bhn5'!#REF!</definedName>
    <definedName name="WTTruckhan539">'[403]Up Bhn5'!#REF!</definedName>
    <definedName name="wttyen" localSheetId="6">#REF!</definedName>
    <definedName name="wttyen">#REF!</definedName>
    <definedName name="wty" localSheetId="4">#REF!</definedName>
    <definedName name="wty" localSheetId="6">#REF!</definedName>
    <definedName name="wty">#REF!</definedName>
    <definedName name="WW" localSheetId="9" hidden="1">{"'Sheet1'!$A$1"}</definedName>
    <definedName name="ww" localSheetId="4">#REF!</definedName>
    <definedName name="WW" localSheetId="6" hidden="1">{"'Sheet1'!$A$1"}</definedName>
    <definedName name="ww">#REF!</definedName>
    <definedName name="wwr">'[817]SAT-DAS'!$J$36</definedName>
    <definedName name="wwwww" localSheetId="6" hidden="1">{"'A'!$A$1:$W$63"}</definedName>
    <definedName name="wwwww" hidden="1">{"'A'!$A$1:$W$63"}</definedName>
    <definedName name="X" localSheetId="4">#REF!</definedName>
    <definedName name="X">#REF!</definedName>
    <definedName name="x17dnc">[150]chitiet!#REF!</definedName>
    <definedName name="x17dvl">[150]chitiet!#REF!</definedName>
    <definedName name="x17knc">[150]chitiet!#REF!</definedName>
    <definedName name="x17kvl">[150]chitiet!#REF!</definedName>
    <definedName name="x1a1" localSheetId="4">#REF!</definedName>
    <definedName name="x1a1" localSheetId="6">#REF!</definedName>
    <definedName name="x1a1">#REF!</definedName>
    <definedName name="x1a2" localSheetId="4">#REF!</definedName>
    <definedName name="x1a2" localSheetId="6">#REF!</definedName>
    <definedName name="x1a2">#REF!</definedName>
    <definedName name="x1a3" localSheetId="4">#REF!</definedName>
    <definedName name="x1a3" localSheetId="6">#REF!</definedName>
    <definedName name="x1a3">#REF!</definedName>
    <definedName name="x1a4" localSheetId="4">#REF!</definedName>
    <definedName name="x1a4">#REF!</definedName>
    <definedName name="x1a5" localSheetId="4">#REF!</definedName>
    <definedName name="x1a5">#REF!</definedName>
    <definedName name="x1a6" localSheetId="4">#REF!</definedName>
    <definedName name="x1a6">#REF!</definedName>
    <definedName name="X1pFCOnc">'[150]CHITIET VL-NC-TT -1p'!#REF!</definedName>
    <definedName name="X1pFCOvc">'[150]CHITIET VL-NC-TT -1p'!#REF!</definedName>
    <definedName name="X1pFCOvl">'[150]CHITIET VL-NC-TT -1p'!#REF!</definedName>
    <definedName name="x1pignc">'[150]lam-moi'!#REF!</definedName>
    <definedName name="X1pIGvc">'[150]CHITIET VL-NC-TT -1p'!#REF!</definedName>
    <definedName name="x1pigvl">'[150]lam-moi'!#REF!</definedName>
    <definedName name="x1pind" localSheetId="9">#REF!</definedName>
    <definedName name="x1pind" localSheetId="6">#REF!</definedName>
    <definedName name="x1pind">#REF!</definedName>
    <definedName name="x1pindnc" localSheetId="6">'[150]lam-moi'!#REF!</definedName>
    <definedName name="x1pindnc">'[150]lam-moi'!#REF!</definedName>
    <definedName name="x1pindvl">'[150]lam-moi'!#REF!</definedName>
    <definedName name="x1ping" localSheetId="9">#REF!</definedName>
    <definedName name="x1ping" localSheetId="6">#REF!</definedName>
    <definedName name="x1ping">#REF!</definedName>
    <definedName name="x1pingnc" localSheetId="6">'[150]lam-moi'!#REF!</definedName>
    <definedName name="x1pingnc">'[150]lam-moi'!#REF!</definedName>
    <definedName name="x1pingvl">'[150]lam-moi'!#REF!</definedName>
    <definedName name="x1pint" localSheetId="9">#REF!</definedName>
    <definedName name="x1pint" localSheetId="6">#REF!</definedName>
    <definedName name="x1pint">#REF!</definedName>
    <definedName name="x1pintnc" localSheetId="6">'[150]lam-moi'!#REF!</definedName>
    <definedName name="x1pintnc">'[150]lam-moi'!#REF!</definedName>
    <definedName name="X1pINTvc">'[150]CHITIET VL-NC-TT -1p'!#REF!</definedName>
    <definedName name="x1pintvl">'[150]lam-moi'!#REF!</definedName>
    <definedName name="x1pitnc">'[150]lam-moi'!#REF!</definedName>
    <definedName name="X1pITvc">'[150]CHITIET VL-NC-TT -1p'!#REF!</definedName>
    <definedName name="x1pitvl">'[150]lam-moi'!#REF!</definedName>
    <definedName name="x20knc">[150]chitiet!#REF!</definedName>
    <definedName name="x20kvl">[150]chitiet!#REF!</definedName>
    <definedName name="x22knc">[150]chitiet!#REF!</definedName>
    <definedName name="x22kvl">[150]chitiet!#REF!</definedName>
    <definedName name="x2mig1nc">'[150]lam-moi'!#REF!</definedName>
    <definedName name="x2mig1vl">'[150]lam-moi'!#REF!</definedName>
    <definedName name="x2min1nc">'[150]lam-moi'!#REF!</definedName>
    <definedName name="x2min1vl">'[150]lam-moi'!#REF!</definedName>
    <definedName name="x2mit1vl">'[150]lam-moi'!#REF!</definedName>
    <definedName name="x2mitnc">'[150]lam-moi'!#REF!</definedName>
    <definedName name="xa">'[230]keb-BHN'!$O$15:$O$78</definedName>
    <definedName name="XA15.a" localSheetId="6">[218]BOW!#REF!</definedName>
    <definedName name="XA15.a">[218]BOW!#REF!</definedName>
    <definedName name="XA18.a" localSheetId="6">[218]BOW!#REF!</definedName>
    <definedName name="XA18.a">[218]BOW!#REF!</definedName>
    <definedName name="XAF8a" localSheetId="6">[218]BOW!#REF!</definedName>
    <definedName name="XAF8a">[218]BOW!#REF!</definedName>
    <definedName name="XAF8b" localSheetId="6">[218]BOW!#REF!</definedName>
    <definedName name="XAF8b">[218]BOW!#REF!</definedName>
    <definedName name="XAF8c">[218]BOW!#REF!</definedName>
    <definedName name="xbesi" localSheetId="6">#REF!</definedName>
    <definedName name="xbesi">#REF!</definedName>
    <definedName name="xbeton" localSheetId="6">#REF!</definedName>
    <definedName name="xbeton">#REF!</definedName>
    <definedName name="xc">[818]Rekap!$H$28</definedName>
    <definedName name="XCCT">0.5</definedName>
    <definedName name="xdsnc" localSheetId="6">[150]gtrinh!#REF!</definedName>
    <definedName name="xdsnc">[150]gtrinh!#REF!</definedName>
    <definedName name="xdsvl" localSheetId="6">[150]gtrinh!#REF!</definedName>
    <definedName name="xdsvl">[150]gtrinh!#REF!</definedName>
    <definedName name="xerection" localSheetId="6">#REF!</definedName>
    <definedName name="xerection">#REF!</definedName>
    <definedName name="xfco" localSheetId="9">#REF!</definedName>
    <definedName name="xfco" localSheetId="6">#REF!</definedName>
    <definedName name="xfco">#REF!</definedName>
    <definedName name="xfco3p" localSheetId="9">#REF!</definedName>
    <definedName name="xfco3p" localSheetId="6">#REF!</definedName>
    <definedName name="xfco3p">#REF!</definedName>
    <definedName name="xfconc" localSheetId="6">'[150]lam-moi'!#REF!</definedName>
    <definedName name="xfconc">'[150]lam-moi'!#REF!</definedName>
    <definedName name="xfconc3p">'[150]CHITIET VL-NC'!$G$94</definedName>
    <definedName name="xfcotnc" localSheetId="9">#REF!</definedName>
    <definedName name="xfcotnc" localSheetId="6">#REF!</definedName>
    <definedName name="xfcotnc">#REF!</definedName>
    <definedName name="xfcotvl" localSheetId="9">#REF!</definedName>
    <definedName name="xfcotvl" localSheetId="6">#REF!</definedName>
    <definedName name="xfcotvl">#REF!</definedName>
    <definedName name="xfcovl" localSheetId="6">'[150]lam-moi'!#REF!</definedName>
    <definedName name="xfcovl">'[150]lam-moi'!#REF!</definedName>
    <definedName name="xfcovl3p">'[150]CHITIET VL-NC'!$G$90</definedName>
    <definedName name="xfnc" localSheetId="6">'[150]lam-moi'!#REF!</definedName>
    <definedName name="xfnc">'[150]lam-moi'!#REF!</definedName>
    <definedName name="xfvl" localSheetId="6">'[150]lam-moi'!#REF!</definedName>
    <definedName name="xfvl">'[150]lam-moi'!#REF!</definedName>
    <definedName name="xgirder" localSheetId="6">#REF!</definedName>
    <definedName name="xgirder">#REF!</definedName>
    <definedName name="xhn" localSheetId="9">#REF!</definedName>
    <definedName name="xhn" localSheetId="6">#REF!</definedName>
    <definedName name="xhn">#REF!</definedName>
    <definedName name="xhnnc" localSheetId="6">'[150]lam-moi'!#REF!</definedName>
    <definedName name="xhnnc">'[150]lam-moi'!#REF!</definedName>
    <definedName name="xhnvl" localSheetId="6">'[150]lam-moi'!#REF!</definedName>
    <definedName name="xhnvl">'[150]lam-moi'!#REF!</definedName>
    <definedName name="xig" localSheetId="9">#REF!</definedName>
    <definedName name="xig" localSheetId="6">#REF!</definedName>
    <definedName name="xig">#REF!</definedName>
    <definedName name="xig1" localSheetId="9">#REF!</definedName>
    <definedName name="xig1" localSheetId="6">#REF!</definedName>
    <definedName name="xig1">#REF!</definedName>
    <definedName name="xig1nc" localSheetId="6">'[150]lam-moi'!#REF!</definedName>
    <definedName name="xig1nc">'[150]lam-moi'!#REF!</definedName>
    <definedName name="xig1p" localSheetId="9">#REF!</definedName>
    <definedName name="xig1p" localSheetId="6">#REF!</definedName>
    <definedName name="xig1p">#REF!</definedName>
    <definedName name="xig1pnc" localSheetId="6">'[150]lam-moi'!#REF!</definedName>
    <definedName name="xig1pnc">'[150]lam-moi'!#REF!</definedName>
    <definedName name="xig1pvl" localSheetId="6">'[150]lam-moi'!#REF!</definedName>
    <definedName name="xig1pvl">'[150]lam-moi'!#REF!</definedName>
    <definedName name="xig1vl" localSheetId="6">'[150]lam-moi'!#REF!</definedName>
    <definedName name="xig1vl">'[150]lam-moi'!#REF!</definedName>
    <definedName name="xig2nc" localSheetId="6">'[150]lam-moi'!#REF!</definedName>
    <definedName name="xig2nc">'[150]lam-moi'!#REF!</definedName>
    <definedName name="xig2vl" localSheetId="6">'[150]lam-moi'!#REF!</definedName>
    <definedName name="xig2vl">'[150]lam-moi'!#REF!</definedName>
    <definedName name="xig3p" localSheetId="9">#REF!</definedName>
    <definedName name="xig3p" localSheetId="6">#REF!</definedName>
    <definedName name="xig3p">#REF!</definedName>
    <definedName name="xiggnc">'[150]CHITIET VL-NC'!$G$57</definedName>
    <definedName name="xiggvl">'[150]CHITIET VL-NC'!$G$53</definedName>
    <definedName name="xignc" localSheetId="6">'[150]lam-moi'!#REF!</definedName>
    <definedName name="xignc">'[150]lam-moi'!#REF!</definedName>
    <definedName name="xignc3p" localSheetId="9">#REF!</definedName>
    <definedName name="xignc3p" localSheetId="6">#REF!</definedName>
    <definedName name="xignc3p">#REF!</definedName>
    <definedName name="xigvl" localSheetId="6">'[150]lam-moi'!#REF!</definedName>
    <definedName name="xigvl">'[150]lam-moi'!#REF!</definedName>
    <definedName name="xigvl3p" localSheetId="9">#REF!</definedName>
    <definedName name="xigvl3p" localSheetId="6">#REF!</definedName>
    <definedName name="xigvl3p">#REF!</definedName>
    <definedName name="xin" localSheetId="9">#REF!</definedName>
    <definedName name="xin" localSheetId="6">#REF!</definedName>
    <definedName name="xin">#REF!</definedName>
    <definedName name="xin190" localSheetId="9">#REF!</definedName>
    <definedName name="xin190" localSheetId="6">#REF!</definedName>
    <definedName name="xin190">#REF!</definedName>
    <definedName name="xin1903p">#REF!</definedName>
    <definedName name="xin190nc">'[150]lam-moi'!#REF!</definedName>
    <definedName name="xin190nc3p">'[150]CHITIET VL-NC'!$G$76</definedName>
    <definedName name="xin190vl" localSheetId="6">'[150]lam-moi'!#REF!</definedName>
    <definedName name="xin190vl">'[150]lam-moi'!#REF!</definedName>
    <definedName name="xin190vl3p">'[150]CHITIET VL-NC'!$G$72</definedName>
    <definedName name="xin2903p" localSheetId="9">#REF!</definedName>
    <definedName name="xin2903p" localSheetId="6">#REF!</definedName>
    <definedName name="xin2903p">#REF!</definedName>
    <definedName name="xin290nc3p" localSheetId="9">#REF!</definedName>
    <definedName name="xin290nc3p" localSheetId="6">#REF!</definedName>
    <definedName name="xin290nc3p">#REF!</definedName>
    <definedName name="xin290vl3p" localSheetId="9">#REF!</definedName>
    <definedName name="xin290vl3p" localSheetId="6">#REF!</definedName>
    <definedName name="xin290vl3p">#REF!</definedName>
    <definedName name="xin3p">#REF!</definedName>
    <definedName name="xin901nc">'[150]lam-moi'!#REF!</definedName>
    <definedName name="xin901vl">'[150]lam-moi'!#REF!</definedName>
    <definedName name="xind" localSheetId="9">#REF!</definedName>
    <definedName name="xind" localSheetId="6">#REF!</definedName>
    <definedName name="xind">#REF!</definedName>
    <definedName name="xind1p" localSheetId="9">#REF!</definedName>
    <definedName name="xind1p" localSheetId="6">#REF!</definedName>
    <definedName name="xind1p">#REF!</definedName>
    <definedName name="xind1pnc" localSheetId="6">'[150]lam-moi'!#REF!</definedName>
    <definedName name="xind1pnc">'[150]lam-moi'!#REF!</definedName>
    <definedName name="xind1pvl" localSheetId="6">'[150]lam-moi'!#REF!</definedName>
    <definedName name="xind1pvl">'[150]lam-moi'!#REF!</definedName>
    <definedName name="xind3p" localSheetId="9">#REF!</definedName>
    <definedName name="xind3p" localSheetId="6">#REF!</definedName>
    <definedName name="xind3p">#REF!</definedName>
    <definedName name="xindnc" localSheetId="6">'[150]lam-moi'!#REF!</definedName>
    <definedName name="xindnc">'[150]lam-moi'!#REF!</definedName>
    <definedName name="xindnc1p" localSheetId="9">#REF!</definedName>
    <definedName name="xindnc1p" localSheetId="6">#REF!</definedName>
    <definedName name="xindnc1p">#REF!</definedName>
    <definedName name="xindnc3p">'[150]CHITIET VL-NC'!$G$85</definedName>
    <definedName name="xindvl" localSheetId="6">'[150]lam-moi'!#REF!</definedName>
    <definedName name="xindvl">'[150]lam-moi'!#REF!</definedName>
    <definedName name="xindvl1p" localSheetId="9">#REF!</definedName>
    <definedName name="xindvl1p" localSheetId="6">#REF!</definedName>
    <definedName name="xindvl1p">#REF!</definedName>
    <definedName name="xindvl3p">'[150]CHITIET VL-NC'!$G$80</definedName>
    <definedName name="xing1p" localSheetId="9">#REF!</definedName>
    <definedName name="xing1p" localSheetId="6">#REF!</definedName>
    <definedName name="xing1p">#REF!</definedName>
    <definedName name="xing1pnc" localSheetId="6">'[150]lam-moi'!#REF!</definedName>
    <definedName name="xing1pnc">'[150]lam-moi'!#REF!</definedName>
    <definedName name="xing1pvl" localSheetId="6">'[150]lam-moi'!#REF!</definedName>
    <definedName name="xing1pvl">'[150]lam-moi'!#REF!</definedName>
    <definedName name="xingnc1p" localSheetId="9">#REF!</definedName>
    <definedName name="xingnc1p" localSheetId="6">#REF!</definedName>
    <definedName name="xingnc1p">#REF!</definedName>
    <definedName name="xingvl1p" localSheetId="9">#REF!</definedName>
    <definedName name="xingvl1p" localSheetId="6">#REF!</definedName>
    <definedName name="xingvl1p">#REF!</definedName>
    <definedName name="xinnc" localSheetId="6">'[150]lam-moi'!#REF!</definedName>
    <definedName name="xinnc">'[150]lam-moi'!#REF!</definedName>
    <definedName name="xinnc3p" localSheetId="9">#REF!</definedName>
    <definedName name="xinnc3p" localSheetId="6">#REF!</definedName>
    <definedName name="xinnc3p">#REF!</definedName>
    <definedName name="xint1p" localSheetId="9">#REF!</definedName>
    <definedName name="xint1p" localSheetId="6">#REF!</definedName>
    <definedName name="xint1p">#REF!</definedName>
    <definedName name="xinvl" localSheetId="6">'[150]lam-moi'!#REF!</definedName>
    <definedName name="xinvl">'[150]lam-moi'!#REF!</definedName>
    <definedName name="xinvl3p" localSheetId="9">#REF!</definedName>
    <definedName name="xinvl3p" localSheetId="6">#REF!</definedName>
    <definedName name="xinvl3p">#REF!</definedName>
    <definedName name="xit" localSheetId="9">#REF!</definedName>
    <definedName name="xit" localSheetId="6">#REF!</definedName>
    <definedName name="xit">#REF!</definedName>
    <definedName name="xit1" localSheetId="9">#REF!</definedName>
    <definedName name="xit1" localSheetId="6">#REF!</definedName>
    <definedName name="xit1">#REF!</definedName>
    <definedName name="xit1nc" localSheetId="6">'[150]lam-moi'!#REF!</definedName>
    <definedName name="xit1nc">'[150]lam-moi'!#REF!</definedName>
    <definedName name="xit1p" localSheetId="9">#REF!</definedName>
    <definedName name="xit1p" localSheetId="6">#REF!</definedName>
    <definedName name="xit1p">#REF!</definedName>
    <definedName name="xit1pnc" localSheetId="6">'[150]lam-moi'!#REF!</definedName>
    <definedName name="xit1pnc">'[150]lam-moi'!#REF!</definedName>
    <definedName name="xit1pvl" localSheetId="6">'[150]lam-moi'!#REF!</definedName>
    <definedName name="xit1pvl">'[150]lam-moi'!#REF!</definedName>
    <definedName name="xit1vl" localSheetId="6">'[150]lam-moi'!#REF!</definedName>
    <definedName name="xit1vl">'[150]lam-moi'!#REF!</definedName>
    <definedName name="xit23p" localSheetId="9">#REF!</definedName>
    <definedName name="xit23p" localSheetId="6">#REF!</definedName>
    <definedName name="xit23p">#REF!</definedName>
    <definedName name="xit2nc" localSheetId="6">'[150]lam-moi'!#REF!</definedName>
    <definedName name="xit2nc">'[150]lam-moi'!#REF!</definedName>
    <definedName name="xit2nc3p" localSheetId="9">#REF!</definedName>
    <definedName name="xit2nc3p" localSheetId="6">#REF!</definedName>
    <definedName name="xit2nc3p">#REF!</definedName>
    <definedName name="xit2vl" localSheetId="6">'[150]lam-moi'!#REF!</definedName>
    <definedName name="xit2vl">'[150]lam-moi'!#REF!</definedName>
    <definedName name="xit2vl3p" localSheetId="9">#REF!</definedName>
    <definedName name="xit2vl3p" localSheetId="6">#REF!</definedName>
    <definedName name="xit2vl3p">#REF!</definedName>
    <definedName name="xit3p" localSheetId="9">#REF!</definedName>
    <definedName name="xit3p" localSheetId="6">#REF!</definedName>
    <definedName name="xit3p">#REF!</definedName>
    <definedName name="xitnc" localSheetId="6">'[150]lam-moi'!#REF!</definedName>
    <definedName name="xitnc">'[150]lam-moi'!#REF!</definedName>
    <definedName name="xitnc3p" localSheetId="9">#REF!</definedName>
    <definedName name="xitnc3p" localSheetId="6">#REF!</definedName>
    <definedName name="xitnc3p">#REF!</definedName>
    <definedName name="xittnc">'[150]CHITIET VL-NC'!$G$48</definedName>
    <definedName name="xittvl">'[150]CHITIET VL-NC'!$G$44</definedName>
    <definedName name="xitvl" localSheetId="6">'[150]lam-moi'!#REF!</definedName>
    <definedName name="xitvl">'[150]lam-moi'!#REF!</definedName>
    <definedName name="xitvl3p" localSheetId="9">#REF!</definedName>
    <definedName name="xitvl3p" localSheetId="6">#REF!</definedName>
    <definedName name="xitvl3p">#REF!</definedName>
    <definedName name="xjointA40">[99]hrg_sat!$H$142</definedName>
    <definedName name="xjointA60">[99]hrg_sat!$H$143</definedName>
    <definedName name="xjointA90">[99]hrg_sat!$H$144</definedName>
    <definedName name="xjointob">[99]hrg_sat!$H$141</definedName>
    <definedName name="xkw.2" localSheetId="6">#REF!</definedName>
    <definedName name="xkw.2">#REF!</definedName>
    <definedName name="xm">[431]gvl!$N$16</definedName>
    <definedName name="xnaik" localSheetId="6">#REF!</definedName>
    <definedName name="xnaik">#REF!</definedName>
    <definedName name="xpohon" localSheetId="6">#REF!</definedName>
    <definedName name="xpohon">#REF!</definedName>
    <definedName name="xr1nc" localSheetId="6">'[150]lam-moi'!#REF!</definedName>
    <definedName name="xr1nc">'[150]lam-moi'!#REF!</definedName>
    <definedName name="xr1vl" localSheetId="6">'[150]lam-moi'!#REF!</definedName>
    <definedName name="xr1vl">'[150]lam-moi'!#REF!</definedName>
    <definedName name="XRefCopyRangeCount" hidden="1">1</definedName>
    <definedName name="XSXXXXXXXXXXXX" localSheetId="6" hidden="1">[104]TJ1Q47!$G$7:$G$31</definedName>
    <definedName name="XSXXXXXXXXXXXX" hidden="1">[105]TJ1Q47!$G$7:$G$31</definedName>
    <definedName name="xtr3pnc" localSheetId="6">[150]gtrinh!#REF!</definedName>
    <definedName name="xtr3pnc">[150]gtrinh!#REF!</definedName>
    <definedName name="xtr3pvl" localSheetId="6">[150]gtrinh!#REF!</definedName>
    <definedName name="xtr3pvl">[150]gtrinh!#REF!</definedName>
    <definedName name="xx" localSheetId="9">#REF!</definedName>
    <definedName name="XX" localSheetId="4">#REF!</definedName>
    <definedName name="xx" localSheetId="6">#REF!</definedName>
    <definedName name="XX">#REF!</definedName>
    <definedName name="XXXX">[193]Peralatan!$BO$246</definedName>
    <definedName name="xxxxx">IF(OR('[819]Analisa RAP'!$E1="Upah",'[819]Analisa RAP'!$E1="Bahan",'[819]Analisa RAP'!$E1="Alat",'[819]Analisa RAP'!$E1="Sub Kontraktor"),1,0)</definedName>
    <definedName name="XXXXXXX">'[820]4-Basic Price'!$F$71</definedName>
    <definedName name="XXXXXXXXXXX" localSheetId="6" hidden="1">[104]TJ1Q47!$N$7:$N$31</definedName>
    <definedName name="XXXXXXXXXXX" hidden="1">[105]TJ1Q47!$N$7:$N$31</definedName>
    <definedName name="xxxxxxxxxxxxxxxxx">'[821]SAT-DAS'!$J$28</definedName>
    <definedName name="y" localSheetId="4">#REF!</definedName>
    <definedName name="y" localSheetId="6">#REF!</definedName>
    <definedName name="y">#REF!</definedName>
    <definedName name="Y.Q" localSheetId="9">#REF!</definedName>
    <definedName name="Y.Q" localSheetId="6">#REF!</definedName>
    <definedName name="Y.Q">#REF!</definedName>
    <definedName name="ya" localSheetId="4">#REF!</definedName>
    <definedName name="ya">#REF!</definedName>
    <definedName name="yayuk" localSheetId="4" hidden="1">#REF!</definedName>
    <definedName name="yayuk" hidden="1">#REF!</definedName>
    <definedName name="ydudu">'[246]SAT-DAS'!$J$38</definedName>
    <definedName name="yee" localSheetId="9">'[165]Upah&amp;Bahan'!$C$18</definedName>
    <definedName name="yee">'[166]Upah&amp;Bahan'!$C$18</definedName>
    <definedName name="yen" localSheetId="6">#REF!</definedName>
    <definedName name="yen">[822]BQ!$T$6</definedName>
    <definedName name="yen1">[823]PriceList!$Q$4</definedName>
    <definedName name="YETUE">[164]DHSD!$G$27</definedName>
    <definedName name="yg" localSheetId="6">#REF!</definedName>
    <definedName name="yg">#REF!</definedName>
    <definedName name="yhutry">[164]DHSD!$G$43</definedName>
    <definedName name="yield" localSheetId="4">#REF!</definedName>
    <definedName name="yield" localSheetId="6">#REF!</definedName>
    <definedName name="yield">#REF!</definedName>
    <definedName name="ykk" localSheetId="9" hidden="1">{"'Sheet1'!$A$1"}</definedName>
    <definedName name="ykk" localSheetId="6" hidden="1">{"'Sheet1'!$A$1"}</definedName>
    <definedName name="ykk" hidden="1">{"'Sheet1'!$A$1"}</definedName>
    <definedName name="yky" localSheetId="9" hidden="1">{"'Sheet1'!$A$1"}</definedName>
    <definedName name="yky" localSheetId="6" hidden="1">{"'Sheet1'!$A$1"}</definedName>
    <definedName name="yky" hidden="1">{"'Sheet1'!$A$1"}</definedName>
    <definedName name="yo" hidden="1">#REF!</definedName>
    <definedName name="yoh">[824]Ch!$A$3</definedName>
    <definedName name="yrty">[164]DHSD!$G$26</definedName>
    <definedName name="YTE">'[243]Lamp-4 Sat-Das'!$J$71</definedName>
    <definedName name="yu" localSheetId="9" hidden="1">#REF!</definedName>
    <definedName name="yu" localSheetId="4">#REF!</definedName>
    <definedName name="yu" localSheetId="6" hidden="1">#REF!</definedName>
    <definedName name="yu">#REF!</definedName>
    <definedName name="yu5u" localSheetId="9" hidden="1">{"'Sheet1'!$A$1"}</definedName>
    <definedName name="yu5u" localSheetId="6" hidden="1">{"'Sheet1'!$A$1"}</definedName>
    <definedName name="yu5u" hidden="1">{"'Sheet1'!$A$1"}</definedName>
    <definedName name="yui" localSheetId="4">#REF!</definedName>
    <definedName name="yui">#REF!</definedName>
    <definedName name="yujdtydtu">[164]DHSD!$G$16</definedName>
    <definedName name="YUNI" localSheetId="4">#REF!</definedName>
    <definedName name="YUNI" localSheetId="6">#REF!</definedName>
    <definedName name="YUNI">#REF!</definedName>
    <definedName name="yusuf" localSheetId="6">[825]inst.pemrintah!#REF!</definedName>
    <definedName name="yusuf">[825]inst.pemrintah!#REF!</definedName>
    <definedName name="yuyu" localSheetId="6">[138]RAB!#REF!</definedName>
    <definedName name="yuyu">[138]RAB!#REF!</definedName>
    <definedName name="YY" localSheetId="9" hidden="1">{"'Sheet1'!$A$1"}</definedName>
    <definedName name="YY" localSheetId="6" hidden="1">{"'Sheet1'!$A$1"}</definedName>
    <definedName name="YY" hidden="1">{"'Sheet1'!$A$1"}</definedName>
    <definedName name="yyyy" localSheetId="4">'[826]D7(1)'!#REF!</definedName>
    <definedName name="yyyy">'[826]D7(1)'!#REF!</definedName>
    <definedName name="z" localSheetId="9">#REF!</definedName>
    <definedName name="Z" localSheetId="4">#REF!</definedName>
    <definedName name="z" localSheetId="6">#REF!</definedName>
    <definedName name="Z">#REF!</definedName>
    <definedName name="Z_144851C6_B9EF_4392_B086_5A9DC656FE8C_.wvu.PrintArea" localSheetId="4" hidden="1">Jadwal!$B$2:$J$24</definedName>
    <definedName name="Z_144851C6_B9EF_4392_B086_5A9DC656FE8C_.wvu.PrintTitles" localSheetId="4" hidden="1">Jadwal!$2:$10</definedName>
    <definedName name="Z_37892081_E9BE_11D6_833C_00403396C58E_.wvu.PrintTitles" localSheetId="6" hidden="1">'[827]Ana. PU'!#REF!</definedName>
    <definedName name="Z_37892081_E9BE_11D6_833C_00403396C58E_.wvu.PrintTitles" hidden="1">'[827]Ana. PU'!#REF!</definedName>
    <definedName name="Z_4D6BE9E7_3423_4C1F_8860_7316F7340BA3_.wvu.PrintTitles" hidden="1">[828]BQ!$A$1:$IV$13</definedName>
    <definedName name="Z_5B62013E_E55E_4021_AC26_EDA777F749EA_.wvu.PrintArea" hidden="1">[828]BQ!$A$14:$K$368</definedName>
    <definedName name="Z_5B62013E_E55E_4021_AC26_EDA777F749EA_.wvu.PrintTitles" hidden="1">[828]BQ!$A$1:$IV$13</definedName>
    <definedName name="Z_72299AA9_C417_492E_8CD7_A967120B7639_.wvu.PrintArea" hidden="1">[828]BQ!$A$14:$K$368</definedName>
    <definedName name="Z_72299AA9_C417_492E_8CD7_A967120B7639_.wvu.PrintTitles" hidden="1">[828]BQ!$A$1:$IV$13</definedName>
    <definedName name="Z_76A67B41_6CC8_11D7_9233_0050BFDB8885_.wvu.PrintArea" hidden="1">[829]Konfirm!$A$2:$P$110</definedName>
    <definedName name="Z_97226F0E_533F_4A34_AEC6_C2C886B0FF62_.wvu.PrintArea" localSheetId="6" hidden="1">#REF!</definedName>
    <definedName name="Z_97226F0E_533F_4A34_AEC6_C2C886B0FF62_.wvu.PrintArea" hidden="1">#REF!</definedName>
    <definedName name="Z_9B4EB5C0_E8C0_11D6_8DB2_0050BA60FDD2_.wvu.PrintArea" hidden="1">[830]BoQ!$A$2:$G$297</definedName>
    <definedName name="Z_AEFAA9BC_77A3_4DB7_9FE7_A7F47A5E0AF8_.wvu.Rows" hidden="1">'[831]IN OUT'!$A$94:$IV$65536,'[831]IN OUT'!$A$5:$IV$93</definedName>
    <definedName name="Z_B056FA7B_5938_4C4A_9587_D84E4FA29EDE_.wvu.PrintArea" localSheetId="6" hidden="1">#REF!</definedName>
    <definedName name="Z_B056FA7B_5938_4C4A_9587_D84E4FA29EDE_.wvu.PrintArea" hidden="1">#REF!</definedName>
    <definedName name="Z_C5F07B99_5B9B_4D7E_8E51_7715CFFC23CA_.wvu.Rows" localSheetId="6" hidden="1">[816]Estimate!$A$32:$IV$42,[816]Estimate!$A$56:$IV$63,[816]Estimate!$A$69:$IV$72,[816]Estimate!$A$85:$IV$90,[816]Estimate!$A$103:$IV$108,[816]Estimate!$A$125:$IV$126,[816]Estimate!$A$142:$IV$147,[816]Estimate!$A$151:$IV$154,[816]Estimate!$A$158:$IV$191,[816]Estimate!$A$193:$IV$194,[816]Estimate!$A$198:$IV$225,[816]Estimate!$A$227:$IV$232,[816]Estimate!$A$253:$IV$254,[816]Estimate!$A$265:$IV$274,[816]Estimate!$A$287:$IV$316,[816]Estimate!$A$319:$IV$354</definedName>
    <definedName name="Z_C5F07B99_5B9B_4D7E_8E51_7715CFFC23CA_.wvu.Rows" hidden="1">[832]Estimate!$A$32:$IV$42,[832]Estimate!$A$56:$IV$63,[832]Estimate!$A$69:$IV$72,[832]Estimate!$A$85:$IV$90,[832]Estimate!$A$103:$IV$108,[832]Estimate!$A$125:$IV$126,[832]Estimate!$A$142:$IV$147,[832]Estimate!$A$151:$IV$154,[832]Estimate!$A$158:$IV$191,[832]Estimate!$A$193:$IV$194,[832]Estimate!$A$198:$IV$225,[832]Estimate!$A$227:$IV$232,[832]Estimate!$A$253:$IV$254,[832]Estimate!$A$265:$IV$274,[832]Estimate!$A$287:$IV$316,[832]Estimate!$A$319:$IV$354</definedName>
    <definedName name="Z_F77BEDA0_E8BF_11D6_833C_00403396C58E_.wvu.PrintArea" hidden="1">[830]BoQ!$A$2:$G$297</definedName>
    <definedName name="Z_F9ED5321_EA7D_11D6_833C_00403396C58E_.wvu.PrintTitles" localSheetId="6" hidden="1">'[827]Ana. PU'!#REF!</definedName>
    <definedName name="Z_F9ED5321_EA7D_11D6_833C_00403396C58E_.wvu.PrintTitles" hidden="1">'[827]Ana. PU'!#REF!</definedName>
    <definedName name="z_jabatan_irektur">[833]Data!$G$7</definedName>
    <definedName name="z_nama_direktur">[833]Data!$G$5</definedName>
    <definedName name="z_nama_perusahaan">[833]Data!$G$9</definedName>
    <definedName name="z_tanggal_tawaran">[833]Data!$G$3</definedName>
    <definedName name="ZD" localSheetId="4">[746]D8!#REF!</definedName>
    <definedName name="ZD" localSheetId="6">[746]D8!#REF!</definedName>
    <definedName name="ZD">[746]D8!#REF!</definedName>
    <definedName name="zebo.2" localSheetId="9">#REF!</definedName>
    <definedName name="zebo.2" localSheetId="6">#REF!</definedName>
    <definedName name="zebo.2">#REF!</definedName>
    <definedName name="zebo.3" localSheetId="9">#REF!</definedName>
    <definedName name="zebo.3" localSheetId="6">#REF!</definedName>
    <definedName name="zebo.3">#REF!</definedName>
    <definedName name="zebra">[99]hrg_sat!$H$122</definedName>
    <definedName name="zinc">[731]BAHAN!$N$27</definedName>
    <definedName name="zincalum" localSheetId="9">#REF!</definedName>
    <definedName name="zincalum" localSheetId="6">#REF!</definedName>
    <definedName name="zincalum">#REF!</definedName>
    <definedName name="zinchcomat" localSheetId="9">#REF!</definedName>
    <definedName name="zinchcomat" localSheetId="6">#REF!</definedName>
    <definedName name="zinchcomat">#REF!</definedName>
    <definedName name="Zincrinch" localSheetId="6">'[240]harga lama'!#REF!</definedName>
    <definedName name="Zincrinch">'[240]harga lama'!#REF!</definedName>
    <definedName name="zinkdp" localSheetId="9">#REF!</definedName>
    <definedName name="zinkdp" localSheetId="6">#REF!</definedName>
    <definedName name="zinkdp">#REF!</definedName>
    <definedName name="zinklab" localSheetId="9">#REF!</definedName>
    <definedName name="zinklab" localSheetId="6">#REF!</definedName>
    <definedName name="zinklab">#REF!</definedName>
    <definedName name="ZinkSK508" localSheetId="9">#REF!</definedName>
    <definedName name="ZinkSK508" localSheetId="6">#REF!</definedName>
    <definedName name="ZinkSK508">#REF!</definedName>
    <definedName name="Zip">#REF!</definedName>
    <definedName name="zxf" localSheetId="9" hidden="1">{"'Sheet1'!$A$1"}</definedName>
    <definedName name="zxf" localSheetId="6" hidden="1">{"'Sheet1'!$A$1"}</definedName>
    <definedName name="zxf" hidden="1">{"'Sheet1'!$A$1"}</definedName>
    <definedName name="zzxxx" localSheetId="4">[131]Volume!#REF!</definedName>
    <definedName name="zzxxx">[131]Volume!#REF!</definedName>
    <definedName name="zzz" localSheetId="9" hidden="1">#REF!</definedName>
    <definedName name="zzz" localSheetId="6" hidden="1">#REF!</definedName>
    <definedName name="zzz" hidden="1">#REF!</definedName>
    <definedName name="zzzzzzz" localSheetId="4">#REF!</definedName>
    <definedName name="zzzzzzz" localSheetId="6">#REF!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23" l="1"/>
  <c r="J25" i="23" s="1"/>
  <c r="I24" i="23"/>
  <c r="I23" i="23"/>
  <c r="F70" i="6"/>
  <c r="I18" i="23"/>
  <c r="J18" i="23" s="1"/>
  <c r="K18" i="23" s="1"/>
  <c r="C15" i="24"/>
  <c r="B15" i="24"/>
  <c r="G70" i="6"/>
  <c r="H20" i="12"/>
  <c r="H19" i="12"/>
  <c r="H18" i="12"/>
  <c r="H17" i="12"/>
  <c r="H14" i="12"/>
  <c r="G131" i="6"/>
  <c r="H131" i="6" s="1"/>
  <c r="H133" i="6"/>
  <c r="G115" i="6"/>
  <c r="H115" i="6" s="1"/>
  <c r="H117" i="6"/>
  <c r="G45" i="27"/>
  <c r="G46" i="27"/>
  <c r="G47" i="27"/>
  <c r="J24" i="23" l="1"/>
  <c r="K24" i="23" s="1"/>
  <c r="H70" i="6"/>
  <c r="G44" i="27"/>
  <c r="G65" i="27"/>
  <c r="G64" i="27"/>
  <c r="G63" i="27"/>
  <c r="G62" i="27"/>
  <c r="S30" i="29"/>
  <c r="S28" i="29"/>
  <c r="I12" i="11"/>
  <c r="G111" i="6" s="1"/>
  <c r="H111" i="6" s="1"/>
  <c r="I13" i="11"/>
  <c r="I14" i="11"/>
  <c r="G112" i="6" s="1"/>
  <c r="G128" i="6" s="1"/>
  <c r="H128" i="6" s="1"/>
  <c r="I15" i="11"/>
  <c r="I16" i="11"/>
  <c r="I11" i="11"/>
  <c r="G110" i="6" s="1"/>
  <c r="G126" i="6" s="1"/>
  <c r="H126" i="6" s="1"/>
  <c r="H13" i="12"/>
  <c r="G54" i="6"/>
  <c r="H15" i="12"/>
  <c r="H21" i="12"/>
  <c r="E211" i="13"/>
  <c r="E187" i="13"/>
  <c r="E163" i="13"/>
  <c r="E139" i="13"/>
  <c r="E106" i="13"/>
  <c r="E49" i="13"/>
  <c r="H16" i="12"/>
  <c r="E25" i="13"/>
  <c r="E82" i="13"/>
  <c r="C12" i="22"/>
  <c r="B12" i="22"/>
  <c r="I170" i="29"/>
  <c r="I27" i="29"/>
  <c r="I39" i="29" s="1"/>
  <c r="E226" i="29"/>
  <c r="E225" i="29"/>
  <c r="E224" i="29"/>
  <c r="B224" i="29"/>
  <c r="I219" i="29"/>
  <c r="I218" i="29"/>
  <c r="D212" i="29"/>
  <c r="V196" i="29"/>
  <c r="S195" i="29"/>
  <c r="S194" i="29"/>
  <c r="S183" i="29"/>
  <c r="R183" i="29"/>
  <c r="I183" i="29"/>
  <c r="R182" i="29" s="1"/>
  <c r="S182" i="29"/>
  <c r="S180" i="29"/>
  <c r="S179" i="29"/>
  <c r="I178" i="29"/>
  <c r="I180" i="29" s="1"/>
  <c r="R179" i="29" s="1"/>
  <c r="S173" i="29"/>
  <c r="S172" i="29"/>
  <c r="S171" i="29"/>
  <c r="I182" i="29"/>
  <c r="R181" i="29" s="1"/>
  <c r="I162" i="29"/>
  <c r="P160" i="29"/>
  <c r="V159" i="29"/>
  <c r="P159" i="29"/>
  <c r="V158" i="29"/>
  <c r="E273" i="29" s="1"/>
  <c r="P158" i="29"/>
  <c r="B156" i="29"/>
  <c r="K146" i="29"/>
  <c r="K224" i="29" s="1"/>
  <c r="E83" i="29"/>
  <c r="E82" i="29"/>
  <c r="E81" i="29"/>
  <c r="B81" i="29"/>
  <c r="D69" i="29"/>
  <c r="V53" i="29"/>
  <c r="S52" i="29"/>
  <c r="S51" i="29"/>
  <c r="S40" i="29"/>
  <c r="R40" i="29"/>
  <c r="I40" i="29"/>
  <c r="R39" i="29" s="1"/>
  <c r="S39" i="29"/>
  <c r="S37" i="29"/>
  <c r="S36" i="29"/>
  <c r="I19" i="29"/>
  <c r="I18" i="29"/>
  <c r="I76" i="29" s="1"/>
  <c r="P17" i="29"/>
  <c r="I35" i="29"/>
  <c r="I37" i="29" s="1"/>
  <c r="V16" i="29"/>
  <c r="P16" i="29"/>
  <c r="V15" i="29"/>
  <c r="E130" i="29" s="1"/>
  <c r="P15" i="29"/>
  <c r="B13" i="29"/>
  <c r="K3" i="29"/>
  <c r="K81" i="29" s="1"/>
  <c r="I17" i="23"/>
  <c r="K13" i="23"/>
  <c r="S29" i="29" l="1"/>
  <c r="H112" i="6"/>
  <c r="G127" i="6"/>
  <c r="H127" i="6" s="1"/>
  <c r="H134" i="6" s="1"/>
  <c r="H135" i="6" s="1"/>
  <c r="H136" i="6" s="1"/>
  <c r="H137" i="6" s="1"/>
  <c r="V179" i="29"/>
  <c r="I221" i="29"/>
  <c r="I232" i="29" s="1"/>
  <c r="I244" i="29" s="1"/>
  <c r="I181" i="29"/>
  <c r="R180" i="29" s="1"/>
  <c r="V180" i="29" s="1"/>
  <c r="V182" i="29"/>
  <c r="V39" i="29"/>
  <c r="V40" i="29"/>
  <c r="I75" i="29"/>
  <c r="I78" i="29" s="1"/>
  <c r="I89" i="29" s="1"/>
  <c r="V183" i="29"/>
  <c r="I64" i="29"/>
  <c r="I67" i="29" s="1"/>
  <c r="I195" i="29"/>
  <c r="I198" i="29" s="1"/>
  <c r="I207" i="29"/>
  <c r="I210" i="29" s="1"/>
  <c r="R36" i="29"/>
  <c r="V36" i="29" s="1"/>
  <c r="I38" i="29"/>
  <c r="R37" i="29" s="1"/>
  <c r="V37" i="29" s="1"/>
  <c r="I235" i="29"/>
  <c r="R195" i="29" s="1"/>
  <c r="V195" i="29" s="1"/>
  <c r="R38" i="29"/>
  <c r="I52" i="29"/>
  <c r="I55" i="29" s="1"/>
  <c r="R194" i="29" l="1"/>
  <c r="V194" i="29" s="1"/>
  <c r="V202" i="29" s="1"/>
  <c r="I245" i="29"/>
  <c r="I253" i="29" s="1"/>
  <c r="R172" i="29" s="1"/>
  <c r="V172" i="29" s="1"/>
  <c r="R51" i="29"/>
  <c r="V51" i="29" s="1"/>
  <c r="V181" i="29"/>
  <c r="V190" i="29" s="1"/>
  <c r="I102" i="29"/>
  <c r="I101" i="29"/>
  <c r="I92" i="29"/>
  <c r="R52" i="29" s="1"/>
  <c r="V52" i="29" s="1"/>
  <c r="J21" i="12"/>
  <c r="V59" i="29" l="1"/>
  <c r="I254" i="29"/>
  <c r="R173" i="29" s="1"/>
  <c r="V173" i="29" s="1"/>
  <c r="I252" i="29"/>
  <c r="R171" i="29" s="1"/>
  <c r="V171" i="29" s="1"/>
  <c r="I111" i="29"/>
  <c r="R30" i="29" s="1"/>
  <c r="V30" i="29" s="1"/>
  <c r="I110" i="29"/>
  <c r="R29" i="29" s="1"/>
  <c r="V29" i="29" s="1"/>
  <c r="I109" i="29"/>
  <c r="R28" i="29" s="1"/>
  <c r="V28" i="29" s="1"/>
  <c r="C11" i="24"/>
  <c r="C11" i="22"/>
  <c r="G480" i="27"/>
  <c r="H480" i="27" s="1"/>
  <c r="G479" i="27"/>
  <c r="H479" i="27" s="1"/>
  <c r="G476" i="27"/>
  <c r="H476" i="27" s="1"/>
  <c r="G475" i="27"/>
  <c r="H475" i="27" s="1"/>
  <c r="G474" i="27"/>
  <c r="H474" i="27" s="1"/>
  <c r="G473" i="27"/>
  <c r="H473" i="27" s="1"/>
  <c r="G464" i="27"/>
  <c r="H464" i="27" s="1"/>
  <c r="G463" i="27"/>
  <c r="H463" i="27" s="1"/>
  <c r="H465" i="27" s="1"/>
  <c r="G460" i="27"/>
  <c r="H460" i="27" s="1"/>
  <c r="G459" i="27"/>
  <c r="H459" i="27" s="1"/>
  <c r="G458" i="27"/>
  <c r="H458" i="27" s="1"/>
  <c r="G457" i="27"/>
  <c r="H457" i="27" s="1"/>
  <c r="G448" i="27"/>
  <c r="H448" i="27" s="1"/>
  <c r="G447" i="27"/>
  <c r="H447" i="27" s="1"/>
  <c r="G444" i="27"/>
  <c r="H444" i="27" s="1"/>
  <c r="H443" i="27"/>
  <c r="G443" i="27"/>
  <c r="G442" i="27"/>
  <c r="H442" i="27" s="1"/>
  <c r="G441" i="27"/>
  <c r="H441" i="27" s="1"/>
  <c r="G431" i="27"/>
  <c r="H431" i="27" s="1"/>
  <c r="G430" i="27"/>
  <c r="H430" i="27" s="1"/>
  <c r="G429" i="27"/>
  <c r="H429" i="27" s="1"/>
  <c r="G426" i="27"/>
  <c r="H426" i="27" s="1"/>
  <c r="G425" i="27"/>
  <c r="H425" i="27" s="1"/>
  <c r="G424" i="27"/>
  <c r="H424" i="27" s="1"/>
  <c r="G423" i="27"/>
  <c r="H423" i="27" s="1"/>
  <c r="G413" i="27"/>
  <c r="H413" i="27" s="1"/>
  <c r="G414" i="27" s="1"/>
  <c r="H414" i="27" s="1"/>
  <c r="H415" i="27" s="1"/>
  <c r="G410" i="27"/>
  <c r="H410" i="27" s="1"/>
  <c r="G409" i="27"/>
  <c r="H409" i="27" s="1"/>
  <c r="G408" i="27"/>
  <c r="H408" i="27" s="1"/>
  <c r="G407" i="27"/>
  <c r="H407" i="27" s="1"/>
  <c r="H397" i="27"/>
  <c r="H396" i="27"/>
  <c r="G393" i="27"/>
  <c r="H393" i="27" s="1"/>
  <c r="G392" i="27"/>
  <c r="H392" i="27" s="1"/>
  <c r="G391" i="27"/>
  <c r="H391" i="27" s="1"/>
  <c r="H394" i="27" s="1"/>
  <c r="G388" i="27"/>
  <c r="H388" i="27" s="1"/>
  <c r="F388" i="27"/>
  <c r="G387" i="27"/>
  <c r="H387" i="27" s="1"/>
  <c r="F387" i="27"/>
  <c r="G386" i="27"/>
  <c r="H386" i="27" s="1"/>
  <c r="F386" i="27"/>
  <c r="G385" i="27"/>
  <c r="H385" i="27" s="1"/>
  <c r="F385" i="27"/>
  <c r="G376" i="27"/>
  <c r="H376" i="27" s="1"/>
  <c r="G375" i="27"/>
  <c r="H375" i="27" s="1"/>
  <c r="G374" i="27"/>
  <c r="H374" i="27" s="1"/>
  <c r="G371" i="27"/>
  <c r="H371" i="27" s="1"/>
  <c r="G370" i="27"/>
  <c r="H370" i="27" s="1"/>
  <c r="G369" i="27"/>
  <c r="H369" i="27" s="1"/>
  <c r="G368" i="27"/>
  <c r="H368" i="27" s="1"/>
  <c r="G359" i="27"/>
  <c r="H359" i="27" s="1"/>
  <c r="G358" i="27"/>
  <c r="H358" i="27" s="1"/>
  <c r="G355" i="27"/>
  <c r="H355" i="27" s="1"/>
  <c r="G354" i="27"/>
  <c r="H354" i="27" s="1"/>
  <c r="G353" i="27"/>
  <c r="H353" i="27" s="1"/>
  <c r="G352" i="27"/>
  <c r="H352" i="27" s="1"/>
  <c r="G343" i="27"/>
  <c r="H343" i="27" s="1"/>
  <c r="G342" i="27"/>
  <c r="H342" i="27" s="1"/>
  <c r="G341" i="27"/>
  <c r="H341" i="27" s="1"/>
  <c r="G338" i="27"/>
  <c r="H338" i="27" s="1"/>
  <c r="G337" i="27"/>
  <c r="H337" i="27" s="1"/>
  <c r="G336" i="27"/>
  <c r="H336" i="27" s="1"/>
  <c r="G335" i="27"/>
  <c r="H335" i="27" s="1"/>
  <c r="G326" i="27"/>
  <c r="H326" i="27" s="1"/>
  <c r="G325" i="27"/>
  <c r="H325" i="27" s="1"/>
  <c r="G324" i="27"/>
  <c r="H324" i="27" s="1"/>
  <c r="G321" i="27"/>
  <c r="H321" i="27" s="1"/>
  <c r="H320" i="27"/>
  <c r="G320" i="27"/>
  <c r="G319" i="27"/>
  <c r="H319" i="27" s="1"/>
  <c r="G318" i="27"/>
  <c r="H318" i="27" s="1"/>
  <c r="G308" i="27"/>
  <c r="H308" i="27" s="1"/>
  <c r="G307" i="27"/>
  <c r="H307" i="27" s="1"/>
  <c r="H309" i="27" s="1"/>
  <c r="G304" i="27"/>
  <c r="H304" i="27" s="1"/>
  <c r="G303" i="27"/>
  <c r="H303" i="27" s="1"/>
  <c r="G302" i="27"/>
  <c r="H302" i="27" s="1"/>
  <c r="G301" i="27"/>
  <c r="H301" i="27" s="1"/>
  <c r="G292" i="27"/>
  <c r="H292" i="27" s="1"/>
  <c r="H293" i="27" s="1"/>
  <c r="G289" i="27"/>
  <c r="H289" i="27" s="1"/>
  <c r="G288" i="27"/>
  <c r="H288" i="27" s="1"/>
  <c r="G287" i="27"/>
  <c r="H287" i="27" s="1"/>
  <c r="G286" i="27"/>
  <c r="H286" i="27" s="1"/>
  <c r="G277" i="27"/>
  <c r="H277" i="27" s="1"/>
  <c r="H278" i="27" s="1"/>
  <c r="C277" i="27"/>
  <c r="G274" i="27"/>
  <c r="H274" i="27" s="1"/>
  <c r="G273" i="27"/>
  <c r="H273" i="27" s="1"/>
  <c r="G272" i="27"/>
  <c r="H272" i="27" s="1"/>
  <c r="G271" i="27"/>
  <c r="H271" i="27" s="1"/>
  <c r="G261" i="27"/>
  <c r="H261" i="27" s="1"/>
  <c r="G260" i="27"/>
  <c r="H260" i="27" s="1"/>
  <c r="G259" i="27"/>
  <c r="H259" i="27" s="1"/>
  <c r="G258" i="27"/>
  <c r="H258" i="27" s="1"/>
  <c r="G255" i="27"/>
  <c r="H255" i="27" s="1"/>
  <c r="G254" i="27"/>
  <c r="H254" i="27" s="1"/>
  <c r="G253" i="27"/>
  <c r="H253" i="27" s="1"/>
  <c r="G252" i="27"/>
  <c r="H252" i="27" s="1"/>
  <c r="G243" i="27"/>
  <c r="H243" i="27" s="1"/>
  <c r="G242" i="27"/>
  <c r="H242" i="27" s="1"/>
  <c r="C242" i="27"/>
  <c r="G239" i="27"/>
  <c r="H239" i="27" s="1"/>
  <c r="G238" i="27"/>
  <c r="H238" i="27" s="1"/>
  <c r="G237" i="27"/>
  <c r="H237" i="27" s="1"/>
  <c r="G236" i="27"/>
  <c r="H236" i="27" s="1"/>
  <c r="G227" i="27"/>
  <c r="H227" i="27" s="1"/>
  <c r="G226" i="27"/>
  <c r="H226" i="27" s="1"/>
  <c r="G225" i="27"/>
  <c r="H225" i="27" s="1"/>
  <c r="G224" i="27"/>
  <c r="H224" i="27" s="1"/>
  <c r="G221" i="27"/>
  <c r="H221" i="27" s="1"/>
  <c r="G220" i="27"/>
  <c r="H220" i="27" s="1"/>
  <c r="G219" i="27"/>
  <c r="H219" i="27" s="1"/>
  <c r="G218" i="27"/>
  <c r="H218" i="27" s="1"/>
  <c r="H208" i="27"/>
  <c r="G207" i="27"/>
  <c r="H207" i="27" s="1"/>
  <c r="H209" i="27" s="1"/>
  <c r="G204" i="27"/>
  <c r="H204" i="27" s="1"/>
  <c r="G203" i="27"/>
  <c r="H203" i="27" s="1"/>
  <c r="G202" i="27"/>
  <c r="H202" i="27" s="1"/>
  <c r="G201" i="27"/>
  <c r="H201" i="27" s="1"/>
  <c r="G192" i="27"/>
  <c r="H192" i="27" s="1"/>
  <c r="G191" i="27"/>
  <c r="H191" i="27" s="1"/>
  <c r="G188" i="27"/>
  <c r="H188" i="27" s="1"/>
  <c r="G187" i="27"/>
  <c r="H187" i="27" s="1"/>
  <c r="G186" i="27"/>
  <c r="H186" i="27" s="1"/>
  <c r="G185" i="27"/>
  <c r="H185" i="27" s="1"/>
  <c r="G175" i="27"/>
  <c r="H175" i="27" s="1"/>
  <c r="H174" i="27"/>
  <c r="H173" i="27"/>
  <c r="G173" i="27"/>
  <c r="G158" i="27"/>
  <c r="H158" i="27" s="1"/>
  <c r="G157" i="27"/>
  <c r="H157" i="27" s="1"/>
  <c r="G154" i="27"/>
  <c r="H154" i="27" s="1"/>
  <c r="G153" i="27"/>
  <c r="G169" i="27" s="1"/>
  <c r="H169" i="27" s="1"/>
  <c r="G152" i="27"/>
  <c r="G168" i="27" s="1"/>
  <c r="H168" i="27" s="1"/>
  <c r="G151" i="27"/>
  <c r="H151" i="27" s="1"/>
  <c r="G142" i="27"/>
  <c r="H142" i="27" s="1"/>
  <c r="G141" i="27"/>
  <c r="H141" i="27" s="1"/>
  <c r="G138" i="27"/>
  <c r="H138" i="27" s="1"/>
  <c r="G137" i="27"/>
  <c r="H137" i="27" s="1"/>
  <c r="G136" i="27"/>
  <c r="H136" i="27" s="1"/>
  <c r="G135" i="27"/>
  <c r="H135" i="27" s="1"/>
  <c r="G126" i="27"/>
  <c r="H126" i="27" s="1"/>
  <c r="G125" i="27"/>
  <c r="H125" i="27" s="1"/>
  <c r="G124" i="27"/>
  <c r="H124" i="27" s="1"/>
  <c r="G123" i="27"/>
  <c r="H123" i="27" s="1"/>
  <c r="G120" i="27"/>
  <c r="H120" i="27" s="1"/>
  <c r="G119" i="27"/>
  <c r="H119" i="27" s="1"/>
  <c r="G118" i="27"/>
  <c r="H118" i="27" s="1"/>
  <c r="G117" i="27"/>
  <c r="H117" i="27" s="1"/>
  <c r="G107" i="27"/>
  <c r="H107" i="27" s="1"/>
  <c r="H108" i="27" s="1"/>
  <c r="G104" i="27"/>
  <c r="H104" i="27" s="1"/>
  <c r="H103" i="27"/>
  <c r="G103" i="27"/>
  <c r="G102" i="27"/>
  <c r="H102" i="27" s="1"/>
  <c r="G101" i="27"/>
  <c r="H101" i="27" s="1"/>
  <c r="G90" i="27"/>
  <c r="H90" i="27" s="1"/>
  <c r="G89" i="27"/>
  <c r="H89" i="27" s="1"/>
  <c r="G88" i="27"/>
  <c r="H88" i="27" s="1"/>
  <c r="G87" i="27"/>
  <c r="H87" i="27" s="1"/>
  <c r="G86" i="27"/>
  <c r="H86" i="27" s="1"/>
  <c r="G85" i="27"/>
  <c r="H85" i="27" s="1"/>
  <c r="G82" i="27"/>
  <c r="H82" i="27" s="1"/>
  <c r="G81" i="27"/>
  <c r="H81" i="27" s="1"/>
  <c r="G80" i="27"/>
  <c r="H80" i="27" s="1"/>
  <c r="G79" i="27"/>
  <c r="H79" i="27" s="1"/>
  <c r="G69" i="27"/>
  <c r="H69" i="27" s="1"/>
  <c r="G68" i="27"/>
  <c r="H68" i="27" s="1"/>
  <c r="H65" i="27"/>
  <c r="H64" i="27"/>
  <c r="H63" i="27"/>
  <c r="H62" i="27"/>
  <c r="G53" i="27"/>
  <c r="H53" i="27" s="1"/>
  <c r="G52" i="27"/>
  <c r="H52" i="27" s="1"/>
  <c r="G51" i="27"/>
  <c r="H51" i="27" s="1"/>
  <c r="G50" i="27"/>
  <c r="H50" i="27" s="1"/>
  <c r="H47" i="27"/>
  <c r="H46" i="27"/>
  <c r="H45" i="27"/>
  <c r="H44" i="27"/>
  <c r="G34" i="27"/>
  <c r="H34" i="27" s="1"/>
  <c r="H35" i="27" s="1"/>
  <c r="G31" i="27"/>
  <c r="H31" i="27" s="1"/>
  <c r="G30" i="27"/>
  <c r="H30" i="27" s="1"/>
  <c r="H32" i="27" s="1"/>
  <c r="G20" i="27"/>
  <c r="H20" i="27" s="1"/>
  <c r="G19" i="27"/>
  <c r="H19" i="27" s="1"/>
  <c r="G18" i="27"/>
  <c r="H18" i="27" s="1"/>
  <c r="G17" i="27"/>
  <c r="H17" i="27" s="1"/>
  <c r="G16" i="27"/>
  <c r="H16" i="27" s="1"/>
  <c r="G15" i="27"/>
  <c r="H15" i="27" s="1"/>
  <c r="G14" i="27"/>
  <c r="H14" i="27" s="1"/>
  <c r="G13" i="27"/>
  <c r="H13" i="27" s="1"/>
  <c r="G10" i="27"/>
  <c r="H10" i="27" s="1"/>
  <c r="G9" i="27"/>
  <c r="H9" i="27" s="1"/>
  <c r="G8" i="27"/>
  <c r="H8" i="27" s="1"/>
  <c r="G7" i="27"/>
  <c r="H7" i="27" s="1"/>
  <c r="V175" i="29" l="1"/>
  <c r="V204" i="29" s="1"/>
  <c r="V32" i="29"/>
  <c r="V205" i="29"/>
  <c r="V206" i="29" s="1"/>
  <c r="E266" i="29" s="1"/>
  <c r="H176" i="27"/>
  <c r="G167" i="27"/>
  <c r="H167" i="27" s="1"/>
  <c r="H105" i="27"/>
  <c r="H109" i="27" s="1"/>
  <c r="H110" i="27" s="1"/>
  <c r="H111" i="27" s="1"/>
  <c r="H377" i="27"/>
  <c r="H228" i="27"/>
  <c r="H143" i="27"/>
  <c r="H427" i="27"/>
  <c r="H159" i="27"/>
  <c r="H481" i="27"/>
  <c r="H360" i="27"/>
  <c r="H127" i="27"/>
  <c r="H339" i="27"/>
  <c r="H205" i="27"/>
  <c r="H210" i="27" s="1"/>
  <c r="H211" i="27" s="1"/>
  <c r="H212" i="27" s="1"/>
  <c r="H372" i="27"/>
  <c r="H461" i="27"/>
  <c r="H466" i="27" s="1"/>
  <c r="H36" i="27"/>
  <c r="H37" i="27" s="1"/>
  <c r="I38" i="27" s="1"/>
  <c r="H290" i="27"/>
  <c r="H294" i="27" s="1"/>
  <c r="H295" i="27" s="1"/>
  <c r="I296" i="27" s="1"/>
  <c r="H11" i="27"/>
  <c r="H70" i="27"/>
  <c r="H262" i="27"/>
  <c r="H139" i="27"/>
  <c r="H322" i="27"/>
  <c r="H48" i="27"/>
  <c r="H83" i="27"/>
  <c r="H344" i="27"/>
  <c r="H275" i="27"/>
  <c r="H279" i="27" s="1"/>
  <c r="H54" i="27"/>
  <c r="H189" i="27"/>
  <c r="H121" i="27"/>
  <c r="H128" i="27" s="1"/>
  <c r="H305" i="27"/>
  <c r="H222" i="27"/>
  <c r="H389" i="27"/>
  <c r="H399" i="27" s="1"/>
  <c r="H21" i="27"/>
  <c r="H240" i="27"/>
  <c r="G432" i="27"/>
  <c r="H432" i="27" s="1"/>
  <c r="H433" i="27" s="1"/>
  <c r="H434" i="27" s="1"/>
  <c r="H356" i="27"/>
  <c r="H445" i="27"/>
  <c r="H450" i="27" s="1"/>
  <c r="H477" i="27"/>
  <c r="H482" i="27" s="1"/>
  <c r="H327" i="27"/>
  <c r="H310" i="27"/>
  <c r="H91" i="27"/>
  <c r="H92" i="27" s="1"/>
  <c r="H244" i="27"/>
  <c r="H411" i="27"/>
  <c r="H416" i="27" s="1"/>
  <c r="H256" i="27"/>
  <c r="H66" i="27"/>
  <c r="H193" i="27"/>
  <c r="H449" i="27"/>
  <c r="H152" i="27"/>
  <c r="H153" i="27"/>
  <c r="G170" i="27"/>
  <c r="H170" i="27" s="1"/>
  <c r="H171" i="27" s="1"/>
  <c r="H177" i="27" s="1"/>
  <c r="H345" i="27" l="1"/>
  <c r="H346" i="27" s="1"/>
  <c r="I347" i="27" s="1"/>
  <c r="H361" i="27"/>
  <c r="H229" i="27"/>
  <c r="H378" i="27"/>
  <c r="H194" i="27"/>
  <c r="H71" i="27"/>
  <c r="H72" i="27" s="1"/>
  <c r="H73" i="27" s="1"/>
  <c r="I212" i="27"/>
  <c r="H263" i="27"/>
  <c r="H264" i="27" s="1"/>
  <c r="I265" i="27" s="1"/>
  <c r="H93" i="27"/>
  <c r="H94" i="27" s="1"/>
  <c r="H95" i="27" s="1"/>
  <c r="H55" i="27"/>
  <c r="H56" i="27" s="1"/>
  <c r="H57" i="27" s="1"/>
  <c r="H144" i="27"/>
  <c r="H145" i="27" s="1"/>
  <c r="H146" i="27" s="1"/>
  <c r="H22" i="27"/>
  <c r="I111" i="27"/>
  <c r="H328" i="27"/>
  <c r="H329" i="27" s="1"/>
  <c r="H330" i="27" s="1"/>
  <c r="H467" i="27"/>
  <c r="H468" i="27" s="1"/>
  <c r="H379" i="27"/>
  <c r="I380" i="27" s="1"/>
  <c r="H155" i="27"/>
  <c r="H160" i="27" s="1"/>
  <c r="H161" i="27" s="1"/>
  <c r="I162" i="27" s="1"/>
  <c r="H435" i="27"/>
  <c r="I436" i="27" s="1"/>
  <c r="H178" i="27"/>
  <c r="I179" i="27" s="1"/>
  <c r="H483" i="27"/>
  <c r="H484" i="27" s="1"/>
  <c r="H362" i="27"/>
  <c r="I363" i="27" s="1"/>
  <c r="H296" i="27"/>
  <c r="H195" i="27"/>
  <c r="H196" i="27" s="1"/>
  <c r="H280" i="27"/>
  <c r="H281" i="27" s="1"/>
  <c r="H417" i="27"/>
  <c r="H418" i="27" s="1"/>
  <c r="H451" i="27"/>
  <c r="I452" i="27" s="1"/>
  <c r="H400" i="27"/>
  <c r="I401" i="27"/>
  <c r="J402" i="27" s="1"/>
  <c r="H401" i="27"/>
  <c r="H245" i="27"/>
  <c r="H311" i="27"/>
  <c r="I312" i="27" s="1"/>
  <c r="H129" i="27"/>
  <c r="H130" i="27" s="1"/>
  <c r="H230" i="27"/>
  <c r="I231" i="27" s="1"/>
  <c r="H38" i="27"/>
  <c r="H347" i="27" l="1"/>
  <c r="H179" i="27"/>
  <c r="I57" i="27"/>
  <c r="H23" i="27"/>
  <c r="I24" i="27" s="1"/>
  <c r="I196" i="27"/>
  <c r="I330" i="27"/>
  <c r="H312" i="27"/>
  <c r="I468" i="27"/>
  <c r="H380" i="27"/>
  <c r="H74" i="27"/>
  <c r="I74" i="27"/>
  <c r="I130" i="27"/>
  <c r="I418" i="27"/>
  <c r="H162" i="27"/>
  <c r="H246" i="27"/>
  <c r="I247" i="27" s="1"/>
  <c r="H265" i="27"/>
  <c r="H452" i="27"/>
  <c r="H436" i="27"/>
  <c r="H231" i="27"/>
  <c r="H363" i="27"/>
  <c r="H24" i="27" l="1"/>
  <c r="H247" i="27"/>
  <c r="B11" i="22"/>
  <c r="C10" i="22"/>
  <c r="B10" i="22"/>
  <c r="K25" i="23"/>
  <c r="D8" i="24" l="1"/>
  <c r="C8" i="24"/>
  <c r="B8" i="24"/>
  <c r="I11" i="23" s="1"/>
  <c r="F96" i="26"/>
  <c r="F95" i="26"/>
  <c r="K153" i="26"/>
  <c r="K152" i="26"/>
  <c r="G152" i="26"/>
  <c r="D152" i="26"/>
  <c r="K151" i="26"/>
  <c r="G151" i="26"/>
  <c r="D151" i="26"/>
  <c r="B151" i="26"/>
  <c r="B152" i="26" s="1"/>
  <c r="B153" i="26" s="1"/>
  <c r="B154" i="26" s="1"/>
  <c r="K150" i="26"/>
  <c r="G150" i="26"/>
  <c r="D150" i="26"/>
  <c r="K149" i="26"/>
  <c r="G149" i="26"/>
  <c r="D149" i="26"/>
  <c r="K148" i="26"/>
  <c r="G148" i="26"/>
  <c r="D148" i="26"/>
  <c r="K147" i="26"/>
  <c r="G147" i="26"/>
  <c r="D147" i="26"/>
  <c r="K146" i="26"/>
  <c r="G146" i="26"/>
  <c r="D146" i="26"/>
  <c r="K145" i="26"/>
  <c r="G145" i="26"/>
  <c r="D145" i="26"/>
  <c r="K144" i="26"/>
  <c r="G144" i="26"/>
  <c r="D144" i="26"/>
  <c r="K143" i="26"/>
  <c r="G143" i="26"/>
  <c r="D143" i="26"/>
  <c r="B143" i="26"/>
  <c r="B144" i="26" s="1"/>
  <c r="B145" i="26" s="1"/>
  <c r="B146" i="26" s="1"/>
  <c r="B147" i="26" s="1"/>
  <c r="B148" i="26" s="1"/>
  <c r="B149" i="26" s="1"/>
  <c r="K142" i="26"/>
  <c r="G142" i="26"/>
  <c r="D142" i="26"/>
  <c r="K141" i="26"/>
  <c r="G141" i="26"/>
  <c r="D141" i="26"/>
  <c r="K140" i="26"/>
  <c r="G140" i="26"/>
  <c r="D140" i="26"/>
  <c r="K139" i="26"/>
  <c r="G139" i="26"/>
  <c r="D139" i="26"/>
  <c r="K138" i="26"/>
  <c r="G138" i="26"/>
  <c r="D138" i="26"/>
  <c r="K137" i="26"/>
  <c r="G137" i="26"/>
  <c r="D137" i="26"/>
  <c r="K136" i="26"/>
  <c r="G136" i="26"/>
  <c r="D136" i="26"/>
  <c r="K135" i="26"/>
  <c r="G135" i="26"/>
  <c r="D135" i="26"/>
  <c r="B135" i="26"/>
  <c r="B136" i="26" s="1"/>
  <c r="B137" i="26" s="1"/>
  <c r="B138" i="26" s="1"/>
  <c r="B139" i="26" s="1"/>
  <c r="B140" i="26" s="1"/>
  <c r="B141" i="26" s="1"/>
  <c r="K134" i="26"/>
  <c r="G134" i="26"/>
  <c r="D134" i="26"/>
  <c r="K133" i="26"/>
  <c r="G133" i="26"/>
  <c r="D133" i="26"/>
  <c r="K132" i="26"/>
  <c r="G132" i="26"/>
  <c r="D132" i="26"/>
  <c r="B132" i="26"/>
  <c r="B133" i="26" s="1"/>
  <c r="K131" i="26"/>
  <c r="G131" i="26"/>
  <c r="D131" i="26"/>
  <c r="K130" i="26"/>
  <c r="G130" i="26"/>
  <c r="D130" i="26"/>
  <c r="K129" i="26"/>
  <c r="G129" i="26"/>
  <c r="D129" i="26"/>
  <c r="K128" i="26"/>
  <c r="G128" i="26"/>
  <c r="D128" i="26"/>
  <c r="K127" i="26"/>
  <c r="G127" i="26"/>
  <c r="D127" i="26"/>
  <c r="K126" i="26"/>
  <c r="G126" i="26"/>
  <c r="D126" i="26"/>
  <c r="K125" i="26"/>
  <c r="G125" i="26"/>
  <c r="D125" i="26"/>
  <c r="K124" i="26"/>
  <c r="G124" i="26"/>
  <c r="D124" i="26"/>
  <c r="K123" i="26"/>
  <c r="G123" i="26"/>
  <c r="D123" i="26"/>
  <c r="K122" i="26"/>
  <c r="G122" i="26"/>
  <c r="D122" i="26"/>
  <c r="K121" i="26"/>
  <c r="G121" i="26"/>
  <c r="D121" i="26"/>
  <c r="K120" i="26"/>
  <c r="G120" i="26"/>
  <c r="D120" i="26"/>
  <c r="K119" i="26"/>
  <c r="G119" i="26"/>
  <c r="D119" i="26"/>
  <c r="K118" i="26"/>
  <c r="G118" i="26"/>
  <c r="D118" i="26"/>
  <c r="K117" i="26"/>
  <c r="G117" i="26"/>
  <c r="D117" i="26"/>
  <c r="K116" i="26"/>
  <c r="G116" i="26"/>
  <c r="D116" i="26"/>
  <c r="K115" i="26"/>
  <c r="G115" i="26"/>
  <c r="D115" i="26"/>
  <c r="K114" i="26"/>
  <c r="G114" i="26"/>
  <c r="D114" i="26"/>
  <c r="K113" i="26"/>
  <c r="G113" i="26"/>
  <c r="D113" i="26"/>
  <c r="K112" i="26"/>
  <c r="G112" i="26"/>
  <c r="D112" i="26"/>
  <c r="K111" i="26"/>
  <c r="G111" i="26"/>
  <c r="D111" i="26"/>
  <c r="K110" i="26"/>
  <c r="G110" i="26"/>
  <c r="D110" i="26"/>
  <c r="K109" i="26"/>
  <c r="G109" i="26"/>
  <c r="D109" i="26"/>
  <c r="K108" i="26"/>
  <c r="G108" i="26"/>
  <c r="D108" i="26"/>
  <c r="K107" i="26"/>
  <c r="G107" i="26"/>
  <c r="D107" i="26"/>
  <c r="K106" i="26"/>
  <c r="G106" i="26"/>
  <c r="D106" i="26"/>
  <c r="K105" i="26"/>
  <c r="G105" i="26"/>
  <c r="D105" i="26"/>
  <c r="G104" i="26"/>
  <c r="D104" i="26"/>
  <c r="E96" i="26"/>
  <c r="E95" i="26"/>
  <c r="B95" i="26"/>
  <c r="K74" i="26"/>
  <c r="K66" i="26"/>
  <c r="K54" i="26"/>
  <c r="K41" i="26"/>
  <c r="K31" i="26"/>
  <c r="K28" i="26"/>
  <c r="K19" i="26"/>
  <c r="K12" i="26"/>
  <c r="F17" i="24" l="1"/>
  <c r="K157" i="26"/>
  <c r="K16" i="26" s="1"/>
  <c r="J86" i="26" l="1"/>
  <c r="K86" i="26" s="1"/>
  <c r="K89" i="26" s="1"/>
  <c r="D9" i="24" l="1"/>
  <c r="C9" i="24"/>
  <c r="B9" i="24"/>
  <c r="I12" i="23" s="1"/>
  <c r="K14" i="23"/>
  <c r="B17" i="24"/>
  <c r="C17" i="24"/>
  <c r="C16" i="24"/>
  <c r="B16" i="24"/>
  <c r="B14" i="24"/>
  <c r="I20" i="23" s="1"/>
  <c r="C14" i="24"/>
  <c r="B13" i="24"/>
  <c r="C13" i="24"/>
  <c r="C12" i="24"/>
  <c r="B12" i="24"/>
  <c r="E95" i="18"/>
  <c r="E94" i="18"/>
  <c r="E88" i="18"/>
  <c r="E85" i="18"/>
  <c r="E84" i="18"/>
  <c r="E25" i="18"/>
  <c r="E24" i="18"/>
  <c r="E18" i="18"/>
  <c r="E15" i="18"/>
  <c r="E14" i="18"/>
  <c r="E17" i="18" s="1"/>
  <c r="E19" i="18" s="1"/>
  <c r="E60" i="18"/>
  <c r="E59" i="18"/>
  <c r="E53" i="18"/>
  <c r="E50" i="18"/>
  <c r="E49" i="18"/>
  <c r="E52" i="18" s="1"/>
  <c r="E54" i="18" s="1"/>
  <c r="E36" i="18"/>
  <c r="E71" i="18" s="1"/>
  <c r="E35" i="18"/>
  <c r="E70" i="18" s="1"/>
  <c r="E2" i="5"/>
  <c r="B8" i="22"/>
  <c r="B7" i="22"/>
  <c r="B5" i="22"/>
  <c r="E22" i="18" l="1"/>
  <c r="E105" i="18"/>
  <c r="E92" i="18" s="1"/>
  <c r="E57" i="18"/>
  <c r="I19" i="23"/>
  <c r="J12" i="23"/>
  <c r="K12" i="23" s="1"/>
  <c r="E106" i="18"/>
  <c r="E93" i="18" s="1"/>
  <c r="E99" i="18" s="1"/>
  <c r="G85" i="6" s="1"/>
  <c r="E58" i="18"/>
  <c r="E64" i="18" s="1"/>
  <c r="E66" i="18" s="1"/>
  <c r="G101" i="6" s="1"/>
  <c r="H101" i="6" s="1"/>
  <c r="E23" i="18"/>
  <c r="E87" i="18"/>
  <c r="E89" i="18" s="1"/>
  <c r="E101" i="18" l="1"/>
  <c r="H85" i="6" s="1"/>
  <c r="E29" i="18"/>
  <c r="E206" i="13"/>
  <c r="E182" i="13"/>
  <c r="E158" i="13"/>
  <c r="E134" i="13"/>
  <c r="E101" i="13"/>
  <c r="E77" i="13"/>
  <c r="G37" i="6"/>
  <c r="H37" i="6" s="1"/>
  <c r="G36" i="6"/>
  <c r="G35" i="6"/>
  <c r="U39" i="21"/>
  <c r="U40" i="21"/>
  <c r="U33" i="21"/>
  <c r="U34" i="21"/>
  <c r="U32" i="21"/>
  <c r="H35" i="6" l="1"/>
  <c r="G65" i="6"/>
  <c r="H65" i="6" s="1"/>
  <c r="H36" i="6"/>
  <c r="G66" i="6"/>
  <c r="H66" i="6" s="1"/>
  <c r="E31" i="18"/>
  <c r="G56" i="6"/>
  <c r="G72" i="6" s="1"/>
  <c r="H21" i="21"/>
  <c r="H22" i="21"/>
  <c r="H23" i="21"/>
  <c r="H20" i="21"/>
  <c r="H15" i="21"/>
  <c r="H16" i="21"/>
  <c r="H17" i="21"/>
  <c r="H14" i="21"/>
  <c r="G21" i="21"/>
  <c r="G22" i="21"/>
  <c r="G23" i="21"/>
  <c r="G20" i="21"/>
  <c r="G15" i="21"/>
  <c r="G16" i="21"/>
  <c r="G17" i="21"/>
  <c r="G14" i="21"/>
  <c r="D14" i="21"/>
  <c r="D15" i="21"/>
  <c r="D16" i="21"/>
  <c r="D17" i="21"/>
  <c r="D19" i="21"/>
  <c r="D20" i="21"/>
  <c r="D21" i="21"/>
  <c r="D22" i="21"/>
  <c r="D23" i="21"/>
  <c r="D13" i="21"/>
  <c r="F5" i="21"/>
  <c r="F6" i="21"/>
  <c r="F4" i="21"/>
  <c r="J52" i="21"/>
  <c r="I23" i="21"/>
  <c r="I22" i="21"/>
  <c r="I21" i="21"/>
  <c r="I17" i="21"/>
  <c r="I16" i="21"/>
  <c r="I14" i="21"/>
  <c r="L8" i="21"/>
  <c r="H72" i="6" l="1"/>
  <c r="H56" i="6"/>
  <c r="H12" i="4"/>
  <c r="G8" i="9"/>
  <c r="G7" i="9"/>
  <c r="G7" i="8"/>
  <c r="G6" i="8"/>
  <c r="G11" i="7"/>
  <c r="G9" i="7"/>
  <c r="G8" i="7"/>
  <c r="G7" i="7"/>
  <c r="G6" i="7"/>
  <c r="G21" i="6"/>
  <c r="G20" i="6"/>
  <c r="G6" i="6" s="1"/>
  <c r="H6" i="6" s="1"/>
  <c r="G51" i="6" l="1"/>
  <c r="G7" i="6"/>
  <c r="H7" i="6" s="1"/>
  <c r="H12" i="6" s="1"/>
  <c r="H13" i="6" s="1"/>
  <c r="H14" i="6" s="1"/>
  <c r="H15" i="6" s="1"/>
  <c r="J17" i="23" s="1"/>
  <c r="K17" i="23" s="1"/>
  <c r="G34" i="6"/>
  <c r="H34" i="6" s="1"/>
  <c r="G50" i="6"/>
  <c r="I17" i="4"/>
  <c r="J20" i="21" s="1"/>
  <c r="I14" i="4"/>
  <c r="J17" i="21" s="1"/>
  <c r="I13" i="4"/>
  <c r="J16" i="21" s="1"/>
  <c r="I12" i="4"/>
  <c r="J15" i="21" s="1"/>
  <c r="I11" i="4"/>
  <c r="J14" i="21" s="1"/>
  <c r="G82" i="6" l="1"/>
  <c r="H82" i="6" s="1"/>
  <c r="H51" i="6"/>
  <c r="G81" i="6"/>
  <c r="H50" i="6"/>
  <c r="I15" i="4"/>
  <c r="E29" i="20"/>
  <c r="E31" i="20" s="1"/>
  <c r="E44" i="16"/>
  <c r="E19" i="16"/>
  <c r="E44" i="15"/>
  <c r="E19" i="15"/>
  <c r="E44" i="14"/>
  <c r="E19" i="14"/>
  <c r="E44" i="13"/>
  <c r="E20" i="13"/>
  <c r="J20" i="12"/>
  <c r="J19" i="12"/>
  <c r="J18" i="12"/>
  <c r="J17" i="12"/>
  <c r="J16" i="12"/>
  <c r="J15" i="12"/>
  <c r="G39" i="6" s="1"/>
  <c r="H39" i="6" s="1"/>
  <c r="H42" i="6" s="1"/>
  <c r="H43" i="6" s="1"/>
  <c r="H44" i="6" s="1"/>
  <c r="H45" i="6" s="1"/>
  <c r="J14" i="12"/>
  <c r="J13" i="12"/>
  <c r="J12" i="12"/>
  <c r="H11" i="9"/>
  <c r="H8" i="9"/>
  <c r="H7" i="9"/>
  <c r="H12" i="8"/>
  <c r="H7" i="8"/>
  <c r="H6" i="8"/>
  <c r="H11" i="7"/>
  <c r="H9" i="7"/>
  <c r="H8" i="7"/>
  <c r="H7" i="7"/>
  <c r="H6" i="7"/>
  <c r="H21" i="6"/>
  <c r="H20" i="6"/>
  <c r="H29" i="5"/>
  <c r="H30" i="5" s="1"/>
  <c r="H26" i="5"/>
  <c r="H27" i="5" s="1"/>
  <c r="H22" i="5"/>
  <c r="H21" i="5"/>
  <c r="H20" i="5"/>
  <c r="H19" i="5"/>
  <c r="H23" i="5"/>
  <c r="H15" i="5"/>
  <c r="H14" i="5"/>
  <c r="H13" i="5"/>
  <c r="H10" i="5"/>
  <c r="H9" i="5"/>
  <c r="H8" i="5"/>
  <c r="G69" i="6" l="1"/>
  <c r="H69" i="6" s="1"/>
  <c r="H73" i="6" s="1"/>
  <c r="H74" i="6" s="1"/>
  <c r="H75" i="6" s="1"/>
  <c r="H76" i="6" s="1"/>
  <c r="D15" i="24" s="1"/>
  <c r="J23" i="23" s="1"/>
  <c r="K23" i="23" s="1"/>
  <c r="K26" i="23" s="1"/>
  <c r="S38" i="29"/>
  <c r="V38" i="29" s="1"/>
  <c r="V47" i="29" s="1"/>
  <c r="V61" i="29" s="1"/>
  <c r="V62" i="29" s="1"/>
  <c r="V63" i="29" s="1"/>
  <c r="E123" i="29" s="1"/>
  <c r="G96" i="6"/>
  <c r="H110" i="6" s="1"/>
  <c r="H118" i="6" s="1"/>
  <c r="H119" i="6" s="1"/>
  <c r="H120" i="6" s="1"/>
  <c r="H121" i="6" s="1"/>
  <c r="H96" i="6"/>
  <c r="D13" i="24"/>
  <c r="H81" i="6"/>
  <c r="H87" i="6" s="1"/>
  <c r="H88" i="6" s="1"/>
  <c r="H89" i="6" s="1"/>
  <c r="H90" i="6" s="1"/>
  <c r="D16" i="24" s="1"/>
  <c r="G95" i="6"/>
  <c r="H95" i="6" s="1"/>
  <c r="G10" i="8"/>
  <c r="H10" i="8" s="1"/>
  <c r="H13" i="8" s="1"/>
  <c r="H14" i="8" s="1"/>
  <c r="H15" i="8" s="1"/>
  <c r="H16" i="8" s="1"/>
  <c r="H19" i="4" s="1"/>
  <c r="I19" i="4" s="1"/>
  <c r="J22" i="21" s="1"/>
  <c r="H54" i="6"/>
  <c r="H57" i="6" s="1"/>
  <c r="H58" i="6" s="1"/>
  <c r="H59" i="6" s="1"/>
  <c r="H60" i="6" s="1"/>
  <c r="D14" i="24" s="1"/>
  <c r="H14" i="7"/>
  <c r="H15" i="7" s="1"/>
  <c r="H16" i="7" s="1"/>
  <c r="H17" i="7" s="1"/>
  <c r="H16" i="5"/>
  <c r="H24" i="5"/>
  <c r="H13" i="9"/>
  <c r="H26" i="6"/>
  <c r="H11" i="5"/>
  <c r="H31" i="5" s="1"/>
  <c r="H102" i="6" l="1"/>
  <c r="H103" i="6" s="1"/>
  <c r="H104" i="6" s="1"/>
  <c r="H105" i="6" s="1"/>
  <c r="D17" i="24" s="1"/>
  <c r="F18" i="24" s="1"/>
  <c r="J20" i="23"/>
  <c r="H14" i="9"/>
  <c r="H15" i="9" s="1"/>
  <c r="H16" i="9" s="1"/>
  <c r="H20" i="4" s="1"/>
  <c r="I20" i="4" s="1"/>
  <c r="J23" i="21" s="1"/>
  <c r="H27" i="6"/>
  <c r="H28" i="6" s="1"/>
  <c r="H29" i="6" s="1"/>
  <c r="K20" i="23" l="1"/>
  <c r="H18" i="4"/>
  <c r="I18" i="4" s="1"/>
  <c r="J21" i="21" s="1"/>
  <c r="D12" i="24"/>
  <c r="I21" i="4" l="1"/>
  <c r="J46" i="21" s="1"/>
  <c r="J11" i="23"/>
  <c r="K11" i="23" s="1"/>
  <c r="K15" i="23" s="1"/>
  <c r="J19" i="23"/>
  <c r="J25" i="21"/>
  <c r="K19" i="23" l="1"/>
  <c r="G12" i="22"/>
  <c r="G10" i="22"/>
  <c r="K17" i="21"/>
  <c r="L17" i="21" s="1"/>
  <c r="K14" i="21"/>
  <c r="K15" i="21"/>
  <c r="L15" i="21" s="1"/>
  <c r="M15" i="21" s="1"/>
  <c r="K16" i="21"/>
  <c r="L16" i="21" s="1"/>
  <c r="K20" i="21"/>
  <c r="L20" i="21" s="1"/>
  <c r="M20" i="21" s="1"/>
  <c r="K22" i="21"/>
  <c r="K23" i="21"/>
  <c r="R23" i="21" s="1"/>
  <c r="S23" i="21" s="1"/>
  <c r="T23" i="21" s="1"/>
  <c r="U23" i="21" s="1"/>
  <c r="V23" i="21" s="1"/>
  <c r="K21" i="21"/>
  <c r="O21" i="21" s="1"/>
  <c r="P21" i="21" s="1"/>
  <c r="K21" i="23" l="1"/>
  <c r="G11" i="22" s="1"/>
  <c r="G13" i="22" s="1"/>
  <c r="G14" i="22" s="1"/>
  <c r="G15" i="22" s="1"/>
  <c r="G16" i="22" s="1"/>
  <c r="N15" i="21"/>
  <c r="M22" i="21"/>
  <c r="N22" i="21" s="1"/>
  <c r="O22" i="21" s="1"/>
  <c r="P22" i="21" s="1"/>
  <c r="Q22" i="21" s="1"/>
  <c r="R22" i="21" s="1"/>
  <c r="S22" i="21" s="1"/>
  <c r="L14" i="21"/>
  <c r="K26" i="21"/>
  <c r="V14" i="21" l="1"/>
  <c r="L27" i="21"/>
  <c r="L28" i="21" s="1"/>
  <c r="M27" i="21"/>
  <c r="O15" i="21"/>
  <c r="N27" i="21"/>
  <c r="M28" i="21" l="1"/>
  <c r="N28" i="21" s="1"/>
  <c r="P15" i="21"/>
  <c r="O27" i="21"/>
  <c r="O28" i="21" l="1"/>
  <c r="Q15" i="21"/>
  <c r="P27" i="21"/>
  <c r="P28" i="21" l="1"/>
  <c r="R15" i="21"/>
  <c r="Q27" i="21"/>
  <c r="Q28" i="21" l="1"/>
  <c r="S15" i="21"/>
  <c r="R27" i="21"/>
  <c r="R28" i="21" l="1"/>
  <c r="T15" i="21"/>
  <c r="S27" i="21"/>
  <c r="S28" i="21" l="1"/>
  <c r="U15" i="21"/>
  <c r="T27" i="21"/>
  <c r="T28" i="21" l="1"/>
  <c r="V15" i="21"/>
  <c r="U27" i="21"/>
  <c r="U28" i="21" l="1"/>
  <c r="W15" i="21"/>
  <c r="W27" i="21" s="1"/>
  <c r="V27" i="21"/>
  <c r="V28" i="21" s="1"/>
  <c r="W28" i="21" l="1"/>
  <c r="F5" i="22"/>
</calcChain>
</file>

<file path=xl/sharedStrings.xml><?xml version="1.0" encoding="utf-8"?>
<sst xmlns="http://schemas.openxmlformats.org/spreadsheetml/2006/main" count="3839" uniqueCount="894">
  <si>
    <t>BILL OFF QUALITY</t>
  </si>
  <si>
    <t>No</t>
  </si>
  <si>
    <t xml:space="preserve">Uraian Pekerjaan </t>
  </si>
  <si>
    <t>Analisa</t>
  </si>
  <si>
    <t xml:space="preserve">Satuan </t>
  </si>
  <si>
    <t>Kuantitas</t>
  </si>
  <si>
    <t>Harga Satuan  (Rp)</t>
  </si>
  <si>
    <t>Jumlah Harga (Rp)</t>
  </si>
  <si>
    <t>PEKERJAAN PERSIAPAN</t>
  </si>
  <si>
    <t>I</t>
  </si>
  <si>
    <t>1.1</t>
  </si>
  <si>
    <t>1.2</t>
  </si>
  <si>
    <t>1.3</t>
  </si>
  <si>
    <t>1.4</t>
  </si>
  <si>
    <t xml:space="preserve">Mobilisasi dan Demobilisasi Alat </t>
  </si>
  <si>
    <t>Biaya SMKK</t>
  </si>
  <si>
    <t xml:space="preserve">Direksi Keet </t>
  </si>
  <si>
    <t>Pematokan / Pengukuran</t>
  </si>
  <si>
    <t xml:space="preserve">Dihitung </t>
  </si>
  <si>
    <t>La.09</t>
  </si>
  <si>
    <t>Ls</t>
  </si>
  <si>
    <t>Jumlah  Harga Pekerjaan I ( Dipindahkan Ke Rekapitulasi)</t>
  </si>
  <si>
    <t>II</t>
  </si>
  <si>
    <t>PEKERJAAN SIRKUIT MOTOR CROSS</t>
  </si>
  <si>
    <t>2.1</t>
  </si>
  <si>
    <t>2.2</t>
  </si>
  <si>
    <t>2.3</t>
  </si>
  <si>
    <t>2.4</t>
  </si>
  <si>
    <t xml:space="preserve">Pembersihan Lokasi </t>
  </si>
  <si>
    <t xml:space="preserve">Timbunan Tanah hasil  Galian </t>
  </si>
  <si>
    <t>Timbunan Tanah Lintasan Sirkuit</t>
  </si>
  <si>
    <t>Galian Mekanis Sirkuit</t>
  </si>
  <si>
    <t>T.14.a1</t>
  </si>
  <si>
    <t>TM.02.C</t>
  </si>
  <si>
    <t>M</t>
  </si>
  <si>
    <t>M2</t>
  </si>
  <si>
    <t xml:space="preserve">Pekerjaan </t>
  </si>
  <si>
    <t>Lokasi / Provinsi</t>
  </si>
  <si>
    <t xml:space="preserve">Tahun </t>
  </si>
  <si>
    <t xml:space="preserve">Jenis Pekerjaan </t>
  </si>
  <si>
    <t xml:space="preserve">Satuan / Unit </t>
  </si>
  <si>
    <t>Penyiapan PKK</t>
  </si>
  <si>
    <t>a.</t>
  </si>
  <si>
    <t>Pembuatan dokumen Rencana Keselamatan Konstruksi (RKK)</t>
  </si>
  <si>
    <t>Set</t>
  </si>
  <si>
    <t>b.</t>
  </si>
  <si>
    <t>Pembuatan Prosedur dan Instruksi Kerja</t>
  </si>
  <si>
    <t>c.</t>
  </si>
  <si>
    <t>Penyiapan Formulir</t>
  </si>
  <si>
    <t xml:space="preserve">Sosialisasi, Promosi dan Pelatihan </t>
  </si>
  <si>
    <t>Induksi Keselamatan Konstruksi (Dafety Education)</t>
  </si>
  <si>
    <t>Pengarahan Keselamatan Konstruksi (Safety Breafing)</t>
  </si>
  <si>
    <t>Papan Informasi K3</t>
  </si>
  <si>
    <t>Org</t>
  </si>
  <si>
    <t xml:space="preserve">Buah </t>
  </si>
  <si>
    <t>Sub Total 2</t>
  </si>
  <si>
    <t>Sub Total 1</t>
  </si>
  <si>
    <t>Alat Pelindung Kerja (APK) dan Alat Pelindung Diri (APD)</t>
  </si>
  <si>
    <t>d.</t>
  </si>
  <si>
    <t>e.</t>
  </si>
  <si>
    <t>APD</t>
  </si>
  <si>
    <t>Topi Pelindung (Safety Helmet)</t>
  </si>
  <si>
    <t>Sarung tangan (Safety Closes)</t>
  </si>
  <si>
    <t>Pelindung Pernapasan dan mulut ( Masker)</t>
  </si>
  <si>
    <t>Sepatu Keselamatan (Safety Shoses)</t>
  </si>
  <si>
    <t>f.</t>
  </si>
  <si>
    <t xml:space="preserve">Ropi Keselamatan ( Safety Vest)., dan </t>
  </si>
  <si>
    <t>Box</t>
  </si>
  <si>
    <t>Pasang</t>
  </si>
  <si>
    <t>Sub Total 3</t>
  </si>
  <si>
    <t>Personil K2</t>
  </si>
  <si>
    <t>Petugas PJK</t>
  </si>
  <si>
    <t>OB</t>
  </si>
  <si>
    <t>Sub Total 4</t>
  </si>
  <si>
    <t>Fasilitas sarana, Prasarana dan alat kesehatan</t>
  </si>
  <si>
    <t>Peralatan P3K ( Kotak P3K, tandu, Obat Luka, Perban, dan lain)</t>
  </si>
  <si>
    <t xml:space="preserve">Sub Total Kegiatan dan Peralatan Terkait dengan Pengendalian resiko Keselamatan Konstruksi </t>
  </si>
  <si>
    <t xml:space="preserve">Dibulatkan </t>
  </si>
  <si>
    <t>Sub Total 5</t>
  </si>
  <si>
    <t xml:space="preserve">Uraian </t>
  </si>
  <si>
    <t>Kode</t>
  </si>
  <si>
    <t xml:space="preserve">1 m3 Timbunan Tanah Bekas Galian </t>
  </si>
  <si>
    <t>A</t>
  </si>
  <si>
    <t xml:space="preserve">Tenaga Kerja </t>
  </si>
  <si>
    <t xml:space="preserve">Pekerja </t>
  </si>
  <si>
    <t>Mandor</t>
  </si>
  <si>
    <t>B</t>
  </si>
  <si>
    <t xml:space="preserve">Bahan </t>
  </si>
  <si>
    <t>Tanah Biasa/Tanah Liat berpasir</t>
  </si>
  <si>
    <t>L.01</t>
  </si>
  <si>
    <t>L.04</t>
  </si>
  <si>
    <t>Jam</t>
  </si>
  <si>
    <t xml:space="preserve">Peralatan  </t>
  </si>
  <si>
    <t>Manual</t>
  </si>
  <si>
    <t>C</t>
  </si>
  <si>
    <t xml:space="preserve">Sub Total </t>
  </si>
  <si>
    <t>D</t>
  </si>
  <si>
    <t xml:space="preserve">Overhead + Keuntungan </t>
  </si>
  <si>
    <t xml:space="preserve">Jumlah Harga </t>
  </si>
  <si>
    <t>Harga Satuan Pekerjaan Perr -M3</t>
  </si>
  <si>
    <t>E</t>
  </si>
  <si>
    <t>F</t>
  </si>
  <si>
    <t>Analisa : P.05</t>
  </si>
  <si>
    <t xml:space="preserve">Pasangan Batu Kosong </t>
  </si>
  <si>
    <t>Tukang  Batu</t>
  </si>
  <si>
    <t xml:space="preserve">Kepala Tukang </t>
  </si>
  <si>
    <t>L.02</t>
  </si>
  <si>
    <t>L.03</t>
  </si>
  <si>
    <t>OH</t>
  </si>
  <si>
    <t>Batu Belah</t>
  </si>
  <si>
    <t>M,05,b?</t>
  </si>
  <si>
    <t>M3</t>
  </si>
  <si>
    <t>Analisa : TM.02.C</t>
  </si>
  <si>
    <t xml:space="preserve">Tanah dihampar, diratakan dan dirapikan </t>
  </si>
  <si>
    <t xml:space="preserve">Tanah </t>
  </si>
  <si>
    <t>Buldozer</t>
  </si>
  <si>
    <t>E.05.b</t>
  </si>
  <si>
    <t xml:space="preserve">Jam </t>
  </si>
  <si>
    <t xml:space="preserve">ANALISA HARGA SATUAN PEKERJAAN </t>
  </si>
  <si>
    <t xml:space="preserve">Nama Pekerjaan </t>
  </si>
  <si>
    <t xml:space="preserve">Lokasi </t>
  </si>
  <si>
    <t xml:space="preserve">Propinsi </t>
  </si>
  <si>
    <t xml:space="preserve">Tahun Anggaran </t>
  </si>
  <si>
    <t>Analisa : TM.02.A</t>
  </si>
  <si>
    <t>Exavator</t>
  </si>
  <si>
    <t>Sewa/jam</t>
  </si>
  <si>
    <t xml:space="preserve">Uraian Bahan </t>
  </si>
  <si>
    <t>Sat</t>
  </si>
  <si>
    <t xml:space="preserve">Spesifikasi </t>
  </si>
  <si>
    <t xml:space="preserve">Tukang </t>
  </si>
  <si>
    <t xml:space="preserve">Pembantu Tukang / Buruh Tak Terlatih </t>
  </si>
  <si>
    <t xml:space="preserve">Buruh semi terlatih </t>
  </si>
  <si>
    <t xml:space="preserve">Batu Kali </t>
  </si>
  <si>
    <t xml:space="preserve">Pasir Pasang </t>
  </si>
  <si>
    <t>Batu Belah 5-7 cm</t>
  </si>
  <si>
    <t>Batu Cadas</t>
  </si>
  <si>
    <t>Pasir Beton</t>
  </si>
  <si>
    <t xml:space="preserve">Besi Beton Polos </t>
  </si>
  <si>
    <t xml:space="preserve">Kawat Beton </t>
  </si>
  <si>
    <t>Kayu kelas I</t>
  </si>
  <si>
    <t>Papan Kayu Kelas III</t>
  </si>
  <si>
    <t>Blok Kayu Kelas III</t>
  </si>
  <si>
    <t>Plywood, tebal 9 mm</t>
  </si>
  <si>
    <t>Paku Campur</t>
  </si>
  <si>
    <t xml:space="preserve">Frame Alluminium L.10.10.1 </t>
  </si>
  <si>
    <t>Banner Plastik / 0,6x 0,8 M2</t>
  </si>
  <si>
    <t xml:space="preserve">Cat Kayu </t>
  </si>
  <si>
    <t>Palu / Godam (Baja Keras)</t>
  </si>
  <si>
    <t>Pahat Beton (Baja Keras)</t>
  </si>
  <si>
    <t>Linggis ( Baja Keras)</t>
  </si>
  <si>
    <t xml:space="preserve">Minyak Bekisting </t>
  </si>
  <si>
    <t>Minyak Pelumas</t>
  </si>
  <si>
    <t>Ijuk</t>
  </si>
  <si>
    <t>Bronjong Pabrikan (tebal 2,70mm) ( 0,5 x 1,00 x 2,00)</t>
  </si>
  <si>
    <t>SNI</t>
  </si>
  <si>
    <t xml:space="preserve">Kayu sembarang </t>
  </si>
  <si>
    <t xml:space="preserve">Sembarang </t>
  </si>
  <si>
    <t xml:space="preserve">DAFTAR HARGA UPAH DAN BAHAN </t>
  </si>
  <si>
    <t>DAFTAR PERHITUNGAN HARGA MATERIAL</t>
  </si>
  <si>
    <t xml:space="preserve">Kabupaten  </t>
  </si>
  <si>
    <t>Harga QUARRY</t>
  </si>
  <si>
    <t>Jarak dari QUARRY</t>
  </si>
  <si>
    <t>Biaya Angkut (Rp/m3)</t>
  </si>
  <si>
    <t>Biaya Bonkar dan sorong ( Rp)</t>
  </si>
  <si>
    <t>Harga Ke Site (Rp)/m3</t>
  </si>
  <si>
    <t>Pasir  Urug</t>
  </si>
  <si>
    <t>Sirtu</t>
  </si>
  <si>
    <t>Batu cadas</t>
  </si>
  <si>
    <t>pasir Beton (Pasir Pasangan)</t>
  </si>
  <si>
    <t>Kerikil Kasar</t>
  </si>
  <si>
    <t>Quary</t>
  </si>
  <si>
    <t>Sumber Material</t>
  </si>
  <si>
    <t>ANALISIS PRODUKTIVITAS DUMP TRUCK (E.08)]</t>
  </si>
  <si>
    <t xml:space="preserve">JARAK ANGKUT </t>
  </si>
  <si>
    <t>Pasir Beton (Pasir Pasangan)</t>
  </si>
  <si>
    <t xml:space="preserve">Koefesien </t>
  </si>
  <si>
    <t>Ket</t>
  </si>
  <si>
    <t xml:space="preserve">Jarak angkut </t>
  </si>
  <si>
    <t>Kapasitas Bak</t>
  </si>
  <si>
    <t xml:space="preserve">Faktor Efesiensi Alat </t>
  </si>
  <si>
    <t xml:space="preserve">Kecepatan Rata-rata bermuatan </t>
  </si>
  <si>
    <t xml:space="preserve">Kecepatan Rata-rata Kosong </t>
  </si>
  <si>
    <t>Bh</t>
  </si>
  <si>
    <t>m</t>
  </si>
  <si>
    <t>Lbr</t>
  </si>
  <si>
    <t>Liter</t>
  </si>
  <si>
    <t>Kg</t>
  </si>
  <si>
    <t>Klg</t>
  </si>
  <si>
    <t>m3</t>
  </si>
  <si>
    <t>L</t>
  </si>
  <si>
    <t>V</t>
  </si>
  <si>
    <t>Fa</t>
  </si>
  <si>
    <t>V .1</t>
  </si>
  <si>
    <t>V .2</t>
  </si>
  <si>
    <t>km</t>
  </si>
  <si>
    <t xml:space="preserve">Km/Jam </t>
  </si>
  <si>
    <t>Baik</t>
  </si>
  <si>
    <t>Waktu siklus</t>
  </si>
  <si>
    <t>Waktu tempuh isi = ( L:V :1) x 60</t>
  </si>
  <si>
    <t>Waktu tempuh kosong  = ( L:V :2) x 60</t>
  </si>
  <si>
    <t xml:space="preserve">Muat </t>
  </si>
  <si>
    <t>Lain-lain (termasuk bongkar)</t>
  </si>
  <si>
    <t>Ts</t>
  </si>
  <si>
    <t>T,1</t>
  </si>
  <si>
    <t>T,2</t>
  </si>
  <si>
    <t>T,3</t>
  </si>
  <si>
    <t>T,4</t>
  </si>
  <si>
    <t>Menit</t>
  </si>
  <si>
    <t>Kapas itas Produksi / jam = ( VxFax60) (TsxFk)</t>
  </si>
  <si>
    <t>Fk = 12 (Faktor Pengembangan)</t>
  </si>
  <si>
    <t>Koefesien alat / m3 = 1/Q1</t>
  </si>
  <si>
    <t>Biaya Angkut  (Rp/m3)</t>
  </si>
  <si>
    <t>Qi</t>
  </si>
  <si>
    <t xml:space="preserve">,3/Jam </t>
  </si>
  <si>
    <t>20 KM</t>
  </si>
  <si>
    <t xml:space="preserve">Tabel Kecepatan Dump Truck dan Kondisi Lapangan </t>
  </si>
  <si>
    <t xml:space="preserve">Kondisi Lapangan </t>
  </si>
  <si>
    <t>Kondisi Beban</t>
  </si>
  <si>
    <t>Kecepatan ( km/jam)</t>
  </si>
  <si>
    <t xml:space="preserve">Datar </t>
  </si>
  <si>
    <t>Menanjak</t>
  </si>
  <si>
    <t xml:space="preserve">Menurun </t>
  </si>
  <si>
    <t>Isi</t>
  </si>
  <si>
    <t xml:space="preserve">Kosong </t>
  </si>
  <si>
    <t>K</t>
  </si>
  <si>
    <t>Batu Belah - 5-7 cm</t>
  </si>
  <si>
    <t>5 KM</t>
  </si>
  <si>
    <t xml:space="preserve">Batu kali </t>
  </si>
  <si>
    <t>Pasir Urug</t>
  </si>
  <si>
    <t xml:space="preserve">III. BIAYA PASTI PER JAM </t>
  </si>
  <si>
    <t>Harga</t>
  </si>
  <si>
    <t>Nilai Sisa Alat = 10% xB</t>
  </si>
  <si>
    <t xml:space="preserve">Faktor Angsuran Modal </t>
  </si>
  <si>
    <t xml:space="preserve">Rupiah </t>
  </si>
  <si>
    <t>= 1x (1+1) A</t>
  </si>
  <si>
    <t xml:space="preserve">   (1+1) A-1</t>
  </si>
  <si>
    <t xml:space="preserve">Biaya Pasti Per Jam </t>
  </si>
  <si>
    <t xml:space="preserve">a. Biaya Pengembalian Modal </t>
  </si>
  <si>
    <t>( B- C) x D</t>
  </si>
  <si>
    <t>W</t>
  </si>
  <si>
    <t>Rupiah</t>
  </si>
  <si>
    <t>b. Asuransi, dll</t>
  </si>
  <si>
    <t>Ins x B</t>
  </si>
  <si>
    <t>Biaya Pasti Per Jam = E+F</t>
  </si>
  <si>
    <t>G</t>
  </si>
  <si>
    <t xml:space="preserve">IV. BIAYA OPERASI PER JAM KERJA </t>
  </si>
  <si>
    <t>Bahan bakar</t>
  </si>
  <si>
    <t>= (12%-15%) x Pw x Ms</t>
  </si>
  <si>
    <t>Jika W &lt; 1500 ambil 12%</t>
  </si>
  <si>
    <t>H</t>
  </si>
  <si>
    <t>Pelumas</t>
  </si>
  <si>
    <t>= (2,5%-3%) x Pw x Mp</t>
  </si>
  <si>
    <t>Biaya Bengkel</t>
  </si>
  <si>
    <t>= (6,25% dan 8,75%) x B /W</t>
  </si>
  <si>
    <t>Bila W &lt; 1500 ambil 6,25%</t>
  </si>
  <si>
    <t>J</t>
  </si>
  <si>
    <t xml:space="preserve">Perawtaan Perbaikan </t>
  </si>
  <si>
    <t>= (12,5% dan 17,5%) x B /W</t>
  </si>
  <si>
    <t>Bila W &lt; 0, ambil 12,5%</t>
  </si>
  <si>
    <t>Operator = ( 1 Orang / Jam) x U1</t>
  </si>
  <si>
    <t>Pembantu Operator = (1 Orang / Jam ) x2</t>
  </si>
  <si>
    <t>Biaya Operasi Per Jam = ( H+I+J+K+L+M)</t>
  </si>
  <si>
    <t>TOTAL BIAYA SEWA ALAT EXCAVATIR 80-140</t>
  </si>
  <si>
    <t>HP( E,10) / JAM = ( G+P)</t>
  </si>
  <si>
    <t xml:space="preserve"> M</t>
  </si>
  <si>
    <t>P</t>
  </si>
  <si>
    <t>S</t>
  </si>
  <si>
    <t>Satuan</t>
  </si>
  <si>
    <t xml:space="preserve">Tenaga </t>
  </si>
  <si>
    <t>Pw</t>
  </si>
  <si>
    <t>Cp</t>
  </si>
  <si>
    <t>Hp</t>
  </si>
  <si>
    <t xml:space="preserve">Tingkat Suku Bunga </t>
  </si>
  <si>
    <t>i</t>
  </si>
  <si>
    <t>U1</t>
  </si>
  <si>
    <t>Ms</t>
  </si>
  <si>
    <t>Mp</t>
  </si>
  <si>
    <t xml:space="preserve">UPAH ANGKUT </t>
  </si>
  <si>
    <t xml:space="preserve">SUMBER BAHAN </t>
  </si>
  <si>
    <t xml:space="preserve">Tenaga Sorong </t>
  </si>
  <si>
    <t>Jarak = 35 M</t>
  </si>
  <si>
    <t>UPAH PENGANGKUTAN, MATERIAL MENGGUNAKAN KENDARAAN BERMOTOR</t>
  </si>
  <si>
    <t>JENIS JALAN DAN SPESIFIKASI (KM)</t>
  </si>
  <si>
    <t>HARGA DASAR KM / M3</t>
  </si>
  <si>
    <t xml:space="preserve">MEMAKAI KERETA SORONG </t>
  </si>
  <si>
    <t xml:space="preserve">Kondisi Jalan Datar </t>
  </si>
  <si>
    <t xml:space="preserve">batu Kali, Koral, Batu Belah </t>
  </si>
  <si>
    <t xml:space="preserve">Pasir Pasangan </t>
  </si>
  <si>
    <t xml:space="preserve">Semen </t>
  </si>
  <si>
    <t xml:space="preserve">Benda Cair </t>
  </si>
  <si>
    <t xml:space="preserve">URAIAN PEKERJAAN </t>
  </si>
  <si>
    <t xml:space="preserve">Jenis Peralatan </t>
  </si>
  <si>
    <t xml:space="preserve">Kapasitas </t>
  </si>
  <si>
    <t xml:space="preserve">Alat Baru        a. Umur Ekonomis </t>
  </si>
  <si>
    <t xml:space="preserve">                     b.  Jam Kerja dalam 1 Tahun</t>
  </si>
  <si>
    <t xml:space="preserve">                     c.  Harga Pokok Alat</t>
  </si>
  <si>
    <t xml:space="preserve">BIAYA PASTI PER JAM KERJA </t>
  </si>
  <si>
    <t>BULDOZER</t>
  </si>
  <si>
    <t>Nilai sisa Alat = 10% x B</t>
  </si>
  <si>
    <t>Faktor Angsuran Nmodal =  1x(1+1) / (1+1)*1</t>
  </si>
  <si>
    <t xml:space="preserve">Biaya Pasti Perjam </t>
  </si>
  <si>
    <t>a. Biaya Pengambilan Modal = (B-C) x D/W</t>
  </si>
  <si>
    <t>b. Asuransi d;; = 0,002 x ( B/W)</t>
  </si>
  <si>
    <t>BiayaPasti Per Jam = E+F</t>
  </si>
  <si>
    <t>BIAYA OPERASIONAL PER JAM KERJA</t>
  </si>
  <si>
    <t>Bahan Bakar = (12% -15%) x Pw  x Ms</t>
  </si>
  <si>
    <t>Pelumas  = (2,5% -3%) x Pw  x Mp</t>
  </si>
  <si>
    <t>Biaya Bengkel  = (6,25% -8,75%) x B/W</t>
  </si>
  <si>
    <t>Biaya Perawatan = (12,5% -17,5%) xB/W</t>
  </si>
  <si>
    <t xml:space="preserve">dan Perbaikan </t>
  </si>
  <si>
    <t>Operator = (1 Orang /Jam) x U1</t>
  </si>
  <si>
    <t>Biaya Operasi ( Per Jam)</t>
  </si>
  <si>
    <t>TOTAL BIAYA OPERASI ALAT / JAM = G+P</t>
  </si>
  <si>
    <t xml:space="preserve">LAIN-LAIN </t>
  </si>
  <si>
    <t>Upah Operator</t>
  </si>
  <si>
    <t>bahan Bakar Solar ( Non Sdubsidi )</t>
  </si>
  <si>
    <t xml:space="preserve">% Tahun </t>
  </si>
  <si>
    <t xml:space="preserve">Rp/ Jam </t>
  </si>
  <si>
    <t>JUMLAH</t>
  </si>
  <si>
    <t>R</t>
  </si>
  <si>
    <t>:</t>
  </si>
  <si>
    <t>Kawasan Olahraga Deli, Desa Sena, Kecamatan Batang Kuis, Kabupaten Deli Serdang - Sumatera Utara.</t>
  </si>
  <si>
    <t>Belanja Modal Bangunan Gedung Tempat Olahraga- PEMBUATAN SIRKUIT MOTOCROSS</t>
  </si>
  <si>
    <t>Jumlah  Harga Pekerjaan II ( Dipindahkan Ke Rekapitulasi)</t>
  </si>
  <si>
    <t>Biaya Keselamatan Konstruski</t>
  </si>
  <si>
    <t>%</t>
  </si>
  <si>
    <t>Harga Satuan Pekerjaan Per -M3</t>
  </si>
  <si>
    <t xml:space="preserve">: </t>
  </si>
  <si>
    <t xml:space="preserve">Sumatera Utara </t>
  </si>
  <si>
    <t>Kawasan Sport Centre Propinsi Sumatera Utara Jln. Sutan Serdang Kabupaten Deli Serdang.</t>
  </si>
  <si>
    <t>TM.02.A</t>
  </si>
  <si>
    <t xml:space="preserve">Tiap 1 m3 Galian tanah bisa sedalam &gt; 0 s/d 1 m dan cara umum sudah termasuk pembuangan hasil galian dengan jarak angkut L &lt; 5 m serta perataan dan perapihan </t>
  </si>
  <si>
    <t xml:space="preserve">Deli Serdang </t>
  </si>
  <si>
    <t>(Sirtu, Kerikil, Split, Koral, Batu Kali, dll)</t>
  </si>
  <si>
    <t>URAIAN ANALISA ALAT BERAT  BULDOZER</t>
  </si>
  <si>
    <t>JADWAL WAKTU PELAKSANAAN PEKERJAAN</t>
  </si>
  <si>
    <t>Tahun Anggaran</t>
  </si>
  <si>
    <t>Uraian</t>
  </si>
  <si>
    <t>Perkiraan Kuantitas</t>
  </si>
  <si>
    <t>Harga Satuan (Rp.)</t>
  </si>
  <si>
    <t>Jumlah Harga (Rp.)</t>
  </si>
  <si>
    <t>BOBOT</t>
  </si>
  <si>
    <t>KET</t>
  </si>
  <si>
    <t>BULAN KE I</t>
  </si>
  <si>
    <t>BULAN KE II</t>
  </si>
  <si>
    <t>BULAN KE III</t>
  </si>
  <si>
    <t>JUMLAH HARGA ( RP )</t>
  </si>
  <si>
    <t xml:space="preserve">JUMLAH BOBOT </t>
  </si>
  <si>
    <t>PERSENTASE KOMULATIF MIMGGUAN</t>
  </si>
  <si>
    <t>PERSENTASE KOMULATIF BULANAN</t>
  </si>
  <si>
    <t>Pekerjaan</t>
  </si>
  <si>
    <t>Lokasi</t>
  </si>
  <si>
    <t>Jangka Waktu Pelaksanaan Selama 90 ( Sembilan Puluh ) Hari Kalender</t>
  </si>
  <si>
    <t xml:space="preserve">ANALISA HARGA SATUAN PEKERJAAN ANGKUT </t>
  </si>
  <si>
    <t xml:space="preserve">URAIAN ANALISA ALAT BERAT </t>
  </si>
  <si>
    <t xml:space="preserve">REKAPITULASI </t>
  </si>
  <si>
    <t>PPn 11 %</t>
  </si>
  <si>
    <t>DIBULATKAN</t>
  </si>
  <si>
    <t>Satuan Kerja</t>
  </si>
  <si>
    <t>Tahun</t>
  </si>
  <si>
    <t>URAIAN PEKERJAAN</t>
  </si>
  <si>
    <t>VOLUME</t>
  </si>
  <si>
    <t>SAT</t>
  </si>
  <si>
    <t>ANALISA</t>
  </si>
  <si>
    <t>HARGA SATUAN</t>
  </si>
  <si>
    <t>PEKERJAAN PENDAHULUAN</t>
  </si>
  <si>
    <t>a</t>
  </si>
  <si>
    <t>Mobilisasi dan Dembilisasi Alat Berat</t>
  </si>
  <si>
    <t>b</t>
  </si>
  <si>
    <t>Kesehatan dan Keselamatan Kerja (SMK3)</t>
  </si>
  <si>
    <t>Pembersihan dan pengupasan lahan</t>
  </si>
  <si>
    <r>
      <t>M</t>
    </r>
    <r>
      <rPr>
        <sz val="11"/>
        <color rgb="FF000000"/>
        <rFont val="Calibri"/>
        <family val="2"/>
      </rPr>
      <t>²</t>
    </r>
  </si>
  <si>
    <t>M³</t>
  </si>
  <si>
    <t>c</t>
  </si>
  <si>
    <t>d</t>
  </si>
  <si>
    <t>REKAPITULASI ANALISA</t>
  </si>
  <si>
    <t>NO. KODE</t>
  </si>
  <si>
    <t>T</t>
  </si>
  <si>
    <t>N</t>
  </si>
  <si>
    <t>Bensin</t>
  </si>
  <si>
    <t>Solar</t>
  </si>
  <si>
    <t>PERHITUNGAN BIAYA ALAT BULDOZER / M3</t>
  </si>
  <si>
    <t>An.P.05</t>
  </si>
  <si>
    <t>Tandem Roller</t>
  </si>
  <si>
    <t>Pemadatan Tanah Menggunakan Alat Berat</t>
  </si>
  <si>
    <t>PERHITUNGAN BIAYA ALAT TANDEM ROLLER / M3</t>
  </si>
  <si>
    <t>TANDEM ROLLER</t>
  </si>
  <si>
    <t>PERHITUNGAN BIAYA ALAT ESCAVATOR / M3</t>
  </si>
  <si>
    <t>ESCAVATOR</t>
  </si>
  <si>
    <t>ANALISA HARGA SATUAN PEKERJAAN DENGAN ALAT BERAT</t>
  </si>
  <si>
    <t>Pegukuran Kembali dan Pematokan Area Kerja</t>
  </si>
  <si>
    <t>Lot</t>
  </si>
  <si>
    <t>Biaya Penerapan SMKK</t>
  </si>
  <si>
    <t>LA.09</t>
  </si>
  <si>
    <t>Tanah Timbun Pilihan</t>
  </si>
  <si>
    <t>Tanah Biasa</t>
  </si>
  <si>
    <t>MOBILISASI PERALATAN DAN PERLENGKAPAN</t>
  </si>
  <si>
    <t>ITEM PEMBAYARAN NO.</t>
  </si>
  <si>
    <t>JENIS PEKERJAAN</t>
  </si>
  <si>
    <t>MOBILISASI FASILITAS LABORATORIUM</t>
  </si>
  <si>
    <t>Lembar 1.2-1</t>
  </si>
  <si>
    <t>HARGA</t>
  </si>
  <si>
    <t>No.</t>
  </si>
  <si>
    <t>U R A I A N</t>
  </si>
  <si>
    <t>SATUAN</t>
  </si>
  <si>
    <t>VOL.</t>
  </si>
  <si>
    <t>(Rp.)</t>
  </si>
  <si>
    <t>TOTAL</t>
  </si>
  <si>
    <t>A.</t>
  </si>
  <si>
    <t>Sewa Tanah</t>
  </si>
  <si>
    <t>m2</t>
  </si>
  <si>
    <t>B.</t>
  </si>
  <si>
    <t>PERALATAN</t>
  </si>
  <si>
    <t>Periksa lembar 1.2-2</t>
  </si>
  <si>
    <t>Soil &amp; Aggregate Testing</t>
  </si>
  <si>
    <t>Compaction Test</t>
  </si>
  <si>
    <t>C.</t>
  </si>
  <si>
    <t>Kantor Lapangan dan Fasilitas</t>
  </si>
  <si>
    <t>CBR Test</t>
  </si>
  <si>
    <t>Base Camp</t>
  </si>
  <si>
    <t>Kantor</t>
  </si>
  <si>
    <t>Atterberg Limits</t>
  </si>
  <si>
    <t>Barak</t>
  </si>
  <si>
    <t>Grain Size Analysis</t>
  </si>
  <si>
    <t>Bengkel</t>
  </si>
  <si>
    <t>Field Density Test by Sand Cone Methode</t>
  </si>
  <si>
    <t>Gudang, dan lain-lain</t>
  </si>
  <si>
    <t>Moisture Content</t>
  </si>
  <si>
    <t>. . . .</t>
  </si>
  <si>
    <t>Abrasion of Aggregate by Los Angeles Machine</t>
  </si>
  <si>
    <t>Bituminous Testing</t>
  </si>
  <si>
    <t>D.</t>
  </si>
  <si>
    <t>set</t>
  </si>
  <si>
    <t>Marshall Asphalt Test</t>
  </si>
  <si>
    <t>Ruang Laboratorium (sesuai Gambar)</t>
  </si>
  <si>
    <t>Mix Air Viod Content (Accurate Method)</t>
  </si>
  <si>
    <t>Core Drill</t>
  </si>
  <si>
    <t>Specific Gravity</t>
  </si>
  <si>
    <t>Metal Thermometer</t>
  </si>
  <si>
    <t>Accessories and Tolls</t>
  </si>
  <si>
    <t>Penetration Test</t>
  </si>
  <si>
    <t>Softening Point</t>
  </si>
  <si>
    <t>Refusal Density Compactor</t>
  </si>
  <si>
    <t>Concrete Testing</t>
  </si>
  <si>
    <t xml:space="preserve">Slump Cone </t>
  </si>
  <si>
    <t>Cylinder/Cube Mould for Compressive Strength</t>
  </si>
  <si>
    <t>Extraction Test, Centrifuge/Refflux Method</t>
  </si>
  <si>
    <t>Specific Gravity for Coarse Aggregate</t>
  </si>
  <si>
    <t>Crushing Machine</t>
  </si>
  <si>
    <t>Specific Gravity for Fine Aggregate</t>
  </si>
  <si>
    <t>Operasional</t>
  </si>
  <si>
    <t>Beam Mould for Flexural Strength (RIGID)</t>
  </si>
  <si>
    <t>Pendukung</t>
  </si>
  <si>
    <t>(Periksa Fasilitas Laboratorium)</t>
  </si>
  <si>
    <t>E.</t>
  </si>
  <si>
    <t>MOBILISASI LAINNYA</t>
  </si>
  <si>
    <t>Catatan :</t>
  </si>
  <si>
    <t>E.I.</t>
  </si>
  <si>
    <t>PEKERJAAN DARURAT</t>
  </si>
  <si>
    <t>LS</t>
  </si>
  <si>
    <t>E.II.</t>
  </si>
  <si>
    <t>LAIN - LAIN</t>
  </si>
  <si>
    <t>Komunikasi Lapangan Lengkap</t>
  </si>
  <si>
    <t>Buah</t>
  </si>
  <si>
    <t>G.</t>
  </si>
  <si>
    <t>DEMOBILISASI</t>
  </si>
  <si>
    <t>Total Biaya Mobilisasi</t>
  </si>
  <si>
    <t>Jumlah yang tercantum pada masing-masing item mobilisasi di atas sudah termasuk over-head dan laba</t>
  </si>
  <si>
    <t>serta seluruh pajak dan bea (kecuali PPn), dan pengeluaran lainnya.</t>
  </si>
  <si>
    <t xml:space="preserve">JENIS PEKERJAAN                                  </t>
  </si>
  <si>
    <t>Lembar 1.2-2</t>
  </si>
  <si>
    <t>KODE</t>
  </si>
  <si>
    <t>JENIS ALAT</t>
  </si>
  <si>
    <t>ALAT</t>
  </si>
  <si>
    <t>Unit</t>
  </si>
  <si>
    <t>BLENDING EQUIPMENT</t>
  </si>
  <si>
    <t>Total untuk Item B pada Lembar 1</t>
  </si>
  <si>
    <t>ANS.01</t>
  </si>
  <si>
    <t xml:space="preserve">Mobilisasi dan Demobilisasi Peralatan Konstruksi dan Sumber Daya </t>
  </si>
  <si>
    <t>ANALISA HARGA SATUAN</t>
  </si>
  <si>
    <t>A.2.2.1</t>
  </si>
  <si>
    <t>HARGA SATUAN PEKERJAAN PERSIAPAN</t>
  </si>
  <si>
    <t>A. 2.2.1.2</t>
  </si>
  <si>
    <t>Pembuatan 1 m2  pagar sementara dari seng gelombang tinggi 2 meter</t>
  </si>
  <si>
    <t>Koefisien</t>
  </si>
  <si>
    <t>Harga Satuan 
(Rp)</t>
  </si>
  <si>
    <t>Jumlah  Harga
(Rp)</t>
  </si>
  <si>
    <t>TENAGA</t>
  </si>
  <si>
    <t>Pekerja</t>
  </si>
  <si>
    <t>Tukang Kayu</t>
  </si>
  <si>
    <t>Kepala Tukang</t>
  </si>
  <si>
    <t>JUMLAH TENAGA KERJA</t>
  </si>
  <si>
    <t>BAHAN</t>
  </si>
  <si>
    <t>Dolken kayu
φ 8-10/400 cm</t>
  </si>
  <si>
    <t>Batang</t>
  </si>
  <si>
    <t>Semen portland</t>
  </si>
  <si>
    <t>Seng gelombang</t>
  </si>
  <si>
    <t>Pasir beton</t>
  </si>
  <si>
    <t>Koral beton</t>
  </si>
  <si>
    <t>Kayu 5/7</t>
  </si>
  <si>
    <t>Paku biasa 2” – 5”</t>
  </si>
  <si>
    <t>Meni besi</t>
  </si>
  <si>
    <t>JUMLAH HARGA BAHAN</t>
  </si>
  <si>
    <t>Jumlah (A+B)</t>
  </si>
  <si>
    <t>Overhead &amp; Profit (Contoh 15 %)</t>
  </si>
  <si>
    <t>15% x C</t>
  </si>
  <si>
    <t>Harga Satuan Pekerjaan (C+D)</t>
  </si>
  <si>
    <t>A.2.3.1</t>
  </si>
  <si>
    <t>HARGA SATUAN PEKERJAAN TANAH</t>
  </si>
  <si>
    <t>A.2.3.1.11. B</t>
  </si>
  <si>
    <t>Pengurugan 1 m3 dengan tanah humus</t>
  </si>
  <si>
    <t>Tanah urug humus</t>
  </si>
  <si>
    <t>A.4.1.1</t>
  </si>
  <si>
    <t>HARGA SATUAN PEKERJAAN BETON</t>
  </si>
  <si>
    <t>A.4.1.1.5</t>
  </si>
  <si>
    <t>Membuat 1 m3 beton mutu f’  = 14.5 MPa (K 175). slump (12 ±2) cm. w/c = 0.66</t>
  </si>
  <si>
    <t>Tukang Batu</t>
  </si>
  <si>
    <t>Semen Portland</t>
  </si>
  <si>
    <t>kg</t>
  </si>
  <si>
    <t>Batu Pecah  2 - 3cm</t>
  </si>
  <si>
    <t>Air</t>
  </si>
  <si>
    <t>A.4.1.1.17</t>
  </si>
  <si>
    <t xml:space="preserve">Pembesian 1 kg dengan besi polos </t>
  </si>
  <si>
    <t>Tukang Besi</t>
  </si>
  <si>
    <t>Besi beton (polos)</t>
  </si>
  <si>
    <t>Kawat beton</t>
  </si>
  <si>
    <t>Harga Satuan Pekerjaan per Kg</t>
  </si>
  <si>
    <t>A.4.1.1.24 A</t>
  </si>
  <si>
    <t>Pemasangan 1 m2  bekisting untuk lantai (2x pakai)</t>
  </si>
  <si>
    <t>Kayu kelas III</t>
  </si>
  <si>
    <t>Paku 5 cm – 12 cm</t>
  </si>
  <si>
    <t>Minyak bekisting</t>
  </si>
  <si>
    <t>Balok kayu kelas III</t>
  </si>
  <si>
    <r>
      <t xml:space="preserve">Plywood </t>
    </r>
    <r>
      <rPr>
        <sz val="10"/>
        <rFont val="Century Gothic"/>
        <family val="2"/>
      </rPr>
      <t>tebal 9 mm</t>
    </r>
  </si>
  <si>
    <t>Dolken kayu galam 8–10 cm panj4 m</t>
  </si>
  <si>
    <t>BAHAN 2X PAKAI (1/2 JLH. HARGA BAHAN)</t>
  </si>
  <si>
    <t>A.4.2.1</t>
  </si>
  <si>
    <t xml:space="preserve">HARGA SATUAN PEKERJAAN BESI DAN ALUMUNIUM </t>
  </si>
  <si>
    <t>A.4.2.1.14 B</t>
  </si>
  <si>
    <t>Pemasangan 1 m2 Vertical blinds</t>
  </si>
  <si>
    <t>Tukang</t>
  </si>
  <si>
    <t>Kepala tukang</t>
  </si>
  <si>
    <r>
      <rPr>
        <i/>
        <sz val="10"/>
        <rFont val="Century Gothic"/>
        <family val="2"/>
      </rPr>
      <t xml:space="preserve">vertical blinds </t>
    </r>
    <r>
      <rPr>
        <sz val="10"/>
        <rFont val="Century Gothic"/>
        <family val="2"/>
      </rPr>
      <t>(tirai)</t>
    </r>
  </si>
  <si>
    <r>
      <t>m</t>
    </r>
    <r>
      <rPr>
        <b/>
        <sz val="10"/>
        <rFont val="Century Gothic"/>
        <family val="2"/>
      </rPr>
      <t>2</t>
    </r>
  </si>
  <si>
    <t>Overhead &amp; Profit (Contoh 15%)</t>
  </si>
  <si>
    <t>A.4.4.3</t>
  </si>
  <si>
    <t>HARGA SATUAN PEKERJAAN PENUTUP LANTAI DAN PENUTUP DINDING</t>
  </si>
  <si>
    <t>A.4.4.3.36 C</t>
  </si>
  <si>
    <t>Pemasangan 1m2 lantai keramik ukuran 60cm x 60cm</t>
  </si>
  <si>
    <t>Ubin keramik</t>
  </si>
  <si>
    <t>Semen Portlan</t>
  </si>
  <si>
    <t>Pasir pasang</t>
  </si>
  <si>
    <t>Semen warna</t>
  </si>
  <si>
    <t>A.4.4.3.60 A</t>
  </si>
  <si>
    <t>Pemasangan 1 m2 wallpaper Lux Motif lebar 50 cm</t>
  </si>
  <si>
    <t>Wallpaper</t>
  </si>
  <si>
    <t>Lem</t>
  </si>
  <si>
    <t>A.4.4.3.65</t>
  </si>
  <si>
    <t>Pemasangan 1 m2 paving block tebal 8 cm</t>
  </si>
  <si>
    <t xml:space="preserve">Paving block 8 cm </t>
  </si>
  <si>
    <t>A.4.4.3.66.b</t>
  </si>
  <si>
    <t>Pemasangan 1 m2 lantai SPC tebal 4 mm</t>
  </si>
  <si>
    <t>Papan SPC</t>
  </si>
  <si>
    <t>Karet dan plastic</t>
  </si>
  <si>
    <t>A.4.5.1</t>
  </si>
  <si>
    <t>SATUAN PEKERJAAN LANGIT-LANGIT (PLAFOND)</t>
  </si>
  <si>
    <t>A.4.5.1.9.a</t>
  </si>
  <si>
    <t>Pemasangan 1 m’ plint kayu profil</t>
  </si>
  <si>
    <t>Kayu plint 1"x3" Siap Ketam</t>
  </si>
  <si>
    <t>Paku</t>
  </si>
  <si>
    <t>A.4.5.1.9.b</t>
  </si>
  <si>
    <t>Pemasangan 1 m’ list kayu profil Moulding</t>
  </si>
  <si>
    <t>Tukang kayu</t>
  </si>
  <si>
    <t>List Profil 1"-2"</t>
  </si>
  <si>
    <t>Alat Bantu</t>
  </si>
  <si>
    <t>A.4.6.1</t>
  </si>
  <si>
    <t>HARGA SATUAN PEKERJAAN KAYU</t>
  </si>
  <si>
    <t>A.4.6.1.8</t>
  </si>
  <si>
    <t>Pembuatan 1 m2 daun pintu plywood rangkap. rangka kayu kelas II tertutup(lebar sampai 90 cm)</t>
  </si>
  <si>
    <t>Papan kayu</t>
  </si>
  <si>
    <t>Paku 1 cm – 2.5 cm</t>
  </si>
  <si>
    <t>Lem kayu</t>
  </si>
  <si>
    <r>
      <t xml:space="preserve">Plywood </t>
    </r>
    <r>
      <rPr>
        <sz val="10"/>
        <rFont val="Century Gothic"/>
        <family val="2"/>
      </rPr>
      <t>tebal 4 mm Uk. (90 x 220) cm</t>
    </r>
  </si>
  <si>
    <t>Lembar</t>
  </si>
  <si>
    <t>A.4.6.1.22 B</t>
  </si>
  <si>
    <t>Pemasangan 1 m2 HPL</t>
  </si>
  <si>
    <t>A.4.6.1.25.A</t>
  </si>
  <si>
    <t xml:space="preserve">Pemasangan 1 m2 dinding pemisah HDF rangkap rangka kayu kelas III </t>
  </si>
  <si>
    <t>Balok kayu.
6 x 12</t>
  </si>
  <si>
    <t>Paku
 5 dan 10</t>
  </si>
  <si>
    <t>HDF  6 mm.120 x 240</t>
  </si>
  <si>
    <t>A.4.6.2</t>
  </si>
  <si>
    <t>HARGA SATUAN PEKERJAAN KUNCI DAN KACA</t>
  </si>
  <si>
    <t>A.4.6.2.6 B</t>
  </si>
  <si>
    <t>Pemasangan 1 buah Pegangan Casement</t>
  </si>
  <si>
    <t>A.4.6.2.15</t>
  </si>
  <si>
    <t>Pemasangan 1 buah kunci lemari</t>
  </si>
  <si>
    <t>Kunci lemari</t>
  </si>
  <si>
    <t>A.4.6.2.16</t>
  </si>
  <si>
    <t>Pemasangan 1 m2 kaca tebal 5 mm</t>
  </si>
  <si>
    <t>Kaca tebal 5mm</t>
  </si>
  <si>
    <t>Sealant</t>
  </si>
  <si>
    <t>A.4.7.1</t>
  </si>
  <si>
    <t>HARGA SATUAN PEKERJAAN PENGECATAN</t>
  </si>
  <si>
    <t>A.4.7.1.9</t>
  </si>
  <si>
    <t>Pelaburan 1 m2 bidang kayu dengan vernis</t>
  </si>
  <si>
    <t>Tukang cat</t>
  </si>
  <si>
    <t>Vernis</t>
  </si>
  <si>
    <t>Dempul</t>
  </si>
  <si>
    <t>Ampelas</t>
  </si>
  <si>
    <t>A.4.7.1.9 A</t>
  </si>
  <si>
    <t>1 m2 Mengecatan Bidang Kayu/Besi Lama (2 lapis cat penutup)</t>
  </si>
  <si>
    <t>Plamur</t>
  </si>
  <si>
    <t>cat dasar</t>
  </si>
  <si>
    <t>cat kilat setara bee brand</t>
  </si>
  <si>
    <t>A.4.7.1.11</t>
  </si>
  <si>
    <t>Pengecatan 1 m2 tembok lama (1 lapis cat dasar 2 lapis cat penutup)</t>
  </si>
  <si>
    <t>Cat dasar</t>
  </si>
  <si>
    <t>Cat penutup</t>
  </si>
  <si>
    <t>A.4.7.1.16 A</t>
  </si>
  <si>
    <t>1 m2 Mengecatan Bidang Besi dengan cat perak</t>
  </si>
  <si>
    <t>Menie besi</t>
  </si>
  <si>
    <t>cat perak</t>
  </si>
  <si>
    <t>Kwas</t>
  </si>
  <si>
    <t>A.4.7.1.21B</t>
  </si>
  <si>
    <t>Pengecatan 1 m2 mengunakan Bahan Duco setara</t>
  </si>
  <si>
    <t>Plamuur</t>
  </si>
  <si>
    <t>Cat penutup setara Duco</t>
  </si>
  <si>
    <t>Mesin Compressor</t>
  </si>
  <si>
    <t>JUMLAH HARGA ALAT</t>
  </si>
  <si>
    <t>A.5.1.1</t>
  </si>
  <si>
    <t>HARGA SATUAN PEKERJAAN SANITASI DALAM GEDUNG</t>
  </si>
  <si>
    <t>A.5.1.1.1 A</t>
  </si>
  <si>
    <t>Pemasangan 1 buah closet duduk/monoblock setara TOTO</t>
  </si>
  <si>
    <t>Tukang batu</t>
  </si>
  <si>
    <t>Closet duduk</t>
  </si>
  <si>
    <t>Perlengkapan</t>
  </si>
  <si>
    <t>6% x closet</t>
  </si>
  <si>
    <t>A.5.1.1.5 A</t>
  </si>
  <si>
    <t>Pemasangan 1 buah wastafel Setara TOTO</t>
  </si>
  <si>
    <t>Wastafel</t>
  </si>
  <si>
    <t>12% dari wastafel</t>
  </si>
  <si>
    <t>A.5.1.1.12</t>
  </si>
  <si>
    <t>Pemasangan 1 buah bak cuci piring stainlessteel</t>
  </si>
  <si>
    <t>Bak cuci piring</t>
  </si>
  <si>
    <t>Waterdrain</t>
  </si>
  <si>
    <t>A.5.1.1.18</t>
  </si>
  <si>
    <t>Pemasangan 1 buah kran diameter ½” atau 3/4”</t>
  </si>
  <si>
    <t>TENAGA KERJA</t>
  </si>
  <si>
    <t>Kran air</t>
  </si>
  <si>
    <t>Sealtape</t>
  </si>
  <si>
    <t>A.5.1.1.18 C</t>
  </si>
  <si>
    <t>Pemasangan 1 buah Jet Washer Closet setara TOTO</t>
  </si>
  <si>
    <t>Jet Washer Closet</t>
  </si>
  <si>
    <t>bh</t>
  </si>
  <si>
    <t>Kg/M'</t>
  </si>
  <si>
    <t>PEKERJAAN LINTASAN SIRKUIT</t>
  </si>
  <si>
    <t>An. Tanah-02</t>
  </si>
  <si>
    <t>An. Tanah-01</t>
  </si>
  <si>
    <t>An.Tanah-03.A</t>
  </si>
  <si>
    <t>An.Tanah-03.B</t>
  </si>
  <si>
    <r>
      <t>Pembersihan dan Pengupasan 1M</t>
    </r>
    <r>
      <rPr>
        <b/>
        <sz val="10"/>
        <color theme="1"/>
        <rFont val="Calibri"/>
        <family val="2"/>
      </rPr>
      <t>²</t>
    </r>
    <r>
      <rPr>
        <b/>
        <sz val="10"/>
        <color theme="1"/>
        <rFont val="Century Gothic"/>
        <family val="2"/>
      </rPr>
      <t xml:space="preserve"> Permukaan Tanah (striping)</t>
    </r>
  </si>
  <si>
    <t>An. Tanah-01.A</t>
  </si>
  <si>
    <t>Dihitung</t>
  </si>
  <si>
    <t>Pembuatan Direksi Keet sementara lantai plesteran</t>
  </si>
  <si>
    <t>Setting Galian Mekanis Sirkuit (Jumping Set)</t>
  </si>
  <si>
    <t>SATUAN PEMBAYARAN</t>
  </si>
  <si>
    <t xml:space="preserve">         URAIAN ANALISA HARGA SATUAN</t>
  </si>
  <si>
    <t>FORMULIR STANDAR UNTUK</t>
  </si>
  <si>
    <t>PEREKAMAN ANALISA MASING-MASING HARGA SATUAN</t>
  </si>
  <si>
    <t xml:space="preserve">                                                                                                            </t>
  </si>
  <si>
    <t>KOEF.</t>
  </si>
  <si>
    <t>KETERANGAN</t>
  </si>
  <si>
    <t>PROYEK</t>
  </si>
  <si>
    <t>I.</t>
  </si>
  <si>
    <t>ASUMSI</t>
  </si>
  <si>
    <t>No. PAKET KONTRAK</t>
  </si>
  <si>
    <t>NAMA PAKET</t>
  </si>
  <si>
    <t>Lokasi pekerjaan : sepanjang jalan</t>
  </si>
  <si>
    <t>PROP / KAB / KODYA</t>
  </si>
  <si>
    <t>Jam kerja efektif per-hari</t>
  </si>
  <si>
    <t>Tk</t>
  </si>
  <si>
    <t>jam</t>
  </si>
  <si>
    <t>PERKIRAAN VOL. PEK.</t>
  </si>
  <si>
    <t>-</t>
  </si>
  <si>
    <t>TOTAL HARGA (Rp.)</t>
  </si>
  <si>
    <t>% THD. BIAYA PROYEK</t>
  </si>
  <si>
    <t>II.</t>
  </si>
  <si>
    <t>PERKIRAAN</t>
  </si>
  <si>
    <t>NO.</t>
  </si>
  <si>
    <t>KOMPONEN</t>
  </si>
  <si>
    <t>KUANTITAS</t>
  </si>
  <si>
    <t>Km</t>
  </si>
  <si>
    <t>1.</t>
  </si>
  <si>
    <t>(L01)</t>
  </si>
  <si>
    <t>III.</t>
  </si>
  <si>
    <t>PEMAKAIAN BAHAN, ALAT DAN TENAGA</t>
  </si>
  <si>
    <t>2.</t>
  </si>
  <si>
    <t>(L03)</t>
  </si>
  <si>
    <t xml:space="preserve">   1.</t>
  </si>
  <si>
    <t xml:space="preserve">JUMLAH HARGA TENAGA   </t>
  </si>
  <si>
    <t xml:space="preserve">   2.</t>
  </si>
  <si>
    <t xml:space="preserve">JUMLAH HARGA BAHAN   </t>
  </si>
  <si>
    <t>menit</t>
  </si>
  <si>
    <t>T1</t>
  </si>
  <si>
    <t>T2</t>
  </si>
  <si>
    <t>Q1</t>
  </si>
  <si>
    <t>3.</t>
  </si>
  <si>
    <t xml:space="preserve">JUMLAH HARGA PERALATAN   </t>
  </si>
  <si>
    <t xml:space="preserve"> =  1  :  Q1</t>
  </si>
  <si>
    <t>JUMLAH HARGA TENAGA, BAHAN DAN PERALATAN  ( A + B + C )</t>
  </si>
  <si>
    <t>OVERHEAD &amp; PROFIT</t>
  </si>
  <si>
    <t>%  x  D</t>
  </si>
  <si>
    <t>(E08)</t>
  </si>
  <si>
    <t>F.</t>
  </si>
  <si>
    <t>HARGA SATUAN PEKERJAAN  ( D + E )</t>
  </si>
  <si>
    <t>Note: 1</t>
  </si>
  <si>
    <t>Satuan dapat berdasarkan atas jam operasi untuk Tenaga Kerja dan Peralatan, volume dan/atau ukuran</t>
  </si>
  <si>
    <t>berat untuk bahan-bahan.</t>
  </si>
  <si>
    <t>v1</t>
  </si>
  <si>
    <t>Km/Jam</t>
  </si>
  <si>
    <t xml:space="preserve">Kuantitas satuan adalah kuantitas perkiraan setiap komponen untuk menyelesaikan satu satuan pekerjaan </t>
  </si>
  <si>
    <t>Kecepatan rata-rata kosong</t>
  </si>
  <si>
    <t>v2</t>
  </si>
  <si>
    <t>dari nomor mata pembayaran. Harga Satuan yang disampaikan Penyedia Jasa tidak dapat diubah kecuali</t>
  </si>
  <si>
    <t>terdapat Penyesuaian Harga (Eskalasi/Deskalasi) sesuai ketentuan dalam Instruksi Kepada Peserta Lelang</t>
  </si>
  <si>
    <t>Biaya satuan untuk peralatan sudah termasuk bahan bakar, bahan habis dipakai dan operator.</t>
  </si>
  <si>
    <t>Biaya satuan sudah termasuk pengeluaran untuk seluruh pajak yang berkaitan (tetapi tidak termasuk PPN</t>
  </si>
  <si>
    <t>T3</t>
  </si>
  <si>
    <t>yang dibayar dari kontrak) dan biaya-biaya lainnya.</t>
  </si>
  <si>
    <t>Kapasitas Produksi / Jam   =</t>
  </si>
  <si>
    <t>V x Fa x 60</t>
  </si>
  <si>
    <t>Q2</t>
  </si>
  <si>
    <t xml:space="preserve"> =  1  :  Q2</t>
  </si>
  <si>
    <t>Berlanjut ke halaman berikut</t>
  </si>
  <si>
    <t>Lanjutan</t>
  </si>
  <si>
    <t>2.d.</t>
  </si>
  <si>
    <t>ALAT  BANTU</t>
  </si>
  <si>
    <t>Diperlukan alat-alat bantu kecil</t>
  </si>
  <si>
    <t xml:space="preserve">   3.</t>
  </si>
  <si>
    <t>Qt</t>
  </si>
  <si>
    <t>Kebutuhan tenaga :</t>
  </si>
  <si>
    <t>- Pekerja</t>
  </si>
  <si>
    <t>orang</t>
  </si>
  <si>
    <t>- Mandor</t>
  </si>
  <si>
    <t>= (Tk x P) : Qt</t>
  </si>
  <si>
    <t>= (Tk x M) : Qt</t>
  </si>
  <si>
    <t>4.</t>
  </si>
  <si>
    <t>HARGA DASAR SATUAN UPAH, BAHAN DAN ALAT</t>
  </si>
  <si>
    <t>Lihat lampiran.</t>
  </si>
  <si>
    <t>5.</t>
  </si>
  <si>
    <t>ANALISA HARGA SATUAN PEKERJAAN</t>
  </si>
  <si>
    <t>Lihat perhitungan dalam FORMULIR STANDAR UNTUK</t>
  </si>
  <si>
    <t>PEREKAMAN ANALISA MASING-MASING HARGA</t>
  </si>
  <si>
    <t>SATUAN.</t>
  </si>
  <si>
    <t>Didapat Harga Satuan Pekerjaan :</t>
  </si>
  <si>
    <t xml:space="preserve">Rp.  </t>
  </si>
  <si>
    <t>6.</t>
  </si>
  <si>
    <t>WAKTU PELAKSANAAN YANG DIPERLUKAN</t>
  </si>
  <si>
    <t>Masa Pelaksanaan :</t>
  </si>
  <si>
    <t>. . . . . . . . . . . .</t>
  </si>
  <si>
    <t>bulan</t>
  </si>
  <si>
    <t>7.</t>
  </si>
  <si>
    <t>VOLUME PEKERJAAN YANG DIPERLUKAN</t>
  </si>
  <si>
    <t>Volume pekerjaan  :</t>
  </si>
  <si>
    <t>(L02)</t>
  </si>
  <si>
    <t>URUTAN KERJA</t>
  </si>
  <si>
    <t>2.a.</t>
  </si>
  <si>
    <t>Pekerjaan dilakukan secara mekanik/manual</t>
  </si>
  <si>
    <t>Jarak rata-rata Base Camp ke lokasi pekerjaan</t>
  </si>
  <si>
    <t>Flat Bed Truck mengangkut gorong-gorong jadi</t>
  </si>
  <si>
    <t>ke lapangan</t>
  </si>
  <si>
    <t>Dasar gorong-gorong digali sesuai kebutuhan dan ma-</t>
  </si>
  <si>
    <t>tp</t>
  </si>
  <si>
    <t>Material pilihan untuk penimbunan kembali (padat)</t>
  </si>
  <si>
    <t>Sekelompok pekerja akan melaksanakan pekerjaan</t>
  </si>
  <si>
    <t>dengan cara manual dengan menggunakan alat bantu</t>
  </si>
  <si>
    <t>Untuk mendapatkan 1 M' gorong-gorong diperlukan</t>
  </si>
  <si>
    <t>M3/M'</t>
  </si>
  <si>
    <t>(EI-241)</t>
  </si>
  <si>
    <t>(M09)</t>
  </si>
  <si>
    <t>Urugan Porus</t>
  </si>
  <si>
    <t>Mat. Pilihan</t>
  </si>
  <si>
    <t>bh/M'</t>
  </si>
  <si>
    <t>Tamper</t>
  </si>
  <si>
    <t>(E25)</t>
  </si>
  <si>
    <t>Flat Bed Truck</t>
  </si>
  <si>
    <t>(E11)</t>
  </si>
  <si>
    <t>Alat  Bantu</t>
  </si>
  <si>
    <t>2.b.</t>
  </si>
  <si>
    <t>Kecepatan</t>
  </si>
  <si>
    <t>v</t>
  </si>
  <si>
    <t>Km / Jam</t>
  </si>
  <si>
    <t>Efisiensi alat</t>
  </si>
  <si>
    <t>Lebar pemadatan</t>
  </si>
  <si>
    <t>Lb</t>
  </si>
  <si>
    <t>Banyak lintasan</t>
  </si>
  <si>
    <t>n</t>
  </si>
  <si>
    <t>lintasan</t>
  </si>
  <si>
    <t>Tebal lapis hamparan</t>
  </si>
  <si>
    <t>Kap. Prod. / Jam   =</t>
  </si>
  <si>
    <t>v x 1000 x Fa x Lb x tp</t>
  </si>
  <si>
    <t xml:space="preserve">M' / Jam </t>
  </si>
  <si>
    <t>Koefisien Alat / m'</t>
  </si>
  <si>
    <t>2.c.</t>
  </si>
  <si>
    <t>Jumlah lapisan timbunan</t>
  </si>
  <si>
    <t>Kapasitas bak sekali muat</t>
  </si>
  <si>
    <t>M'</t>
  </si>
  <si>
    <t>Faktor efisiensi alat</t>
  </si>
  <si>
    <t>Kecepatanrata-rata bermuatan</t>
  </si>
  <si>
    <t>Waktu siklus    :</t>
  </si>
  <si>
    <t>- Waktu  tempuh isi  = (L : v1 ) x 60</t>
  </si>
  <si>
    <t>-  Waktutempuh kosong  = (L : v2)  x  60</t>
  </si>
  <si>
    <t>-  Muat, bongkar dan lain-lain</t>
  </si>
  <si>
    <t>Lump Sump</t>
  </si>
  <si>
    <t xml:space="preserve">- Sekop    </t>
  </si>
  <si>
    <t xml:space="preserve">- Pacul     </t>
  </si>
  <si>
    <t>Produksi menentukan :  Flat Bed Truck</t>
  </si>
  <si>
    <t>M'/jam</t>
  </si>
  <si>
    <t>- Tukang</t>
  </si>
  <si>
    <t>= (Tk x T) : Qt</t>
  </si>
  <si>
    <t xml:space="preserve"> / M'</t>
  </si>
  <si>
    <t>: M1</t>
  </si>
  <si>
    <t xml:space="preserve"> Sand bedding</t>
  </si>
  <si>
    <t>terial backfill dipadatkan dengan Tamper</t>
  </si>
  <si>
    <t>(M59)</t>
  </si>
  <si>
    <t>Baja Tulangan</t>
  </si>
  <si>
    <t>- Material Pilihan</t>
  </si>
  <si>
    <t xml:space="preserve">    n x (El-241)</t>
  </si>
  <si>
    <t>Tebal lapis rata-rata</t>
  </si>
  <si>
    <t xml:space="preserve">    n x N x (M-09)</t>
  </si>
  <si>
    <t>(M39)</t>
  </si>
  <si>
    <t>Beton 30 Mpa</t>
  </si>
  <si>
    <t>Koefisien tenaga / M'   :</t>
  </si>
  <si>
    <t>Lebar gorong-gorong</t>
  </si>
  <si>
    <t>Tinggi gorong-gorong</t>
  </si>
  <si>
    <t>Tebal atas gorong-gorong</t>
  </si>
  <si>
    <t>cm</t>
  </si>
  <si>
    <t>Tebal dasar saluran dan dinding tegak gorong-gorong</t>
  </si>
  <si>
    <t>Gorong-gorong kotak dicetak di Base Camp</t>
  </si>
  <si>
    <t>Tebal lapis porus pada dasar gorong-gorong kotak</t>
  </si>
  <si>
    <t xml:space="preserve">Luas panampang dinding </t>
  </si>
  <si>
    <t>= (tag x B) + (tbg x (B+2*(T-tbg+tag)</t>
  </si>
  <si>
    <t>l</t>
  </si>
  <si>
    <t>- Beton fc 30 MPa = A x l x 1.03</t>
  </si>
  <si>
    <t>- Baja Tulangan (asumsi 100kg/m3)</t>
  </si>
  <si>
    <t>(EI241)</t>
  </si>
  <si>
    <t xml:space="preserve">    Ts</t>
  </si>
  <si>
    <t>- Alat-alat kecil lain</t>
  </si>
  <si>
    <t>Produksi Gorong-gorong Kotak / hari =  Tk x Q2</t>
  </si>
  <si>
    <t>: 2.3.(15)</t>
  </si>
  <si>
    <t>Analisa EI-2315</t>
  </si>
  <si>
    <t>: Gorong-gorong Kotak Beton Bertulang, ukuran dalam 100 x 100 cm</t>
  </si>
  <si>
    <t>Cetakan ukuran 100 x 100</t>
  </si>
  <si>
    <t>Cetakan gorong-gorong kotak ukuran 100 x 100</t>
  </si>
  <si>
    <t>: 2.3.(21)</t>
  </si>
  <si>
    <t>Analisa EI-2321</t>
  </si>
  <si>
    <t>: Gorong-gorong Kotak Beton Bertulang, ukuran dalam 200 x 200 cm</t>
  </si>
  <si>
    <t>Cetakan ukuran 200 x 200</t>
  </si>
  <si>
    <t>Cetakan gorong-gorong kotak ukuran 200 x 200</t>
  </si>
  <si>
    <r>
      <t>TAMPER</t>
    </r>
    <r>
      <rPr>
        <sz val="10"/>
        <rFont val="Century Gothic"/>
        <family val="2"/>
      </rPr>
      <t xml:space="preserve"> (pemadatan lapis dasar)</t>
    </r>
  </si>
  <si>
    <r>
      <t>TAMPER</t>
    </r>
    <r>
      <rPr>
        <sz val="10"/>
        <rFont val="Century Gothic"/>
        <family val="2"/>
      </rPr>
      <t xml:space="preserve"> (pemadatan timbunan)</t>
    </r>
  </si>
  <si>
    <r>
      <t>t</t>
    </r>
    <r>
      <rPr>
        <sz val="8"/>
        <rFont val="Century Gothic"/>
        <family val="2"/>
      </rPr>
      <t>a</t>
    </r>
    <r>
      <rPr>
        <sz val="10"/>
        <rFont val="Century Gothic"/>
        <family val="2"/>
      </rPr>
      <t>g</t>
    </r>
  </si>
  <si>
    <r>
      <t>t</t>
    </r>
    <r>
      <rPr>
        <sz val="8"/>
        <rFont val="Century Gothic"/>
        <family val="2"/>
      </rPr>
      <t>b</t>
    </r>
    <r>
      <rPr>
        <sz val="10"/>
        <rFont val="Century Gothic"/>
        <family val="2"/>
      </rPr>
      <t>g</t>
    </r>
  </si>
  <si>
    <r>
      <t>- Timbunan Porus      = {</t>
    </r>
    <r>
      <rPr>
        <sz val="8"/>
        <rFont val="Century Gothic"/>
        <family val="2"/>
      </rPr>
      <t>(tp x (0.4+2 x B x T+0.4) x 1) x 1.05</t>
    </r>
    <r>
      <rPr>
        <sz val="10"/>
        <rFont val="Century Gothic"/>
        <family val="2"/>
      </rPr>
      <t>}</t>
    </r>
  </si>
  <si>
    <r>
      <t>=</t>
    </r>
    <r>
      <rPr>
        <sz val="8"/>
        <rFont val="Century Gothic"/>
        <family val="2"/>
      </rPr>
      <t xml:space="preserve"> ((2 x B x T + 0.3) x (0.4+2 x B x T+0.4)</t>
    </r>
  </si>
  <si>
    <r>
      <t xml:space="preserve">  </t>
    </r>
    <r>
      <rPr>
        <sz val="8"/>
        <rFont val="Century Gothic"/>
        <family val="2"/>
      </rPr>
      <t xml:space="preserve"> -(22/7 x (0.5 x (2 xB x T)) x 1 x 1.05</t>
    </r>
  </si>
  <si>
    <t>An. Tanah-02.A</t>
  </si>
  <si>
    <t xml:space="preserve">Pasir dihampar, diratakan dan dirapikan </t>
  </si>
  <si>
    <t>Tanah Psir Urug</t>
  </si>
  <si>
    <t>Box Culvert Uk. 100cmx100cm + Support</t>
  </si>
  <si>
    <t>Box Culvert Uk. 200cmx200cm + Support</t>
  </si>
  <si>
    <t>Box Culvert Uk. 1cmx1cm (Havy duty)</t>
  </si>
  <si>
    <t>An.Box.Culvert-1</t>
  </si>
  <si>
    <t>An.Box.Culvert-2</t>
  </si>
  <si>
    <t>Box Culvert Uk. 2cmx2cm (Havy duty)</t>
  </si>
  <si>
    <t>JUMLAH HARGA</t>
  </si>
  <si>
    <t>Belanja Modal Bangunan Gedung Tempat Olahraga- REVIEW JASA KONSULTANSI PRENCANAAN PEMBUATAN SIRKUIT MOTOCROSS</t>
  </si>
  <si>
    <r>
      <t xml:space="preserve">Timbunan Tanah Perataan Site Elv. </t>
    </r>
    <r>
      <rPr>
        <sz val="11"/>
        <color rgb="FF000000"/>
        <rFont val="Calibri"/>
        <family val="2"/>
      </rPr>
      <t xml:space="preserve">± </t>
    </r>
    <r>
      <rPr>
        <sz val="11"/>
        <color rgb="FF000000"/>
        <rFont val="Century Gothic"/>
        <family val="2"/>
      </rPr>
      <t>0.00</t>
    </r>
  </si>
  <si>
    <t>Sekam Padi</t>
  </si>
  <si>
    <t>Krg</t>
  </si>
  <si>
    <t>Karung</t>
  </si>
  <si>
    <t>Pemadatan Tanah Sirkuit</t>
  </si>
  <si>
    <r>
      <t xml:space="preserve">Timbunan Tanah Peninggian Site Elv. </t>
    </r>
    <r>
      <rPr>
        <sz val="11"/>
        <color rgb="FF000000"/>
        <rFont val="Calibri"/>
        <family val="2"/>
      </rPr>
      <t xml:space="preserve">± </t>
    </r>
    <r>
      <rPr>
        <sz val="11"/>
        <color rgb="FF000000"/>
        <rFont val="Century Gothic"/>
        <family val="2"/>
      </rPr>
      <t>0.50 Meter</t>
    </r>
  </si>
  <si>
    <t>Timbunan Lintasan Sirkuit Elv. ± 0.75 Meter</t>
  </si>
  <si>
    <t>PEKERJAAN PEMATANGAN DAN PENIMBUNAN LAHAN</t>
  </si>
  <si>
    <t>Timbunan Tanah Hasil Pengurugan</t>
  </si>
  <si>
    <t>Terbilang : "Empat Milyar Empat Ratus Sembilan Puluh Delapan Juta Empat Ratus Delapan Puluh Dua Ribu Rupiah,-"</t>
  </si>
  <si>
    <t>HARGA PERKIRAAN SENDIRI (HPS)</t>
  </si>
  <si>
    <t>Desa Sena Kecamatan Batang Kuis, Kabupaten Deli Serdang - Sumatera Utara.</t>
  </si>
  <si>
    <t>BELANJA MODAL BANGUNAN GEDUNG TEMPAT OLAHRAGA - LANJUTAN PEMBUATAN SIRKUIT MOTOCROSS.</t>
  </si>
  <si>
    <t>DINAS KEPEMUDAAN DAN KEOLAHRAGAAN PROVSU.</t>
  </si>
  <si>
    <t>Medan,               Maret 2024</t>
  </si>
  <si>
    <t>Medan,                Maret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</si>
</sst>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_);_(* \(#,##0\);_(* &quot;-&quot;_);_(@_)"/>
    <numFmt numFmtId="165" formatCode="_(* #,##0.00_);_(* \(#,##0.00\);_(* &quot;-&quot;??_);_(@_)"/>
    <numFmt numFmtId="166" formatCode="_(&quot;Rp&quot;* #,##0_);_(&quot;Rp&quot;* \(#,##0\);_(&quot;Rp&quot;* &quot;-&quot;_);_(@_)"/>
    <numFmt numFmtId="167" formatCode="_(* #,##0.00_);_(* \(#,##0.00\);_(* &quot;-&quot;_);_(@_)"/>
    <numFmt numFmtId="168" formatCode="_(* #,##0.0000_);_(* \(#,##0.0000\);_(* &quot;-&quot;_);_(@_)"/>
    <numFmt numFmtId="169" formatCode="_(&quot;Rp&quot;* #,##0.00_);_(&quot;Rp&quot;* \(#,##0.00\);_(&quot;Rp&quot;* &quot;-&quot;_);_(@_)"/>
    <numFmt numFmtId="170" formatCode="_-[$Rp-421]* #,##0.00_-;\-[$Rp-421]* #,##0.00_-;_-[$Rp-421]* &quot;-&quot;??_-;_-@_-"/>
    <numFmt numFmtId="171" formatCode="#,##0.0000_);\(#,##0.0000\)"/>
    <numFmt numFmtId="172" formatCode="#,##0.0_);\(#,##0.0\)"/>
    <numFmt numFmtId="173" formatCode="_(* #,##0.0000_);_(* \(#,##0.0000\);_(* &quot;-&quot;??_);_(@_)"/>
  </numFmts>
  <fonts count="64">
    <font>
      <sz val="11"/>
      <color theme="1"/>
      <name val="Calibri"/>
      <family val="2"/>
      <charset val="1"/>
      <scheme val="minor"/>
    </font>
    <font>
      <sz val="11"/>
      <color theme="1"/>
      <name val="Calibri"/>
      <family val="2"/>
      <charset val="1"/>
      <scheme val="minor"/>
    </font>
    <font>
      <sz val="10"/>
      <color theme="1"/>
      <name val="Arial"/>
      <family val="2"/>
    </font>
    <font>
      <b/>
      <sz val="11"/>
      <color theme="1"/>
      <name val="Cambria"/>
      <family val="1"/>
      <scheme val="major"/>
    </font>
    <font>
      <sz val="11"/>
      <color theme="1"/>
      <name val="Cambria"/>
      <family val="1"/>
      <scheme val="major"/>
    </font>
    <font>
      <sz val="10"/>
      <color theme="1"/>
      <name val="Cambria"/>
      <family val="1"/>
      <scheme val="major"/>
    </font>
    <font>
      <b/>
      <sz val="10"/>
      <color theme="1"/>
      <name val="Cambria"/>
      <family val="1"/>
      <scheme val="major"/>
    </font>
    <font>
      <b/>
      <sz val="8"/>
      <color theme="1"/>
      <name val="Cambria"/>
      <family val="1"/>
      <scheme val="major"/>
    </font>
    <font>
      <b/>
      <u/>
      <sz val="15"/>
      <color theme="1"/>
      <name val="Cambria"/>
      <family val="1"/>
      <scheme val="major"/>
    </font>
    <font>
      <b/>
      <u/>
      <sz val="20"/>
      <color theme="1"/>
      <name val="Cambria"/>
      <family val="1"/>
      <scheme val="major"/>
    </font>
    <font>
      <b/>
      <sz val="15"/>
      <color theme="1"/>
      <name val="Cambria"/>
      <family val="1"/>
      <scheme val="major"/>
    </font>
    <font>
      <b/>
      <u/>
      <sz val="12"/>
      <color theme="1"/>
      <name val="Cambria"/>
      <family val="1"/>
      <scheme val="major"/>
    </font>
    <font>
      <sz val="9"/>
      <name val="Cambria"/>
      <family val="1"/>
      <scheme val="major"/>
    </font>
    <font>
      <b/>
      <sz val="16"/>
      <name val="Cambria"/>
      <family val="1"/>
      <scheme val="major"/>
    </font>
    <font>
      <b/>
      <sz val="9"/>
      <name val="Cambria"/>
      <family val="1"/>
      <scheme val="major"/>
    </font>
    <font>
      <sz val="10"/>
      <name val="Helv"/>
    </font>
    <font>
      <b/>
      <sz val="11"/>
      <name val="Cambria"/>
      <family val="1"/>
      <scheme val="major"/>
    </font>
    <font>
      <sz val="11"/>
      <name val="Cambria"/>
      <family val="1"/>
      <scheme val="major"/>
    </font>
    <font>
      <b/>
      <sz val="10"/>
      <name val="Cambria"/>
      <family val="1"/>
      <scheme val="major"/>
    </font>
    <font>
      <sz val="10"/>
      <name val="Cambria"/>
      <family val="1"/>
      <scheme val="major"/>
    </font>
    <font>
      <sz val="16"/>
      <name val="Cambria"/>
      <family val="1"/>
      <scheme val="major"/>
    </font>
    <font>
      <b/>
      <sz val="12"/>
      <name val="Cambria"/>
      <family val="1"/>
      <scheme val="major"/>
    </font>
    <font>
      <b/>
      <u/>
      <sz val="12"/>
      <color theme="1"/>
      <name val="Century Gothic"/>
      <family val="2"/>
    </font>
    <font>
      <sz val="10"/>
      <color theme="1"/>
      <name val="Century Gothic"/>
      <family val="2"/>
    </font>
    <font>
      <b/>
      <sz val="10"/>
      <color theme="1"/>
      <name val="Century Gothic"/>
      <family val="2"/>
    </font>
    <font>
      <b/>
      <sz val="8"/>
      <color theme="1"/>
      <name val="Century Gothic"/>
      <family val="2"/>
    </font>
    <font>
      <b/>
      <u/>
      <sz val="16"/>
      <color theme="1"/>
      <name val="Century Gothic"/>
      <family val="2"/>
    </font>
    <font>
      <b/>
      <u/>
      <sz val="15"/>
      <color theme="1"/>
      <name val="Century Gothic"/>
      <family val="2"/>
    </font>
    <font>
      <b/>
      <sz val="15"/>
      <color theme="1"/>
      <name val="Century Gothic"/>
      <family val="2"/>
    </font>
    <font>
      <b/>
      <u/>
      <sz val="14"/>
      <color theme="1"/>
      <name val="Century Gothic"/>
      <family val="2"/>
    </font>
    <font>
      <sz val="8"/>
      <color theme="1"/>
      <name val="Century Gothic"/>
      <family val="2"/>
    </font>
    <font>
      <sz val="11"/>
      <color rgb="FF000000"/>
      <name val="Calibri"/>
      <family val="2"/>
      <charset val="204"/>
    </font>
    <font>
      <b/>
      <sz val="18"/>
      <color rgb="FF000000"/>
      <name val="Century Gothic"/>
      <family val="2"/>
    </font>
    <font>
      <sz val="11"/>
      <color rgb="FF000000"/>
      <name val="Century Gothic"/>
      <family val="2"/>
    </font>
    <font>
      <b/>
      <sz val="12"/>
      <color rgb="FF000000"/>
      <name val="Century Gothic"/>
      <family val="2"/>
    </font>
    <font>
      <b/>
      <sz val="11"/>
      <color rgb="FF000000"/>
      <name val="Century Gothic"/>
      <family val="2"/>
    </font>
    <font>
      <sz val="12"/>
      <color rgb="FF000000"/>
      <name val="Century Gothic"/>
      <family val="2"/>
    </font>
    <font>
      <u val="singleAccounting"/>
      <sz val="11"/>
      <color rgb="FF000000"/>
      <name val="Century Gothic"/>
      <family val="2"/>
    </font>
    <font>
      <sz val="10"/>
      <color rgb="FF000000"/>
      <name val="Century Gothic"/>
      <family val="2"/>
    </font>
    <font>
      <sz val="9"/>
      <color rgb="FF000000"/>
      <name val="Century Gothic"/>
      <family val="2"/>
    </font>
    <font>
      <sz val="11"/>
      <color rgb="FF000000"/>
      <name val="Calibri"/>
      <family val="2"/>
    </font>
    <font>
      <b/>
      <u/>
      <sz val="16"/>
      <name val="Century Gothic"/>
      <family val="2"/>
    </font>
    <font>
      <sz val="11"/>
      <name val="Century Gothic"/>
      <family val="2"/>
    </font>
    <font>
      <b/>
      <sz val="11"/>
      <name val="Century Gothic"/>
      <family val="2"/>
    </font>
    <font>
      <sz val="10"/>
      <name val="Century Gothic"/>
      <family val="2"/>
    </font>
    <font>
      <b/>
      <sz val="10"/>
      <name val="Century Gothic"/>
      <family val="2"/>
    </font>
    <font>
      <sz val="10"/>
      <name val="Helv"/>
      <family val="2"/>
    </font>
    <font>
      <i/>
      <sz val="10"/>
      <name val="Century Gothic"/>
      <family val="2"/>
    </font>
    <font>
      <sz val="10"/>
      <color rgb="FFFF0000"/>
      <name val="Century Gothic"/>
      <family val="2"/>
    </font>
    <font>
      <sz val="10"/>
      <name val="Arial"/>
      <family val="2"/>
    </font>
    <font>
      <u/>
      <sz val="10"/>
      <name val="Century Gothic"/>
      <family val="2"/>
    </font>
    <font>
      <b/>
      <sz val="12"/>
      <name val="Century Gothic"/>
      <family val="2"/>
    </font>
    <font>
      <b/>
      <i/>
      <sz val="10"/>
      <name val="Century Gothic"/>
      <family val="2"/>
    </font>
    <font>
      <b/>
      <sz val="10"/>
      <color theme="1"/>
      <name val="Calibri"/>
      <family val="2"/>
    </font>
    <font>
      <b/>
      <i/>
      <sz val="10"/>
      <color theme="1"/>
      <name val="Century Gothic"/>
      <family val="2"/>
    </font>
    <font>
      <sz val="10"/>
      <name val="Arial"/>
    </font>
    <font>
      <sz val="10"/>
      <color indexed="8"/>
      <name val="Arial"/>
      <family val="2"/>
    </font>
    <font>
      <sz val="8"/>
      <name val="Century Gothic"/>
      <family val="2"/>
    </font>
    <font>
      <sz val="9"/>
      <name val="Century Gothic"/>
      <family val="2"/>
    </font>
    <font>
      <b/>
      <u/>
      <sz val="10"/>
      <name val="Century Gothic"/>
      <family val="2"/>
    </font>
    <font>
      <i/>
      <sz val="8"/>
      <name val="Century Gothic"/>
      <family val="2"/>
    </font>
    <font>
      <b/>
      <u/>
      <sz val="20"/>
      <color rgb="FF000000"/>
      <name val="Century Gothic"/>
      <family val="2"/>
    </font>
    <font>
      <b/>
      <sz val="13"/>
      <color rgb="FF000000"/>
      <name val="Century Gothic"/>
      <family val="2"/>
    </font>
    <font>
      <b/>
      <sz val="16"/>
      <color rgb="FF000000"/>
      <name val="Century Gothic"/>
      <family val="2"/>
    </font>
  </fonts>
  <fills count="6">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s>
  <borders count="15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diagonal/>
    </border>
    <border>
      <left style="thin">
        <color auto="1"/>
      </left>
      <right style="medium">
        <color auto="1"/>
      </right>
      <top style="hair">
        <color auto="1"/>
      </top>
      <bottom/>
      <diagonal/>
    </border>
    <border>
      <left style="medium">
        <color auto="1"/>
      </left>
      <right style="thin">
        <color auto="1"/>
      </right>
      <top/>
      <bottom style="hair">
        <color auto="1"/>
      </bottom>
      <diagonal/>
    </border>
    <border>
      <left style="thin">
        <color auto="1"/>
      </left>
      <right style="medium">
        <color auto="1"/>
      </right>
      <top/>
      <bottom style="hair">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top style="hair">
        <color auto="1"/>
      </top>
      <bottom style="thin">
        <color auto="1"/>
      </bottom>
      <diagonal/>
    </border>
    <border>
      <left style="thin">
        <color auto="1"/>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thin">
        <color auto="1"/>
      </right>
      <top style="medium">
        <color auto="1"/>
      </top>
      <bottom style="thin">
        <color auto="1"/>
      </bottom>
      <diagonal/>
    </border>
    <border>
      <left/>
      <right/>
      <top/>
      <bottom style="medium">
        <color auto="1"/>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right style="thin">
        <color auto="1"/>
      </right>
      <top/>
      <bottom/>
      <diagonal/>
    </border>
    <border>
      <left style="medium">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medium">
        <color auto="1"/>
      </right>
      <top/>
      <bottom style="double">
        <color indexed="64"/>
      </bottom>
      <diagonal/>
    </border>
    <border>
      <left style="medium">
        <color indexed="64"/>
      </left>
      <right/>
      <top style="hair">
        <color indexed="64"/>
      </top>
      <bottom style="hair">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top/>
      <bottom style="hair">
        <color auto="1"/>
      </bottom>
      <diagonal/>
    </border>
    <border>
      <left/>
      <right style="medium">
        <color auto="1"/>
      </right>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indexed="64"/>
      </bottom>
      <diagonal/>
    </border>
    <border>
      <left style="thin">
        <color indexed="64"/>
      </left>
      <right/>
      <top style="hair">
        <color auto="1"/>
      </top>
      <bottom style="medium">
        <color indexed="64"/>
      </bottom>
      <diagonal/>
    </border>
    <border>
      <left/>
      <right/>
      <top style="hair">
        <color auto="1"/>
      </top>
      <bottom style="medium">
        <color indexed="64"/>
      </bottom>
      <diagonal/>
    </border>
    <border>
      <left/>
      <right style="thin">
        <color indexed="64"/>
      </right>
      <top style="hair">
        <color auto="1"/>
      </top>
      <bottom style="medium">
        <color indexed="64"/>
      </bottom>
      <diagonal/>
    </border>
    <border>
      <left/>
      <right style="medium">
        <color indexed="64"/>
      </right>
      <top style="hair">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indexed="64"/>
      </bottom>
      <diagonal/>
    </border>
    <border>
      <left/>
      <right style="medium">
        <color auto="1"/>
      </right>
      <top/>
      <bottom style="thin">
        <color auto="1"/>
      </bottom>
      <diagonal/>
    </border>
    <border>
      <left style="thin">
        <color indexed="64"/>
      </left>
      <right style="medium">
        <color auto="1"/>
      </right>
      <top style="thin">
        <color indexed="64"/>
      </top>
      <bottom style="double">
        <color auto="1"/>
      </bottom>
      <diagonal/>
    </border>
    <border>
      <left style="medium">
        <color auto="1"/>
      </left>
      <right style="thin">
        <color auto="1"/>
      </right>
      <top style="thin">
        <color auto="1"/>
      </top>
      <bottom/>
      <diagonal/>
    </border>
    <border>
      <left style="thin">
        <color indexed="64"/>
      </left>
      <right/>
      <top style="double">
        <color auto="1"/>
      </top>
      <bottom style="thin">
        <color auto="1"/>
      </bottom>
      <diagonal/>
    </border>
    <border>
      <left/>
      <right/>
      <top style="double">
        <color auto="1"/>
      </top>
      <bottom style="thin">
        <color auto="1"/>
      </bottom>
      <diagonal/>
    </border>
    <border>
      <left/>
      <right style="thin">
        <color indexed="64"/>
      </right>
      <top style="double">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top style="thin">
        <color indexed="64"/>
      </top>
      <bottom style="hair">
        <color indexed="64"/>
      </bottom>
      <diagonal/>
    </border>
    <border>
      <left style="double">
        <color indexed="8"/>
      </left>
      <right/>
      <top style="double">
        <color indexed="8"/>
      </top>
      <bottom/>
      <diagonal/>
    </border>
    <border>
      <left style="thin">
        <color indexed="8"/>
      </left>
      <right/>
      <top style="double">
        <color indexed="8"/>
      </top>
      <bottom/>
      <diagonal/>
    </border>
    <border>
      <left/>
      <right/>
      <top style="double">
        <color indexed="8"/>
      </top>
      <bottom/>
      <diagonal/>
    </border>
    <border>
      <left style="thin">
        <color indexed="8"/>
      </left>
      <right style="double">
        <color indexed="8"/>
      </right>
      <top style="double">
        <color indexed="8"/>
      </top>
      <bottom/>
      <diagonal/>
    </border>
    <border>
      <left style="double">
        <color indexed="8"/>
      </left>
      <right/>
      <top/>
      <bottom/>
      <diagonal/>
    </border>
    <border>
      <left style="thin">
        <color indexed="8"/>
      </left>
      <right/>
      <top/>
      <bottom/>
      <diagonal/>
    </border>
    <border>
      <left style="thin">
        <color indexed="8"/>
      </left>
      <right style="double">
        <color indexed="8"/>
      </right>
      <top/>
      <bottom/>
      <diagonal/>
    </border>
    <border>
      <left style="double">
        <color indexed="8"/>
      </left>
      <right/>
      <top/>
      <bottom style="double">
        <color indexed="8"/>
      </bottom>
      <diagonal/>
    </border>
    <border>
      <left style="thin">
        <color indexed="8"/>
      </left>
      <right/>
      <top/>
      <bottom style="double">
        <color indexed="8"/>
      </bottom>
      <diagonal/>
    </border>
    <border>
      <left/>
      <right/>
      <top/>
      <bottom style="double">
        <color indexed="8"/>
      </bottom>
      <diagonal/>
    </border>
    <border>
      <left style="thin">
        <color indexed="8"/>
      </left>
      <right style="double">
        <color indexed="8"/>
      </right>
      <top/>
      <bottom style="double">
        <color indexed="8"/>
      </bottom>
      <diagonal/>
    </border>
    <border>
      <left style="double">
        <color indexed="8"/>
      </left>
      <right/>
      <top/>
      <bottom style="thin">
        <color indexed="8"/>
      </bottom>
      <diagonal/>
    </border>
    <border>
      <left style="thin">
        <color indexed="8"/>
      </left>
      <right/>
      <top/>
      <bottom style="thin">
        <color indexed="8"/>
      </bottom>
      <diagonal/>
    </border>
    <border>
      <left/>
      <right/>
      <top/>
      <bottom style="thin">
        <color indexed="8"/>
      </bottom>
      <diagonal/>
    </border>
    <border>
      <left style="thin">
        <color indexed="8"/>
      </left>
      <right style="double">
        <color indexed="8"/>
      </right>
      <top/>
      <bottom style="thin">
        <color indexed="8"/>
      </bottom>
      <diagonal/>
    </border>
    <border>
      <left style="thin">
        <color indexed="8"/>
      </left>
      <right style="thin">
        <color indexed="8"/>
      </right>
      <top/>
      <bottom/>
      <diagonal/>
    </border>
    <border>
      <left style="thin">
        <color auto="1"/>
      </left>
      <right style="thin">
        <color indexed="8"/>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indexed="64"/>
      </left>
      <right style="thin">
        <color rgb="FF000000"/>
      </right>
      <top style="thin">
        <color rgb="FF000000"/>
      </top>
      <bottom style="thin">
        <color rgb="FF000000"/>
      </bottom>
      <diagonal/>
    </border>
    <border>
      <left/>
      <right style="double">
        <color indexed="8"/>
      </right>
      <top style="double">
        <color indexed="8"/>
      </top>
      <bottom/>
      <diagonal/>
    </border>
    <border>
      <left/>
      <right style="double">
        <color indexed="8"/>
      </right>
      <top/>
      <bottom/>
      <diagonal/>
    </border>
    <border>
      <left/>
      <right style="double">
        <color indexed="8"/>
      </right>
      <top/>
      <bottom style="double">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right style="double">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double">
        <color indexed="8"/>
      </top>
      <bottom/>
      <diagonal/>
    </border>
    <border>
      <left style="thin">
        <color indexed="8"/>
      </left>
      <right style="thin">
        <color indexed="8"/>
      </right>
      <top/>
      <bottom style="double">
        <color indexed="8"/>
      </bottom>
      <diagonal/>
    </border>
    <border>
      <left style="thin">
        <color indexed="8"/>
      </left>
      <right style="thin">
        <color indexed="8"/>
      </right>
      <top/>
      <bottom style="thin">
        <color indexed="8"/>
      </bottom>
      <diagonal/>
    </border>
    <border>
      <left style="double">
        <color indexed="8"/>
      </left>
      <right style="thin">
        <color indexed="8"/>
      </right>
      <top style="double">
        <color indexed="8"/>
      </top>
      <bottom/>
      <diagonal/>
    </border>
    <border>
      <left style="double">
        <color indexed="8"/>
      </left>
      <right style="thin">
        <color indexed="8"/>
      </right>
      <top/>
      <bottom/>
      <diagonal/>
    </border>
    <border>
      <left style="double">
        <color indexed="8"/>
      </left>
      <right style="thin">
        <color indexed="8"/>
      </right>
      <top/>
      <bottom style="double">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double">
        <color auto="1"/>
      </bottom>
      <diagonal/>
    </border>
    <border>
      <left/>
      <right/>
      <top style="medium">
        <color indexed="64"/>
      </top>
      <bottom style="double">
        <color auto="1"/>
      </bottom>
      <diagonal/>
    </border>
    <border>
      <left/>
      <right style="medium">
        <color indexed="64"/>
      </right>
      <top style="medium">
        <color indexed="64"/>
      </top>
      <bottom style="double">
        <color auto="1"/>
      </bottom>
      <diagonal/>
    </border>
  </borders>
  <cellStyleXfs count="25">
    <xf numFmtId="0" fontId="0" fillId="0" borderId="0"/>
    <xf numFmtId="164"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0" borderId="0"/>
    <xf numFmtId="164" fontId="2" fillId="0" borderId="0" applyFont="0" applyFill="0" applyBorder="0" applyAlignment="0" applyProtection="0"/>
    <xf numFmtId="165" fontId="2" fillId="0" borderId="0" applyFont="0" applyFill="0" applyBorder="0" applyAlignment="0" applyProtection="0"/>
    <xf numFmtId="0" fontId="15" fillId="0" borderId="0"/>
    <xf numFmtId="9" fontId="2" fillId="0" borderId="0" applyFont="0" applyFill="0" applyBorder="0" applyAlignment="0" applyProtection="0"/>
    <xf numFmtId="0" fontId="1" fillId="0" borderId="0"/>
    <xf numFmtId="165" fontId="1" fillId="0" borderId="0" applyFont="0" applyFill="0" applyBorder="0" applyAlignment="0" applyProtection="0"/>
    <xf numFmtId="0" fontId="31" fillId="0" borderId="0"/>
    <xf numFmtId="165" fontId="31" fillId="0" borderId="0" applyFont="0" applyFill="0" applyBorder="0" applyAlignment="0" applyProtection="0"/>
    <xf numFmtId="164" fontId="31" fillId="0" borderId="0" applyFont="0" applyFill="0" applyBorder="0" applyAlignment="0" applyProtection="0"/>
    <xf numFmtId="0" fontId="46" fillId="0" borderId="0"/>
    <xf numFmtId="0" fontId="49" fillId="0" borderId="0"/>
    <xf numFmtId="0" fontId="31" fillId="0" borderId="0"/>
    <xf numFmtId="0" fontId="15" fillId="0" borderId="0">
      <protection locked="0"/>
    </xf>
    <xf numFmtId="0" fontId="55" fillId="0" borderId="0">
      <alignment vertical="center"/>
    </xf>
    <xf numFmtId="0" fontId="15" fillId="0" borderId="0">
      <protection locked="0"/>
    </xf>
    <xf numFmtId="0" fontId="15" fillId="0" borderId="0">
      <protection locked="0"/>
    </xf>
    <xf numFmtId="165" fontId="49" fillId="0" borderId="0" applyFont="0" applyFill="0" applyBorder="0">
      <alignment vertical="top"/>
      <protection locked="0"/>
    </xf>
    <xf numFmtId="164" fontId="56" fillId="0" borderId="0" applyFont="0" applyFill="0" applyBorder="0">
      <alignment vertical="top"/>
      <protection locked="0"/>
    </xf>
    <xf numFmtId="0" fontId="49" fillId="0" borderId="0">
      <alignment vertical="center"/>
    </xf>
    <xf numFmtId="165" fontId="56" fillId="0" borderId="0" applyFont="0" applyFill="0" applyBorder="0">
      <alignment vertical="top"/>
      <protection locked="0"/>
    </xf>
  </cellStyleXfs>
  <cellXfs count="1045">
    <xf numFmtId="0" fontId="0" fillId="0" borderId="0" xfId="0"/>
    <xf numFmtId="0" fontId="3" fillId="3" borderId="4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4" fillId="0" borderId="35" xfId="0" applyFont="1" applyBorder="1" applyAlignment="1">
      <alignment vertical="center"/>
    </xf>
    <xf numFmtId="0" fontId="4" fillId="0" borderId="14" xfId="0" applyFont="1" applyBorder="1" applyAlignment="1">
      <alignment horizontal="center" vertical="center"/>
    </xf>
    <xf numFmtId="0" fontId="4" fillId="0" borderId="32" xfId="0" applyFont="1" applyBorder="1" applyAlignment="1">
      <alignment vertical="center"/>
    </xf>
    <xf numFmtId="0" fontId="4" fillId="0" borderId="40" xfId="0" applyFont="1" applyBorder="1" applyAlignment="1">
      <alignment vertical="center"/>
    </xf>
    <xf numFmtId="0" fontId="3" fillId="0" borderId="18" xfId="0" applyFont="1" applyBorder="1" applyAlignment="1">
      <alignment horizontal="center" vertical="center"/>
    </xf>
    <xf numFmtId="0" fontId="3" fillId="0" borderId="38" xfId="0" applyFont="1" applyBorder="1" applyAlignment="1">
      <alignment vertical="center"/>
    </xf>
    <xf numFmtId="0" fontId="3" fillId="0" borderId="39" xfId="0" applyFont="1" applyBorder="1" applyAlignment="1">
      <alignment vertical="center"/>
    </xf>
    <xf numFmtId="0" fontId="4" fillId="0" borderId="6" xfId="0" applyFont="1" applyBorder="1" applyAlignment="1">
      <alignment vertical="center"/>
    </xf>
    <xf numFmtId="0" fontId="4" fillId="0" borderId="19" xfId="0" applyFont="1" applyBorder="1" applyAlignment="1">
      <alignment vertical="center"/>
    </xf>
    <xf numFmtId="0" fontId="4" fillId="0" borderId="33" xfId="0" applyFont="1" applyBorder="1" applyAlignment="1">
      <alignment vertical="center"/>
    </xf>
    <xf numFmtId="0" fontId="4" fillId="0" borderId="3" xfId="0" applyFont="1" applyBorder="1" applyAlignment="1">
      <alignment horizontal="center" vertical="center"/>
    </xf>
    <xf numFmtId="167" fontId="4" fillId="0" borderId="3" xfId="1" applyNumberFormat="1" applyFont="1" applyBorder="1" applyAlignment="1">
      <alignment horizontal="center" vertical="center"/>
    </xf>
    <xf numFmtId="167" fontId="4" fillId="0" borderId="3" xfId="1" applyNumberFormat="1" applyFont="1" applyBorder="1" applyAlignment="1">
      <alignment vertical="center"/>
    </xf>
    <xf numFmtId="167" fontId="4" fillId="0" borderId="15" xfId="1" applyNumberFormat="1" applyFont="1" applyBorder="1" applyAlignment="1">
      <alignmen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167" fontId="4" fillId="0" borderId="5" xfId="1" applyNumberFormat="1" applyFont="1" applyBorder="1" applyAlignment="1">
      <alignment horizontal="center" vertical="center"/>
    </xf>
    <xf numFmtId="167" fontId="4" fillId="0" borderId="5" xfId="1" applyNumberFormat="1" applyFont="1" applyBorder="1" applyAlignment="1">
      <alignment vertical="center"/>
    </xf>
    <xf numFmtId="167" fontId="4" fillId="0" borderId="17" xfId="1" applyNumberFormat="1" applyFont="1" applyBorder="1" applyAlignment="1">
      <alignment vertical="center"/>
    </xf>
    <xf numFmtId="167" fontId="3" fillId="0" borderId="13" xfId="1" applyNumberFormat="1" applyFont="1" applyBorder="1" applyAlignment="1">
      <alignment vertical="center"/>
    </xf>
    <xf numFmtId="0" fontId="3" fillId="0" borderId="6" xfId="0" applyFont="1" applyBorder="1" applyAlignment="1">
      <alignment vertical="center"/>
    </xf>
    <xf numFmtId="167" fontId="3" fillId="0" borderId="22" xfId="1" applyNumberFormat="1" applyFont="1" applyBorder="1" applyAlignment="1">
      <alignment vertical="center"/>
    </xf>
    <xf numFmtId="0" fontId="3" fillId="3" borderId="52" xfId="0" applyFont="1" applyFill="1" applyBorder="1" applyAlignment="1">
      <alignment horizontal="center" vertical="center" wrapText="1"/>
    </xf>
    <xf numFmtId="0" fontId="5" fillId="0" borderId="0" xfId="0" applyFont="1"/>
    <xf numFmtId="0" fontId="5" fillId="0" borderId="0" xfId="0" applyFont="1" applyAlignment="1">
      <alignment vertical="center"/>
    </xf>
    <xf numFmtId="0" fontId="6" fillId="0" borderId="1" xfId="0" applyFont="1" applyBorder="1" applyAlignment="1">
      <alignment horizontal="center" vertical="center" wrapText="1"/>
    </xf>
    <xf numFmtId="0" fontId="5" fillId="0" borderId="3" xfId="0" applyFont="1" applyBorder="1" applyAlignment="1">
      <alignment horizontal="left" vertical="center" wrapText="1"/>
    </xf>
    <xf numFmtId="167" fontId="5" fillId="0" borderId="3" xfId="1" applyNumberFormat="1" applyFont="1" applyBorder="1" applyAlignment="1">
      <alignment horizontal="center" vertical="center"/>
    </xf>
    <xf numFmtId="167" fontId="5" fillId="0" borderId="3" xfId="1" applyNumberFormat="1" applyFont="1" applyBorder="1" applyAlignment="1">
      <alignment vertical="center"/>
    </xf>
    <xf numFmtId="0" fontId="5" fillId="0" borderId="3" xfId="0" applyFont="1" applyBorder="1" applyAlignment="1">
      <alignment horizontal="left" vertical="center"/>
    </xf>
    <xf numFmtId="0" fontId="6" fillId="0" borderId="29" xfId="0" applyFont="1" applyBorder="1" applyAlignment="1">
      <alignment vertical="center"/>
    </xf>
    <xf numFmtId="0" fontId="6" fillId="0" borderId="1" xfId="0" applyFont="1" applyBorder="1" applyAlignment="1">
      <alignment vertical="center"/>
    </xf>
    <xf numFmtId="0" fontId="6" fillId="0" borderId="6" xfId="0" applyFont="1" applyBorder="1" applyAlignment="1">
      <alignment vertical="center"/>
    </xf>
    <xf numFmtId="0" fontId="5" fillId="0" borderId="6" xfId="0" applyFont="1" applyBorder="1" applyAlignment="1">
      <alignment vertical="center"/>
    </xf>
    <xf numFmtId="0" fontId="5" fillId="0" borderId="3" xfId="0" applyFont="1" applyBorder="1" applyAlignment="1">
      <alignment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167" fontId="5" fillId="0" borderId="5" xfId="1" applyNumberFormat="1" applyFont="1" applyBorder="1" applyAlignment="1">
      <alignment vertical="center"/>
    </xf>
    <xf numFmtId="0" fontId="6" fillId="0" borderId="0" xfId="0" applyFont="1" applyAlignment="1">
      <alignment vertical="center"/>
    </xf>
    <xf numFmtId="0" fontId="6" fillId="0" borderId="0" xfId="0" applyFont="1" applyAlignment="1">
      <alignment horizontal="center" vertical="center"/>
    </xf>
    <xf numFmtId="0" fontId="7" fillId="0" borderId="1" xfId="0" applyFont="1" applyBorder="1" applyAlignment="1">
      <alignment vertical="center"/>
    </xf>
    <xf numFmtId="0" fontId="6" fillId="0" borderId="1" xfId="0" applyFont="1" applyBorder="1" applyAlignment="1">
      <alignment horizontal="center" vertical="center"/>
    </xf>
    <xf numFmtId="169" fontId="5" fillId="0" borderId="3" xfId="2" applyNumberFormat="1" applyFont="1" applyBorder="1" applyAlignment="1">
      <alignment vertical="center"/>
    </xf>
    <xf numFmtId="166" fontId="5" fillId="0" borderId="3" xfId="2" applyFont="1" applyBorder="1" applyAlignment="1">
      <alignment vertical="center"/>
    </xf>
    <xf numFmtId="169" fontId="6" fillId="0" borderId="1" xfId="2" applyNumberFormat="1" applyFont="1" applyBorder="1"/>
    <xf numFmtId="0" fontId="6" fillId="0" borderId="6" xfId="0" applyFont="1" applyBorder="1" applyAlignment="1">
      <alignment horizontal="center" vertical="center"/>
    </xf>
    <xf numFmtId="0" fontId="5" fillId="0" borderId="3" xfId="0" applyFont="1" applyBorder="1" applyAlignment="1">
      <alignment horizontal="right" vertical="center"/>
    </xf>
    <xf numFmtId="0" fontId="5" fillId="0" borderId="3" xfId="0" applyFont="1" applyBorder="1" applyAlignment="1">
      <alignment horizontal="center" vertical="center" wrapText="1"/>
    </xf>
    <xf numFmtId="168" fontId="5" fillId="0" borderId="3" xfId="1" applyNumberFormat="1" applyFont="1" applyBorder="1" applyAlignment="1">
      <alignment horizontal="center" vertical="center"/>
    </xf>
    <xf numFmtId="0" fontId="6" fillId="0" borderId="3" xfId="0" applyFont="1" applyBorder="1" applyAlignment="1">
      <alignment horizontal="center" vertical="center"/>
    </xf>
    <xf numFmtId="0" fontId="6" fillId="0" borderId="3" xfId="0" applyFont="1" applyBorder="1" applyAlignment="1">
      <alignment vertical="center"/>
    </xf>
    <xf numFmtId="0" fontId="5" fillId="0" borderId="5" xfId="0" applyFont="1" applyBorder="1" applyAlignment="1">
      <alignment horizontal="right" vertical="center"/>
    </xf>
    <xf numFmtId="0" fontId="5" fillId="0" borderId="5" xfId="0" applyFont="1" applyBorder="1" applyAlignment="1">
      <alignment horizontal="left" vertical="center"/>
    </xf>
    <xf numFmtId="167" fontId="5" fillId="0" borderId="5" xfId="1" applyNumberFormat="1" applyFont="1" applyBorder="1" applyAlignment="1">
      <alignment horizontal="center" vertical="center"/>
    </xf>
    <xf numFmtId="166" fontId="5" fillId="0" borderId="5" xfId="2" applyFont="1" applyBorder="1" applyAlignment="1">
      <alignment vertical="center"/>
    </xf>
    <xf numFmtId="169" fontId="5" fillId="0" borderId="5" xfId="2" applyNumberFormat="1" applyFont="1" applyBorder="1" applyAlignment="1">
      <alignment vertical="center"/>
    </xf>
    <xf numFmtId="0" fontId="5" fillId="0" borderId="5" xfId="0" applyFont="1" applyBorder="1" applyAlignment="1">
      <alignment vertical="center"/>
    </xf>
    <xf numFmtId="0" fontId="5" fillId="0" borderId="1" xfId="0" applyFont="1" applyBorder="1"/>
    <xf numFmtId="0" fontId="7" fillId="0" borderId="1" xfId="0" applyFont="1" applyBorder="1" applyAlignment="1">
      <alignment horizontal="center" vertical="center"/>
    </xf>
    <xf numFmtId="0" fontId="5" fillId="0" borderId="0" xfId="0" applyFont="1" applyAlignment="1">
      <alignment horizontal="left" vertical="center"/>
    </xf>
    <xf numFmtId="169" fontId="6" fillId="0" borderId="1" xfId="2" applyNumberFormat="1" applyFont="1" applyBorder="1" applyAlignment="1">
      <alignment vertical="center"/>
    </xf>
    <xf numFmtId="0" fontId="5" fillId="0" borderId="1" xfId="0" applyFont="1" applyBorder="1" applyAlignment="1">
      <alignment vertical="center"/>
    </xf>
    <xf numFmtId="166" fontId="5" fillId="0" borderId="0" xfId="2" applyFont="1" applyAlignment="1">
      <alignment vertical="center"/>
    </xf>
    <xf numFmtId="168" fontId="5" fillId="0" borderId="5" xfId="1" applyNumberFormat="1" applyFont="1" applyBorder="1" applyAlignment="1">
      <alignment horizontal="center" vertical="center"/>
    </xf>
    <xf numFmtId="0" fontId="4" fillId="0" borderId="0" xfId="0" applyFont="1"/>
    <xf numFmtId="167" fontId="4" fillId="0" borderId="0" xfId="1" applyNumberFormat="1" applyFont="1"/>
    <xf numFmtId="0" fontId="3" fillId="0" borderId="0" xfId="0" applyFont="1"/>
    <xf numFmtId="0" fontId="3" fillId="0" borderId="0" xfId="0" applyFont="1" applyAlignment="1">
      <alignment horizontal="center"/>
    </xf>
    <xf numFmtId="0" fontId="3" fillId="0" borderId="0" xfId="0" applyFont="1" applyAlignment="1">
      <alignment horizontal="left"/>
    </xf>
    <xf numFmtId="0" fontId="4" fillId="0" borderId="0" xfId="0" applyFont="1" applyAlignment="1">
      <alignment vertical="center"/>
    </xf>
    <xf numFmtId="167" fontId="4" fillId="0" borderId="0" xfId="1" applyNumberFormat="1" applyFont="1" applyAlignment="1">
      <alignment vertical="center"/>
    </xf>
    <xf numFmtId="0" fontId="4" fillId="0" borderId="7" xfId="0" applyFont="1" applyBorder="1"/>
    <xf numFmtId="0" fontId="4" fillId="0" borderId="8" xfId="0" applyFont="1" applyBorder="1"/>
    <xf numFmtId="0" fontId="4" fillId="0" borderId="9" xfId="0" applyFont="1" applyBorder="1"/>
    <xf numFmtId="0" fontId="10" fillId="0" borderId="10" xfId="0" applyFont="1" applyBorder="1" applyAlignment="1">
      <alignment horizontal="center"/>
    </xf>
    <xf numFmtId="0" fontId="10" fillId="0" borderId="0" xfId="0" applyFont="1" applyAlignment="1">
      <alignment horizontal="center"/>
    </xf>
    <xf numFmtId="0" fontId="10" fillId="0" borderId="11" xfId="0" applyFont="1" applyBorder="1" applyAlignment="1">
      <alignment horizontal="center"/>
    </xf>
    <xf numFmtId="0" fontId="4" fillId="0" borderId="10" xfId="0" applyFont="1" applyBorder="1"/>
    <xf numFmtId="0" fontId="3" fillId="0" borderId="0" xfId="0" applyFont="1" applyAlignment="1">
      <alignment horizontal="left" vertical="center"/>
    </xf>
    <xf numFmtId="0" fontId="3" fillId="0" borderId="0" xfId="0" applyFont="1" applyAlignment="1">
      <alignment horizontal="center" vertical="center"/>
    </xf>
    <xf numFmtId="0" fontId="3" fillId="0" borderId="11" xfId="0" applyFont="1" applyBorder="1"/>
    <xf numFmtId="0" fontId="4" fillId="0" borderId="11" xfId="0" applyFont="1" applyBorder="1"/>
    <xf numFmtId="0" fontId="4" fillId="0" borderId="0" xfId="0" applyFont="1" applyAlignment="1">
      <alignment horizontal="center" vertical="center"/>
    </xf>
    <xf numFmtId="0" fontId="4" fillId="0" borderId="0" xfId="0" applyFont="1" applyAlignment="1">
      <alignment horizontal="center"/>
    </xf>
    <xf numFmtId="0" fontId="5" fillId="0" borderId="1" xfId="0" applyFont="1" applyBorder="1" applyAlignment="1">
      <alignment horizontal="center" vertical="center" wrapText="1"/>
    </xf>
    <xf numFmtId="169" fontId="7" fillId="0" borderId="1" xfId="0" applyNumberFormat="1" applyFont="1" applyBorder="1" applyAlignment="1">
      <alignment vertical="center"/>
    </xf>
    <xf numFmtId="169" fontId="5" fillId="0" borderId="0" xfId="0" applyNumberFormat="1" applyFont="1" applyAlignment="1">
      <alignment vertical="center"/>
    </xf>
    <xf numFmtId="167" fontId="4" fillId="0" borderId="0" xfId="1" applyNumberFormat="1" applyFont="1" applyAlignment="1">
      <alignment horizontal="center" vertical="center"/>
    </xf>
    <xf numFmtId="167" fontId="3" fillId="0" borderId="0" xfId="1" applyNumberFormat="1" applyFont="1" applyAlignment="1">
      <alignment horizontal="center" vertical="center"/>
    </xf>
    <xf numFmtId="169" fontId="5" fillId="0" borderId="3" xfId="2" applyNumberFormat="1" applyFont="1" applyBorder="1" applyAlignment="1">
      <alignment horizontal="center" vertical="center"/>
    </xf>
    <xf numFmtId="167" fontId="5" fillId="0" borderId="4" xfId="1" applyNumberFormat="1" applyFont="1" applyBorder="1" applyAlignment="1">
      <alignment vertical="center"/>
    </xf>
    <xf numFmtId="169" fontId="5" fillId="0" borderId="4" xfId="2" applyNumberFormat="1" applyFont="1" applyBorder="1" applyAlignment="1">
      <alignment horizontal="center" vertical="center"/>
    </xf>
    <xf numFmtId="167" fontId="5" fillId="0" borderId="6" xfId="1" applyNumberFormat="1" applyFont="1" applyBorder="1" applyAlignment="1">
      <alignment vertical="center"/>
    </xf>
    <xf numFmtId="169" fontId="5" fillId="0" borderId="6" xfId="2" applyNumberFormat="1" applyFont="1" applyBorder="1" applyAlignment="1">
      <alignment horizontal="center" vertical="center"/>
    </xf>
    <xf numFmtId="167" fontId="5" fillId="0" borderId="3" xfId="2" applyNumberFormat="1" applyFont="1" applyBorder="1" applyAlignment="1">
      <alignment vertical="center"/>
    </xf>
    <xf numFmtId="0" fontId="5" fillId="0" borderId="29" xfId="0" applyFont="1" applyBorder="1" applyAlignment="1">
      <alignment vertical="center"/>
    </xf>
    <xf numFmtId="0" fontId="5" fillId="0" borderId="25" xfId="0" applyFont="1" applyBorder="1" applyAlignment="1">
      <alignment vertical="center"/>
    </xf>
    <xf numFmtId="164" fontId="5" fillId="0" borderId="3" xfId="2" applyNumberFormat="1" applyFont="1" applyBorder="1" applyAlignment="1">
      <alignment vertical="center"/>
    </xf>
    <xf numFmtId="0" fontId="5" fillId="0" borderId="6" xfId="0" applyFont="1" applyBorder="1" applyAlignment="1">
      <alignment horizontal="center" vertical="center"/>
    </xf>
    <xf numFmtId="0" fontId="5" fillId="0" borderId="3" xfId="0" quotePrefix="1" applyFont="1" applyBorder="1" applyAlignment="1">
      <alignment horizontal="left" vertical="center"/>
    </xf>
    <xf numFmtId="0" fontId="5" fillId="0" borderId="4" xfId="0" applyFont="1" applyBorder="1" applyAlignment="1">
      <alignment horizontal="center" vertical="center"/>
    </xf>
    <xf numFmtId="0" fontId="5" fillId="0" borderId="4" xfId="0" applyFont="1" applyBorder="1" applyAlignment="1">
      <alignment horizontal="center" vertical="center" wrapText="1"/>
    </xf>
    <xf numFmtId="0" fontId="5" fillId="0" borderId="6" xfId="0" applyFont="1" applyBorder="1" applyAlignment="1">
      <alignment horizontal="left" vertical="center"/>
    </xf>
    <xf numFmtId="167" fontId="5" fillId="0" borderId="27" xfId="1" applyNumberFormat="1" applyFont="1" applyBorder="1" applyAlignment="1">
      <alignment vertical="center"/>
    </xf>
    <xf numFmtId="169" fontId="5" fillId="0" borderId="27" xfId="2" applyNumberFormat="1" applyFont="1" applyBorder="1" applyAlignment="1">
      <alignment horizontal="center" vertical="center"/>
    </xf>
    <xf numFmtId="0" fontId="5" fillId="0" borderId="2" xfId="0" quotePrefix="1" applyFont="1" applyBorder="1" applyAlignment="1">
      <alignment horizontal="left" vertical="center"/>
    </xf>
    <xf numFmtId="0" fontId="5" fillId="0" borderId="4" xfId="0" quotePrefix="1" applyFont="1" applyBorder="1" applyAlignment="1">
      <alignment horizontal="left" vertical="center"/>
    </xf>
    <xf numFmtId="0" fontId="5" fillId="0" borderId="3" xfId="0" quotePrefix="1" applyFont="1" applyBorder="1" applyAlignment="1">
      <alignment horizontal="center" vertical="center"/>
    </xf>
    <xf numFmtId="169" fontId="5" fillId="0" borderId="5" xfId="2" applyNumberFormat="1" applyFont="1" applyBorder="1" applyAlignment="1">
      <alignment horizontal="center" vertical="center"/>
    </xf>
    <xf numFmtId="0" fontId="5" fillId="0" borderId="3" xfId="0" quotePrefix="1" applyFont="1" applyBorder="1" applyAlignment="1">
      <alignment horizontal="left" vertical="center" wrapText="1"/>
    </xf>
    <xf numFmtId="0" fontId="5" fillId="0" borderId="6" xfId="0" quotePrefix="1" applyFont="1" applyBorder="1" applyAlignment="1">
      <alignment horizontal="center" vertical="center"/>
    </xf>
    <xf numFmtId="0" fontId="5" fillId="0" borderId="6" xfId="0" applyFont="1" applyBorder="1" applyAlignment="1">
      <alignment horizontal="center" vertical="center" wrapText="1"/>
    </xf>
    <xf numFmtId="0" fontId="5" fillId="0" borderId="4" xfId="0" applyFont="1" applyBorder="1" applyAlignment="1">
      <alignment horizontal="left" vertical="center"/>
    </xf>
    <xf numFmtId="0" fontId="5" fillId="0" borderId="3" xfId="0" applyFont="1" applyBorder="1" applyAlignment="1">
      <alignment horizontal="left" vertical="top"/>
    </xf>
    <xf numFmtId="0" fontId="5" fillId="0" borderId="27" xfId="0" applyFont="1" applyBorder="1" applyAlignment="1">
      <alignment horizontal="center" vertical="center"/>
    </xf>
    <xf numFmtId="0" fontId="5" fillId="0" borderId="27" xfId="0" applyFont="1" applyBorder="1" applyAlignment="1">
      <alignment horizontal="center" vertical="center" wrapText="1"/>
    </xf>
    <xf numFmtId="0" fontId="5" fillId="0" borderId="30" xfId="0" applyFont="1" applyBorder="1" applyAlignment="1">
      <alignment horizontal="center" vertical="center"/>
    </xf>
    <xf numFmtId="0" fontId="5" fillId="0" borderId="30" xfId="0" applyFont="1" applyBorder="1" applyAlignment="1">
      <alignment horizontal="center" vertical="center" wrapText="1"/>
    </xf>
    <xf numFmtId="167" fontId="5" fillId="0" borderId="30" xfId="1" applyNumberFormat="1" applyFont="1" applyBorder="1" applyAlignment="1">
      <alignment vertical="center"/>
    </xf>
    <xf numFmtId="0" fontId="5" fillId="0" borderId="6" xfId="0" quotePrefix="1" applyFont="1" applyBorder="1" applyAlignment="1">
      <alignment horizontal="left" vertical="center"/>
    </xf>
    <xf numFmtId="0" fontId="10" fillId="0" borderId="0" xfId="0" applyFont="1" applyAlignment="1">
      <alignment vertical="center"/>
    </xf>
    <xf numFmtId="167" fontId="5" fillId="0" borderId="6" xfId="1" applyNumberFormat="1" applyFont="1" applyBorder="1" applyAlignment="1">
      <alignment horizontal="center" vertical="center"/>
    </xf>
    <xf numFmtId="168" fontId="5" fillId="0" borderId="3" xfId="1" applyNumberFormat="1" applyFont="1" applyBorder="1" applyAlignment="1">
      <alignment vertical="center"/>
    </xf>
    <xf numFmtId="0" fontId="6" fillId="0" borderId="3" xfId="0" applyFont="1" applyBorder="1" applyAlignment="1">
      <alignment horizontal="left" vertical="center"/>
    </xf>
    <xf numFmtId="0" fontId="5" fillId="0" borderId="5" xfId="0" applyFont="1" applyBorder="1" applyAlignment="1">
      <alignment horizontal="center" vertical="center" wrapText="1"/>
    </xf>
    <xf numFmtId="167" fontId="6" fillId="0" borderId="1" xfId="1" applyNumberFormat="1" applyFont="1" applyBorder="1" applyAlignment="1">
      <alignment vertical="center"/>
    </xf>
    <xf numFmtId="167" fontId="6" fillId="0" borderId="1" xfId="1" applyNumberFormat="1" applyFont="1" applyBorder="1" applyAlignment="1">
      <alignment horizontal="center" vertical="center"/>
    </xf>
    <xf numFmtId="169" fontId="5" fillId="0" borderId="1" xfId="2" applyNumberFormat="1" applyFont="1" applyBorder="1" applyAlignment="1">
      <alignment horizontal="center" vertical="center"/>
    </xf>
    <xf numFmtId="9" fontId="5" fillId="0" borderId="3" xfId="3" applyFont="1" applyBorder="1" applyAlignment="1">
      <alignment horizontal="center" vertical="center"/>
    </xf>
    <xf numFmtId="10" fontId="5" fillId="0" borderId="3" xfId="3" applyNumberFormat="1" applyFont="1" applyBorder="1" applyAlignment="1">
      <alignment horizontal="center" vertical="center"/>
    </xf>
    <xf numFmtId="10" fontId="5" fillId="0" borderId="3" xfId="2" applyNumberFormat="1" applyFont="1" applyBorder="1" applyAlignment="1">
      <alignment horizontal="center" vertical="center"/>
    </xf>
    <xf numFmtId="0" fontId="6" fillId="0" borderId="3" xfId="0" applyFont="1" applyBorder="1" applyAlignment="1">
      <alignment horizontal="center" vertical="center" wrapText="1"/>
    </xf>
    <xf numFmtId="167" fontId="6" fillId="0" borderId="3" xfId="1" applyNumberFormat="1" applyFont="1" applyBorder="1" applyAlignment="1">
      <alignment vertical="center"/>
    </xf>
    <xf numFmtId="167" fontId="6" fillId="0" borderId="3" xfId="1" applyNumberFormat="1"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6" fillId="0" borderId="2" xfId="0" applyFont="1" applyBorder="1" applyAlignment="1">
      <alignment horizontal="center" vertical="center" wrapText="1"/>
    </xf>
    <xf numFmtId="167" fontId="6" fillId="0" borderId="2" xfId="1" applyNumberFormat="1" applyFont="1" applyBorder="1" applyAlignment="1">
      <alignment vertical="center"/>
    </xf>
    <xf numFmtId="167" fontId="6" fillId="0" borderId="2" xfId="1" applyNumberFormat="1" applyFont="1" applyBorder="1" applyAlignment="1">
      <alignment horizontal="center" vertical="center"/>
    </xf>
    <xf numFmtId="169" fontId="5" fillId="0" borderId="2" xfId="2" applyNumberFormat="1" applyFont="1" applyBorder="1" applyAlignment="1">
      <alignment horizontal="center" vertical="center"/>
    </xf>
    <xf numFmtId="0" fontId="5" fillId="0" borderId="4" xfId="0" applyFont="1" applyBorder="1" applyAlignment="1">
      <alignment vertical="center"/>
    </xf>
    <xf numFmtId="0" fontId="6" fillId="3" borderId="1" xfId="0" applyFont="1" applyFill="1" applyBorder="1" applyAlignment="1">
      <alignment horizontal="center" vertical="center" wrapText="1"/>
    </xf>
    <xf numFmtId="0" fontId="12" fillId="0" borderId="0" xfId="4" applyFont="1" applyAlignment="1">
      <alignment horizontal="center" vertical="center"/>
    </xf>
    <xf numFmtId="0" fontId="12" fillId="0" borderId="0" xfId="4" applyFont="1" applyAlignment="1">
      <alignment vertical="center"/>
    </xf>
    <xf numFmtId="167" fontId="12" fillId="0" borderId="0" xfId="5" applyNumberFormat="1" applyFont="1" applyFill="1" applyAlignment="1">
      <alignment vertical="center"/>
    </xf>
    <xf numFmtId="165" fontId="12" fillId="0" borderId="0" xfId="6" applyFont="1" applyFill="1" applyAlignment="1">
      <alignment vertical="center"/>
    </xf>
    <xf numFmtId="168" fontId="12" fillId="0" borderId="0" xfId="5" applyNumberFormat="1" applyFont="1" applyFill="1" applyAlignment="1">
      <alignment vertical="center"/>
    </xf>
    <xf numFmtId="0" fontId="14" fillId="0" borderId="0" xfId="4" applyFont="1" applyAlignment="1">
      <alignment horizontal="center" vertical="center"/>
    </xf>
    <xf numFmtId="0" fontId="14" fillId="0" borderId="0" xfId="4" applyFont="1" applyAlignment="1">
      <alignment vertical="center"/>
    </xf>
    <xf numFmtId="167" fontId="14" fillId="0" borderId="0" xfId="5" applyNumberFormat="1" applyFont="1" applyFill="1" applyBorder="1" applyAlignment="1">
      <alignment vertical="center"/>
    </xf>
    <xf numFmtId="0" fontId="16" fillId="0" borderId="0" xfId="4" applyFont="1" applyAlignment="1">
      <alignment vertical="center"/>
    </xf>
    <xf numFmtId="167" fontId="12" fillId="0" borderId="0" xfId="5" applyNumberFormat="1" applyFont="1" applyFill="1" applyBorder="1" applyAlignment="1">
      <alignment vertical="center"/>
    </xf>
    <xf numFmtId="9" fontId="12" fillId="0" borderId="0" xfId="8" applyFont="1" applyFill="1" applyAlignment="1">
      <alignment vertical="center"/>
    </xf>
    <xf numFmtId="0" fontId="14" fillId="0" borderId="54" xfId="4" applyFont="1" applyBorder="1" applyAlignment="1">
      <alignment horizontal="center" vertical="center"/>
    </xf>
    <xf numFmtId="0" fontId="14" fillId="0" borderId="54" xfId="4" applyFont="1" applyBorder="1" applyAlignment="1">
      <alignment vertical="center"/>
    </xf>
    <xf numFmtId="0" fontId="17" fillId="2" borderId="55" xfId="4" applyFont="1" applyFill="1" applyBorder="1" applyAlignment="1">
      <alignment horizontal="center" vertical="center"/>
    </xf>
    <xf numFmtId="167" fontId="14" fillId="0" borderId="0" xfId="5" applyNumberFormat="1" applyFont="1" applyFill="1" applyBorder="1" applyAlignment="1">
      <alignment horizontal="center" vertical="center"/>
    </xf>
    <xf numFmtId="167" fontId="12" fillId="0" borderId="0" xfId="5" applyNumberFormat="1" applyFont="1" applyFill="1" applyAlignment="1">
      <alignment horizontal="center" vertical="center"/>
    </xf>
    <xf numFmtId="168" fontId="12" fillId="0" borderId="0" xfId="5" applyNumberFormat="1" applyFont="1" applyFill="1" applyAlignment="1">
      <alignment horizontal="center" vertical="center"/>
    </xf>
    <xf numFmtId="0" fontId="17" fillId="2" borderId="31" xfId="4" applyFont="1" applyFill="1" applyBorder="1" applyAlignment="1">
      <alignment horizontal="center" vertical="center"/>
    </xf>
    <xf numFmtId="0" fontId="17" fillId="2" borderId="60" xfId="4" applyFont="1" applyFill="1" applyBorder="1" applyAlignment="1">
      <alignment horizontal="center" vertical="center"/>
    </xf>
    <xf numFmtId="0" fontId="18" fillId="2" borderId="62" xfId="4" applyFont="1" applyFill="1" applyBorder="1" applyAlignment="1">
      <alignment horizontal="center" vertical="center"/>
    </xf>
    <xf numFmtId="0" fontId="19" fillId="0" borderId="18" xfId="4" applyFont="1" applyBorder="1" applyAlignment="1">
      <alignment horizontal="center" vertical="center"/>
    </xf>
    <xf numFmtId="0" fontId="19" fillId="0" borderId="44" xfId="4" applyFont="1" applyBorder="1" applyAlignment="1">
      <alignment vertical="center"/>
    </xf>
    <xf numFmtId="165" fontId="19" fillId="0" borderId="39" xfId="6" applyFont="1" applyFill="1" applyBorder="1" applyAlignment="1">
      <alignment vertical="center"/>
    </xf>
    <xf numFmtId="0" fontId="19" fillId="0" borderId="6" xfId="4" applyFont="1" applyBorder="1" applyAlignment="1">
      <alignment vertical="center"/>
    </xf>
    <xf numFmtId="167" fontId="19" fillId="0" borderId="38" xfId="5" applyNumberFormat="1" applyFont="1" applyFill="1" applyBorder="1" applyAlignment="1">
      <alignment vertical="center"/>
    </xf>
    <xf numFmtId="0" fontId="19" fillId="0" borderId="38" xfId="4" applyFont="1" applyBorder="1" applyAlignment="1">
      <alignment vertical="center"/>
    </xf>
    <xf numFmtId="167" fontId="12" fillId="0" borderId="6" xfId="5" applyNumberFormat="1" applyFont="1" applyFill="1" applyBorder="1" applyAlignment="1">
      <alignment vertical="center"/>
    </xf>
    <xf numFmtId="167" fontId="12" fillId="0" borderId="39" xfId="5" applyNumberFormat="1" applyFont="1" applyFill="1" applyBorder="1" applyAlignment="1">
      <alignment vertical="center"/>
    </xf>
    <xf numFmtId="167" fontId="12" fillId="0" borderId="28" xfId="5" applyNumberFormat="1" applyFont="1" applyFill="1" applyBorder="1" applyAlignment="1">
      <alignment vertical="center"/>
    </xf>
    <xf numFmtId="3" fontId="12" fillId="0" borderId="0" xfId="4" applyNumberFormat="1" applyFont="1" applyAlignment="1">
      <alignment vertical="center"/>
    </xf>
    <xf numFmtId="0" fontId="19" fillId="0" borderId="14" xfId="4" quotePrefix="1" applyFont="1" applyBorder="1" applyAlignment="1">
      <alignment horizontal="center" vertical="center"/>
    </xf>
    <xf numFmtId="0" fontId="19" fillId="0" borderId="45" xfId="4" quotePrefix="1" applyFont="1" applyBorder="1" applyAlignment="1">
      <alignment horizontal="center" vertical="center"/>
    </xf>
    <xf numFmtId="0" fontId="18" fillId="0" borderId="33" xfId="4" applyFont="1" applyBorder="1" applyAlignment="1">
      <alignment vertical="center"/>
    </xf>
    <xf numFmtId="0" fontId="19" fillId="0" borderId="3" xfId="4" applyFont="1" applyBorder="1" applyAlignment="1">
      <alignment vertical="center"/>
    </xf>
    <xf numFmtId="167" fontId="19" fillId="0" borderId="32" xfId="5" applyNumberFormat="1" applyFont="1" applyFill="1" applyBorder="1" applyAlignment="1">
      <alignment vertical="center"/>
    </xf>
    <xf numFmtId="0" fontId="19" fillId="0" borderId="32" xfId="4" applyFont="1" applyBorder="1" applyAlignment="1">
      <alignment vertical="center"/>
    </xf>
    <xf numFmtId="167" fontId="12" fillId="0" borderId="3" xfId="5" applyNumberFormat="1" applyFont="1" applyFill="1" applyBorder="1" applyAlignment="1">
      <alignment vertical="center"/>
    </xf>
    <xf numFmtId="167" fontId="12" fillId="0" borderId="33" xfId="5" applyNumberFormat="1" applyFont="1" applyFill="1" applyBorder="1" applyAlignment="1">
      <alignment vertical="center"/>
    </xf>
    <xf numFmtId="0" fontId="19" fillId="0" borderId="64" xfId="4" quotePrefix="1" applyFont="1" applyBorder="1" applyAlignment="1">
      <alignment horizontal="center" vertical="center"/>
    </xf>
    <xf numFmtId="0" fontId="19" fillId="0" borderId="32" xfId="4" quotePrefix="1" applyFont="1" applyBorder="1" applyAlignment="1">
      <alignment horizontal="center" vertical="center"/>
    </xf>
    <xf numFmtId="0" fontId="19" fillId="0" borderId="33" xfId="4" applyFont="1" applyBorder="1" applyAlignment="1">
      <alignment vertical="center"/>
    </xf>
    <xf numFmtId="0" fontId="19" fillId="0" borderId="32" xfId="4" applyFont="1" applyBorder="1" applyAlignment="1">
      <alignment horizontal="center" vertical="center"/>
    </xf>
    <xf numFmtId="167" fontId="19" fillId="0" borderId="32" xfId="5" applyNumberFormat="1" applyFont="1" applyFill="1" applyBorder="1" applyAlignment="1">
      <alignment horizontal="center" vertical="center"/>
    </xf>
    <xf numFmtId="167" fontId="19" fillId="0" borderId="32" xfId="5" quotePrefix="1" applyNumberFormat="1" applyFont="1" applyFill="1" applyBorder="1" applyAlignment="1">
      <alignment horizontal="right" vertical="center"/>
    </xf>
    <xf numFmtId="167" fontId="12" fillId="0" borderId="3" xfId="5" applyNumberFormat="1" applyFont="1" applyFill="1" applyBorder="1" applyAlignment="1">
      <alignment horizontal="center" vertical="center"/>
    </xf>
    <xf numFmtId="167" fontId="12" fillId="0" borderId="28" xfId="5" applyNumberFormat="1" applyFont="1" applyFill="1" applyBorder="1" applyAlignment="1">
      <alignment horizontal="center" vertical="center"/>
    </xf>
    <xf numFmtId="167" fontId="12" fillId="0" borderId="0" xfId="5" applyNumberFormat="1" applyFont="1" applyFill="1" applyBorder="1" applyAlignment="1">
      <alignment horizontal="center" vertical="center"/>
    </xf>
    <xf numFmtId="3" fontId="12" fillId="0" borderId="0" xfId="4" applyNumberFormat="1" applyFont="1" applyAlignment="1">
      <alignment horizontal="right" vertical="center"/>
    </xf>
    <xf numFmtId="43" fontId="12" fillId="0" borderId="0" xfId="4" applyNumberFormat="1" applyFont="1" applyAlignment="1">
      <alignment vertical="center"/>
    </xf>
    <xf numFmtId="0" fontId="19" fillId="0" borderId="45" xfId="4" applyFont="1" applyBorder="1" applyAlignment="1">
      <alignment vertical="center"/>
    </xf>
    <xf numFmtId="3" fontId="12" fillId="0" borderId="0" xfId="4" applyNumberFormat="1" applyFont="1" applyAlignment="1">
      <alignment horizontal="center" vertical="center"/>
    </xf>
    <xf numFmtId="0" fontId="19" fillId="0" borderId="3" xfId="4" applyFont="1" applyBorder="1" applyAlignment="1">
      <alignment horizontal="center" vertical="center"/>
    </xf>
    <xf numFmtId="167" fontId="19" fillId="0" borderId="45" xfId="5" applyNumberFormat="1" applyFont="1" applyFill="1" applyBorder="1" applyAlignment="1">
      <alignment horizontal="center" vertical="center"/>
    </xf>
    <xf numFmtId="167" fontId="12" fillId="0" borderId="33" xfId="5" applyNumberFormat="1" applyFont="1" applyFill="1" applyBorder="1" applyAlignment="1">
      <alignment horizontal="center" vertical="center"/>
    </xf>
    <xf numFmtId="3" fontId="12" fillId="0" borderId="0" xfId="4" applyNumberFormat="1" applyFont="1" applyAlignment="1">
      <alignment horizontal="left" vertical="center"/>
    </xf>
    <xf numFmtId="167" fontId="12" fillId="0" borderId="1" xfId="5" applyNumberFormat="1" applyFont="1" applyFill="1" applyBorder="1" applyAlignment="1">
      <alignment vertical="center"/>
    </xf>
    <xf numFmtId="165" fontId="12" fillId="0" borderId="0" xfId="6" applyFont="1" applyFill="1" applyBorder="1" applyAlignment="1">
      <alignment vertical="center"/>
    </xf>
    <xf numFmtId="168" fontId="12" fillId="0" borderId="0" xfId="5" applyNumberFormat="1" applyFont="1" applyFill="1" applyBorder="1" applyAlignment="1">
      <alignment vertical="center"/>
    </xf>
    <xf numFmtId="165" fontId="19" fillId="0" borderId="32" xfId="6" quotePrefix="1" applyFont="1" applyFill="1" applyBorder="1" applyAlignment="1">
      <alignment horizontal="right" vertical="center"/>
    </xf>
    <xf numFmtId="43" fontId="12" fillId="0" borderId="3" xfId="5" applyNumberFormat="1" applyFont="1" applyFill="1" applyBorder="1" applyAlignment="1">
      <alignment horizontal="center" vertical="center"/>
    </xf>
    <xf numFmtId="0" fontId="12" fillId="0" borderId="23" xfId="4" applyFont="1" applyBorder="1" applyAlignment="1">
      <alignment horizontal="center" vertical="center"/>
    </xf>
    <xf numFmtId="0" fontId="12" fillId="0" borderId="24" xfId="4" applyFont="1" applyBorder="1" applyAlignment="1">
      <alignment vertical="center"/>
    </xf>
    <xf numFmtId="0" fontId="12" fillId="0" borderId="24" xfId="4" applyFont="1" applyBorder="1" applyAlignment="1">
      <alignment horizontal="center" vertical="center"/>
    </xf>
    <xf numFmtId="167" fontId="18" fillId="0" borderId="25" xfId="5" applyNumberFormat="1" applyFont="1" applyFill="1" applyBorder="1" applyAlignment="1">
      <alignment horizontal="right" vertical="center"/>
    </xf>
    <xf numFmtId="0" fontId="18" fillId="0" borderId="1" xfId="4" applyFont="1" applyBorder="1" applyAlignment="1">
      <alignment horizontal="center" vertical="center"/>
    </xf>
    <xf numFmtId="167" fontId="18" fillId="0" borderId="1" xfId="5" applyNumberFormat="1" applyFont="1" applyFill="1" applyBorder="1" applyAlignment="1">
      <alignment horizontal="center" vertical="center"/>
    </xf>
    <xf numFmtId="167" fontId="12" fillId="0" borderId="1" xfId="5" applyNumberFormat="1" applyFont="1" applyFill="1" applyBorder="1" applyAlignment="1">
      <alignment horizontal="center" vertical="center"/>
    </xf>
    <xf numFmtId="167" fontId="12" fillId="0" borderId="13" xfId="5" applyNumberFormat="1" applyFont="1" applyFill="1" applyBorder="1" applyAlignment="1">
      <alignment horizontal="center" vertical="center"/>
    </xf>
    <xf numFmtId="0" fontId="18" fillId="0" borderId="1" xfId="4" applyFont="1" applyBorder="1" applyAlignment="1">
      <alignment vertical="center"/>
    </xf>
    <xf numFmtId="167" fontId="18" fillId="0" borderId="1" xfId="5" applyNumberFormat="1" applyFont="1" applyFill="1" applyBorder="1" applyAlignment="1">
      <alignment vertical="center"/>
    </xf>
    <xf numFmtId="167" fontId="12" fillId="0" borderId="13" xfId="5" applyNumberFormat="1" applyFont="1" applyFill="1" applyBorder="1" applyAlignment="1">
      <alignment vertical="center"/>
    </xf>
    <xf numFmtId="0" fontId="12" fillId="0" borderId="65" xfId="4" applyFont="1" applyBorder="1" applyAlignment="1">
      <alignment horizontal="center" vertical="center"/>
    </xf>
    <xf numFmtId="0" fontId="12" fillId="0" borderId="66" xfId="4" applyFont="1" applyBorder="1" applyAlignment="1">
      <alignment vertical="center"/>
    </xf>
    <xf numFmtId="167" fontId="18" fillId="0" borderId="67" xfId="5" applyNumberFormat="1" applyFont="1" applyFill="1" applyBorder="1" applyAlignment="1">
      <alignment horizontal="right" vertical="center"/>
    </xf>
    <xf numFmtId="0" fontId="18" fillId="0" borderId="21" xfId="4" applyFont="1" applyBorder="1" applyAlignment="1">
      <alignment vertical="center"/>
    </xf>
    <xf numFmtId="167" fontId="18" fillId="0" borderId="21" xfId="5" applyNumberFormat="1" applyFont="1" applyFill="1" applyBorder="1" applyAlignment="1">
      <alignment vertical="center"/>
    </xf>
    <xf numFmtId="167" fontId="12" fillId="0" borderId="21" xfId="5" applyNumberFormat="1" applyFont="1" applyFill="1" applyBorder="1" applyAlignment="1">
      <alignment vertical="center"/>
    </xf>
    <xf numFmtId="167" fontId="12" fillId="0" borderId="22" xfId="5" applyNumberFormat="1" applyFont="1" applyFill="1" applyBorder="1" applyAlignment="1">
      <alignment vertical="center"/>
    </xf>
    <xf numFmtId="167" fontId="20" fillId="0" borderId="0" xfId="5" applyNumberFormat="1" applyFont="1" applyFill="1" applyAlignment="1">
      <alignment vertical="center"/>
    </xf>
    <xf numFmtId="0" fontId="17" fillId="2" borderId="8" xfId="4" applyFont="1" applyFill="1" applyBorder="1" applyAlignment="1">
      <alignment horizontal="center" vertical="center"/>
    </xf>
    <xf numFmtId="0" fontId="17" fillId="2" borderId="0" xfId="4" applyFont="1" applyFill="1" applyAlignment="1">
      <alignment horizontal="center" vertical="center"/>
    </xf>
    <xf numFmtId="0" fontId="17" fillId="2" borderId="68" xfId="4" applyFont="1" applyFill="1" applyBorder="1" applyAlignment="1">
      <alignment horizontal="center" vertical="center"/>
    </xf>
    <xf numFmtId="0" fontId="19" fillId="0" borderId="45" xfId="4" applyFont="1" applyBorder="1" applyAlignment="1">
      <alignment horizontal="center" vertical="center"/>
    </xf>
    <xf numFmtId="0" fontId="21" fillId="0" borderId="0" xfId="7" applyFont="1"/>
    <xf numFmtId="0" fontId="16" fillId="0" borderId="0" xfId="4" applyFont="1" applyAlignment="1">
      <alignment horizontal="left"/>
    </xf>
    <xf numFmtId="0" fontId="19" fillId="0" borderId="45" xfId="4" quotePrefix="1" applyFont="1" applyBorder="1" applyAlignment="1">
      <alignment horizontal="left" vertical="center"/>
    </xf>
    <xf numFmtId="0" fontId="19" fillId="0" borderId="64" xfId="4" applyFont="1" applyBorder="1" applyAlignment="1">
      <alignment horizontal="right" vertical="center"/>
    </xf>
    <xf numFmtId="0" fontId="19" fillId="0" borderId="64" xfId="4" quotePrefix="1" applyFont="1" applyBorder="1" applyAlignment="1">
      <alignment horizontal="right" vertical="center"/>
    </xf>
    <xf numFmtId="0" fontId="19" fillId="0" borderId="14" xfId="4" quotePrefix="1" applyFont="1" applyBorder="1" applyAlignment="1">
      <alignment horizontal="right" vertical="center"/>
    </xf>
    <xf numFmtId="0" fontId="19" fillId="0" borderId="14" xfId="4" applyFont="1" applyBorder="1" applyAlignment="1">
      <alignment horizontal="right" vertical="center"/>
    </xf>
    <xf numFmtId="0" fontId="18" fillId="0" borderId="64" xfId="4" quotePrefix="1" applyFont="1" applyBorder="1" applyAlignment="1">
      <alignment horizontal="right" vertical="center"/>
    </xf>
    <xf numFmtId="0" fontId="18" fillId="0" borderId="32" xfId="4" quotePrefix="1" applyFont="1" applyBorder="1" applyAlignment="1">
      <alignment horizontal="center" vertical="center"/>
    </xf>
    <xf numFmtId="0" fontId="18" fillId="0" borderId="45" xfId="4" quotePrefix="1" applyFont="1" applyBorder="1" applyAlignment="1">
      <alignment horizontal="left" vertical="center"/>
    </xf>
    <xf numFmtId="0" fontId="18" fillId="0" borderId="14" xfId="4" applyFont="1" applyBorder="1" applyAlignment="1">
      <alignment horizontal="right" vertical="center"/>
    </xf>
    <xf numFmtId="0" fontId="18" fillId="0" borderId="32" xfId="4" applyFont="1" applyBorder="1" applyAlignment="1">
      <alignment horizontal="center" vertical="center"/>
    </xf>
    <xf numFmtId="0" fontId="12" fillId="0" borderId="45" xfId="4" applyFont="1" applyBorder="1" applyAlignment="1">
      <alignment vertical="center"/>
    </xf>
    <xf numFmtId="167" fontId="12" fillId="0" borderId="45" xfId="5" applyNumberFormat="1" applyFont="1" applyFill="1" applyBorder="1" applyAlignment="1">
      <alignment vertical="center"/>
    </xf>
    <xf numFmtId="167" fontId="14" fillId="0" borderId="0" xfId="5" applyNumberFormat="1" applyFont="1" applyFill="1" applyAlignment="1">
      <alignment horizontal="center" vertical="center"/>
    </xf>
    <xf numFmtId="0" fontId="23" fillId="0" borderId="0" xfId="0" applyFont="1"/>
    <xf numFmtId="0" fontId="24" fillId="0" borderId="1" xfId="0" applyFont="1" applyBorder="1" applyAlignment="1">
      <alignment horizontal="center" vertical="center" wrapText="1"/>
    </xf>
    <xf numFmtId="0" fontId="24" fillId="0" borderId="6" xfId="0" applyFont="1" applyBorder="1" applyAlignment="1">
      <alignment horizontal="center" vertical="center"/>
    </xf>
    <xf numFmtId="0" fontId="24" fillId="0" borderId="6" xfId="0" applyFont="1" applyBorder="1" applyAlignment="1">
      <alignment vertical="center"/>
    </xf>
    <xf numFmtId="0" fontId="23" fillId="0" borderId="6" xfId="0" applyFont="1" applyBorder="1" applyAlignment="1">
      <alignment vertical="center"/>
    </xf>
    <xf numFmtId="0" fontId="23" fillId="0" borderId="0" xfId="0" applyFont="1" applyAlignment="1">
      <alignment vertical="center"/>
    </xf>
    <xf numFmtId="0" fontId="23" fillId="0" borderId="3" xfId="0" applyFont="1" applyBorder="1" applyAlignment="1">
      <alignment horizontal="right" vertical="center"/>
    </xf>
    <xf numFmtId="0" fontId="23" fillId="0" borderId="3" xfId="0" applyFont="1" applyBorder="1" applyAlignment="1">
      <alignment horizontal="left"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168" fontId="23" fillId="0" borderId="3" xfId="1" applyNumberFormat="1" applyFont="1" applyBorder="1" applyAlignment="1">
      <alignment horizontal="center" vertical="center"/>
    </xf>
    <xf numFmtId="169" fontId="23" fillId="0" borderId="3" xfId="2" applyNumberFormat="1" applyFont="1" applyBorder="1" applyAlignment="1">
      <alignment vertical="center"/>
    </xf>
    <xf numFmtId="0" fontId="23" fillId="0" borderId="3" xfId="0" applyFont="1" applyBorder="1" applyAlignment="1">
      <alignment vertical="center"/>
    </xf>
    <xf numFmtId="0" fontId="23" fillId="0" borderId="3" xfId="0" applyFont="1" applyBorder="1" applyAlignment="1">
      <alignment horizontal="left" vertical="center"/>
    </xf>
    <xf numFmtId="0" fontId="24" fillId="0" borderId="3" xfId="0" applyFont="1" applyBorder="1" applyAlignment="1">
      <alignment horizontal="center" vertical="center"/>
    </xf>
    <xf numFmtId="0" fontId="24" fillId="0" borderId="3" xfId="0" applyFont="1" applyBorder="1" applyAlignment="1">
      <alignment vertical="center"/>
    </xf>
    <xf numFmtId="167" fontId="23" fillId="0" borderId="3" xfId="1" applyNumberFormat="1" applyFont="1" applyBorder="1" applyAlignment="1">
      <alignment horizontal="center" vertical="center"/>
    </xf>
    <xf numFmtId="166" fontId="23" fillId="0" borderId="3" xfId="2" applyFont="1" applyBorder="1" applyAlignment="1">
      <alignment vertical="center"/>
    </xf>
    <xf numFmtId="0" fontId="23" fillId="0" borderId="5" xfId="0" applyFont="1" applyBorder="1" applyAlignment="1">
      <alignment horizontal="right" vertical="center"/>
    </xf>
    <xf numFmtId="0" fontId="23" fillId="0" borderId="5" xfId="0" applyFont="1" applyBorder="1" applyAlignment="1">
      <alignment horizontal="left" vertical="center"/>
    </xf>
    <xf numFmtId="0" fontId="23" fillId="0" borderId="5" xfId="0" applyFont="1" applyBorder="1" applyAlignment="1">
      <alignment horizontal="center" vertical="center"/>
    </xf>
    <xf numFmtId="167" fontId="23" fillId="0" borderId="5" xfId="1" applyNumberFormat="1" applyFont="1" applyBorder="1" applyAlignment="1">
      <alignment horizontal="center" vertical="center"/>
    </xf>
    <xf numFmtId="166" fontId="23" fillId="0" borderId="5" xfId="2" applyFont="1" applyBorder="1" applyAlignment="1">
      <alignment vertical="center"/>
    </xf>
    <xf numFmtId="169" fontId="23" fillId="0" borderId="5" xfId="2" applyNumberFormat="1" applyFont="1" applyBorder="1" applyAlignment="1">
      <alignment vertical="center"/>
    </xf>
    <xf numFmtId="0" fontId="23" fillId="0" borderId="5" xfId="0" applyFont="1" applyBorder="1" applyAlignment="1">
      <alignment vertical="center"/>
    </xf>
    <xf numFmtId="0" fontId="25" fillId="0" borderId="1" xfId="0" applyFont="1" applyBorder="1" applyAlignment="1">
      <alignment vertical="center"/>
    </xf>
    <xf numFmtId="166" fontId="25" fillId="0" borderId="1" xfId="2" applyFont="1" applyBorder="1" applyAlignment="1">
      <alignment vertical="center"/>
    </xf>
    <xf numFmtId="169" fontId="24" fillId="0" borderId="1" xfId="2" applyNumberFormat="1" applyFont="1" applyBorder="1"/>
    <xf numFmtId="0" fontId="23" fillId="0" borderId="1" xfId="0" applyFont="1" applyBorder="1"/>
    <xf numFmtId="0" fontId="24" fillId="0" borderId="1" xfId="0" applyFont="1" applyBorder="1" applyAlignment="1">
      <alignment horizontal="center" vertical="center"/>
    </xf>
    <xf numFmtId="0" fontId="24" fillId="0" borderId="1" xfId="0" applyFont="1" applyBorder="1" applyAlignment="1">
      <alignment vertical="center"/>
    </xf>
    <xf numFmtId="168" fontId="23" fillId="0" borderId="5" xfId="1" applyNumberFormat="1" applyFont="1" applyBorder="1" applyAlignment="1">
      <alignment horizontal="center" vertical="center"/>
    </xf>
    <xf numFmtId="169" fontId="24" fillId="0" borderId="1" xfId="2" applyNumberFormat="1" applyFont="1" applyBorder="1" applyAlignment="1">
      <alignment vertical="center"/>
    </xf>
    <xf numFmtId="0" fontId="23" fillId="0" borderId="1" xfId="0" applyFont="1" applyBorder="1" applyAlignment="1">
      <alignment vertical="center"/>
    </xf>
    <xf numFmtId="0" fontId="24" fillId="0" borderId="0" xfId="0" applyFont="1" applyAlignment="1">
      <alignment vertical="center"/>
    </xf>
    <xf numFmtId="0" fontId="24" fillId="3" borderId="1" xfId="0" applyFont="1" applyFill="1" applyBorder="1" applyAlignment="1">
      <alignment horizontal="center" vertical="center" wrapText="1"/>
    </xf>
    <xf numFmtId="167" fontId="23" fillId="0" borderId="3" xfId="1" applyNumberFormat="1" applyFont="1" applyBorder="1" applyAlignment="1">
      <alignment vertical="center"/>
    </xf>
    <xf numFmtId="169" fontId="23" fillId="0" borderId="3" xfId="2" applyNumberFormat="1" applyFont="1" applyBorder="1" applyAlignment="1">
      <alignment horizontal="center" vertical="center"/>
    </xf>
    <xf numFmtId="167" fontId="23" fillId="0" borderId="4" xfId="1" applyNumberFormat="1" applyFont="1" applyBorder="1" applyAlignment="1">
      <alignment vertical="center"/>
    </xf>
    <xf numFmtId="169" fontId="23" fillId="0" borderId="4" xfId="2" applyNumberFormat="1" applyFont="1" applyBorder="1" applyAlignment="1">
      <alignment horizontal="center" vertical="center"/>
    </xf>
    <xf numFmtId="167" fontId="23" fillId="0" borderId="6" xfId="1" applyNumberFormat="1" applyFont="1" applyBorder="1" applyAlignment="1">
      <alignment vertical="center"/>
    </xf>
    <xf numFmtId="169" fontId="23" fillId="0" borderId="6" xfId="2" applyNumberFormat="1" applyFont="1" applyBorder="1" applyAlignment="1">
      <alignment horizontal="center" vertical="center"/>
    </xf>
    <xf numFmtId="0" fontId="25" fillId="0" borderId="1" xfId="0" applyFont="1" applyBorder="1" applyAlignment="1">
      <alignment horizontal="center" vertical="center"/>
    </xf>
    <xf numFmtId="169" fontId="25" fillId="0" borderId="1" xfId="0" applyNumberFormat="1" applyFont="1" applyBorder="1" applyAlignment="1">
      <alignment vertical="center"/>
    </xf>
    <xf numFmtId="169" fontId="23" fillId="0" borderId="0" xfId="0" applyNumberFormat="1" applyFont="1" applyAlignment="1">
      <alignment vertical="center"/>
    </xf>
    <xf numFmtId="0" fontId="23" fillId="0" borderId="0" xfId="0" applyFont="1" applyAlignment="1">
      <alignment horizontal="center" vertical="center"/>
    </xf>
    <xf numFmtId="0" fontId="23" fillId="0" borderId="29" xfId="0" applyFont="1" applyBorder="1" applyAlignment="1">
      <alignment vertical="center"/>
    </xf>
    <xf numFmtId="0" fontId="23" fillId="0" borderId="25" xfId="0" applyFont="1" applyBorder="1" applyAlignment="1">
      <alignment vertical="center"/>
    </xf>
    <xf numFmtId="0" fontId="24" fillId="0" borderId="0" xfId="0" applyFont="1" applyAlignment="1">
      <alignment horizontal="center" vertical="center"/>
    </xf>
    <xf numFmtId="0" fontId="23" fillId="0" borderId="0" xfId="0" applyFont="1" applyAlignment="1">
      <alignment horizontal="lef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29" xfId="0" applyFont="1" applyBorder="1" applyAlignment="1">
      <alignment vertical="center"/>
    </xf>
    <xf numFmtId="0" fontId="25" fillId="0" borderId="25" xfId="0" applyFont="1" applyBorder="1" applyAlignment="1">
      <alignment vertical="center"/>
    </xf>
    <xf numFmtId="166" fontId="24" fillId="0" borderId="1" xfId="2" applyFont="1" applyBorder="1" applyAlignment="1">
      <alignment vertical="center"/>
    </xf>
    <xf numFmtId="166" fontId="23" fillId="0" borderId="0" xfId="2" applyFont="1" applyAlignment="1">
      <alignment vertical="center"/>
    </xf>
    <xf numFmtId="0" fontId="24" fillId="0" borderId="34" xfId="0" applyFont="1" applyBorder="1" applyAlignment="1">
      <alignment vertical="center"/>
    </xf>
    <xf numFmtId="0" fontId="24" fillId="0" borderId="0" xfId="0" applyFont="1"/>
    <xf numFmtId="0" fontId="24" fillId="0" borderId="0" xfId="0" applyFont="1" applyAlignment="1">
      <alignment horizontal="center"/>
    </xf>
    <xf numFmtId="0" fontId="24" fillId="0" borderId="18" xfId="0" applyFont="1" applyBorder="1" applyAlignment="1">
      <alignment horizontal="center" vertical="center"/>
    </xf>
    <xf numFmtId="0" fontId="23" fillId="0" borderId="38" xfId="0" applyFont="1" applyBorder="1" applyAlignment="1">
      <alignment vertical="center"/>
    </xf>
    <xf numFmtId="0" fontId="23" fillId="0" borderId="39" xfId="0" applyFont="1" applyBorder="1" applyAlignment="1">
      <alignment vertical="center"/>
    </xf>
    <xf numFmtId="0" fontId="23" fillId="0" borderId="19" xfId="0" applyFont="1" applyBorder="1" applyAlignment="1">
      <alignment vertical="center"/>
    </xf>
    <xf numFmtId="0" fontId="23" fillId="0" borderId="14" xfId="0" applyFont="1" applyBorder="1" applyAlignment="1">
      <alignment horizontal="right" vertical="center"/>
    </xf>
    <xf numFmtId="167" fontId="23" fillId="0" borderId="15" xfId="1" applyNumberFormat="1" applyFont="1" applyBorder="1" applyAlignment="1">
      <alignment vertical="center"/>
    </xf>
    <xf numFmtId="0" fontId="24" fillId="0" borderId="29" xfId="0" applyFont="1" applyBorder="1" applyAlignment="1">
      <alignment vertical="center"/>
    </xf>
    <xf numFmtId="0" fontId="24" fillId="0" borderId="25" xfId="0" applyFont="1" applyBorder="1" applyAlignment="1">
      <alignment vertical="center"/>
    </xf>
    <xf numFmtId="167" fontId="24" fillId="0" borderId="13" xfId="1" applyNumberFormat="1" applyFont="1" applyBorder="1" applyAlignment="1">
      <alignment vertical="center"/>
    </xf>
    <xf numFmtId="0" fontId="24" fillId="0" borderId="24" xfId="0" applyFont="1" applyBorder="1" applyAlignment="1">
      <alignment vertical="center"/>
    </xf>
    <xf numFmtId="0" fontId="23" fillId="0" borderId="36" xfId="0" applyFont="1" applyBorder="1" applyAlignment="1">
      <alignment vertical="center"/>
    </xf>
    <xf numFmtId="0" fontId="23" fillId="0" borderId="34" xfId="0" applyFont="1" applyBorder="1" applyAlignment="1">
      <alignment vertical="center"/>
    </xf>
    <xf numFmtId="0" fontId="23" fillId="0" borderId="16" xfId="0" applyFont="1" applyBorder="1" applyAlignment="1">
      <alignment horizontal="right" vertical="center"/>
    </xf>
    <xf numFmtId="0" fontId="23" fillId="0" borderId="5" xfId="0" applyFont="1" applyBorder="1" applyAlignment="1">
      <alignment vertical="center" wrapText="1"/>
    </xf>
    <xf numFmtId="167" fontId="23" fillId="0" borderId="5" xfId="1" applyNumberFormat="1" applyFont="1" applyBorder="1" applyAlignment="1">
      <alignment vertical="center"/>
    </xf>
    <xf numFmtId="167" fontId="23" fillId="0" borderId="17" xfId="1" applyNumberFormat="1" applyFont="1" applyBorder="1" applyAlignment="1">
      <alignment vertical="center"/>
    </xf>
    <xf numFmtId="165" fontId="24" fillId="0" borderId="28" xfId="0" applyNumberFormat="1" applyFont="1" applyBorder="1"/>
    <xf numFmtId="167" fontId="24" fillId="0" borderId="22" xfId="1" applyNumberFormat="1" applyFont="1" applyFill="1" applyBorder="1" applyAlignment="1">
      <alignment vertical="center"/>
    </xf>
    <xf numFmtId="167" fontId="24" fillId="0" borderId="3" xfId="2" applyNumberFormat="1" applyFont="1" applyBorder="1" applyAlignment="1">
      <alignment vertical="center"/>
    </xf>
    <xf numFmtId="165" fontId="24" fillId="0" borderId="3" xfId="10" applyFont="1" applyBorder="1" applyAlignment="1">
      <alignment vertical="center"/>
    </xf>
    <xf numFmtId="167" fontId="24" fillId="0" borderId="3" xfId="1" applyNumberFormat="1" applyFont="1" applyBorder="1" applyAlignment="1">
      <alignment vertical="center"/>
    </xf>
    <xf numFmtId="0" fontId="23" fillId="0" borderId="6" xfId="0" applyFont="1" applyBorder="1" applyAlignment="1">
      <alignment horizontal="center" vertical="center"/>
    </xf>
    <xf numFmtId="0" fontId="23" fillId="0" borderId="3" xfId="0" quotePrefix="1" applyFont="1" applyBorder="1" applyAlignment="1">
      <alignment horizontal="left" vertical="center"/>
    </xf>
    <xf numFmtId="0" fontId="23" fillId="0" borderId="4" xfId="0" applyFont="1" applyBorder="1" applyAlignment="1">
      <alignment horizontal="center" vertical="center"/>
    </xf>
    <xf numFmtId="0" fontId="23" fillId="0" borderId="4" xfId="0" applyFont="1" applyBorder="1" applyAlignment="1">
      <alignment horizontal="center" vertical="center" wrapText="1"/>
    </xf>
    <xf numFmtId="0" fontId="23" fillId="0" borderId="6" xfId="0" applyFont="1" applyBorder="1" applyAlignment="1">
      <alignment horizontal="left" vertical="center"/>
    </xf>
    <xf numFmtId="167" fontId="23" fillId="0" borderId="27" xfId="1" applyNumberFormat="1" applyFont="1" applyBorder="1" applyAlignment="1">
      <alignment vertical="center"/>
    </xf>
    <xf numFmtId="0" fontId="23" fillId="0" borderId="4" xfId="0" applyFont="1" applyBorder="1" applyAlignment="1">
      <alignment vertical="center"/>
    </xf>
    <xf numFmtId="169" fontId="23" fillId="0" borderId="5" xfId="2" applyNumberFormat="1" applyFont="1" applyBorder="1" applyAlignment="1">
      <alignment horizontal="center" vertical="center"/>
    </xf>
    <xf numFmtId="0" fontId="23" fillId="0" borderId="6" xfId="0" applyFont="1" applyBorder="1" applyAlignment="1">
      <alignment horizontal="center" vertical="center" wrapText="1"/>
    </xf>
    <xf numFmtId="0" fontId="23" fillId="0" borderId="27" xfId="0" applyFont="1" applyBorder="1" applyAlignment="1">
      <alignment horizontal="center" vertical="center"/>
    </xf>
    <xf numFmtId="167" fontId="23" fillId="0" borderId="6" xfId="1" applyNumberFormat="1" applyFont="1" applyBorder="1" applyAlignment="1">
      <alignment horizontal="center" vertical="center"/>
    </xf>
    <xf numFmtId="0" fontId="24" fillId="0" borderId="3" xfId="0" applyFont="1" applyBorder="1" applyAlignment="1">
      <alignment horizontal="left" vertical="center"/>
    </xf>
    <xf numFmtId="0" fontId="23" fillId="0" borderId="5" xfId="0" applyFont="1" applyBorder="1" applyAlignment="1">
      <alignment horizontal="center" vertical="center" wrapText="1"/>
    </xf>
    <xf numFmtId="167" fontId="24" fillId="0" borderId="1" xfId="1" applyNumberFormat="1" applyFont="1" applyBorder="1" applyAlignment="1">
      <alignment horizontal="center" vertical="center"/>
    </xf>
    <xf numFmtId="169" fontId="23" fillId="0" borderId="1" xfId="2" applyNumberFormat="1" applyFont="1" applyBorder="1" applyAlignment="1">
      <alignment horizontal="center" vertical="center"/>
    </xf>
    <xf numFmtId="9" fontId="23" fillId="0" borderId="3" xfId="3" applyFont="1" applyBorder="1" applyAlignment="1">
      <alignment horizontal="center" vertical="center"/>
    </xf>
    <xf numFmtId="10" fontId="23" fillId="0" borderId="3" xfId="3" applyNumberFormat="1" applyFont="1" applyBorder="1" applyAlignment="1">
      <alignment horizontal="center" vertical="center"/>
    </xf>
    <xf numFmtId="10" fontId="23" fillId="0" borderId="3" xfId="2" applyNumberFormat="1" applyFont="1" applyBorder="1" applyAlignment="1">
      <alignment horizontal="center" vertical="center"/>
    </xf>
    <xf numFmtId="0" fontId="24" fillId="0" borderId="3" xfId="0" applyFont="1" applyBorder="1" applyAlignment="1">
      <alignment horizontal="center" vertical="center" wrapText="1"/>
    </xf>
    <xf numFmtId="167" fontId="24" fillId="0" borderId="3" xfId="1" applyNumberFormat="1" applyFont="1" applyBorder="1" applyAlignment="1">
      <alignment horizontal="center" vertical="center"/>
    </xf>
    <xf numFmtId="0" fontId="24" fillId="0" borderId="1" xfId="0" applyFont="1" applyBorder="1" applyAlignment="1">
      <alignment horizontal="left" vertical="center"/>
    </xf>
    <xf numFmtId="0" fontId="28" fillId="0" borderId="0" xfId="0" applyFont="1" applyAlignment="1">
      <alignment vertical="center"/>
    </xf>
    <xf numFmtId="0" fontId="23" fillId="0" borderId="32" xfId="0" applyFont="1" applyBorder="1" applyAlignment="1">
      <alignment horizontal="left" vertical="center" wrapText="1"/>
    </xf>
    <xf numFmtId="0" fontId="23" fillId="0" borderId="33" xfId="0" applyFont="1" applyBorder="1" applyAlignment="1">
      <alignment horizontal="left" vertical="center" wrapText="1"/>
    </xf>
    <xf numFmtId="169" fontId="23" fillId="0" borderId="3" xfId="2" applyNumberFormat="1" applyFont="1" applyBorder="1" applyAlignment="1">
      <alignment horizontal="center" vertical="center" wrapText="1"/>
    </xf>
    <xf numFmtId="0" fontId="23" fillId="0" borderId="32" xfId="0" quotePrefix="1" applyFont="1" applyBorder="1" applyAlignment="1">
      <alignment horizontal="left" vertical="center"/>
    </xf>
    <xf numFmtId="0" fontId="23" fillId="0" borderId="33" xfId="0" quotePrefix="1" applyFont="1" applyBorder="1" applyAlignment="1">
      <alignment horizontal="left" vertical="center"/>
    </xf>
    <xf numFmtId="0" fontId="23" fillId="0" borderId="32" xfId="0" applyFont="1" applyBorder="1" applyAlignment="1">
      <alignment horizontal="left" vertical="center"/>
    </xf>
    <xf numFmtId="0" fontId="23" fillId="0" borderId="33" xfId="0" applyFont="1" applyBorder="1" applyAlignment="1">
      <alignment horizontal="left" vertical="center"/>
    </xf>
    <xf numFmtId="0" fontId="23" fillId="0" borderId="37" xfId="0" applyFont="1" applyBorder="1" applyAlignment="1">
      <alignment horizontal="left" vertical="center"/>
    </xf>
    <xf numFmtId="0" fontId="23" fillId="0" borderId="35" xfId="0" applyFont="1" applyBorder="1" applyAlignment="1">
      <alignment horizontal="left" vertical="center"/>
    </xf>
    <xf numFmtId="0" fontId="24" fillId="0" borderId="29" xfId="0" applyFont="1" applyBorder="1" applyAlignment="1">
      <alignment horizontal="center" vertical="center"/>
    </xf>
    <xf numFmtId="0" fontId="23" fillId="0" borderId="24" xfId="0" applyFont="1" applyBorder="1" applyAlignment="1">
      <alignment vertical="center"/>
    </xf>
    <xf numFmtId="0" fontId="24" fillId="0" borderId="44" xfId="0" applyFont="1" applyBorder="1" applyAlignment="1">
      <alignment vertical="center"/>
    </xf>
    <xf numFmtId="0" fontId="23" fillId="0" borderId="45" xfId="0" applyFont="1" applyBorder="1" applyAlignment="1">
      <alignment horizontal="left" vertical="center" wrapText="1"/>
    </xf>
    <xf numFmtId="0" fontId="23" fillId="0" borderId="45" xfId="0" applyFont="1" applyBorder="1" applyAlignment="1">
      <alignment horizontal="left" vertical="center"/>
    </xf>
    <xf numFmtId="0" fontId="25" fillId="0" borderId="24" xfId="0" applyFont="1" applyBorder="1" applyAlignment="1">
      <alignment vertical="center"/>
    </xf>
    <xf numFmtId="0" fontId="24" fillId="0" borderId="0" xfId="0" applyFont="1" applyAlignment="1">
      <alignment vertical="center" wrapText="1"/>
    </xf>
    <xf numFmtId="0" fontId="30" fillId="0" borderId="1" xfId="0" applyFont="1" applyBorder="1" applyAlignment="1">
      <alignment horizontal="center" vertical="center" wrapText="1"/>
    </xf>
    <xf numFmtId="0" fontId="24" fillId="3" borderId="46" xfId="0" applyFont="1" applyFill="1" applyBorder="1" applyAlignment="1">
      <alignment horizontal="center" vertical="center" wrapText="1"/>
    </xf>
    <xf numFmtId="0" fontId="24" fillId="3" borderId="53" xfId="0" applyFont="1" applyFill="1" applyBorder="1" applyAlignment="1">
      <alignment horizontal="center" vertical="center" wrapText="1"/>
    </xf>
    <xf numFmtId="0" fontId="24" fillId="3" borderId="70" xfId="0" applyFont="1" applyFill="1" applyBorder="1" applyAlignment="1">
      <alignment horizontal="center" vertical="center" wrapText="1"/>
    </xf>
    <xf numFmtId="0" fontId="33" fillId="0" borderId="0" xfId="11" applyFont="1" applyAlignment="1">
      <alignment vertical="center"/>
    </xf>
    <xf numFmtId="0" fontId="34" fillId="0" borderId="0" xfId="11" applyFont="1" applyAlignment="1">
      <alignment horizontal="center" vertical="center"/>
    </xf>
    <xf numFmtId="0" fontId="33" fillId="0" borderId="0" xfId="11" applyFont="1" applyAlignment="1">
      <alignment horizontal="center" vertical="center"/>
    </xf>
    <xf numFmtId="0" fontId="33" fillId="0" borderId="72" xfId="11" applyFont="1" applyBorder="1" applyAlignment="1">
      <alignment horizontal="center" vertical="center"/>
    </xf>
    <xf numFmtId="0" fontId="33" fillId="0" borderId="31" xfId="11" applyFont="1" applyBorder="1" applyAlignment="1">
      <alignment horizontal="left" vertical="center"/>
    </xf>
    <xf numFmtId="0" fontId="33" fillId="4" borderId="0" xfId="11" applyFont="1" applyFill="1" applyAlignment="1">
      <alignment vertical="center"/>
    </xf>
    <xf numFmtId="0" fontId="33" fillId="0" borderId="77" xfId="11" applyFont="1" applyBorder="1" applyAlignment="1">
      <alignment horizontal="center" vertical="center"/>
    </xf>
    <xf numFmtId="0" fontId="33" fillId="0" borderId="44" xfId="11" applyFont="1" applyBorder="1" applyAlignment="1">
      <alignment vertical="center"/>
    </xf>
    <xf numFmtId="0" fontId="33" fillId="0" borderId="44" xfId="11" applyFont="1" applyBorder="1" applyAlignment="1">
      <alignment horizontal="left" vertical="center"/>
    </xf>
    <xf numFmtId="0" fontId="33" fillId="0" borderId="64" xfId="11" applyFont="1" applyBorder="1" applyAlignment="1">
      <alignment horizontal="center" vertical="center"/>
    </xf>
    <xf numFmtId="0" fontId="33" fillId="0" borderId="45" xfId="11" applyFont="1" applyBorder="1" applyAlignment="1">
      <alignment vertical="center"/>
    </xf>
    <xf numFmtId="0" fontId="33" fillId="0" borderId="45" xfId="11" applyFont="1" applyBorder="1" applyAlignment="1">
      <alignment horizontal="left" vertical="center"/>
    </xf>
    <xf numFmtId="0" fontId="33" fillId="0" borderId="33" xfId="11" applyFont="1" applyBorder="1" applyAlignment="1">
      <alignment vertical="center"/>
    </xf>
    <xf numFmtId="0" fontId="33" fillId="0" borderId="45" xfId="11" applyFont="1" applyBorder="1" applyAlignment="1">
      <alignment horizontal="center" vertical="center"/>
    </xf>
    <xf numFmtId="0" fontId="34" fillId="0" borderId="39" xfId="11" applyFont="1" applyBorder="1" applyAlignment="1">
      <alignment horizontal="right" vertical="center"/>
    </xf>
    <xf numFmtId="0" fontId="33" fillId="0" borderId="10" xfId="11" applyFont="1" applyBorder="1" applyAlignment="1">
      <alignment horizontal="center" vertical="center"/>
    </xf>
    <xf numFmtId="0" fontId="36" fillId="0" borderId="11" xfId="11" applyFont="1" applyBorder="1" applyAlignment="1">
      <alignment horizontal="center" vertical="center"/>
    </xf>
    <xf numFmtId="0" fontId="33" fillId="0" borderId="65" xfId="11" applyFont="1" applyBorder="1" applyAlignment="1">
      <alignment horizontal="center" vertical="center"/>
    </xf>
    <xf numFmtId="0" fontId="33" fillId="0" borderId="66" xfId="11" applyFont="1" applyBorder="1" applyAlignment="1">
      <alignment vertical="center"/>
    </xf>
    <xf numFmtId="0" fontId="34" fillId="0" borderId="67" xfId="11" applyFont="1" applyBorder="1" applyAlignment="1">
      <alignment horizontal="right" vertical="center"/>
    </xf>
    <xf numFmtId="170" fontId="37" fillId="0" borderId="0" xfId="11" applyNumberFormat="1" applyFont="1" applyAlignment="1">
      <alignment vertical="center"/>
    </xf>
    <xf numFmtId="170" fontId="38" fillId="0" borderId="0" xfId="11" applyNumberFormat="1" applyFont="1" applyAlignment="1">
      <alignment horizontal="center" vertical="center"/>
    </xf>
    <xf numFmtId="1" fontId="33" fillId="0" borderId="0" xfId="12" applyNumberFormat="1" applyFont="1" applyAlignment="1">
      <alignment vertical="center"/>
    </xf>
    <xf numFmtId="170" fontId="33" fillId="0" borderId="0" xfId="11" applyNumberFormat="1" applyFont="1" applyAlignment="1">
      <alignment vertical="center"/>
    </xf>
    <xf numFmtId="0" fontId="36" fillId="0" borderId="0" xfId="11" applyFont="1" applyAlignment="1">
      <alignment vertical="center"/>
    </xf>
    <xf numFmtId="165" fontId="36" fillId="0" borderId="0" xfId="6" applyFont="1" applyAlignment="1">
      <alignment vertical="center"/>
    </xf>
    <xf numFmtId="0" fontId="36" fillId="0" borderId="8" xfId="11" applyFont="1" applyBorder="1" applyAlignment="1">
      <alignment horizontal="left" vertical="center"/>
    </xf>
    <xf numFmtId="0" fontId="36" fillId="0" borderId="8" xfId="11" applyFont="1" applyBorder="1" applyAlignment="1">
      <alignment horizontal="center" vertical="center"/>
    </xf>
    <xf numFmtId="165" fontId="36" fillId="0" borderId="8" xfId="12" applyFont="1" applyBorder="1" applyAlignment="1">
      <alignment horizontal="center" vertical="center"/>
    </xf>
    <xf numFmtId="0" fontId="36" fillId="0" borderId="9" xfId="11" applyFont="1" applyBorder="1" applyAlignment="1">
      <alignment horizontal="center" vertical="center"/>
    </xf>
    <xf numFmtId="0" fontId="36" fillId="0" borderId="10" xfId="11" applyFont="1" applyBorder="1" applyAlignment="1">
      <alignment horizontal="left" vertical="center"/>
    </xf>
    <xf numFmtId="0" fontId="36" fillId="0" borderId="0" xfId="11" applyFont="1" applyAlignment="1">
      <alignment horizontal="left" vertical="center"/>
    </xf>
    <xf numFmtId="0" fontId="36" fillId="0" borderId="0" xfId="11" applyFont="1" applyAlignment="1">
      <alignment horizontal="center" vertical="center"/>
    </xf>
    <xf numFmtId="165" fontId="34" fillId="0" borderId="0" xfId="12" applyFont="1" applyBorder="1" applyAlignment="1">
      <alignment horizontal="center" vertical="center"/>
    </xf>
    <xf numFmtId="0" fontId="34" fillId="0" borderId="88" xfId="11" applyFont="1" applyBorder="1" applyAlignment="1">
      <alignment horizontal="left" vertical="center"/>
    </xf>
    <xf numFmtId="0" fontId="34" fillId="0" borderId="75" xfId="11" applyFont="1" applyBorder="1" applyAlignment="1">
      <alignment horizontal="left" vertical="center"/>
    </xf>
    <xf numFmtId="0" fontId="36" fillId="0" borderId="75" xfId="11" applyFont="1" applyBorder="1" applyAlignment="1">
      <alignment horizontal="center" vertical="center"/>
    </xf>
    <xf numFmtId="0" fontId="36" fillId="0" borderId="75" xfId="11" applyFont="1" applyBorder="1" applyAlignment="1">
      <alignment horizontal="left" vertical="center"/>
    </xf>
    <xf numFmtId="0" fontId="34" fillId="0" borderId="75" xfId="11" applyFont="1" applyBorder="1" applyAlignment="1">
      <alignment horizontal="center" vertical="center"/>
    </xf>
    <xf numFmtId="165" fontId="34" fillId="0" borderId="75" xfId="12" applyFont="1" applyBorder="1" applyAlignment="1">
      <alignment horizontal="center" vertical="center"/>
    </xf>
    <xf numFmtId="0" fontId="36" fillId="0" borderId="89" xfId="11" applyFont="1" applyBorder="1" applyAlignment="1">
      <alignment horizontal="center" vertical="center"/>
    </xf>
    <xf numFmtId="0" fontId="34" fillId="4" borderId="59" xfId="11" applyFont="1" applyFill="1" applyBorder="1" applyAlignment="1">
      <alignment horizontal="center" vertical="center"/>
    </xf>
    <xf numFmtId="0" fontId="35" fillId="4" borderId="62" xfId="11" applyFont="1" applyFill="1" applyBorder="1" applyAlignment="1">
      <alignment horizontal="center" vertical="center"/>
    </xf>
    <xf numFmtId="165" fontId="34" fillId="4" borderId="62" xfId="12" applyFont="1" applyFill="1" applyBorder="1" applyAlignment="1">
      <alignment horizontal="center" vertical="center" wrapText="1"/>
    </xf>
    <xf numFmtId="0" fontId="34" fillId="4" borderId="90" xfId="11" applyFont="1" applyFill="1" applyBorder="1" applyAlignment="1">
      <alignment horizontal="center" vertical="center"/>
    </xf>
    <xf numFmtId="0" fontId="39" fillId="4" borderId="91" xfId="11" applyFont="1" applyFill="1" applyBorder="1" applyAlignment="1">
      <alignment horizontal="center" vertical="center"/>
    </xf>
    <xf numFmtId="0" fontId="39" fillId="4" borderId="95" xfId="11" applyFont="1" applyFill="1" applyBorder="1" applyAlignment="1">
      <alignment horizontal="center" vertical="center"/>
    </xf>
    <xf numFmtId="0" fontId="39" fillId="4" borderId="95" xfId="12" applyNumberFormat="1" applyFont="1" applyFill="1" applyBorder="1" applyAlignment="1">
      <alignment horizontal="center" vertical="center"/>
    </xf>
    <xf numFmtId="0" fontId="39" fillId="4" borderId="96" xfId="11" applyFont="1" applyFill="1" applyBorder="1" applyAlignment="1">
      <alignment horizontal="center" vertical="center"/>
    </xf>
    <xf numFmtId="0" fontId="39" fillId="0" borderId="0" xfId="11" applyFont="1" applyAlignment="1">
      <alignment vertical="center"/>
    </xf>
    <xf numFmtId="165" fontId="39" fillId="0" borderId="0" xfId="6" applyFont="1" applyAlignment="1">
      <alignment vertical="center"/>
    </xf>
    <xf numFmtId="0" fontId="35" fillId="0" borderId="12" xfId="11" applyFont="1" applyBorder="1" applyAlignment="1">
      <alignment horizontal="center" vertical="center"/>
    </xf>
    <xf numFmtId="0" fontId="33" fillId="0" borderId="1" xfId="11" applyFont="1" applyBorder="1" applyAlignment="1">
      <alignment horizontal="center" vertical="center"/>
    </xf>
    <xf numFmtId="0" fontId="35" fillId="0" borderId="1" xfId="11" applyFont="1" applyBorder="1" applyAlignment="1">
      <alignment horizontal="center" vertical="center"/>
    </xf>
    <xf numFmtId="165" fontId="35" fillId="0" borderId="1" xfId="12" applyFont="1" applyBorder="1" applyAlignment="1">
      <alignment horizontal="center" vertical="center"/>
    </xf>
    <xf numFmtId="0" fontId="33" fillId="0" borderId="13" xfId="11" applyFont="1" applyBorder="1" applyAlignment="1">
      <alignment horizontal="center" vertical="center"/>
    </xf>
    <xf numFmtId="165" fontId="33" fillId="0" borderId="0" xfId="6" applyFont="1" applyAlignment="1">
      <alignment vertical="center"/>
    </xf>
    <xf numFmtId="0" fontId="33" fillId="0" borderId="14" xfId="11" applyFont="1" applyBorder="1" applyAlignment="1">
      <alignment horizontal="center" vertical="center"/>
    </xf>
    <xf numFmtId="0" fontId="33" fillId="0" borderId="97" xfId="11" applyFont="1" applyBorder="1" applyAlignment="1">
      <alignment vertical="center"/>
    </xf>
    <xf numFmtId="0" fontId="33" fillId="0" borderId="97" xfId="11" applyFont="1" applyBorder="1" applyAlignment="1">
      <alignment vertical="center" wrapText="1"/>
    </xf>
    <xf numFmtId="0" fontId="33" fillId="0" borderId="34" xfId="11" applyFont="1" applyBorder="1" applyAlignment="1">
      <alignment vertical="center" wrapText="1"/>
    </xf>
    <xf numFmtId="165" fontId="33" fillId="0" borderId="3" xfId="12" applyFont="1" applyBorder="1" applyAlignment="1">
      <alignment horizontal="center" vertical="center"/>
    </xf>
    <xf numFmtId="0" fontId="33" fillId="0" borderId="3" xfId="11" applyFont="1" applyBorder="1" applyAlignment="1">
      <alignment horizontal="center" vertical="center"/>
    </xf>
    <xf numFmtId="0" fontId="33" fillId="0" borderId="6" xfId="11" applyFont="1" applyBorder="1" applyAlignment="1">
      <alignment horizontal="center" vertical="center"/>
    </xf>
    <xf numFmtId="165" fontId="33" fillId="0" borderId="6" xfId="12" applyFont="1" applyBorder="1" applyAlignment="1">
      <alignment horizontal="center" vertical="center"/>
    </xf>
    <xf numFmtId="165" fontId="33" fillId="0" borderId="19" xfId="11" applyNumberFormat="1" applyFont="1" applyBorder="1" applyAlignment="1">
      <alignment horizontal="center" vertical="center"/>
    </xf>
    <xf numFmtId="0" fontId="33" fillId="4" borderId="12" xfId="11" applyFont="1" applyFill="1" applyBorder="1" applyAlignment="1">
      <alignment horizontal="center" vertical="center"/>
    </xf>
    <xf numFmtId="0" fontId="33" fillId="4" borderId="24" xfId="11" applyFont="1" applyFill="1" applyBorder="1" applyAlignment="1">
      <alignment horizontal="center" vertical="center"/>
    </xf>
    <xf numFmtId="0" fontId="33" fillId="4" borderId="24" xfId="11" applyFont="1" applyFill="1" applyBorder="1" applyAlignment="1">
      <alignment vertical="center"/>
    </xf>
    <xf numFmtId="0" fontId="33" fillId="4" borderId="1" xfId="11" applyFont="1" applyFill="1" applyBorder="1" applyAlignment="1">
      <alignment horizontal="center" vertical="center"/>
    </xf>
    <xf numFmtId="0" fontId="35" fillId="4" borderId="1" xfId="11" applyFont="1" applyFill="1" applyBorder="1" applyAlignment="1">
      <alignment horizontal="center" vertical="center"/>
    </xf>
    <xf numFmtId="0" fontId="35" fillId="4" borderId="1" xfId="11" applyFont="1" applyFill="1" applyBorder="1" applyAlignment="1">
      <alignment horizontal="right" vertical="center"/>
    </xf>
    <xf numFmtId="165" fontId="35" fillId="4" borderId="13" xfId="11" applyNumberFormat="1" applyFont="1" applyFill="1" applyBorder="1" applyAlignment="1">
      <alignment horizontal="right" vertical="center"/>
    </xf>
    <xf numFmtId="165" fontId="33" fillId="4" borderId="0" xfId="6" applyFont="1" applyFill="1" applyAlignment="1">
      <alignment vertical="center"/>
    </xf>
    <xf numFmtId="0" fontId="36" fillId="4" borderId="0" xfId="11" applyFont="1" applyFill="1" applyAlignment="1">
      <alignment vertical="center"/>
    </xf>
    <xf numFmtId="0" fontId="33" fillId="0" borderId="13" xfId="11" applyFont="1" applyBorder="1" applyAlignment="1">
      <alignment horizontal="right" vertical="center"/>
    </xf>
    <xf numFmtId="0" fontId="33" fillId="0" borderId="18" xfId="11" applyFont="1" applyBorder="1" applyAlignment="1">
      <alignment horizontal="center" vertical="center"/>
    </xf>
    <xf numFmtId="0" fontId="33" fillId="0" borderId="45" xfId="11" applyFont="1" applyBorder="1" applyAlignment="1">
      <alignment horizontal="right" vertical="center"/>
    </xf>
    <xf numFmtId="0" fontId="33" fillId="0" borderId="34" xfId="11" applyFont="1" applyBorder="1" applyAlignment="1">
      <alignment vertical="center"/>
    </xf>
    <xf numFmtId="165" fontId="33" fillId="0" borderId="6" xfId="11" applyNumberFormat="1" applyFont="1" applyBorder="1" applyAlignment="1">
      <alignment horizontal="center" vertical="center"/>
    </xf>
    <xf numFmtId="0" fontId="33" fillId="0" borderId="44" xfId="11" applyFont="1" applyBorder="1" applyAlignment="1">
      <alignment horizontal="center" vertical="center"/>
    </xf>
    <xf numFmtId="0" fontId="35" fillId="0" borderId="0" xfId="11" applyFont="1" applyAlignment="1">
      <alignment horizontal="center" vertical="center"/>
    </xf>
    <xf numFmtId="165" fontId="35" fillId="0" borderId="0" xfId="12" applyFont="1" applyAlignment="1">
      <alignment horizontal="center" vertical="center"/>
    </xf>
    <xf numFmtId="165" fontId="34" fillId="0" borderId="0" xfId="12" applyFont="1" applyAlignment="1">
      <alignment horizontal="center" vertical="center"/>
    </xf>
    <xf numFmtId="0" fontId="42" fillId="0" borderId="0" xfId="11" applyFont="1"/>
    <xf numFmtId="167" fontId="42" fillId="0" borderId="0" xfId="13" applyNumberFormat="1" applyFont="1" applyFill="1" applyBorder="1"/>
    <xf numFmtId="0" fontId="43" fillId="0" borderId="1" xfId="11" applyFont="1" applyBorder="1" applyAlignment="1">
      <alignment horizontal="center" vertical="center"/>
    </xf>
    <xf numFmtId="0" fontId="43" fillId="0" borderId="29" xfId="11" applyFont="1" applyBorder="1" applyAlignment="1">
      <alignment horizontal="center" vertical="center" wrapText="1"/>
    </xf>
    <xf numFmtId="0" fontId="43" fillId="0" borderId="2" xfId="11" applyFont="1" applyBorder="1" applyAlignment="1">
      <alignment horizontal="center" vertical="top"/>
    </xf>
    <xf numFmtId="0" fontId="43" fillId="0" borderId="97" xfId="11" applyFont="1" applyBorder="1" applyAlignment="1">
      <alignment vertical="top" wrapText="1"/>
    </xf>
    <xf numFmtId="0" fontId="42" fillId="0" borderId="2" xfId="11" applyFont="1" applyBorder="1" applyAlignment="1">
      <alignment vertical="top"/>
    </xf>
    <xf numFmtId="0" fontId="42" fillId="0" borderId="3" xfId="11" applyFont="1" applyBorder="1" applyAlignment="1">
      <alignment horizontal="center" vertical="top"/>
    </xf>
    <xf numFmtId="0" fontId="42" fillId="0" borderId="45" xfId="11" applyFont="1" applyBorder="1" applyAlignment="1">
      <alignment vertical="top" wrapText="1"/>
    </xf>
    <xf numFmtId="165" fontId="42" fillId="0" borderId="3" xfId="11" applyNumberFormat="1" applyFont="1" applyBorder="1" applyAlignment="1">
      <alignment vertical="top"/>
    </xf>
    <xf numFmtId="167" fontId="42" fillId="0" borderId="0" xfId="13" applyNumberFormat="1" applyFont="1" applyFill="1" applyBorder="1" applyAlignment="1">
      <alignment vertical="top"/>
    </xf>
    <xf numFmtId="165" fontId="42" fillId="0" borderId="0" xfId="11" applyNumberFormat="1" applyFont="1"/>
    <xf numFmtId="0" fontId="43" fillId="0" borderId="45" xfId="11" applyFont="1" applyBorder="1" applyAlignment="1">
      <alignment vertical="top" wrapText="1"/>
    </xf>
    <xf numFmtId="165" fontId="42" fillId="0" borderId="0" xfId="12" applyFont="1" applyFill="1"/>
    <xf numFmtId="0" fontId="42" fillId="0" borderId="4" xfId="11" applyFont="1" applyBorder="1" applyAlignment="1">
      <alignment horizontal="center" vertical="top"/>
    </xf>
    <xf numFmtId="0" fontId="42" fillId="0" borderId="4" xfId="11" applyFont="1" applyBorder="1" applyAlignment="1">
      <alignment vertical="top"/>
    </xf>
    <xf numFmtId="0" fontId="42" fillId="0" borderId="37" xfId="11" applyFont="1" applyBorder="1" applyAlignment="1">
      <alignment vertical="top" wrapText="1"/>
    </xf>
    <xf numFmtId="0" fontId="42" fillId="0" borderId="0" xfId="11" applyFont="1" applyAlignment="1">
      <alignment horizontal="center" vertical="top"/>
    </xf>
    <xf numFmtId="0" fontId="42" fillId="0" borderId="0" xfId="11" applyFont="1" applyAlignment="1">
      <alignment horizontal="center" vertical="top" wrapText="1"/>
    </xf>
    <xf numFmtId="0" fontId="42" fillId="0" borderId="0" xfId="11" applyFont="1" applyAlignment="1">
      <alignment vertical="top"/>
    </xf>
    <xf numFmtId="0" fontId="42" fillId="0" borderId="0" xfId="11" applyFont="1" applyAlignment="1">
      <alignment vertical="top" wrapText="1"/>
    </xf>
    <xf numFmtId="0" fontId="33" fillId="0" borderId="0" xfId="11" applyFont="1" applyAlignment="1">
      <alignment horizontal="left" vertical="center"/>
    </xf>
    <xf numFmtId="165" fontId="23" fillId="0" borderId="3" xfId="10" applyFont="1" applyBorder="1" applyAlignment="1">
      <alignment vertical="center"/>
    </xf>
    <xf numFmtId="165" fontId="23" fillId="0" borderId="6" xfId="10" applyFont="1" applyBorder="1" applyAlignment="1">
      <alignment vertical="center"/>
    </xf>
    <xf numFmtId="165" fontId="23" fillId="0" borderId="5" xfId="10" applyFont="1" applyBorder="1" applyAlignment="1">
      <alignment vertical="center"/>
    </xf>
    <xf numFmtId="165" fontId="24" fillId="0" borderId="1" xfId="10" applyFont="1" applyBorder="1" applyAlignment="1">
      <alignment vertical="center"/>
    </xf>
    <xf numFmtId="165" fontId="23" fillId="0" borderId="4" xfId="10" applyFont="1" applyBorder="1" applyAlignment="1">
      <alignment vertical="center"/>
    </xf>
    <xf numFmtId="0" fontId="44" fillId="0" borderId="0" xfId="4" applyFont="1"/>
    <xf numFmtId="0" fontId="45" fillId="0" borderId="0" xfId="14" applyFont="1"/>
    <xf numFmtId="0" fontId="44" fillId="0" borderId="0" xfId="14" applyFont="1"/>
    <xf numFmtId="0" fontId="45" fillId="0" borderId="0" xfId="14" applyFont="1" applyAlignment="1">
      <alignment horizontal="right"/>
    </xf>
    <xf numFmtId="0" fontId="44" fillId="0" borderId="98" xfId="14" applyFont="1" applyBorder="1"/>
    <xf numFmtId="0" fontId="44" fillId="0" borderId="99" xfId="14" applyFont="1" applyBorder="1"/>
    <xf numFmtId="0" fontId="44" fillId="0" borderId="100" xfId="14" applyFont="1" applyBorder="1"/>
    <xf numFmtId="0" fontId="45" fillId="0" borderId="99" xfId="14" applyFont="1" applyBorder="1" applyAlignment="1">
      <alignment horizontal="center"/>
    </xf>
    <xf numFmtId="0" fontId="45" fillId="0" borderId="101" xfId="14" applyFont="1" applyBorder="1" applyAlignment="1">
      <alignment horizontal="center"/>
    </xf>
    <xf numFmtId="0" fontId="45" fillId="0" borderId="102" xfId="14" applyFont="1" applyBorder="1" applyAlignment="1">
      <alignment horizontal="center"/>
    </xf>
    <xf numFmtId="0" fontId="45" fillId="0" borderId="103" xfId="14" applyFont="1" applyBorder="1"/>
    <xf numFmtId="0" fontId="45" fillId="0" borderId="0" xfId="14" applyFont="1" applyAlignment="1">
      <alignment horizontal="centerContinuous"/>
    </xf>
    <xf numFmtId="0" fontId="45" fillId="0" borderId="103" xfId="14" applyFont="1" applyBorder="1" applyAlignment="1">
      <alignment horizontal="center"/>
    </xf>
    <xf numFmtId="0" fontId="45" fillId="0" borderId="104" xfId="14" applyFont="1" applyBorder="1" applyAlignment="1">
      <alignment horizontal="center"/>
    </xf>
    <xf numFmtId="0" fontId="44" fillId="0" borderId="105" xfId="14" applyFont="1" applyBorder="1"/>
    <xf numFmtId="0" fontId="44" fillId="0" borderId="106" xfId="14" applyFont="1" applyBorder="1"/>
    <xf numFmtId="0" fontId="44" fillId="0" borderId="107" xfId="14" applyFont="1" applyBorder="1"/>
    <xf numFmtId="0" fontId="45" fillId="0" borderId="106" xfId="14" applyFont="1" applyBorder="1" applyAlignment="1">
      <alignment horizontal="center"/>
    </xf>
    <xf numFmtId="0" fontId="45" fillId="0" borderId="108" xfId="14" applyFont="1" applyBorder="1" applyAlignment="1">
      <alignment horizontal="center"/>
    </xf>
    <xf numFmtId="0" fontId="44" fillId="0" borderId="102" xfId="14" applyFont="1" applyBorder="1"/>
    <xf numFmtId="0" fontId="44" fillId="0" borderId="103" xfId="14" applyFont="1" applyBorder="1"/>
    <xf numFmtId="39" fontId="44" fillId="0" borderId="103" xfId="14" applyNumberFormat="1" applyFont="1" applyBorder="1" applyProtection="1">
      <protection locked="0"/>
    </xf>
    <xf numFmtId="39" fontId="44" fillId="0" borderId="104" xfId="14" applyNumberFormat="1" applyFont="1" applyBorder="1"/>
    <xf numFmtId="0" fontId="45" fillId="0" borderId="102" xfId="14" applyFont="1" applyBorder="1"/>
    <xf numFmtId="0" fontId="44" fillId="0" borderId="103" xfId="14" applyFont="1" applyBorder="1" applyAlignment="1">
      <alignment horizontal="center"/>
    </xf>
    <xf numFmtId="167" fontId="44" fillId="0" borderId="103" xfId="5" applyNumberFormat="1" applyFont="1" applyFill="1" applyBorder="1" applyProtection="1">
      <protection locked="0"/>
    </xf>
    <xf numFmtId="167" fontId="44" fillId="0" borderId="104" xfId="5" applyNumberFormat="1" applyFont="1" applyFill="1" applyBorder="1" applyProtection="1"/>
    <xf numFmtId="0" fontId="44" fillId="0" borderId="109" xfId="14" applyFont="1" applyBorder="1"/>
    <xf numFmtId="0" fontId="44" fillId="0" borderId="110" xfId="14" applyFont="1" applyBorder="1"/>
    <xf numFmtId="0" fontId="44" fillId="0" borderId="111" xfId="14" applyFont="1" applyBorder="1"/>
    <xf numFmtId="167" fontId="44" fillId="0" borderId="110" xfId="5" applyNumberFormat="1" applyFont="1" applyFill="1" applyBorder="1" applyProtection="1">
      <protection locked="0"/>
    </xf>
    <xf numFmtId="167" fontId="44" fillId="0" borderId="112" xfId="5" applyNumberFormat="1" applyFont="1" applyFill="1" applyBorder="1" applyProtection="1"/>
    <xf numFmtId="0" fontId="44" fillId="0" borderId="102" xfId="14" applyFont="1" applyBorder="1" applyAlignment="1">
      <alignment horizontal="center"/>
    </xf>
    <xf numFmtId="164" fontId="44" fillId="0" borderId="102" xfId="14" applyNumberFormat="1" applyFont="1" applyBorder="1"/>
    <xf numFmtId="0" fontId="44" fillId="0" borderId="0" xfId="14" applyFont="1" applyProtection="1">
      <protection locked="0"/>
    </xf>
    <xf numFmtId="0" fontId="44" fillId="0" borderId="103" xfId="14" applyFont="1" applyBorder="1" applyAlignment="1" applyProtection="1">
      <alignment horizontal="center"/>
      <protection locked="0"/>
    </xf>
    <xf numFmtId="0" fontId="45" fillId="0" borderId="0" xfId="14" applyFont="1" applyAlignment="1">
      <alignment horizontal="left"/>
    </xf>
    <xf numFmtId="0" fontId="44" fillId="0" borderId="113" xfId="14" applyFont="1" applyBorder="1" applyAlignment="1">
      <alignment horizontal="center"/>
    </xf>
    <xf numFmtId="0" fontId="44" fillId="0" borderId="114" xfId="4" applyFont="1" applyBorder="1" applyAlignment="1">
      <alignment horizontal="center"/>
    </xf>
    <xf numFmtId="37" fontId="44" fillId="0" borderId="0" xfId="14" applyNumberFormat="1" applyFont="1"/>
    <xf numFmtId="164" fontId="45" fillId="0" borderId="102" xfId="14" applyNumberFormat="1" applyFont="1" applyBorder="1"/>
    <xf numFmtId="0" fontId="45" fillId="0" borderId="0" xfId="14" applyFont="1" applyProtection="1">
      <protection locked="0"/>
    </xf>
    <xf numFmtId="0" fontId="44" fillId="0" borderId="0" xfId="14" quotePrefix="1" applyFont="1"/>
    <xf numFmtId="167" fontId="44" fillId="0" borderId="0" xfId="5" applyNumberFormat="1" applyFont="1" applyFill="1" applyProtection="1"/>
    <xf numFmtId="167" fontId="45" fillId="0" borderId="104" xfId="5" applyNumberFormat="1" applyFont="1" applyFill="1" applyBorder="1" applyProtection="1"/>
    <xf numFmtId="43" fontId="44" fillId="0" borderId="0" xfId="14" applyNumberFormat="1" applyFont="1"/>
    <xf numFmtId="167" fontId="44" fillId="0" borderId="107" xfId="5" applyNumberFormat="1" applyFont="1" applyFill="1" applyBorder="1" applyProtection="1">
      <protection locked="0"/>
    </xf>
    <xf numFmtId="167" fontId="44" fillId="0" borderId="107" xfId="5" applyNumberFormat="1" applyFont="1" applyFill="1" applyBorder="1" applyProtection="1"/>
    <xf numFmtId="167" fontId="44" fillId="0" borderId="108" xfId="5" applyNumberFormat="1" applyFont="1" applyFill="1" applyBorder="1" applyProtection="1"/>
    <xf numFmtId="39" fontId="44" fillId="0" borderId="0" xfId="14" applyNumberFormat="1" applyFont="1" applyProtection="1">
      <protection locked="0"/>
    </xf>
    <xf numFmtId="39" fontId="45" fillId="0" borderId="0" xfId="14" applyNumberFormat="1" applyFont="1" applyProtection="1">
      <protection locked="0"/>
    </xf>
    <xf numFmtId="37" fontId="45" fillId="0" borderId="0" xfId="14" applyNumberFormat="1" applyFont="1"/>
    <xf numFmtId="37" fontId="45" fillId="0" borderId="0" xfId="14" applyNumberFormat="1" applyFont="1" applyAlignment="1">
      <alignment horizontal="right"/>
    </xf>
    <xf numFmtId="39" fontId="44" fillId="0" borderId="99" xfId="14" applyNumberFormat="1" applyFont="1" applyBorder="1" applyProtection="1">
      <protection locked="0"/>
    </xf>
    <xf numFmtId="37" fontId="45" fillId="0" borderId="99" xfId="14" applyNumberFormat="1" applyFont="1" applyBorder="1" applyAlignment="1">
      <alignment horizontal="center"/>
    </xf>
    <xf numFmtId="37" fontId="45" fillId="0" borderId="101" xfId="14" applyNumberFormat="1" applyFont="1" applyBorder="1" applyAlignment="1">
      <alignment horizontal="center"/>
    </xf>
    <xf numFmtId="0" fontId="45" fillId="0" borderId="103" xfId="14" applyFont="1" applyBorder="1" applyAlignment="1">
      <alignment horizontal="centerContinuous"/>
    </xf>
    <xf numFmtId="37" fontId="45" fillId="0" borderId="103" xfId="14" applyNumberFormat="1" applyFont="1" applyBorder="1" applyAlignment="1">
      <alignment horizontal="center"/>
    </xf>
    <xf numFmtId="37" fontId="45" fillId="0" borderId="104" xfId="14" applyNumberFormat="1" applyFont="1" applyBorder="1" applyAlignment="1">
      <alignment horizontal="center"/>
    </xf>
    <xf numFmtId="0" fontId="45" fillId="0" borderId="106" xfId="14" applyFont="1" applyBorder="1"/>
    <xf numFmtId="39" fontId="45" fillId="0" borderId="106" xfId="14" applyNumberFormat="1" applyFont="1" applyBorder="1" applyProtection="1">
      <protection locked="0"/>
    </xf>
    <xf numFmtId="37" fontId="45" fillId="0" borderId="106" xfId="14" applyNumberFormat="1" applyFont="1" applyBorder="1" applyAlignment="1">
      <alignment horizontal="center"/>
    </xf>
    <xf numFmtId="37" fontId="45" fillId="0" borderId="108" xfId="14" applyNumberFormat="1" applyFont="1" applyBorder="1" applyAlignment="1">
      <alignment horizontal="center"/>
    </xf>
    <xf numFmtId="37" fontId="45" fillId="0" borderId="103" xfId="14" applyNumberFormat="1" applyFont="1" applyBorder="1"/>
    <xf numFmtId="37" fontId="45" fillId="0" borderId="104" xfId="14" applyNumberFormat="1" applyFont="1" applyBorder="1"/>
    <xf numFmtId="37" fontId="44" fillId="0" borderId="103" xfId="14" applyNumberFormat="1" applyFont="1" applyBorder="1"/>
    <xf numFmtId="37" fontId="44" fillId="0" borderId="104" xfId="14" applyNumberFormat="1" applyFont="1" applyBorder="1"/>
    <xf numFmtId="0" fontId="48" fillId="0" borderId="102" xfId="14" applyFont="1" applyBorder="1" applyAlignment="1">
      <alignment horizontal="center"/>
    </xf>
    <xf numFmtId="0" fontId="48" fillId="0" borderId="103" xfId="14" applyFont="1" applyBorder="1"/>
    <xf numFmtId="0" fontId="48" fillId="0" borderId="0" xfId="14" applyFont="1"/>
    <xf numFmtId="37" fontId="48" fillId="0" borderId="103" xfId="14" applyNumberFormat="1" applyFont="1" applyBorder="1"/>
    <xf numFmtId="37" fontId="48" fillId="0" borderId="104" xfId="14" applyNumberFormat="1" applyFont="1" applyBorder="1"/>
    <xf numFmtId="0" fontId="44" fillId="0" borderId="102" xfId="14" applyFont="1" applyBorder="1" applyAlignment="1">
      <alignment horizontal="center" vertical="center"/>
    </xf>
    <xf numFmtId="0" fontId="50" fillId="0" borderId="0" xfId="14" applyFont="1"/>
    <xf numFmtId="39" fontId="44" fillId="0" borderId="0" xfId="14" applyNumberFormat="1" applyFont="1"/>
    <xf numFmtId="164" fontId="44" fillId="0" borderId="102" xfId="14" applyNumberFormat="1" applyFont="1" applyBorder="1" applyAlignment="1">
      <alignment horizontal="center" vertical="center"/>
    </xf>
    <xf numFmtId="167" fontId="44" fillId="0" borderId="104" xfId="5" applyNumberFormat="1" applyFont="1" applyFill="1" applyBorder="1"/>
    <xf numFmtId="39" fontId="44" fillId="0" borderId="110" xfId="14" applyNumberFormat="1" applyFont="1" applyBorder="1" applyProtection="1">
      <protection locked="0"/>
    </xf>
    <xf numFmtId="37" fontId="44" fillId="0" borderId="110" xfId="14" applyNumberFormat="1" applyFont="1" applyBorder="1"/>
    <xf numFmtId="37" fontId="44" fillId="0" borderId="112" xfId="14" applyNumberFormat="1" applyFont="1" applyBorder="1"/>
    <xf numFmtId="39" fontId="44" fillId="0" borderId="107" xfId="14" applyNumberFormat="1" applyFont="1" applyBorder="1" applyProtection="1">
      <protection locked="0"/>
    </xf>
    <xf numFmtId="37" fontId="44" fillId="0" borderId="107" xfId="14" applyNumberFormat="1" applyFont="1" applyBorder="1"/>
    <xf numFmtId="37" fontId="44" fillId="0" borderId="108" xfId="14" applyNumberFormat="1" applyFont="1" applyBorder="1"/>
    <xf numFmtId="0" fontId="33" fillId="0" borderId="39" xfId="11" applyFont="1" applyBorder="1" applyAlignment="1">
      <alignment vertical="center"/>
    </xf>
    <xf numFmtId="0" fontId="23" fillId="0" borderId="0" xfId="0" applyFont="1" applyAlignment="1">
      <alignment horizontal="left" vertical="top"/>
    </xf>
    <xf numFmtId="0" fontId="23" fillId="0" borderId="0" xfId="0" applyFont="1" applyAlignment="1">
      <alignment horizontal="center" vertical="top"/>
    </xf>
    <xf numFmtId="165" fontId="36" fillId="0" borderId="0" xfId="12" applyFont="1" applyBorder="1" applyAlignment="1">
      <alignment horizontal="center" vertical="center"/>
    </xf>
    <xf numFmtId="0" fontId="33" fillId="0" borderId="58" xfId="11" applyFont="1" applyBorder="1" applyAlignment="1">
      <alignment vertical="center"/>
    </xf>
    <xf numFmtId="0" fontId="34" fillId="0" borderId="77" xfId="11" applyFont="1" applyBorder="1" applyAlignment="1">
      <alignment horizontal="center" vertical="center"/>
    </xf>
    <xf numFmtId="0" fontId="34" fillId="0" borderId="38" xfId="11" applyFont="1" applyBorder="1" applyAlignment="1">
      <alignment horizontal="left" vertical="center"/>
    </xf>
    <xf numFmtId="0" fontId="34" fillId="0" borderId="44" xfId="11" applyFont="1" applyBorder="1" applyAlignment="1">
      <alignment vertical="center"/>
    </xf>
    <xf numFmtId="0" fontId="34" fillId="0" borderId="39" xfId="11" applyFont="1" applyBorder="1" applyAlignment="1">
      <alignment vertical="center"/>
    </xf>
    <xf numFmtId="0" fontId="34" fillId="0" borderId="64" xfId="11" applyFont="1" applyBorder="1" applyAlignment="1">
      <alignment horizontal="center" vertical="center"/>
    </xf>
    <xf numFmtId="0" fontId="34" fillId="0" borderId="32" xfId="11" applyFont="1" applyBorder="1" applyAlignment="1">
      <alignment horizontal="left" vertical="center"/>
    </xf>
    <xf numFmtId="0" fontId="34" fillId="0" borderId="45" xfId="11" applyFont="1" applyBorder="1" applyAlignment="1">
      <alignment horizontal="center" vertical="center"/>
    </xf>
    <xf numFmtId="0" fontId="34" fillId="0" borderId="45" xfId="11" applyFont="1" applyBorder="1" applyAlignment="1">
      <alignment vertical="center"/>
    </xf>
    <xf numFmtId="0" fontId="34" fillId="0" borderId="33" xfId="11" applyFont="1" applyBorder="1" applyAlignment="1">
      <alignment vertical="center"/>
    </xf>
    <xf numFmtId="0" fontId="34" fillId="0" borderId="80" xfId="11" applyFont="1" applyBorder="1" applyAlignment="1">
      <alignment horizontal="center" vertical="center"/>
    </xf>
    <xf numFmtId="0" fontId="34" fillId="0" borderId="81" xfId="11" applyFont="1" applyBorder="1" applyAlignment="1">
      <alignment horizontal="left" vertical="center"/>
    </xf>
    <xf numFmtId="0" fontId="34" fillId="0" borderId="82" xfId="11" applyFont="1" applyBorder="1" applyAlignment="1">
      <alignment horizontal="center" vertical="center"/>
    </xf>
    <xf numFmtId="0" fontId="34" fillId="0" borderId="82" xfId="11" applyFont="1" applyBorder="1" applyAlignment="1">
      <alignment vertical="center"/>
    </xf>
    <xf numFmtId="0" fontId="34" fillId="0" borderId="83" xfId="11" applyFont="1" applyBorder="1" applyAlignment="1">
      <alignment vertical="center"/>
    </xf>
    <xf numFmtId="0" fontId="34" fillId="0" borderId="33" xfId="11" applyFont="1" applyBorder="1" applyAlignment="1">
      <alignment horizontal="right" vertical="center"/>
    </xf>
    <xf numFmtId="0" fontId="34" fillId="0" borderId="58" xfId="11" applyFont="1" applyBorder="1" applyAlignment="1">
      <alignment horizontal="right" vertical="center"/>
    </xf>
    <xf numFmtId="0" fontId="33" fillId="0" borderId="66" xfId="11" applyFont="1" applyBorder="1" applyAlignment="1">
      <alignment horizontal="center" vertical="center"/>
    </xf>
    <xf numFmtId="0" fontId="44" fillId="0" borderId="0" xfId="11" applyFont="1" applyProtection="1">
      <protection hidden="1"/>
    </xf>
    <xf numFmtId="165" fontId="44" fillId="0" borderId="0" xfId="12" applyFont="1" applyFill="1" applyProtection="1">
      <protection hidden="1"/>
    </xf>
    <xf numFmtId="0" fontId="45" fillId="0" borderId="0" xfId="11" applyFont="1" applyAlignment="1" applyProtection="1">
      <alignment horizontal="center"/>
      <protection hidden="1"/>
    </xf>
    <xf numFmtId="0" fontId="45" fillId="0" borderId="0" xfId="11" applyFont="1" applyProtection="1">
      <protection hidden="1"/>
    </xf>
    <xf numFmtId="168" fontId="45" fillId="0" borderId="0" xfId="13" applyNumberFormat="1" applyFont="1" applyFill="1" applyAlignment="1" applyProtection="1">
      <alignment horizontal="center"/>
      <protection hidden="1"/>
    </xf>
    <xf numFmtId="167" fontId="45" fillId="0" borderId="0" xfId="13" applyNumberFormat="1" applyFont="1" applyFill="1" applyAlignment="1" applyProtection="1">
      <protection hidden="1"/>
    </xf>
    <xf numFmtId="165" fontId="45" fillId="0" borderId="0" xfId="12" applyFont="1" applyFill="1" applyAlignment="1" applyProtection="1">
      <protection hidden="1"/>
    </xf>
    <xf numFmtId="165" fontId="45" fillId="0" borderId="0" xfId="12" applyFont="1" applyFill="1" applyProtection="1">
      <protection hidden="1"/>
    </xf>
    <xf numFmtId="0" fontId="45" fillId="0" borderId="0" xfId="11" applyFont="1" applyAlignment="1" applyProtection="1">
      <alignment horizontal="center" vertical="top"/>
      <protection hidden="1"/>
    </xf>
    <xf numFmtId="0" fontId="45" fillId="0" borderId="115" xfId="11" applyFont="1" applyBorder="1" applyAlignment="1" applyProtection="1">
      <alignment horizontal="center" vertical="center" wrapText="1"/>
      <protection hidden="1"/>
    </xf>
    <xf numFmtId="168" fontId="45" fillId="0" borderId="115" xfId="13" applyNumberFormat="1" applyFont="1" applyFill="1" applyBorder="1" applyAlignment="1" applyProtection="1">
      <alignment horizontal="center" vertical="center" wrapText="1"/>
      <protection hidden="1"/>
    </xf>
    <xf numFmtId="167" fontId="45" fillId="0" borderId="115" xfId="13" applyNumberFormat="1" applyFont="1" applyFill="1" applyBorder="1" applyAlignment="1" applyProtection="1">
      <alignment horizontal="center" vertical="center" wrapText="1"/>
      <protection hidden="1"/>
    </xf>
    <xf numFmtId="165" fontId="45" fillId="0" borderId="115" xfId="12" applyFont="1" applyFill="1" applyBorder="1" applyAlignment="1" applyProtection="1">
      <alignment horizontal="center" vertical="center" wrapText="1"/>
      <protection hidden="1"/>
    </xf>
    <xf numFmtId="0" fontId="44" fillId="0" borderId="0" xfId="11" applyFont="1" applyAlignment="1" applyProtection="1">
      <alignment horizontal="center" vertical="center"/>
      <protection hidden="1"/>
    </xf>
    <xf numFmtId="165" fontId="44" fillId="0" borderId="0" xfId="12" applyFont="1" applyFill="1" applyAlignment="1" applyProtection="1">
      <alignment horizontal="center" vertical="center"/>
      <protection hidden="1"/>
    </xf>
    <xf numFmtId="0" fontId="45" fillId="0" borderId="115" xfId="11" applyFont="1" applyBorder="1" applyAlignment="1" applyProtection="1">
      <alignment horizontal="center" vertical="top"/>
      <protection hidden="1"/>
    </xf>
    <xf numFmtId="0" fontId="45" fillId="0" borderId="115" xfId="11" applyFont="1" applyBorder="1" applyAlignment="1" applyProtection="1">
      <alignment horizontal="left" vertical="top"/>
      <protection hidden="1"/>
    </xf>
    <xf numFmtId="0" fontId="44" fillId="0" borderId="115" xfId="11" applyFont="1" applyBorder="1" applyAlignment="1" applyProtection="1">
      <alignment horizontal="center" vertical="top"/>
      <protection hidden="1"/>
    </xf>
    <xf numFmtId="168" fontId="44" fillId="0" borderId="115" xfId="13" applyNumberFormat="1" applyFont="1" applyFill="1" applyBorder="1" applyAlignment="1" applyProtection="1">
      <alignment horizontal="center" vertical="top"/>
      <protection hidden="1"/>
    </xf>
    <xf numFmtId="167" fontId="44" fillId="0" borderId="115" xfId="13" applyNumberFormat="1" applyFont="1" applyFill="1" applyBorder="1" applyAlignment="1" applyProtection="1">
      <alignment vertical="top"/>
      <protection hidden="1"/>
    </xf>
    <xf numFmtId="165" fontId="44" fillId="0" borderId="115" xfId="12" applyFont="1" applyFill="1" applyBorder="1" applyAlignment="1" applyProtection="1">
      <alignment vertical="top"/>
      <protection hidden="1"/>
    </xf>
    <xf numFmtId="0" fontId="44" fillId="0" borderId="115" xfId="11" applyFont="1" applyBorder="1" applyAlignment="1" applyProtection="1">
      <alignment horizontal="left" vertical="top"/>
      <protection hidden="1"/>
    </xf>
    <xf numFmtId="165" fontId="45" fillId="0" borderId="115" xfId="12" applyFont="1" applyFill="1" applyBorder="1" applyAlignment="1" applyProtection="1">
      <alignment vertical="top"/>
      <protection hidden="1"/>
    </xf>
    <xf numFmtId="165" fontId="45" fillId="0" borderId="118" xfId="12" applyFont="1" applyFill="1" applyBorder="1" applyAlignment="1" applyProtection="1">
      <protection hidden="1"/>
    </xf>
    <xf numFmtId="165" fontId="45" fillId="0" borderId="115" xfId="12" applyFont="1" applyFill="1" applyBorder="1" applyAlignment="1" applyProtection="1">
      <alignment horizontal="right" vertical="top"/>
      <protection hidden="1"/>
    </xf>
    <xf numFmtId="0" fontId="45" fillId="0" borderId="0" xfId="11" applyFont="1" applyAlignment="1" applyProtection="1">
      <alignment horizontal="left" vertical="top"/>
      <protection hidden="1"/>
    </xf>
    <xf numFmtId="168" fontId="45" fillId="0" borderId="0" xfId="13" applyNumberFormat="1" applyFont="1" applyFill="1" applyBorder="1" applyAlignment="1" applyProtection="1">
      <alignment horizontal="center" vertical="top"/>
      <protection hidden="1"/>
    </xf>
    <xf numFmtId="167" fontId="45" fillId="0" borderId="0" xfId="13" applyNumberFormat="1" applyFont="1" applyFill="1" applyBorder="1" applyAlignment="1" applyProtection="1">
      <alignment vertical="top"/>
      <protection hidden="1"/>
    </xf>
    <xf numFmtId="165" fontId="44" fillId="0" borderId="0" xfId="12" applyFont="1" applyFill="1" applyBorder="1" applyAlignment="1" applyProtection="1">
      <alignment vertical="top"/>
      <protection hidden="1"/>
    </xf>
    <xf numFmtId="0" fontId="44" fillId="0" borderId="0" xfId="11" applyFont="1" applyAlignment="1" applyProtection="1">
      <alignment horizontal="center" vertical="top"/>
      <protection hidden="1"/>
    </xf>
    <xf numFmtId="168" fontId="44" fillId="0" borderId="0" xfId="13" applyNumberFormat="1" applyFont="1" applyFill="1" applyBorder="1" applyAlignment="1" applyProtection="1">
      <alignment horizontal="center" vertical="top"/>
      <protection hidden="1"/>
    </xf>
    <xf numFmtId="167" fontId="44" fillId="0" borderId="0" xfId="13" applyNumberFormat="1" applyFont="1" applyFill="1" applyBorder="1" applyAlignment="1" applyProtection="1">
      <alignment vertical="top"/>
      <protection hidden="1"/>
    </xf>
    <xf numFmtId="168" fontId="44" fillId="0" borderId="119" xfId="13" applyNumberFormat="1" applyFont="1" applyFill="1" applyBorder="1" applyAlignment="1" applyProtection="1">
      <alignment horizontal="center" vertical="top"/>
      <protection hidden="1"/>
    </xf>
    <xf numFmtId="168" fontId="44" fillId="0" borderId="117" xfId="13" applyNumberFormat="1" applyFont="1" applyFill="1" applyBorder="1" applyAlignment="1" applyProtection="1">
      <alignment horizontal="center" vertical="top"/>
      <protection hidden="1"/>
    </xf>
    <xf numFmtId="167" fontId="44" fillId="0" borderId="117" xfId="13" applyNumberFormat="1" applyFont="1" applyFill="1" applyBorder="1" applyAlignment="1" applyProtection="1">
      <alignment vertical="top"/>
      <protection hidden="1"/>
    </xf>
    <xf numFmtId="0" fontId="44" fillId="0" borderId="115" xfId="16" applyFont="1" applyBorder="1" applyAlignment="1" applyProtection="1">
      <alignment horizontal="left" vertical="top"/>
      <protection hidden="1"/>
    </xf>
    <xf numFmtId="0" fontId="45" fillId="0" borderId="119" xfId="11" applyFont="1" applyBorder="1" applyAlignment="1" applyProtection="1">
      <alignment horizontal="center" vertical="top"/>
      <protection hidden="1"/>
    </xf>
    <xf numFmtId="165" fontId="45" fillId="0" borderId="120" xfId="12" applyFont="1" applyFill="1" applyBorder="1" applyAlignment="1" applyProtection="1">
      <alignment vertical="top"/>
      <protection hidden="1"/>
    </xf>
    <xf numFmtId="0" fontId="44" fillId="0" borderId="0" xfId="11" applyFont="1" applyAlignment="1" applyProtection="1">
      <alignment horizontal="left" vertical="top"/>
      <protection hidden="1"/>
    </xf>
    <xf numFmtId="0" fontId="44" fillId="0" borderId="0" xfId="11" applyFont="1" applyAlignment="1" applyProtection="1">
      <alignment horizontal="center"/>
      <protection hidden="1"/>
    </xf>
    <xf numFmtId="168" fontId="44" fillId="0" borderId="0" xfId="13" applyNumberFormat="1" applyFont="1" applyFill="1" applyAlignment="1" applyProtection="1">
      <alignment horizontal="center"/>
      <protection hidden="1"/>
    </xf>
    <xf numFmtId="167" fontId="44" fillId="0" borderId="0" xfId="13" applyNumberFormat="1" applyFont="1" applyFill="1" applyAlignment="1" applyProtection="1">
      <protection hidden="1"/>
    </xf>
    <xf numFmtId="165" fontId="44" fillId="0" borderId="0" xfId="12" applyFont="1" applyFill="1" applyAlignment="1" applyProtection="1">
      <protection hidden="1"/>
    </xf>
    <xf numFmtId="0" fontId="44" fillId="0" borderId="121" xfId="11" applyFont="1" applyBorder="1" applyAlignment="1" applyProtection="1">
      <alignment horizontal="left" vertical="top"/>
      <protection hidden="1"/>
    </xf>
    <xf numFmtId="0" fontId="44" fillId="0" borderId="121" xfId="11" applyFont="1" applyBorder="1" applyAlignment="1" applyProtection="1">
      <alignment horizontal="center" vertical="top"/>
      <protection hidden="1"/>
    </xf>
    <xf numFmtId="0" fontId="45" fillId="0" borderId="115" xfId="11" applyFont="1" applyBorder="1" applyAlignment="1" applyProtection="1">
      <alignment horizontal="center"/>
      <protection hidden="1"/>
    </xf>
    <xf numFmtId="0" fontId="45" fillId="0" borderId="115" xfId="11" applyFont="1" applyBorder="1" applyAlignment="1" applyProtection="1">
      <alignment horizontal="left"/>
      <protection hidden="1"/>
    </xf>
    <xf numFmtId="0" fontId="44" fillId="0" borderId="115" xfId="11" applyFont="1" applyBorder="1" applyAlignment="1" applyProtection="1">
      <alignment horizontal="center"/>
      <protection hidden="1"/>
    </xf>
    <xf numFmtId="168" fontId="44" fillId="0" borderId="115" xfId="13" applyNumberFormat="1" applyFont="1" applyFill="1" applyBorder="1" applyAlignment="1" applyProtection="1">
      <alignment horizontal="center"/>
      <protection hidden="1"/>
    </xf>
    <xf numFmtId="167" fontId="44" fillId="0" borderId="115" xfId="13" applyNumberFormat="1" applyFont="1" applyFill="1" applyBorder="1" applyAlignment="1" applyProtection="1">
      <protection hidden="1"/>
    </xf>
    <xf numFmtId="165" fontId="44" fillId="0" borderId="115" xfId="12" applyFont="1" applyFill="1" applyBorder="1" applyAlignment="1" applyProtection="1">
      <protection hidden="1"/>
    </xf>
    <xf numFmtId="0" fontId="44" fillId="0" borderId="115" xfId="11" applyFont="1" applyBorder="1" applyAlignment="1" applyProtection="1">
      <alignment horizontal="left"/>
      <protection hidden="1"/>
    </xf>
    <xf numFmtId="0" fontId="44" fillId="0" borderId="115" xfId="11" applyFont="1" applyBorder="1" applyAlignment="1" applyProtection="1">
      <alignment horizontal="left" wrapText="1"/>
      <protection hidden="1"/>
    </xf>
    <xf numFmtId="165" fontId="45" fillId="0" borderId="115" xfId="12" applyFont="1" applyFill="1" applyBorder="1" applyAlignment="1" applyProtection="1">
      <protection hidden="1"/>
    </xf>
    <xf numFmtId="165" fontId="45" fillId="0" borderId="115" xfId="12" applyFont="1" applyFill="1" applyBorder="1" applyAlignment="1" applyProtection="1">
      <alignment horizontal="right"/>
      <protection hidden="1"/>
    </xf>
    <xf numFmtId="0" fontId="45" fillId="0" borderId="0" xfId="11" applyFont="1" applyAlignment="1" applyProtection="1">
      <alignment horizontal="left"/>
      <protection hidden="1"/>
    </xf>
    <xf numFmtId="168" fontId="45" fillId="0" borderId="0" xfId="13" applyNumberFormat="1" applyFont="1" applyFill="1" applyBorder="1" applyAlignment="1" applyProtection="1">
      <alignment horizontal="center"/>
      <protection hidden="1"/>
    </xf>
    <xf numFmtId="167" fontId="45" fillId="0" borderId="0" xfId="13" applyNumberFormat="1" applyFont="1" applyFill="1" applyBorder="1" applyAlignment="1" applyProtection="1">
      <protection hidden="1"/>
    </xf>
    <xf numFmtId="165" fontId="45" fillId="0" borderId="0" xfId="12" applyFont="1" applyFill="1" applyBorder="1" applyAlignment="1" applyProtection="1">
      <alignment vertical="top"/>
      <protection hidden="1"/>
    </xf>
    <xf numFmtId="165" fontId="45" fillId="0" borderId="0" xfId="12" applyFont="1" applyFill="1" applyBorder="1" applyAlignment="1" applyProtection="1">
      <alignment horizontal="right"/>
      <protection hidden="1"/>
    </xf>
    <xf numFmtId="0" fontId="47" fillId="0" borderId="115" xfId="11" applyFont="1" applyBorder="1" applyAlignment="1" applyProtection="1">
      <alignment horizontal="left" vertical="top"/>
      <protection hidden="1"/>
    </xf>
    <xf numFmtId="0" fontId="44" fillId="0" borderId="115" xfId="11" applyFont="1" applyBorder="1" applyAlignment="1" applyProtection="1">
      <alignment horizontal="left" vertical="top" wrapText="1"/>
      <protection hidden="1"/>
    </xf>
    <xf numFmtId="0" fontId="44" fillId="0" borderId="115" xfId="11" applyFont="1" applyBorder="1" applyAlignment="1" applyProtection="1">
      <alignment vertical="top"/>
      <protection hidden="1"/>
    </xf>
    <xf numFmtId="0" fontId="45" fillId="0" borderId="0" xfId="11" applyFont="1" applyAlignment="1" applyProtection="1">
      <alignment horizontal="center" vertical="center"/>
      <protection hidden="1"/>
    </xf>
    <xf numFmtId="0" fontId="44" fillId="0" borderId="128" xfId="11" applyFont="1" applyBorder="1" applyAlignment="1" applyProtection="1">
      <alignment horizontal="center" vertical="top"/>
      <protection hidden="1"/>
    </xf>
    <xf numFmtId="0" fontId="44" fillId="0" borderId="128" xfId="11" applyFont="1" applyBorder="1" applyAlignment="1" applyProtection="1">
      <alignment horizontal="left" vertical="top"/>
      <protection hidden="1"/>
    </xf>
    <xf numFmtId="168" fontId="44" fillId="0" borderId="128" xfId="13" applyNumberFormat="1" applyFont="1" applyFill="1" applyBorder="1" applyAlignment="1" applyProtection="1">
      <alignment horizontal="center" vertical="top"/>
      <protection hidden="1"/>
    </xf>
    <xf numFmtId="167" fontId="44" fillId="0" borderId="128" xfId="13" applyNumberFormat="1" applyFont="1" applyFill="1" applyBorder="1" applyAlignment="1" applyProtection="1">
      <alignment vertical="top"/>
      <protection hidden="1"/>
    </xf>
    <xf numFmtId="165" fontId="44" fillId="0" borderId="128" xfId="12" applyFont="1" applyFill="1" applyBorder="1" applyAlignment="1" applyProtection="1">
      <alignment vertical="top"/>
      <protection hidden="1"/>
    </xf>
    <xf numFmtId="165" fontId="44" fillId="0" borderId="0" xfId="12" applyFont="1" applyFill="1" applyBorder="1" applyAlignment="1" applyProtection="1">
      <protection hidden="1"/>
    </xf>
    <xf numFmtId="165" fontId="44" fillId="0" borderId="0" xfId="12" applyFont="1" applyFill="1" applyBorder="1" applyAlignment="1" applyProtection="1">
      <alignment horizontal="right" vertical="top"/>
      <protection hidden="1"/>
    </xf>
    <xf numFmtId="0" fontId="45" fillId="0" borderId="119" xfId="11" applyFont="1" applyBorder="1" applyAlignment="1" applyProtection="1">
      <alignment horizontal="center" vertical="center" wrapText="1"/>
      <protection hidden="1"/>
    </xf>
    <xf numFmtId="168" fontId="45" fillId="0" borderId="119" xfId="13" applyNumberFormat="1" applyFont="1" applyFill="1" applyBorder="1" applyAlignment="1" applyProtection="1">
      <alignment horizontal="center" vertical="center" wrapText="1"/>
      <protection hidden="1"/>
    </xf>
    <xf numFmtId="0" fontId="44" fillId="0" borderId="119" xfId="11" applyFont="1" applyBorder="1" applyAlignment="1" applyProtection="1">
      <alignment vertical="top"/>
      <protection hidden="1"/>
    </xf>
    <xf numFmtId="0" fontId="44" fillId="0" borderId="119" xfId="11" applyFont="1" applyBorder="1" applyAlignment="1" applyProtection="1">
      <alignment horizontal="center" vertical="top"/>
      <protection hidden="1"/>
    </xf>
    <xf numFmtId="167" fontId="44" fillId="0" borderId="119" xfId="13" applyNumberFormat="1" applyFont="1" applyFill="1" applyBorder="1" applyAlignment="1" applyProtection="1">
      <alignment vertical="top"/>
      <protection hidden="1"/>
    </xf>
    <xf numFmtId="167" fontId="44" fillId="0" borderId="129" xfId="13" applyNumberFormat="1" applyFont="1" applyFill="1" applyBorder="1" applyAlignment="1" applyProtection="1">
      <alignment vertical="top"/>
      <protection hidden="1"/>
    </xf>
    <xf numFmtId="0" fontId="47" fillId="0" borderId="119" xfId="11" applyFont="1" applyBorder="1" applyAlignment="1" applyProtection="1">
      <alignment vertical="top" wrapText="1"/>
      <protection hidden="1"/>
    </xf>
    <xf numFmtId="0" fontId="45" fillId="0" borderId="119" xfId="11" applyFont="1" applyBorder="1" applyAlignment="1" applyProtection="1">
      <alignment vertical="top"/>
      <protection hidden="1"/>
    </xf>
    <xf numFmtId="0" fontId="45" fillId="0" borderId="127" xfId="11" applyFont="1" applyBorder="1" applyAlignment="1" applyProtection="1">
      <alignment horizontal="center" vertical="top"/>
      <protection hidden="1"/>
    </xf>
    <xf numFmtId="168" fontId="45" fillId="0" borderId="127" xfId="13" applyNumberFormat="1" applyFont="1" applyFill="1" applyBorder="1" applyAlignment="1" applyProtection="1">
      <alignment horizontal="center" vertical="top"/>
      <protection hidden="1"/>
    </xf>
    <xf numFmtId="167" fontId="45" fillId="0" borderId="127" xfId="13" applyNumberFormat="1" applyFont="1" applyFill="1" applyBorder="1" applyAlignment="1" applyProtection="1">
      <alignment vertical="top"/>
      <protection hidden="1"/>
    </xf>
    <xf numFmtId="0" fontId="52" fillId="0" borderId="119" xfId="11" applyFont="1" applyBorder="1" applyAlignment="1" applyProtection="1">
      <alignment vertical="top"/>
      <protection hidden="1"/>
    </xf>
    <xf numFmtId="0" fontId="52" fillId="0" borderId="127" xfId="11" applyFont="1" applyBorder="1" applyAlignment="1" applyProtection="1">
      <alignment horizontal="center" vertical="top"/>
      <protection hidden="1"/>
    </xf>
    <xf numFmtId="168" fontId="45" fillId="0" borderId="119" xfId="13" applyNumberFormat="1" applyFont="1" applyFill="1" applyBorder="1" applyAlignment="1" applyProtection="1">
      <alignment horizontal="center" vertical="top"/>
      <protection hidden="1"/>
    </xf>
    <xf numFmtId="0" fontId="38" fillId="0" borderId="0" xfId="16" applyFont="1" applyAlignment="1" applyProtection="1">
      <alignment horizontal="center"/>
      <protection hidden="1"/>
    </xf>
    <xf numFmtId="0" fontId="38" fillId="0" borderId="0" xfId="16" applyFont="1" applyProtection="1">
      <protection hidden="1"/>
    </xf>
    <xf numFmtId="168" fontId="38" fillId="0" borderId="0" xfId="13" applyNumberFormat="1" applyFont="1" applyFill="1" applyAlignment="1" applyProtection="1">
      <alignment horizontal="center"/>
      <protection hidden="1"/>
    </xf>
    <xf numFmtId="167" fontId="38" fillId="0" borderId="0" xfId="13" applyNumberFormat="1" applyFont="1" applyFill="1" applyAlignment="1" applyProtection="1">
      <protection hidden="1"/>
    </xf>
    <xf numFmtId="165" fontId="38" fillId="0" borderId="0" xfId="12" applyFont="1" applyFill="1" applyProtection="1">
      <protection hidden="1"/>
    </xf>
    <xf numFmtId="0" fontId="44" fillId="0" borderId="115" xfId="11" applyFont="1" applyBorder="1" applyAlignment="1" applyProtection="1">
      <alignment horizontal="center" vertical="top" wrapText="1"/>
      <protection hidden="1"/>
    </xf>
    <xf numFmtId="168" fontId="44" fillId="0" borderId="115" xfId="13" applyNumberFormat="1" applyFont="1" applyFill="1" applyBorder="1" applyAlignment="1" applyProtection="1">
      <alignment horizontal="center" vertical="top" wrapText="1"/>
      <protection hidden="1"/>
    </xf>
    <xf numFmtId="167" fontId="45" fillId="0" borderId="120" xfId="13" applyNumberFormat="1" applyFont="1" applyFill="1" applyBorder="1" applyAlignment="1" applyProtection="1">
      <alignment vertical="top"/>
      <protection hidden="1"/>
    </xf>
    <xf numFmtId="0" fontId="52" fillId="0" borderId="120" xfId="11" applyFont="1" applyBorder="1" applyAlignment="1" applyProtection="1">
      <alignment horizontal="center" vertical="top"/>
      <protection hidden="1"/>
    </xf>
    <xf numFmtId="168" fontId="44" fillId="0" borderId="0" xfId="13" applyNumberFormat="1" applyFont="1" applyFill="1" applyBorder="1" applyAlignment="1" applyProtection="1">
      <alignment horizontal="center"/>
      <protection hidden="1"/>
    </xf>
    <xf numFmtId="167" fontId="44" fillId="0" borderId="0" xfId="13" applyNumberFormat="1" applyFont="1" applyFill="1" applyBorder="1" applyAlignment="1" applyProtection="1">
      <protection hidden="1"/>
    </xf>
    <xf numFmtId="165" fontId="44" fillId="0" borderId="0" xfId="11" applyNumberFormat="1" applyFont="1" applyProtection="1">
      <protection hidden="1"/>
    </xf>
    <xf numFmtId="0" fontId="33" fillId="5" borderId="0" xfId="11" applyFont="1" applyFill="1" applyAlignment="1">
      <alignment vertical="center"/>
    </xf>
    <xf numFmtId="0" fontId="36" fillId="5" borderId="0" xfId="11" applyFont="1" applyFill="1" applyAlignment="1">
      <alignment vertical="center"/>
    </xf>
    <xf numFmtId="165" fontId="38" fillId="0" borderId="0" xfId="6" applyFont="1" applyAlignment="1">
      <alignment vertical="center"/>
    </xf>
    <xf numFmtId="165" fontId="38" fillId="5" borderId="0" xfId="6" applyFont="1" applyFill="1" applyAlignment="1">
      <alignment vertical="center"/>
    </xf>
    <xf numFmtId="165" fontId="38" fillId="4" borderId="0" xfId="6" applyFont="1" applyFill="1" applyAlignment="1">
      <alignment vertical="center"/>
    </xf>
    <xf numFmtId="165" fontId="33" fillId="0" borderId="6" xfId="12" applyFont="1" applyFill="1" applyBorder="1" applyAlignment="1">
      <alignment horizontal="center" vertical="center"/>
    </xf>
    <xf numFmtId="0" fontId="54" fillId="0" borderId="1" xfId="0" applyFont="1" applyBorder="1" applyAlignment="1">
      <alignment vertical="center"/>
    </xf>
    <xf numFmtId="173" fontId="44" fillId="0" borderId="0" xfId="24" applyNumberFormat="1" applyFont="1" applyFill="1" applyBorder="1">
      <alignment vertical="top"/>
      <protection locked="0"/>
    </xf>
    <xf numFmtId="170" fontId="33" fillId="0" borderId="58" xfId="11" applyNumberFormat="1" applyFont="1" applyBorder="1" applyAlignment="1">
      <alignment vertical="center"/>
    </xf>
    <xf numFmtId="0" fontId="34" fillId="4" borderId="152" xfId="11" applyFont="1" applyFill="1" applyBorder="1" applyAlignment="1">
      <alignment horizontal="center" vertical="center"/>
    </xf>
    <xf numFmtId="39" fontId="44" fillId="0" borderId="103" xfId="17" applyNumberFormat="1" applyFont="1" applyBorder="1" applyProtection="1"/>
    <xf numFmtId="0" fontId="45" fillId="0" borderId="0" xfId="17" applyFont="1" applyProtection="1"/>
    <xf numFmtId="0" fontId="45" fillId="0" borderId="0" xfId="17" quotePrefix="1" applyFont="1">
      <protection locked="0"/>
    </xf>
    <xf numFmtId="0" fontId="44" fillId="0" borderId="0" xfId="17" applyFont="1" applyProtection="1"/>
    <xf numFmtId="0" fontId="44" fillId="0" borderId="137" xfId="17" applyFont="1" applyBorder="1" applyAlignment="1" applyProtection="1">
      <alignment horizontal="center"/>
    </xf>
    <xf numFmtId="0" fontId="45" fillId="0" borderId="0" xfId="17" applyFont="1" applyAlignment="1">
      <alignment horizontal="right"/>
      <protection locked="0"/>
    </xf>
    <xf numFmtId="0" fontId="57" fillId="0" borderId="0" xfId="17" applyFont="1" applyAlignment="1" applyProtection="1">
      <alignment horizontal="right"/>
    </xf>
    <xf numFmtId="0" fontId="45" fillId="0" borderId="0" xfId="17" applyFont="1" applyAlignment="1" applyProtection="1">
      <alignment horizontal="centerContinuous"/>
    </xf>
    <xf numFmtId="0" fontId="44" fillId="0" borderId="0" xfId="17" applyFont="1" applyAlignment="1" applyProtection="1">
      <alignment horizontal="centerContinuous"/>
    </xf>
    <xf numFmtId="0" fontId="44" fillId="0" borderId="98" xfId="17" applyFont="1" applyBorder="1" applyProtection="1"/>
    <xf numFmtId="0" fontId="44" fillId="0" borderId="99" xfId="17" applyFont="1" applyBorder="1" applyProtection="1"/>
    <xf numFmtId="0" fontId="44" fillId="0" borderId="100" xfId="17" applyFont="1" applyBorder="1" applyProtection="1"/>
    <xf numFmtId="0" fontId="44" fillId="0" borderId="101" xfId="17" applyFont="1" applyBorder="1" applyProtection="1"/>
    <xf numFmtId="0" fontId="50" fillId="0" borderId="0" xfId="17" applyFont="1" applyAlignment="1" applyProtection="1">
      <alignment horizontal="centerContinuous"/>
    </xf>
    <xf numFmtId="0" fontId="45" fillId="0" borderId="102" xfId="17" applyFont="1" applyBorder="1" applyAlignment="1" applyProtection="1">
      <alignment horizontal="center"/>
    </xf>
    <xf numFmtId="0" fontId="45" fillId="0" borderId="103" xfId="17" applyFont="1" applyBorder="1" applyProtection="1"/>
    <xf numFmtId="0" fontId="45" fillId="0" borderId="103" xfId="17" applyFont="1" applyBorder="1" applyAlignment="1" applyProtection="1">
      <alignment horizontal="center"/>
    </xf>
    <xf numFmtId="0" fontId="45" fillId="0" borderId="104" xfId="17" applyFont="1" applyBorder="1" applyAlignment="1" applyProtection="1">
      <alignment horizontal="center"/>
    </xf>
    <xf numFmtId="0" fontId="44" fillId="0" borderId="105" xfId="17" applyFont="1" applyBorder="1" applyProtection="1"/>
    <xf numFmtId="0" fontId="44" fillId="0" borderId="106" xfId="17" applyFont="1" applyBorder="1" applyProtection="1"/>
    <xf numFmtId="0" fontId="44" fillId="0" borderId="107" xfId="17" applyFont="1" applyBorder="1" applyProtection="1"/>
    <xf numFmtId="0" fontId="44" fillId="0" borderId="108" xfId="17" applyFont="1" applyBorder="1" applyProtection="1"/>
    <xf numFmtId="0" fontId="44" fillId="0" borderId="102" xfId="17" applyFont="1" applyBorder="1" applyProtection="1"/>
    <xf numFmtId="0" fontId="44" fillId="0" borderId="103" xfId="17" applyFont="1" applyBorder="1" applyProtection="1"/>
    <xf numFmtId="0" fontId="44" fillId="0" borderId="103" xfId="17" applyFont="1" applyBorder="1" applyAlignment="1" applyProtection="1">
      <alignment horizontal="center"/>
    </xf>
    <xf numFmtId="0" fontId="44" fillId="0" borderId="104" xfId="17" applyFont="1" applyBorder="1" applyProtection="1"/>
    <xf numFmtId="0" fontId="58" fillId="0" borderId="0" xfId="17" applyFont="1" applyProtection="1"/>
    <xf numFmtId="0" fontId="58" fillId="0" borderId="0" xfId="17" quotePrefix="1" applyFont="1">
      <protection locked="0"/>
    </xf>
    <xf numFmtId="164" fontId="45" fillId="0" borderId="102" xfId="17" applyNumberFormat="1" applyFont="1" applyBorder="1" applyAlignment="1" applyProtection="1">
      <alignment horizontal="center"/>
    </xf>
    <xf numFmtId="164" fontId="44" fillId="0" borderId="102" xfId="17" applyNumberFormat="1" applyFont="1" applyBorder="1" applyProtection="1"/>
    <xf numFmtId="39" fontId="44" fillId="0" borderId="103" xfId="17" applyNumberFormat="1" applyFont="1" applyBorder="1" applyAlignment="1" applyProtection="1">
      <alignment horizontal="right"/>
    </xf>
    <xf numFmtId="0" fontId="44" fillId="0" borderId="103" xfId="17" applyFont="1" applyBorder="1" applyAlignment="1" applyProtection="1">
      <alignment horizontal="center" vertical="center"/>
    </xf>
    <xf numFmtId="39" fontId="44" fillId="0" borderId="103" xfId="17" applyNumberFormat="1" applyFont="1" applyBorder="1" applyAlignment="1">
      <alignment horizontal="right"/>
      <protection locked="0"/>
    </xf>
    <xf numFmtId="39" fontId="58" fillId="0" borderId="0" xfId="17" applyNumberFormat="1" applyFont="1" applyProtection="1"/>
    <xf numFmtId="39" fontId="44" fillId="0" borderId="103" xfId="17" applyNumberFormat="1" applyFont="1" applyBorder="1">
      <protection locked="0"/>
    </xf>
    <xf numFmtId="37" fontId="44" fillId="0" borderId="103" xfId="17" applyNumberFormat="1" applyFont="1" applyBorder="1">
      <protection locked="0"/>
    </xf>
    <xf numFmtId="0" fontId="45" fillId="0" borderId="98" xfId="17" applyFont="1" applyBorder="1" applyProtection="1"/>
    <xf numFmtId="0" fontId="45" fillId="0" borderId="99" xfId="17" applyFont="1" applyBorder="1" applyProtection="1"/>
    <xf numFmtId="0" fontId="45" fillId="0" borderId="100" xfId="17" applyFont="1" applyBorder="1" applyProtection="1"/>
    <xf numFmtId="0" fontId="45" fillId="0" borderId="130" xfId="17" applyFont="1" applyBorder="1" applyProtection="1"/>
    <xf numFmtId="0" fontId="45" fillId="0" borderId="102" xfId="17" applyFont="1" applyBorder="1" applyProtection="1"/>
    <xf numFmtId="0" fontId="45" fillId="0" borderId="0" xfId="17" applyFont="1" applyAlignment="1" applyProtection="1">
      <alignment horizontal="center"/>
    </xf>
    <xf numFmtId="0" fontId="45" fillId="0" borderId="105" xfId="17" applyFont="1" applyBorder="1" applyProtection="1"/>
    <xf numFmtId="0" fontId="45" fillId="0" borderId="106" xfId="17" applyFont="1" applyBorder="1" applyProtection="1"/>
    <xf numFmtId="0" fontId="45" fillId="0" borderId="107" xfId="17" applyFont="1" applyBorder="1" applyProtection="1"/>
    <xf numFmtId="0" fontId="45" fillId="0" borderId="106" xfId="17" applyFont="1" applyBorder="1" applyAlignment="1" applyProtection="1">
      <alignment horizontal="center"/>
    </xf>
    <xf numFmtId="0" fontId="45" fillId="0" borderId="107" xfId="17" applyFont="1" applyBorder="1" applyAlignment="1" applyProtection="1">
      <alignment horizontal="center"/>
    </xf>
    <xf numFmtId="0" fontId="45" fillId="0" borderId="132" xfId="17" applyFont="1" applyBorder="1" applyAlignment="1" applyProtection="1">
      <alignment horizontal="center"/>
    </xf>
    <xf numFmtId="0" fontId="44" fillId="0" borderId="131" xfId="17" applyFont="1" applyBorder="1" applyProtection="1"/>
    <xf numFmtId="0" fontId="59" fillId="0" borderId="0" xfId="17" applyFont="1" applyProtection="1"/>
    <xf numFmtId="173" fontId="44" fillId="0" borderId="27" xfId="10" applyNumberFormat="1" applyFont="1" applyFill="1" applyBorder="1" applyProtection="1">
      <protection locked="0"/>
    </xf>
    <xf numFmtId="0" fontId="44" fillId="0" borderId="0" xfId="17" applyFont="1" applyAlignment="1" applyProtection="1">
      <alignment horizontal="center"/>
    </xf>
    <xf numFmtId="0" fontId="44" fillId="0" borderId="102" xfId="17" applyFont="1" applyBorder="1" applyAlignment="1" applyProtection="1">
      <alignment horizontal="center"/>
    </xf>
    <xf numFmtId="171" fontId="44" fillId="0" borderId="103" xfId="17" applyNumberFormat="1" applyFont="1" applyBorder="1" applyProtection="1"/>
    <xf numFmtId="39" fontId="44" fillId="0" borderId="0" xfId="17" applyNumberFormat="1" applyFont="1" applyProtection="1"/>
    <xf numFmtId="39" fontId="44" fillId="0" borderId="131" xfId="17" applyNumberFormat="1" applyFont="1" applyBorder="1" applyProtection="1"/>
    <xf numFmtId="164" fontId="45" fillId="0" borderId="102" xfId="17" applyNumberFormat="1" applyFont="1" applyBorder="1" applyProtection="1"/>
    <xf numFmtId="173" fontId="44" fillId="0" borderId="27" xfId="10" applyNumberFormat="1" applyFont="1" applyFill="1" applyBorder="1" applyProtection="1"/>
    <xf numFmtId="0" fontId="44" fillId="0" borderId="133" xfId="17" applyFont="1" applyBorder="1" applyProtection="1"/>
    <xf numFmtId="0" fontId="44" fillId="0" borderId="134" xfId="17" applyFont="1" applyBorder="1" applyProtection="1"/>
    <xf numFmtId="171" fontId="45" fillId="0" borderId="134" xfId="17" applyNumberFormat="1" applyFont="1" applyBorder="1" applyAlignment="1" applyProtection="1">
      <alignment horizontal="right"/>
    </xf>
    <xf numFmtId="171" fontId="45" fillId="0" borderId="143" xfId="17" applyNumberFormat="1" applyFont="1" applyBorder="1" applyAlignment="1" applyProtection="1">
      <alignment horizontal="right"/>
    </xf>
    <xf numFmtId="39" fontId="44" fillId="0" borderId="133" xfId="17" applyNumberFormat="1" applyFont="1" applyBorder="1" applyProtection="1"/>
    <xf numFmtId="39" fontId="44" fillId="0" borderId="134" xfId="17" applyNumberFormat="1" applyFont="1" applyBorder="1" applyProtection="1"/>
    <xf numFmtId="39" fontId="44" fillId="0" borderId="135" xfId="17" applyNumberFormat="1" applyFont="1" applyBorder="1" applyProtection="1"/>
    <xf numFmtId="0" fontId="44" fillId="0" borderId="0" xfId="17" quotePrefix="1" applyFont="1" applyAlignment="1" applyProtection="1">
      <alignment horizontal="left" indent="1"/>
    </xf>
    <xf numFmtId="0" fontId="58" fillId="0" borderId="0" xfId="17" quotePrefix="1" applyFont="1" applyAlignment="1" applyProtection="1">
      <alignment horizontal="left"/>
    </xf>
    <xf numFmtId="173" fontId="44" fillId="0" borderId="27" xfId="10" applyNumberFormat="1" applyFont="1" applyFill="1" applyBorder="1" applyAlignment="1" applyProtection="1"/>
    <xf numFmtId="0" fontId="44" fillId="0" borderId="0" xfId="17" quotePrefix="1" applyFont="1" applyProtection="1"/>
    <xf numFmtId="0" fontId="44" fillId="0" borderId="0" xfId="23" applyFont="1" applyAlignment="1">
      <alignment horizontal="center" vertical="center"/>
    </xf>
    <xf numFmtId="173" fontId="44" fillId="0" borderId="27" xfId="10" applyNumberFormat="1" applyFont="1" applyFill="1" applyBorder="1" applyAlignment="1">
      <alignment vertical="center"/>
    </xf>
    <xf numFmtId="0" fontId="58" fillId="0" borderId="0" xfId="17" quotePrefix="1" applyFont="1" applyProtection="1"/>
    <xf numFmtId="173" fontId="45" fillId="0" borderId="27" xfId="10" applyNumberFormat="1" applyFont="1" applyFill="1" applyBorder="1" applyProtection="1"/>
    <xf numFmtId="0" fontId="44" fillId="0" borderId="102" xfId="17" quotePrefix="1" applyFont="1" applyBorder="1" applyAlignment="1" applyProtection="1">
      <alignment horizontal="center"/>
    </xf>
    <xf numFmtId="0" fontId="44" fillId="0" borderId="0" xfId="17" quotePrefix="1" applyFont="1" applyAlignment="1" applyProtection="1">
      <alignment horizontal="center"/>
    </xf>
    <xf numFmtId="0" fontId="44" fillId="0" borderId="103" xfId="17" quotePrefix="1" applyFont="1" applyBorder="1" applyAlignment="1" applyProtection="1">
      <alignment horizontal="center"/>
    </xf>
    <xf numFmtId="173" fontId="44" fillId="0" borderId="103" xfId="10" applyNumberFormat="1" applyFont="1" applyFill="1" applyBorder="1" applyProtection="1"/>
    <xf numFmtId="0" fontId="50" fillId="0" borderId="0" xfId="17" applyFont="1" applyProtection="1"/>
    <xf numFmtId="173" fontId="45" fillId="0" borderId="103" xfId="10" applyNumberFormat="1" applyFont="1" applyFill="1" applyBorder="1" applyProtection="1"/>
    <xf numFmtId="173" fontId="44" fillId="0" borderId="103" xfId="10" applyNumberFormat="1" applyFont="1" applyFill="1" applyBorder="1" applyAlignment="1" applyProtection="1">
      <protection locked="0"/>
    </xf>
    <xf numFmtId="173" fontId="44" fillId="0" borderId="103" xfId="10" applyNumberFormat="1" applyFont="1" applyFill="1" applyBorder="1" applyProtection="1">
      <protection locked="0"/>
    </xf>
    <xf numFmtId="0" fontId="44" fillId="0" borderId="111" xfId="17" applyFont="1" applyBorder="1" applyAlignment="1" applyProtection="1">
      <alignment horizontal="centerContinuous"/>
    </xf>
    <xf numFmtId="0" fontId="44" fillId="0" borderId="109" xfId="17" applyFont="1" applyBorder="1" applyProtection="1"/>
    <xf numFmtId="0" fontId="44" fillId="0" borderId="110" xfId="17" applyFont="1" applyBorder="1" applyProtection="1"/>
    <xf numFmtId="0" fontId="44" fillId="0" borderId="111" xfId="17" applyFont="1" applyBorder="1" applyProtection="1"/>
    <xf numFmtId="171" fontId="44" fillId="0" borderId="110" xfId="17" applyNumberFormat="1" applyFont="1" applyBorder="1" applyProtection="1"/>
    <xf numFmtId="39" fontId="44" fillId="0" borderId="110" xfId="17" applyNumberFormat="1" applyFont="1" applyBorder="1" applyProtection="1"/>
    <xf numFmtId="39" fontId="44" fillId="0" borderId="111" xfId="17" applyNumberFormat="1" applyFont="1" applyBorder="1" applyProtection="1"/>
    <xf numFmtId="39" fontId="44" fillId="0" borderId="136" xfId="17" applyNumberFormat="1" applyFont="1" applyBorder="1" applyProtection="1"/>
    <xf numFmtId="0" fontId="45" fillId="0" borderId="109" xfId="17" applyFont="1" applyBorder="1" applyAlignment="1" applyProtection="1">
      <alignment horizontal="center"/>
    </xf>
    <xf numFmtId="0" fontId="45" fillId="0" borderId="110" xfId="17" applyFont="1" applyBorder="1" applyProtection="1"/>
    <xf numFmtId="172" fontId="44" fillId="0" borderId="111" xfId="17" applyNumberFormat="1" applyFont="1" applyBorder="1" applyProtection="1"/>
    <xf numFmtId="0" fontId="45" fillId="0" borderId="105" xfId="17" applyFont="1" applyBorder="1" applyAlignment="1" applyProtection="1">
      <alignment horizontal="center"/>
    </xf>
    <xf numFmtId="39" fontId="44" fillId="0" borderId="107" xfId="17" applyNumberFormat="1" applyFont="1" applyBorder="1" applyProtection="1"/>
    <xf numFmtId="39" fontId="44" fillId="0" borderId="106" xfId="17" applyNumberFormat="1" applyFont="1" applyBorder="1" applyProtection="1"/>
    <xf numFmtId="39" fontId="44" fillId="0" borderId="132" xfId="17" applyNumberFormat="1" applyFont="1" applyBorder="1" applyProtection="1"/>
    <xf numFmtId="0" fontId="44" fillId="0" borderId="0" xfId="17" applyFont="1" applyAlignment="1" applyProtection="1">
      <alignment horizontal="right"/>
    </xf>
    <xf numFmtId="0" fontId="44" fillId="0" borderId="0" xfId="23" applyFont="1">
      <alignment vertical="center"/>
    </xf>
    <xf numFmtId="0" fontId="44" fillId="0" borderId="110" xfId="17" applyFont="1" applyBorder="1" applyAlignment="1" applyProtection="1">
      <alignment horizontal="center"/>
    </xf>
    <xf numFmtId="173" fontId="44" fillId="0" borderId="110" xfId="10" applyNumberFormat="1" applyFont="1" applyFill="1" applyBorder="1" applyProtection="1">
      <protection locked="0"/>
    </xf>
    <xf numFmtId="0" fontId="44" fillId="0" borderId="106" xfId="17" applyFont="1" applyBorder="1" applyAlignment="1" applyProtection="1">
      <alignment horizontal="center"/>
    </xf>
    <xf numFmtId="173" fontId="44" fillId="0" borderId="106" xfId="10" applyNumberFormat="1" applyFont="1" applyFill="1" applyBorder="1" applyProtection="1"/>
    <xf numFmtId="0" fontId="60" fillId="0" borderId="0" xfId="17" applyFont="1" applyAlignment="1" applyProtection="1">
      <alignment horizontal="right"/>
    </xf>
    <xf numFmtId="171" fontId="44" fillId="0" borderId="0" xfId="17" applyNumberFormat="1" applyFont="1" applyProtection="1"/>
    <xf numFmtId="0" fontId="44" fillId="0" borderId="0" xfId="17" applyFont="1" applyAlignment="1" applyProtection="1">
      <alignment horizontal="left"/>
    </xf>
    <xf numFmtId="39" fontId="44" fillId="0" borderId="99" xfId="17" applyNumberFormat="1" applyFont="1" applyBorder="1" applyProtection="1"/>
    <xf numFmtId="0" fontId="44" fillId="0" borderId="147" xfId="17" applyFont="1" applyBorder="1" applyProtection="1"/>
    <xf numFmtId="0" fontId="44" fillId="0" borderId="148" xfId="17" applyFont="1" applyBorder="1" applyProtection="1"/>
    <xf numFmtId="0" fontId="44" fillId="0" borderId="27" xfId="17" applyFont="1" applyBorder="1" applyAlignment="1" applyProtection="1">
      <alignment horizontal="center"/>
    </xf>
    <xf numFmtId="173" fontId="44" fillId="0" borderId="27" xfId="10" applyNumberFormat="1" applyFont="1" applyFill="1" applyBorder="1" applyAlignment="1" applyProtection="1">
      <alignment horizontal="center"/>
    </xf>
    <xf numFmtId="173" fontId="45" fillId="0" borderId="27" xfId="10" applyNumberFormat="1" applyFont="1" applyFill="1" applyBorder="1" applyAlignment="1" applyProtection="1">
      <alignment horizontal="center"/>
    </xf>
    <xf numFmtId="0" fontId="45" fillId="0" borderId="27" xfId="17" applyFont="1" applyBorder="1" applyAlignment="1" applyProtection="1">
      <alignment horizontal="center"/>
    </xf>
    <xf numFmtId="0" fontId="44" fillId="0" borderId="148" xfId="17" applyFont="1" applyBorder="1" applyAlignment="1" applyProtection="1">
      <alignment horizontal="center"/>
    </xf>
    <xf numFmtId="0" fontId="57" fillId="0" borderId="131" xfId="17" applyFont="1" applyBorder="1" applyAlignment="1" applyProtection="1">
      <alignment horizontal="center"/>
    </xf>
    <xf numFmtId="173" fontId="44" fillId="0" borderId="27" xfId="10" applyNumberFormat="1" applyFont="1" applyFill="1" applyBorder="1" applyAlignment="1" applyProtection="1">
      <alignment horizontal="center"/>
      <protection locked="0"/>
    </xf>
    <xf numFmtId="0" fontId="45" fillId="0" borderId="148" xfId="17" applyFont="1" applyBorder="1" applyProtection="1"/>
    <xf numFmtId="0" fontId="44" fillId="0" borderId="148" xfId="23" applyFont="1" applyBorder="1">
      <alignment vertical="center"/>
    </xf>
    <xf numFmtId="0" fontId="44" fillId="0" borderId="0" xfId="19" applyFont="1" applyProtection="1"/>
    <xf numFmtId="0" fontId="44" fillId="0" borderId="27" xfId="23" applyFont="1" applyBorder="1" applyAlignment="1">
      <alignment horizontal="center" vertical="center"/>
    </xf>
    <xf numFmtId="173" fontId="44" fillId="0" borderId="27" xfId="10" applyNumberFormat="1" applyFont="1" applyFill="1" applyBorder="1" applyAlignment="1">
      <alignment horizontal="center" vertical="center"/>
    </xf>
    <xf numFmtId="0" fontId="44" fillId="0" borderId="131" xfId="23" applyFont="1" applyBorder="1">
      <alignment vertical="center"/>
    </xf>
    <xf numFmtId="39" fontId="44" fillId="0" borderId="27" xfId="17" applyNumberFormat="1" applyFont="1" applyBorder="1" applyAlignment="1" applyProtection="1">
      <alignment horizontal="center"/>
    </xf>
    <xf numFmtId="0" fontId="45" fillId="0" borderId="148" xfId="17" applyFont="1" applyBorder="1" applyAlignment="1" applyProtection="1">
      <alignment horizontal="center"/>
    </xf>
    <xf numFmtId="0" fontId="44" fillId="0" borderId="0" xfId="20" applyFont="1" applyProtection="1"/>
    <xf numFmtId="0" fontId="44" fillId="0" borderId="138" xfId="17" applyFont="1" applyBorder="1" applyProtection="1"/>
    <xf numFmtId="0" fontId="44" fillId="0" borderId="139" xfId="17" applyFont="1" applyBorder="1" applyProtection="1"/>
    <xf numFmtId="0" fontId="44" fillId="0" borderId="140" xfId="17" applyFont="1" applyBorder="1" applyProtection="1"/>
    <xf numFmtId="0" fontId="44" fillId="0" borderId="103" xfId="17" applyFont="1" applyBorder="1" applyAlignment="1" applyProtection="1">
      <alignment horizontal="right"/>
    </xf>
    <xf numFmtId="0" fontId="44" fillId="0" borderId="141" xfId="17" applyFont="1" applyBorder="1" applyProtection="1"/>
    <xf numFmtId="0" fontId="44" fillId="0" borderId="142" xfId="17" applyFont="1" applyBorder="1" applyProtection="1"/>
    <xf numFmtId="0" fontId="44" fillId="0" borderId="0" xfId="23" applyFont="1" applyAlignment="1"/>
    <xf numFmtId="171" fontId="45" fillId="0" borderId="103" xfId="17" applyNumberFormat="1" applyFont="1" applyBorder="1" applyProtection="1"/>
    <xf numFmtId="0" fontId="44" fillId="0" borderId="149" xfId="17" applyFont="1" applyBorder="1" applyProtection="1"/>
    <xf numFmtId="0" fontId="44" fillId="0" borderId="144" xfId="17" applyFont="1" applyBorder="1" applyProtection="1"/>
    <xf numFmtId="0" fontId="45" fillId="0" borderId="113" xfId="17" applyFont="1" applyBorder="1" applyAlignment="1" applyProtection="1">
      <alignment horizontal="center"/>
    </xf>
    <xf numFmtId="0" fontId="44" fillId="0" borderId="145" xfId="17" applyFont="1" applyBorder="1" applyProtection="1"/>
    <xf numFmtId="0" fontId="44" fillId="0" borderId="113" xfId="17" applyFont="1" applyBorder="1" applyProtection="1"/>
    <xf numFmtId="0" fontId="44" fillId="0" borderId="113" xfId="17" applyFont="1" applyBorder="1" applyAlignment="1" applyProtection="1">
      <alignment horizontal="center"/>
    </xf>
    <xf numFmtId="39" fontId="44" fillId="0" borderId="0" xfId="17" applyNumberFormat="1" applyFont="1" applyAlignment="1" applyProtection="1">
      <alignment horizontal="right"/>
    </xf>
    <xf numFmtId="0" fontId="44" fillId="0" borderId="113" xfId="17" applyFont="1" applyBorder="1" applyAlignment="1" applyProtection="1">
      <alignment horizontal="center" vertical="center"/>
    </xf>
    <xf numFmtId="39" fontId="44" fillId="0" borderId="0" xfId="17" applyNumberFormat="1" applyFont="1" applyAlignment="1">
      <alignment horizontal="right"/>
      <protection locked="0"/>
    </xf>
    <xf numFmtId="39" fontId="44" fillId="0" borderId="0" xfId="17" applyNumberFormat="1" applyFont="1">
      <protection locked="0"/>
    </xf>
    <xf numFmtId="37" fontId="44" fillId="0" borderId="0" xfId="17" applyNumberFormat="1" applyFont="1">
      <protection locked="0"/>
    </xf>
    <xf numFmtId="0" fontId="45" fillId="0" borderId="99" xfId="17" applyFont="1" applyBorder="1" applyAlignment="1" applyProtection="1">
      <alignment horizontal="center"/>
    </xf>
    <xf numFmtId="0" fontId="45" fillId="0" borderId="100" xfId="17" applyFont="1" applyBorder="1" applyAlignment="1" applyProtection="1">
      <alignment horizontal="center"/>
    </xf>
    <xf numFmtId="0" fontId="45" fillId="0" borderId="130" xfId="17" applyFont="1" applyBorder="1" applyAlignment="1" applyProtection="1">
      <alignment horizontal="center"/>
    </xf>
    <xf numFmtId="171" fontId="44" fillId="0" borderId="0" xfId="17" applyNumberFormat="1" applyFont="1">
      <protection locked="0"/>
    </xf>
    <xf numFmtId="0" fontId="44" fillId="0" borderId="113" xfId="23" applyFont="1" applyBorder="1" applyAlignment="1">
      <alignment horizontal="center" vertical="center"/>
    </xf>
    <xf numFmtId="173" fontId="44" fillId="0" borderId="0" xfId="24" applyNumberFormat="1" applyFont="1" applyFill="1">
      <alignment vertical="top"/>
      <protection locked="0"/>
    </xf>
    <xf numFmtId="0" fontId="44" fillId="0" borderId="113" xfId="17" quotePrefix="1" applyFont="1" applyBorder="1" applyAlignment="1" applyProtection="1">
      <alignment horizontal="center" vertical="center"/>
    </xf>
    <xf numFmtId="173" fontId="45" fillId="0" borderId="0" xfId="24" applyNumberFormat="1" applyFont="1" applyFill="1" applyBorder="1">
      <alignment vertical="top"/>
      <protection locked="0"/>
    </xf>
    <xf numFmtId="0" fontId="44" fillId="0" borderId="113" xfId="17" quotePrefix="1" applyFont="1" applyBorder="1" applyAlignment="1" applyProtection="1">
      <alignment horizontal="center"/>
    </xf>
    <xf numFmtId="2" fontId="44" fillId="0" borderId="0" xfId="17" applyNumberFormat="1" applyFont="1" applyProtection="1"/>
    <xf numFmtId="39" fontId="45" fillId="0" borderId="0" xfId="17" applyNumberFormat="1" applyFont="1" applyProtection="1"/>
    <xf numFmtId="171" fontId="45" fillId="0" borderId="0" xfId="17" applyNumberFormat="1" applyFont="1" applyProtection="1"/>
    <xf numFmtId="0" fontId="44" fillId="0" borderId="146" xfId="17" applyFont="1" applyBorder="1" applyAlignment="1" applyProtection="1">
      <alignment horizontal="center"/>
    </xf>
    <xf numFmtId="39" fontId="44" fillId="0" borderId="111" xfId="17" applyNumberFormat="1" applyFont="1" applyBorder="1">
      <protection locked="0"/>
    </xf>
    <xf numFmtId="0" fontId="44" fillId="0" borderId="145" xfId="17" applyFont="1" applyBorder="1" applyAlignment="1" applyProtection="1">
      <alignment horizontal="center"/>
    </xf>
    <xf numFmtId="39" fontId="44" fillId="0" borderId="144" xfId="17" applyNumberFormat="1" applyFont="1" applyBorder="1" applyProtection="1"/>
    <xf numFmtId="173" fontId="44" fillId="0" borderId="113" xfId="24" applyNumberFormat="1" applyFont="1" applyFill="1" applyBorder="1">
      <alignment vertical="top"/>
      <protection locked="0"/>
    </xf>
    <xf numFmtId="173" fontId="45" fillId="0" borderId="113" xfId="24" applyNumberFormat="1" applyFont="1" applyFill="1" applyBorder="1">
      <alignment vertical="top"/>
      <protection locked="0"/>
    </xf>
    <xf numFmtId="39" fontId="44" fillId="0" borderId="113" xfId="17" applyNumberFormat="1" applyFont="1" applyBorder="1" applyProtection="1"/>
    <xf numFmtId="0" fontId="57" fillId="0" borderId="104" xfId="17" applyFont="1" applyBorder="1" applyAlignment="1" applyProtection="1">
      <alignment horizontal="center"/>
    </xf>
    <xf numFmtId="39" fontId="44" fillId="0" borderId="113" xfId="17" applyNumberFormat="1" applyFont="1" applyBorder="1">
      <protection locked="0"/>
    </xf>
    <xf numFmtId="0" fontId="44" fillId="0" borderId="113" xfId="23" applyFont="1" applyBorder="1">
      <alignment vertical="center"/>
    </xf>
    <xf numFmtId="0" fontId="44" fillId="0" borderId="104" xfId="23" applyFont="1" applyBorder="1">
      <alignment vertical="center"/>
    </xf>
    <xf numFmtId="171" fontId="45" fillId="0" borderId="113" xfId="17" applyNumberFormat="1" applyFont="1" applyBorder="1" applyProtection="1"/>
    <xf numFmtId="39" fontId="44" fillId="0" borderId="145" xfId="17" applyNumberFormat="1" applyFont="1" applyBorder="1" applyProtection="1"/>
    <xf numFmtId="165" fontId="33" fillId="0" borderId="0" xfId="10" applyFont="1" applyAlignment="1">
      <alignment vertical="center"/>
    </xf>
    <xf numFmtId="165" fontId="36" fillId="5" borderId="0" xfId="10" applyFont="1" applyFill="1" applyAlignment="1">
      <alignment vertical="center"/>
    </xf>
    <xf numFmtId="167" fontId="42" fillId="0" borderId="0" xfId="13" quotePrefix="1" applyNumberFormat="1" applyFont="1" applyFill="1" applyBorder="1" applyAlignment="1">
      <alignment vertical="top"/>
    </xf>
    <xf numFmtId="170" fontId="33" fillId="0" borderId="0" xfId="11" applyNumberFormat="1" applyFont="1" applyAlignment="1">
      <alignment horizontal="left" vertical="center"/>
    </xf>
    <xf numFmtId="0" fontId="33" fillId="0" borderId="0" xfId="11" applyFont="1" applyAlignment="1">
      <alignment horizontal="left" vertical="center" wrapText="1"/>
    </xf>
    <xf numFmtId="0" fontId="33" fillId="0" borderId="58" xfId="11" applyFont="1" applyBorder="1" applyAlignment="1">
      <alignment horizontal="left" vertical="center" wrapText="1"/>
    </xf>
    <xf numFmtId="170" fontId="34" fillId="0" borderId="44" xfId="11" applyNumberFormat="1" applyFont="1" applyBorder="1" applyAlignment="1">
      <alignment horizontal="center" vertical="center"/>
    </xf>
    <xf numFmtId="170" fontId="34" fillId="0" borderId="78" xfId="11" applyNumberFormat="1" applyFont="1" applyBorder="1" applyAlignment="1">
      <alignment horizontal="center" vertical="center"/>
    </xf>
    <xf numFmtId="170" fontId="34" fillId="0" borderId="0" xfId="11" applyNumberFormat="1" applyFont="1" applyAlignment="1">
      <alignment horizontal="center" vertical="center"/>
    </xf>
    <xf numFmtId="0" fontId="34" fillId="0" borderId="11" xfId="11" applyFont="1" applyBorder="1" applyAlignment="1">
      <alignment horizontal="center" vertical="center"/>
    </xf>
    <xf numFmtId="170" fontId="34" fillId="0" borderId="66" xfId="11" applyNumberFormat="1" applyFont="1" applyBorder="1" applyAlignment="1">
      <alignment horizontal="center" vertical="center"/>
    </xf>
    <xf numFmtId="0" fontId="34" fillId="0" borderId="85" xfId="11" applyFont="1" applyBorder="1" applyAlignment="1">
      <alignment horizontal="center" vertical="center"/>
    </xf>
    <xf numFmtId="0" fontId="62" fillId="4" borderId="41" xfId="11" applyFont="1" applyFill="1" applyBorder="1" applyAlignment="1">
      <alignment horizontal="center" vertical="center" wrapText="1"/>
    </xf>
    <xf numFmtId="0" fontId="62" fillId="4" borderId="42" xfId="11" applyFont="1" applyFill="1" applyBorder="1" applyAlignment="1">
      <alignment horizontal="center" vertical="center" wrapText="1"/>
    </xf>
    <xf numFmtId="0" fontId="62" fillId="4" borderId="43" xfId="11" applyFont="1" applyFill="1" applyBorder="1" applyAlignment="1">
      <alignment horizontal="center" vertical="center" wrapText="1"/>
    </xf>
    <xf numFmtId="170" fontId="34" fillId="0" borderId="45" xfId="11" applyNumberFormat="1" applyFont="1" applyBorder="1" applyAlignment="1">
      <alignment horizontal="center" vertical="center"/>
    </xf>
    <xf numFmtId="170" fontId="34" fillId="0" borderId="79" xfId="11" applyNumberFormat="1" applyFont="1" applyBorder="1" applyAlignment="1">
      <alignment horizontal="center" vertical="center"/>
    </xf>
    <xf numFmtId="170" fontId="34" fillId="0" borderId="81" xfId="11" applyNumberFormat="1" applyFont="1" applyBorder="1" applyAlignment="1">
      <alignment horizontal="center" vertical="center"/>
    </xf>
    <xf numFmtId="170" fontId="34" fillId="0" borderId="84" xfId="11" applyNumberFormat="1" applyFont="1" applyBorder="1" applyAlignment="1">
      <alignment horizontal="center" vertical="center"/>
    </xf>
    <xf numFmtId="0" fontId="32" fillId="4" borderId="71" xfId="11" applyFont="1" applyFill="1" applyBorder="1" applyAlignment="1">
      <alignment horizontal="center" vertical="center"/>
    </xf>
    <xf numFmtId="0" fontId="32" fillId="4" borderId="72" xfId="11" applyFont="1" applyFill="1" applyBorder="1" applyAlignment="1">
      <alignment horizontal="center" vertical="center"/>
    </xf>
    <xf numFmtId="0" fontId="32" fillId="4" borderId="73" xfId="11" applyFont="1" applyFill="1" applyBorder="1" applyAlignment="1">
      <alignment horizontal="center" vertical="center"/>
    </xf>
    <xf numFmtId="0" fontId="63" fillId="4" borderId="31" xfId="11" applyFont="1" applyFill="1" applyBorder="1" applyAlignment="1">
      <alignment horizontal="center" vertical="center"/>
    </xf>
    <xf numFmtId="0" fontId="63" fillId="4" borderId="0" xfId="11" applyFont="1" applyFill="1" applyAlignment="1">
      <alignment horizontal="center" vertical="center"/>
    </xf>
    <xf numFmtId="0" fontId="63" fillId="4" borderId="58" xfId="11" applyFont="1" applyFill="1" applyBorder="1" applyAlignment="1">
      <alignment horizontal="center" vertical="center"/>
    </xf>
    <xf numFmtId="0" fontId="33" fillId="4" borderId="74" xfId="11" applyFont="1" applyFill="1" applyBorder="1" applyAlignment="1">
      <alignment horizontal="center" vertical="center"/>
    </xf>
    <xf numFmtId="0" fontId="33" fillId="4" borderId="75" xfId="11" applyFont="1" applyFill="1" applyBorder="1" applyAlignment="1">
      <alignment horizontal="center" vertical="center"/>
    </xf>
    <xf numFmtId="0" fontId="33" fillId="4" borderId="76" xfId="11" applyFont="1" applyFill="1" applyBorder="1" applyAlignment="1">
      <alignment horizontal="center" vertical="center"/>
    </xf>
    <xf numFmtId="0" fontId="33" fillId="0" borderId="71" xfId="11" applyFont="1" applyBorder="1" applyAlignment="1">
      <alignment horizontal="left" vertical="center"/>
    </xf>
    <xf numFmtId="0" fontId="33" fillId="0" borderId="72" xfId="11" applyFont="1" applyBorder="1" applyAlignment="1">
      <alignment horizontal="left" vertical="center"/>
    </xf>
    <xf numFmtId="0" fontId="33" fillId="0" borderId="73" xfId="11" applyFont="1" applyBorder="1" applyAlignment="1">
      <alignment horizontal="left" vertical="center"/>
    </xf>
    <xf numFmtId="0" fontId="33" fillId="0" borderId="31" xfId="11" applyFont="1" applyBorder="1" applyAlignment="1">
      <alignment horizontal="left" vertical="center"/>
    </xf>
    <xf numFmtId="0" fontId="33" fillId="0" borderId="0" xfId="11" applyFont="1" applyAlignment="1">
      <alignment horizontal="left" vertical="center"/>
    </xf>
    <xf numFmtId="0" fontId="34" fillId="4" borderId="49" xfId="11" applyFont="1" applyFill="1" applyBorder="1" applyAlignment="1">
      <alignment horizontal="center" vertical="center"/>
    </xf>
    <xf numFmtId="0" fontId="34" fillId="4" borderId="153" xfId="11" applyFont="1" applyFill="1" applyBorder="1" applyAlignment="1">
      <alignment horizontal="center" vertical="center"/>
    </xf>
    <xf numFmtId="0" fontId="34" fillId="4" borderId="50" xfId="11" applyFont="1" applyFill="1" applyBorder="1" applyAlignment="1">
      <alignment horizontal="center" vertical="center"/>
    </xf>
    <xf numFmtId="170" fontId="34" fillId="4" borderId="153" xfId="11" applyNumberFormat="1" applyFont="1" applyFill="1" applyBorder="1" applyAlignment="1">
      <alignment horizontal="center" vertical="center"/>
    </xf>
    <xf numFmtId="170" fontId="34" fillId="4" borderId="154" xfId="11" applyNumberFormat="1" applyFont="1" applyFill="1" applyBorder="1" applyAlignment="1">
      <alignment horizontal="center" vertical="center"/>
    </xf>
    <xf numFmtId="0" fontId="33" fillId="0" borderId="0" xfId="11" applyFont="1" applyAlignment="1">
      <alignment horizontal="center" vertical="center"/>
    </xf>
    <xf numFmtId="0" fontId="39" fillId="4" borderId="92" xfId="11" applyFont="1" applyFill="1" applyBorder="1" applyAlignment="1">
      <alignment horizontal="center" vertical="center"/>
    </xf>
    <xf numFmtId="0" fontId="39" fillId="4" borderId="93" xfId="11" applyFont="1" applyFill="1" applyBorder="1" applyAlignment="1">
      <alignment horizontal="center" vertical="center"/>
    </xf>
    <xf numFmtId="0" fontId="39" fillId="4" borderId="94" xfId="11" applyFont="1" applyFill="1" applyBorder="1" applyAlignment="1">
      <alignment horizontal="center" vertical="center"/>
    </xf>
    <xf numFmtId="0" fontId="35" fillId="0" borderId="24" xfId="11" applyFont="1" applyBorder="1" applyAlignment="1">
      <alignment horizontal="left" vertical="center"/>
    </xf>
    <xf numFmtId="0" fontId="35" fillId="0" borderId="29" xfId="11" applyFont="1" applyBorder="1" applyAlignment="1">
      <alignment horizontal="left" vertical="center"/>
    </xf>
    <xf numFmtId="0" fontId="35" fillId="0" borderId="25" xfId="11" applyFont="1" applyBorder="1" applyAlignment="1">
      <alignment horizontal="left" vertical="center"/>
    </xf>
    <xf numFmtId="0" fontId="61" fillId="4" borderId="86" xfId="11" applyFont="1" applyFill="1" applyBorder="1" applyAlignment="1">
      <alignment horizontal="center" vertical="center"/>
    </xf>
    <xf numFmtId="0" fontId="61" fillId="4" borderId="72" xfId="11" applyFont="1" applyFill="1" applyBorder="1" applyAlignment="1">
      <alignment horizontal="center" vertical="center"/>
    </xf>
    <xf numFmtId="0" fontId="61" fillId="4" borderId="87" xfId="11" applyFont="1" applyFill="1" applyBorder="1" applyAlignment="1">
      <alignment horizontal="center" vertical="center"/>
    </xf>
    <xf numFmtId="0" fontId="36" fillId="0" borderId="7" xfId="11" applyFont="1" applyBorder="1" applyAlignment="1">
      <alignment horizontal="left" vertical="center"/>
    </xf>
    <xf numFmtId="0" fontId="36" fillId="0" borderId="8" xfId="11" applyFont="1" applyBorder="1" applyAlignment="1">
      <alignment horizontal="left" vertical="center"/>
    </xf>
    <xf numFmtId="0" fontId="36" fillId="0" borderId="10" xfId="11" applyFont="1" applyBorder="1" applyAlignment="1">
      <alignment horizontal="left" vertical="center"/>
    </xf>
    <xf numFmtId="0" fontId="36" fillId="0" borderId="0" xfId="11" applyFont="1" applyAlignment="1">
      <alignment horizontal="left" vertical="center"/>
    </xf>
    <xf numFmtId="0" fontId="34" fillId="4" borderId="62" xfId="11" applyFont="1" applyFill="1" applyBorder="1" applyAlignment="1">
      <alignment horizontal="center" vertical="center"/>
    </xf>
    <xf numFmtId="0" fontId="41" fillId="0" borderId="75" xfId="11" applyFont="1" applyBorder="1" applyAlignment="1">
      <alignment horizontal="center" vertical="center"/>
    </xf>
    <xf numFmtId="0" fontId="9" fillId="0" borderId="10" xfId="0" applyFont="1" applyBorder="1" applyAlignment="1">
      <alignment horizontal="center"/>
    </xf>
    <xf numFmtId="0" fontId="9" fillId="0" borderId="0" xfId="0" applyFont="1" applyAlignment="1">
      <alignment horizontal="center"/>
    </xf>
    <xf numFmtId="0" fontId="9" fillId="0" borderId="11" xfId="0" applyFont="1" applyBorder="1" applyAlignment="1">
      <alignment horizontal="center"/>
    </xf>
    <xf numFmtId="0" fontId="3" fillId="0" borderId="12" xfId="0" applyFont="1" applyBorder="1" applyAlignment="1">
      <alignment horizontal="right" vertical="center"/>
    </xf>
    <xf numFmtId="0" fontId="3" fillId="0" borderId="1" xfId="0" applyFont="1" applyBorder="1" applyAlignment="1">
      <alignment horizontal="right" vertical="center"/>
    </xf>
    <xf numFmtId="0" fontId="3" fillId="0" borderId="20" xfId="0" applyFont="1" applyBorder="1" applyAlignment="1">
      <alignment horizontal="right" vertical="center"/>
    </xf>
    <xf numFmtId="0" fontId="3" fillId="0" borderId="21" xfId="0" applyFont="1" applyBorder="1" applyAlignment="1">
      <alignment horizontal="right" vertical="center"/>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0" borderId="0" xfId="0" applyFont="1" applyAlignment="1">
      <alignment horizontal="left" wrapText="1"/>
    </xf>
    <xf numFmtId="0" fontId="3" fillId="0" borderId="11" xfId="0" applyFont="1" applyBorder="1" applyAlignment="1">
      <alignment horizontal="left" wrapText="1"/>
    </xf>
    <xf numFmtId="0" fontId="3" fillId="0" borderId="0" xfId="0" applyFont="1" applyAlignment="1">
      <alignment wrapText="1"/>
    </xf>
    <xf numFmtId="0" fontId="3" fillId="0" borderId="11" xfId="0" applyFont="1" applyBorder="1" applyAlignment="1">
      <alignment wrapText="1"/>
    </xf>
    <xf numFmtId="167" fontId="18" fillId="2" borderId="25" xfId="5" applyNumberFormat="1" applyFont="1" applyFill="1" applyBorder="1" applyAlignment="1">
      <alignment horizontal="center" vertical="center"/>
    </xf>
    <xf numFmtId="167" fontId="18" fillId="2" borderId="1" xfId="5" applyNumberFormat="1" applyFont="1" applyFill="1" applyBorder="1" applyAlignment="1">
      <alignment horizontal="center" vertical="center"/>
    </xf>
    <xf numFmtId="0" fontId="21" fillId="0" borderId="0" xfId="4" applyFont="1" applyAlignment="1">
      <alignment horizontal="center" vertical="center"/>
    </xf>
    <xf numFmtId="0" fontId="13" fillId="0" borderId="0" xfId="4" applyFont="1" applyAlignment="1">
      <alignment horizontal="center" vertical="center"/>
    </xf>
    <xf numFmtId="0" fontId="16" fillId="2" borderId="46" xfId="4" applyFont="1" applyFill="1" applyBorder="1" applyAlignment="1">
      <alignment horizontal="center" vertical="center" wrapText="1"/>
    </xf>
    <xf numFmtId="0" fontId="16" fillId="2" borderId="12" xfId="4" applyFont="1" applyFill="1" applyBorder="1" applyAlignment="1">
      <alignment horizontal="center" vertical="center" wrapText="1"/>
    </xf>
    <xf numFmtId="0" fontId="16" fillId="2" borderId="59" xfId="4" applyFont="1" applyFill="1" applyBorder="1" applyAlignment="1">
      <alignment horizontal="center" vertical="center" wrapText="1"/>
    </xf>
    <xf numFmtId="0" fontId="16" fillId="2" borderId="56" xfId="4" applyFont="1" applyFill="1" applyBorder="1" applyAlignment="1">
      <alignment horizontal="center" vertical="center"/>
    </xf>
    <xf numFmtId="0" fontId="16" fillId="2" borderId="58" xfId="4" applyFont="1" applyFill="1" applyBorder="1" applyAlignment="1">
      <alignment horizontal="center" vertical="center"/>
    </xf>
    <xf numFmtId="0" fontId="16" fillId="2" borderId="61" xfId="4" applyFont="1" applyFill="1" applyBorder="1" applyAlignment="1">
      <alignment horizontal="center" vertical="center"/>
    </xf>
    <xf numFmtId="0" fontId="16" fillId="2" borderId="53" xfId="9" applyFont="1" applyFill="1" applyBorder="1" applyAlignment="1">
      <alignment horizontal="center" vertical="center" wrapText="1"/>
    </xf>
    <xf numFmtId="0" fontId="16" fillId="2" borderId="1" xfId="9" applyFont="1" applyFill="1" applyBorder="1" applyAlignment="1">
      <alignment horizontal="center" vertical="center" wrapText="1"/>
    </xf>
    <xf numFmtId="0" fontId="16" fillId="2" borderId="62" xfId="9" applyFont="1" applyFill="1" applyBorder="1" applyAlignment="1">
      <alignment horizontal="center" vertical="center" wrapText="1"/>
    </xf>
    <xf numFmtId="167" fontId="16" fillId="2" borderId="53" xfId="5" applyNumberFormat="1" applyFont="1" applyFill="1" applyBorder="1" applyAlignment="1">
      <alignment horizontal="center" vertical="center" wrapText="1"/>
    </xf>
    <xf numFmtId="167" fontId="16" fillId="2" borderId="1" xfId="5" applyNumberFormat="1" applyFont="1" applyFill="1" applyBorder="1" applyAlignment="1">
      <alignment horizontal="center" vertical="center" wrapText="1"/>
    </xf>
    <xf numFmtId="167" fontId="16" fillId="2" borderId="62" xfId="5" applyNumberFormat="1" applyFont="1" applyFill="1" applyBorder="1" applyAlignment="1">
      <alignment horizontal="center" vertical="center" wrapText="1"/>
    </xf>
    <xf numFmtId="167" fontId="16" fillId="2" borderId="53" xfId="5" applyNumberFormat="1" applyFont="1" applyFill="1" applyBorder="1" applyAlignment="1">
      <alignment horizontal="center" vertical="center"/>
    </xf>
    <xf numFmtId="167" fontId="16" fillId="2" borderId="1" xfId="5" applyNumberFormat="1" applyFont="1" applyFill="1" applyBorder="1" applyAlignment="1">
      <alignment horizontal="center" vertical="center"/>
    </xf>
    <xf numFmtId="167" fontId="16" fillId="2" borderId="62" xfId="5" applyNumberFormat="1" applyFont="1" applyFill="1" applyBorder="1" applyAlignment="1">
      <alignment horizontal="center" vertical="center"/>
    </xf>
    <xf numFmtId="167" fontId="18" fillId="2" borderId="53" xfId="5" applyNumberFormat="1" applyFont="1" applyFill="1" applyBorder="1" applyAlignment="1">
      <alignment horizontal="center" vertical="center" wrapText="1"/>
    </xf>
    <xf numFmtId="167" fontId="18" fillId="2" borderId="1" xfId="5" applyNumberFormat="1" applyFont="1" applyFill="1" applyBorder="1" applyAlignment="1">
      <alignment horizontal="center" vertical="center" wrapText="1"/>
    </xf>
    <xf numFmtId="167" fontId="18" fillId="2" borderId="62" xfId="5" applyNumberFormat="1" applyFont="1" applyFill="1" applyBorder="1" applyAlignment="1">
      <alignment horizontal="center" vertical="center" wrapText="1"/>
    </xf>
    <xf numFmtId="167" fontId="18" fillId="2" borderId="47" xfId="5" applyNumberFormat="1" applyFont="1" applyFill="1" applyBorder="1" applyAlignment="1">
      <alignment horizontal="center" vertical="center"/>
    </xf>
    <xf numFmtId="167" fontId="18" fillId="2" borderId="53" xfId="5" applyNumberFormat="1" applyFont="1" applyFill="1" applyBorder="1" applyAlignment="1">
      <alignment horizontal="center" vertical="center"/>
    </xf>
    <xf numFmtId="167" fontId="18" fillId="2" borderId="57" xfId="5" applyNumberFormat="1" applyFont="1" applyFill="1" applyBorder="1" applyAlignment="1">
      <alignment horizontal="center" vertical="center"/>
    </xf>
    <xf numFmtId="167" fontId="18" fillId="2" borderId="28" xfId="5" applyNumberFormat="1" applyFont="1" applyFill="1" applyBorder="1" applyAlignment="1">
      <alignment horizontal="center" vertical="center"/>
    </xf>
    <xf numFmtId="167" fontId="18" fillId="2" borderId="63" xfId="5" applyNumberFormat="1" applyFont="1" applyFill="1" applyBorder="1" applyAlignment="1">
      <alignment horizontal="center" vertical="center"/>
    </xf>
    <xf numFmtId="0" fontId="29" fillId="0" borderId="0" xfId="0" applyFont="1" applyAlignment="1">
      <alignment horizontal="center" vertical="center"/>
    </xf>
    <xf numFmtId="0" fontId="24" fillId="3" borderId="29"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30" fillId="0" borderId="29" xfId="0" applyFont="1" applyBorder="1" applyAlignment="1">
      <alignment horizontal="center" vertical="center" wrapText="1"/>
    </xf>
    <xf numFmtId="0" fontId="30" fillId="0" borderId="25" xfId="0" applyFont="1" applyBorder="1" applyAlignment="1">
      <alignment horizontal="center" vertical="center" wrapText="1"/>
    </xf>
    <xf numFmtId="0" fontId="24" fillId="3" borderId="24" xfId="0" applyFont="1" applyFill="1" applyBorder="1" applyAlignment="1">
      <alignment horizontal="center" vertical="center" wrapText="1"/>
    </xf>
    <xf numFmtId="0" fontId="30" fillId="0" borderId="24" xfId="0" applyFont="1" applyBorder="1" applyAlignment="1">
      <alignment horizontal="center" vertical="center" wrapText="1"/>
    </xf>
    <xf numFmtId="0" fontId="23" fillId="0" borderId="0" xfId="0" applyFont="1" applyAlignment="1">
      <alignment horizontal="left" vertical="center" wrapText="1"/>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51" fillId="0" borderId="0" xfId="4" applyFont="1" applyAlignment="1">
      <alignment horizontal="center" vertical="center"/>
    </xf>
    <xf numFmtId="0" fontId="27" fillId="0" borderId="0" xfId="0" applyFont="1" applyAlignment="1">
      <alignment horizontal="center" vertical="center"/>
    </xf>
    <xf numFmtId="0" fontId="24" fillId="0" borderId="29"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0" xfId="0" applyFont="1" applyBorder="1" applyAlignment="1">
      <alignment horizontal="center" vertical="center"/>
    </xf>
    <xf numFmtId="0" fontId="24" fillId="0" borderId="21" xfId="0" applyFont="1" applyBorder="1" applyAlignment="1">
      <alignment horizontal="center" vertical="center"/>
    </xf>
    <xf numFmtId="0" fontId="24" fillId="0" borderId="23" xfId="0" applyFont="1" applyBorder="1" applyAlignment="1">
      <alignment horizontal="right" vertical="center"/>
    </xf>
    <xf numFmtId="0" fontId="24" fillId="0" borderId="24" xfId="0" applyFont="1" applyBorder="1" applyAlignment="1">
      <alignment horizontal="right" vertical="center"/>
    </xf>
    <xf numFmtId="0" fontId="24" fillId="0" borderId="12" xfId="0" applyFont="1" applyBorder="1" applyAlignment="1">
      <alignment horizontal="right" vertical="center"/>
    </xf>
    <xf numFmtId="0" fontId="24" fillId="0" borderId="1" xfId="0" applyFont="1" applyBorder="1" applyAlignment="1">
      <alignment horizontal="right"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0" fontId="24" fillId="3" borderId="69" xfId="0" applyFont="1" applyFill="1" applyBorder="1" applyAlignment="1">
      <alignment horizontal="center" vertical="center" wrapText="1"/>
    </xf>
    <xf numFmtId="0" fontId="24" fillId="3" borderId="47" xfId="0" applyFont="1" applyFill="1" applyBorder="1" applyAlignment="1">
      <alignment horizontal="center" vertical="center" wrapText="1"/>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3" fillId="0" borderId="37" xfId="0" applyFont="1" applyBorder="1" applyAlignment="1">
      <alignment horizontal="center" vertical="center"/>
    </xf>
    <xf numFmtId="0" fontId="23" fillId="0" borderId="35" xfId="0" applyFont="1" applyBorder="1" applyAlignment="1">
      <alignment horizontal="center" vertical="center"/>
    </xf>
    <xf numFmtId="0" fontId="24" fillId="0" borderId="0" xfId="0" applyFont="1" applyAlignment="1">
      <alignment horizontal="left" wrapText="1"/>
    </xf>
    <xf numFmtId="0" fontId="41" fillId="0" borderId="0" xfId="11" applyFont="1" applyAlignment="1" applyProtection="1">
      <alignment horizontal="center" vertical="center"/>
      <protection hidden="1"/>
    </xf>
    <xf numFmtId="0" fontId="44" fillId="0" borderId="116" xfId="11" applyFont="1" applyBorder="1" applyAlignment="1" applyProtection="1">
      <alignment horizontal="center" vertical="top"/>
      <protection hidden="1"/>
    </xf>
    <xf numFmtId="0" fontId="44" fillId="0" borderId="115" xfId="11" applyFont="1" applyBorder="1" applyAlignment="1" applyProtection="1">
      <alignment horizontal="center" vertical="top"/>
      <protection hidden="1"/>
    </xf>
    <xf numFmtId="0" fontId="45" fillId="0" borderId="116" xfId="11" applyFont="1" applyBorder="1" applyAlignment="1" applyProtection="1">
      <alignment horizontal="left" vertical="top"/>
      <protection hidden="1"/>
    </xf>
    <xf numFmtId="0" fontId="52" fillId="0" borderId="115" xfId="11" applyFont="1" applyBorder="1" applyAlignment="1" applyProtection="1">
      <alignment horizontal="left" vertical="top"/>
      <protection hidden="1"/>
    </xf>
    <xf numFmtId="0" fontId="45" fillId="0" borderId="115" xfId="11" applyFont="1" applyBorder="1" applyAlignment="1" applyProtection="1">
      <alignment horizontal="center" vertical="top"/>
      <protection hidden="1"/>
    </xf>
    <xf numFmtId="0" fontId="45" fillId="0" borderId="117" xfId="11" applyFont="1" applyBorder="1" applyAlignment="1" applyProtection="1">
      <alignment horizontal="left" vertical="top"/>
      <protection hidden="1"/>
    </xf>
    <xf numFmtId="0" fontId="45" fillId="0" borderId="115" xfId="11" applyFont="1" applyBorder="1" applyAlignment="1" applyProtection="1">
      <alignment horizontal="left" vertical="top"/>
      <protection hidden="1"/>
    </xf>
    <xf numFmtId="0" fontId="44" fillId="0" borderId="118" xfId="11" applyFont="1" applyBorder="1" applyAlignment="1" applyProtection="1">
      <alignment horizontal="center" vertical="top"/>
      <protection hidden="1"/>
    </xf>
    <xf numFmtId="0" fontId="45" fillId="0" borderId="1" xfId="11" applyFont="1" applyBorder="1" applyAlignment="1" applyProtection="1">
      <alignment horizontal="left" vertical="top"/>
      <protection hidden="1"/>
    </xf>
    <xf numFmtId="0" fontId="52" fillId="0" borderId="117" xfId="11" applyFont="1" applyBorder="1" applyAlignment="1" applyProtection="1">
      <alignment horizontal="left" vertical="top"/>
      <protection hidden="1"/>
    </xf>
    <xf numFmtId="0" fontId="45" fillId="0" borderId="117" xfId="11" applyFont="1" applyBorder="1" applyAlignment="1" applyProtection="1">
      <alignment horizontal="center" vertical="top"/>
      <protection hidden="1"/>
    </xf>
    <xf numFmtId="0" fontId="45" fillId="0" borderId="119" xfId="11" applyFont="1" applyBorder="1" applyAlignment="1" applyProtection="1">
      <alignment horizontal="left"/>
      <protection hidden="1"/>
    </xf>
    <xf numFmtId="0" fontId="45" fillId="0" borderId="127" xfId="11" applyFont="1" applyBorder="1" applyAlignment="1" applyProtection="1">
      <alignment horizontal="left"/>
      <protection hidden="1"/>
    </xf>
    <xf numFmtId="0" fontId="45" fillId="0" borderId="120" xfId="11" applyFont="1" applyBorder="1" applyAlignment="1" applyProtection="1">
      <alignment horizontal="left"/>
      <protection hidden="1"/>
    </xf>
    <xf numFmtId="0" fontId="44" fillId="0" borderId="119" xfId="11" applyFont="1" applyBorder="1" applyAlignment="1" applyProtection="1">
      <alignment horizontal="center"/>
      <protection hidden="1"/>
    </xf>
    <xf numFmtId="0" fontId="44" fillId="0" borderId="120" xfId="11" applyFont="1" applyBorder="1" applyAlignment="1" applyProtection="1">
      <alignment horizontal="center"/>
      <protection hidden="1"/>
    </xf>
    <xf numFmtId="0" fontId="44" fillId="0" borderId="122" xfId="11" applyFont="1" applyBorder="1" applyAlignment="1" applyProtection="1">
      <alignment horizontal="center"/>
      <protection hidden="1"/>
    </xf>
    <xf numFmtId="0" fontId="44" fillId="0" borderId="123" xfId="11" applyFont="1" applyBorder="1" applyAlignment="1" applyProtection="1">
      <alignment horizontal="center"/>
      <protection hidden="1"/>
    </xf>
    <xf numFmtId="0" fontId="45" fillId="0" borderId="124" xfId="11" applyFont="1" applyBorder="1" applyAlignment="1" applyProtection="1">
      <alignment horizontal="left"/>
      <protection hidden="1"/>
    </xf>
    <xf numFmtId="0" fontId="45" fillId="0" borderId="125" xfId="11" applyFont="1" applyBorder="1" applyAlignment="1" applyProtection="1">
      <alignment horizontal="left"/>
      <protection hidden="1"/>
    </xf>
    <xf numFmtId="0" fontId="45" fillId="0" borderId="126" xfId="11" applyFont="1" applyBorder="1" applyAlignment="1" applyProtection="1">
      <alignment horizontal="left"/>
      <protection hidden="1"/>
    </xf>
    <xf numFmtId="0" fontId="52" fillId="0" borderId="119" xfId="11" applyFont="1" applyBorder="1" applyAlignment="1" applyProtection="1">
      <alignment horizontal="left"/>
      <protection hidden="1"/>
    </xf>
    <xf numFmtId="0" fontId="52" fillId="0" borderId="127" xfId="11" applyFont="1" applyBorder="1" applyAlignment="1" applyProtection="1">
      <alignment horizontal="left"/>
      <protection hidden="1"/>
    </xf>
    <xf numFmtId="0" fontId="52" fillId="0" borderId="120" xfId="11" applyFont="1" applyBorder="1" applyAlignment="1" applyProtection="1">
      <alignment horizontal="left"/>
      <protection hidden="1"/>
    </xf>
    <xf numFmtId="0" fontId="45" fillId="0" borderId="119" xfId="11" applyFont="1" applyBorder="1" applyAlignment="1" applyProtection="1">
      <alignment horizontal="center"/>
      <protection hidden="1"/>
    </xf>
    <xf numFmtId="0" fontId="45" fillId="0" borderId="120" xfId="11" applyFont="1" applyBorder="1" applyAlignment="1" applyProtection="1">
      <alignment horizontal="center"/>
      <protection hidden="1"/>
    </xf>
    <xf numFmtId="168" fontId="44" fillId="0" borderId="119" xfId="13" applyNumberFormat="1" applyFont="1" applyFill="1" applyBorder="1" applyAlignment="1" applyProtection="1">
      <alignment horizontal="center" vertical="top"/>
      <protection hidden="1"/>
    </xf>
    <xf numFmtId="168" fontId="44" fillId="0" borderId="120" xfId="13" applyNumberFormat="1" applyFont="1" applyFill="1" applyBorder="1" applyAlignment="1" applyProtection="1">
      <alignment horizontal="center" vertical="top"/>
      <protection hidden="1"/>
    </xf>
    <xf numFmtId="0" fontId="44" fillId="0" borderId="119" xfId="11" applyFont="1" applyBorder="1" applyAlignment="1" applyProtection="1">
      <alignment horizontal="center" vertical="top"/>
      <protection hidden="1"/>
    </xf>
    <xf numFmtId="0" fontId="44" fillId="0" borderId="120" xfId="11" applyFont="1" applyBorder="1" applyAlignment="1" applyProtection="1">
      <alignment horizontal="center" vertical="top"/>
      <protection hidden="1"/>
    </xf>
    <xf numFmtId="0" fontId="45" fillId="0" borderId="119" xfId="11" applyFont="1" applyBorder="1" applyAlignment="1" applyProtection="1">
      <alignment horizontal="left" vertical="top"/>
      <protection hidden="1"/>
    </xf>
    <xf numFmtId="0" fontId="45" fillId="0" borderId="127" xfId="11" applyFont="1" applyBorder="1" applyAlignment="1" applyProtection="1">
      <alignment horizontal="left" vertical="top"/>
      <protection hidden="1"/>
    </xf>
    <xf numFmtId="0" fontId="45" fillId="0" borderId="120" xfId="11" applyFont="1" applyBorder="1" applyAlignment="1" applyProtection="1">
      <alignment horizontal="left" vertical="top"/>
      <protection hidden="1"/>
    </xf>
    <xf numFmtId="0" fontId="52" fillId="0" borderId="119" xfId="11" applyFont="1" applyBorder="1" applyAlignment="1" applyProtection="1">
      <alignment horizontal="left" vertical="top"/>
      <protection hidden="1"/>
    </xf>
    <xf numFmtId="0" fontId="52" fillId="0" borderId="127" xfId="11" applyFont="1" applyBorder="1" applyAlignment="1" applyProtection="1">
      <alignment horizontal="left" vertical="top"/>
      <protection hidden="1"/>
    </xf>
    <xf numFmtId="0" fontId="52" fillId="0" borderId="120" xfId="11" applyFont="1" applyBorder="1" applyAlignment="1" applyProtection="1">
      <alignment horizontal="left" vertical="top"/>
      <protection hidden="1"/>
    </xf>
    <xf numFmtId="0" fontId="45" fillId="0" borderId="119" xfId="11" applyFont="1" applyBorder="1" applyAlignment="1" applyProtection="1">
      <alignment horizontal="center" vertical="top"/>
      <protection hidden="1"/>
    </xf>
    <xf numFmtId="0" fontId="45" fillId="0" borderId="120" xfId="11" applyFont="1" applyBorder="1" applyAlignment="1" applyProtection="1">
      <alignment horizontal="center" vertical="top"/>
      <protection hidden="1"/>
    </xf>
    <xf numFmtId="0" fontId="22" fillId="0" borderId="0" xfId="0" applyFont="1" applyAlignment="1">
      <alignment horizontal="center" vertical="center"/>
    </xf>
    <xf numFmtId="0" fontId="24" fillId="3" borderId="1" xfId="0" applyFont="1" applyFill="1" applyBorder="1" applyAlignment="1">
      <alignment horizontal="center" vertical="center"/>
    </xf>
    <xf numFmtId="0" fontId="24" fillId="3" borderId="1" xfId="0" applyFont="1" applyFill="1" applyBorder="1" applyAlignment="1">
      <alignment horizontal="center" vertical="center" wrapText="1"/>
    </xf>
    <xf numFmtId="0" fontId="24" fillId="3" borderId="29"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25" xfId="0" applyFont="1" applyFill="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1" fillId="0" borderId="0" xfId="0" applyFont="1" applyAlignment="1">
      <alignment horizontal="center"/>
    </xf>
    <xf numFmtId="0" fontId="6" fillId="0" borderId="2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0" xfId="0" applyFont="1" applyAlignment="1">
      <alignment horizontal="center" vertical="center"/>
    </xf>
    <xf numFmtId="0" fontId="44" fillId="0" borderId="150" xfId="23" applyFont="1" applyBorder="1" applyAlignment="1">
      <alignment horizontal="center" vertical="center"/>
    </xf>
    <xf numFmtId="0" fontId="44" fillId="0" borderId="151" xfId="23" applyFont="1" applyBorder="1" applyAlignment="1">
      <alignment horizontal="center" vertical="center"/>
    </xf>
    <xf numFmtId="0" fontId="45" fillId="0" borderId="103" xfId="23" applyFont="1" applyBorder="1" applyAlignment="1">
      <alignment horizontal="center" vertical="center"/>
    </xf>
    <xf numFmtId="0" fontId="45" fillId="0" borderId="0" xfId="23" applyFont="1" applyAlignment="1">
      <alignment horizontal="center" vertical="center"/>
    </xf>
    <xf numFmtId="0" fontId="45" fillId="0" borderId="131" xfId="23" applyFont="1" applyBorder="1" applyAlignment="1">
      <alignment horizontal="center" vertical="center"/>
    </xf>
    <xf numFmtId="0" fontId="26" fillId="0" borderId="0" xfId="0" applyFont="1" applyAlignment="1">
      <alignment horizontal="center" vertical="center"/>
    </xf>
    <xf numFmtId="0" fontId="23" fillId="0" borderId="1" xfId="0" applyFont="1" applyBorder="1" applyAlignment="1">
      <alignment horizontal="center" vertical="center"/>
    </xf>
    <xf numFmtId="0" fontId="23" fillId="0" borderId="0" xfId="0" applyFont="1" applyAlignment="1">
      <alignment horizontal="center" vertical="center"/>
    </xf>
    <xf numFmtId="0" fontId="23" fillId="3" borderId="1" xfId="0" applyFont="1" applyFill="1" applyBorder="1" applyAlignment="1">
      <alignment horizontal="center" vertical="center"/>
    </xf>
    <xf numFmtId="0" fontId="23" fillId="0" borderId="0" xfId="0" applyFont="1" applyAlignment="1">
      <alignment horizontal="left" vertical="top" wrapText="1"/>
    </xf>
    <xf numFmtId="0" fontId="5" fillId="0" borderId="1" xfId="0" applyFont="1" applyBorder="1" applyAlignment="1">
      <alignment horizontal="center" vertical="center"/>
    </xf>
    <xf numFmtId="0" fontId="5" fillId="0" borderId="0" xfId="0" applyFont="1" applyAlignment="1">
      <alignment horizontal="center" vertical="center"/>
    </xf>
    <xf numFmtId="0" fontId="8" fillId="0" borderId="0" xfId="0" applyFont="1" applyAlignment="1">
      <alignment horizontal="center" vertical="center"/>
    </xf>
  </cellXfs>
  <cellStyles count="25">
    <cellStyle name="Comma" xfId="10" builtinId="3"/>
    <cellStyle name="Comma [0]" xfId="1" builtinId="6"/>
    <cellStyle name="Comma [0] 19" xfId="13" xr:uid="{5435A481-18B2-4EFB-8B2C-B58EC7A26EEF}"/>
    <cellStyle name="Comma [0] 2" xfId="5" xr:uid="{00000000-0005-0000-0000-000001000000}"/>
    <cellStyle name="Comma [0] 3" xfId="22" xr:uid="{1E12A465-4B50-4AD9-A27A-633BBC4706EF}"/>
    <cellStyle name="Comma 2" xfId="6" xr:uid="{00000000-0005-0000-0000-000002000000}"/>
    <cellStyle name="Comma 2 2" xfId="21" xr:uid="{4F1D30E1-BD41-4494-9F4F-0C152F50293A}"/>
    <cellStyle name="Comma 23" xfId="12" xr:uid="{74152AF1-43B5-4E44-871F-36E0FB476792}"/>
    <cellStyle name="Comma 3" xfId="24" xr:uid="{B5D48284-D32E-4952-8A64-609F5321A698}"/>
    <cellStyle name="Currency [0]" xfId="2" builtinId="7"/>
    <cellStyle name="Normal" xfId="0" builtinId="0"/>
    <cellStyle name="Normal 2" xfId="4" xr:uid="{00000000-0005-0000-0000-000005000000}"/>
    <cellStyle name="Normal 2 2" xfId="15" xr:uid="{A0E54769-F6FD-4F0B-B43A-BC62E727F0EA}"/>
    <cellStyle name="Normal 3" xfId="18" xr:uid="{58B0E690-C0CC-4651-A880-B7E553F1F732}"/>
    <cellStyle name="Normal 30" xfId="11" xr:uid="{52201378-D2D7-497E-A728-AEB1974E3DA9}"/>
    <cellStyle name="Normal 4" xfId="9" xr:uid="{00000000-0005-0000-0000-000006000000}"/>
    <cellStyle name="Normal 5" xfId="23" xr:uid="{C9095A7B-1CF8-43D9-8A73-E0CC1334284D}"/>
    <cellStyle name="Normal 56" xfId="16" xr:uid="{1C6D80EE-17D4-4D3F-9D0C-C88421AD8916}"/>
    <cellStyle name="Normal_3-DIV1" xfId="14" xr:uid="{89B3EC2A-81FB-4446-8D97-9A253707D881}"/>
    <cellStyle name="Normal_3-DIV2" xfId="7" xr:uid="{00000000-0005-0000-0000-000007000000}"/>
    <cellStyle name="Normal_3-DIV2 2" xfId="17" xr:uid="{B41499C8-A208-45F1-90FF-CA5AD5D047DE}"/>
    <cellStyle name="Normal_3-DIV6" xfId="20" xr:uid="{83FFF418-697C-4CC3-B5C2-B04ABFD838AF}"/>
    <cellStyle name="Normal_3-DIV7" xfId="19" xr:uid="{3313AB3A-4F10-4239-8126-B57B0A9277FC}"/>
    <cellStyle name="Percent" xfId="3" builtinId="5"/>
    <cellStyle name="Percent 2" xfId="8"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671" Type="http://schemas.openxmlformats.org/officeDocument/2006/relationships/externalLink" Target="externalLinks/externalLink648.xml"/><Relationship Id="rId769" Type="http://schemas.openxmlformats.org/officeDocument/2006/relationships/externalLink" Target="externalLinks/externalLink746.xml"/><Relationship Id="rId21" Type="http://schemas.openxmlformats.org/officeDocument/2006/relationships/worksheet" Target="worksheets/sheet21.xml"/><Relationship Id="rId324" Type="http://schemas.openxmlformats.org/officeDocument/2006/relationships/externalLink" Target="externalLinks/externalLink301.xml"/><Relationship Id="rId531" Type="http://schemas.openxmlformats.org/officeDocument/2006/relationships/externalLink" Target="externalLinks/externalLink508.xml"/><Relationship Id="rId629" Type="http://schemas.openxmlformats.org/officeDocument/2006/relationships/externalLink" Target="externalLinks/externalLink606.xml"/><Relationship Id="rId170" Type="http://schemas.openxmlformats.org/officeDocument/2006/relationships/externalLink" Target="externalLinks/externalLink147.xml"/><Relationship Id="rId836" Type="http://schemas.openxmlformats.org/officeDocument/2006/relationships/externalLink" Target="externalLinks/externalLink813.xml"/><Relationship Id="rId268" Type="http://schemas.openxmlformats.org/officeDocument/2006/relationships/externalLink" Target="externalLinks/externalLink245.xml"/><Relationship Id="rId475" Type="http://schemas.openxmlformats.org/officeDocument/2006/relationships/externalLink" Target="externalLinks/externalLink452.xml"/><Relationship Id="rId682" Type="http://schemas.openxmlformats.org/officeDocument/2006/relationships/externalLink" Target="externalLinks/externalLink659.xml"/><Relationship Id="rId32" Type="http://schemas.openxmlformats.org/officeDocument/2006/relationships/externalLink" Target="externalLinks/externalLink9.xml"/><Relationship Id="rId128" Type="http://schemas.openxmlformats.org/officeDocument/2006/relationships/externalLink" Target="externalLinks/externalLink105.xml"/><Relationship Id="rId335" Type="http://schemas.openxmlformats.org/officeDocument/2006/relationships/externalLink" Target="externalLinks/externalLink312.xml"/><Relationship Id="rId542" Type="http://schemas.openxmlformats.org/officeDocument/2006/relationships/externalLink" Target="externalLinks/externalLink519.xml"/><Relationship Id="rId181" Type="http://schemas.openxmlformats.org/officeDocument/2006/relationships/externalLink" Target="externalLinks/externalLink158.xml"/><Relationship Id="rId402" Type="http://schemas.openxmlformats.org/officeDocument/2006/relationships/externalLink" Target="externalLinks/externalLink379.xml"/><Relationship Id="rId847" Type="http://schemas.openxmlformats.org/officeDocument/2006/relationships/externalLink" Target="externalLinks/externalLink824.xml"/><Relationship Id="rId279" Type="http://schemas.openxmlformats.org/officeDocument/2006/relationships/externalLink" Target="externalLinks/externalLink256.xml"/><Relationship Id="rId486" Type="http://schemas.openxmlformats.org/officeDocument/2006/relationships/externalLink" Target="externalLinks/externalLink463.xml"/><Relationship Id="rId693" Type="http://schemas.openxmlformats.org/officeDocument/2006/relationships/externalLink" Target="externalLinks/externalLink670.xml"/><Relationship Id="rId707" Type="http://schemas.openxmlformats.org/officeDocument/2006/relationships/externalLink" Target="externalLinks/externalLink684.xml"/><Relationship Id="rId43" Type="http://schemas.openxmlformats.org/officeDocument/2006/relationships/externalLink" Target="externalLinks/externalLink20.xml"/><Relationship Id="rId139" Type="http://schemas.openxmlformats.org/officeDocument/2006/relationships/externalLink" Target="externalLinks/externalLink116.xml"/><Relationship Id="rId346" Type="http://schemas.openxmlformats.org/officeDocument/2006/relationships/externalLink" Target="externalLinks/externalLink323.xml"/><Relationship Id="rId553" Type="http://schemas.openxmlformats.org/officeDocument/2006/relationships/externalLink" Target="externalLinks/externalLink530.xml"/><Relationship Id="rId760" Type="http://schemas.openxmlformats.org/officeDocument/2006/relationships/externalLink" Target="externalLinks/externalLink737.xml"/><Relationship Id="rId192" Type="http://schemas.openxmlformats.org/officeDocument/2006/relationships/externalLink" Target="externalLinks/externalLink169.xml"/><Relationship Id="rId206" Type="http://schemas.openxmlformats.org/officeDocument/2006/relationships/externalLink" Target="externalLinks/externalLink183.xml"/><Relationship Id="rId413" Type="http://schemas.openxmlformats.org/officeDocument/2006/relationships/externalLink" Target="externalLinks/externalLink390.xml"/><Relationship Id="rId858" Type="http://schemas.openxmlformats.org/officeDocument/2006/relationships/externalLink" Target="externalLinks/externalLink835.xml"/><Relationship Id="rId497" Type="http://schemas.openxmlformats.org/officeDocument/2006/relationships/externalLink" Target="externalLinks/externalLink474.xml"/><Relationship Id="rId620" Type="http://schemas.openxmlformats.org/officeDocument/2006/relationships/externalLink" Target="externalLinks/externalLink597.xml"/><Relationship Id="rId718" Type="http://schemas.openxmlformats.org/officeDocument/2006/relationships/externalLink" Target="externalLinks/externalLink695.xml"/><Relationship Id="rId357" Type="http://schemas.openxmlformats.org/officeDocument/2006/relationships/externalLink" Target="externalLinks/externalLink334.xml"/><Relationship Id="rId54" Type="http://schemas.openxmlformats.org/officeDocument/2006/relationships/externalLink" Target="externalLinks/externalLink31.xml"/><Relationship Id="rId217" Type="http://schemas.openxmlformats.org/officeDocument/2006/relationships/externalLink" Target="externalLinks/externalLink194.xml"/><Relationship Id="rId564" Type="http://schemas.openxmlformats.org/officeDocument/2006/relationships/externalLink" Target="externalLinks/externalLink541.xml"/><Relationship Id="rId771" Type="http://schemas.openxmlformats.org/officeDocument/2006/relationships/externalLink" Target="externalLinks/externalLink748.xml"/><Relationship Id="rId424" Type="http://schemas.openxmlformats.org/officeDocument/2006/relationships/externalLink" Target="externalLinks/externalLink401.xml"/><Relationship Id="rId631" Type="http://schemas.openxmlformats.org/officeDocument/2006/relationships/externalLink" Target="externalLinks/externalLink608.xml"/><Relationship Id="rId729" Type="http://schemas.openxmlformats.org/officeDocument/2006/relationships/externalLink" Target="externalLinks/externalLink706.xml"/><Relationship Id="rId270" Type="http://schemas.openxmlformats.org/officeDocument/2006/relationships/externalLink" Target="externalLinks/externalLink247.xml"/><Relationship Id="rId65" Type="http://schemas.openxmlformats.org/officeDocument/2006/relationships/externalLink" Target="externalLinks/externalLink42.xml"/><Relationship Id="rId130" Type="http://schemas.openxmlformats.org/officeDocument/2006/relationships/externalLink" Target="externalLinks/externalLink107.xml"/><Relationship Id="rId368" Type="http://schemas.openxmlformats.org/officeDocument/2006/relationships/externalLink" Target="externalLinks/externalLink345.xml"/><Relationship Id="rId575" Type="http://schemas.openxmlformats.org/officeDocument/2006/relationships/externalLink" Target="externalLinks/externalLink552.xml"/><Relationship Id="rId782" Type="http://schemas.openxmlformats.org/officeDocument/2006/relationships/externalLink" Target="externalLinks/externalLink759.xml"/><Relationship Id="rId228" Type="http://schemas.openxmlformats.org/officeDocument/2006/relationships/externalLink" Target="externalLinks/externalLink205.xml"/><Relationship Id="rId435" Type="http://schemas.openxmlformats.org/officeDocument/2006/relationships/externalLink" Target="externalLinks/externalLink412.xml"/><Relationship Id="rId642" Type="http://schemas.openxmlformats.org/officeDocument/2006/relationships/externalLink" Target="externalLinks/externalLink619.xml"/><Relationship Id="rId281" Type="http://schemas.openxmlformats.org/officeDocument/2006/relationships/externalLink" Target="externalLinks/externalLink258.xml"/><Relationship Id="rId502" Type="http://schemas.openxmlformats.org/officeDocument/2006/relationships/externalLink" Target="externalLinks/externalLink479.xml"/><Relationship Id="rId76" Type="http://schemas.openxmlformats.org/officeDocument/2006/relationships/externalLink" Target="externalLinks/externalLink53.xml"/><Relationship Id="rId141" Type="http://schemas.openxmlformats.org/officeDocument/2006/relationships/externalLink" Target="externalLinks/externalLink118.xml"/><Relationship Id="rId379" Type="http://schemas.openxmlformats.org/officeDocument/2006/relationships/externalLink" Target="externalLinks/externalLink356.xml"/><Relationship Id="rId586" Type="http://schemas.openxmlformats.org/officeDocument/2006/relationships/externalLink" Target="externalLinks/externalLink563.xml"/><Relationship Id="rId793" Type="http://schemas.openxmlformats.org/officeDocument/2006/relationships/externalLink" Target="externalLinks/externalLink770.xml"/><Relationship Id="rId807" Type="http://schemas.openxmlformats.org/officeDocument/2006/relationships/externalLink" Target="externalLinks/externalLink784.xml"/><Relationship Id="rId7" Type="http://schemas.openxmlformats.org/officeDocument/2006/relationships/worksheet" Target="worksheets/sheet7.xml"/><Relationship Id="rId239" Type="http://schemas.openxmlformats.org/officeDocument/2006/relationships/externalLink" Target="externalLinks/externalLink216.xml"/><Relationship Id="rId446" Type="http://schemas.openxmlformats.org/officeDocument/2006/relationships/externalLink" Target="externalLinks/externalLink423.xml"/><Relationship Id="rId653" Type="http://schemas.openxmlformats.org/officeDocument/2006/relationships/externalLink" Target="externalLinks/externalLink630.xml"/><Relationship Id="rId292" Type="http://schemas.openxmlformats.org/officeDocument/2006/relationships/externalLink" Target="externalLinks/externalLink269.xml"/><Relationship Id="rId306" Type="http://schemas.openxmlformats.org/officeDocument/2006/relationships/externalLink" Target="externalLinks/externalLink283.xml"/><Relationship Id="rId860" Type="http://schemas.openxmlformats.org/officeDocument/2006/relationships/styles" Target="styles.xml"/><Relationship Id="rId87" Type="http://schemas.openxmlformats.org/officeDocument/2006/relationships/externalLink" Target="externalLinks/externalLink64.xml"/><Relationship Id="rId513" Type="http://schemas.openxmlformats.org/officeDocument/2006/relationships/externalLink" Target="externalLinks/externalLink490.xml"/><Relationship Id="rId597" Type="http://schemas.openxmlformats.org/officeDocument/2006/relationships/externalLink" Target="externalLinks/externalLink574.xml"/><Relationship Id="rId720" Type="http://schemas.openxmlformats.org/officeDocument/2006/relationships/externalLink" Target="externalLinks/externalLink697.xml"/><Relationship Id="rId818" Type="http://schemas.openxmlformats.org/officeDocument/2006/relationships/externalLink" Target="externalLinks/externalLink795.xml"/><Relationship Id="rId152" Type="http://schemas.openxmlformats.org/officeDocument/2006/relationships/externalLink" Target="externalLinks/externalLink129.xml"/><Relationship Id="rId457" Type="http://schemas.openxmlformats.org/officeDocument/2006/relationships/externalLink" Target="externalLinks/externalLink434.xml"/><Relationship Id="rId664" Type="http://schemas.openxmlformats.org/officeDocument/2006/relationships/externalLink" Target="externalLinks/externalLink641.xml"/><Relationship Id="rId14" Type="http://schemas.openxmlformats.org/officeDocument/2006/relationships/worksheet" Target="worksheets/sheet14.xml"/><Relationship Id="rId317" Type="http://schemas.openxmlformats.org/officeDocument/2006/relationships/externalLink" Target="externalLinks/externalLink294.xml"/><Relationship Id="rId524" Type="http://schemas.openxmlformats.org/officeDocument/2006/relationships/externalLink" Target="externalLinks/externalLink501.xml"/><Relationship Id="rId731" Type="http://schemas.openxmlformats.org/officeDocument/2006/relationships/externalLink" Target="externalLinks/externalLink708.xml"/><Relationship Id="rId98" Type="http://schemas.openxmlformats.org/officeDocument/2006/relationships/externalLink" Target="externalLinks/externalLink75.xml"/><Relationship Id="rId163" Type="http://schemas.openxmlformats.org/officeDocument/2006/relationships/externalLink" Target="externalLinks/externalLink140.xml"/><Relationship Id="rId370" Type="http://schemas.openxmlformats.org/officeDocument/2006/relationships/externalLink" Target="externalLinks/externalLink347.xml"/><Relationship Id="rId829" Type="http://schemas.openxmlformats.org/officeDocument/2006/relationships/externalLink" Target="externalLinks/externalLink806.xml"/><Relationship Id="rId230" Type="http://schemas.openxmlformats.org/officeDocument/2006/relationships/externalLink" Target="externalLinks/externalLink207.xml"/><Relationship Id="rId468" Type="http://schemas.openxmlformats.org/officeDocument/2006/relationships/externalLink" Target="externalLinks/externalLink445.xml"/><Relationship Id="rId675" Type="http://schemas.openxmlformats.org/officeDocument/2006/relationships/externalLink" Target="externalLinks/externalLink652.xml"/><Relationship Id="rId25" Type="http://schemas.openxmlformats.org/officeDocument/2006/relationships/externalLink" Target="externalLinks/externalLink2.xml"/><Relationship Id="rId328" Type="http://schemas.openxmlformats.org/officeDocument/2006/relationships/externalLink" Target="externalLinks/externalLink305.xml"/><Relationship Id="rId535" Type="http://schemas.openxmlformats.org/officeDocument/2006/relationships/externalLink" Target="externalLinks/externalLink512.xml"/><Relationship Id="rId742" Type="http://schemas.openxmlformats.org/officeDocument/2006/relationships/externalLink" Target="externalLinks/externalLink719.xml"/><Relationship Id="rId174" Type="http://schemas.openxmlformats.org/officeDocument/2006/relationships/externalLink" Target="externalLinks/externalLink151.xml"/><Relationship Id="rId381" Type="http://schemas.openxmlformats.org/officeDocument/2006/relationships/externalLink" Target="externalLinks/externalLink358.xml"/><Relationship Id="rId602" Type="http://schemas.openxmlformats.org/officeDocument/2006/relationships/externalLink" Target="externalLinks/externalLink579.xml"/><Relationship Id="rId241" Type="http://schemas.openxmlformats.org/officeDocument/2006/relationships/externalLink" Target="externalLinks/externalLink218.xml"/><Relationship Id="rId479" Type="http://schemas.openxmlformats.org/officeDocument/2006/relationships/externalLink" Target="externalLinks/externalLink456.xml"/><Relationship Id="rId686" Type="http://schemas.openxmlformats.org/officeDocument/2006/relationships/externalLink" Target="externalLinks/externalLink663.xml"/><Relationship Id="rId36" Type="http://schemas.openxmlformats.org/officeDocument/2006/relationships/externalLink" Target="externalLinks/externalLink13.xml"/><Relationship Id="rId339" Type="http://schemas.openxmlformats.org/officeDocument/2006/relationships/externalLink" Target="externalLinks/externalLink316.xml"/><Relationship Id="rId546" Type="http://schemas.openxmlformats.org/officeDocument/2006/relationships/externalLink" Target="externalLinks/externalLink523.xml"/><Relationship Id="rId753" Type="http://schemas.openxmlformats.org/officeDocument/2006/relationships/externalLink" Target="externalLinks/externalLink730.xml"/><Relationship Id="rId101" Type="http://schemas.openxmlformats.org/officeDocument/2006/relationships/externalLink" Target="externalLinks/externalLink78.xml"/><Relationship Id="rId185" Type="http://schemas.openxmlformats.org/officeDocument/2006/relationships/externalLink" Target="externalLinks/externalLink162.xml"/><Relationship Id="rId406" Type="http://schemas.openxmlformats.org/officeDocument/2006/relationships/externalLink" Target="externalLinks/externalLink383.xml"/><Relationship Id="rId392" Type="http://schemas.openxmlformats.org/officeDocument/2006/relationships/externalLink" Target="externalLinks/externalLink369.xml"/><Relationship Id="rId613" Type="http://schemas.openxmlformats.org/officeDocument/2006/relationships/externalLink" Target="externalLinks/externalLink590.xml"/><Relationship Id="rId697" Type="http://schemas.openxmlformats.org/officeDocument/2006/relationships/externalLink" Target="externalLinks/externalLink674.xml"/><Relationship Id="rId820" Type="http://schemas.openxmlformats.org/officeDocument/2006/relationships/externalLink" Target="externalLinks/externalLink797.xml"/><Relationship Id="rId252" Type="http://schemas.openxmlformats.org/officeDocument/2006/relationships/externalLink" Target="externalLinks/externalLink229.xml"/><Relationship Id="rId47" Type="http://schemas.openxmlformats.org/officeDocument/2006/relationships/externalLink" Target="externalLinks/externalLink24.xml"/><Relationship Id="rId112" Type="http://schemas.openxmlformats.org/officeDocument/2006/relationships/externalLink" Target="externalLinks/externalLink89.xml"/><Relationship Id="rId557" Type="http://schemas.openxmlformats.org/officeDocument/2006/relationships/externalLink" Target="externalLinks/externalLink534.xml"/><Relationship Id="rId764" Type="http://schemas.openxmlformats.org/officeDocument/2006/relationships/externalLink" Target="externalLinks/externalLink741.xml"/><Relationship Id="rId196" Type="http://schemas.openxmlformats.org/officeDocument/2006/relationships/externalLink" Target="externalLinks/externalLink173.xml"/><Relationship Id="rId417" Type="http://schemas.openxmlformats.org/officeDocument/2006/relationships/externalLink" Target="externalLinks/externalLink394.xml"/><Relationship Id="rId624" Type="http://schemas.openxmlformats.org/officeDocument/2006/relationships/externalLink" Target="externalLinks/externalLink601.xml"/><Relationship Id="rId831" Type="http://schemas.openxmlformats.org/officeDocument/2006/relationships/externalLink" Target="externalLinks/externalLink808.xml"/><Relationship Id="rId263" Type="http://schemas.openxmlformats.org/officeDocument/2006/relationships/externalLink" Target="externalLinks/externalLink240.xml"/><Relationship Id="rId470" Type="http://schemas.openxmlformats.org/officeDocument/2006/relationships/externalLink" Target="externalLinks/externalLink447.xml"/><Relationship Id="rId58" Type="http://schemas.openxmlformats.org/officeDocument/2006/relationships/externalLink" Target="externalLinks/externalLink35.xml"/><Relationship Id="rId123" Type="http://schemas.openxmlformats.org/officeDocument/2006/relationships/externalLink" Target="externalLinks/externalLink100.xml"/><Relationship Id="rId330" Type="http://schemas.openxmlformats.org/officeDocument/2006/relationships/externalLink" Target="externalLinks/externalLink307.xml"/><Relationship Id="rId568" Type="http://schemas.openxmlformats.org/officeDocument/2006/relationships/externalLink" Target="externalLinks/externalLink545.xml"/><Relationship Id="rId775" Type="http://schemas.openxmlformats.org/officeDocument/2006/relationships/externalLink" Target="externalLinks/externalLink752.xml"/><Relationship Id="rId428" Type="http://schemas.openxmlformats.org/officeDocument/2006/relationships/externalLink" Target="externalLinks/externalLink405.xml"/><Relationship Id="rId635" Type="http://schemas.openxmlformats.org/officeDocument/2006/relationships/externalLink" Target="externalLinks/externalLink612.xml"/><Relationship Id="rId842" Type="http://schemas.openxmlformats.org/officeDocument/2006/relationships/externalLink" Target="externalLinks/externalLink819.xml"/><Relationship Id="rId274" Type="http://schemas.openxmlformats.org/officeDocument/2006/relationships/externalLink" Target="externalLinks/externalLink251.xml"/><Relationship Id="rId481" Type="http://schemas.openxmlformats.org/officeDocument/2006/relationships/externalLink" Target="externalLinks/externalLink458.xml"/><Relationship Id="rId702" Type="http://schemas.openxmlformats.org/officeDocument/2006/relationships/externalLink" Target="externalLinks/externalLink679.xml"/><Relationship Id="rId69" Type="http://schemas.openxmlformats.org/officeDocument/2006/relationships/externalLink" Target="externalLinks/externalLink46.xml"/><Relationship Id="rId134" Type="http://schemas.openxmlformats.org/officeDocument/2006/relationships/externalLink" Target="externalLinks/externalLink111.xml"/><Relationship Id="rId579" Type="http://schemas.openxmlformats.org/officeDocument/2006/relationships/externalLink" Target="externalLinks/externalLink556.xml"/><Relationship Id="rId786" Type="http://schemas.openxmlformats.org/officeDocument/2006/relationships/externalLink" Target="externalLinks/externalLink763.xml"/><Relationship Id="rId341" Type="http://schemas.openxmlformats.org/officeDocument/2006/relationships/externalLink" Target="externalLinks/externalLink318.xml"/><Relationship Id="rId439" Type="http://schemas.openxmlformats.org/officeDocument/2006/relationships/externalLink" Target="externalLinks/externalLink416.xml"/><Relationship Id="rId646" Type="http://schemas.openxmlformats.org/officeDocument/2006/relationships/externalLink" Target="externalLinks/externalLink623.xml"/><Relationship Id="rId201" Type="http://schemas.openxmlformats.org/officeDocument/2006/relationships/externalLink" Target="externalLinks/externalLink178.xml"/><Relationship Id="rId285" Type="http://schemas.openxmlformats.org/officeDocument/2006/relationships/externalLink" Target="externalLinks/externalLink262.xml"/><Relationship Id="rId506" Type="http://schemas.openxmlformats.org/officeDocument/2006/relationships/externalLink" Target="externalLinks/externalLink483.xml"/><Relationship Id="rId853" Type="http://schemas.openxmlformats.org/officeDocument/2006/relationships/externalLink" Target="externalLinks/externalLink830.xml"/><Relationship Id="rId492" Type="http://schemas.openxmlformats.org/officeDocument/2006/relationships/externalLink" Target="externalLinks/externalLink469.xml"/><Relationship Id="rId713" Type="http://schemas.openxmlformats.org/officeDocument/2006/relationships/externalLink" Target="externalLinks/externalLink690.xml"/><Relationship Id="rId797" Type="http://schemas.openxmlformats.org/officeDocument/2006/relationships/externalLink" Target="externalLinks/externalLink774.xml"/><Relationship Id="rId145" Type="http://schemas.openxmlformats.org/officeDocument/2006/relationships/externalLink" Target="externalLinks/externalLink122.xml"/><Relationship Id="rId352" Type="http://schemas.openxmlformats.org/officeDocument/2006/relationships/externalLink" Target="externalLinks/externalLink329.xml"/><Relationship Id="rId212" Type="http://schemas.openxmlformats.org/officeDocument/2006/relationships/externalLink" Target="externalLinks/externalLink189.xml"/><Relationship Id="rId657" Type="http://schemas.openxmlformats.org/officeDocument/2006/relationships/externalLink" Target="externalLinks/externalLink634.xml"/><Relationship Id="rId296" Type="http://schemas.openxmlformats.org/officeDocument/2006/relationships/externalLink" Target="externalLinks/externalLink273.xml"/><Relationship Id="rId517" Type="http://schemas.openxmlformats.org/officeDocument/2006/relationships/externalLink" Target="externalLinks/externalLink494.xml"/><Relationship Id="rId724" Type="http://schemas.openxmlformats.org/officeDocument/2006/relationships/externalLink" Target="externalLinks/externalLink701.xml"/><Relationship Id="rId60" Type="http://schemas.openxmlformats.org/officeDocument/2006/relationships/externalLink" Target="externalLinks/externalLink37.xml"/><Relationship Id="rId156" Type="http://schemas.openxmlformats.org/officeDocument/2006/relationships/externalLink" Target="externalLinks/externalLink133.xml"/><Relationship Id="rId363" Type="http://schemas.openxmlformats.org/officeDocument/2006/relationships/externalLink" Target="externalLinks/externalLink340.xml"/><Relationship Id="rId570" Type="http://schemas.openxmlformats.org/officeDocument/2006/relationships/externalLink" Target="externalLinks/externalLink547.xml"/><Relationship Id="rId223" Type="http://schemas.openxmlformats.org/officeDocument/2006/relationships/externalLink" Target="externalLinks/externalLink200.xml"/><Relationship Id="rId430" Type="http://schemas.openxmlformats.org/officeDocument/2006/relationships/externalLink" Target="externalLinks/externalLink407.xml"/><Relationship Id="rId668" Type="http://schemas.openxmlformats.org/officeDocument/2006/relationships/externalLink" Target="externalLinks/externalLink645.xml"/><Relationship Id="rId18" Type="http://schemas.openxmlformats.org/officeDocument/2006/relationships/worksheet" Target="worksheets/sheet18.xml"/><Relationship Id="rId528" Type="http://schemas.openxmlformats.org/officeDocument/2006/relationships/externalLink" Target="externalLinks/externalLink505.xml"/><Relationship Id="rId735" Type="http://schemas.openxmlformats.org/officeDocument/2006/relationships/externalLink" Target="externalLinks/externalLink712.xml"/><Relationship Id="rId167" Type="http://schemas.openxmlformats.org/officeDocument/2006/relationships/externalLink" Target="externalLinks/externalLink144.xml"/><Relationship Id="rId374" Type="http://schemas.openxmlformats.org/officeDocument/2006/relationships/externalLink" Target="externalLinks/externalLink351.xml"/><Relationship Id="rId581" Type="http://schemas.openxmlformats.org/officeDocument/2006/relationships/externalLink" Target="externalLinks/externalLink558.xml"/><Relationship Id="rId71" Type="http://schemas.openxmlformats.org/officeDocument/2006/relationships/externalLink" Target="externalLinks/externalLink48.xml"/><Relationship Id="rId234" Type="http://schemas.openxmlformats.org/officeDocument/2006/relationships/externalLink" Target="externalLinks/externalLink211.xml"/><Relationship Id="rId679" Type="http://schemas.openxmlformats.org/officeDocument/2006/relationships/externalLink" Target="externalLinks/externalLink656.xml"/><Relationship Id="rId802" Type="http://schemas.openxmlformats.org/officeDocument/2006/relationships/externalLink" Target="externalLinks/externalLink779.xml"/><Relationship Id="rId2" Type="http://schemas.openxmlformats.org/officeDocument/2006/relationships/worksheet" Target="worksheets/sheet2.xml"/><Relationship Id="rId29" Type="http://schemas.openxmlformats.org/officeDocument/2006/relationships/externalLink" Target="externalLinks/externalLink6.xml"/><Relationship Id="rId441" Type="http://schemas.openxmlformats.org/officeDocument/2006/relationships/externalLink" Target="externalLinks/externalLink418.xml"/><Relationship Id="rId539" Type="http://schemas.openxmlformats.org/officeDocument/2006/relationships/externalLink" Target="externalLinks/externalLink516.xml"/><Relationship Id="rId746" Type="http://schemas.openxmlformats.org/officeDocument/2006/relationships/externalLink" Target="externalLinks/externalLink723.xml"/><Relationship Id="rId178" Type="http://schemas.openxmlformats.org/officeDocument/2006/relationships/externalLink" Target="externalLinks/externalLink155.xml"/><Relationship Id="rId301" Type="http://schemas.openxmlformats.org/officeDocument/2006/relationships/externalLink" Target="externalLinks/externalLink278.xml"/><Relationship Id="rId82" Type="http://schemas.openxmlformats.org/officeDocument/2006/relationships/externalLink" Target="externalLinks/externalLink59.xml"/><Relationship Id="rId385" Type="http://schemas.openxmlformats.org/officeDocument/2006/relationships/externalLink" Target="externalLinks/externalLink362.xml"/><Relationship Id="rId592" Type="http://schemas.openxmlformats.org/officeDocument/2006/relationships/externalLink" Target="externalLinks/externalLink569.xml"/><Relationship Id="rId606" Type="http://schemas.openxmlformats.org/officeDocument/2006/relationships/externalLink" Target="externalLinks/externalLink583.xml"/><Relationship Id="rId813" Type="http://schemas.openxmlformats.org/officeDocument/2006/relationships/externalLink" Target="externalLinks/externalLink790.xml"/><Relationship Id="rId245" Type="http://schemas.openxmlformats.org/officeDocument/2006/relationships/externalLink" Target="externalLinks/externalLink222.xml"/><Relationship Id="rId452" Type="http://schemas.openxmlformats.org/officeDocument/2006/relationships/externalLink" Target="externalLinks/externalLink429.xml"/><Relationship Id="rId105" Type="http://schemas.openxmlformats.org/officeDocument/2006/relationships/externalLink" Target="externalLinks/externalLink82.xml"/><Relationship Id="rId312" Type="http://schemas.openxmlformats.org/officeDocument/2006/relationships/externalLink" Target="externalLinks/externalLink289.xml"/><Relationship Id="rId757" Type="http://schemas.openxmlformats.org/officeDocument/2006/relationships/externalLink" Target="externalLinks/externalLink734.xml"/><Relationship Id="rId93" Type="http://schemas.openxmlformats.org/officeDocument/2006/relationships/externalLink" Target="externalLinks/externalLink70.xml"/><Relationship Id="rId189" Type="http://schemas.openxmlformats.org/officeDocument/2006/relationships/externalLink" Target="externalLinks/externalLink166.xml"/><Relationship Id="rId396" Type="http://schemas.openxmlformats.org/officeDocument/2006/relationships/externalLink" Target="externalLinks/externalLink373.xml"/><Relationship Id="rId617" Type="http://schemas.openxmlformats.org/officeDocument/2006/relationships/externalLink" Target="externalLinks/externalLink594.xml"/><Relationship Id="rId824" Type="http://schemas.openxmlformats.org/officeDocument/2006/relationships/externalLink" Target="externalLinks/externalLink801.xml"/><Relationship Id="rId256" Type="http://schemas.openxmlformats.org/officeDocument/2006/relationships/externalLink" Target="externalLinks/externalLink233.xml"/><Relationship Id="rId463" Type="http://schemas.openxmlformats.org/officeDocument/2006/relationships/externalLink" Target="externalLinks/externalLink440.xml"/><Relationship Id="rId670" Type="http://schemas.openxmlformats.org/officeDocument/2006/relationships/externalLink" Target="externalLinks/externalLink647.xml"/><Relationship Id="rId116" Type="http://schemas.openxmlformats.org/officeDocument/2006/relationships/externalLink" Target="externalLinks/externalLink93.xml"/><Relationship Id="rId323" Type="http://schemas.openxmlformats.org/officeDocument/2006/relationships/externalLink" Target="externalLinks/externalLink300.xml"/><Relationship Id="rId530" Type="http://schemas.openxmlformats.org/officeDocument/2006/relationships/externalLink" Target="externalLinks/externalLink507.xml"/><Relationship Id="rId768" Type="http://schemas.openxmlformats.org/officeDocument/2006/relationships/externalLink" Target="externalLinks/externalLink745.xml"/><Relationship Id="rId20" Type="http://schemas.openxmlformats.org/officeDocument/2006/relationships/worksheet" Target="worksheets/sheet20.xml"/><Relationship Id="rId628" Type="http://schemas.openxmlformats.org/officeDocument/2006/relationships/externalLink" Target="externalLinks/externalLink605.xml"/><Relationship Id="rId835" Type="http://schemas.openxmlformats.org/officeDocument/2006/relationships/externalLink" Target="externalLinks/externalLink812.xml"/><Relationship Id="rId267" Type="http://schemas.openxmlformats.org/officeDocument/2006/relationships/externalLink" Target="externalLinks/externalLink244.xml"/><Relationship Id="rId474" Type="http://schemas.openxmlformats.org/officeDocument/2006/relationships/externalLink" Target="externalLinks/externalLink451.xml"/><Relationship Id="rId127" Type="http://schemas.openxmlformats.org/officeDocument/2006/relationships/externalLink" Target="externalLinks/externalLink104.xml"/><Relationship Id="rId681" Type="http://schemas.openxmlformats.org/officeDocument/2006/relationships/externalLink" Target="externalLinks/externalLink658.xml"/><Relationship Id="rId779" Type="http://schemas.openxmlformats.org/officeDocument/2006/relationships/externalLink" Target="externalLinks/externalLink756.xml"/><Relationship Id="rId31" Type="http://schemas.openxmlformats.org/officeDocument/2006/relationships/externalLink" Target="externalLinks/externalLink8.xml"/><Relationship Id="rId334" Type="http://schemas.openxmlformats.org/officeDocument/2006/relationships/externalLink" Target="externalLinks/externalLink311.xml"/><Relationship Id="rId541" Type="http://schemas.openxmlformats.org/officeDocument/2006/relationships/externalLink" Target="externalLinks/externalLink518.xml"/><Relationship Id="rId639" Type="http://schemas.openxmlformats.org/officeDocument/2006/relationships/externalLink" Target="externalLinks/externalLink616.xml"/><Relationship Id="rId180" Type="http://schemas.openxmlformats.org/officeDocument/2006/relationships/externalLink" Target="externalLinks/externalLink157.xml"/><Relationship Id="rId278" Type="http://schemas.openxmlformats.org/officeDocument/2006/relationships/externalLink" Target="externalLinks/externalLink255.xml"/><Relationship Id="rId401" Type="http://schemas.openxmlformats.org/officeDocument/2006/relationships/externalLink" Target="externalLinks/externalLink378.xml"/><Relationship Id="rId846" Type="http://schemas.openxmlformats.org/officeDocument/2006/relationships/externalLink" Target="externalLinks/externalLink823.xml"/><Relationship Id="rId485" Type="http://schemas.openxmlformats.org/officeDocument/2006/relationships/externalLink" Target="externalLinks/externalLink462.xml"/><Relationship Id="rId692" Type="http://schemas.openxmlformats.org/officeDocument/2006/relationships/externalLink" Target="externalLinks/externalLink669.xml"/><Relationship Id="rId706" Type="http://schemas.openxmlformats.org/officeDocument/2006/relationships/externalLink" Target="externalLinks/externalLink683.xml"/><Relationship Id="rId42" Type="http://schemas.openxmlformats.org/officeDocument/2006/relationships/externalLink" Target="externalLinks/externalLink19.xml"/><Relationship Id="rId138" Type="http://schemas.openxmlformats.org/officeDocument/2006/relationships/externalLink" Target="externalLinks/externalLink115.xml"/><Relationship Id="rId345" Type="http://schemas.openxmlformats.org/officeDocument/2006/relationships/externalLink" Target="externalLinks/externalLink322.xml"/><Relationship Id="rId552" Type="http://schemas.openxmlformats.org/officeDocument/2006/relationships/externalLink" Target="externalLinks/externalLink529.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412" Type="http://schemas.openxmlformats.org/officeDocument/2006/relationships/externalLink" Target="externalLinks/externalLink389.xml"/><Relationship Id="rId857" Type="http://schemas.openxmlformats.org/officeDocument/2006/relationships/externalLink" Target="externalLinks/externalLink834.xml"/><Relationship Id="rId289" Type="http://schemas.openxmlformats.org/officeDocument/2006/relationships/externalLink" Target="externalLinks/externalLink266.xml"/><Relationship Id="rId496" Type="http://schemas.openxmlformats.org/officeDocument/2006/relationships/externalLink" Target="externalLinks/externalLink473.xml"/><Relationship Id="rId717" Type="http://schemas.openxmlformats.org/officeDocument/2006/relationships/externalLink" Target="externalLinks/externalLink694.xml"/><Relationship Id="rId53" Type="http://schemas.openxmlformats.org/officeDocument/2006/relationships/externalLink" Target="externalLinks/externalLink30.xml"/><Relationship Id="rId149" Type="http://schemas.openxmlformats.org/officeDocument/2006/relationships/externalLink" Target="externalLinks/externalLink126.xml"/><Relationship Id="rId356" Type="http://schemas.openxmlformats.org/officeDocument/2006/relationships/externalLink" Target="externalLinks/externalLink333.xml"/><Relationship Id="rId563" Type="http://schemas.openxmlformats.org/officeDocument/2006/relationships/externalLink" Target="externalLinks/externalLink540.xml"/><Relationship Id="rId770" Type="http://schemas.openxmlformats.org/officeDocument/2006/relationships/externalLink" Target="externalLinks/externalLink747.xml"/><Relationship Id="rId216" Type="http://schemas.openxmlformats.org/officeDocument/2006/relationships/externalLink" Target="externalLinks/externalLink193.xml"/><Relationship Id="rId423" Type="http://schemas.openxmlformats.org/officeDocument/2006/relationships/externalLink" Target="externalLinks/externalLink400.xml"/><Relationship Id="rId630" Type="http://schemas.openxmlformats.org/officeDocument/2006/relationships/externalLink" Target="externalLinks/externalLink607.xml"/><Relationship Id="rId728" Type="http://schemas.openxmlformats.org/officeDocument/2006/relationships/externalLink" Target="externalLinks/externalLink705.xml"/><Relationship Id="rId64" Type="http://schemas.openxmlformats.org/officeDocument/2006/relationships/externalLink" Target="externalLinks/externalLink41.xml"/><Relationship Id="rId367" Type="http://schemas.openxmlformats.org/officeDocument/2006/relationships/externalLink" Target="externalLinks/externalLink344.xml"/><Relationship Id="rId574" Type="http://schemas.openxmlformats.org/officeDocument/2006/relationships/externalLink" Target="externalLinks/externalLink551.xml"/><Relationship Id="rId227" Type="http://schemas.openxmlformats.org/officeDocument/2006/relationships/externalLink" Target="externalLinks/externalLink204.xml"/><Relationship Id="rId781" Type="http://schemas.openxmlformats.org/officeDocument/2006/relationships/externalLink" Target="externalLinks/externalLink758.xml"/><Relationship Id="rId434" Type="http://schemas.openxmlformats.org/officeDocument/2006/relationships/externalLink" Target="externalLinks/externalLink411.xml"/><Relationship Id="rId641" Type="http://schemas.openxmlformats.org/officeDocument/2006/relationships/externalLink" Target="externalLinks/externalLink618.xml"/><Relationship Id="rId739" Type="http://schemas.openxmlformats.org/officeDocument/2006/relationships/externalLink" Target="externalLinks/externalLink716.xml"/><Relationship Id="rId280" Type="http://schemas.openxmlformats.org/officeDocument/2006/relationships/externalLink" Target="externalLinks/externalLink257.xml"/><Relationship Id="rId501" Type="http://schemas.openxmlformats.org/officeDocument/2006/relationships/externalLink" Target="externalLinks/externalLink478.xml"/><Relationship Id="rId75" Type="http://schemas.openxmlformats.org/officeDocument/2006/relationships/externalLink" Target="externalLinks/externalLink52.xml"/><Relationship Id="rId140" Type="http://schemas.openxmlformats.org/officeDocument/2006/relationships/externalLink" Target="externalLinks/externalLink117.xml"/><Relationship Id="rId378" Type="http://schemas.openxmlformats.org/officeDocument/2006/relationships/externalLink" Target="externalLinks/externalLink355.xml"/><Relationship Id="rId585" Type="http://schemas.openxmlformats.org/officeDocument/2006/relationships/externalLink" Target="externalLinks/externalLink562.xml"/><Relationship Id="rId792" Type="http://schemas.openxmlformats.org/officeDocument/2006/relationships/externalLink" Target="externalLinks/externalLink769.xml"/><Relationship Id="rId806" Type="http://schemas.openxmlformats.org/officeDocument/2006/relationships/externalLink" Target="externalLinks/externalLink783.xml"/><Relationship Id="rId6" Type="http://schemas.openxmlformats.org/officeDocument/2006/relationships/worksheet" Target="worksheets/sheet6.xml"/><Relationship Id="rId238" Type="http://schemas.openxmlformats.org/officeDocument/2006/relationships/externalLink" Target="externalLinks/externalLink215.xml"/><Relationship Id="rId445" Type="http://schemas.openxmlformats.org/officeDocument/2006/relationships/externalLink" Target="externalLinks/externalLink422.xml"/><Relationship Id="rId652" Type="http://schemas.openxmlformats.org/officeDocument/2006/relationships/externalLink" Target="externalLinks/externalLink629.xml"/><Relationship Id="rId291" Type="http://schemas.openxmlformats.org/officeDocument/2006/relationships/externalLink" Target="externalLinks/externalLink268.xml"/><Relationship Id="rId305" Type="http://schemas.openxmlformats.org/officeDocument/2006/relationships/externalLink" Target="externalLinks/externalLink282.xml"/><Relationship Id="rId512" Type="http://schemas.openxmlformats.org/officeDocument/2006/relationships/externalLink" Target="externalLinks/externalLink489.xml"/><Relationship Id="rId86" Type="http://schemas.openxmlformats.org/officeDocument/2006/relationships/externalLink" Target="externalLinks/externalLink63.xml"/><Relationship Id="rId151" Type="http://schemas.openxmlformats.org/officeDocument/2006/relationships/externalLink" Target="externalLinks/externalLink128.xml"/><Relationship Id="rId389" Type="http://schemas.openxmlformats.org/officeDocument/2006/relationships/externalLink" Target="externalLinks/externalLink366.xml"/><Relationship Id="rId596" Type="http://schemas.openxmlformats.org/officeDocument/2006/relationships/externalLink" Target="externalLinks/externalLink573.xml"/><Relationship Id="rId817" Type="http://schemas.openxmlformats.org/officeDocument/2006/relationships/externalLink" Target="externalLinks/externalLink794.xml"/><Relationship Id="rId249" Type="http://schemas.openxmlformats.org/officeDocument/2006/relationships/externalLink" Target="externalLinks/externalLink226.xml"/><Relationship Id="rId456" Type="http://schemas.openxmlformats.org/officeDocument/2006/relationships/externalLink" Target="externalLinks/externalLink433.xml"/><Relationship Id="rId663" Type="http://schemas.openxmlformats.org/officeDocument/2006/relationships/externalLink" Target="externalLinks/externalLink640.xml"/><Relationship Id="rId13" Type="http://schemas.openxmlformats.org/officeDocument/2006/relationships/worksheet" Target="worksheets/sheet13.xml"/><Relationship Id="rId109" Type="http://schemas.openxmlformats.org/officeDocument/2006/relationships/externalLink" Target="externalLinks/externalLink86.xml"/><Relationship Id="rId316" Type="http://schemas.openxmlformats.org/officeDocument/2006/relationships/externalLink" Target="externalLinks/externalLink293.xml"/><Relationship Id="rId523" Type="http://schemas.openxmlformats.org/officeDocument/2006/relationships/externalLink" Target="externalLinks/externalLink500.xml"/><Relationship Id="rId97" Type="http://schemas.openxmlformats.org/officeDocument/2006/relationships/externalLink" Target="externalLinks/externalLink74.xml"/><Relationship Id="rId730" Type="http://schemas.openxmlformats.org/officeDocument/2006/relationships/externalLink" Target="externalLinks/externalLink707.xml"/><Relationship Id="rId828" Type="http://schemas.openxmlformats.org/officeDocument/2006/relationships/externalLink" Target="externalLinks/externalLink805.xml"/><Relationship Id="rId162" Type="http://schemas.openxmlformats.org/officeDocument/2006/relationships/externalLink" Target="externalLinks/externalLink139.xml"/><Relationship Id="rId467" Type="http://schemas.openxmlformats.org/officeDocument/2006/relationships/externalLink" Target="externalLinks/externalLink444.xml"/><Relationship Id="rId674" Type="http://schemas.openxmlformats.org/officeDocument/2006/relationships/externalLink" Target="externalLinks/externalLink651.xml"/><Relationship Id="rId24" Type="http://schemas.openxmlformats.org/officeDocument/2006/relationships/externalLink" Target="externalLinks/externalLink1.xml"/><Relationship Id="rId327" Type="http://schemas.openxmlformats.org/officeDocument/2006/relationships/externalLink" Target="externalLinks/externalLink304.xml"/><Relationship Id="rId534" Type="http://schemas.openxmlformats.org/officeDocument/2006/relationships/externalLink" Target="externalLinks/externalLink511.xml"/><Relationship Id="rId741" Type="http://schemas.openxmlformats.org/officeDocument/2006/relationships/externalLink" Target="externalLinks/externalLink718.xml"/><Relationship Id="rId839" Type="http://schemas.openxmlformats.org/officeDocument/2006/relationships/externalLink" Target="externalLinks/externalLink816.xml"/><Relationship Id="rId173" Type="http://schemas.openxmlformats.org/officeDocument/2006/relationships/externalLink" Target="externalLinks/externalLink150.xml"/><Relationship Id="rId380" Type="http://schemas.openxmlformats.org/officeDocument/2006/relationships/externalLink" Target="externalLinks/externalLink357.xml"/><Relationship Id="rId601" Type="http://schemas.openxmlformats.org/officeDocument/2006/relationships/externalLink" Target="externalLinks/externalLink578.xml"/><Relationship Id="rId240" Type="http://schemas.openxmlformats.org/officeDocument/2006/relationships/externalLink" Target="externalLinks/externalLink217.xml"/><Relationship Id="rId478" Type="http://schemas.openxmlformats.org/officeDocument/2006/relationships/externalLink" Target="externalLinks/externalLink455.xml"/><Relationship Id="rId685" Type="http://schemas.openxmlformats.org/officeDocument/2006/relationships/externalLink" Target="externalLinks/externalLink662.xml"/><Relationship Id="rId35" Type="http://schemas.openxmlformats.org/officeDocument/2006/relationships/externalLink" Target="externalLinks/externalLink12.xml"/><Relationship Id="rId100" Type="http://schemas.openxmlformats.org/officeDocument/2006/relationships/externalLink" Target="externalLinks/externalLink77.xml"/><Relationship Id="rId338" Type="http://schemas.openxmlformats.org/officeDocument/2006/relationships/externalLink" Target="externalLinks/externalLink315.xml"/><Relationship Id="rId545" Type="http://schemas.openxmlformats.org/officeDocument/2006/relationships/externalLink" Target="externalLinks/externalLink522.xml"/><Relationship Id="rId752" Type="http://schemas.openxmlformats.org/officeDocument/2006/relationships/externalLink" Target="externalLinks/externalLink729.xml"/><Relationship Id="rId8" Type="http://schemas.openxmlformats.org/officeDocument/2006/relationships/worksheet" Target="worksheets/sheet8.xml"/><Relationship Id="rId142" Type="http://schemas.openxmlformats.org/officeDocument/2006/relationships/externalLink" Target="externalLinks/externalLink119.xml"/><Relationship Id="rId184" Type="http://schemas.openxmlformats.org/officeDocument/2006/relationships/externalLink" Target="externalLinks/externalLink161.xml"/><Relationship Id="rId391" Type="http://schemas.openxmlformats.org/officeDocument/2006/relationships/externalLink" Target="externalLinks/externalLink368.xml"/><Relationship Id="rId405" Type="http://schemas.openxmlformats.org/officeDocument/2006/relationships/externalLink" Target="externalLinks/externalLink382.xml"/><Relationship Id="rId447" Type="http://schemas.openxmlformats.org/officeDocument/2006/relationships/externalLink" Target="externalLinks/externalLink424.xml"/><Relationship Id="rId612" Type="http://schemas.openxmlformats.org/officeDocument/2006/relationships/externalLink" Target="externalLinks/externalLink589.xml"/><Relationship Id="rId794" Type="http://schemas.openxmlformats.org/officeDocument/2006/relationships/externalLink" Target="externalLinks/externalLink771.xml"/><Relationship Id="rId251" Type="http://schemas.openxmlformats.org/officeDocument/2006/relationships/externalLink" Target="externalLinks/externalLink228.xml"/><Relationship Id="rId489" Type="http://schemas.openxmlformats.org/officeDocument/2006/relationships/externalLink" Target="externalLinks/externalLink466.xml"/><Relationship Id="rId654" Type="http://schemas.openxmlformats.org/officeDocument/2006/relationships/externalLink" Target="externalLinks/externalLink631.xml"/><Relationship Id="rId696" Type="http://schemas.openxmlformats.org/officeDocument/2006/relationships/externalLink" Target="externalLinks/externalLink673.xml"/><Relationship Id="rId861" Type="http://schemas.openxmlformats.org/officeDocument/2006/relationships/sharedStrings" Target="sharedStrings.xml"/><Relationship Id="rId46" Type="http://schemas.openxmlformats.org/officeDocument/2006/relationships/externalLink" Target="externalLinks/externalLink23.xml"/><Relationship Id="rId293" Type="http://schemas.openxmlformats.org/officeDocument/2006/relationships/externalLink" Target="externalLinks/externalLink270.xml"/><Relationship Id="rId307" Type="http://schemas.openxmlformats.org/officeDocument/2006/relationships/externalLink" Target="externalLinks/externalLink284.xml"/><Relationship Id="rId349" Type="http://schemas.openxmlformats.org/officeDocument/2006/relationships/externalLink" Target="externalLinks/externalLink326.xml"/><Relationship Id="rId514" Type="http://schemas.openxmlformats.org/officeDocument/2006/relationships/externalLink" Target="externalLinks/externalLink491.xml"/><Relationship Id="rId556" Type="http://schemas.openxmlformats.org/officeDocument/2006/relationships/externalLink" Target="externalLinks/externalLink533.xml"/><Relationship Id="rId721" Type="http://schemas.openxmlformats.org/officeDocument/2006/relationships/externalLink" Target="externalLinks/externalLink698.xml"/><Relationship Id="rId763" Type="http://schemas.openxmlformats.org/officeDocument/2006/relationships/externalLink" Target="externalLinks/externalLink74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3" Type="http://schemas.openxmlformats.org/officeDocument/2006/relationships/externalLink" Target="externalLinks/externalLink130.xml"/><Relationship Id="rId195" Type="http://schemas.openxmlformats.org/officeDocument/2006/relationships/externalLink" Target="externalLinks/externalLink172.xml"/><Relationship Id="rId209" Type="http://schemas.openxmlformats.org/officeDocument/2006/relationships/externalLink" Target="externalLinks/externalLink186.xml"/><Relationship Id="rId360" Type="http://schemas.openxmlformats.org/officeDocument/2006/relationships/externalLink" Target="externalLinks/externalLink337.xml"/><Relationship Id="rId416" Type="http://schemas.openxmlformats.org/officeDocument/2006/relationships/externalLink" Target="externalLinks/externalLink393.xml"/><Relationship Id="rId598" Type="http://schemas.openxmlformats.org/officeDocument/2006/relationships/externalLink" Target="externalLinks/externalLink575.xml"/><Relationship Id="rId819" Type="http://schemas.openxmlformats.org/officeDocument/2006/relationships/externalLink" Target="externalLinks/externalLink796.xml"/><Relationship Id="rId220" Type="http://schemas.openxmlformats.org/officeDocument/2006/relationships/externalLink" Target="externalLinks/externalLink197.xml"/><Relationship Id="rId458" Type="http://schemas.openxmlformats.org/officeDocument/2006/relationships/externalLink" Target="externalLinks/externalLink435.xml"/><Relationship Id="rId623" Type="http://schemas.openxmlformats.org/officeDocument/2006/relationships/externalLink" Target="externalLinks/externalLink600.xml"/><Relationship Id="rId665" Type="http://schemas.openxmlformats.org/officeDocument/2006/relationships/externalLink" Target="externalLinks/externalLink642.xml"/><Relationship Id="rId830" Type="http://schemas.openxmlformats.org/officeDocument/2006/relationships/externalLink" Target="externalLinks/externalLink807.xml"/><Relationship Id="rId15" Type="http://schemas.openxmlformats.org/officeDocument/2006/relationships/worksheet" Target="worksheets/sheet15.xml"/><Relationship Id="rId57" Type="http://schemas.openxmlformats.org/officeDocument/2006/relationships/externalLink" Target="externalLinks/externalLink34.xml"/><Relationship Id="rId262" Type="http://schemas.openxmlformats.org/officeDocument/2006/relationships/externalLink" Target="externalLinks/externalLink239.xml"/><Relationship Id="rId318" Type="http://schemas.openxmlformats.org/officeDocument/2006/relationships/externalLink" Target="externalLinks/externalLink295.xml"/><Relationship Id="rId525" Type="http://schemas.openxmlformats.org/officeDocument/2006/relationships/externalLink" Target="externalLinks/externalLink502.xml"/><Relationship Id="rId567" Type="http://schemas.openxmlformats.org/officeDocument/2006/relationships/externalLink" Target="externalLinks/externalLink544.xml"/><Relationship Id="rId732" Type="http://schemas.openxmlformats.org/officeDocument/2006/relationships/externalLink" Target="externalLinks/externalLink709.xml"/><Relationship Id="rId99" Type="http://schemas.openxmlformats.org/officeDocument/2006/relationships/externalLink" Target="externalLinks/externalLink76.xml"/><Relationship Id="rId122" Type="http://schemas.openxmlformats.org/officeDocument/2006/relationships/externalLink" Target="externalLinks/externalLink99.xml"/><Relationship Id="rId164" Type="http://schemas.openxmlformats.org/officeDocument/2006/relationships/externalLink" Target="externalLinks/externalLink141.xml"/><Relationship Id="rId371" Type="http://schemas.openxmlformats.org/officeDocument/2006/relationships/externalLink" Target="externalLinks/externalLink348.xml"/><Relationship Id="rId774" Type="http://schemas.openxmlformats.org/officeDocument/2006/relationships/externalLink" Target="externalLinks/externalLink751.xml"/><Relationship Id="rId427" Type="http://schemas.openxmlformats.org/officeDocument/2006/relationships/externalLink" Target="externalLinks/externalLink404.xml"/><Relationship Id="rId469" Type="http://schemas.openxmlformats.org/officeDocument/2006/relationships/externalLink" Target="externalLinks/externalLink446.xml"/><Relationship Id="rId634" Type="http://schemas.openxmlformats.org/officeDocument/2006/relationships/externalLink" Target="externalLinks/externalLink611.xml"/><Relationship Id="rId676" Type="http://schemas.openxmlformats.org/officeDocument/2006/relationships/externalLink" Target="externalLinks/externalLink653.xml"/><Relationship Id="rId841" Type="http://schemas.openxmlformats.org/officeDocument/2006/relationships/externalLink" Target="externalLinks/externalLink818.xml"/><Relationship Id="rId26" Type="http://schemas.openxmlformats.org/officeDocument/2006/relationships/externalLink" Target="externalLinks/externalLink3.xml"/><Relationship Id="rId231" Type="http://schemas.openxmlformats.org/officeDocument/2006/relationships/externalLink" Target="externalLinks/externalLink208.xml"/><Relationship Id="rId273" Type="http://schemas.openxmlformats.org/officeDocument/2006/relationships/externalLink" Target="externalLinks/externalLink250.xml"/><Relationship Id="rId329" Type="http://schemas.openxmlformats.org/officeDocument/2006/relationships/externalLink" Target="externalLinks/externalLink306.xml"/><Relationship Id="rId480" Type="http://schemas.openxmlformats.org/officeDocument/2006/relationships/externalLink" Target="externalLinks/externalLink457.xml"/><Relationship Id="rId536" Type="http://schemas.openxmlformats.org/officeDocument/2006/relationships/externalLink" Target="externalLinks/externalLink513.xml"/><Relationship Id="rId701" Type="http://schemas.openxmlformats.org/officeDocument/2006/relationships/externalLink" Target="externalLinks/externalLink678.xml"/><Relationship Id="rId68" Type="http://schemas.openxmlformats.org/officeDocument/2006/relationships/externalLink" Target="externalLinks/externalLink45.xml"/><Relationship Id="rId133" Type="http://schemas.openxmlformats.org/officeDocument/2006/relationships/externalLink" Target="externalLinks/externalLink110.xml"/><Relationship Id="rId175" Type="http://schemas.openxmlformats.org/officeDocument/2006/relationships/externalLink" Target="externalLinks/externalLink152.xml"/><Relationship Id="rId340" Type="http://schemas.openxmlformats.org/officeDocument/2006/relationships/externalLink" Target="externalLinks/externalLink317.xml"/><Relationship Id="rId578" Type="http://schemas.openxmlformats.org/officeDocument/2006/relationships/externalLink" Target="externalLinks/externalLink555.xml"/><Relationship Id="rId743" Type="http://schemas.openxmlformats.org/officeDocument/2006/relationships/externalLink" Target="externalLinks/externalLink720.xml"/><Relationship Id="rId785" Type="http://schemas.openxmlformats.org/officeDocument/2006/relationships/externalLink" Target="externalLinks/externalLink762.xml"/><Relationship Id="rId200" Type="http://schemas.openxmlformats.org/officeDocument/2006/relationships/externalLink" Target="externalLinks/externalLink177.xml"/><Relationship Id="rId382" Type="http://schemas.openxmlformats.org/officeDocument/2006/relationships/externalLink" Target="externalLinks/externalLink359.xml"/><Relationship Id="rId438" Type="http://schemas.openxmlformats.org/officeDocument/2006/relationships/externalLink" Target="externalLinks/externalLink415.xml"/><Relationship Id="rId603" Type="http://schemas.openxmlformats.org/officeDocument/2006/relationships/externalLink" Target="externalLinks/externalLink580.xml"/><Relationship Id="rId645" Type="http://schemas.openxmlformats.org/officeDocument/2006/relationships/externalLink" Target="externalLinks/externalLink622.xml"/><Relationship Id="rId687" Type="http://schemas.openxmlformats.org/officeDocument/2006/relationships/externalLink" Target="externalLinks/externalLink664.xml"/><Relationship Id="rId810" Type="http://schemas.openxmlformats.org/officeDocument/2006/relationships/externalLink" Target="externalLinks/externalLink787.xml"/><Relationship Id="rId852" Type="http://schemas.openxmlformats.org/officeDocument/2006/relationships/externalLink" Target="externalLinks/externalLink829.xml"/><Relationship Id="rId242" Type="http://schemas.openxmlformats.org/officeDocument/2006/relationships/externalLink" Target="externalLinks/externalLink219.xml"/><Relationship Id="rId284" Type="http://schemas.openxmlformats.org/officeDocument/2006/relationships/externalLink" Target="externalLinks/externalLink261.xml"/><Relationship Id="rId491" Type="http://schemas.openxmlformats.org/officeDocument/2006/relationships/externalLink" Target="externalLinks/externalLink468.xml"/><Relationship Id="rId505" Type="http://schemas.openxmlformats.org/officeDocument/2006/relationships/externalLink" Target="externalLinks/externalLink482.xml"/><Relationship Id="rId712" Type="http://schemas.openxmlformats.org/officeDocument/2006/relationships/externalLink" Target="externalLinks/externalLink689.xml"/><Relationship Id="rId37" Type="http://schemas.openxmlformats.org/officeDocument/2006/relationships/externalLink" Target="externalLinks/externalLink14.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44" Type="http://schemas.openxmlformats.org/officeDocument/2006/relationships/externalLink" Target="externalLinks/externalLink121.xml"/><Relationship Id="rId547" Type="http://schemas.openxmlformats.org/officeDocument/2006/relationships/externalLink" Target="externalLinks/externalLink524.xml"/><Relationship Id="rId589" Type="http://schemas.openxmlformats.org/officeDocument/2006/relationships/externalLink" Target="externalLinks/externalLink566.xml"/><Relationship Id="rId754" Type="http://schemas.openxmlformats.org/officeDocument/2006/relationships/externalLink" Target="externalLinks/externalLink731.xml"/><Relationship Id="rId796" Type="http://schemas.openxmlformats.org/officeDocument/2006/relationships/externalLink" Target="externalLinks/externalLink773.xml"/><Relationship Id="rId90" Type="http://schemas.openxmlformats.org/officeDocument/2006/relationships/externalLink" Target="externalLinks/externalLink67.xml"/><Relationship Id="rId186" Type="http://schemas.openxmlformats.org/officeDocument/2006/relationships/externalLink" Target="externalLinks/externalLink163.xml"/><Relationship Id="rId351" Type="http://schemas.openxmlformats.org/officeDocument/2006/relationships/externalLink" Target="externalLinks/externalLink328.xml"/><Relationship Id="rId393" Type="http://schemas.openxmlformats.org/officeDocument/2006/relationships/externalLink" Target="externalLinks/externalLink370.xml"/><Relationship Id="rId407" Type="http://schemas.openxmlformats.org/officeDocument/2006/relationships/externalLink" Target="externalLinks/externalLink384.xml"/><Relationship Id="rId449" Type="http://schemas.openxmlformats.org/officeDocument/2006/relationships/externalLink" Target="externalLinks/externalLink426.xml"/><Relationship Id="rId614" Type="http://schemas.openxmlformats.org/officeDocument/2006/relationships/externalLink" Target="externalLinks/externalLink591.xml"/><Relationship Id="rId656" Type="http://schemas.openxmlformats.org/officeDocument/2006/relationships/externalLink" Target="externalLinks/externalLink633.xml"/><Relationship Id="rId821" Type="http://schemas.openxmlformats.org/officeDocument/2006/relationships/externalLink" Target="externalLinks/externalLink798.xml"/><Relationship Id="rId211" Type="http://schemas.openxmlformats.org/officeDocument/2006/relationships/externalLink" Target="externalLinks/externalLink188.xml"/><Relationship Id="rId253" Type="http://schemas.openxmlformats.org/officeDocument/2006/relationships/externalLink" Target="externalLinks/externalLink230.xml"/><Relationship Id="rId295" Type="http://schemas.openxmlformats.org/officeDocument/2006/relationships/externalLink" Target="externalLinks/externalLink272.xml"/><Relationship Id="rId309" Type="http://schemas.openxmlformats.org/officeDocument/2006/relationships/externalLink" Target="externalLinks/externalLink286.xml"/><Relationship Id="rId460" Type="http://schemas.openxmlformats.org/officeDocument/2006/relationships/externalLink" Target="externalLinks/externalLink437.xml"/><Relationship Id="rId516" Type="http://schemas.openxmlformats.org/officeDocument/2006/relationships/externalLink" Target="externalLinks/externalLink493.xml"/><Relationship Id="rId698" Type="http://schemas.openxmlformats.org/officeDocument/2006/relationships/externalLink" Target="externalLinks/externalLink675.xml"/><Relationship Id="rId48" Type="http://schemas.openxmlformats.org/officeDocument/2006/relationships/externalLink" Target="externalLinks/externalLink25.xml"/><Relationship Id="rId113" Type="http://schemas.openxmlformats.org/officeDocument/2006/relationships/externalLink" Target="externalLinks/externalLink90.xml"/><Relationship Id="rId320" Type="http://schemas.openxmlformats.org/officeDocument/2006/relationships/externalLink" Target="externalLinks/externalLink297.xml"/><Relationship Id="rId558" Type="http://schemas.openxmlformats.org/officeDocument/2006/relationships/externalLink" Target="externalLinks/externalLink535.xml"/><Relationship Id="rId723" Type="http://schemas.openxmlformats.org/officeDocument/2006/relationships/externalLink" Target="externalLinks/externalLink700.xml"/><Relationship Id="rId765" Type="http://schemas.openxmlformats.org/officeDocument/2006/relationships/externalLink" Target="externalLinks/externalLink742.xml"/><Relationship Id="rId155" Type="http://schemas.openxmlformats.org/officeDocument/2006/relationships/externalLink" Target="externalLinks/externalLink132.xml"/><Relationship Id="rId197" Type="http://schemas.openxmlformats.org/officeDocument/2006/relationships/externalLink" Target="externalLinks/externalLink174.xml"/><Relationship Id="rId362" Type="http://schemas.openxmlformats.org/officeDocument/2006/relationships/externalLink" Target="externalLinks/externalLink339.xml"/><Relationship Id="rId418" Type="http://schemas.openxmlformats.org/officeDocument/2006/relationships/externalLink" Target="externalLinks/externalLink395.xml"/><Relationship Id="rId625" Type="http://schemas.openxmlformats.org/officeDocument/2006/relationships/externalLink" Target="externalLinks/externalLink602.xml"/><Relationship Id="rId832" Type="http://schemas.openxmlformats.org/officeDocument/2006/relationships/externalLink" Target="externalLinks/externalLink809.xml"/><Relationship Id="rId222" Type="http://schemas.openxmlformats.org/officeDocument/2006/relationships/externalLink" Target="externalLinks/externalLink199.xml"/><Relationship Id="rId264" Type="http://schemas.openxmlformats.org/officeDocument/2006/relationships/externalLink" Target="externalLinks/externalLink241.xml"/><Relationship Id="rId471" Type="http://schemas.openxmlformats.org/officeDocument/2006/relationships/externalLink" Target="externalLinks/externalLink448.xml"/><Relationship Id="rId667" Type="http://schemas.openxmlformats.org/officeDocument/2006/relationships/externalLink" Target="externalLinks/externalLink644.xml"/><Relationship Id="rId17" Type="http://schemas.openxmlformats.org/officeDocument/2006/relationships/worksheet" Target="worksheets/sheet17.xml"/><Relationship Id="rId59" Type="http://schemas.openxmlformats.org/officeDocument/2006/relationships/externalLink" Target="externalLinks/externalLink36.xml"/><Relationship Id="rId124" Type="http://schemas.openxmlformats.org/officeDocument/2006/relationships/externalLink" Target="externalLinks/externalLink101.xml"/><Relationship Id="rId527" Type="http://schemas.openxmlformats.org/officeDocument/2006/relationships/externalLink" Target="externalLinks/externalLink504.xml"/><Relationship Id="rId569" Type="http://schemas.openxmlformats.org/officeDocument/2006/relationships/externalLink" Target="externalLinks/externalLink546.xml"/><Relationship Id="rId734" Type="http://schemas.openxmlformats.org/officeDocument/2006/relationships/externalLink" Target="externalLinks/externalLink711.xml"/><Relationship Id="rId776" Type="http://schemas.openxmlformats.org/officeDocument/2006/relationships/externalLink" Target="externalLinks/externalLink753.xml"/><Relationship Id="rId70" Type="http://schemas.openxmlformats.org/officeDocument/2006/relationships/externalLink" Target="externalLinks/externalLink47.xml"/><Relationship Id="rId166" Type="http://schemas.openxmlformats.org/officeDocument/2006/relationships/externalLink" Target="externalLinks/externalLink143.xml"/><Relationship Id="rId331" Type="http://schemas.openxmlformats.org/officeDocument/2006/relationships/externalLink" Target="externalLinks/externalLink308.xml"/><Relationship Id="rId373" Type="http://schemas.openxmlformats.org/officeDocument/2006/relationships/externalLink" Target="externalLinks/externalLink350.xml"/><Relationship Id="rId429" Type="http://schemas.openxmlformats.org/officeDocument/2006/relationships/externalLink" Target="externalLinks/externalLink406.xml"/><Relationship Id="rId580" Type="http://schemas.openxmlformats.org/officeDocument/2006/relationships/externalLink" Target="externalLinks/externalLink557.xml"/><Relationship Id="rId636" Type="http://schemas.openxmlformats.org/officeDocument/2006/relationships/externalLink" Target="externalLinks/externalLink613.xml"/><Relationship Id="rId801" Type="http://schemas.openxmlformats.org/officeDocument/2006/relationships/externalLink" Target="externalLinks/externalLink778.xml"/><Relationship Id="rId1" Type="http://schemas.openxmlformats.org/officeDocument/2006/relationships/worksheet" Target="worksheets/sheet1.xml"/><Relationship Id="rId233" Type="http://schemas.openxmlformats.org/officeDocument/2006/relationships/externalLink" Target="externalLinks/externalLink210.xml"/><Relationship Id="rId440" Type="http://schemas.openxmlformats.org/officeDocument/2006/relationships/externalLink" Target="externalLinks/externalLink417.xml"/><Relationship Id="rId678" Type="http://schemas.openxmlformats.org/officeDocument/2006/relationships/externalLink" Target="externalLinks/externalLink655.xml"/><Relationship Id="rId843" Type="http://schemas.openxmlformats.org/officeDocument/2006/relationships/externalLink" Target="externalLinks/externalLink820.xml"/><Relationship Id="rId28" Type="http://schemas.openxmlformats.org/officeDocument/2006/relationships/externalLink" Target="externalLinks/externalLink5.xml"/><Relationship Id="rId275" Type="http://schemas.openxmlformats.org/officeDocument/2006/relationships/externalLink" Target="externalLinks/externalLink252.xml"/><Relationship Id="rId300" Type="http://schemas.openxmlformats.org/officeDocument/2006/relationships/externalLink" Target="externalLinks/externalLink277.xml"/><Relationship Id="rId482" Type="http://schemas.openxmlformats.org/officeDocument/2006/relationships/externalLink" Target="externalLinks/externalLink459.xml"/><Relationship Id="rId538" Type="http://schemas.openxmlformats.org/officeDocument/2006/relationships/externalLink" Target="externalLinks/externalLink515.xml"/><Relationship Id="rId703" Type="http://schemas.openxmlformats.org/officeDocument/2006/relationships/externalLink" Target="externalLinks/externalLink680.xml"/><Relationship Id="rId745" Type="http://schemas.openxmlformats.org/officeDocument/2006/relationships/externalLink" Target="externalLinks/externalLink722.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77" Type="http://schemas.openxmlformats.org/officeDocument/2006/relationships/externalLink" Target="externalLinks/externalLink154.xml"/><Relationship Id="rId342" Type="http://schemas.openxmlformats.org/officeDocument/2006/relationships/externalLink" Target="externalLinks/externalLink319.xml"/><Relationship Id="rId384" Type="http://schemas.openxmlformats.org/officeDocument/2006/relationships/externalLink" Target="externalLinks/externalLink361.xml"/><Relationship Id="rId591" Type="http://schemas.openxmlformats.org/officeDocument/2006/relationships/externalLink" Target="externalLinks/externalLink568.xml"/><Relationship Id="rId605" Type="http://schemas.openxmlformats.org/officeDocument/2006/relationships/externalLink" Target="externalLinks/externalLink582.xml"/><Relationship Id="rId787" Type="http://schemas.openxmlformats.org/officeDocument/2006/relationships/externalLink" Target="externalLinks/externalLink764.xml"/><Relationship Id="rId812" Type="http://schemas.openxmlformats.org/officeDocument/2006/relationships/externalLink" Target="externalLinks/externalLink789.xml"/><Relationship Id="rId202" Type="http://schemas.openxmlformats.org/officeDocument/2006/relationships/externalLink" Target="externalLinks/externalLink179.xml"/><Relationship Id="rId244" Type="http://schemas.openxmlformats.org/officeDocument/2006/relationships/externalLink" Target="externalLinks/externalLink221.xml"/><Relationship Id="rId647" Type="http://schemas.openxmlformats.org/officeDocument/2006/relationships/externalLink" Target="externalLinks/externalLink624.xml"/><Relationship Id="rId689" Type="http://schemas.openxmlformats.org/officeDocument/2006/relationships/externalLink" Target="externalLinks/externalLink666.xml"/><Relationship Id="rId854" Type="http://schemas.openxmlformats.org/officeDocument/2006/relationships/externalLink" Target="externalLinks/externalLink831.xml"/><Relationship Id="rId39" Type="http://schemas.openxmlformats.org/officeDocument/2006/relationships/externalLink" Target="externalLinks/externalLink16.xml"/><Relationship Id="rId286" Type="http://schemas.openxmlformats.org/officeDocument/2006/relationships/externalLink" Target="externalLinks/externalLink263.xml"/><Relationship Id="rId451" Type="http://schemas.openxmlformats.org/officeDocument/2006/relationships/externalLink" Target="externalLinks/externalLink428.xml"/><Relationship Id="rId493" Type="http://schemas.openxmlformats.org/officeDocument/2006/relationships/externalLink" Target="externalLinks/externalLink470.xml"/><Relationship Id="rId507" Type="http://schemas.openxmlformats.org/officeDocument/2006/relationships/externalLink" Target="externalLinks/externalLink484.xml"/><Relationship Id="rId549" Type="http://schemas.openxmlformats.org/officeDocument/2006/relationships/externalLink" Target="externalLinks/externalLink526.xml"/><Relationship Id="rId714" Type="http://schemas.openxmlformats.org/officeDocument/2006/relationships/externalLink" Target="externalLinks/externalLink691.xml"/><Relationship Id="rId756" Type="http://schemas.openxmlformats.org/officeDocument/2006/relationships/externalLink" Target="externalLinks/externalLink733.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46" Type="http://schemas.openxmlformats.org/officeDocument/2006/relationships/externalLink" Target="externalLinks/externalLink123.xml"/><Relationship Id="rId188" Type="http://schemas.openxmlformats.org/officeDocument/2006/relationships/externalLink" Target="externalLinks/externalLink165.xml"/><Relationship Id="rId311" Type="http://schemas.openxmlformats.org/officeDocument/2006/relationships/externalLink" Target="externalLinks/externalLink288.xml"/><Relationship Id="rId353" Type="http://schemas.openxmlformats.org/officeDocument/2006/relationships/externalLink" Target="externalLinks/externalLink330.xml"/><Relationship Id="rId395" Type="http://schemas.openxmlformats.org/officeDocument/2006/relationships/externalLink" Target="externalLinks/externalLink372.xml"/><Relationship Id="rId409" Type="http://schemas.openxmlformats.org/officeDocument/2006/relationships/externalLink" Target="externalLinks/externalLink386.xml"/><Relationship Id="rId560" Type="http://schemas.openxmlformats.org/officeDocument/2006/relationships/externalLink" Target="externalLinks/externalLink537.xml"/><Relationship Id="rId798" Type="http://schemas.openxmlformats.org/officeDocument/2006/relationships/externalLink" Target="externalLinks/externalLink775.xml"/><Relationship Id="rId92" Type="http://schemas.openxmlformats.org/officeDocument/2006/relationships/externalLink" Target="externalLinks/externalLink69.xml"/><Relationship Id="rId213" Type="http://schemas.openxmlformats.org/officeDocument/2006/relationships/externalLink" Target="externalLinks/externalLink190.xml"/><Relationship Id="rId420" Type="http://schemas.openxmlformats.org/officeDocument/2006/relationships/externalLink" Target="externalLinks/externalLink397.xml"/><Relationship Id="rId616" Type="http://schemas.openxmlformats.org/officeDocument/2006/relationships/externalLink" Target="externalLinks/externalLink593.xml"/><Relationship Id="rId658" Type="http://schemas.openxmlformats.org/officeDocument/2006/relationships/externalLink" Target="externalLinks/externalLink635.xml"/><Relationship Id="rId823" Type="http://schemas.openxmlformats.org/officeDocument/2006/relationships/externalLink" Target="externalLinks/externalLink800.xml"/><Relationship Id="rId255" Type="http://schemas.openxmlformats.org/officeDocument/2006/relationships/externalLink" Target="externalLinks/externalLink232.xml"/><Relationship Id="rId297" Type="http://schemas.openxmlformats.org/officeDocument/2006/relationships/externalLink" Target="externalLinks/externalLink274.xml"/><Relationship Id="rId462" Type="http://schemas.openxmlformats.org/officeDocument/2006/relationships/externalLink" Target="externalLinks/externalLink439.xml"/><Relationship Id="rId518" Type="http://schemas.openxmlformats.org/officeDocument/2006/relationships/externalLink" Target="externalLinks/externalLink495.xml"/><Relationship Id="rId725" Type="http://schemas.openxmlformats.org/officeDocument/2006/relationships/externalLink" Target="externalLinks/externalLink702.xml"/><Relationship Id="rId115" Type="http://schemas.openxmlformats.org/officeDocument/2006/relationships/externalLink" Target="externalLinks/externalLink92.xml"/><Relationship Id="rId157" Type="http://schemas.openxmlformats.org/officeDocument/2006/relationships/externalLink" Target="externalLinks/externalLink134.xml"/><Relationship Id="rId322" Type="http://schemas.openxmlformats.org/officeDocument/2006/relationships/externalLink" Target="externalLinks/externalLink299.xml"/><Relationship Id="rId364" Type="http://schemas.openxmlformats.org/officeDocument/2006/relationships/externalLink" Target="externalLinks/externalLink341.xml"/><Relationship Id="rId767" Type="http://schemas.openxmlformats.org/officeDocument/2006/relationships/externalLink" Target="externalLinks/externalLink744.xml"/><Relationship Id="rId61" Type="http://schemas.openxmlformats.org/officeDocument/2006/relationships/externalLink" Target="externalLinks/externalLink38.xml"/><Relationship Id="rId199" Type="http://schemas.openxmlformats.org/officeDocument/2006/relationships/externalLink" Target="externalLinks/externalLink176.xml"/><Relationship Id="rId571" Type="http://schemas.openxmlformats.org/officeDocument/2006/relationships/externalLink" Target="externalLinks/externalLink548.xml"/><Relationship Id="rId627" Type="http://schemas.openxmlformats.org/officeDocument/2006/relationships/externalLink" Target="externalLinks/externalLink604.xml"/><Relationship Id="rId669" Type="http://schemas.openxmlformats.org/officeDocument/2006/relationships/externalLink" Target="externalLinks/externalLink646.xml"/><Relationship Id="rId834" Type="http://schemas.openxmlformats.org/officeDocument/2006/relationships/externalLink" Target="externalLinks/externalLink811.xml"/><Relationship Id="rId19" Type="http://schemas.openxmlformats.org/officeDocument/2006/relationships/worksheet" Target="worksheets/sheet19.xml"/><Relationship Id="rId224" Type="http://schemas.openxmlformats.org/officeDocument/2006/relationships/externalLink" Target="externalLinks/externalLink201.xml"/><Relationship Id="rId266" Type="http://schemas.openxmlformats.org/officeDocument/2006/relationships/externalLink" Target="externalLinks/externalLink243.xml"/><Relationship Id="rId431" Type="http://schemas.openxmlformats.org/officeDocument/2006/relationships/externalLink" Target="externalLinks/externalLink408.xml"/><Relationship Id="rId473" Type="http://schemas.openxmlformats.org/officeDocument/2006/relationships/externalLink" Target="externalLinks/externalLink450.xml"/><Relationship Id="rId529" Type="http://schemas.openxmlformats.org/officeDocument/2006/relationships/externalLink" Target="externalLinks/externalLink506.xml"/><Relationship Id="rId680" Type="http://schemas.openxmlformats.org/officeDocument/2006/relationships/externalLink" Target="externalLinks/externalLink657.xml"/><Relationship Id="rId736" Type="http://schemas.openxmlformats.org/officeDocument/2006/relationships/externalLink" Target="externalLinks/externalLink713.xml"/><Relationship Id="rId30" Type="http://schemas.openxmlformats.org/officeDocument/2006/relationships/externalLink" Target="externalLinks/externalLink7.xml"/><Relationship Id="rId126" Type="http://schemas.openxmlformats.org/officeDocument/2006/relationships/externalLink" Target="externalLinks/externalLink103.xml"/><Relationship Id="rId168" Type="http://schemas.openxmlformats.org/officeDocument/2006/relationships/externalLink" Target="externalLinks/externalLink145.xml"/><Relationship Id="rId333" Type="http://schemas.openxmlformats.org/officeDocument/2006/relationships/externalLink" Target="externalLinks/externalLink310.xml"/><Relationship Id="rId540" Type="http://schemas.openxmlformats.org/officeDocument/2006/relationships/externalLink" Target="externalLinks/externalLink517.xml"/><Relationship Id="rId778" Type="http://schemas.openxmlformats.org/officeDocument/2006/relationships/externalLink" Target="externalLinks/externalLink755.xml"/><Relationship Id="rId72" Type="http://schemas.openxmlformats.org/officeDocument/2006/relationships/externalLink" Target="externalLinks/externalLink49.xml"/><Relationship Id="rId375" Type="http://schemas.openxmlformats.org/officeDocument/2006/relationships/externalLink" Target="externalLinks/externalLink352.xml"/><Relationship Id="rId582" Type="http://schemas.openxmlformats.org/officeDocument/2006/relationships/externalLink" Target="externalLinks/externalLink559.xml"/><Relationship Id="rId638" Type="http://schemas.openxmlformats.org/officeDocument/2006/relationships/externalLink" Target="externalLinks/externalLink615.xml"/><Relationship Id="rId803" Type="http://schemas.openxmlformats.org/officeDocument/2006/relationships/externalLink" Target="externalLinks/externalLink780.xml"/><Relationship Id="rId845" Type="http://schemas.openxmlformats.org/officeDocument/2006/relationships/externalLink" Target="externalLinks/externalLink822.xml"/><Relationship Id="rId3" Type="http://schemas.openxmlformats.org/officeDocument/2006/relationships/worksheet" Target="worksheets/sheet3.xml"/><Relationship Id="rId235" Type="http://schemas.openxmlformats.org/officeDocument/2006/relationships/externalLink" Target="externalLinks/externalLink212.xml"/><Relationship Id="rId277" Type="http://schemas.openxmlformats.org/officeDocument/2006/relationships/externalLink" Target="externalLinks/externalLink254.xml"/><Relationship Id="rId400" Type="http://schemas.openxmlformats.org/officeDocument/2006/relationships/externalLink" Target="externalLinks/externalLink377.xml"/><Relationship Id="rId442" Type="http://schemas.openxmlformats.org/officeDocument/2006/relationships/externalLink" Target="externalLinks/externalLink419.xml"/><Relationship Id="rId484" Type="http://schemas.openxmlformats.org/officeDocument/2006/relationships/externalLink" Target="externalLinks/externalLink461.xml"/><Relationship Id="rId705" Type="http://schemas.openxmlformats.org/officeDocument/2006/relationships/externalLink" Target="externalLinks/externalLink682.xml"/><Relationship Id="rId137" Type="http://schemas.openxmlformats.org/officeDocument/2006/relationships/externalLink" Target="externalLinks/externalLink114.xml"/><Relationship Id="rId302" Type="http://schemas.openxmlformats.org/officeDocument/2006/relationships/externalLink" Target="externalLinks/externalLink279.xml"/><Relationship Id="rId344" Type="http://schemas.openxmlformats.org/officeDocument/2006/relationships/externalLink" Target="externalLinks/externalLink321.xml"/><Relationship Id="rId691" Type="http://schemas.openxmlformats.org/officeDocument/2006/relationships/externalLink" Target="externalLinks/externalLink668.xml"/><Relationship Id="rId747" Type="http://schemas.openxmlformats.org/officeDocument/2006/relationships/externalLink" Target="externalLinks/externalLink724.xml"/><Relationship Id="rId789" Type="http://schemas.openxmlformats.org/officeDocument/2006/relationships/externalLink" Target="externalLinks/externalLink766.xml"/><Relationship Id="rId41" Type="http://schemas.openxmlformats.org/officeDocument/2006/relationships/externalLink" Target="externalLinks/externalLink18.xml"/><Relationship Id="rId83" Type="http://schemas.openxmlformats.org/officeDocument/2006/relationships/externalLink" Target="externalLinks/externalLink60.xml"/><Relationship Id="rId179" Type="http://schemas.openxmlformats.org/officeDocument/2006/relationships/externalLink" Target="externalLinks/externalLink156.xml"/><Relationship Id="rId386" Type="http://schemas.openxmlformats.org/officeDocument/2006/relationships/externalLink" Target="externalLinks/externalLink363.xml"/><Relationship Id="rId551" Type="http://schemas.openxmlformats.org/officeDocument/2006/relationships/externalLink" Target="externalLinks/externalLink528.xml"/><Relationship Id="rId593" Type="http://schemas.openxmlformats.org/officeDocument/2006/relationships/externalLink" Target="externalLinks/externalLink570.xml"/><Relationship Id="rId607" Type="http://schemas.openxmlformats.org/officeDocument/2006/relationships/externalLink" Target="externalLinks/externalLink584.xml"/><Relationship Id="rId649" Type="http://schemas.openxmlformats.org/officeDocument/2006/relationships/externalLink" Target="externalLinks/externalLink626.xml"/><Relationship Id="rId814" Type="http://schemas.openxmlformats.org/officeDocument/2006/relationships/externalLink" Target="externalLinks/externalLink791.xml"/><Relationship Id="rId856" Type="http://schemas.openxmlformats.org/officeDocument/2006/relationships/externalLink" Target="externalLinks/externalLink833.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246" Type="http://schemas.openxmlformats.org/officeDocument/2006/relationships/externalLink" Target="externalLinks/externalLink223.xml"/><Relationship Id="rId288" Type="http://schemas.openxmlformats.org/officeDocument/2006/relationships/externalLink" Target="externalLinks/externalLink265.xml"/><Relationship Id="rId411" Type="http://schemas.openxmlformats.org/officeDocument/2006/relationships/externalLink" Target="externalLinks/externalLink388.xml"/><Relationship Id="rId453" Type="http://schemas.openxmlformats.org/officeDocument/2006/relationships/externalLink" Target="externalLinks/externalLink430.xml"/><Relationship Id="rId509" Type="http://schemas.openxmlformats.org/officeDocument/2006/relationships/externalLink" Target="externalLinks/externalLink486.xml"/><Relationship Id="rId660" Type="http://schemas.openxmlformats.org/officeDocument/2006/relationships/externalLink" Target="externalLinks/externalLink637.xml"/><Relationship Id="rId106" Type="http://schemas.openxmlformats.org/officeDocument/2006/relationships/externalLink" Target="externalLinks/externalLink83.xml"/><Relationship Id="rId313" Type="http://schemas.openxmlformats.org/officeDocument/2006/relationships/externalLink" Target="externalLinks/externalLink290.xml"/><Relationship Id="rId495" Type="http://schemas.openxmlformats.org/officeDocument/2006/relationships/externalLink" Target="externalLinks/externalLink472.xml"/><Relationship Id="rId716" Type="http://schemas.openxmlformats.org/officeDocument/2006/relationships/externalLink" Target="externalLinks/externalLink693.xml"/><Relationship Id="rId758" Type="http://schemas.openxmlformats.org/officeDocument/2006/relationships/externalLink" Target="externalLinks/externalLink735.xml"/><Relationship Id="rId10" Type="http://schemas.openxmlformats.org/officeDocument/2006/relationships/worksheet" Target="worksheets/sheet10.xml"/><Relationship Id="rId52" Type="http://schemas.openxmlformats.org/officeDocument/2006/relationships/externalLink" Target="externalLinks/externalLink29.xml"/><Relationship Id="rId94" Type="http://schemas.openxmlformats.org/officeDocument/2006/relationships/externalLink" Target="externalLinks/externalLink71.xml"/><Relationship Id="rId148" Type="http://schemas.openxmlformats.org/officeDocument/2006/relationships/externalLink" Target="externalLinks/externalLink125.xml"/><Relationship Id="rId355" Type="http://schemas.openxmlformats.org/officeDocument/2006/relationships/externalLink" Target="externalLinks/externalLink332.xml"/><Relationship Id="rId397" Type="http://schemas.openxmlformats.org/officeDocument/2006/relationships/externalLink" Target="externalLinks/externalLink374.xml"/><Relationship Id="rId520" Type="http://schemas.openxmlformats.org/officeDocument/2006/relationships/externalLink" Target="externalLinks/externalLink497.xml"/><Relationship Id="rId562" Type="http://schemas.openxmlformats.org/officeDocument/2006/relationships/externalLink" Target="externalLinks/externalLink539.xml"/><Relationship Id="rId618" Type="http://schemas.openxmlformats.org/officeDocument/2006/relationships/externalLink" Target="externalLinks/externalLink595.xml"/><Relationship Id="rId825" Type="http://schemas.openxmlformats.org/officeDocument/2006/relationships/externalLink" Target="externalLinks/externalLink802.xml"/><Relationship Id="rId215" Type="http://schemas.openxmlformats.org/officeDocument/2006/relationships/externalLink" Target="externalLinks/externalLink192.xml"/><Relationship Id="rId257" Type="http://schemas.openxmlformats.org/officeDocument/2006/relationships/externalLink" Target="externalLinks/externalLink234.xml"/><Relationship Id="rId422" Type="http://schemas.openxmlformats.org/officeDocument/2006/relationships/externalLink" Target="externalLinks/externalLink399.xml"/><Relationship Id="rId464" Type="http://schemas.openxmlformats.org/officeDocument/2006/relationships/externalLink" Target="externalLinks/externalLink441.xml"/><Relationship Id="rId299" Type="http://schemas.openxmlformats.org/officeDocument/2006/relationships/externalLink" Target="externalLinks/externalLink276.xml"/><Relationship Id="rId727" Type="http://schemas.openxmlformats.org/officeDocument/2006/relationships/externalLink" Target="externalLinks/externalLink704.xml"/><Relationship Id="rId63" Type="http://schemas.openxmlformats.org/officeDocument/2006/relationships/externalLink" Target="externalLinks/externalLink40.xml"/><Relationship Id="rId159" Type="http://schemas.openxmlformats.org/officeDocument/2006/relationships/externalLink" Target="externalLinks/externalLink136.xml"/><Relationship Id="rId366" Type="http://schemas.openxmlformats.org/officeDocument/2006/relationships/externalLink" Target="externalLinks/externalLink343.xml"/><Relationship Id="rId573" Type="http://schemas.openxmlformats.org/officeDocument/2006/relationships/externalLink" Target="externalLinks/externalLink550.xml"/><Relationship Id="rId780" Type="http://schemas.openxmlformats.org/officeDocument/2006/relationships/externalLink" Target="externalLinks/externalLink757.xml"/><Relationship Id="rId226" Type="http://schemas.openxmlformats.org/officeDocument/2006/relationships/externalLink" Target="externalLinks/externalLink203.xml"/><Relationship Id="rId433" Type="http://schemas.openxmlformats.org/officeDocument/2006/relationships/externalLink" Target="externalLinks/externalLink410.xml"/><Relationship Id="rId640" Type="http://schemas.openxmlformats.org/officeDocument/2006/relationships/externalLink" Target="externalLinks/externalLink617.xml"/><Relationship Id="rId738" Type="http://schemas.openxmlformats.org/officeDocument/2006/relationships/externalLink" Target="externalLinks/externalLink715.xml"/><Relationship Id="rId74" Type="http://schemas.openxmlformats.org/officeDocument/2006/relationships/externalLink" Target="externalLinks/externalLink51.xml"/><Relationship Id="rId377" Type="http://schemas.openxmlformats.org/officeDocument/2006/relationships/externalLink" Target="externalLinks/externalLink354.xml"/><Relationship Id="rId500" Type="http://schemas.openxmlformats.org/officeDocument/2006/relationships/externalLink" Target="externalLinks/externalLink477.xml"/><Relationship Id="rId584" Type="http://schemas.openxmlformats.org/officeDocument/2006/relationships/externalLink" Target="externalLinks/externalLink561.xml"/><Relationship Id="rId805" Type="http://schemas.openxmlformats.org/officeDocument/2006/relationships/externalLink" Target="externalLinks/externalLink782.xml"/><Relationship Id="rId5" Type="http://schemas.openxmlformats.org/officeDocument/2006/relationships/worksheet" Target="worksheets/sheet5.xml"/><Relationship Id="rId237" Type="http://schemas.openxmlformats.org/officeDocument/2006/relationships/externalLink" Target="externalLinks/externalLink214.xml"/><Relationship Id="rId791" Type="http://schemas.openxmlformats.org/officeDocument/2006/relationships/externalLink" Target="externalLinks/externalLink768.xml"/><Relationship Id="rId444" Type="http://schemas.openxmlformats.org/officeDocument/2006/relationships/externalLink" Target="externalLinks/externalLink421.xml"/><Relationship Id="rId651" Type="http://schemas.openxmlformats.org/officeDocument/2006/relationships/externalLink" Target="externalLinks/externalLink628.xml"/><Relationship Id="rId749" Type="http://schemas.openxmlformats.org/officeDocument/2006/relationships/externalLink" Target="externalLinks/externalLink726.xml"/><Relationship Id="rId290" Type="http://schemas.openxmlformats.org/officeDocument/2006/relationships/externalLink" Target="externalLinks/externalLink267.xml"/><Relationship Id="rId304" Type="http://schemas.openxmlformats.org/officeDocument/2006/relationships/externalLink" Target="externalLinks/externalLink281.xml"/><Relationship Id="rId388" Type="http://schemas.openxmlformats.org/officeDocument/2006/relationships/externalLink" Target="externalLinks/externalLink365.xml"/><Relationship Id="rId511" Type="http://schemas.openxmlformats.org/officeDocument/2006/relationships/externalLink" Target="externalLinks/externalLink488.xml"/><Relationship Id="rId609" Type="http://schemas.openxmlformats.org/officeDocument/2006/relationships/externalLink" Target="externalLinks/externalLink58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595" Type="http://schemas.openxmlformats.org/officeDocument/2006/relationships/externalLink" Target="externalLinks/externalLink572.xml"/><Relationship Id="rId816" Type="http://schemas.openxmlformats.org/officeDocument/2006/relationships/externalLink" Target="externalLinks/externalLink793.xml"/><Relationship Id="rId248" Type="http://schemas.openxmlformats.org/officeDocument/2006/relationships/externalLink" Target="externalLinks/externalLink225.xml"/><Relationship Id="rId455" Type="http://schemas.openxmlformats.org/officeDocument/2006/relationships/externalLink" Target="externalLinks/externalLink432.xml"/><Relationship Id="rId662" Type="http://schemas.openxmlformats.org/officeDocument/2006/relationships/externalLink" Target="externalLinks/externalLink639.xml"/><Relationship Id="rId12" Type="http://schemas.openxmlformats.org/officeDocument/2006/relationships/worksheet" Target="worksheets/sheet12.xml"/><Relationship Id="rId108" Type="http://schemas.openxmlformats.org/officeDocument/2006/relationships/externalLink" Target="externalLinks/externalLink85.xml"/><Relationship Id="rId315" Type="http://schemas.openxmlformats.org/officeDocument/2006/relationships/externalLink" Target="externalLinks/externalLink292.xml"/><Relationship Id="rId522" Type="http://schemas.openxmlformats.org/officeDocument/2006/relationships/externalLink" Target="externalLinks/externalLink499.xml"/><Relationship Id="rId96" Type="http://schemas.openxmlformats.org/officeDocument/2006/relationships/externalLink" Target="externalLinks/externalLink73.xml"/><Relationship Id="rId161" Type="http://schemas.openxmlformats.org/officeDocument/2006/relationships/externalLink" Target="externalLinks/externalLink138.xml"/><Relationship Id="rId399" Type="http://schemas.openxmlformats.org/officeDocument/2006/relationships/externalLink" Target="externalLinks/externalLink376.xml"/><Relationship Id="rId827" Type="http://schemas.openxmlformats.org/officeDocument/2006/relationships/externalLink" Target="externalLinks/externalLink804.xml"/><Relationship Id="rId259" Type="http://schemas.openxmlformats.org/officeDocument/2006/relationships/externalLink" Target="externalLinks/externalLink236.xml"/><Relationship Id="rId466" Type="http://schemas.openxmlformats.org/officeDocument/2006/relationships/externalLink" Target="externalLinks/externalLink443.xml"/><Relationship Id="rId673" Type="http://schemas.openxmlformats.org/officeDocument/2006/relationships/externalLink" Target="externalLinks/externalLink650.xml"/><Relationship Id="rId23" Type="http://schemas.openxmlformats.org/officeDocument/2006/relationships/worksheet" Target="worksheets/sheet23.xml"/><Relationship Id="rId119" Type="http://schemas.openxmlformats.org/officeDocument/2006/relationships/externalLink" Target="externalLinks/externalLink96.xml"/><Relationship Id="rId326" Type="http://schemas.openxmlformats.org/officeDocument/2006/relationships/externalLink" Target="externalLinks/externalLink303.xml"/><Relationship Id="rId533" Type="http://schemas.openxmlformats.org/officeDocument/2006/relationships/externalLink" Target="externalLinks/externalLink510.xml"/><Relationship Id="rId740" Type="http://schemas.openxmlformats.org/officeDocument/2006/relationships/externalLink" Target="externalLinks/externalLink717.xml"/><Relationship Id="rId838" Type="http://schemas.openxmlformats.org/officeDocument/2006/relationships/externalLink" Target="externalLinks/externalLink815.xml"/><Relationship Id="rId172" Type="http://schemas.openxmlformats.org/officeDocument/2006/relationships/externalLink" Target="externalLinks/externalLink149.xml"/><Relationship Id="rId477" Type="http://schemas.openxmlformats.org/officeDocument/2006/relationships/externalLink" Target="externalLinks/externalLink454.xml"/><Relationship Id="rId600" Type="http://schemas.openxmlformats.org/officeDocument/2006/relationships/externalLink" Target="externalLinks/externalLink577.xml"/><Relationship Id="rId684" Type="http://schemas.openxmlformats.org/officeDocument/2006/relationships/externalLink" Target="externalLinks/externalLink661.xml"/><Relationship Id="rId337" Type="http://schemas.openxmlformats.org/officeDocument/2006/relationships/externalLink" Target="externalLinks/externalLink314.xml"/><Relationship Id="rId34" Type="http://schemas.openxmlformats.org/officeDocument/2006/relationships/externalLink" Target="externalLinks/externalLink11.xml"/><Relationship Id="rId544" Type="http://schemas.openxmlformats.org/officeDocument/2006/relationships/externalLink" Target="externalLinks/externalLink521.xml"/><Relationship Id="rId751" Type="http://schemas.openxmlformats.org/officeDocument/2006/relationships/externalLink" Target="externalLinks/externalLink728.xml"/><Relationship Id="rId849" Type="http://schemas.openxmlformats.org/officeDocument/2006/relationships/externalLink" Target="externalLinks/externalLink826.xml"/><Relationship Id="rId183" Type="http://schemas.openxmlformats.org/officeDocument/2006/relationships/externalLink" Target="externalLinks/externalLink160.xml"/><Relationship Id="rId390" Type="http://schemas.openxmlformats.org/officeDocument/2006/relationships/externalLink" Target="externalLinks/externalLink367.xml"/><Relationship Id="rId404" Type="http://schemas.openxmlformats.org/officeDocument/2006/relationships/externalLink" Target="externalLinks/externalLink381.xml"/><Relationship Id="rId611" Type="http://schemas.openxmlformats.org/officeDocument/2006/relationships/externalLink" Target="externalLinks/externalLink588.xml"/><Relationship Id="rId250" Type="http://schemas.openxmlformats.org/officeDocument/2006/relationships/externalLink" Target="externalLinks/externalLink227.xml"/><Relationship Id="rId488" Type="http://schemas.openxmlformats.org/officeDocument/2006/relationships/externalLink" Target="externalLinks/externalLink465.xml"/><Relationship Id="rId695" Type="http://schemas.openxmlformats.org/officeDocument/2006/relationships/externalLink" Target="externalLinks/externalLink672.xml"/><Relationship Id="rId709" Type="http://schemas.openxmlformats.org/officeDocument/2006/relationships/externalLink" Target="externalLinks/externalLink686.xml"/><Relationship Id="rId45" Type="http://schemas.openxmlformats.org/officeDocument/2006/relationships/externalLink" Target="externalLinks/externalLink22.xml"/><Relationship Id="rId110" Type="http://schemas.openxmlformats.org/officeDocument/2006/relationships/externalLink" Target="externalLinks/externalLink87.xml"/><Relationship Id="rId348" Type="http://schemas.openxmlformats.org/officeDocument/2006/relationships/externalLink" Target="externalLinks/externalLink325.xml"/><Relationship Id="rId555" Type="http://schemas.openxmlformats.org/officeDocument/2006/relationships/externalLink" Target="externalLinks/externalLink532.xml"/><Relationship Id="rId762" Type="http://schemas.openxmlformats.org/officeDocument/2006/relationships/externalLink" Target="externalLinks/externalLink739.xml"/><Relationship Id="rId194" Type="http://schemas.openxmlformats.org/officeDocument/2006/relationships/externalLink" Target="externalLinks/externalLink171.xml"/><Relationship Id="rId208" Type="http://schemas.openxmlformats.org/officeDocument/2006/relationships/externalLink" Target="externalLinks/externalLink185.xml"/><Relationship Id="rId415" Type="http://schemas.openxmlformats.org/officeDocument/2006/relationships/externalLink" Target="externalLinks/externalLink392.xml"/><Relationship Id="rId622" Type="http://schemas.openxmlformats.org/officeDocument/2006/relationships/externalLink" Target="externalLinks/externalLink599.xml"/><Relationship Id="rId261" Type="http://schemas.openxmlformats.org/officeDocument/2006/relationships/externalLink" Target="externalLinks/externalLink238.xml"/><Relationship Id="rId499" Type="http://schemas.openxmlformats.org/officeDocument/2006/relationships/externalLink" Target="externalLinks/externalLink476.xml"/><Relationship Id="rId56" Type="http://schemas.openxmlformats.org/officeDocument/2006/relationships/externalLink" Target="externalLinks/externalLink33.xml"/><Relationship Id="rId359" Type="http://schemas.openxmlformats.org/officeDocument/2006/relationships/externalLink" Target="externalLinks/externalLink336.xml"/><Relationship Id="rId566" Type="http://schemas.openxmlformats.org/officeDocument/2006/relationships/externalLink" Target="externalLinks/externalLink543.xml"/><Relationship Id="rId773" Type="http://schemas.openxmlformats.org/officeDocument/2006/relationships/externalLink" Target="externalLinks/externalLink750.xml"/><Relationship Id="rId121" Type="http://schemas.openxmlformats.org/officeDocument/2006/relationships/externalLink" Target="externalLinks/externalLink98.xml"/><Relationship Id="rId219" Type="http://schemas.openxmlformats.org/officeDocument/2006/relationships/externalLink" Target="externalLinks/externalLink196.xml"/><Relationship Id="rId426" Type="http://schemas.openxmlformats.org/officeDocument/2006/relationships/externalLink" Target="externalLinks/externalLink403.xml"/><Relationship Id="rId633" Type="http://schemas.openxmlformats.org/officeDocument/2006/relationships/externalLink" Target="externalLinks/externalLink610.xml"/><Relationship Id="rId840" Type="http://schemas.openxmlformats.org/officeDocument/2006/relationships/externalLink" Target="externalLinks/externalLink817.xml"/><Relationship Id="rId67" Type="http://schemas.openxmlformats.org/officeDocument/2006/relationships/externalLink" Target="externalLinks/externalLink44.xml"/><Relationship Id="rId272" Type="http://schemas.openxmlformats.org/officeDocument/2006/relationships/externalLink" Target="externalLinks/externalLink249.xml"/><Relationship Id="rId577" Type="http://schemas.openxmlformats.org/officeDocument/2006/relationships/externalLink" Target="externalLinks/externalLink554.xml"/><Relationship Id="rId700" Type="http://schemas.openxmlformats.org/officeDocument/2006/relationships/externalLink" Target="externalLinks/externalLink677.xml"/><Relationship Id="rId132" Type="http://schemas.openxmlformats.org/officeDocument/2006/relationships/externalLink" Target="externalLinks/externalLink109.xml"/><Relationship Id="rId784" Type="http://schemas.openxmlformats.org/officeDocument/2006/relationships/externalLink" Target="externalLinks/externalLink761.xml"/><Relationship Id="rId437" Type="http://schemas.openxmlformats.org/officeDocument/2006/relationships/externalLink" Target="externalLinks/externalLink414.xml"/><Relationship Id="rId644" Type="http://schemas.openxmlformats.org/officeDocument/2006/relationships/externalLink" Target="externalLinks/externalLink621.xml"/><Relationship Id="rId851" Type="http://schemas.openxmlformats.org/officeDocument/2006/relationships/externalLink" Target="externalLinks/externalLink828.xml"/><Relationship Id="rId283" Type="http://schemas.openxmlformats.org/officeDocument/2006/relationships/externalLink" Target="externalLinks/externalLink260.xml"/><Relationship Id="rId490" Type="http://schemas.openxmlformats.org/officeDocument/2006/relationships/externalLink" Target="externalLinks/externalLink467.xml"/><Relationship Id="rId504" Type="http://schemas.openxmlformats.org/officeDocument/2006/relationships/externalLink" Target="externalLinks/externalLink481.xml"/><Relationship Id="rId711" Type="http://schemas.openxmlformats.org/officeDocument/2006/relationships/externalLink" Target="externalLinks/externalLink688.xml"/><Relationship Id="rId78" Type="http://schemas.openxmlformats.org/officeDocument/2006/relationships/externalLink" Target="externalLinks/externalLink55.xml"/><Relationship Id="rId143" Type="http://schemas.openxmlformats.org/officeDocument/2006/relationships/externalLink" Target="externalLinks/externalLink120.xml"/><Relationship Id="rId350" Type="http://schemas.openxmlformats.org/officeDocument/2006/relationships/externalLink" Target="externalLinks/externalLink327.xml"/><Relationship Id="rId588" Type="http://schemas.openxmlformats.org/officeDocument/2006/relationships/externalLink" Target="externalLinks/externalLink565.xml"/><Relationship Id="rId795" Type="http://schemas.openxmlformats.org/officeDocument/2006/relationships/externalLink" Target="externalLinks/externalLink772.xml"/><Relationship Id="rId809" Type="http://schemas.openxmlformats.org/officeDocument/2006/relationships/externalLink" Target="externalLinks/externalLink786.xml"/><Relationship Id="rId9" Type="http://schemas.openxmlformats.org/officeDocument/2006/relationships/worksheet" Target="worksheets/sheet9.xml"/><Relationship Id="rId210" Type="http://schemas.openxmlformats.org/officeDocument/2006/relationships/externalLink" Target="externalLinks/externalLink187.xml"/><Relationship Id="rId448" Type="http://schemas.openxmlformats.org/officeDocument/2006/relationships/externalLink" Target="externalLinks/externalLink425.xml"/><Relationship Id="rId655" Type="http://schemas.openxmlformats.org/officeDocument/2006/relationships/externalLink" Target="externalLinks/externalLink632.xml"/><Relationship Id="rId862" Type="http://schemas.openxmlformats.org/officeDocument/2006/relationships/calcChain" Target="calcChain.xml"/><Relationship Id="rId294" Type="http://schemas.openxmlformats.org/officeDocument/2006/relationships/externalLink" Target="externalLinks/externalLink271.xml"/><Relationship Id="rId308" Type="http://schemas.openxmlformats.org/officeDocument/2006/relationships/externalLink" Target="externalLinks/externalLink285.xml"/><Relationship Id="rId515" Type="http://schemas.openxmlformats.org/officeDocument/2006/relationships/externalLink" Target="externalLinks/externalLink492.xml"/><Relationship Id="rId722" Type="http://schemas.openxmlformats.org/officeDocument/2006/relationships/externalLink" Target="externalLinks/externalLink699.xml"/><Relationship Id="rId89" Type="http://schemas.openxmlformats.org/officeDocument/2006/relationships/externalLink" Target="externalLinks/externalLink66.xml"/><Relationship Id="rId154" Type="http://schemas.openxmlformats.org/officeDocument/2006/relationships/externalLink" Target="externalLinks/externalLink131.xml"/><Relationship Id="rId361" Type="http://schemas.openxmlformats.org/officeDocument/2006/relationships/externalLink" Target="externalLinks/externalLink338.xml"/><Relationship Id="rId599" Type="http://schemas.openxmlformats.org/officeDocument/2006/relationships/externalLink" Target="externalLinks/externalLink576.xml"/><Relationship Id="rId459" Type="http://schemas.openxmlformats.org/officeDocument/2006/relationships/externalLink" Target="externalLinks/externalLink436.xml"/><Relationship Id="rId666" Type="http://schemas.openxmlformats.org/officeDocument/2006/relationships/externalLink" Target="externalLinks/externalLink643.xml"/><Relationship Id="rId16" Type="http://schemas.openxmlformats.org/officeDocument/2006/relationships/worksheet" Target="worksheets/sheet16.xml"/><Relationship Id="rId221" Type="http://schemas.openxmlformats.org/officeDocument/2006/relationships/externalLink" Target="externalLinks/externalLink198.xml"/><Relationship Id="rId319" Type="http://schemas.openxmlformats.org/officeDocument/2006/relationships/externalLink" Target="externalLinks/externalLink296.xml"/><Relationship Id="rId526" Type="http://schemas.openxmlformats.org/officeDocument/2006/relationships/externalLink" Target="externalLinks/externalLink503.xml"/><Relationship Id="rId733" Type="http://schemas.openxmlformats.org/officeDocument/2006/relationships/externalLink" Target="externalLinks/externalLink710.xml"/><Relationship Id="rId165" Type="http://schemas.openxmlformats.org/officeDocument/2006/relationships/externalLink" Target="externalLinks/externalLink142.xml"/><Relationship Id="rId372" Type="http://schemas.openxmlformats.org/officeDocument/2006/relationships/externalLink" Target="externalLinks/externalLink349.xml"/><Relationship Id="rId677" Type="http://schemas.openxmlformats.org/officeDocument/2006/relationships/externalLink" Target="externalLinks/externalLink654.xml"/><Relationship Id="rId800" Type="http://schemas.openxmlformats.org/officeDocument/2006/relationships/externalLink" Target="externalLinks/externalLink777.xml"/><Relationship Id="rId232" Type="http://schemas.openxmlformats.org/officeDocument/2006/relationships/externalLink" Target="externalLinks/externalLink209.xml"/><Relationship Id="rId27" Type="http://schemas.openxmlformats.org/officeDocument/2006/relationships/externalLink" Target="externalLinks/externalLink4.xml"/><Relationship Id="rId537" Type="http://schemas.openxmlformats.org/officeDocument/2006/relationships/externalLink" Target="externalLinks/externalLink514.xml"/><Relationship Id="rId744" Type="http://schemas.openxmlformats.org/officeDocument/2006/relationships/externalLink" Target="externalLinks/externalLink721.xml"/><Relationship Id="rId80" Type="http://schemas.openxmlformats.org/officeDocument/2006/relationships/externalLink" Target="externalLinks/externalLink57.xml"/><Relationship Id="rId176" Type="http://schemas.openxmlformats.org/officeDocument/2006/relationships/externalLink" Target="externalLinks/externalLink153.xml"/><Relationship Id="rId383" Type="http://schemas.openxmlformats.org/officeDocument/2006/relationships/externalLink" Target="externalLinks/externalLink360.xml"/><Relationship Id="rId590" Type="http://schemas.openxmlformats.org/officeDocument/2006/relationships/externalLink" Target="externalLinks/externalLink567.xml"/><Relationship Id="rId604" Type="http://schemas.openxmlformats.org/officeDocument/2006/relationships/externalLink" Target="externalLinks/externalLink581.xml"/><Relationship Id="rId811" Type="http://schemas.openxmlformats.org/officeDocument/2006/relationships/externalLink" Target="externalLinks/externalLink788.xml"/><Relationship Id="rId243" Type="http://schemas.openxmlformats.org/officeDocument/2006/relationships/externalLink" Target="externalLinks/externalLink220.xml"/><Relationship Id="rId450" Type="http://schemas.openxmlformats.org/officeDocument/2006/relationships/externalLink" Target="externalLinks/externalLink427.xml"/><Relationship Id="rId688" Type="http://schemas.openxmlformats.org/officeDocument/2006/relationships/externalLink" Target="externalLinks/externalLink665.xml"/><Relationship Id="rId38" Type="http://schemas.openxmlformats.org/officeDocument/2006/relationships/externalLink" Target="externalLinks/externalLink15.xml"/><Relationship Id="rId103" Type="http://schemas.openxmlformats.org/officeDocument/2006/relationships/externalLink" Target="externalLinks/externalLink80.xml"/><Relationship Id="rId310" Type="http://schemas.openxmlformats.org/officeDocument/2006/relationships/externalLink" Target="externalLinks/externalLink287.xml"/><Relationship Id="rId548" Type="http://schemas.openxmlformats.org/officeDocument/2006/relationships/externalLink" Target="externalLinks/externalLink525.xml"/><Relationship Id="rId755" Type="http://schemas.openxmlformats.org/officeDocument/2006/relationships/externalLink" Target="externalLinks/externalLink732.xml"/><Relationship Id="rId91" Type="http://schemas.openxmlformats.org/officeDocument/2006/relationships/externalLink" Target="externalLinks/externalLink68.xml"/><Relationship Id="rId187" Type="http://schemas.openxmlformats.org/officeDocument/2006/relationships/externalLink" Target="externalLinks/externalLink164.xml"/><Relationship Id="rId394" Type="http://schemas.openxmlformats.org/officeDocument/2006/relationships/externalLink" Target="externalLinks/externalLink371.xml"/><Relationship Id="rId408" Type="http://schemas.openxmlformats.org/officeDocument/2006/relationships/externalLink" Target="externalLinks/externalLink385.xml"/><Relationship Id="rId615" Type="http://schemas.openxmlformats.org/officeDocument/2006/relationships/externalLink" Target="externalLinks/externalLink592.xml"/><Relationship Id="rId822" Type="http://schemas.openxmlformats.org/officeDocument/2006/relationships/externalLink" Target="externalLinks/externalLink799.xml"/><Relationship Id="rId254" Type="http://schemas.openxmlformats.org/officeDocument/2006/relationships/externalLink" Target="externalLinks/externalLink231.xml"/><Relationship Id="rId699" Type="http://schemas.openxmlformats.org/officeDocument/2006/relationships/externalLink" Target="externalLinks/externalLink676.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461" Type="http://schemas.openxmlformats.org/officeDocument/2006/relationships/externalLink" Target="externalLinks/externalLink438.xml"/><Relationship Id="rId559" Type="http://schemas.openxmlformats.org/officeDocument/2006/relationships/externalLink" Target="externalLinks/externalLink536.xml"/><Relationship Id="rId766" Type="http://schemas.openxmlformats.org/officeDocument/2006/relationships/externalLink" Target="externalLinks/externalLink743.xml"/><Relationship Id="rId198" Type="http://schemas.openxmlformats.org/officeDocument/2006/relationships/externalLink" Target="externalLinks/externalLink175.xml"/><Relationship Id="rId321" Type="http://schemas.openxmlformats.org/officeDocument/2006/relationships/externalLink" Target="externalLinks/externalLink298.xml"/><Relationship Id="rId419" Type="http://schemas.openxmlformats.org/officeDocument/2006/relationships/externalLink" Target="externalLinks/externalLink396.xml"/><Relationship Id="rId626" Type="http://schemas.openxmlformats.org/officeDocument/2006/relationships/externalLink" Target="externalLinks/externalLink603.xml"/><Relationship Id="rId833" Type="http://schemas.openxmlformats.org/officeDocument/2006/relationships/externalLink" Target="externalLinks/externalLink810.xml"/><Relationship Id="rId265" Type="http://schemas.openxmlformats.org/officeDocument/2006/relationships/externalLink" Target="externalLinks/externalLink242.xml"/><Relationship Id="rId472" Type="http://schemas.openxmlformats.org/officeDocument/2006/relationships/externalLink" Target="externalLinks/externalLink449.xml"/><Relationship Id="rId125" Type="http://schemas.openxmlformats.org/officeDocument/2006/relationships/externalLink" Target="externalLinks/externalLink102.xml"/><Relationship Id="rId332" Type="http://schemas.openxmlformats.org/officeDocument/2006/relationships/externalLink" Target="externalLinks/externalLink309.xml"/><Relationship Id="rId777" Type="http://schemas.openxmlformats.org/officeDocument/2006/relationships/externalLink" Target="externalLinks/externalLink754.xml"/><Relationship Id="rId637" Type="http://schemas.openxmlformats.org/officeDocument/2006/relationships/externalLink" Target="externalLinks/externalLink614.xml"/><Relationship Id="rId844" Type="http://schemas.openxmlformats.org/officeDocument/2006/relationships/externalLink" Target="externalLinks/externalLink821.xml"/><Relationship Id="rId276" Type="http://schemas.openxmlformats.org/officeDocument/2006/relationships/externalLink" Target="externalLinks/externalLink253.xml"/><Relationship Id="rId483" Type="http://schemas.openxmlformats.org/officeDocument/2006/relationships/externalLink" Target="externalLinks/externalLink460.xml"/><Relationship Id="rId690" Type="http://schemas.openxmlformats.org/officeDocument/2006/relationships/externalLink" Target="externalLinks/externalLink667.xml"/><Relationship Id="rId704" Type="http://schemas.openxmlformats.org/officeDocument/2006/relationships/externalLink" Target="externalLinks/externalLink681.xml"/><Relationship Id="rId40" Type="http://schemas.openxmlformats.org/officeDocument/2006/relationships/externalLink" Target="externalLinks/externalLink17.xml"/><Relationship Id="rId136" Type="http://schemas.openxmlformats.org/officeDocument/2006/relationships/externalLink" Target="externalLinks/externalLink113.xml"/><Relationship Id="rId343" Type="http://schemas.openxmlformats.org/officeDocument/2006/relationships/externalLink" Target="externalLinks/externalLink320.xml"/><Relationship Id="rId550" Type="http://schemas.openxmlformats.org/officeDocument/2006/relationships/externalLink" Target="externalLinks/externalLink527.xml"/><Relationship Id="rId788" Type="http://schemas.openxmlformats.org/officeDocument/2006/relationships/externalLink" Target="externalLinks/externalLink765.xml"/><Relationship Id="rId203" Type="http://schemas.openxmlformats.org/officeDocument/2006/relationships/externalLink" Target="externalLinks/externalLink180.xml"/><Relationship Id="rId648" Type="http://schemas.openxmlformats.org/officeDocument/2006/relationships/externalLink" Target="externalLinks/externalLink625.xml"/><Relationship Id="rId855" Type="http://schemas.openxmlformats.org/officeDocument/2006/relationships/externalLink" Target="externalLinks/externalLink832.xml"/><Relationship Id="rId287" Type="http://schemas.openxmlformats.org/officeDocument/2006/relationships/externalLink" Target="externalLinks/externalLink264.xml"/><Relationship Id="rId410" Type="http://schemas.openxmlformats.org/officeDocument/2006/relationships/externalLink" Target="externalLinks/externalLink387.xml"/><Relationship Id="rId494" Type="http://schemas.openxmlformats.org/officeDocument/2006/relationships/externalLink" Target="externalLinks/externalLink471.xml"/><Relationship Id="rId508" Type="http://schemas.openxmlformats.org/officeDocument/2006/relationships/externalLink" Target="externalLinks/externalLink485.xml"/><Relationship Id="rId715" Type="http://schemas.openxmlformats.org/officeDocument/2006/relationships/externalLink" Target="externalLinks/externalLink692.xml"/><Relationship Id="rId147" Type="http://schemas.openxmlformats.org/officeDocument/2006/relationships/externalLink" Target="externalLinks/externalLink124.xml"/><Relationship Id="rId354" Type="http://schemas.openxmlformats.org/officeDocument/2006/relationships/externalLink" Target="externalLinks/externalLink331.xml"/><Relationship Id="rId799" Type="http://schemas.openxmlformats.org/officeDocument/2006/relationships/externalLink" Target="externalLinks/externalLink776.xml"/><Relationship Id="rId51" Type="http://schemas.openxmlformats.org/officeDocument/2006/relationships/externalLink" Target="externalLinks/externalLink28.xml"/><Relationship Id="rId561" Type="http://schemas.openxmlformats.org/officeDocument/2006/relationships/externalLink" Target="externalLinks/externalLink538.xml"/><Relationship Id="rId659" Type="http://schemas.openxmlformats.org/officeDocument/2006/relationships/externalLink" Target="externalLinks/externalLink636.xml"/><Relationship Id="rId214" Type="http://schemas.openxmlformats.org/officeDocument/2006/relationships/externalLink" Target="externalLinks/externalLink191.xml"/><Relationship Id="rId298" Type="http://schemas.openxmlformats.org/officeDocument/2006/relationships/externalLink" Target="externalLinks/externalLink275.xml"/><Relationship Id="rId421" Type="http://schemas.openxmlformats.org/officeDocument/2006/relationships/externalLink" Target="externalLinks/externalLink398.xml"/><Relationship Id="rId519" Type="http://schemas.openxmlformats.org/officeDocument/2006/relationships/externalLink" Target="externalLinks/externalLink496.xml"/><Relationship Id="rId158" Type="http://schemas.openxmlformats.org/officeDocument/2006/relationships/externalLink" Target="externalLinks/externalLink135.xml"/><Relationship Id="rId726" Type="http://schemas.openxmlformats.org/officeDocument/2006/relationships/externalLink" Target="externalLinks/externalLink703.xml"/><Relationship Id="rId62" Type="http://schemas.openxmlformats.org/officeDocument/2006/relationships/externalLink" Target="externalLinks/externalLink39.xml"/><Relationship Id="rId365" Type="http://schemas.openxmlformats.org/officeDocument/2006/relationships/externalLink" Target="externalLinks/externalLink342.xml"/><Relationship Id="rId572" Type="http://schemas.openxmlformats.org/officeDocument/2006/relationships/externalLink" Target="externalLinks/externalLink549.xml"/><Relationship Id="rId225" Type="http://schemas.openxmlformats.org/officeDocument/2006/relationships/externalLink" Target="externalLinks/externalLink202.xml"/><Relationship Id="rId432" Type="http://schemas.openxmlformats.org/officeDocument/2006/relationships/externalLink" Target="externalLinks/externalLink409.xml"/><Relationship Id="rId737" Type="http://schemas.openxmlformats.org/officeDocument/2006/relationships/externalLink" Target="externalLinks/externalLink714.xml"/><Relationship Id="rId73" Type="http://schemas.openxmlformats.org/officeDocument/2006/relationships/externalLink" Target="externalLinks/externalLink50.xml"/><Relationship Id="rId169" Type="http://schemas.openxmlformats.org/officeDocument/2006/relationships/externalLink" Target="externalLinks/externalLink146.xml"/><Relationship Id="rId376" Type="http://schemas.openxmlformats.org/officeDocument/2006/relationships/externalLink" Target="externalLinks/externalLink353.xml"/><Relationship Id="rId583" Type="http://schemas.openxmlformats.org/officeDocument/2006/relationships/externalLink" Target="externalLinks/externalLink560.xml"/><Relationship Id="rId790" Type="http://schemas.openxmlformats.org/officeDocument/2006/relationships/externalLink" Target="externalLinks/externalLink767.xml"/><Relationship Id="rId804" Type="http://schemas.openxmlformats.org/officeDocument/2006/relationships/externalLink" Target="externalLinks/externalLink781.xml"/><Relationship Id="rId4" Type="http://schemas.openxmlformats.org/officeDocument/2006/relationships/worksheet" Target="worksheets/sheet4.xml"/><Relationship Id="rId236" Type="http://schemas.openxmlformats.org/officeDocument/2006/relationships/externalLink" Target="externalLinks/externalLink213.xml"/><Relationship Id="rId443" Type="http://schemas.openxmlformats.org/officeDocument/2006/relationships/externalLink" Target="externalLinks/externalLink420.xml"/><Relationship Id="rId650" Type="http://schemas.openxmlformats.org/officeDocument/2006/relationships/externalLink" Target="externalLinks/externalLink627.xml"/><Relationship Id="rId303" Type="http://schemas.openxmlformats.org/officeDocument/2006/relationships/externalLink" Target="externalLinks/externalLink280.xml"/><Relationship Id="rId748" Type="http://schemas.openxmlformats.org/officeDocument/2006/relationships/externalLink" Target="externalLinks/externalLink725.xml"/><Relationship Id="rId84" Type="http://schemas.openxmlformats.org/officeDocument/2006/relationships/externalLink" Target="externalLinks/externalLink61.xml"/><Relationship Id="rId387" Type="http://schemas.openxmlformats.org/officeDocument/2006/relationships/externalLink" Target="externalLinks/externalLink364.xml"/><Relationship Id="rId510" Type="http://schemas.openxmlformats.org/officeDocument/2006/relationships/externalLink" Target="externalLinks/externalLink487.xml"/><Relationship Id="rId594" Type="http://schemas.openxmlformats.org/officeDocument/2006/relationships/externalLink" Target="externalLinks/externalLink571.xml"/><Relationship Id="rId608" Type="http://schemas.openxmlformats.org/officeDocument/2006/relationships/externalLink" Target="externalLinks/externalLink585.xml"/><Relationship Id="rId815" Type="http://schemas.openxmlformats.org/officeDocument/2006/relationships/externalLink" Target="externalLinks/externalLink792.xml"/><Relationship Id="rId247" Type="http://schemas.openxmlformats.org/officeDocument/2006/relationships/externalLink" Target="externalLinks/externalLink224.xml"/><Relationship Id="rId107" Type="http://schemas.openxmlformats.org/officeDocument/2006/relationships/externalLink" Target="externalLinks/externalLink84.xml"/><Relationship Id="rId454" Type="http://schemas.openxmlformats.org/officeDocument/2006/relationships/externalLink" Target="externalLinks/externalLink431.xml"/><Relationship Id="rId661" Type="http://schemas.openxmlformats.org/officeDocument/2006/relationships/externalLink" Target="externalLinks/externalLink638.xml"/><Relationship Id="rId759" Type="http://schemas.openxmlformats.org/officeDocument/2006/relationships/externalLink" Target="externalLinks/externalLink736.xml"/><Relationship Id="rId11" Type="http://schemas.openxmlformats.org/officeDocument/2006/relationships/worksheet" Target="worksheets/sheet11.xml"/><Relationship Id="rId314" Type="http://schemas.openxmlformats.org/officeDocument/2006/relationships/externalLink" Target="externalLinks/externalLink291.xml"/><Relationship Id="rId398" Type="http://schemas.openxmlformats.org/officeDocument/2006/relationships/externalLink" Target="externalLinks/externalLink375.xml"/><Relationship Id="rId521" Type="http://schemas.openxmlformats.org/officeDocument/2006/relationships/externalLink" Target="externalLinks/externalLink498.xml"/><Relationship Id="rId619" Type="http://schemas.openxmlformats.org/officeDocument/2006/relationships/externalLink" Target="externalLinks/externalLink596.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826" Type="http://schemas.openxmlformats.org/officeDocument/2006/relationships/externalLink" Target="externalLinks/externalLink803.xml"/><Relationship Id="rId258" Type="http://schemas.openxmlformats.org/officeDocument/2006/relationships/externalLink" Target="externalLinks/externalLink235.xml"/><Relationship Id="rId465" Type="http://schemas.openxmlformats.org/officeDocument/2006/relationships/externalLink" Target="externalLinks/externalLink442.xml"/><Relationship Id="rId672" Type="http://schemas.openxmlformats.org/officeDocument/2006/relationships/externalLink" Target="externalLinks/externalLink649.xml"/><Relationship Id="rId22" Type="http://schemas.openxmlformats.org/officeDocument/2006/relationships/worksheet" Target="worksheets/sheet22.xml"/><Relationship Id="rId118" Type="http://schemas.openxmlformats.org/officeDocument/2006/relationships/externalLink" Target="externalLinks/externalLink95.xml"/><Relationship Id="rId325" Type="http://schemas.openxmlformats.org/officeDocument/2006/relationships/externalLink" Target="externalLinks/externalLink302.xml"/><Relationship Id="rId532" Type="http://schemas.openxmlformats.org/officeDocument/2006/relationships/externalLink" Target="externalLinks/externalLink509.xml"/><Relationship Id="rId171" Type="http://schemas.openxmlformats.org/officeDocument/2006/relationships/externalLink" Target="externalLinks/externalLink148.xml"/><Relationship Id="rId837" Type="http://schemas.openxmlformats.org/officeDocument/2006/relationships/externalLink" Target="externalLinks/externalLink814.xml"/><Relationship Id="rId269" Type="http://schemas.openxmlformats.org/officeDocument/2006/relationships/externalLink" Target="externalLinks/externalLink246.xml"/><Relationship Id="rId476" Type="http://schemas.openxmlformats.org/officeDocument/2006/relationships/externalLink" Target="externalLinks/externalLink453.xml"/><Relationship Id="rId683" Type="http://schemas.openxmlformats.org/officeDocument/2006/relationships/externalLink" Target="externalLinks/externalLink660.xml"/><Relationship Id="rId33" Type="http://schemas.openxmlformats.org/officeDocument/2006/relationships/externalLink" Target="externalLinks/externalLink10.xml"/><Relationship Id="rId129" Type="http://schemas.openxmlformats.org/officeDocument/2006/relationships/externalLink" Target="externalLinks/externalLink106.xml"/><Relationship Id="rId336" Type="http://schemas.openxmlformats.org/officeDocument/2006/relationships/externalLink" Target="externalLinks/externalLink313.xml"/><Relationship Id="rId543" Type="http://schemas.openxmlformats.org/officeDocument/2006/relationships/externalLink" Target="externalLinks/externalLink520.xml"/><Relationship Id="rId182" Type="http://schemas.openxmlformats.org/officeDocument/2006/relationships/externalLink" Target="externalLinks/externalLink159.xml"/><Relationship Id="rId403" Type="http://schemas.openxmlformats.org/officeDocument/2006/relationships/externalLink" Target="externalLinks/externalLink380.xml"/><Relationship Id="rId750" Type="http://schemas.openxmlformats.org/officeDocument/2006/relationships/externalLink" Target="externalLinks/externalLink727.xml"/><Relationship Id="rId848" Type="http://schemas.openxmlformats.org/officeDocument/2006/relationships/externalLink" Target="externalLinks/externalLink825.xml"/><Relationship Id="rId487" Type="http://schemas.openxmlformats.org/officeDocument/2006/relationships/externalLink" Target="externalLinks/externalLink464.xml"/><Relationship Id="rId610" Type="http://schemas.openxmlformats.org/officeDocument/2006/relationships/externalLink" Target="externalLinks/externalLink587.xml"/><Relationship Id="rId694" Type="http://schemas.openxmlformats.org/officeDocument/2006/relationships/externalLink" Target="externalLinks/externalLink671.xml"/><Relationship Id="rId708" Type="http://schemas.openxmlformats.org/officeDocument/2006/relationships/externalLink" Target="externalLinks/externalLink685.xml"/><Relationship Id="rId347" Type="http://schemas.openxmlformats.org/officeDocument/2006/relationships/externalLink" Target="externalLinks/externalLink324.xml"/><Relationship Id="rId44" Type="http://schemas.openxmlformats.org/officeDocument/2006/relationships/externalLink" Target="externalLinks/externalLink21.xml"/><Relationship Id="rId554" Type="http://schemas.openxmlformats.org/officeDocument/2006/relationships/externalLink" Target="externalLinks/externalLink531.xml"/><Relationship Id="rId761" Type="http://schemas.openxmlformats.org/officeDocument/2006/relationships/externalLink" Target="externalLinks/externalLink738.xml"/><Relationship Id="rId859" Type="http://schemas.openxmlformats.org/officeDocument/2006/relationships/theme" Target="theme/theme1.xml"/><Relationship Id="rId193" Type="http://schemas.openxmlformats.org/officeDocument/2006/relationships/externalLink" Target="externalLinks/externalLink170.xml"/><Relationship Id="rId207" Type="http://schemas.openxmlformats.org/officeDocument/2006/relationships/externalLink" Target="externalLinks/externalLink184.xml"/><Relationship Id="rId414" Type="http://schemas.openxmlformats.org/officeDocument/2006/relationships/externalLink" Target="externalLinks/externalLink391.xml"/><Relationship Id="rId498" Type="http://schemas.openxmlformats.org/officeDocument/2006/relationships/externalLink" Target="externalLinks/externalLink475.xml"/><Relationship Id="rId621" Type="http://schemas.openxmlformats.org/officeDocument/2006/relationships/externalLink" Target="externalLinks/externalLink598.xml"/><Relationship Id="rId260" Type="http://schemas.openxmlformats.org/officeDocument/2006/relationships/externalLink" Target="externalLinks/externalLink237.xml"/><Relationship Id="rId719" Type="http://schemas.openxmlformats.org/officeDocument/2006/relationships/externalLink" Target="externalLinks/externalLink696.xml"/><Relationship Id="rId55" Type="http://schemas.openxmlformats.org/officeDocument/2006/relationships/externalLink" Target="externalLinks/externalLink32.xml"/><Relationship Id="rId120" Type="http://schemas.openxmlformats.org/officeDocument/2006/relationships/externalLink" Target="externalLinks/externalLink97.xml"/><Relationship Id="rId358" Type="http://schemas.openxmlformats.org/officeDocument/2006/relationships/externalLink" Target="externalLinks/externalLink335.xml"/><Relationship Id="rId565" Type="http://schemas.openxmlformats.org/officeDocument/2006/relationships/externalLink" Target="externalLinks/externalLink542.xml"/><Relationship Id="rId772" Type="http://schemas.openxmlformats.org/officeDocument/2006/relationships/externalLink" Target="externalLinks/externalLink749.xml"/><Relationship Id="rId218" Type="http://schemas.openxmlformats.org/officeDocument/2006/relationships/externalLink" Target="externalLinks/externalLink195.xml"/><Relationship Id="rId425" Type="http://schemas.openxmlformats.org/officeDocument/2006/relationships/externalLink" Target="externalLinks/externalLink402.xml"/><Relationship Id="rId632" Type="http://schemas.openxmlformats.org/officeDocument/2006/relationships/externalLink" Target="externalLinks/externalLink609.xml"/><Relationship Id="rId271" Type="http://schemas.openxmlformats.org/officeDocument/2006/relationships/externalLink" Target="externalLinks/externalLink248.xml"/><Relationship Id="rId66" Type="http://schemas.openxmlformats.org/officeDocument/2006/relationships/externalLink" Target="externalLinks/externalLink43.xml"/><Relationship Id="rId131" Type="http://schemas.openxmlformats.org/officeDocument/2006/relationships/externalLink" Target="externalLinks/externalLink108.xml"/><Relationship Id="rId369" Type="http://schemas.openxmlformats.org/officeDocument/2006/relationships/externalLink" Target="externalLinks/externalLink346.xml"/><Relationship Id="rId576" Type="http://schemas.openxmlformats.org/officeDocument/2006/relationships/externalLink" Target="externalLinks/externalLink553.xml"/><Relationship Id="rId783" Type="http://schemas.openxmlformats.org/officeDocument/2006/relationships/externalLink" Target="externalLinks/externalLink760.xml"/><Relationship Id="rId229" Type="http://schemas.openxmlformats.org/officeDocument/2006/relationships/externalLink" Target="externalLinks/externalLink206.xml"/><Relationship Id="rId436" Type="http://schemas.openxmlformats.org/officeDocument/2006/relationships/externalLink" Target="externalLinks/externalLink413.xml"/><Relationship Id="rId643" Type="http://schemas.openxmlformats.org/officeDocument/2006/relationships/externalLink" Target="externalLinks/externalLink620.xml"/><Relationship Id="rId850" Type="http://schemas.openxmlformats.org/officeDocument/2006/relationships/externalLink" Target="externalLinks/externalLink827.xml"/><Relationship Id="rId77" Type="http://schemas.openxmlformats.org/officeDocument/2006/relationships/externalLink" Target="externalLinks/externalLink54.xml"/><Relationship Id="rId282" Type="http://schemas.openxmlformats.org/officeDocument/2006/relationships/externalLink" Target="externalLinks/externalLink259.xml"/><Relationship Id="rId503" Type="http://schemas.openxmlformats.org/officeDocument/2006/relationships/externalLink" Target="externalLinks/externalLink480.xml"/><Relationship Id="rId587" Type="http://schemas.openxmlformats.org/officeDocument/2006/relationships/externalLink" Target="externalLinks/externalLink564.xml"/><Relationship Id="rId710" Type="http://schemas.openxmlformats.org/officeDocument/2006/relationships/externalLink" Target="externalLinks/externalLink687.xml"/><Relationship Id="rId808" Type="http://schemas.openxmlformats.org/officeDocument/2006/relationships/externalLink" Target="externalLinks/externalLink78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9.5746227407596141E-2"/>
          <c:w val="1"/>
          <c:h val="0.67263653316116345"/>
        </c:manualLayout>
      </c:layout>
      <c:lineChart>
        <c:grouping val="standard"/>
        <c:varyColors val="0"/>
        <c:ser>
          <c:idx val="0"/>
          <c:order val="0"/>
          <c:spPr>
            <a:ln w="34925"/>
          </c:spPr>
          <c:val>
            <c:numRef>
              <c:f>Jadwal!$L$28:$W$28</c:f>
              <c:numCache>
                <c:formatCode>_(* #,##0.00_);_(* \(#,##0.00\);_(* "-"_);_(@_)</c:formatCode>
                <c:ptCount val="12"/>
                <c:pt idx="0">
                  <c:v>4.088947865094954</c:v>
                </c:pt>
                <c:pt idx="1">
                  <c:v>16.097081918495274</c:v>
                </c:pt>
                <c:pt idx="2">
                  <c:v>25.187741279802054</c:v>
                </c:pt>
                <c:pt idx="3">
                  <c:v>40.783499939323875</c:v>
                </c:pt>
                <c:pt idx="4">
                  <c:v>56.379258598845695</c:v>
                </c:pt>
                <c:pt idx="5">
                  <c:v>65.469917960152472</c:v>
                </c:pt>
                <c:pt idx="6">
                  <c:v>77.738726067618714</c:v>
                </c:pt>
                <c:pt idx="7">
                  <c:v>90.007534175084956</c:v>
                </c:pt>
                <c:pt idx="8">
                  <c:v>93.201712512599642</c:v>
                </c:pt>
                <c:pt idx="9">
                  <c:v>96.395890850114327</c:v>
                </c:pt>
                <c:pt idx="10">
                  <c:v>99.983970408644765</c:v>
                </c:pt>
                <c:pt idx="11">
                  <c:v>99.999999999999986</c:v>
                </c:pt>
              </c:numCache>
            </c:numRef>
          </c:val>
          <c:smooth val="0"/>
          <c:extLst>
            <c:ext xmlns:c16="http://schemas.microsoft.com/office/drawing/2014/chart" uri="{C3380CC4-5D6E-409C-BE32-E72D297353CC}">
              <c16:uniqueId val="{00000000-C3BF-499F-818D-688A6BD49B89}"/>
            </c:ext>
          </c:extLst>
        </c:ser>
        <c:dLbls>
          <c:showLegendKey val="0"/>
          <c:showVal val="0"/>
          <c:showCatName val="0"/>
          <c:showSerName val="0"/>
          <c:showPercent val="0"/>
          <c:showBubbleSize val="0"/>
        </c:dLbls>
        <c:marker val="1"/>
        <c:smooth val="0"/>
        <c:axId val="254201856"/>
        <c:axId val="254203392"/>
      </c:lineChart>
      <c:catAx>
        <c:axId val="254201856"/>
        <c:scaling>
          <c:orientation val="minMax"/>
        </c:scaling>
        <c:delete val="1"/>
        <c:axPos val="b"/>
        <c:majorTickMark val="out"/>
        <c:minorTickMark val="none"/>
        <c:tickLblPos val="nextTo"/>
        <c:crossAx val="254203392"/>
        <c:crosses val="autoZero"/>
        <c:auto val="1"/>
        <c:lblAlgn val="ctr"/>
        <c:lblOffset val="100"/>
        <c:noMultiLvlLbl val="0"/>
      </c:catAx>
      <c:valAx>
        <c:axId val="254203392"/>
        <c:scaling>
          <c:orientation val="minMax"/>
        </c:scaling>
        <c:delete val="1"/>
        <c:axPos val="l"/>
        <c:numFmt formatCode="_(* #,##0.00_);_(* \(#,##0.00\);_(* &quot;-&quot;_);_(@_)" sourceLinked="1"/>
        <c:majorTickMark val="out"/>
        <c:minorTickMark val="none"/>
        <c:tickLblPos val="nextTo"/>
        <c:crossAx val="25420185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3467100</xdr:colOff>
      <xdr:row>18</xdr:row>
      <xdr:rowOff>195265</xdr:rowOff>
    </xdr:from>
    <xdr:to>
      <xdr:col>8</xdr:col>
      <xdr:colOff>95250</xdr:colOff>
      <xdr:row>30</xdr:row>
      <xdr:rowOff>152400</xdr:rowOff>
    </xdr:to>
    <xdr:sp macro="" textlink="">
      <xdr:nvSpPr>
        <xdr:cNvPr id="4" name="Rectangle 3">
          <a:extLst>
            <a:ext uri="{FF2B5EF4-FFF2-40B4-BE49-F238E27FC236}">
              <a16:creationId xmlns:a16="http://schemas.microsoft.com/office/drawing/2014/main" id="{DAEB5ED2-5EE6-47A7-9D89-85C0768F1ABF}"/>
            </a:ext>
          </a:extLst>
        </xdr:cNvPr>
        <xdr:cNvSpPr>
          <a:spLocks noChangeArrowheads="1"/>
        </xdr:cNvSpPr>
      </xdr:nvSpPr>
      <xdr:spPr bwMode="auto">
        <a:xfrm>
          <a:off x="5343525" y="6491290"/>
          <a:ext cx="3514725" cy="2500310"/>
        </a:xfrm>
        <a:prstGeom prst="rect">
          <a:avLst/>
        </a:prstGeom>
        <a:noFill/>
        <a:ln w="9525">
          <a:noFill/>
          <a:miter lim="800000"/>
          <a:headEnd/>
          <a:tailEnd/>
        </a:ln>
      </xdr:spPr>
      <xdr:txBody>
        <a:bodyPr vertOverflow="clip" wrap="square" lIns="36576" tIns="27432" rIns="36576" bIns="0" anchor="t" upright="1"/>
        <a:lstStyle/>
        <a:p>
          <a:pPr algn="ctr" rtl="1">
            <a:lnSpc>
              <a:spcPts val="1300"/>
            </a:lnSpc>
            <a:defRPr sz="1000"/>
          </a:pPr>
          <a:r>
            <a:rPr lang="en-US" sz="1100" b="0" i="0" strike="noStrike">
              <a:solidFill>
                <a:srgbClr val="000000"/>
              </a:solidFill>
              <a:latin typeface="Century Gothic" pitchFamily="34" charset="0"/>
              <a:ea typeface="Tahoma" pitchFamily="34" charset="0"/>
              <a:cs typeface="Tahoma" pitchFamily="34" charset="0"/>
            </a:rPr>
            <a:t>Disetujui</a:t>
          </a:r>
          <a:r>
            <a:rPr lang="en-US" sz="1100" b="0" i="0" strike="noStrike" baseline="0">
              <a:solidFill>
                <a:srgbClr val="000000"/>
              </a:solidFill>
              <a:latin typeface="Century Gothic" pitchFamily="34" charset="0"/>
              <a:ea typeface="Tahoma" pitchFamily="34" charset="0"/>
              <a:cs typeface="Tahoma" pitchFamily="34" charset="0"/>
            </a:rPr>
            <a:t> </a:t>
          </a:r>
          <a:r>
            <a:rPr lang="en-US" sz="1100" b="0" i="0" strike="noStrike">
              <a:solidFill>
                <a:srgbClr val="000000"/>
              </a:solidFill>
              <a:latin typeface="Century Gothic" pitchFamily="34" charset="0"/>
              <a:ea typeface="Tahoma" pitchFamily="34" charset="0"/>
              <a:cs typeface="Tahoma" pitchFamily="34" charset="0"/>
            </a:rPr>
            <a:t>Oleh:</a:t>
          </a:r>
        </a:p>
        <a:p>
          <a:pPr algn="ctr" rtl="1"/>
          <a:r>
            <a:rPr lang="en-US" sz="1100" b="0" i="0" baseline="0">
              <a:effectLst/>
              <a:latin typeface="Century Gothic" pitchFamily="34" charset="0"/>
              <a:ea typeface="Tahoma" pitchFamily="34" charset="0"/>
              <a:cs typeface="Tahoma" pitchFamily="34" charset="0"/>
            </a:rPr>
            <a:t>KUASA PENGGUNA ANGGARAN (KPA)</a:t>
          </a:r>
        </a:p>
        <a:p>
          <a:pPr algn="ctr" rtl="1"/>
          <a:r>
            <a:rPr lang="en-US" sz="1100" b="0" i="0" baseline="0">
              <a:effectLst/>
              <a:latin typeface="Century Gothic" pitchFamily="34" charset="0"/>
              <a:ea typeface="Tahoma" pitchFamily="34" charset="0"/>
              <a:cs typeface="Tahoma" pitchFamily="34" charset="0"/>
            </a:rPr>
            <a:t>BIDANG SARANA, PRASARANA DAN KEMITRAAN DISPORASU</a:t>
          </a: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a:effectLst/>
            <a:latin typeface="Century Gothic" pitchFamily="34" charset="0"/>
            <a:ea typeface="Tahoma" pitchFamily="34" charset="0"/>
            <a:cs typeface="Tahoma" pitchFamily="34" charset="0"/>
          </a:endParaRPr>
        </a:p>
        <a:p>
          <a:pPr algn="ctr"/>
          <a:r>
            <a:rPr lang="en-US" sz="1100" b="1" u="sng">
              <a:effectLst/>
              <a:latin typeface="Century Gothic" pitchFamily="34" charset="0"/>
              <a:ea typeface="+mn-ea"/>
              <a:cs typeface="+mn-cs"/>
            </a:rPr>
            <a:t>SYAHRUDIN, SE, MM</a:t>
          </a:r>
        </a:p>
        <a:p>
          <a:pPr algn="ctr"/>
          <a:r>
            <a:rPr lang="en-GB" sz="1100">
              <a:effectLst/>
              <a:latin typeface="Century Gothic" pitchFamily="34" charset="0"/>
              <a:ea typeface="+mn-ea"/>
              <a:cs typeface="+mn-cs"/>
            </a:rPr>
            <a:t>19781023 200212 1 002</a:t>
          </a:r>
          <a:endParaRPr lang="en-US" sz="1100" b="0" i="0" strike="noStrike">
            <a:solidFill>
              <a:srgbClr val="000000"/>
            </a:solidFill>
            <a:latin typeface="Century Gothic" pitchFamily="34" charset="0"/>
            <a:ea typeface="Tahoma" pitchFamily="34" charset="0"/>
            <a:cs typeface="Tahom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95251</xdr:colOff>
      <xdr:row>27</xdr:row>
      <xdr:rowOff>190501</xdr:rowOff>
    </xdr:from>
    <xdr:to>
      <xdr:col>10</xdr:col>
      <xdr:colOff>1312070</xdr:colOff>
      <xdr:row>39</xdr:row>
      <xdr:rowOff>119061</xdr:rowOff>
    </xdr:to>
    <xdr:sp macro="" textlink="">
      <xdr:nvSpPr>
        <xdr:cNvPr id="3" name="Rectangle 2">
          <a:extLst>
            <a:ext uri="{FF2B5EF4-FFF2-40B4-BE49-F238E27FC236}">
              <a16:creationId xmlns:a16="http://schemas.microsoft.com/office/drawing/2014/main" id="{D79F0E24-67B9-453F-8F44-4F583A140455}"/>
            </a:ext>
          </a:extLst>
        </xdr:cNvPr>
        <xdr:cNvSpPr>
          <a:spLocks noChangeArrowheads="1"/>
        </xdr:cNvSpPr>
      </xdr:nvSpPr>
      <xdr:spPr bwMode="auto">
        <a:xfrm>
          <a:off x="6381751" y="6560345"/>
          <a:ext cx="3514725" cy="2500310"/>
        </a:xfrm>
        <a:prstGeom prst="rect">
          <a:avLst/>
        </a:prstGeom>
        <a:noFill/>
        <a:ln w="9525">
          <a:noFill/>
          <a:miter lim="800000"/>
          <a:headEnd/>
          <a:tailEnd/>
        </a:ln>
      </xdr:spPr>
      <xdr:txBody>
        <a:bodyPr vertOverflow="clip" wrap="square" lIns="36576" tIns="27432" rIns="36576" bIns="0" anchor="t" upright="1"/>
        <a:lstStyle/>
        <a:p>
          <a:pPr algn="ctr" rtl="1">
            <a:lnSpc>
              <a:spcPts val="1300"/>
            </a:lnSpc>
            <a:defRPr sz="1000"/>
          </a:pPr>
          <a:r>
            <a:rPr lang="en-US" sz="1100" b="0" i="0" strike="noStrike">
              <a:solidFill>
                <a:srgbClr val="000000"/>
              </a:solidFill>
              <a:latin typeface="Century Gothic" pitchFamily="34" charset="0"/>
              <a:ea typeface="Tahoma" pitchFamily="34" charset="0"/>
              <a:cs typeface="Tahoma" pitchFamily="34" charset="0"/>
            </a:rPr>
            <a:t>Disetujui</a:t>
          </a:r>
          <a:r>
            <a:rPr lang="en-US" sz="1100" b="0" i="0" strike="noStrike" baseline="0">
              <a:solidFill>
                <a:srgbClr val="000000"/>
              </a:solidFill>
              <a:latin typeface="Century Gothic" pitchFamily="34" charset="0"/>
              <a:ea typeface="Tahoma" pitchFamily="34" charset="0"/>
              <a:cs typeface="Tahoma" pitchFamily="34" charset="0"/>
            </a:rPr>
            <a:t> </a:t>
          </a:r>
          <a:r>
            <a:rPr lang="en-US" sz="1100" b="0" i="0" strike="noStrike">
              <a:solidFill>
                <a:srgbClr val="000000"/>
              </a:solidFill>
              <a:latin typeface="Century Gothic" pitchFamily="34" charset="0"/>
              <a:ea typeface="Tahoma" pitchFamily="34" charset="0"/>
              <a:cs typeface="Tahoma" pitchFamily="34" charset="0"/>
            </a:rPr>
            <a:t>Oleh:</a:t>
          </a:r>
        </a:p>
        <a:p>
          <a:pPr algn="ctr" rtl="1"/>
          <a:r>
            <a:rPr lang="en-US" sz="1100" b="0" i="0" baseline="0">
              <a:effectLst/>
              <a:latin typeface="Century Gothic" pitchFamily="34" charset="0"/>
              <a:ea typeface="Tahoma" pitchFamily="34" charset="0"/>
              <a:cs typeface="Tahoma" pitchFamily="34" charset="0"/>
            </a:rPr>
            <a:t>KUASA PENGGUNA ANGGARAN (KPA)</a:t>
          </a:r>
        </a:p>
        <a:p>
          <a:pPr algn="ctr" rtl="1"/>
          <a:r>
            <a:rPr lang="en-US" sz="1100" b="0" i="0" baseline="0">
              <a:effectLst/>
              <a:latin typeface="Century Gothic" pitchFamily="34" charset="0"/>
              <a:ea typeface="Tahoma" pitchFamily="34" charset="0"/>
              <a:cs typeface="Tahoma" pitchFamily="34" charset="0"/>
            </a:rPr>
            <a:t>BIDANG SARANA, PRASARANA DAN KEMITRAAN DISPORASU</a:t>
          </a: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i="0" baseline="0">
            <a:effectLst/>
            <a:latin typeface="Century Gothic" pitchFamily="34" charset="0"/>
            <a:ea typeface="Tahoma" pitchFamily="34" charset="0"/>
            <a:cs typeface="Tahoma" pitchFamily="34" charset="0"/>
          </a:endParaRPr>
        </a:p>
        <a:p>
          <a:pPr algn="ctr" rtl="1"/>
          <a:endParaRPr lang="en-US" sz="1100" b="0">
            <a:effectLst/>
            <a:latin typeface="Century Gothic" pitchFamily="34" charset="0"/>
            <a:ea typeface="Tahoma" pitchFamily="34" charset="0"/>
            <a:cs typeface="Tahoma" pitchFamily="34" charset="0"/>
          </a:endParaRPr>
        </a:p>
        <a:p>
          <a:pPr algn="ctr"/>
          <a:r>
            <a:rPr lang="en-US" sz="1100" b="1" u="sng">
              <a:effectLst/>
              <a:latin typeface="Century Gothic" pitchFamily="34" charset="0"/>
              <a:ea typeface="+mn-ea"/>
              <a:cs typeface="+mn-cs"/>
            </a:rPr>
            <a:t>SYAHRUDIN, SE, MM</a:t>
          </a:r>
        </a:p>
        <a:p>
          <a:pPr algn="ctr"/>
          <a:r>
            <a:rPr lang="en-GB" sz="1100">
              <a:effectLst/>
              <a:latin typeface="Century Gothic" pitchFamily="34" charset="0"/>
              <a:ea typeface="+mn-ea"/>
              <a:cs typeface="+mn-cs"/>
            </a:rPr>
            <a:t>19781023 200212 1 002</a:t>
          </a:r>
          <a:endParaRPr lang="en-US" sz="1100" b="0" i="0" strike="noStrike">
            <a:solidFill>
              <a:srgbClr val="000000"/>
            </a:solidFill>
            <a:latin typeface="Century Gothic" pitchFamily="34" charset="0"/>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440532</xdr:colOff>
      <xdr:row>8</xdr:row>
      <xdr:rowOff>142874</xdr:rowOff>
    </xdr:from>
    <xdr:to>
      <xdr:col>23</xdr:col>
      <xdr:colOff>285750</xdr:colOff>
      <xdr:row>27</xdr:row>
      <xdr:rowOff>154781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1018442</xdr:colOff>
      <xdr:row>7</xdr:row>
      <xdr:rowOff>0</xdr:rowOff>
    </xdr:from>
    <xdr:to>
      <xdr:col>2</xdr:col>
      <xdr:colOff>1868365</xdr:colOff>
      <xdr:row>7</xdr:row>
      <xdr:rowOff>0</xdr:rowOff>
    </xdr:to>
    <xdr:cxnSp macro="">
      <xdr:nvCxnSpPr>
        <xdr:cNvPr id="3" name="Straight Connector 2">
          <a:extLst>
            <a:ext uri="{FF2B5EF4-FFF2-40B4-BE49-F238E27FC236}">
              <a16:creationId xmlns:a16="http://schemas.microsoft.com/office/drawing/2014/main" id="{00000000-0008-0000-0F00-000003000000}"/>
            </a:ext>
          </a:extLst>
        </xdr:cNvPr>
        <xdr:cNvCxnSpPr/>
      </xdr:nvCxnSpPr>
      <xdr:spPr>
        <a:xfrm>
          <a:off x="1611923" y="1399442"/>
          <a:ext cx="84992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1025769</xdr:colOff>
      <xdr:row>12</xdr:row>
      <xdr:rowOff>0</xdr:rowOff>
    </xdr:from>
    <xdr:to>
      <xdr:col>2</xdr:col>
      <xdr:colOff>1875692</xdr:colOff>
      <xdr:row>12</xdr:row>
      <xdr:rowOff>0</xdr:rowOff>
    </xdr:to>
    <xdr:cxnSp macro="">
      <xdr:nvCxnSpPr>
        <xdr:cNvPr id="4" name="Straight Connector 3">
          <a:extLst>
            <a:ext uri="{FF2B5EF4-FFF2-40B4-BE49-F238E27FC236}">
              <a16:creationId xmlns:a16="http://schemas.microsoft.com/office/drawing/2014/main" id="{00000000-0008-0000-0F00-000004000000}"/>
            </a:ext>
          </a:extLst>
        </xdr:cNvPr>
        <xdr:cNvCxnSpPr/>
      </xdr:nvCxnSpPr>
      <xdr:spPr>
        <a:xfrm>
          <a:off x="1619250" y="2205404"/>
          <a:ext cx="84992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1025769</xdr:colOff>
      <xdr:row>16</xdr:row>
      <xdr:rowOff>0</xdr:rowOff>
    </xdr:from>
    <xdr:to>
      <xdr:col>2</xdr:col>
      <xdr:colOff>1875692</xdr:colOff>
      <xdr:row>16</xdr:row>
      <xdr:rowOff>0</xdr:rowOff>
    </xdr:to>
    <xdr:cxnSp macro="">
      <xdr:nvCxnSpPr>
        <xdr:cNvPr id="5" name="Straight Connector 4">
          <a:extLst>
            <a:ext uri="{FF2B5EF4-FFF2-40B4-BE49-F238E27FC236}">
              <a16:creationId xmlns:a16="http://schemas.microsoft.com/office/drawing/2014/main" id="{00000000-0008-0000-0F00-000005000000}"/>
            </a:ext>
          </a:extLst>
        </xdr:cNvPr>
        <xdr:cNvCxnSpPr/>
      </xdr:nvCxnSpPr>
      <xdr:spPr>
        <a:xfrm>
          <a:off x="1619250" y="2205404"/>
          <a:ext cx="84992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ELANG%202007/Kumpulan%20OE/Addenda.OE%20PAKET-Tegal%20Gubug%20(us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odi\My%20Documents\Tender\Penawaran\CV.%20ANTAPAD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oe-2004\Penawaran%202004\BANG-01%20B\pen-01b.xls"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RecoveredExternalLink18"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2016/ANALISA%20HARGA%20201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HHS\Proposal\Non%20Ks\pertamina\ANNA\lind\Non%20KS\statomer\Foundation%20DA%207%20charging%20system%20statomer.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2D9AEA7\Hitungan%20Reservoar.xls" TargetMode="External"/></Relationships>
</file>

<file path=xl/externalLinks/_rels/externalLink105.xml.rels><?xml version="1.0" encoding="UTF-8" standalone="yes"?>
<Relationships xmlns="http://schemas.openxmlformats.org/package/2006/relationships"><Relationship Id="rId2" Type="http://schemas.microsoft.com/office/2019/04/relationships/externalLinkLongPath" Target="/2022/BPBD%20PROVINSI%20SUMUT/FINAL%20LAPORAN%20BPBD/ANL%20UPDATE/DISPORASU/SARANA/LAMPU/KOLAM%20SELAYANG/Document/RYWANDYS%20FILES/Assosiation%20Data/Vinot/08%20DED%20SImalungun/Vinot/03%20Simalungun%20Project/About%20Hitungan/Hitungan%20Reservoar.xls?C2D9AEA7" TargetMode="External"/><Relationship Id="rId1" Type="http://schemas.openxmlformats.org/officeDocument/2006/relationships/externalLinkPath" Target="file:///\\C2D9AEA7\Hitungan%20Reservoa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icak\Tender%202004\DOCUME~1\Victor\LOCALS~1\Temp\DOCUME~1\Victor\LOCALS~1\Temp\2001\AMBASADOR\BQ-10%20MECH%2010-11-20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Titip%20file%20lain2\CIKAMURANG\PPC\FIELD%20ENGINEERING\RY%20campuran2%20file%20untuk%20desain%20pav.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DATA%20TENDER\J-Tukad%20Bangkung\BQPAKET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tender%20perkim/dari%20konsultan/01.%20SBS%20OK/REHAB%20BERAT%20PUSKESMAS%20Tutuk%20Siado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EVA-HARGA.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1.%20OE%20Paket%202015%20Gabung%20Aspal.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LAMPULO%20III%20OCE\wawan%20puddu\Hari%20satu\Balohan-Aneuk%20Laot_1\Balohan%20-%20Aneuk%20laot%208%20milya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PAHS%202006%20&amp;%202010\AHS+SPEC+Edisi+2010%20(interne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OLTAK%202012\PENAWARAN%202012\SIBOLGA%202012\POLTAK%202010\PENAWARAN%202011\BINA%20MARGA%202011\SUMUT%2010\DATA%20ZAINAL\PENAWARAN%202011\BOQ%20PASIR%20BOLAK%203.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DC%20KOMERING%20ICB3_24807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Ferdistuta\bACK%20uP\Kantor%202011\OE%202011\Paket%20TA%202011%20(new)\Simeulue%20OK\OE%20SML%202011\Jembatan%20Kampung%20Aie\DATA%20APBA%202008\MASTER%20DATA%20LELANG%202008\MASTER%20-%20OE%202008%20(Blm%20Pasti)\OE-ECR3%20New%20tgl%2028Nop\3-DIV7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Users\Toshiba\AppData\Roaming\Microsoft\Excel\LAPORAN\LAP.%20BULANAN\LAP.%20BULANAN\Documents%20and%20Settings\M55\My%20Documents\2005\BRR%20P2JJ\FORMAT%20LAPORAN\Data\skedul%20add%20final%20anak%201%20dan%20anak%202%20J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strip\dataripto\PENAWARAN\Tahun%202006\NTB\Pernek\RAB%20Pernik%2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DATA%20DICKY\PROYEK%20JEMBATAN%20DAN%20FLY%20OVER\Tahun%202009\Proyek\Paket%2007%20JAMBI\BOQ%20Peneradan%20New\1-boq.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7%20DESEMBER%20OE%20TAHUN%202012\2.REV.%20OE%20JEMBATAN%20ALUE%20BAROU.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KHAIRIL\PU%202020\CV.%20ELANG%20SUMATERA\FIRMAN\KODYA-BRR%202006\KODYA-2006\MANDIRI-Lami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Sofyan\PAHS%20versi%203.0\02%20-%20SOFTWARE\AHS%20SPEC%20Edisi%202010%20erata%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DATA%202014\PAKET%202015\BOQ_FO_SIMPANG%20SURABAYA%20BOX%20GIRDER%20+%20U%20GIRDER%20020215%20-%20(Hasil%20Cek).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zefri\pdanp%202009-2011\p&amp;p%202011\p&amp;p%202011\smkn%20galang%203%20rkb.xls" TargetMode="External"/></Relationships>
</file>

<file path=xl/externalLinks/_rels/externalLink123.xml.rels><?xml version="1.0" encoding="UTF-8" standalone="yes"?>
<Relationships xmlns="http://schemas.openxmlformats.org/package/2006/relationships"><Relationship Id="rId1" Type="http://schemas.microsoft.com/office/2006/relationships/xlExternalLinkPath/xlPathMissing" Target="RecoveredExternalLink24"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Users/hp/Downloads/YOYOK/BM%20UNGARAN/Desain%20Saluran%20+%20Jmbtan/PERENCANAAN%20TH%202011/RENCANA%202011/EE/EE%202011-harsat-revisi/1-BOQ-201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tender%20perkim/dari%20konsultan/01.%20SBS%20OK/Konsultan/RAB/GREPS/FINAL%20RAB/hutaambasang-sibokkare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TWR_spjsb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ACER%20TM\My%20Documents\oe-2004\Penawaran%202004\BANG-01%20B\pen-01b.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esrv\ME%20Database\A%20Project\VARIOUS-FILE\FORMAT_BQ\AFORM-BQR.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syarifuddin/Library/Application%20Support/Microsoft/Office/Office%202011%20AutoRecovery/RAB%20Pernik%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hp/Downloads/Users/ekawidyatmaka/Documents/EE%20JATENG%202018/BQ-PS&amp;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Documents%20and%20Settings\User\Local%20Settings\Temp\Metode\Metode%20Jembatan.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DATA_WIL_I\PERENCANAAN_WIL_I_2017\DATA%20LELANG%202017\PPK%203\Ternate-JBT-AkeTabobol.XL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RAPLEM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No'poenya/D/PENAWARAN/bm/Th2005/APBD/TK-PANDEAN%20PLAYEN%20REVISI.XLS"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SPH%20Tarikolot%20rev.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oe-ee\6-AGGR.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TENDER%20RIAU/Pematangan%20Lahan%20BLK/6-AGG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ORRA1\Project%2000&amp;02\PROJECT\01\15\ESTIMATE\EST-1CV.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PENAWARAN%202006/AI%20TUGAS%20KULIAH/APBN/Seksi%20VIII%20Pen.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CH-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The%20Pakubuwono/proyek/9903/bq/bq-ars/BQ-PS&amp;A.xls" TargetMode="External"/></Relationships>
</file>

<file path=xl/externalLinks/_rels/externalLink140.xml.rels><?xml version="1.0" encoding="UTF-8" standalone="yes"?>
<Relationships xmlns="http://schemas.openxmlformats.org/package/2006/relationships"><Relationship Id="rId1" Type="http://schemas.microsoft.com/office/2006/relationships/xlExternalLinkPath/xlPathMissing" Target="EE%20rehab%20jbtn%20MASTER%20AHS%20SPEK%202010%20R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Users/Surya/Documents/PROGRAM_JALAN%20DAN%20JEMBATAN_2018_sumut/Program%20Perhitungan%20Kapasitas%20Jalan%20dan%20Grafik%20-%20Surya.xlsx"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PENAWARAN%202006/AI%20TUGAS%20KULIAH/APBN/TENDER/OE%20Dumagi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Users/hp/Downloads/Users/ekawidyatmaka/Documents/DATA%20CAMPUR2/EE%20CAMPUR2/4.%20GRAFIK%20KOMB%20AGG%20ATB%20(GAP).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KORRA1\Project%2000&amp;02\PROJECT\01\15\ESTIMATE\EST-1CV.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ALTAR/TES%20ALANLISA%20PHA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KHAIRIL\PU%202020\CV.%20ELANG%20SUMATERA\PT.%20Pelita%20Nusa%20Perkasa\Paket%20LBT-03%20C%20(PNP)\TIME%20LBT%2002%20C.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PK%202012\SCEDULE%20PAKET\DATA\DT-BID\AP-04NI\OE-AP04gumilang.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LAPORAN\LAPORAN%202012\P2JN%20NTT%202012\DATA-HARGA\MAUMERE-SIKKA\EE%20Aekela%20(DES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ocuments%20and%20Settings\Satellite\My%20Documents\_Erwin\Private\A%20Humbang\Erwin\Poranc.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data%20baru/MISC/Congviec/Tam.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MY%20dokoment\STEF\Copy%20of%20daftar%20kuantitas%20harga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Z:\CC\PRICE%20ADJUSTMENT%20MFC-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KHAIRIL\PU%202020\CV.%20ELANG%20SUMATERA\Data%20Andri\ANDRI\TENDER\TENDER%202006\GEDUNG\CAMAT%20KMY\My%20Data\Excel\Tender\Tahun%202006\Gedung\Bandara\BOQ%20-%20ISTANA%20vlooku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DKI-JAKARTA/DC-FO-KAMAL-REV-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ACEH/aceh/DC-malahayati.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LAMPULO%20III%20OCE\wawan%20puddu\Hari%20satu\Balohan-Aneuk%20Laot_1\JALAN%20COT%20DAMAR-KEUNEKAI\1-BOQ.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JABAR/DC-JBT-SDBRG-RCBUAYA-KOREKSI-KABAG-EXPAN.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JABAR/RAB-PANTURA-LJB-PEK-AD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acer\My%20Documents\Pasyaat%20Sementara\Contoh%20Analis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hp/Downloads/Users/ekawidyatmaka/Documents/9.%20%20%20P%20%20%20H%20%20%20O.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JOSEP%20NAINGGOLAN/2012/2012/RAB%20DAN%20COVER/MENURUNG_DATA/AHS%20Jemb%20Sei%20Parit%20II%20SPEC%20DES%202006.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Users/Macbook/Desktop/Peningkatan%20Jalan%20Batas%20Pidie%20Jaya%20-%20Samalanga.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ACEH/aceh/DC-CALANG-JO-BAHAS-OE-DI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Data%20Project\Bid%20Tender\BIG%20FLAS\SIM%20-%20A\RAB\ALL%20BID%20TENDER%20OLD\JALAN\ELIMINASI%20FILE\BOQ-KSH%20F-31%20PT.%20MUTIARA.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ALISA-RA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WAldhO\Kuala\Pemel.%20Periodik\Gajah%20-%20Dogang%20Segmen%20I%20minta%20TOLON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ADMINISTRASI/2012/AGG%20LAMA%20+%20AGG%20REVISI/PENINGKATAN%20JALAN/SEI%20BINGAI/MARDI/AIDIL/2011/PENINGKATAN%20JALAN/BESITANG/WAldhO/Kuala/Pemel.%20Periodik/Gajah%20-%20Dogang%20Segmen%20I%20minta%20TOLONG.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Users/hp/Downloads/Users/ekawidyatmaka/Documents/HPS%20BAWEN-PRINGSURAT-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DATA%202014\PAKET%202015\OE%202013\add%20copy%20ok\HPS%20JALAN%20SEULIMUM%20-%20JANTHO%20-%20BTS.%20PIDIE%20(WIL.II%20-%2006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POLTAK%202012\PENAWARAN%202012\SIBOLGA%202012\TOKE%202009\PENAWARAN\TANGKAHAN%20DURIAN\PT.%20LAMPATAR%2094.9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SERVER\Leo\Pdam-cimahi\RAB\ansa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CORE%20TEAM/PEMB.%20JEMB.%20AEK%20BOLON/EE%20JEMBATAN%20AEK%20BOLON/AHS%20SPEC%20Edisi%202010%20(Rev.2)Jbt%20%20aek%20Bolon.xlsm"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03.%20BOQ%20DED%20JLSJ%20Wawar-Congo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Ferdistuta\bACK%20uP\Kantor%202011\OE%202011\Paket%20TA%202011%20(new)\Tahap%20II\A.%20Barat%20NEW\DATA%20APBA%202008\MASTER%20DATA%20LELANG%202008\MASTER%20-%20OE%202008%20(Blm%20Pasti)\OE-ECR3%20New%20tgl%2028Nop\3-DIV7a.xls" TargetMode="External"/></Relationships>
</file>

<file path=xl/externalLinks/_rels/externalLink173.xml.rels><?xml version="1.0" encoding="UTF-8" standalone="yes"?>
<Relationships xmlns="http://schemas.openxmlformats.org/package/2006/relationships"><Relationship Id="rId2" Type="http://schemas.microsoft.com/office/2019/04/relationships/externalLinkLongPath" Target="/2022/BPBD%20PROVINSI%20SUMUT/FINAL%20LAPORAN%20BPBD/ANL%20UPDATE/DIKNAS%20LABURA/Document'S/Aris/PU%202010/DCKTR-LB/RAB/Infrastruktur/Kel-Bakaran%20Batu%20Rt%20Selatan/Gunting%20Saga%20-%20T.%20Binjei/Pemel.%20Periodik/Gajah%20-%20Dogang%20Segmen%20I%20minta%20TOLONG.XLS?288481CF" TargetMode="External"/><Relationship Id="rId1" Type="http://schemas.openxmlformats.org/officeDocument/2006/relationships/externalLinkPath" Target="file:///\\288481CF\Gajah%20-%20Dogang%20Segmen%20I%20minta%20TOLONG.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MSI/Desktop/Documents%20and%20Settings/Toshiba/My%20Documents/PU%20Kab%20Langkat/Lain%20-%20Lain%20PU/Jembatan%20Pipa%20Gas%20Pertamina/Pemel.%20Periodik/Gajah%20-%20Dogang%20Segmen%20I%20minta%20TOLONG.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Ra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KHAIRIL\PU%202020\CV.%20ELANG%20SUMATERA\Data%20Andri\ANDRI\TENDER\TENDER%202006\GEDUNG\ISTANA%20CIPANAS\TEKNIS%20&amp;%20SPH\BOQ%20-%20ISTAN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Data%20Project\Bid%20Tender\BIG%20FLAS\SIM%20-%20A\RAB\ALL%20BID%20TENDER%20OLD\RICHT\ALUE\PSD%20KAWASAN%20DESA%20A-NAGA.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LAPORAN%20%20PROYEK/Laporan%20Proyek%202010/BANDAR%20PULAU/Tawaran%202010/Tg%20Balai%202010/Tg%20Kasau/PT.Rizki%20Rizka%20Jaya.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L:\LAPORAN\LAP.%20BULANAN\LAP.%20BULANAN\Documents%20and%20Settings\M55\My%20Documents\2005\BRR%20P2JJ\FORMAT%20LAPORAN\Data\skedul%20add%20final%20anak%201%20dan%20anak%202%20J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PBN%20WIL.%20I%20LELANG%20NOVEMBER%202017\AHS%20PPK-01%20RUTIN%20STABAT%20-%20BTS.%20ACEH.xlsm"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KHAIRIL\PU%202020\CV.%20ELANG%20SUMATERA\Data\skedul%20add%20final%20anak%201%20dan%20anak%202%20J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LAMPULO%20III%20OCE\wawan%20puddu\Hari%20satu\Balohan-Aneuk%20Laot_1\BOI\JL%201\RUPA%20ARA%20PRATAMA.xls" TargetMode="External"/></Relationships>
</file>

<file path=xl/externalLinks/_rels/externalLink182.xml.rels><?xml version="1.0" encoding="UTF-8" standalone="yes"?>
<Relationships xmlns="http://schemas.openxmlformats.org/package/2006/relationships"><Relationship Id="rId1" Type="http://schemas.microsoft.com/office/2006/relationships/xlExternalLinkPath/xlPathMissing" Target="RecoveredExternalLink37"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Aceh%20Utara\PROGRES%20EXPOSE%20SEP.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A:\Aceh%20Utara\PROGRES%20EXPOSE%20SEP.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KHAIRIL\PU%202020\CV.%20ELANG%20SUMATERA\PAKET%20ACEH\Paket%20T%20Tuan\Paket%20Tapak%20Tuan%20-%20Batas%20Sumut,%20Seksi%206,%20JN%2056%20%20%20%20%20%2082.5%25%20FINAL.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PC-FREE_ANTS\@rouf\WINDOWS\TEMP\Rar$DI00.296\WINDOWS\TEMP\BOQ%20Permata%20Senayan%2009%20Juni%202003%20R1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EE%20Jembatan%20Krueng%20Cut%20(update%20)%20(4)%20revisi.xlsx"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RecoveredExternalLink38"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PK%202012\SCEDULE%20PAKET\Dodi\My%20Documents\Tender\Penawaran\CV.%20ANTAPAD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URYA%20NOVEMBER%202017\AHS%20Slurry%20Seal%20201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Documents%20and%20Settings\Satellite\My%20Documents\_Erwin\Private\Pen%20SKPD\PT.%20Dian%20Wira%20Putra\Kapten%20Sumarsono%20L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2007/06C/PENAWARAN%20LBT-02D%202006%20FIGHT.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PK-9%20SURYA%20PRAGA/EE%20REHAB/EE%20REHAB%20JBT.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MUSALLA%20LHOKNGA/Musallah%20MIN%20Lhoknga/Penawaran/Penawaran%20Rss%20Bintang%20Timur%20GAYOLUES/RAB%20rumah%20duafa.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Users\hermansipil95\Documents\LONG%20SEGMENT\AHS\AHS%20Spek.Pemel.Kinerja%20%20Jalan.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H:\TOKE%202009\PENAWARAN\TANGKAHAN%20DURIAN\PT.%20LAMPATAR%2094.99.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AHS%20Spek.Pemel.Kinerja%20%20Jembatan_(meeting9121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F:\Users\hermansipil95\Documents\LONG%20SEGMENT\AHS\AHS%20Spek.Pemel.Kinerja%20%20Jembatan_(meeting9121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Acer/AppData/Local/Temp/Rar$DI03.118/Hutaimbahu-tamp/ANALISA%20BIAYA/4-BASIC.xls" TargetMode="External"/></Relationships>
</file>

<file path=xl/externalLinks/_rels/externalLink199.xml.rels><?xml version="1.0" encoding="UTF-8" standalone="yes"?>
<Relationships xmlns="http://schemas.openxmlformats.org/package/2006/relationships"><Relationship Id="rId1" Type="http://schemas.microsoft.com/office/2006/relationships/xlExternalLinkPath/xlPathMissing" Target="PEM.%20JLN%20ALFITRA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ACER%20TM\My%20Documents\NAKHLA-PASAR%20BROSIR%20BI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Surya/Documents/AHS%20Rutin/AHS%20Spek.Pemel.Kinerja%20Jembatan_26%20ok%201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ocuments%20and%20Settings\Administrator\My%20Documents\Downloads\PAHS20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hp/Downloads/TENDER%202008/Pembangunan/Pembangunan%20Jalan%20Atambua%20-%20Silawan%20-%20Te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Users\hermansipil95\Documents\LONG%20SEGMENT\AHS\AHS%20Spek.Pemel.Kinerja%20%20Jembatan.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PENAWARAN%20TEKNIS%20-%20KONST.%20PERENCANA.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B664FF17\Summary.xls" TargetMode="External"/></Relationships>
</file>

<file path=xl/externalLinks/_rels/externalLink205.xml.rels><?xml version="1.0" encoding="UTF-8" standalone="yes"?>
<Relationships xmlns="http://schemas.openxmlformats.org/package/2006/relationships"><Relationship Id="rId2" Type="http://schemas.microsoft.com/office/2019/04/relationships/externalLinkLongPath" Target="/PROJECT%20THN%202012/DISTARUKIM%20SERGAI/MTQ%20SERGAI/RENCANA%20MTQ/MTQ%20SERGAI%20(%20FIX%20)/RENC.%20MTQ%20TERAKHIR/PRODUK%20PERENC.%20MTQ%202012/LENNY/KUALA%20NAMU/Paket%206B/Folder%20Work/happy@cc.com/My%20Documents/www.data_ambo.com/eskalasi/Price%20Adjustment/Summary.xls?B664FF17" TargetMode="External"/><Relationship Id="rId1" Type="http://schemas.openxmlformats.org/officeDocument/2006/relationships/externalLinkPath" Target="file:///\\B664FF17\Summar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GANTI%20-%20SEMOYANG.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Akmal\2010\Antasari-Blok%20M\Under%20pass\EE%20Antasari%206-07-2010\VOLUME\Copy%20of%20OE%20DMTA%20thp%204.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RAB%20FO%20RW%20BUAYA-24.03.10%20koreksi%20Aritmatik.xlsx" TargetMode="External"/></Relationships>
</file>

<file path=xl/externalLinks/_rels/externalLink209.xml.rels><?xml version="1.0" encoding="UTF-8" standalone="yes"?>
<Relationships xmlns="http://schemas.openxmlformats.org/package/2006/relationships"><Relationship Id="rId1" Type="http://schemas.microsoft.com/office/2006/relationships/xlExternalLinkPath/xlPathMissing" Target="RecoveredExternalLink41"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Surya/Documents/AHS%20Rutin/AHS%20Spek.Pemel.Kinerja%20Jalan_28Sept.16.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Panteriek\Laporan%20Minggu\pante%20riek.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Requet%20For%20Cheking.xls" TargetMode="External"/></Relationships>
</file>

<file path=xl/externalLinks/_rels/externalLink212.xml.rels><?xml version="1.0" encoding="UTF-8" standalone="yes"?>
<Relationships xmlns="http://schemas.openxmlformats.org/package/2006/relationships"><Relationship Id="rId1" Type="http://schemas.microsoft.com/office/2006/relationships/xlExternalLinkPath/xlPathMissing" Target="DOKUMEN%20PENAWARAN%20HARGA%20PM-7%20SKP.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RAB%20FPUD_PACKAGE_II_26March2010_FINAL_TERPAKE.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Data\RS-PELNI\B.Q\BQ_ME-DOC.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6.%20PAKET%20PROVINSI%202019/8.ahas/5-Analisa%20Peralatan"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Users/USER/Downloads/UP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USER/Downloads/UP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KHAIRIL\PU%202020\CV.%20ELANG%20SUMATERA\Hdr_ST@Datakoe.Com\KONTRAK%20FISIK\rab%20gabungan\ie%20leubeu\P%20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DINAS%20PERUMAHAN%20DAN%20PEMUKIMAN/jalan%20setapak%20sni%202013%20(REVISI).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ser/Documents/PAHS%20RUTIN%20SUMUT%202017/PAHS_RUTIN_2017_SUMU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Station58\d\TEMPAT%20TITIP\Aku.......ola\mmudp\orb_\analisa\dc\Tr_orb.XL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RecoveredExternalLink43"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Analisa%20harga%20satuan%20untuk%20susoh1.xls" TargetMode="External"/></Relationships>
</file>

<file path=xl/externalLinks/_rels/externalLink223.xml.rels><?xml version="1.0" encoding="UTF-8" standalone="yes"?>
<Relationships xmlns="http://schemas.openxmlformats.org/package/2006/relationships"><Relationship Id="rId1" Type="http://schemas.microsoft.com/office/2006/relationships/xlExternalLinkPath/xlPathMissing" Target="RecoveredExternalLink44"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PROJECT_Q/Project%202011/Emri/Rudin%20Belawan/rudin_sni.xlsx"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Bandar%20Udara%20S.%20Babullah%20Ternate-(RAB-8.06.05)-A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ROZI/SEI%20SUKA/FLASHDISK-2010/data/_Kumpul%20PR/Penawaran%20g/jalan/bdb/Paket%20114/Form%202008/Documents%20and%20Settings/Mizi/My%20Documents/PU-2004/6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I:\2006\RAB\AEK%20KUO\115487.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RecoveredExternalLink45"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Station58\d\TEMPAT%20TITIP\Aku.......ola\Training%20Operasi\Kr%20tengahDiva_CAM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Materi%20NSPK%20TA%202016%20Medan%203-4%20Agustus%202016\PAHS%20versi%204.0\07%20-%20SOFTWARE%20SPEK%20KHUSUS\AHS%20ASBUTON%202010.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Users/hp/Downloads/PROJA%20ATAMBUA/PROJA%20ATB%202008/BANDAR%20UDARA/RAB-Haliwen%201%20(%20Urugan%20).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F:\Documents%20and%20Settings\Satellite\My%20Documents\_Erwin\Anggaran%20Biaya\3.%20HPS%20Amir%20H.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WVI\Bangunan\Volume\Volume%20Jeni.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H:\SalesP\2003\spwk3903.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Tarkim2\datadony\DATA%20PERENCANAAN\oen\Perencanaan%202006\Analis\ANALIS%20BM%202006.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02/29/BQ/M-E/Elektrikal%20&amp;%20Electronic/Price/Daf%20No.3%20Tsuara.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A:\DATA%20TENDER\J-Tukad%20Bangkung\RAP-PKT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Documents%20and%20Settings/RACHMAT-DMT/Local%20Settings/Temporary%20Internet%20Files/Content.IE5/TXXNILTJ/Pantura_Banten(DM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Dokumen/Data/2011%20Tender%20Kontraktor/Kanwil%20Pajak%20Tahap%206/OE/OE%20Final/EE_32_Revisi%20Terakhir%20(3005201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A:\Finalbq-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ser/Documents/Paket%20Panji%20-%20Siborongborong%20Okt%2016%20-%20Revisi/Rutin%20Panji-Siborongborong.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F:\KHAIRIL\PU%202020\CV.%20ELANG%20SUMATERA\Documents%20and%20Settings\Silviani\My%20Documents\EDWIN\JOB\Dinas%20Pertanian\UPTD\RAB\Baru\Job\Pabrik%20Jahe%20(+)\RAB%20Jahe%20Setting.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RecoveredExternalLink48" TargetMode="External"/></Relationships>
</file>

<file path=xl/externalLinks/_rels/externalLink242.xml.rels><?xml version="1.0" encoding="UTF-8" standalone="yes"?>
<Relationships xmlns="http://schemas.openxmlformats.org/package/2006/relationships"><Relationship Id="rId1" Type="http://schemas.microsoft.com/office/2006/relationships/xlExternalLinkPath/xlPathMissing" Target="TAWAR-BAJULMATI-DC-04.xls" TargetMode="External"/></Relationships>
</file>

<file path=xl/externalLinks/_rels/externalLink243.xml.rels><?xml version="1.0" encoding="UTF-8" standalone="yes"?>
<Relationships xmlns="http://schemas.openxmlformats.org/package/2006/relationships"><Relationship Id="rId1" Type="http://schemas.microsoft.com/office/2006/relationships/xlExternalLinkPath/xlPathMissing" Target="JALAN%20SINABANG-SIBIGO-BIGO-LEWAK%20(REVISI).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I:\MY%20dokoment\STEF\Copy%20of%20daftar%20kuantitas%20harga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Users/hp/Downloads/Users/ekawidyatmaka/Documents/Kr%20tengahDiva_CAMP.xls" TargetMode="External"/></Relationships>
</file>

<file path=xl/externalLinks/_rels/externalLink246.xml.rels><?xml version="1.0" encoding="UTF-8" standalone="yes"?>
<Relationships xmlns="http://schemas.openxmlformats.org/package/2006/relationships"><Relationship Id="rId1" Type="http://schemas.microsoft.com/office/2006/relationships/xlExternalLinkPath/xlPathMissing" Target="JALAN-REVISI%2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F:\Tender\P033-3%20Surade%20Tegalbuleud.xls" TargetMode="External"/></Relationships>
</file>

<file path=xl/externalLinks/_rels/externalLink248.xml.rels><?xml version="1.0" encoding="UTF-8" standalone="yes"?>
<Relationships xmlns="http://schemas.openxmlformats.org/package/2006/relationships"><Relationship Id="rId1" Type="http://schemas.microsoft.com/office/2006/relationships/xlExternalLinkPath/xlPathMissing" Target="RAB%20CIJAGO%20WK%20-%20Seksi%20Timur%20255%20M%20Final.xlsx"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Users/hp/Downloads/PROJA%20ATAMBUA%202006/DATA%202006/DATA%202006/HALILULIK-%20BESIKAMA/RAP/TAWAR%20Hllk%20-%20bskm%20'06%20REVIS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URYA%20NOVEMBER%202017\AHS%20MEREK%20-%20TANJUNG%20DOLOK.xlsm"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L:\DATA%20PROYEK\CIJAGO\Cijago%20Review%20(16Feb10)\Rincian2.xlsx"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Users/hp/Downloads/Users/ekawidyatmaka/Documents/EE%20IDB%202017/EE%20IDB%20UP%20DATE/mulo%20kemiri.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Users/hp/Downloads/DOKUMEN2%20KOE/PIKA/PENAWARAN/2009/APBN/Planjan-lgundi%20(Laju)%2094.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BQPAKET4.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F:\TH,%202017\OE%20PEMEL%20BERKALA%20JEMBATAN\HPS%20PEMEL.%20BERKALA%20KR.%20IDI%20RAYEUK\DATA%20TENDER\WADUK\Pelaparado\DATA%20TENDER\J-Tukad%20Bangkung\BQPAKET4.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BBDCECDF\JALAN%20-%20PENINGKATAN%20JALAN%20SP.%20KUMU%20-%20KOTA%20TENGAH%20-%20DURI.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WAldhO\Kuala\Pemel.%20Periodik\RAB%20Pd%20Cermin.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Data%202009/TAWARAN%2009/Kis-Bts.Sim/PT.MENARA%20FAZIRA%20ABADI%20%20(%2097.79)/1-BOQ%20Ki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BOQ/perbinda5.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backup%20flasdis/MASTER%20Gunung%20Tua%20-%20Hutaimbaru/Schedule/Progres%20Gunung%20Tua/progres/Project%20Gunung%20Tua/Panri.%20Gunung%20tua%20Project/schedule/BILL%20KM%20MASTER/BINA%20MARGA/RIAU/RIAU%20AI-06%20%20Siak%20Sriindrapura%20-%20Mengkapa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ProyekBMaarga06/ProyekBMaarga06/CC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62server\D62UserFiles\SUBDIT_PA\Anggaran\2009\RKP%20dan%20Renja%202009\RENJACK09%235.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PT.YODYA%20KARYA/PROYEK%20%20YODYA%202014/EE%20SEMBAYAT%20CS/Konsultan/EVALUASI%20-%202005.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hp/Downloads/PT.%20HMN/PROYEK%20JLN%20OEKABITI%20APBN%202009/RAB.JALAN%20OKABITI-OEMORO%20REV%20JDWL%202008.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2.%20MASTER%20HPS%20Jalan%20Wsb-Selo%202010.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c14\DESKTOP30062009\TG%20PRIOK\Laporans\2.%20Laporan%20Interim\RAB\Hardisk%20F%20P%20Zainul\DELAPANPULUH%20TUJUH\MALAHAYATI%20LHOKSEUMAWE\ZZBIN\MAL\Untuk%20Dihitung%20RAB%20(al%20IRAG,%20IRSW)\Pintu%20dan%20Atap.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Zainul-arifin\SharedDocs\TG%20PRIOK\Laporans\2.%20Laporan%20Interim\RAB\Hardisk%20F%20P%20Zainul\DELAPANPULUH%20TUJUH\MALAHAYATI%20LHOKSEUMAWE\ZZBIN\MAL\Untuk%20Dihitung%20RAB%20(al%20IRAG,%20IRSW)\Pintu%20dan%20Atap.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fakhrul/2013/tender/PNWRN/sekolah/SDN%20060951/SDN%20060951%20(1).xls"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ichsan%20jelek.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tation43\c\1_Tosan\GEDUNG\2Tangerang\JKMP\Jim%20Candra\Jim%20House%20ref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ROZI/SEI%20SUKA/PEMATANG%20JER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TOKE%202007/ADMINISTRASI%20BINA%20MARGA%202007/PERBAIKAN%20FINAL/Rekap%20volume.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Users/hp/Downloads/PQ%20DOCS/UKB/PQ%20UKB%20KURUBOKO.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F:\KHAIRIL\PU%202020\CV.%20ELANG%20SUMATERA\MASTER%20PENAWARAN%20DENGAN%20MODEL%20BARU\AIR\Analisa%20master%20air.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JABAR/DC-ANGKINANG.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OGYA/PAKET-10/EE%20RUTIN%202018/BONTANG.XLS" TargetMode="External"/></Relationships>
</file>

<file path=xl/externalLinks/_rels/externalLink274.xml.rels><?xml version="1.0" encoding="UTF-8" standalone="yes"?>
<Relationships xmlns="http://schemas.openxmlformats.org/package/2006/relationships"><Relationship Id="rId1" Type="http://schemas.microsoft.com/office/2006/relationships/xlExternalLinkPath/xlPathMissing" Target="RecoveredExternalLink56"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20FITRI/2005-JBT.SUMBAR/EE-Jembatan-2005.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3-Earth.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KOBE/kobe%20usul%202007(JARINGAN-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EDY/GEDUNG%20GSG%20TAHAP%20VII/SKEDUL/happy@cc.com/My%20Documents/www.data_ambo.com/eskalasi/MCF-2/Peride%20I%20sd%20Juli%202001/ALMFE2.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A:\My%20Documents\Kab.Bengkalis\Konstruksi\Bengkalis\analisa_biay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pounna\Downloads\AHS%20MASTER%20BALAI%202017\AHS%20Spek.Pemel.Kinerja%20Jembatan_26%20ok%2016%20asphaltic%20edit.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F:\APBD%20Batu%20Bara%202019\1%20Kec%20Tanjung%20Tiram%20TA%202019\6%20Jl%20Rahmadsyah\2014\Pembangunan%20TPT%20Marbun%20-%20Tombak%20%20Sulu-Sulu%20EE%20-%20rev%201\TAWAR2\PELEBARAN%20JALAN%20JRS%20AEK%20SIBUNDONG%20-%20SMA%201%20TAWAR%201.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REHAB%20BERAT%20PUSKESMAS%20SIRAI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F:\APBD%20Batu%20Bara%202019\1%20Kec%20Tanjung%20Tiram%20TA%202019\6%20Jl%20Rahmadsyah\2014\Pembangunan%20TPT%20Marbun%20-%20Tombak%20%20Sulu-Sulu%20EE%20-%20rev%201\TAWAR2\RAB%20PENGASPALAN%20JALAN%20LINGKUNGAN%20DESA%20LUMBAN%20SAMPUR%20TAWAR%201.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A:\DATA%20TENDER\J-Tukad%20Bangkung\PAKET4.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F:\DATA%202014\PAKET%202015\OE%202013\add%20copy%20ok\OE%202007\PENINGKATAN%20KAB.%20ROHUL\38-DIV101a.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I:\My%20Documents\LINTAS%20BARAT-TIMUR(LADIA%20GALASKA)2005\OE-EE\3-DIV10.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I:\FIRMAN\KODYA-BRR%202006\HPJI%20FILE\3-DIV10.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penawaran/motongkad/CV.%20SARIWONO/file%20penawran.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bina%20marga%202009/BILL%202008%20BINA%20MARGA/PEY%20@STUDIO/file%20penawran.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Div2-hadi\jl.%20mewek%20-\My%20Documents\apr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User/Downloads/AHS%20SPEC.Pemel.Kinerja%20Jalan_251117.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JOSEP%20NAINGGOLAN/2012/2012/RAB%20DAN%20COVER/freddy/_2012/Air%20BErsih%20Balige_2012/06-DATA%202011/02-SAMOSIR/DINAS%20PU/JALAN/RAB/KEC.%20PALIPI/RAB%20HT%20PANGGABEAN-DS%20HATOGUAN.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Users/hp/Downloads/Users/ekawidyatmaka/Documents/RAB%20GEDUNG%20PENDOPO%20KUWARASAN.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Users/ekawidyatmaka/Downloads/PROSES%20KONTRAKTOR.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file:///\\Wgk8\D\HONEY\LIPI%202005\BIOMATERIAL\BIO%202005.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F:\KHAIRIL\PU%202020\CV.%20ELANG%20SUMATERA\Documents%20and%20Settings\Ir.%20T.%20Faisal%20Lizam\My%20Documents\DATA\R%20A%20B\RAB%20BINA%20MARGA%202004\Penawaran%2007-a%20Prin.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J:\Jl.%20Gaperta%20Ujung%20Pak%20Narto\R-RAB%20Drainase%20Jl.%20Gaperta%20Ujung.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KHAIRIL/PU%202020/CV.%20FATHIY%20RIZQI%20EXPAN/Tuban-Bulu.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BQPAKET5.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J:\tAWAR%20PL\01-1%20Tress%20Star.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192.168.0.21\(d)%20data\Project%20Aceh%202009\RAB%20MESJID%20ALMUSTAFA%20DESA%20PULO%202%20IE%20E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FIRMAN\KODYA-BRR%202006\KODYA-2006\MANDIRI-Lami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Documents%20and%20Settings\Satellite\My%20Documents\_Erwin\Private\Pen%20SKPD\PT.%20Dian%20Wira%20Putra\Kapten%20Sumarsono%20L1.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F:\R%20A%20B\TVRI\D_HANGGAR\Copy%20of%20BQ%201%20Hanggar%20Ok%202.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hp/Downloads/Users/ekawidyatmaka/Documents/Penawaranke.PU.EdisiAkhir.Rev.1.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F:\BANDARA%20SIM%20SISI%20UDARA\Bandara%20Sim%20(F)\Bandara%20SIM%2009\Bandara%20SIM%2009\BANDARA%20SIM%20uDARA.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2018%20Project/Jembatan%20Sergai%202018/Mau%20dikontrkkan/ANALISA-SNI-2008.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H:\WAldhO\Kuala\Pemel.%20Periodik\EE-Pd%20Cermin-I.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SYAMSUL/Perencanaan/BENGKALIS/EE-DURI-2005.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Users/hp/Downloads/Documents%20and%20Settings/bahrul/Local%20Settings/Temp/kebutuhan_vol_mei_eib57_04.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CEK%20LEEEEEM/FORMAT%20RAB%20PNPM-PPK%20SEUNAGAN%202007/A.PAYA%20UNDAN/Poelkerja/RAB%20Coll/RAB%20GOR.xls" TargetMode="External"/></Relationships>
</file>

<file path=xl/externalLinks/_rels/externalLink308.xml.rels><?xml version="1.0" encoding="UTF-8" standalone="yes"?>
<Relationships xmlns="http://schemas.openxmlformats.org/package/2006/relationships"><Relationship Id="rId1" Type="http://schemas.microsoft.com/office/2006/relationships/xlExternalLinkPath/xlPathMissing" Target="RecoveredExternalLink57"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F:\PLASDISK%20LAMA\SABANG_2009\RAB\OE.%20DERMAGA%20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etro-2012/DED-for2013/Dokumen%202013/Dok-2013/Medan-Tembung-Lbk%20Pakam%20REV/AHS%20MTKnLP-R2/AHS%202006%20Edit.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Users/hp/Downloads/Users/ekawidyatmaka/Documents/EE%20IDB%202017/EE%20IDB%20UP%20DATE/penawaran%20krs%20ok.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PAKET4.XLS" TargetMode="External"/></Relationships>
</file>

<file path=xl/externalLinks/_rels/externalLink312.xml.rels><?xml version="1.0" encoding="UTF-8" standalone="yes"?>
<Relationships xmlns="http://schemas.openxmlformats.org/package/2006/relationships"><Relationship Id="rId1" Type="http://schemas.microsoft.com/office/2006/relationships/xlExternalLinkPath/xlPathMissing" Target="RAB-PENAWARAN-BAJULMATI-final-terakhir.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Users/USER/Downloads/RABTurapGnTabur.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DATA%202012/DATA%20TRICONE/KOTA/BPBD/RAB%20EE%20BPBD/DINAS%20KIMPRASWIL%20NISEL/My%20Documents/My%20Documents/Final%20Design/Peningkatan/Bukit%20Datuk%20Raya.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F:\KHAIRIL\PU%202020\CV.%20ELANG%20SUMATERA\Hdr_ST@Datakoe.Com\datanasrul\ADM\PORDA%20MARET%202002%20SEMI%20FINAL\K%20Tanjong\Poelkerja\RAB%20Coll\RAB%20GOR.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Users/hp/Downloads/Users/ekawidyatmaka/Documents/REVISI%20DIPA_I_LK_PO_HAR_2007%20HONOR%20PANITIA%20(PUSAT%2025%20Mei%2007).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ADMINISTRASI/2012/AGG%20LAMA%20+%20AGG%20REVISI/PENINGKATAN%20JALAN/SEI%20BINGAI/MARDI/AIDIL/2011/PENINGKATAN%20JALAN/BESITANG/WAldhO/Kuala/Pemel.%20Periodik/EE-Pd%20Cermin.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ADMINISTRASI/2012/AGG%20LAMA%20+%20AGG%20REVISI/PENINGKATAN%20JALAN/SEI%20BINGAI/MARDI/AIDIL/2011/PENINGKATAN%20JALAN/BESITANG/WAldhO/Kuala/Pemel.%20Periodik/EE-Pd%20Cermin-I.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I:\Boim\File2%20SMA%20Lamno\RAB%20SD%20Lheut1307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202016\Prog.%20TA%202017\LONG%20SEGMENT%202017%20Status%208-11-2016\AHS%20Spek.Pemel.Kinerja%20Jalan_28Sept.16.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databrantas/TENDER/Jalan.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Hamdi\proyek-2\DATA%20ANALISIS\RAB%20&amp;%20ESTIMATE\RAB%206%20RUSUN%20Menpera\Rusunawa%20UNJA%20JAMBI%20Sumatera.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Silviani\My%20Documents\Data%20Penawaran%20copy.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F:\KHAIRIL\PU%202020\CV.%20ELANG%20SUMATERA\Documents%20and%20Settings\Silviani\My%20Documents\Data%20Penawaran%20copy.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AM-04%20%20PEJAGAN%20-%20KETANGGUNGAN%20-%20PRUPUK.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F:\Users\Asus\AppData\Local\Temp\Doc\RAB%20PRO\OE%20Ni\OE%20SK'%2004\Rab%20Syiah%20Kuala%202004.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file:///A:\DATA%20TENDER\J-Tukad%20Bangkung\T-Sanur.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A:\DATA%20TENDER\J-Tukad%20Bangkung\BQPAKET4.XLS" TargetMode="External"/></Relationships>
</file>

<file path=xl/externalLinks/_rels/externalLink328.xml.rels><?xml version="1.0" encoding="UTF-8" standalone="yes"?>
<Relationships xmlns="http://schemas.openxmlformats.org/package/2006/relationships"><Relationship Id="rId1" Type="http://schemas.microsoft.com/office/2006/relationships/xlExternalLinkPath/xlPathMissing" Target="Master%20Anggaran.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PC-FREE_ANTS\@rouf\WINDOWS\TEMP\Rar$DI00.296\PROYEK\proyek\Th-2002\0208\bq-ruko\final-wk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JALINTIM%20RUAS%20ACEH-STABAT/DED%20PAKET%2040/16.%20EE%20METRO%202016/Metro-2012/DED-for2013/Dokumen%202013/Dok-2013/Medan-Tembung-Lbk%20Pakam%20REV/AHS%20MTKnLP-R2/AHS%202006%20Edit.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Users/hp/Downloads/Users/ekawidyatmaka/Documents/EE%20JATENG%202018/final-wkc.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F:\KHAIRIL\PU%202020\CV.%20ELANG%20SUMATERA\aa\BILL%20OF%20QUANTITY\PENAWARAN%202007\MEI\HANDEL-SINGKO\SINGKOHOR\SINGKOHOR%20alternative%201.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Penawaran\Penawaran%20Tanah%20Datar\Penawaran%20Pebana%20Paket%20-%20III.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F:\Users\PELINDO\Downloads\TELUK%20BAYUR\6%20paket%20setelah%20vol%20bersama\DERMAGA%202\DERMAGA%202%20TELUK%20BAYUR%20STLH%20VOL.%20BERSAMA%20(OE).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F:\Users\Asus\AppData\Local\Temp\Yusuf\BRR-Jalan%20Pidie%202006\BRR-JK%20PD.1\PT.%20Bungo%20Pantai%20Bersaudara\RAB.%20PT.%20BPB.%20(BRR-JK%20PD.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Users/hp/Downloads/JOB%202017/P2JN/YOGYAKARTA/LAPORAN/PAKET%2010%20P2JN%20YOGYAKARTA/EE%20YOGYA%20(HSD%20BARU)/EE%20YOGYA%20(HSD%20BARU)/WERO_SEMONDO_PAKE...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F:\Nia%20Kota%20Banda%20Aceh\Penawaran%20Harga.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ROZI/SEI%20SUKA/FLASHDISK-2010/data/_Kumpul%20PR/Penawaran%20g/jalan/bdb/Paket%20114/Form%202008/Documents%20and%20Settings/Administrator/My%20Documents/Lelang/Tawar2006/1-1.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BOQ/olot2.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CEK%20LEEEEEM/FORMAT%20RAB%20PNPM-PPK%20SEUNAGAN%202007/A.PAYA%20UNDAN/MOLANA/Donyaaa/OWEN/R%20M%2006/cv%20TIGA%20SAUDARApaka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BRANGKAS%20DATA\Offer%20SATKER%20BRR\Offer%202007\PT.%20TAMA%20NIAGA\Krueng%20Tuan%20(ok)\RAB,%20KR.%20TUAN.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Users/hp/Downloads/FILE%20ADI/WINDOWS/TEMP/AEGELA-GAKO-rev-dokten.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Users/hp/Downloads/Documents%20and%20Settings/bahrul/Local%20Settings/Temp/AEGELA-GAKO-rev-dokten.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EE%20FISIK%202018%20JATENG/PJN%20WIL-2/RAB%20Mushola%20Dpu,kebumen%202010.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Users/hp/Downloads/BAIQUNI/JATENG%202015/congot%20-%20jali.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Users/hp/Downloads/Users/Dell/Downloads/RAB.xls" TargetMode="External"/></Relationships>
</file>

<file path=xl/externalLinks/_rels/externalLink345.xml.rels><?xml version="1.0" encoding="UTF-8" standalone="yes"?>
<Relationships xmlns="http://schemas.openxmlformats.org/package/2006/relationships"><Relationship Id="rId1" Type="http://schemas.microsoft.com/office/2006/relationships/xlExternalLinkPath/xlPathMissing" Target="DC%20PLTU%20NAGAN%20RAYA%20SINOHYDRO_25JAN2010_FINAL.xlsx" TargetMode="External"/></Relationships>
</file>

<file path=xl/externalLinks/_rels/externalLink346.xml.rels><?xml version="1.0" encoding="UTF-8" standalone="yes"?>
<Relationships xmlns="http://schemas.openxmlformats.org/package/2006/relationships"><Relationship Id="rId1" Type="http://schemas.microsoft.com/office/2006/relationships/xlExternalLinkPath/xlPathMissing" Target="Analisa%20Pekerjaan%20Sipil.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I:\2006\Contoh%20RAB#1.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L:\Data\PQ%20&amp;%20Tawar%202007\Darmi\PPI\Peulimbang\CV.%20Dimas%20Putra%20Utama%20(peulimbang).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F:\Users\Asus\AppData\Local\Temp\B%20O%20W\ANALISA%20BOW.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AHS%20SPEC%20Edisi%202010-overhead%2010%25-HSD-BAHAN%20ALAT-HPS-2010%20tgl%2016%20des.xls" TargetMode="External"/></Relationships>
</file>

<file path=xl/externalLinks/_rels/externalLink350.xml.rels><?xml version="1.0" encoding="UTF-8" standalone="yes"?>
<Relationships xmlns="http://schemas.openxmlformats.org/package/2006/relationships"><Relationship Id="rId1" Type="http://schemas.microsoft.com/office/2006/relationships/xlExternalLinkPath/xlPathMissing" Target="RAB%20TAPAK%20TUAN.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L:\JORR-W1\JORR%20W1%20Februari%202009\Internal\My%20Documents\Data%20%20Proyek\jlpekan\ANA-ALAT.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Users/User/AppData/Local/Temp/PROJECT_Q/Project%202011/Emri/Rudin%20Belawan/rudin_sni.xlsx"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Users/hp/Downloads/SKPD%20TP%202012/$%20-%200%20LELANG%202012/$%20-%201%20BoQ%20Adenda%20-%2025%20jan%202012%20-%20item%20%20div%2010/01.%20PPK%20WONOSOBO%20OKE/JALAN/1%20BMS.TGH-KLAMPOK%20OKE/AC%20-%20WC%204%20cm%20OKE/Bts%20Bms%20Tgh%20-%20Klampok%20-%2017%20jan%202012%20-%2010%25.xlsx"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Users/ekawidyatmaka/Downloads/RAP%20to%20RAB%202%20BED%20ROOM%20Ok%20Maz%20!!.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bina%20marga%202009/APBN/Seksi%20VIII%20Pen.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A:\DATA%20TENDER\J-Tukad%20Bangkung\ANALISA-UBA.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Users/Asus/AppData/Local/Temp/PDRPP%20NAD%20-%20I/OWIE%20DJALHAS/OE/OE%20PUTARAN%20PERTAMA/Aceh%20Barat/MY%20FILES/Wilayah%20IV/Boss/HPS%20LABUHAN%20HAJI.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Users/hp/Downloads/Users/ekawidyatmaka/Documents/EE%20IDB%202017/EE%20IDB%20UP%20DATE/DC-jembatan%20kresek_KERJA.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Station66\d\DATA\dki\2001-08\sarana%20jaya%20mu\jalan&amp;jemb\dc\DC-jembatan%20kresek_KERJA.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Schedule%20TKN%20-%20Ise2.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doctor\CONTROLLLLLLLLLLLLLLLLLLLLLLL\BACK%20UP%20DATA\REKAPITULASI\time%20schedule%2011%20mei%2007.xls" TargetMode="External"/></Relationships>
</file>

<file path=xl/externalLinks/_rels/externalLink361.xml.rels><?xml version="1.0" encoding="UTF-8" standalone="yes"?>
<Relationships xmlns="http://schemas.openxmlformats.org/package/2006/relationships"><Relationship Id="rId1" Type="http://schemas.microsoft.com/office/2006/relationships/xlExternalLinkPath/xlPathMissing" Target="Tol%20Lingkar%20Luar%20Jakarta.xls" TargetMode="External"/></Relationships>
</file>

<file path=xl/externalLinks/_rels/externalLink362.xml.rels><?xml version="1.0" encoding="UTF-8" standalone="yes"?>
<Relationships xmlns="http://schemas.openxmlformats.org/package/2006/relationships"><Relationship Id="rId1" Type="http://schemas.microsoft.com/office/2006/relationships/xlExternalLinkPath/xlPathMissing" Target="DC%20FO%20ANGKE2.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prembun-kutoarjo%2002.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Tarkim2\datadony\RAB%20PRIAGUNG%201.XLS" TargetMode="External"/></Relationships>
</file>

<file path=xl/externalLinks/_rels/externalLink365.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66.xml.rels><?xml version="1.0" encoding="UTF-8" standalone="yes"?>
<Relationships xmlns="http://schemas.openxmlformats.org/package/2006/relationships"><Relationship Id="rId1" Type="http://schemas.microsoft.com/office/2006/relationships/xlExternalLinkPath/xlPathMissing" Target="Indirect%20Cost%20PLTU%20Kalteng.xls" TargetMode="External"/></Relationships>
</file>

<file path=xl/externalLinks/_rels/externalLink367.xml.rels><?xml version="1.0" encoding="UTF-8" standalone="yes"?>
<Relationships xmlns="http://schemas.openxmlformats.org/package/2006/relationships"><Relationship Id="rId1" Type="http://schemas.microsoft.com/office/2006/relationships/xlExternalLinkPath/xlStartup" Target="BANDA%20ACEH%20JOB/RAB%20REVETMENT%20KUALA%20CANGKOI.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EE%20FISIK%202018%20JATENG/PJN%20WIL-2/RAB%20FINAL%20PEMANGKAT%20BREAKWATER%20(edit%20JJM).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Argyre_adm\e\Argyre\KANTOR\ARDIAN\OE%20&amp;%20BQ%20D.Upah%20RSJ%20Tahap%20I\Perhit%20Be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LAPORAN\LAP.%20BULANAN\LAP.%20BULANAN\Documents%20and%20Settings\M55\My%20Documents\2005\BRR%20P2JJ\FORMAT%20LAPORAN\Data\skedul%20add%20final%20anak%201%20dan%20anak%202%20JS.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Argyre_adm\e\Argyre\KANTOR\ARDIAN\OE%20&amp;%20BQ%20D.Upah%20RSJ%20Tahap%20I\drive%20D%20Ganessa\GANESSA\DATA%20MASING-MASING\MURSALIN\Perhitungan%20Volume\RAB_Kimpraswil.xls" TargetMode="External"/></Relationships>
</file>

<file path=xl/externalLinks/_rels/externalLink371.xml.rels><?xml version="1.0" encoding="UTF-8" standalone="yes"?>
<Relationships xmlns="http://schemas.openxmlformats.org/package/2006/relationships"><Relationship Id="rId1" Type="http://schemas.microsoft.com/office/2006/relationships/xlExternalLinkPath/xlPathMissing" Target="PNWR%20Jetty%20%20Sibolga%20210508.xls" TargetMode="External"/></Relationships>
</file>

<file path=xl/externalLinks/_rels/externalLink372.xml.rels><?xml version="1.0" encoding="UTF-8" standalone="yes"?>
<Relationships xmlns="http://schemas.openxmlformats.org/package/2006/relationships"><Relationship Id="rId1" Type="http://schemas.microsoft.com/office/2006/relationships/xlExternalLinkPath/xlPathMissing" Target="DC%20CIJAGO%207%20April%2008.xlsx" TargetMode="External"/></Relationships>
</file>

<file path=xl/externalLinks/_rels/externalLink373.xml.rels><?xml version="1.0" encoding="UTF-8" standalone="yes"?>
<Relationships xmlns="http://schemas.openxmlformats.org/package/2006/relationships"><Relationship Id="rId1" Type="http://schemas.microsoft.com/office/2006/relationships/xlExternalLinkPath/xlPathMissing" Target="BA%20PRESTASI%20SUBKON.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Station43\c\1_Tosan\GEDUNG\2Tangerang\JKMP\Analisa%20Bupati.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Station45\estimating\Sipil\Irigasi\Sumbawa\Batu%20Bulan%20kiri%20(CP-4)\Direct%20Cost\DCost-4.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L:\TENDER\JLN%20MALIKUSSALEH\RAB%20JLN%20MALIKUSSALEH.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F:\Dell-server\Perencanaan\User\Sonny%20Novianto\Master%20Penawaran\jalan\BM-Vr-03.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F:\Users\Firdaus\AppData\Local\Temp\PEKERJAAN%20UMUM\LELANG%202016\PAHS%20Versi%203.0%20Revisi%202%20(Final)\02%20-%20SOFTWARE\PAHS%20versi%203.1.xlsm"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A:\Padalarang%20Cianjur.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BLANG%20AWE.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Dell-server\Perencanaan\User\Dadi%20Fahrudin\Cmrm-cipatik-soreang%20APBD%20200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EDY/GEDUNG%20GSG%20TAHAP%20VII/SKEDUL/THOMS@DM%20TEK.COM/COST%20ADJUSTMENT/OK%20MFC-2/UP10%20olah.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Documents%20and%20Settings/sutoyo/My%20Documents/TENDER/TOL/CIKAMPEK/Documents%20and%20Settings/Sutoyo/My%20Documents/GERBANG%20KAMAL.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Users/hp/Downloads/Users/ekawidyatmaka/Documents/EE%20IDB%202017/EE%20IDB%20UP%20DATE/KUTOARJO-SANGUBANYUII.xls" TargetMode="External"/></Relationships>
</file>

<file path=xl/externalLinks/_rels/externalLink384.xml.rels><?xml version="1.0" encoding="UTF-8" standalone="yes"?>
<Relationships xmlns="http://schemas.openxmlformats.org/package/2006/relationships"><Relationship Id="rId1" Type="http://schemas.microsoft.com/office/2006/relationships/xlExternalLinkPath/xlPathMissing" Target="EE%20B2%202004.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H:\Sri\data%20titipan\dta%20rokhs\TAPAU%202004\Data\pen-tapau-04.2-alternatif.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RABeKOMPLT.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Pc03e\d%20o\D%20O\MANHATTAN\BQ%20ME\BQ-FINAL.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I:\2006\RAB%2306\KAMPUNG%20RAKYAT\112237.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Users/hp/Downloads/Users/ekawidyatmaka/Documents/RAB%20SP%203%20SAMBOJ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BD%20&amp;%20AHS%20BALAI%201/AHS-VERSI%202013.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L:\JORR-W1\JORR%20W1%20Februari%202009\Internal\KIMPRASWIL\dki\DC-FO-KAMAL-REV-KABAG-ADD-GIRDER.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EE%20FISIK%202018%20JATENG/PJN%20WIL-1/EE%20PRESERVASI%20WILAYAH-1/BQ_BLORA-CEPU.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DATA%20LINTIM%202008\BA%20PENELITI%20KONTRAK\BANG%20-%2003D\PJKA%20Project\Jeri's\Tagihan_2.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L:\Backup%20data%20des%2007\Backup%20Flash%20%2018%20Agustus%202007\Penawaran%202\Data%203\Backup%20Flash\Penawaran%20Irigasi%20DUTA%20ARUN\master%20ALAT%20BERAT.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F:\Users\Asus\AppData\Local\Temp\Kantor%202012\Penawaran%20APBN%202013\PENAWARAN%20BANG-126%20Singkil%20-%20Buloh%20Seuma%20(%20Tahap%20I%20).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F:\Adserver\share%20data\data%20perencanaan\Tender%20TH%202005\PENAWARAN-SURAMADU\suramadur1.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Users/hp/Downloads/Users/ekawidyatmaka/Documents/Jembatan%20Ngepos%20TRADHA.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ROZI/SEI%20SUKA/FLASHDISK-2010/data/data%20ukur%202010/Addendum%20CONTOH.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A:\BQ%20Pintu\proyek\9903\bq\bq-ars\BQ-PS&amp;A.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Users/hp/Downloads/Volumes/DATA%202/MCM/tahun%202015/21.%20Tagolu%20Tentena/STATION43/C/1_Tosan/GEDUNG/2Tangerang/JKMP/Analisa%20Bupat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ACER%20TM\My%20Documents\LAB%20TERPADU%20POLTEKKES-MAS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Seven/AppData/Local/Temp/RAB.EE.Pemeli.%20Jln%20Hotmix,sudirman,pancasila,%20supomo,sirao&amp;cipto%20Kota%20Gusit%20FINAL.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Users/hp/Downloads/BAIQUNI/JATENG%202015/PROYEK/2010/APBN/congot/AmIR/Penawaran/2009/APBD%20Propinsi/GETAS%20-%20PLAYEN.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data/PROYEK/Ancol/Opname2.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Users/hp/Downloads/Users/ekawidyatmaka/Documents/JLN%20SUGIYINO%20-%20MT%20HARYONO%20BINA%20MARGA.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F:\Users\Asus\AppData\Local\Temp\BRR%20IR.%20A.%20BESAR%2005\D.I.%20BL.%20KARAM\Sal.%20UPDATE.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RAB/DraftRAB.xls" TargetMode="External"/></Relationships>
</file>

<file path=xl/externalLinks/_rels/externalLink405.xml.rels><?xml version="1.0" encoding="UTF-8" standalone="yes"?>
<Relationships xmlns="http://schemas.openxmlformats.org/package/2006/relationships"><Relationship Id="rId1" Type="http://schemas.microsoft.com/office/2006/relationships/xlExternalLinkPath/xlPathMissing" Target="RecoveredExternalLink67"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A:\Etude-Tamarins-MSK-2003-08-10.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DATA/Tris%20Proyek/FISIK/TAHUN%202005/Bina%20Marga/Suliki-Koto%20Tinggi%20Cs/Perhitungan%20Real%20Cost+BTL.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43AC1BE5\skedul%20add%20final%20anak%201%20dan%20anak%202%20J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PSD%20(2008)\MEUNBLANG%20ATIM\RAB%20Ds%20Meunasah%20Blang\RAB%20Drainase\DRS.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A:\Konsultan2001\Steiger\Excel\ATAN\Sukirno\data\Sabri\Sabri\SD%20MI\Acun\Bukit%20Abas%20021\Budhi%20Guna%201.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Windows05\my%20documents\My%20Documents\Great%20Harianja\Awas%20Bengkalis\kios\kios%20telaga%20baru.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F:\Divisi%202.xls" TargetMode="External"/></Relationships>
</file>

<file path=xl/externalLinks/_rels/externalLink413.xml.rels><?xml version="1.0" encoding="UTF-8" standalone="yes"?>
<Relationships xmlns="http://schemas.openxmlformats.org/package/2006/relationships"><Relationship Id="rId1" Type="http://schemas.microsoft.com/office/2006/relationships/xlExternalLinkPath/xlPathMissing" Target="Seneca-Ckp-Pamanukan--rev5.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TAHUN%202012/REKAYASA%20LAPANGAN/AMUNTAI-TABUR/KLUA-TJG/BACK%20UP%20MC%20KELUA/MC%20KELUA%20PIX/MC%20KELUA%20BARU/BOQ-MANTIPAR.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2019/Batubara%202019/Simpang%20Posko/EE-%20Simpang%20Posko/EE%202018%20Jalan%20%20Simpang%20Posko.xlsm"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Penawaran/PENAWARAN/PEN%20DURI.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F:\Data%20Ika%20II\Ayah\FD2008\OE\Penawaran\RAB.xls" TargetMode="External"/></Relationships>
</file>

<file path=xl/externalLinks/_rels/externalLink418.xml.rels><?xml version="1.0" encoding="UTF-8" standalone="yes"?>
<Relationships xmlns="http://schemas.openxmlformats.org/package/2006/relationships"><Relationship Id="rId1" Type="http://schemas.microsoft.com/office/2006/relationships/xlExternalLinkPath/xlPathMissing" Target="RAB%20Gintung.xls" TargetMode="External"/></Relationships>
</file>

<file path=xl/externalLinks/_rels/externalLink419.xml.rels><?xml version="1.0" encoding="UTF-8" standalone="yes"?>
<Relationships xmlns="http://schemas.openxmlformats.org/package/2006/relationships"><Relationship Id="rId1" Type="http://schemas.microsoft.com/office/2006/relationships/xlExternalLinkPath/xlPathMissing" Target="DC%20Dam%20Titab_Pas_Buy_Back%20O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04-ARSIP%20TENDER%20UMUM\06-PAKET%20BANG%20YUS%20SBG\Paket%20Jbt%20Pupu%20Ulim\RAB-Jbt%20Pupu-Ulim.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Data%202009/TAWARAN%2009/Kis-Bts.Sim/PT.MENARA%20FAZIRA%20ABADI.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Users/hp/Downloads/Users/ekawidyatmaka/Documents/rabumen50.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Documents%20and%20Settings/user/My%20Documents/KIMPRASWIL/JABAR/DC-ABT-STA%2034+080.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proyek/jembatan%20halmahera/laporan/boq%20dan%20rab/HPS..xlsx"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F:\APBN%20WIL.%20I%20LELANG%20NOVEMBER%202017\AHS-OE%20PAKET%203%20USULAN%202018.xlsx"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OCUME~1\SLAMET~1\LOCALS~1\Temp\Penawaran%20KP.523%20Witayu.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B:\Penawaran%20P2JD-II%20Pariaman%20Paket%20VIII.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DATA\OECF\OP-08\Penawaran%20OP-08%20DGI.xls" TargetMode="External"/></Relationships>
</file>

<file path=xl/externalLinks/_rels/externalLink428.xml.rels><?xml version="1.0" encoding="UTF-8" standalone="yes"?>
<Relationships xmlns="http://schemas.openxmlformats.org/package/2006/relationships"><Relationship Id="rId1" Type="http://schemas.microsoft.com/office/2006/relationships/xlExternalLinkPath/xlPathMissing" Target="RecoveredExternalLink68"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Documents%20and%20Settings/margin/My%20Documents/Harian/Rab%20Harian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Acer/AppData/Roaming/Microsoft/Excel/LINTAS%20TIMUR%20TERBARU/16.%20EE%20METRO%202016/Users/Tambos_MN/Documents/medan%20belawan/belawan.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file:///F:\SYAMSUL%20ARIFIN\PENAWARAN\PENAWARAN%202007\NTB\BINA%20MARGA\NEW\BANK%20NTT%20KUPANG\rab\HADY'S%20File\JIAT%20Project\EKSTERN\RAB-JIAT%20NTT%20MAUMERE%20&amp;%20lembata%20-%20SCHEDULE.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data%20baru/MISC/DO-HUONG/GT-BO/TKTC10-8/phong%20nen/DT-THL7.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F:\KHAIRIL\PU%202020\CV.%20ELANG%20SUMATERA\Tender%20akhir%20puasa\Lambuk%20proses\bq%20Lambhuk.xls" TargetMode="External"/></Relationships>
</file>

<file path=xl/externalLinks/_rels/externalLink433.xml.rels><?xml version="1.0" encoding="UTF-8" standalone="yes"?>
<Relationships xmlns="http://schemas.openxmlformats.org/package/2006/relationships"><Relationship Id="rId1" Type="http://schemas.microsoft.com/office/2006/relationships/xlExternalLinkPath/xlPathMissing" Target="RecoveredExternalLink70"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Users/hp/Downloads/Proyek/Jateng/FE%20&amp;%20EE/EE%20Pabelan.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L:\Kualifikasi%20Perusahaan\Documents%20and%20Settings\Silviani\My%20Documents\Data%20Penawaran%20copy.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F:\KHAIRIL\PU%202020\CV.%20ELANG%20SUMATERA\DOKUMEN%20PRA-KUMUDO\SHEDULLE\SKL%201.xls" TargetMode="External"/></Relationships>
</file>

<file path=xl/externalLinks/_rels/externalLink437.xml.rels><?xml version="1.0" encoding="UTF-8" standalone="yes"?>
<Relationships xmlns="http://schemas.openxmlformats.org/package/2006/relationships"><Relationship Id="rId1" Type="http://schemas.microsoft.com/office/2006/relationships/xlExternalLinkPath/xlPathMissing" Target="DI.%20Jambo%20Aye%20Revisi%201.xls%20(KG).xls" TargetMode="External"/></Relationships>
</file>

<file path=xl/externalLinks/_rels/externalLink438.xml.rels><?xml version="1.0" encoding="UTF-8" standalone="yes"?>
<Relationships xmlns="http://schemas.openxmlformats.org/package/2006/relationships"><Relationship Id="rId1" Type="http://schemas.microsoft.com/office/2006/relationships/xlExternalLinkPath/xlPathMissing" Target="RecoveredExternalLink72"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Users/User/Documents/Paket%20Lelang%20Okt%202017/Samosir%20Baru/Jembatan_Sei%20Pari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AAA\My%20Documents\Tender%20Suramadu%202007\BQ%20SURAMADU-SISI%20SBY-Addendum.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OCUME~1\SLAMET~1\LOCALS~1\Temp\Penawaran%20P2JK%20Agam%20Pincuran.xls" TargetMode="External"/></Relationships>
</file>

<file path=xl/externalLinks/_rels/externalLink441.xml.rels><?xml version="1.0" encoding="UTF-8" standalone="yes"?>
<Relationships xmlns="http://schemas.openxmlformats.org/package/2006/relationships"><Relationship Id="rId1" Type="http://schemas.microsoft.com/office/2006/relationships/xlExternalLinkPath/xlPathMissing" Target="Koba%20Toboali-1.XLS" TargetMode="External"/></Relationships>
</file>

<file path=xl/externalLinks/_rels/externalLink442.xml.rels><?xml version="1.0" encoding="UTF-8" standalone="yes"?>
<Relationships xmlns="http://schemas.openxmlformats.org/package/2006/relationships"><Relationship Id="rId1" Type="http://schemas.microsoft.com/office/2006/relationships/xlExternalLinkPath/xlPathMissing" Target="Schedule%20Pelaksanaan%20Waduk%20Rajui%20Final.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Data/PROYEK/KOTIF%20PRM/PHO/Data-data-Proyek/Batu-Sangkar/Time-Schedule/Paket%20VII/Penawaran%20P2JD%20II%20Tanah%20Datar%20Paket%20VII%20Baretta.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ANALISA%20BARU%20DINAS%202009/07%20-%20SOFTWARE%20SPEK%20KHUSUS/AHS%20ASBUTON.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24/Kenari/BQ-AC.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ENAWARAN/2007/BANTUL/KASIHAN-G.%20SEMPU.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ADRIAL%20DOKUMEN\Paket%20Statika%202007\PAKET%20II%20TANAH%20DATAR_PEBANA.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F:\KHAIRIL\PU%202020\CV.%20ELANG%20SUMATERA\My%20Documents\DATA\R%20A%20B\RAB%20BINA%20MARGA%202004\Penawaran%20VI.3%20Prin.xls" TargetMode="External"/></Relationships>
</file>

<file path=xl/externalLinks/_rels/externalLink449.xml.rels><?xml version="1.0" encoding="UTF-8" standalone="yes"?>
<Relationships xmlns="http://schemas.openxmlformats.org/package/2006/relationships"><Relationship Id="rId1" Type="http://schemas.microsoft.com/office/2006/relationships/xlExternalLinkPath/xlPathMissing" Target="Sagaranten-Demi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PK-06\OE%20TANGSE%20VER.%2010%20+real%20lapangan(OK)\AHS%20SPEC%20Edisi%202010%20(BINTEK%20master)%23%20TANGSE.V.Negos.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L:\Kualifikasi%20Perusahaan\RAB%20Tebing%20Kr.%20Kluet%20II.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Users/hp/Downloads/Users/ekawidyatmaka/Documents/EE%20JATENG%202018/mantap%20dan%20jjs.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file:///F:\KHAIRIL\PU%202020\CV.%20ELANG%20SUMATERA\PAKET%20ACEH\Penawaran%20Paket%20%206A%20%20%20Banda%20Aceh%20-%20Ulee%20Lheue%20-%20Simpang%20Rima_FINAL.xls" TargetMode="External"/></Relationships>
</file>

<file path=xl/externalLinks/_rels/externalLink453.xml.rels><?xml version="1.0" encoding="UTF-8" standalone="yes"?>
<Relationships xmlns="http://schemas.openxmlformats.org/package/2006/relationships"><Relationship Id="rId1" Type="http://schemas.microsoft.com/office/2006/relationships/xlExternalLinkPath/xlPathMissing" Target="RecoveredExternalLink73"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PRIO-PSM.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Users/hp/Downloads/Users/ekawidyatmaka/Documents/EE%20JATENG%202018/PENAWARAN%20SOKARAJA-KALIMANAH_KAK.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anal%20bm%20ganggu.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F:\MAZDA-TAN\BIDDING\FILE%20EXTENSION\MASTER\EE\EE-JBT%20BATU%20BARA%202017\Jbt%20Batubara%20Kiri\GG-100.xlsm"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ROZI/SEI%20SUKA/FLASHDISK-2010/data/_Kumpul%20PR/Penawaran%20g/jalan/bdb/Paket%20114/Form%202008/Documents%20and%20Settings/Guest/My%20Documents/PU.%202004/tawar%20APBD%202004/01-1.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PAHS2006/Copy%20of%20PAHS2006%20R2%20draft(MIS)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INAS%20PU/P.U%202018/EE/BKP/Revisi/EE%20Sei%20Mangkei/BOQ-Sei%20Mangke.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G:\PAHS2006\Copy%20of%20PAHS2006%20R2%20draft(MIS)new.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Users/USER/Downloads/HARSAT2.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EQ_AN1.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Users/USER/Downloads/EQ_AN2.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Users/hp/Downloads/Seagate%20Expansion%20Drive/KOMPUTER%20HP/Documents/EMAIL%20P%20TRI%20YOGYA/Kr%20tengahDiva.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file:///\\Station45\estimating\My%20Documents\Suryana\Format%20DC\Kr%20tengahDiva.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20R%20O%20Y%20E%20K/2007/ARTSEL/RMK/BC%20-Piyungan/Alex%20Folder/Tender/metode%20&amp;%20analisa%20teknis.xls" TargetMode="External"/></Relationships>
</file>

<file path=xl/externalLinks/_rels/externalLink467.xml.rels><?xml version="1.0" encoding="UTF-8" standalone="yes"?>
<Relationships xmlns="http://schemas.openxmlformats.org/package/2006/relationships"><Relationship Id="rId1" Type="http://schemas.microsoft.com/office/2006/relationships/xlExternalLinkPath/xlPathMissing" Target="APP%20Drainase%20Sub%20Project%20of%20Aceh%20(Duplikat).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Documents%20and%20Settings/RACHMAT-DMT/Local%20Settings/Temporary%20Internet%20Files/Content.IE5/TXXNILTJ/Data/Dody/dod/D.M.T.dod/A.P.B.D/EretanKulon-Lohbener1/Sp.Penyandingan2006.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BOQ%20%20AEK%20NABARA%20-%20SIP.KOTA%20PINANG.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F:\Program%20Files\TOSHIBA\TOMSHIBA\Proyek%202007\Bina%20Marga\Oekabiti%20Oemoro\EE%20Oekabiti%20Oemoro%202007.XLS"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file:///\\Windows05\my%20documents\My%20Documents\GUNAWAN\RUMAH%20mesin6.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DOKUMEN%20TENDER/DINAS%20PU%20KAB%20ROHUL/4-Peningkatan%20Jalan%20Tj.Medan-Pemandang%205%20Km%20(Pen.Macadam)/Harga%20TJ.%20MEDAN-PEMANDANG-RUMPUN%20JAYA.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192.168.0.21\(d)%20data\data%20proyek%20aceh%20timur%20dari%20deni\DATA%202007\PENAWARAN%20NEW\SELESAI\05.%20CV.%20TELADAN%20JEMPOL%20~%20SMA%20SENDAWAR%20BARONG%20TONGKOK%20...%20OK\LAMIN%2016%20JULI%202007%20(Ambo%20daling)\OE%20LANSCAPE%20LAMIN%20REVISI%2003.XLS" TargetMode="External"/></Relationships>
</file>

<file path=xl/externalLinks/_rels/externalLink474.xml.rels><?xml version="1.0" encoding="UTF-8" standalone="yes"?>
<Relationships xmlns="http://schemas.openxmlformats.org/package/2006/relationships"><Relationship Id="rId1" Type="http://schemas.microsoft.com/office/2006/relationships/xlExternalLinkPath/xlPathMissing" Target="BQ%20Tr-17-OK1(Inggris).xls" TargetMode="External"/></Relationships>
</file>

<file path=xl/externalLinks/_rels/externalLink475.xml.rels><?xml version="1.0" encoding="UTF-8" standalone="yes"?>
<Relationships xmlns="http://schemas.openxmlformats.org/package/2006/relationships"><Relationship Id="rId1" Type="http://schemas.microsoft.com/office/2006/relationships/xlExternalLinkPath/xlPathMissing" Target="JALAN-LG-03B-REVISI%202.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Users/hp/Downloads/Users/ekawidyatmaka/Documents/ee%20gamol%20rev.xlsm"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Users/hp/Downloads/Users/ekawidyatmaka/Documents/EE%20KEROK%20oke%20fix.xlsm"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F:\2013\KA%20Konga%202013\My%20Documents\Peningkatan%20Jalan-KWS.xls" TargetMode="External"/></Relationships>
</file>

<file path=xl/externalLinks/_rels/externalLink479.xml.rels><?xml version="1.0" encoding="UTF-8" standalone="yes"?>
<Relationships xmlns="http://schemas.openxmlformats.org/package/2006/relationships"><Relationship Id="rId1" Type="http://schemas.openxmlformats.org/officeDocument/2006/relationships/externalLinkPath" Target="file:///F:\Program%20Files\TOSHIBA\TOMSHIBA\Proyek%202007\Bina%20Marga\Kupang%20Baun\EE%20Kupang-Baun%20200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20MULTIMEDIA/PROJECT%202009/DINKESSOS%20BOLSEL%202010%20PERSIAPAN%20LELANG/PENAARAN%20TAMI/KHUSUS%20TENDER/THUN%202009/BOLMONG%20INDUK/TAMY/LINGKUNGAN%20HIDUP/CV.%20RAFI%20KURNIA%20JAYAI.xls" TargetMode="External"/></Relationships>
</file>

<file path=xl/externalLinks/_rels/externalLink480.xml.rels><?xml version="1.0" encoding="UTF-8" standalone="yes"?>
<Relationships xmlns="http://schemas.openxmlformats.org/package/2006/relationships"><Relationship Id="rId1" Type="http://schemas.microsoft.com/office/2006/relationships/xlExternalLinkPath/xlPathMissing" Target="APP%20Bojonegoro%20JO-Ujang.xlsx" TargetMode="External"/></Relationships>
</file>

<file path=xl/externalLinks/_rels/externalLink481.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RAB-BRR-JK-SBG-2.xls" TargetMode="External"/></Relationships>
</file>

<file path=xl/externalLinks/_rels/externalLink482.xml.rels><?xml version="1.0" encoding="UTF-8" standalone="yes"?>
<Relationships xmlns="http://schemas.openxmlformats.org/package/2006/relationships"><Relationship Id="rId1" Type="http://schemas.microsoft.com/office/2006/relationships/xlExternalLinkPath/xlPathMissing" Target="Muko-Muko%20Kanan%20Irrigation%20Sub%20Project%20PTSL%20Addendum2%20DC.xls" TargetMode="External"/></Relationships>
</file>

<file path=xl/externalLinks/_rels/externalLink483.xml.rels><?xml version="1.0" encoding="UTF-8" standalone="yes"?>
<Relationships xmlns="http://schemas.openxmlformats.org/package/2006/relationships"><Relationship Id="rId1" Type="http://schemas.openxmlformats.org/officeDocument/2006/relationships/externalLinkPath" Target="file:///A:\M%20&amp;%20E.xls" TargetMode="External"/></Relationships>
</file>

<file path=xl/externalLinks/_rels/externalLink484.xml.rels><?xml version="1.0" encoding="UTF-8" standalone="yes"?>
<Relationships xmlns="http://schemas.openxmlformats.org/package/2006/relationships"><Relationship Id="rId1" Type="http://schemas.openxmlformats.org/officeDocument/2006/relationships/externalLinkPath" Target="/Users/hp/Downloads/Users/ekawidyatmaka/Documents/A%20U%20B.xls" TargetMode="External"/></Relationships>
</file>

<file path=xl/externalLinks/_rels/externalLink485.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20R%20O%20Y%20E%20K/2007/ARTSEL/RMK/pt%20INDASCON/PENAWARAN/ADB/AN-01%20%20PRAMBANAN%20-%20PAKEM/AN-01%20%20PRAMBANAN%20-%20PAKEM%20(DIATUR).xls" TargetMode="External"/></Relationships>
</file>

<file path=xl/externalLinks/_rels/externalLink486.xml.rels><?xml version="1.0" encoding="UTF-8" standalone="yes"?>
<Relationships xmlns="http://schemas.openxmlformats.org/package/2006/relationships"><Relationship Id="rId1" Type="http://schemas.openxmlformats.org/officeDocument/2006/relationships/externalLinkPath" Target="file:///I:\2006\KIMPRASDA%202006\RAB%2306\KUALUH%20SELATAN\SUMUR%23BOR.xls" TargetMode="External"/></Relationships>
</file>

<file path=xl/externalLinks/_rels/externalLink487.xml.rels><?xml version="1.0" encoding="UTF-8" standalone="yes"?>
<Relationships xmlns="http://schemas.openxmlformats.org/package/2006/relationships"><Relationship Id="rId1" Type="http://schemas.openxmlformats.org/officeDocument/2006/relationships/externalLinkPath" Target="/MASTER%20%20BM%202009%20MOGOYUNGGUNG.xls" TargetMode="External"/></Relationships>
</file>

<file path=xl/externalLinks/_rels/externalLink48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Divisi%202.xls" TargetMode="External"/></Relationships>
</file>

<file path=xl/externalLinks/_rels/externalLink489.xml.rels><?xml version="1.0" encoding="UTF-8" standalone="yes"?>
<Relationships xmlns="http://schemas.openxmlformats.org/package/2006/relationships"><Relationship Id="rId1" Type="http://schemas.openxmlformats.org/officeDocument/2006/relationships/externalLinkPath" Target="/Divisi%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Documents%20and%20Settings\AAA\My%20Documents\Tender%20Suramadu%202007\BQ%20SURAMADU-SISI%20SBY-Ref1.xls" TargetMode="External"/></Relationships>
</file>

<file path=xl/externalLinks/_rels/externalLink49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G:\Divisi%202.xls" TargetMode="External"/></Relationships>
</file>

<file path=xl/externalLinks/_rels/externalLink491.xml.rels><?xml version="1.0" encoding="UTF-8" standalone="yes"?>
<Relationships xmlns="http://schemas.openxmlformats.org/package/2006/relationships"><Relationship Id="rId1" Type="http://schemas.openxmlformats.org/officeDocument/2006/relationships/externalLinkPath" Target="/proyek/sumut%204/analisa%20rialno%20tambunan.XLS" TargetMode="External"/></Relationships>
</file>

<file path=xl/externalLinks/_rels/externalLink492.xml.rels><?xml version="1.0" encoding="UTF-8" standalone="yes"?>
<Relationships xmlns="http://schemas.openxmlformats.org/package/2006/relationships"><Relationship Id="rId1" Type="http://schemas.openxmlformats.org/officeDocument/2006/relationships/externalLinkPath" Target="file:///F:\TAHUN%202014\RAB.%20PAKET%20TAHUN%202014\OE.%20THN%202014%20(PPK-11)\OE.%202014%20-PPK.11.%20rev.6%200k\OE.%20PENGGANTIAN%20JEMBATAN%20ALUE%20SP.%20PEUT\3.%20OE.%20REKONST-PNGKT.%20STRUKTUR%20JLN.%20SP.%20PEUT.xlsm" TargetMode="External"/></Relationships>
</file>

<file path=xl/externalLinks/_rels/externalLink493.xml.rels><?xml version="1.0" encoding="UTF-8" standalone="yes"?>
<Relationships xmlns="http://schemas.openxmlformats.org/package/2006/relationships"><Relationship Id="rId1" Type="http://schemas.openxmlformats.org/officeDocument/2006/relationships/externalLinkPath" Target="/Divisi%203.xls" TargetMode="External"/></Relationships>
</file>

<file path=xl/externalLinks/_rels/externalLink49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G:\Divisi%203.xls" TargetMode="External"/></Relationships>
</file>

<file path=xl/externalLinks/_rels/externalLink495.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JALAN%20WEULHOK\JALAN%20WEULHOK.xls" TargetMode="External"/></Relationships>
</file>

<file path=xl/externalLinks/_rels/externalLink496.xml.rels><?xml version="1.0" encoding="UTF-8" standalone="yes"?>
<Relationships xmlns="http://schemas.openxmlformats.org/package/2006/relationships"><Relationship Id="rId1" Type="http://schemas.openxmlformats.org/officeDocument/2006/relationships/externalLinkPath" Target="file:///H:\POLTAK%202012\PENAWARAN%202012\SIBOLGA%202012\SIBOLGA%202012%20MASTER%20100.xlsx" TargetMode="External"/></Relationships>
</file>

<file path=xl/externalLinks/_rels/externalLink497.xml.rels><?xml version="1.0" encoding="UTF-8" standalone="yes"?>
<Relationships xmlns="http://schemas.openxmlformats.org/package/2006/relationships"><Relationship Id="rId1" Type="http://schemas.openxmlformats.org/officeDocument/2006/relationships/externalLinkPath" Target="file:///F:\DATA%202014\PAKET%202015\3.%20Kr.%20Cut%20Revisi%202%20(24-02-2015)\EE%20dan%20Volume\IRVINE\RAB%20JEMBATAN%20SEULIMEUM.xls" TargetMode="External"/></Relationships>
</file>

<file path=xl/externalLinks/_rels/externalLink498.xml.rels><?xml version="1.0" encoding="UTF-8" standalone="yes"?>
<Relationships xmlns="http://schemas.openxmlformats.org/package/2006/relationships"><Relationship Id="rId1" Type="http://schemas.openxmlformats.org/officeDocument/2006/relationships/externalLinkPath" Target="/Users/MICROSOFT/Downloads/2014/Pembangunan%20TPT%20Marbun%20-%20Tombak%20%20Sulu-Sulu%20EE%20-%20rev%201/ENI/JHON/AGG%202006/Nagori/Bkpn%20k%202006/bkpn%20per%20kecamatan/kec%20tanah%20jawa/tanjung%20pasir/3-DIV5.XLS" TargetMode="External"/></Relationships>
</file>

<file path=xl/externalLinks/_rels/externalLink499.xml.rels><?xml version="1.0" encoding="UTF-8" standalone="yes"?>
<Relationships xmlns="http://schemas.openxmlformats.org/package/2006/relationships"><Relationship Id="rId1" Type="http://schemas.openxmlformats.org/officeDocument/2006/relationships/externalLinkPath" Target="/Divisi%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FIRMAN\KODYA-BRR%202006\KODYA-2006\MANDIRI-Lami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ROJECT%20Doect%20-TAHUN%202006\PROJECT%20LAMBUNG%20(L3)\contract\L-P3-PT.%20RYAN.xls" TargetMode="External"/></Relationships>
</file>

<file path=xl/externalLinks/_rels/externalLink50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G:\Divisi%204.xls" TargetMode="External"/></Relationships>
</file>

<file path=xl/externalLinks/_rels/externalLink501.xml.rels><?xml version="1.0" encoding="UTF-8" standalone="yes"?>
<Relationships xmlns="http://schemas.openxmlformats.org/package/2006/relationships"><Relationship Id="rId1" Type="http://schemas.openxmlformats.org/officeDocument/2006/relationships/externalLinkPath" Target="/Divisi%205.xls" TargetMode="External"/></Relationships>
</file>

<file path=xl/externalLinks/_rels/externalLink50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G:\Divisi%205.xls" TargetMode="External"/></Relationships>
</file>

<file path=xl/externalLinks/_rels/externalLink503.xml.rels><?xml version="1.0" encoding="UTF-8" standalone="yes"?>
<Relationships xmlns="http://schemas.openxmlformats.org/package/2006/relationships"><Relationship Id="rId1" Type="http://schemas.openxmlformats.org/officeDocument/2006/relationships/externalLinkPath" Target="/RETOOLING/3-DIV6.xls" TargetMode="External"/></Relationships>
</file>

<file path=xl/externalLinks/_rels/externalLink504.xml.rels><?xml version="1.0" encoding="UTF-8" standalone="yes"?>
<Relationships xmlns="http://schemas.openxmlformats.org/package/2006/relationships"><Relationship Id="rId1" Type="http://schemas.openxmlformats.org/officeDocument/2006/relationships/externalLinkPath" Target="file:///F:\Documents%20and%20Settings\DIN\My%20Documents\Juanda%20Paket%20B\atb.xls" TargetMode="External"/></Relationships>
</file>

<file path=xl/externalLinks/_rels/externalLink505.xml.rels><?xml version="1.0" encoding="UTF-8" standalone="yes"?>
<Relationships xmlns="http://schemas.openxmlformats.org/package/2006/relationships"><Relationship Id="rId1" Type="http://schemas.openxmlformats.org/officeDocument/2006/relationships/externalLinkPath" Target="file:///F:\Data%20Ika%20II\Ayah\FD2008\OE\Penawaran\oe-pil.xls" TargetMode="External"/></Relationships>
</file>

<file path=xl/externalLinks/_rels/externalLink506.xml.rels><?xml version="1.0" encoding="UTF-8" standalone="yes"?>
<Relationships xmlns="http://schemas.openxmlformats.org/package/2006/relationships"><Relationship Id="rId1" Type="http://schemas.openxmlformats.org/officeDocument/2006/relationships/externalLinkPath" Target="file:///F:\DATA%202014\PAKET%202015\OE%202013\add%20copy%20ok\PAKET%206%20-%20ULEE%20LHEUE%203750-8200\3-DIV7.xls" TargetMode="External"/></Relationships>
</file>

<file path=xl/externalLinks/_rels/externalLink507.xml.rels><?xml version="1.0" encoding="UTF-8" standalone="yes"?>
<Relationships xmlns="http://schemas.openxmlformats.org/package/2006/relationships"><Relationship Id="rId1" Type="http://schemas.openxmlformats.org/officeDocument/2006/relationships/externalLinkPath" Target="/RETOOLING/3-DIV7.xls" TargetMode="External"/></Relationships>
</file>

<file path=xl/externalLinks/_rels/externalLink508.xml.rels><?xml version="1.0" encoding="UTF-8" standalone="yes"?>
<Relationships xmlns="http://schemas.openxmlformats.org/package/2006/relationships"><Relationship Id="rId1" Type="http://schemas.openxmlformats.org/officeDocument/2006/relationships/externalLinkPath" Target="file:///F:\DATA%202014\PAKET%202015\OE%202013\add%20copy%20ok\3-DIV77.xls" TargetMode="External"/></Relationships>
</file>

<file path=xl/externalLinks/_rels/externalLink509.xml.rels><?xml version="1.0" encoding="UTF-8" standalone="yes"?>
<Relationships xmlns="http://schemas.openxmlformats.org/package/2006/relationships"><Relationship Id="rId1" Type="http://schemas.openxmlformats.org/officeDocument/2006/relationships/externalLinkPath" Target="file:///F:\APBD%20Batu%20Bara%202019\1%20Kec%20Tanjung%20Tiram%20TA%202019\6%20Jl%20Rahmadsyah\PAREDES\TASC\3-DIV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New%20folder%20(5)/1%20NTFS/DATA%20(D)%20DELL/BOQ%20%20Seksi%20A.xls" TargetMode="External"/></Relationships>
</file>

<file path=xl/externalLinks/_rels/externalLink510.xml.rels><?xml version="1.0" encoding="UTF-8" standalone="yes"?>
<Relationships xmlns="http://schemas.openxmlformats.org/package/2006/relationships"><Relationship Id="rId1" Type="http://schemas.openxmlformats.org/officeDocument/2006/relationships/externalLinkPath" Target="file:///F:\LAMPULO%20III%20OCE\BINA%20PROGRAM\DATA%20REHAB\Aspal%20Jln%20kota.xls" TargetMode="External"/></Relationships>
</file>

<file path=xl/externalLinks/_rels/externalLink511.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Bob_ismed\d\DATA%202005\KONTRAK\mc-terbaru\LAPORAN%20KPE\KPE%20LINTIM%20III%20per%2015%20TGL%2015%20Juni%202005.xls" TargetMode="External"/></Relationships>
</file>

<file path=xl/externalLinks/_rels/externalLink512.xml.rels><?xml version="1.0" encoding="UTF-8" standalone="yes"?>
<Relationships xmlns="http://schemas.openxmlformats.org/package/2006/relationships"><Relationship Id="rId1" Type="http://schemas.openxmlformats.org/officeDocument/2006/relationships/externalLinkPath" Target="file:///F:\Bob_ismed\d\DATA%202005\KONTRAK\mc-terbaru\LAPORAN%20KPE\KPE%20LINTIM%20III%20per%2015%20TGL%2015%20Juni%202005.xls" TargetMode="External"/></Relationships>
</file>

<file path=xl/externalLinks/_rels/externalLink513.xml.rels><?xml version="1.0" encoding="UTF-8" standalone="yes"?>
<Relationships xmlns="http://schemas.openxmlformats.org/package/2006/relationships"><Relationship Id="rId1" Type="http://schemas.openxmlformats.org/officeDocument/2006/relationships/externalLinkPath" Target="file:///\\Windows05\my%20documents\My%20Documents\PC%203\My%20Documents\RUMAH\RUMAH%20mesin5.xls" TargetMode="External"/></Relationships>
</file>

<file path=xl/externalLinks/_rels/externalLink514.xml.rels><?xml version="1.0" encoding="UTF-8" standalone="yes"?>
<Relationships xmlns="http://schemas.openxmlformats.org/package/2006/relationships"><Relationship Id="rId1" Type="http://schemas.openxmlformats.org/officeDocument/2006/relationships/externalLinkPath" Target="/ROZI/SEI%20SUKA/FLASHDISK-2010/data/_Sdiri%20didalam%20kamar/rahasia/Paket%20Penawaran%20awak/Drain/bdb/Paket%20119/3%20cv%20puri%20satya%20dharma.xls" TargetMode="External"/></Relationships>
</file>

<file path=xl/externalLinks/_rels/externalLink515.xml.rels><?xml version="1.0" encoding="UTF-8" standalone="yes"?>
<Relationships xmlns="http://schemas.openxmlformats.org/package/2006/relationships"><Relationship Id="rId1" Type="http://schemas.openxmlformats.org/officeDocument/2006/relationships/externalLinkPath" Target="/Users/MICROSOFT/Downloads/2014/Pembangunan%20TPT%20Marbun%20-%20Tombak%20%20Sulu-Sulu%20EE%20-%20rev%201/TAWAR2/RAB%20PENGASPALAN%20JALAN%20LINGKUNGAN%20DESA%20LUMBAN%20SAMPUR%20TAWAR%201.xls" TargetMode="External"/></Relationships>
</file>

<file path=xl/externalLinks/_rels/externalLink516.xml.rels><?xml version="1.0" encoding="UTF-8" standalone="yes"?>
<Relationships xmlns="http://schemas.openxmlformats.org/package/2006/relationships"><Relationship Id="rId1" Type="http://schemas.openxmlformats.org/officeDocument/2006/relationships/externalLinkPath" Target="file:///F:\Laborat\JOB%20MIX%20FORMULA\ASPHALT\rangk.intern%20cibeet.xls" TargetMode="External"/></Relationships>
</file>

<file path=xl/externalLinks/_rels/externalLink517.xml.rels><?xml version="1.0" encoding="UTF-8" standalone="yes"?>
<Relationships xmlns="http://schemas.openxmlformats.org/package/2006/relationships"><Relationship Id="rId1" Type="http://schemas.openxmlformats.org/officeDocument/2006/relationships/externalLinkPath" Target="file:///F:\KHAIRIL\PU%202020\CV.%20ELANG%20SUMATERA\Hdr_ST@Datakoe.Com\My%20Documents\terminal%20grong-grong\Porda%20Revisi\PORDA%20(Baro%20Raya)\Jalan%20masuk%20lap%20tenis%20baro%20raya.xls" TargetMode="External"/></Relationships>
</file>

<file path=xl/externalLinks/_rels/externalLink518.xml.rels><?xml version="1.0" encoding="UTF-8" standalone="yes"?>
<Relationships xmlns="http://schemas.openxmlformats.org/package/2006/relationships"><Relationship Id="rId1" Type="http://schemas.openxmlformats.org/officeDocument/2006/relationships/externalLinkPath" Target="/Users/hp/Downloads/Backup%20Komputer/rab-dask.xls" TargetMode="External"/></Relationships>
</file>

<file path=xl/externalLinks/_rels/externalLink519.xml.rels><?xml version="1.0" encoding="UTF-8" standalone="yes"?>
<Relationships xmlns="http://schemas.openxmlformats.org/package/2006/relationships"><Relationship Id="rId1" Type="http://schemas.openxmlformats.org/officeDocument/2006/relationships/externalLinkPath" Target="file:///\\Station69\c\My%20Documents\Iwan\Akses%20bandara%20tgr\tangerang%20hatta\DC-akses%20bandar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Kumpulan%20OE\OE%202011\Paket%20TA%202011%20(new)\Bener%20Meriah%20OK\OE%20Pondok%20Baru%20-%20S.Kilang%20Seksi-2%20(ok).xls" TargetMode="External"/></Relationships>
</file>

<file path=xl/externalLinks/_rels/externalLink520.xml.rels><?xml version="1.0" encoding="UTF-8" standalone="yes"?>
<Relationships xmlns="http://schemas.openxmlformats.org/package/2006/relationships"><Relationship Id="rId1" Type="http://schemas.openxmlformats.org/officeDocument/2006/relationships/externalLinkPath" Target="file:///A:\TCR%2002\P%20MADIUN%20'02\GROSIR\RAB%20GROSIR%20'02%20(REAL%20COST%209).xls" TargetMode="External"/></Relationships>
</file>

<file path=xl/externalLinks/_rels/externalLink521.xml.rels><?xml version="1.0" encoding="UTF-8" standalone="yes"?>
<Relationships xmlns="http://schemas.openxmlformats.org/package/2006/relationships"><Relationship Id="rId1" Type="http://schemas.openxmlformats.org/officeDocument/2006/relationships/externalLinkPath" Target="file:///\\Harkecil\D\tender\LA_PIAZZA_STR_ARS_FINAL\ANALISA-ARS.XLS" TargetMode="External"/></Relationships>
</file>

<file path=xl/externalLinks/_rels/externalLink522.xml.rels><?xml version="1.0" encoding="UTF-8" standalone="yes"?>
<Relationships xmlns="http://schemas.openxmlformats.org/package/2006/relationships"><Relationship Id="rId1" Type="http://schemas.openxmlformats.org/officeDocument/2006/relationships/externalLinkPath" Target="file:///F:\Documents%20and%20Settings\Darlis%20ST\My%20Documents\SMU%20UGL\UGL%20PKPSD\ASRAMA%20I\RAB%20ASRAMA%202002.xls" TargetMode="External"/></Relationships>
</file>

<file path=xl/externalLinks/_rels/externalLink523.xml.rels><?xml version="1.0" encoding="UTF-8" standalone="yes"?>
<Relationships xmlns="http://schemas.openxmlformats.org/package/2006/relationships"><Relationship Id="rId1" Type="http://schemas.openxmlformats.org/officeDocument/2006/relationships/externalLinkPath" Target="file:///F:\04-ARSIP%20TENDER%20UMUM\08-PAKET%20PAK%20RAZUAR\05-Paket%20Sarana%20Air%20Bersih-Sabang\PT.%20ANISA%20PUTRI\ADM-PENAWARAN-WS%202.07a.XLS" TargetMode="External"/></Relationships>
</file>

<file path=xl/externalLinks/_rels/externalLink524.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03/02/BQ%20Price/NSC/ME&amp;P-R1/Daf-7%20Telepon.xls" TargetMode="External"/></Relationships>
</file>

<file path=xl/externalLinks/_rels/externalLink525.xml.rels><?xml version="1.0" encoding="UTF-8" standalone="yes"?>
<Relationships xmlns="http://schemas.openxmlformats.org/package/2006/relationships"><Relationship Id="rId1" Type="http://schemas.openxmlformats.org/officeDocument/2006/relationships/externalLinkPath" Target="file:///I:\SURVEY%20PERENCANAAN%202007\RAB%202007\Rab%20Kimprasda\Balai%20Pertemuan%20Kt.%20Pinang.xls" TargetMode="External"/></Relationships>
</file>

<file path=xl/externalLinks/_rels/externalLink526.xml.rels><?xml version="1.0" encoding="UTF-8" standalone="yes"?>
<Relationships xmlns="http://schemas.openxmlformats.org/package/2006/relationships"><Relationship Id="rId1" Type="http://schemas.openxmlformats.org/officeDocument/2006/relationships/externalLinkPath" Target="file:///A:\03\07\BQ\ME\Price\Daf%20No.6%20Tsuara.xls" TargetMode="External"/></Relationships>
</file>

<file path=xl/externalLinks/_rels/externalLink527.xml.rels><?xml version="1.0" encoding="UTF-8" standalone="yes"?>
<Relationships xmlns="http://schemas.openxmlformats.org/package/2006/relationships"><Relationship Id="rId1" Type="http://schemas.openxmlformats.org/officeDocument/2006/relationships/externalLinkPath" Target="file:///F:\Dokumen\Data%20TA%202008\PU%20Kota\Penawaran%20Kota-fix\print%20out%20let.harunE\lethar%20E.xls" TargetMode="External"/></Relationships>
</file>

<file path=xl/externalLinks/_rels/externalLink528.xml.rels><?xml version="1.0" encoding="UTF-8" standalone="yes"?>
<Relationships xmlns="http://schemas.openxmlformats.org/package/2006/relationships"><Relationship Id="rId1" Type="http://schemas.openxmlformats.org/officeDocument/2006/relationships/externalLinkPath" Target="file:///F:\Proyek%20BAL\sedang%20tender\New%20PKPU\Bill%20Of%20Quantity%20PKPU.xls" TargetMode="External"/></Relationships>
</file>

<file path=xl/externalLinks/_rels/externalLink529.xml.rels><?xml version="1.0" encoding="UTF-8" standalone="yes"?>
<Relationships xmlns="http://schemas.openxmlformats.org/package/2006/relationships"><Relationship Id="rId1" Type="http://schemas.openxmlformats.org/officeDocument/2006/relationships/externalLinkPath" Target="file:///\\Ama-o2\f\PROYEK%20BAL\CRS_TK\BQ%20TK%20YKA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Users\pounna\Downloads\New%20folder\AHS%20Spek.Pemel.Kinerja%20Jalan_28Sept.16%20ppk%207a.xlsx" TargetMode="External"/></Relationships>
</file>

<file path=xl/externalLinks/_rels/externalLink530.xml.rels><?xml version="1.0" encoding="UTF-8" standalone="yes"?>
<Relationships xmlns="http://schemas.openxmlformats.org/package/2006/relationships"><Relationship Id="rId1" Type="http://schemas.openxmlformats.org/officeDocument/2006/relationships/externalLinkPath" Target="/Users/hp/Downloads/Users/ekawidyatmaka/Documents/an.%20EE%20jalan%20WDS%20LCR.xls" TargetMode="External"/></Relationships>
</file>

<file path=xl/externalLinks/_rels/externalLink531.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CEK%20LEEEEEM/FORMAT%20RAB%20PNPM-PPK%20SEUNAGAN%202007/A.PAYA%20UNDAN/Poelkerja/RAB%20Coll/Rab%20UGD.xls" TargetMode="External"/></Relationships>
</file>

<file path=xl/externalLinks/_rels/externalLink532.xml.rels><?xml version="1.0" encoding="UTF-8" standalone="yes"?>
<Relationships xmlns="http://schemas.openxmlformats.org/package/2006/relationships"><Relationship Id="rId1" Type="http://schemas.openxmlformats.org/officeDocument/2006/relationships/externalLinkPath" Target="file:///A:\RUMAH%20mesin5.xls" TargetMode="External"/></Relationships>
</file>

<file path=xl/externalLinks/_rels/externalLink533.xml.rels><?xml version="1.0" encoding="UTF-8" standalone="yes"?>
<Relationships xmlns="http://schemas.openxmlformats.org/package/2006/relationships"><Relationship Id="rId1" Type="http://schemas.openxmlformats.org/officeDocument/2006/relationships/externalLinkPath" Target="/Laporan%202007/Paket%20PU/Sipagabu/SIPAGABU%20KJ.xls" TargetMode="External"/></Relationships>
</file>

<file path=xl/externalLinks/_rels/externalLink534.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Penawaran\Excel\Excel%201999%20-%202000\Penawaran%20Paket%20BPJP-04%20Pariaman-Manggopoh.xls" TargetMode="External"/></Relationships>
</file>

<file path=xl/externalLinks/_rels/externalLink535.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Administrasi\ADRIAL\ANALISA%20BM\Penawaran%20Paket%20OECF%20OP-09%20ADD%2006.xls" TargetMode="External"/></Relationships>
</file>

<file path=xl/externalLinks/_rels/externalLink536.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Padang%20Panjang\Penawaran%20P2JK%20Pdg%20Panjang%20Paket%20III%20AE.xls" TargetMode="External"/></Relationships>
</file>

<file path=xl/externalLinks/_rels/externalLink53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My%20Documents\PQ%20PEBANA\Data\Penawaran\Excel%202001\Penawaran%20BS-79%20Rev.%202.xls" TargetMode="External"/></Relationships>
</file>

<file path=xl/externalLinks/_rels/externalLink538.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Tris%20Proyek\FISIK\TAHUN%202005\Kabupaten-Kota\Tanah%20Datar\Paket%20II%20SMS.xls" TargetMode="External"/></Relationships>
</file>

<file path=xl/externalLinks/_rels/externalLink539.xml.rels><?xml version="1.0" encoding="UTF-8" standalone="yes"?>
<Relationships xmlns="http://schemas.openxmlformats.org/package/2006/relationships"><Relationship Id="rId1" Type="http://schemas.openxmlformats.org/officeDocument/2006/relationships/externalLinkPath" Target="/PROYEK/Penawaran%20Statika%20SKPD%20Th%202010/Penawaran%20SKPD%20Paket%20Berkala%20Jalan%20Bukittinggi%20-%20Bas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Ferdistuta3\Bireuen%20-%20Takengon\Bireuen%20-%20takengon%20(Tahap-2).xlsx" TargetMode="External"/></Relationships>
</file>

<file path=xl/externalLinks/_rels/externalLink540.xml.rels><?xml version="1.0" encoding="UTF-8" standalone="yes"?>
<Relationships xmlns="http://schemas.openxmlformats.org/package/2006/relationships"><Relationship Id="rId1" Type="http://schemas.openxmlformats.org/officeDocument/2006/relationships/externalLinkPath" Target="/Data/Penawaran/Excel/Excel%201999%20-%202000/Penawaran%20Paket%20BPJP-04%20Pariaman-Manggopoh.xls" TargetMode="External"/></Relationships>
</file>

<file path=xl/externalLinks/_rels/externalLink541.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ADRIAL%20DOKUMEN\Paket%20Statika%202007\Penawaran%20STATIKA%20PAKET-X.xls" TargetMode="External"/></Relationships>
</file>

<file path=xl/externalLinks/_rels/externalLink542.xml.rels><?xml version="1.0" encoding="UTF-8" standalone="yes"?>
<Relationships xmlns="http://schemas.openxmlformats.org/package/2006/relationships"><Relationship Id="rId1" Type="http://schemas.openxmlformats.org/officeDocument/2006/relationships/externalLinkPath" Target="/Data/Penawaran/Excel/Excel%201999%20-%202000/Penawaran%20P2JD%20II%20Tanah%20Datar%20Paket%20V%20Subur%20Brother.xls" TargetMode="External"/></Relationships>
</file>

<file path=xl/externalLinks/_rels/externalLink543.xml.rels><?xml version="1.0" encoding="UTF-8" standalone="yes"?>
<Relationships xmlns="http://schemas.openxmlformats.org/package/2006/relationships"><Relationship Id="rId1" Type="http://schemas.openxmlformats.org/officeDocument/2006/relationships/externalLinkPath" Target="/My%20Documents/Penawaran/PENAWARAN%202003%20(%20EXCEL%20)/PARIAMAN/Penawaran%20P2JKK%20Paket%20KP404.xls" TargetMode="External"/></Relationships>
</file>

<file path=xl/externalLinks/_rels/externalLink544.xml.rels><?xml version="1.0" encoding="UTF-8" standalone="yes"?>
<Relationships xmlns="http://schemas.openxmlformats.org/package/2006/relationships"><Relationship Id="rId1" Type="http://schemas.openxmlformats.org/officeDocument/2006/relationships/externalLinkPath" Target="/Data%20Sumbar/Penawaran/Penawaran%20Bangkinang/Data/My%20Documents/PQ%20PEBANA/Documents%20and%20Settings/Adrial/My%20Documents/Penawaran/PENAWARAN%202003%20(%20EXCEL%20)/BPJP/Penawaran%20CV.%20PANCA%20PUTRA.xls" TargetMode="External"/></Relationships>
</file>

<file path=xl/externalLinks/_rels/externalLink545.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My%20Documents\Penawaran\Penawaran%202006\Penawaran%20PT.STATIKA%20-%20ATR,%20JO%20Rev%20-%201.xls" TargetMode="External"/></Relationships>
</file>

<file path=xl/externalLinks/_rels/externalLink546.xml.rels><?xml version="1.0" encoding="UTF-8" standalone="yes"?>
<Relationships xmlns="http://schemas.openxmlformats.org/package/2006/relationships"><Relationship Id="rId1" Type="http://schemas.openxmlformats.org/officeDocument/2006/relationships/externalLinkPath" Target="/Data%20Sumbar/Penawaran/Penawaran%20Bangkinang/Data/My%20Documents/PQ%20PEBANA/Documents%20and%20Settings/Adrial/My%20Documents/Penawaran/EXCEL%202002/PENAWARAN%20BUKITTINGGI/Penawaran%20CV.%20PEBANA%20BUKITTINGGI.xls" TargetMode="External"/></Relationships>
</file>

<file path=xl/externalLinks/_rels/externalLink54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ata\ADRIAL%20DOKUMEN\Paket%20Statika%202007\paket%2013%202007%20Pebana%20Adi%20Saran.xls" TargetMode="External"/></Relationships>
</file>

<file path=xl/externalLinks/_rels/externalLink548.xml.rels><?xml version="1.0" encoding="UTF-8" standalone="yes"?>
<Relationships xmlns="http://schemas.openxmlformats.org/package/2006/relationships"><Relationship Id="rId1" Type="http://schemas.openxmlformats.org/officeDocument/2006/relationships/externalLinkPath" Target="/Documents%20and%20Settings/Adrial/My%20Documents/Penawaran%202002/EXCEL%202002/Penawaran%20CV.%20BANGUN%20JAYA%20Agam.xls" TargetMode="External"/></Relationships>
</file>

<file path=xl/externalLinks/_rels/externalLink54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Tris%20Data\Tris%20Proyek\PROYEK\TAHUN%202003\PAYAKUMBUH\APBN\BA%20Mobilisas%20&amp;%20Fot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ak%20NAS\RAB%202008\Rubah%20Alue%20Niobong.xls" TargetMode="External"/></Relationships>
</file>

<file path=xl/externalLinks/_rels/externalLink550.xml.rels><?xml version="1.0" encoding="UTF-8" standalone="yes"?>
<Relationships xmlns="http://schemas.openxmlformats.org/package/2006/relationships"><Relationship Id="rId1" Type="http://schemas.openxmlformats.org/officeDocument/2006/relationships/externalLinkPath" Target="/Data/Administrasi/ADRIAL/ANALISA%20BM/Data/Penawaran/Excel/Excel%201997%20-%201998/Bina%20Marga%20BPJP-05%20Statika.xls" TargetMode="External"/></Relationships>
</file>

<file path=xl/externalLinks/_rels/externalLink551.xml.rels><?xml version="1.0" encoding="UTF-8" standalone="yes"?>
<Relationships xmlns="http://schemas.openxmlformats.org/package/2006/relationships"><Relationship Id="rId1" Type="http://schemas.openxmlformats.org/officeDocument/2006/relationships/externalLinkPath" Target="/Documents%20and%20Settings/Adrial/My%20Documents/Penawaran%202002/Penawaran%20Padang%20Panjang%202002/Penawaran%20PP%20CV.%20Pebana%20Jemb.%20Kacang%20Kayu.xls" TargetMode="External"/></Relationships>
</file>

<file path=xl/externalLinks/_rels/externalLink552.xml.rels><?xml version="1.0" encoding="UTF-8" standalone="yes"?>
<Relationships xmlns="http://schemas.openxmlformats.org/package/2006/relationships"><Relationship Id="rId1" Type="http://schemas.openxmlformats.org/officeDocument/2006/relationships/externalLinkPath" Target="file:///A:\RUMAH%20mesin6.xls" TargetMode="External"/></Relationships>
</file>

<file path=xl/externalLinks/_rels/externalLink553.xml.rels><?xml version="1.0" encoding="UTF-8" standalone="yes"?>
<Relationships xmlns="http://schemas.openxmlformats.org/package/2006/relationships"><Relationship Id="rId1" Type="http://schemas.openxmlformats.org/officeDocument/2006/relationships/externalLinkPath" Target="file:///F:\HPS%20PPK%2004%202018\AHS%20PPK-04%202018\OE%2011%20(OKe)%205-10-2017\@.%20Rehabilitasi%20Jembatan%20Kr.%20Panton%20Labu,%20Cs.xlsx" TargetMode="External"/></Relationships>
</file>

<file path=xl/externalLinks/_rels/externalLink554.xml.rels><?xml version="1.0" encoding="UTF-8" standalone="yes"?>
<Relationships xmlns="http://schemas.openxmlformats.org/package/2006/relationships"><Relationship Id="rId1" Type="http://schemas.microsoft.com/office/2006/relationships/xlExternalLinkPath/xlPathMissing" Target="DC%20Dam%20Titab%20Waskita%2025%20nop%20%20930am%20zone%205%20blasting%20full_terpakai!!!.xls" TargetMode="External"/></Relationships>
</file>

<file path=xl/externalLinks/_rels/externalLink555.xml.rels><?xml version="1.0" encoding="UTF-8" standalone="yes"?>
<Relationships xmlns="http://schemas.openxmlformats.org/package/2006/relationships"><Relationship Id="rId2" Type="http://schemas.microsoft.com/office/2019/04/relationships/externalLinkLongPath" Target="/2022/BPBD%20PROVINSI%20SUMUT/FINAL%20LAPORAN%20BPBD/ANL%20UPDATE/DISPORASU/SARANA/LAMPU/KOLAM%20SELAYANG/TAHUN%202016/KIM/TAHUN%202015/PEREN.%20UPT.%20KPM/R.%20SAKIT%20PARU%20BENAR/PEK.%20GEDUNG%20ARSIP%20SUMUT/PROYEK%20DAK/Proyek%20DAK/Tito/55%20SDN.xls?FE1010F1" TargetMode="External"/><Relationship Id="rId1" Type="http://schemas.openxmlformats.org/officeDocument/2006/relationships/externalLinkPath" Target="file:///\\FE1010F1\55%20SDN.xls" TargetMode="External"/></Relationships>
</file>

<file path=xl/externalLinks/_rels/externalLink556.xml.rels><?xml version="1.0" encoding="UTF-8" standalone="yes"?>
<Relationships xmlns="http://schemas.openxmlformats.org/package/2006/relationships"><Relationship Id="rId1" Type="http://schemas.openxmlformats.org/officeDocument/2006/relationships/externalLinkPath" Target="/PROJECT/PROJECT%20GEDUNG/GEDUNG%20P4TK/TOTAL/RAB%20ASRAMA.xls" TargetMode="External"/></Relationships>
</file>

<file path=xl/externalLinks/_rels/externalLink557.xml.rels><?xml version="1.0" encoding="UTF-8" standalone="yes"?>
<Relationships xmlns="http://schemas.openxmlformats.org/package/2006/relationships"><Relationship Id="rId1" Type="http://schemas.microsoft.com/office/2006/relationships/xlExternalLinkPath/xlPathMissing" Target="RecoveredExternalLink81" TargetMode="External"/></Relationships>
</file>

<file path=xl/externalLinks/_rels/externalLink558.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Documents%20and%20Settings\ACER%20TM\My%20Documents\GEUMPANG-TUTUT-MBO%20PEMB-INTAN.xls" TargetMode="External"/></Relationships>
</file>

<file path=xl/externalLinks/_rels/externalLink55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Div2-angg-1\d\JASMAR\DC-MODRAMP-SENI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POLTAK%202012\PENAWARAN%202012\SIBOLGA%202012\Documents%20and%20Settings\Satellite\My%20Documents\_Erwin\Private\Pen%20SKPD\PT.%20Dian%20Wira%20Putra\Kapten%20Sumarsono%20L1.xls" TargetMode="External"/></Relationships>
</file>

<file path=xl/externalLinks/_rels/externalLink560.xml.rels><?xml version="1.0" encoding="UTF-8" standalone="yes"?>
<Relationships xmlns="http://schemas.openxmlformats.org/package/2006/relationships"><Relationship Id="rId1" Type="http://schemas.openxmlformats.org/officeDocument/2006/relationships/externalLinkPath" Target="file:///F:\Dokumen\Data%20TA%202008\Bale-Ok\Penawaran\Documents%20and%20Settings\Din\My%20Documents\350.xls" TargetMode="External"/></Relationships>
</file>

<file path=xl/externalLinks/_rels/externalLink561.xml.rels><?xml version="1.0" encoding="UTF-8" standalone="yes"?>
<Relationships xmlns="http://schemas.openxmlformats.org/package/2006/relationships"><Relationship Id="rId1" Type="http://schemas.openxmlformats.org/officeDocument/2006/relationships/externalLinkPath" Target="/Users/ekawidyatmaka/Downloads/PEN.%20dermaga%20sanana.XLS" TargetMode="External"/></Relationships>
</file>

<file path=xl/externalLinks/_rels/externalLink562.xml.rels><?xml version="1.0" encoding="UTF-8" standalone="yes"?>
<Relationships xmlns="http://schemas.openxmlformats.org/package/2006/relationships"><Relationship Id="rId1" Type="http://schemas.openxmlformats.org/officeDocument/2006/relationships/externalLinkPath" Target="file:///\\Ppcpusat9\c\the%20La%20Home...(Rubby)\Project's%20Files\Dok.Penawaran%20Bayah-Cibareno%20(AK-06A)\TOL\Overlay%20TOL%20Jakarta-Cikampek-2005%20R01.xls" TargetMode="External"/></Relationships>
</file>

<file path=xl/externalLinks/_rels/externalLink563.xml.rels><?xml version="1.0" encoding="UTF-8" standalone="yes"?>
<Relationships xmlns="http://schemas.openxmlformats.org/package/2006/relationships"><Relationship Id="rId1" Type="http://schemas.openxmlformats.org/officeDocument/2006/relationships/externalLinkPath" Target="file:///F:\doc\PENAWARAN\AL-FITRAH\Master%20penawaran\Master%20Penawaran\jalan\BM-Vr-03.xls" TargetMode="External"/></Relationships>
</file>

<file path=xl/externalLinks/_rels/externalLink564.xml.rels><?xml version="1.0" encoding="UTF-8" standalone="yes"?>
<Relationships xmlns="http://schemas.openxmlformats.org/package/2006/relationships"><Relationship Id="rId1" Type="http://schemas.microsoft.com/office/2006/relationships/xlExternalLinkPath/xlPathMissing" Target="Padalarang%20bypass.xls" TargetMode="External"/></Relationships>
</file>

<file path=xl/externalLinks/_rels/externalLink565.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perkim/2014/kios%20buku/kios%20bukubaru.xls" TargetMode="External"/></Relationships>
</file>

<file path=xl/externalLinks/_rels/externalLink566.xml.rels><?xml version="1.0" encoding="UTF-8" standalone="yes"?>
<Relationships xmlns="http://schemas.openxmlformats.org/package/2006/relationships"><Relationship Id="rId1" Type="http://schemas.openxmlformats.org/officeDocument/2006/relationships/externalLinkPath" Target="file:///\\Dell-server\Perencanaan\User\Sonny%20Novianto\Master%20Penawaran\jalan\BM-Vr-03.xls" TargetMode="External"/></Relationships>
</file>

<file path=xl/externalLinks/_rels/externalLink567.xml.rels><?xml version="1.0" encoding="UTF-8" standalone="yes"?>
<Relationships xmlns="http://schemas.openxmlformats.org/package/2006/relationships"><Relationship Id="rId1" Type="http://schemas.openxmlformats.org/officeDocument/2006/relationships/externalLinkPath" Target="/bina%20marga%202009/Timbukar/DB-TIMBUKAR.xls" TargetMode="External"/></Relationships>
</file>

<file path=xl/externalLinks/_rels/externalLink568.xml.rels><?xml version="1.0" encoding="UTF-8" standalone="yes"?>
<Relationships xmlns="http://schemas.openxmlformats.org/package/2006/relationships"><Relationship Id="rId1" Type="http://schemas.openxmlformats.org/officeDocument/2006/relationships/externalLinkPath" Target="file:///F:\Users\Asus\AppData\Local\Temp\New%20Folder%20(4)\New%20Folder%20(3)\New%20Folder%20(3)\Data%20terbaru\PQ%20PPI%20Singkil.xls" TargetMode="External"/></Relationships>
</file>

<file path=xl/externalLinks/_rels/externalLink569.xml.rels><?xml version="1.0" encoding="UTF-8" standalone="yes"?>
<Relationships xmlns="http://schemas.openxmlformats.org/package/2006/relationships"><Relationship Id="rId1" Type="http://schemas.openxmlformats.org/officeDocument/2006/relationships/externalLinkPath" Target="/Users/USER/Downloads/EskalasiSp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PROJECT/MANADO/Thn%202010%20-%20Paket%20Perencanaan%20Jalan%20Manado%20Mapanget%20Tahap-2/Pengujian%20Perkerasan/DCP/Pengolahan%20Data/Alt%202%20(Non%20Segmentasi)/NTT/Tools/Disain%20Tebal%20Perkerasan.xls" TargetMode="External"/></Relationships>
</file>

<file path=xl/externalLinks/_rels/externalLink570.xml.rels><?xml version="1.0" encoding="UTF-8" standalone="yes"?>
<Relationships xmlns="http://schemas.openxmlformats.org/package/2006/relationships"><Relationship Id="rId1" Type="http://schemas.openxmlformats.org/officeDocument/2006/relationships/externalLinkPath" Target="/Users/User/Documents/Paket%20Lelang%20Okt%202017/Samosir%20Baru/RESTRICTED%20AREA/2008/OK%20yang%20dipakai/PS-I.xls" TargetMode="External"/></Relationships>
</file>

<file path=xl/externalLinks/_rels/externalLink571.xml.rels><?xml version="1.0" encoding="UTF-8" standalone="yes"?>
<Relationships xmlns="http://schemas.openxmlformats.org/package/2006/relationships"><Relationship Id="rId1" Type="http://schemas.openxmlformats.org/officeDocument/2006/relationships/externalLinkPath" Target="file:///F:\R%20A%20B\Kantor%20Pemerintah%20Tamiang\Kantor%20Pemberdayaan%20Masyarakart%201.xls" TargetMode="External"/></Relationships>
</file>

<file path=xl/externalLinks/_rels/externalLink572.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EDY/GEDUNG%20GSG%20TAHAP%20VII/SKEDUL/Folder%20Work/happy@cc.com/My%20Documents/www.data_ambo.com/eskalasi/Price%20Adjustment/Summary.xls" TargetMode="External"/></Relationships>
</file>

<file path=xl/externalLinks/_rels/externalLink573.xml.rels><?xml version="1.0" encoding="UTF-8" standalone="yes"?>
<Relationships xmlns="http://schemas.openxmlformats.org/package/2006/relationships"><Relationship Id="rId1" Type="http://schemas.openxmlformats.org/officeDocument/2006/relationships/externalLinkPath" Target="file:///F:\Users\Asus\AppData\Local\Temp\Documents%20and%20Settings\user\My%20Documents\MEULIGOU%20(G)\Dari%20Khairil\SATKER%20BRR\RAB%20OE%20AS%20PHASE%20I\D.I.%20%20Babah%20Rote.xls" TargetMode="External"/></Relationships>
</file>

<file path=xl/externalLinks/_rels/externalLink574.xml.rels><?xml version="1.0" encoding="UTF-8" standalone="yes"?>
<Relationships xmlns="http://schemas.openxmlformats.org/package/2006/relationships"><Relationship Id="rId1" Type="http://schemas.openxmlformats.org/officeDocument/2006/relationships/externalLinkPath" Target="file:///F:\LAMPULO%20III%20OCE\Tahun%202005\Analisa%20Tahun%202005\Asli\1-BOQ.XLS" TargetMode="External"/></Relationships>
</file>

<file path=xl/externalLinks/_rels/externalLink575.xml.rels><?xml version="1.0" encoding="UTF-8" standalone="yes"?>
<Relationships xmlns="http://schemas.openxmlformats.org/package/2006/relationships"><Relationship Id="rId1" Type="http://schemas.openxmlformats.org/officeDocument/2006/relationships/externalLinkPath" Target="/Users/hp/Downloads/DATA-PQ/CAB.7/PQ-KUDP/FORM3A.XLS" TargetMode="External"/></Relationships>
</file>

<file path=xl/externalLinks/_rels/externalLink576.xml.rels><?xml version="1.0" encoding="UTF-8" standalone="yes"?>
<Relationships xmlns="http://schemas.openxmlformats.org/package/2006/relationships"><Relationship Id="rId1" Type="http://schemas.microsoft.com/office/2006/relationships/xlExternalLinkPath/xlPathMissing" Target="anabth.xls" TargetMode="External"/></Relationships>
</file>

<file path=xl/externalLinks/_rels/externalLink577.xml.rels><?xml version="1.0" encoding="UTF-8" standalone="yes"?>
<Relationships xmlns="http://schemas.openxmlformats.org/package/2006/relationships"><Relationship Id="rId1" Type="http://schemas.openxmlformats.org/officeDocument/2006/relationships/externalLinkPath" Target="/Users/ekawidyatmaka/Downloads/RAP%20Air%20Bersih%2031M%20Rev%201.xls" TargetMode="External"/></Relationships>
</file>

<file path=xl/externalLinks/_rels/externalLink578.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NCDTREE\My%20Documents\Prakualifikasi\SKN-PENGAIRAN.xls" TargetMode="External"/></Relationships>
</file>

<file path=xl/externalLinks/_rels/externalLink579.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enawaran%20master/Th%202007/APBN/Sentolo%20-%20mili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hp/Downloads/Users/ekawidyatmaka/Documents/BOQ%20Permata%20Senayan%2009%20Juni%202003%20R1a.XLS" TargetMode="External"/></Relationships>
</file>

<file path=xl/externalLinks/_rels/externalLink580.xml.rels><?xml version="1.0" encoding="UTF-8" standalone="yes"?>
<Relationships xmlns="http://schemas.openxmlformats.org/package/2006/relationships"><Relationship Id="rId1" Type="http://schemas.openxmlformats.org/officeDocument/2006/relationships/externalLinkPath" Target="/Users/USER/Downloads/sche-bahan.xls" TargetMode="External"/></Relationships>
</file>

<file path=xl/externalLinks/_rels/externalLink581.xml.rels><?xml version="1.0" encoding="UTF-8" standalone="yes"?>
<Relationships xmlns="http://schemas.openxmlformats.org/package/2006/relationships"><Relationship Id="rId1" Type="http://schemas.openxmlformats.org/officeDocument/2006/relationships/externalLinkPath" Target="/PROJECT/PERENCANAAN/FORMAT%20EE%20LONG%20SEGMEN.xlsm" TargetMode="External"/></Relationships>
</file>

<file path=xl/externalLinks/_rels/externalLink582.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JABAR/RAB-RUNWAY-HUSEIN-UNTUK%20ADHI%20KARYA.xls" TargetMode="External"/></Relationships>
</file>

<file path=xl/externalLinks/_rels/externalLink583.xml.rels><?xml version="1.0" encoding="UTF-8" standalone="yes"?>
<Relationships xmlns="http://schemas.openxmlformats.org/package/2006/relationships"><Relationship Id="rId1" Type="http://schemas.openxmlformats.org/officeDocument/2006/relationships/externalLinkPath" Target="file:///J:\TENDER%20PROYEK\Proyek%20bandara%20ssk%202%20pku\ANGGARAN%20BIAYA\P.%20Perencanaan%20Depok\Perhitungan%20Perencanaan\PROYEK~1.XLS" TargetMode="External"/></Relationships>
</file>

<file path=xl/externalLinks/_rels/externalLink584.xml.rels><?xml version="1.0" encoding="UTF-8" standalone="yes"?>
<Relationships xmlns="http://schemas.openxmlformats.org/package/2006/relationships"><Relationship Id="rId1" Type="http://schemas.openxmlformats.org/officeDocument/2006/relationships/externalLinkPath" Target="file:///\\Komputer1\jorr\JORR%20-%20JAKON\SECTION%20E3\ELEVATED\ELEVATED%20SLAB.xls" TargetMode="External"/></Relationships>
</file>

<file path=xl/externalLinks/_rels/externalLink585.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20R%20O%20Y%20E%20K/2007/ARTSEL/RMK/CONTOH%20RAB/Jalan/Contoh%20RAB%20Jalan%20~%20AN-03%20%20Wates%20-%20Toyan%20-%20Karang%20Nongko%20(RSSP%20-%20ADB).xls" TargetMode="External"/></Relationships>
</file>

<file path=xl/externalLinks/_rels/externalLink586.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03/07/BQ/ME/Price/Daf%20No.6%20Tsuara.xls" TargetMode="External"/></Relationships>
</file>

<file path=xl/externalLinks/_rels/externalLink587.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_rels/externalLink588.xml.rels><?xml version="1.0" encoding="UTF-8" standalone="yes"?>
<Relationships xmlns="http://schemas.openxmlformats.org/package/2006/relationships"><Relationship Id="rId1" Type="http://schemas.openxmlformats.org/officeDocument/2006/relationships/externalLinkPath" Target="/Users/hp/Downloads/Seagate%20Expansion%20Drive/KOMPUTER%20HP/Documents/EMAIL%20P%20TRI%20YOGYA/Tampil%20Kayu%20Mas97.7%25.xls" TargetMode="External"/></Relationships>
</file>

<file path=xl/externalLinks/_rels/externalLink589.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03/02/BQ%20Price/NSC/ME&amp;P-R1/Daf-8%20Sound%20Sistem-K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emb.%20Tempat%20Tambat%20Boat\BQ%20Tempat%20Tambat%20Boat.xls" TargetMode="External"/></Relationships>
</file>

<file path=xl/externalLinks/_rels/externalLink590.xml.rels><?xml version="1.0" encoding="UTF-8" standalone="yes"?>
<Relationships xmlns="http://schemas.openxmlformats.org/package/2006/relationships"><Relationship Id="rId1" Type="http://schemas.microsoft.com/office/2006/relationships/xlExternalLinkPath/xlPathMissing" Target="PROGRESS%20LAP_BUL.xls" TargetMode="External"/></Relationships>
</file>

<file path=xl/externalLinks/_rels/externalLink591.xml.rels><?xml version="1.0" encoding="UTF-8" standalone="yes"?>
<Relationships xmlns="http://schemas.openxmlformats.org/package/2006/relationships"><Relationship Id="rId1" Type="http://schemas.openxmlformats.org/officeDocument/2006/relationships/externalLinkPath" Target="/Users/hp/Downloads/Users/ekawidyatmaka/Documents/draft%20mc0draft%203dipakai.xls" TargetMode="External"/></Relationships>
</file>

<file path=xl/externalLinks/_rels/externalLink592.xml.rels><?xml version="1.0" encoding="UTF-8" standalone="yes"?>
<Relationships xmlns="http://schemas.openxmlformats.org/package/2006/relationships"><Relationship Id="rId1" Type="http://schemas.openxmlformats.org/officeDocument/2006/relationships/externalLinkPath" Target="file:///H:\POLTAK%202012\PENAWARAN%202012\SIBOLGA%202012\doc\TOKE%202007\PENAWARAN\BM%20DES%202007\SUMUT6\Erkarya.XLS" TargetMode="External"/></Relationships>
</file>

<file path=xl/externalLinks/_rels/externalLink593.xml.rels><?xml version="1.0" encoding="UTF-8" standalone="yes"?>
<Relationships xmlns="http://schemas.openxmlformats.org/package/2006/relationships"><Relationship Id="rId1" Type="http://schemas.openxmlformats.org/officeDocument/2006/relationships/externalLinkPath" Target="file:///\\Rosadi\DATA%20S-D%20(D)\DATA%20ANALISIS\RAB%20&amp;%20ESTIMATE\RAB%206%20RUSUN%20Menpera\Rusunawa%20UNJA%20JAMBI%20Sumatera.xls" TargetMode="External"/></Relationships>
</file>

<file path=xl/externalLinks/_rels/externalLink594.xml.rels><?xml version="1.0" encoding="UTF-8" standalone="yes"?>
<Relationships xmlns="http://schemas.openxmlformats.org/package/2006/relationships"><Relationship Id="rId1" Type="http://schemas.openxmlformats.org/officeDocument/2006/relationships/externalLinkPath" Target="/ADMINISTRASI/2012/AGG%20LAMA%20+%20AGG%20REVISI/PENINGKATAN%20JALAN/SEI%20BINGAI/MARDI/AIDIL/2011/PENINGKATAN%20JALAN/BESITANG/Etona/Langkat/Desain/Jembatan/Wil.%20Langkat%20Hilir/Kec.%20Secanggang/Desa%20Sei%20Ular/EE-Desa%20sei%20ular.XLS" TargetMode="External"/></Relationships>
</file>

<file path=xl/externalLinks/_rels/externalLink595.xml.rels><?xml version="1.0" encoding="UTF-8" standalone="yes"?>
<Relationships xmlns="http://schemas.openxmlformats.org/package/2006/relationships"><Relationship Id="rId1" Type="http://schemas.openxmlformats.org/officeDocument/2006/relationships/externalLinkPath" Target="file:///F:\Users\Asus\AppData\Local\Temp\Yusuf\Pemkot%20&amp;%20Pemkab%20Lhokseumawe\1.%20Plat%20Beton%20Talud%20Laga%20Batang\CV.%20Abdullah%20Jalil\RAB%20CV.%20Abdullah%20Jalil%20(Pemb.%20Jemb.%20Plat%20Beton).xls" TargetMode="External"/></Relationships>
</file>

<file path=xl/externalLinks/_rels/externalLink596.xml.rels><?xml version="1.0" encoding="UTF-8" standalone="yes"?>
<Relationships xmlns="http://schemas.openxmlformats.org/package/2006/relationships"><Relationship Id="rId1" Type="http://schemas.openxmlformats.org/officeDocument/2006/relationships/externalLinkPath" Target="/P3DT/Addendum/Bima.xls" TargetMode="External"/></Relationships>
</file>

<file path=xl/externalLinks/_rels/externalLink597.xml.rels><?xml version="1.0" encoding="UTF-8" standalone="yes"?>
<Relationships xmlns="http://schemas.openxmlformats.org/package/2006/relationships"><Relationship Id="rId1" Type="http://schemas.openxmlformats.org/officeDocument/2006/relationships/externalLinkPath" Target="/Users/USER/Downloads/oe.xls" TargetMode="External"/></Relationships>
</file>

<file path=xl/externalLinks/_rels/externalLink598.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DC-akses%20bandara.xls" TargetMode="External"/></Relationships>
</file>

<file path=xl/externalLinks/_rels/externalLink599.xml.rels><?xml version="1.0" encoding="UTF-8" standalone="yes"?>
<Relationships xmlns="http://schemas.openxmlformats.org/package/2006/relationships"><Relationship Id="rId1" Type="http://schemas.openxmlformats.org/officeDocument/2006/relationships/externalLinkPath" Target="/Users/hp/Downloads/Users/ekawidyatmaka/Documents/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p/Downloads/Users/ekawidyatmaka/Documents/DC_serang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hp/Downloads/Users/ekawidyatmaka/Documents/AHS%20SPEC%20DES%202006%20ver%201.20.xls" TargetMode="External"/></Relationships>
</file>

<file path=xl/externalLinks/_rels/externalLink600.xml.rels><?xml version="1.0" encoding="UTF-8" standalone="yes"?>
<Relationships xmlns="http://schemas.openxmlformats.org/package/2006/relationships"><Relationship Id="rId1" Type="http://schemas.openxmlformats.org/officeDocument/2006/relationships/externalLinkPath" Target="file:///\\Station58\d\TEMPAT%20TITIP\Aku.......ola\mmudp\orb_\analisa\plan.xls" TargetMode="External"/></Relationships>
</file>

<file path=xl/externalLinks/_rels/externalLink601.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20R%20O%20Y%20E%20K/2007/ARTSEL/RMK/PENAWARAN/Tender%20ABD%20(Asian%20Development%20Bank)/AN%20-%2001%20PRAMBANAN%20-%20PAKEM/AN-01%20%20PRAMBANAN%20-%20PAKEM.xls" TargetMode="External"/></Relationships>
</file>

<file path=xl/externalLinks/_rels/externalLink602.xml.rels><?xml version="1.0" encoding="UTF-8" standalone="yes"?>
<Relationships xmlns="http://schemas.openxmlformats.org/package/2006/relationships"><Relationship Id="rId1" Type="http://schemas.openxmlformats.org/officeDocument/2006/relationships/externalLinkPath" Target="/Users/hp/Downloads/2012/BINA%20MARGA%202012/ADM_TEK%202012/ADM_TEK_SNVT/PENAWARAN_KAK_PREMBUN_KUTOWINANGUN_SNVT.xls" TargetMode="External"/></Relationships>
</file>

<file path=xl/externalLinks/_rels/externalLink603.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WARSIMAN/2017/SWAKELOLA%20GEDUNG/Arie/Project/SAMOSIR/Perencanaan/BOW%20Tarukim%202010.xls" TargetMode="External"/></Relationships>
</file>

<file path=xl/externalLinks/_rels/externalLink604.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backup%20c/my%20document/DATA%202009/BERKAS%20TAWAR%202009/TAWARAN/Tj.%20BALAI/Indrapura/PT.AMARTA%20JAYA%20PUTRA.xls" TargetMode="External"/></Relationships>
</file>

<file path=xl/externalLinks/_rels/externalLink605.xml.rels><?xml version="1.0" encoding="UTF-8" standalone="yes"?>
<Relationships xmlns="http://schemas.openxmlformats.org/package/2006/relationships"><Relationship Id="rId1" Type="http://schemas.openxmlformats.org/officeDocument/2006/relationships/externalLinkPath" Target="file:///F:\Users\Asus\AppData\Local\Temp\Documents%20and%20Settings\user\My%20Documents\MEULIGOU%20(G)\Dari%20Khairil\D.%20I.%20MEULHA.xls" TargetMode="External"/></Relationships>
</file>

<file path=xl/externalLinks/_rels/externalLink606.xml.rels><?xml version="1.0" encoding="UTF-8" standalone="yes"?>
<Relationships xmlns="http://schemas.openxmlformats.org/package/2006/relationships"><Relationship Id="rId1" Type="http://schemas.openxmlformats.org/officeDocument/2006/relationships/externalLinkPath" Target="file:///I:\2006%2306\RAB%2306\RANTAU%20SELATAN\ASRAMA%23HAJI.xls" TargetMode="External"/></Relationships>
</file>

<file path=xl/externalLinks/_rels/externalLink607.xml.rels><?xml version="1.0" encoding="UTF-8" standalone="yes"?>
<Relationships xmlns="http://schemas.openxmlformats.org/package/2006/relationships"><Relationship Id="rId1" Type="http://schemas.openxmlformats.org/officeDocument/2006/relationships/externalLinkPath" Target="file:///I:\2006\RAB%2306\KUALUH%20LEIDONG\RUANG%20KERJA%20PLUS%20CAMAT%20LEIDONG.xls" TargetMode="External"/></Relationships>
</file>

<file path=xl/externalLinks/_rels/externalLink60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My%20Documents/PROYEK%20P&amp;P/Adm%20Proyek%20P&amp;P/PROG.%20ANALISA/ANALISA%20WIN.xls" TargetMode="External"/></Relationships>
</file>

<file path=xl/externalLinks/_rels/externalLink609.xml.rels><?xml version="1.0" encoding="UTF-8" standalone="yes"?>
<Relationships xmlns="http://schemas.openxmlformats.org/package/2006/relationships"><Relationship Id="rId1" Type="http://schemas.openxmlformats.org/officeDocument/2006/relationships/externalLinkPath" Target="file:///\\Iwan\d.data%20adm\Proyek%202001-2002%20(EST)\Pasca%20Sarjana\E-E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hp/Downloads/P2JN%202014/Jbt%20Kalianyar%20Cs/2.%20BASE%20LINE/2.%20METRO%20SEMARANG/3.P.IRIANTOKO/3.%20JL.%20RAYA%20BRT%20KENDAL/SHEET%20PILE%20FROM%20METRO/EE%20SHEET%20PILE%20KM%2030+800%20%20ANALISA%20TA2011%20dari%20RATNO%20100m.xls" TargetMode="External"/></Relationships>
</file>

<file path=xl/externalLinks/_rels/externalLink610.xml.rels><?xml version="1.0" encoding="UTF-8" standalone="yes"?>
<Relationships xmlns="http://schemas.openxmlformats.org/package/2006/relationships"><Relationship Id="rId1" Type="http://schemas.openxmlformats.org/officeDocument/2006/relationships/externalLinkPath" Target="file:///\\Iwan\d.data%20adm\Proyek%202001-2002%20(EST)\BAA\RAB\Harga%20-%20BAA1.xls" TargetMode="External"/></Relationships>
</file>

<file path=xl/externalLinks/_rels/externalLink611.xml.rels><?xml version="1.0" encoding="UTF-8" standalone="yes"?>
<Relationships xmlns="http://schemas.openxmlformats.org/package/2006/relationships"><Relationship Id="rId1" Type="http://schemas.openxmlformats.org/officeDocument/2006/relationships/externalLinkPath" Target="/PROYEK%20(CAIL)/DIKNAS%202007-%20REVISI%20FINAL%20!!/CINCAI-CINCAI/Pertanggal%2026-12-07%20Final%20OK%20!/SIBAGINDAR/Puramot%20Jaya%20-01.xls" TargetMode="External"/></Relationships>
</file>

<file path=xl/externalLinks/_rels/externalLink612.xml.rels><?xml version="1.0" encoding="UTF-8" standalone="yes"?>
<Relationships xmlns="http://schemas.openxmlformats.org/package/2006/relationships"><Relationship Id="rId1" Type="http://schemas.openxmlformats.org/officeDocument/2006/relationships/externalLinkPath" Target="file:///I:\2006\RAB%2306\RANTAU%20SELATAN\DIAGNOSTIK%20RSUD%20RAPAT.xls" TargetMode="External"/></Relationships>
</file>

<file path=xl/externalLinks/_rels/externalLink613.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ENAWARAN/2007/KULONPROGO/kenteng-cangakan-bt.nas.xls" TargetMode="External"/></Relationships>
</file>

<file path=xl/externalLinks/_rels/externalLink614.xml.rels><?xml version="1.0" encoding="UTF-8" standalone="yes"?>
<Relationships xmlns="http://schemas.openxmlformats.org/package/2006/relationships"><Relationship Id="rId1" Type="http://schemas.microsoft.com/office/2006/relationships/xlExternalLinkPath/xlPathMissing" Target="RecoveredExternalLink42" TargetMode="External"/></Relationships>
</file>

<file path=xl/externalLinks/_rels/externalLink615.xml.rels><?xml version="1.0" encoding="UTF-8" standalone="yes"?>
<Relationships xmlns="http://schemas.openxmlformats.org/package/2006/relationships"><Relationship Id="rId1" Type="http://schemas.openxmlformats.org/officeDocument/2006/relationships/externalLinkPath" Target="file:///F:\KHAIRIL\PU%202020\CV.%20ELANG%20SUMATERA\FIR\SUMBER%20BATU\MATRIX%20RAB%20nEW%203%20agustus%202007%20alfa.xls" TargetMode="External"/></Relationships>
</file>

<file path=xl/externalLinks/_rels/externalLink616.xml.rels><?xml version="1.0" encoding="UTF-8" standalone="yes"?>
<Relationships xmlns="http://schemas.openxmlformats.org/package/2006/relationships"><Relationship Id="rId1" Type="http://schemas.openxmlformats.org/officeDocument/2006/relationships/externalLinkPath" Target="file:///F:\KHAIRIL\PU%202020\CV.%20ELANG%20SUMATERA\Yoez\Aceh%202\BQ-LG%2001%20A%20PANITIA-PST.xls" TargetMode="External"/></Relationships>
</file>

<file path=xl/externalLinks/_rels/externalLink617.xml.rels><?xml version="1.0" encoding="UTF-8" standalone="yes"?>
<Relationships xmlns="http://schemas.openxmlformats.org/package/2006/relationships"><Relationship Id="rId1" Type="http://schemas.microsoft.com/office/2006/relationships/xlExternalLinkPath/xlPathMissing" Target="Metode-02.XLS" TargetMode="External"/></Relationships>
</file>

<file path=xl/externalLinks/_rels/externalLink618.xml.rels><?xml version="1.0" encoding="UTF-8" standalone="yes"?>
<Relationships xmlns="http://schemas.openxmlformats.org/package/2006/relationships"><Relationship Id="rId1" Type="http://schemas.microsoft.com/office/2006/relationships/xlExternalLinkPath/xlPathMissing" Target="ByPass%20Channel%20FINAL.xlsx" TargetMode="External"/></Relationships>
</file>

<file path=xl/externalLinks/_rels/externalLink619.xml.rels><?xml version="1.0" encoding="UTF-8" standalone="yes"?>
<Relationships xmlns="http://schemas.openxmlformats.org/package/2006/relationships"><Relationship Id="rId1" Type="http://schemas.openxmlformats.org/officeDocument/2006/relationships/externalLinkPath" Target="file:///F:\2014\KONREG%202014\Batam,%204-5%20Maret%202014\Copy%20of%20Format%20ISIAN%20Konreg%202014%20-%20V10-20140225-195053.56UMUT.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Ferdistuta\bACK%20uP\Kantor%202011\OE%202011\Paket%20TA%202011%20(new)\Tahap%20II\OE%20Bireuen%202011\Pemb.%20Jalan%20Cot%20Unoe%20-%20Balee%20Setuy,%20Bireuen%20(Seksi-2)%20belum%20ok%20urpil!!!\OE%20Jalan%20Cot%20Unoe%20-%20Balee%20Setuy.xls" TargetMode="External"/></Relationships>
</file>

<file path=xl/externalLinks/_rels/externalLink620.xml.rels><?xml version="1.0" encoding="UTF-8" standalone="yes"?>
<Relationships xmlns="http://schemas.openxmlformats.org/package/2006/relationships"><Relationship Id="rId1" Type="http://schemas.openxmlformats.org/officeDocument/2006/relationships/externalLinkPath" Target="file:///\\PC-FREE_ANTS\@rouf\WINDOWS\TEMP\Rar$DI00.296\Div~QS\Daan%20Mogot\Ruko%20Daan%20Mogot%20R2a.xls" TargetMode="External"/></Relationships>
</file>

<file path=xl/externalLinks/_rels/externalLink621.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DRTU%20-%20MCS(BM).xls" TargetMode="External"/></Relationships>
</file>

<file path=xl/externalLinks/_rels/externalLink622.xml.rels><?xml version="1.0" encoding="UTF-8" standalone="yes"?>
<Relationships xmlns="http://schemas.openxmlformats.org/package/2006/relationships"><Relationship Id="rId1" Type="http://schemas.openxmlformats.org/officeDocument/2006/relationships/externalLinkPath" Target="/Users/hp/Downloads/k%20ELsi%20Penawaran/Penawaran%202009%202/FILE%20SETYO/TENDER%20%202007/PROYEK%20JALAN/Halilulik%20-%20Bskma%20-%20Wnbesak%202007/RAB%20Hllk-Bskm-Wnbsk%20(OE).XLS" TargetMode="External"/></Relationships>
</file>

<file path=xl/externalLinks/_rels/externalLink623.xml.rels><?xml version="1.0" encoding="UTF-8" standalone="yes"?>
<Relationships xmlns="http://schemas.openxmlformats.org/package/2006/relationships"><Relationship Id="rId1" Type="http://schemas.openxmlformats.org/officeDocument/2006/relationships/externalLinkPath" Target="file:///F:\KHAIRIL\PU%202020\CV.%20ELANG%20SUMATERA\medan\NATAL%202005%20FINAL.xls" TargetMode="External"/></Relationships>
</file>

<file path=xl/externalLinks/_rels/externalLink624.xml.rels><?xml version="1.0" encoding="UTF-8" standalone="yes"?>
<Relationships xmlns="http://schemas.openxmlformats.org/package/2006/relationships"><Relationship Id="rId1" Type="http://schemas.openxmlformats.org/officeDocument/2006/relationships/externalLinkPath" Target="file:///F:\LAMPULO%20III%20OCE\hartono%20nk\EE-SABANG-LANJUTAN-2008(KONTR).OE_INI%20AKAN%20KUJADIKAN%20OE_04.04.2008.xlsx" TargetMode="External"/></Relationships>
</file>

<file path=xl/externalLinks/_rels/externalLink625.xml.rels><?xml version="1.0" encoding="UTF-8" standalone="yes"?>
<Relationships xmlns="http://schemas.openxmlformats.org/package/2006/relationships"><Relationship Id="rId1" Type="http://schemas.openxmlformats.org/officeDocument/2006/relationships/externalLinkPath" Target="/Jl.%20Mangaan%20VIII/CCO.%20JL.%20MANGAAN%20VIII%20NEW.xlsm" TargetMode="External"/></Relationships>
</file>

<file path=xl/externalLinks/_rels/externalLink626.xml.rels><?xml version="1.0" encoding="UTF-8" standalone="yes"?>
<Relationships xmlns="http://schemas.openxmlformats.org/package/2006/relationships"><Relationship Id="rId1" Type="http://schemas.openxmlformats.org/officeDocument/2006/relationships/externalLinkPath" Target="/Users/hp/Downloads/Users/ekawidyatmaka/Documents/DATA%20CAMPUR2/EE%20CAMPUR2/BILL%20DPRD%20RIAU.xls" TargetMode="External"/></Relationships>
</file>

<file path=xl/externalLinks/_rels/externalLink627.xml.rels><?xml version="1.0" encoding="UTF-8" standalone="yes"?>
<Relationships xmlns="http://schemas.openxmlformats.org/package/2006/relationships"><Relationship Id="rId1" Type="http://schemas.openxmlformats.org/officeDocument/2006/relationships/externalLinkPath" Target="file:///\\Uang_03\c\rekapitulasi_keuangan%20sgt%202.xls" TargetMode="External"/></Relationships>
</file>

<file path=xl/externalLinks/_rels/externalLink628.xml.rels><?xml version="1.0" encoding="UTF-8" standalone="yes"?>
<Relationships xmlns="http://schemas.openxmlformats.org/package/2006/relationships"><Relationship Id="rId1" Type="http://schemas.openxmlformats.org/officeDocument/2006/relationships/externalLinkPath" Target="/Users/hp/Downloads/GBR/RAB-gempol/RB-Nganjuk.xls" TargetMode="External"/></Relationships>
</file>

<file path=xl/externalLinks/_rels/externalLink629.xml.rels><?xml version="1.0" encoding="UTF-8" standalone="yes"?>
<Relationships xmlns="http://schemas.openxmlformats.org/package/2006/relationships"><Relationship Id="rId1" Type="http://schemas.openxmlformats.org/officeDocument/2006/relationships/externalLinkPath" Target="/Users/hp/Downloads/PQ%20DOCS/UKB/PQ%20NJ%20PANONDIWA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ATA%202014\PAKET%202015\OE%202013\add%20copy%20ok\HPS_APBN%20(OVERLAY%20JLN.%20BTS.KOTAB.ACEH-KR.RAYA)-2012-ok.xlsm" TargetMode="External"/></Relationships>
</file>

<file path=xl/externalLinks/_rels/externalLink630.xml.rels><?xml version="1.0" encoding="UTF-8" standalone="yes"?>
<Relationships xmlns="http://schemas.openxmlformats.org/package/2006/relationships"><Relationship Id="rId1" Type="http://schemas.openxmlformats.org/officeDocument/2006/relationships/externalLinkPath" Target="file:///I:\my_project\diskes\DELI%20SERDANG%20MEMBANGUN\123R5W\WORK\P3DT\P3DT2000\Master%20OE.xls" TargetMode="External"/></Relationships>
</file>

<file path=xl/externalLinks/_rels/externalLink631.xml.rels><?xml version="1.0" encoding="UTF-8" standalone="yes"?>
<Relationships xmlns="http://schemas.openxmlformats.org/package/2006/relationships"><Relationship Id="rId1" Type="http://schemas.microsoft.com/office/2006/relationships/xlExternalLinkPath/xlPathMissing" Target="Analisa%20Bahan%20Upah%20Alat.xlsx" TargetMode="External"/></Relationships>
</file>

<file path=xl/externalLinks/_rels/externalLink632.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Sihar\c\My%20Documents\PLNLOT1\Teknik\mapp\BQnegosiasi.xls" TargetMode="External"/></Relationships>
</file>

<file path=xl/externalLinks/_rels/externalLink633.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Arif\c\Arif%20Kumpulan\OTHER\PLN\bqapp.xls" TargetMode="External"/></Relationships>
</file>

<file path=xl/externalLinks/_rels/externalLink634.xml.rels><?xml version="1.0" encoding="UTF-8" standalone="yes"?>
<Relationships xmlns="http://schemas.openxmlformats.org/package/2006/relationships"><Relationship Id="rId1" Type="http://schemas.openxmlformats.org/officeDocument/2006/relationships/externalLinkPath" Target="file:///\\200483-b4f7ff71\Data%20-%20data\RAB\Aceh%20Utara\BQ%20LANJ%20PENGASPALAN%20HOT%20MIX%20JALAN%20P%20LABU-LANGKAHAN%20KEC%20LANGKAHAN.xlsx" TargetMode="External"/></Relationships>
</file>

<file path=xl/externalLinks/_rels/externalLink635.xml.rels><?xml version="1.0" encoding="UTF-8" standalone="yes"?>
<Relationships xmlns="http://schemas.openxmlformats.org/package/2006/relationships"><Relationship Id="rId1" Type="http://schemas.openxmlformats.org/officeDocument/2006/relationships/externalLinkPath" Target="/Users/USER/Downloads/CekList" TargetMode="External"/></Relationships>
</file>

<file path=xl/externalLinks/_rels/externalLink636.xml.rels><?xml version="1.0" encoding="UTF-8" standalone="yes"?>
<Relationships xmlns="http://schemas.openxmlformats.org/package/2006/relationships"><Relationship Id="rId1" Type="http://schemas.microsoft.com/office/2006/relationships/xlExternalLinkPath/xlPathMissing" Target="Chengda%20Cilacap%20PLTU%20Final%20DC.xls" TargetMode="External"/></Relationships>
</file>

<file path=xl/externalLinks/_rels/externalLink637.xml.rels><?xml version="1.0" encoding="UTF-8" standalone="yes"?>
<Relationships xmlns="http://schemas.openxmlformats.org/package/2006/relationships"><Relationship Id="rId1" Type="http://schemas.openxmlformats.org/officeDocument/2006/relationships/externalLinkPath" Target="/Users/USER/Downloads/RAP-WadukMuara.xls" TargetMode="External"/></Relationships>
</file>

<file path=xl/externalLinks/_rels/externalLink638.xml.rels><?xml version="1.0" encoding="UTF-8" standalone="yes"?>
<Relationships xmlns="http://schemas.openxmlformats.org/package/2006/relationships"><Relationship Id="rId1" Type="http://schemas.openxmlformats.org/officeDocument/2006/relationships/externalLinkPath" Target="/Users/USER/Downloads/PENAWARAN-BAKA.xls" TargetMode="External"/></Relationships>
</file>

<file path=xl/externalLinks/_rels/externalLink639.xml.rels><?xml version="1.0" encoding="UTF-8" standalone="yes"?>
<Relationships xmlns="http://schemas.openxmlformats.org/package/2006/relationships"><Relationship Id="rId1" Type="http://schemas.openxmlformats.org/officeDocument/2006/relationships/externalLinkPath" Target="/Users/hp/Downloads/NOELMINA/JEMBATAN%20NOELMINA%20non%20external%20-%20Cop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TEMBONO%20PENIRON%20PT.%20KAK.xls" TargetMode="External"/></Relationships>
</file>

<file path=xl/externalLinks/_rels/externalLink640.xml.rels><?xml version="1.0" encoding="UTF-8" standalone="yes"?>
<Relationships xmlns="http://schemas.openxmlformats.org/package/2006/relationships"><Relationship Id="rId1" Type="http://schemas.openxmlformats.org/officeDocument/2006/relationships/externalLinkPath" Target="/Users/Win7/AppData/Local/Temp/Rar$DIa0.813/Format%20ISIAN%20Konreg%202014.xlsm" TargetMode="External"/></Relationships>
</file>

<file path=xl/externalLinks/_rels/externalLink641.xml.rels><?xml version="1.0" encoding="UTF-8" standalone="yes"?>
<Relationships xmlns="http://schemas.openxmlformats.org/package/2006/relationships"><Relationship Id="rId1" Type="http://schemas.openxmlformats.org/officeDocument/2006/relationships/externalLinkPath" Target="/Users/hp/Downloads/JOB%202017/P2JN/JAWA%20BARAT/PAPARAN%20ANTARA/TA.%202015/PENANGANAN%202016/Format%20ISIAN%20Konreg%202016%20Bina%20Marga%2020150430_Jabar%20%20%20%2016.00(1).xlsm" TargetMode="External"/></Relationships>
</file>

<file path=xl/externalLinks/_rels/externalLink642.xml.rels><?xml version="1.0" encoding="UTF-8" standalone="yes"?>
<Relationships xmlns="http://schemas.openxmlformats.org/package/2006/relationships"><Relationship Id="rId1" Type="http://schemas.microsoft.com/office/2006/relationships/xlExternalLinkPath/xlPathMissing" Target="Format%20ISIAN%20Konreg%202016%20Bina%20Marga%2020150421%20JAWA%20TIMUR%20%20%20%20%20%2006.00%20PLUS%20PBC%20DAN%20PENGAWASAN%20MYC.xlsm" TargetMode="External"/></Relationships>
</file>

<file path=xl/externalLinks/_rels/externalLink643.xml.rels><?xml version="1.0" encoding="UTF-8" standalone="yes"?>
<Relationships xmlns="http://schemas.openxmlformats.org/package/2006/relationships"><Relationship Id="rId1" Type="http://schemas.openxmlformats.org/officeDocument/2006/relationships/externalLinkPath" Target="/Users/hp/Downloads/Users/ekawidyatmaka/Downloads/KESIAPAN%20DESAIN%20SBSN%2002102017.xlsx" TargetMode="External"/></Relationships>
</file>

<file path=xl/externalLinks/_rels/externalLink644.xml.rels><?xml version="1.0" encoding="UTF-8" standalone="yes"?>
<Relationships xmlns="http://schemas.openxmlformats.org/package/2006/relationships"><Relationship Id="rId1" Type="http://schemas.openxmlformats.org/officeDocument/2006/relationships/externalLinkPath" Target="/DATA%20CAMPUR/C/02-KONREG_2013/01%20FORM%20KONREG%20JATENG%202013/format%20konreg%202013%20jateng/Format%20ISIAN%20Konreg%202013%20-%20V19.2%20Jateng.xlsm" TargetMode="External"/></Relationships>
</file>

<file path=xl/externalLinks/_rels/externalLink645.xml.rels><?xml version="1.0" encoding="UTF-8" standalone="yes"?>
<Relationships xmlns="http://schemas.openxmlformats.org/package/2006/relationships"><Relationship Id="rId1" Type="http://schemas.microsoft.com/office/2006/relationships/xlExternalLinkPath/xlPathMissing" Target="RecoveredExternalLink87" TargetMode="External"/></Relationships>
</file>

<file path=xl/externalLinks/_rels/externalLink646.xml.rels><?xml version="1.0" encoding="UTF-8" standalone="yes"?>
<Relationships xmlns="http://schemas.openxmlformats.org/package/2006/relationships"><Relationship Id="rId1" Type="http://schemas.openxmlformats.org/officeDocument/2006/relationships/externalLinkPath" Target="file:///\\Didik\C\Master2\TENDER%20PENAWARAN\SARI%20NUGRAHA\ROAD\Sbw-Simpang%20negara6%20ok.xls" TargetMode="External"/></Relationships>
</file>

<file path=xl/externalLinks/_rels/externalLink64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L:\Documents%20and%20Settings\user\My%20Documents\DERMAGA\DC-PENIDA-EVALUASI.xls" TargetMode="External"/></Relationships>
</file>

<file path=xl/externalLinks/_rels/externalLink648.xml.rels><?xml version="1.0" encoding="UTF-8" standalone="yes"?>
<Relationships xmlns="http://schemas.openxmlformats.org/package/2006/relationships"><Relationship Id="rId1" Type="http://schemas.microsoft.com/office/2006/relationships/xlExternalLinkPath/xlPathMissing" Target="schedule_final.xls" TargetMode="External"/></Relationships>
</file>

<file path=xl/externalLinks/_rels/externalLink649.xml.rels><?xml version="1.0" encoding="UTF-8" standalone="yes"?>
<Relationships xmlns="http://schemas.openxmlformats.org/package/2006/relationships"><Relationship Id="rId1" Type="http://schemas.openxmlformats.org/officeDocument/2006/relationships/externalLinkPath" Target="/MAZDA-TAN/BIDDING/FILE%20EXTENSION/MASTER/EE/EE-JBT%20BATU%20BARA%202017/Jbt%20Batubara%20Kiri/GG-100.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PK%202012\SCEDULE%20PAKET\RAB%20Andesmont%20Sibigo%20edit.xls" TargetMode="External"/></Relationships>
</file>

<file path=xl/externalLinks/_rels/externalLink650.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P3DT/Addendum/Bima.xls" TargetMode="External"/></Relationships>
</file>

<file path=xl/externalLinks/_rels/externalLink651.xml.rels><?xml version="1.0" encoding="UTF-8" standalone="yes"?>
<Relationships xmlns="http://schemas.openxmlformats.org/package/2006/relationships"><Relationship Id="rId1" Type="http://schemas.openxmlformats.org/officeDocument/2006/relationships/externalLinkPath" Target="/JOSEP%20NAINGGOLAN/2012/2012/RAB%20DAN%20COVER/freddy/_2012/Air%20BErsih%20Balige_2012/06-DATA%202011/02-SAMOSIR/DINAS%20PU/JALAN/RAB/KEC.%20PALIPI/RAB%20simanuk-manuk1.xls" TargetMode="External"/></Relationships>
</file>

<file path=xl/externalLinks/_rels/externalLink652.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Documents%20and%20Settings/user/My%20Documents/JASAMARGA/KIMPRASWIL/JABAR/DC-JBT-SDBRG-RCBUAYA-KOREKSI-KABAG.xls" TargetMode="External"/></Relationships>
</file>

<file path=xl/externalLinks/_rels/externalLink653.xml.rels><?xml version="1.0" encoding="UTF-8" standalone="yes"?>
<Relationships xmlns="http://schemas.openxmlformats.org/package/2006/relationships"><Relationship Id="rId1" Type="http://schemas.microsoft.com/office/2006/relationships/xlExternalLinkPath/xlPathMissing" Target="DC%20Breakwater-UpahBt-Cyclop-6blnREVISI1.xlsx" TargetMode="External"/></Relationships>
</file>

<file path=xl/externalLinks/_rels/externalLink654.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JASMAR/JASAMARGA/KIMPRASWIL/JABAR/DC-BP05-ADDENDA.xls" TargetMode="External"/></Relationships>
</file>

<file path=xl/externalLinks/_rels/externalLink655.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tender%20perkim/dari%20konsultan/01.%20SBS%20OK/NumpangData%20Juni%202009up/Analisa001/ANALISA%20SNI%20INDONESIA.xls" TargetMode="External"/></Relationships>
</file>

<file path=xl/externalLinks/_rels/externalLink656.xml.rels><?xml version="1.0" encoding="UTF-8" standalone="yes"?>
<Relationships xmlns="http://schemas.openxmlformats.org/package/2006/relationships"><Relationship Id="rId1" Type="http://schemas.openxmlformats.org/officeDocument/2006/relationships/externalLinkPath" Target="/My%20JOB/Rencana%20PU%202016/Gambar%20Rencana%20Final/RAB%20FINAL%20JAKARTA/concrete%20group/supervisi/PATI%20OK/DAFTAR%20BESI/NIAS%20BARAT%20(5%20GEDUNG)/RAB%20&amp;%20HPS/KTR%20BUPATI/NumpangData%20Juni%202009up/Analisa001/ANALISA%20SNI%20INDONESIA.xls" TargetMode="External"/></Relationships>
</file>

<file path=xl/externalLinks/_rels/externalLink657.xml.rels><?xml version="1.0" encoding="UTF-8" standalone="yes"?>
<Relationships xmlns="http://schemas.openxmlformats.org/package/2006/relationships"><Relationship Id="rId1" Type="http://schemas.microsoft.com/office/2006/relationships/xlExternalLinkPath/xlPathMissing" Target="RAB%20DC_MOOKERVART%20HULU_1.xls" TargetMode="External"/></Relationships>
</file>

<file path=xl/externalLinks/_rels/externalLink658.xml.rels><?xml version="1.0" encoding="UTF-8" standalone="yes"?>
<Relationships xmlns="http://schemas.openxmlformats.org/package/2006/relationships"><Relationship Id="rId1" Type="http://schemas.openxmlformats.org/officeDocument/2006/relationships/externalLinkPath" Target="file:///F:\Users\Asus\AppData\Local\Temp\BRR%20TA%202005\PT.%20HANDARU\ACEH%20BARAT\Handaru%20To%20MBO%20539%20M.xls" TargetMode="External"/></Relationships>
</file>

<file path=xl/externalLinks/_rels/externalLink659.xml.rels><?xml version="1.0" encoding="UTF-8" standalone="yes"?>
<Relationships xmlns="http://schemas.openxmlformats.org/package/2006/relationships"><Relationship Id="rId1" Type="http://schemas.microsoft.com/office/2006/relationships/xlExternalLinkPath/xlPathMissing" Target="Dyke_Aceh_Package_8_Amandment_300107_Grand_Final___Profi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DATA%202017\AHS%20Spek.Pemel.Kinerja%20Jalan_28Sept.16.xls" TargetMode="External"/></Relationships>
</file>

<file path=xl/externalLinks/_rels/externalLink660.xml.rels><?xml version="1.0" encoding="UTF-8" standalone="yes"?>
<Relationships xmlns="http://schemas.openxmlformats.org/package/2006/relationships"><Relationship Id="rId1" Type="http://schemas.openxmlformats.org/officeDocument/2006/relationships/externalLinkPath" Target="file:///F:\Project\2017\007.11.%20Jembatan%20Gantung%20Garut\ANALISIS\Documents%20and%20Settings\P4\My%20Documents\Arsip\Penawaran%20Tri%20Febri\H.14.03.II\4-BASIC.xls" TargetMode="External"/></Relationships>
</file>

<file path=xl/externalLinks/_rels/externalLink661.xml.rels><?xml version="1.0" encoding="UTF-8" standalone="yes"?>
<Relationships xmlns="http://schemas.openxmlformats.org/package/2006/relationships"><Relationship Id="rId1" Type="http://schemas.openxmlformats.org/officeDocument/2006/relationships/externalLinkPath" Target="/2018%20PROJECT%20TEAM/MEDAN/Estimasi%20Jembatan%20Medan/EE%20Pemeliharaan%20Jembatan%20Berkala%202018%20Aek%20Jaronih.xlsx" TargetMode="External"/></Relationships>
</file>

<file path=xl/externalLinks/_rels/externalLink662.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5\L.Jasin%20Bandung\SENECA\Subang%20Pamanukan%20%20APBD%202005%20SI.xls" TargetMode="External"/></Relationships>
</file>

<file path=xl/externalLinks/_rels/externalLink663.xml.rels><?xml version="1.0" encoding="UTF-8" standalone="yes"?>
<Relationships xmlns="http://schemas.openxmlformats.org/package/2006/relationships"><Relationship Id="rId1" Type="http://schemas.openxmlformats.org/officeDocument/2006/relationships/externalLinkPath" Target="file:///F:\@NI\FLY%20OVER%20BUKIT%20TINGGI\BOQ%20AUR%20KUNING%2015042013\BOQ%20AUR%20KUNING%2019042013\BOQ%20FO%20AUR%20KUNING%20Rev.2.xlsm" TargetMode="External"/></Relationships>
</file>

<file path=xl/externalLinks/_rels/externalLink664.xml.rels><?xml version="1.0" encoding="UTF-8" standalone="yes"?>
<Relationships xmlns="http://schemas.openxmlformats.org/package/2006/relationships"><Relationship Id="rId1" Type="http://schemas.openxmlformats.org/officeDocument/2006/relationships/externalLinkPath" Target="/Users/hp/Downloads/Users/ekawidyatmaka/Documents/wONOGIRI%20-%20nGUTER.xls" TargetMode="External"/></Relationships>
</file>

<file path=xl/externalLinks/_rels/externalLink665.xml.rels><?xml version="1.0" encoding="UTF-8" standalone="yes"?>
<Relationships xmlns="http://schemas.openxmlformats.org/package/2006/relationships"><Relationship Id="rId1" Type="http://schemas.openxmlformats.org/officeDocument/2006/relationships/externalLinkPath" Target="/Users/hp/Downloads/Users/Dell/Downloads/Demak-Godong-Purwodadi_BQ.xls" TargetMode="External"/></Relationships>
</file>

<file path=xl/externalLinks/_rels/externalLink666.xml.rels><?xml version="1.0" encoding="UTF-8" standalone="yes"?>
<Relationships xmlns="http://schemas.openxmlformats.org/package/2006/relationships"><Relationship Id="rId1" Type="http://schemas.openxmlformats.org/officeDocument/2006/relationships/externalLinkPath" Target="file:///F:\CORE%20TEAM\DESIGN%20MENDESAK\025.BTS.%20KOTA%20RANTAU%20PARAPAT%20-%20AEK%20NABARA\Sena%20Core%20Team\TRANSFER%20DATA\TGL.%208%20MEY%202014\Pertemuan%203%20Mei%202014\CBR%20Subgrade.xlsx" TargetMode="External"/></Relationships>
</file>

<file path=xl/externalLinks/_rels/externalLink667.xml.rels><?xml version="1.0" encoding="UTF-8" standalone="yes"?>
<Relationships xmlns="http://schemas.openxmlformats.org/package/2006/relationships"><Relationship Id="rId1" Type="http://schemas.openxmlformats.org/officeDocument/2006/relationships/externalLinkPath" Target="/Users/USER/Downloads/MT_AN1.XLS" TargetMode="External"/></Relationships>
</file>

<file path=xl/externalLinks/_rels/externalLink668.xml.rels><?xml version="1.0" encoding="UTF-8" standalone="yes"?>
<Relationships xmlns="http://schemas.openxmlformats.org/package/2006/relationships"><Relationship Id="rId1" Type="http://schemas.openxmlformats.org/officeDocument/2006/relationships/externalLinkPath" Target="/Users/USER/Downloads/MT_AN2.XLS" TargetMode="External"/></Relationships>
</file>

<file path=xl/externalLinks/_rels/externalLink669.xml.rels><?xml version="1.0" encoding="UTF-8" standalone="yes"?>
<Relationships xmlns="http://schemas.openxmlformats.org/package/2006/relationships"><Relationship Id="rId1" Type="http://schemas.openxmlformats.org/officeDocument/2006/relationships/externalLinkPath" Target="/Users/USER/Downloads/MT_AN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200483-b4f7ff71\PAKET%20APBD%20PROPINSI\BOQ%20APBA%20thn%202008.xls" TargetMode="External"/></Relationships>
</file>

<file path=xl/externalLinks/_rels/externalLink670.xml.rels><?xml version="1.0" encoding="UTF-8" standalone="yes"?>
<Relationships xmlns="http://schemas.openxmlformats.org/package/2006/relationships"><Relationship Id="rId1" Type="http://schemas.openxmlformats.org/officeDocument/2006/relationships/externalLinkPath" Target="/Users/USER/Downloads/MT_AN4.XLS" TargetMode="External"/></Relationships>
</file>

<file path=xl/externalLinks/_rels/externalLink671.xml.rels><?xml version="1.0" encoding="UTF-8" standalone="yes"?>
<Relationships xmlns="http://schemas.openxmlformats.org/package/2006/relationships"><Relationship Id="rId1" Type="http://schemas.openxmlformats.org/officeDocument/2006/relationships/externalLinkPath" Target="/Users/ekawidyatmaka/Downloads/MT_AN5.XLS" TargetMode="External"/></Relationships>
</file>

<file path=xl/externalLinks/_rels/externalLink672.xml.rels><?xml version="1.0" encoding="UTF-8" standalone="yes"?>
<Relationships xmlns="http://schemas.openxmlformats.org/package/2006/relationships"><Relationship Id="rId1" Type="http://schemas.openxmlformats.org/officeDocument/2006/relationships/externalLinkPath" Target="/Users/ekawidyatmaka/Downloads/MT_AN6.XLS" TargetMode="External"/></Relationships>
</file>

<file path=xl/externalLinks/_rels/externalLink673.xml.rels><?xml version="1.0" encoding="UTF-8" standalone="yes"?>
<Relationships xmlns="http://schemas.openxmlformats.org/package/2006/relationships"><Relationship Id="rId1" Type="http://schemas.microsoft.com/office/2006/relationships/xlExternalLinkPath/xlPathMissing" Target="BKT%202007%20Presentasi.xls" TargetMode="External"/></Relationships>
</file>

<file path=xl/externalLinks/_rels/externalLink674.xml.rels><?xml version="1.0" encoding="UTF-8" standalone="yes"?>
<Relationships xmlns="http://schemas.openxmlformats.org/package/2006/relationships"><Relationship Id="rId1" Type="http://schemas.openxmlformats.org/officeDocument/2006/relationships/externalLinkPath" Target="file:///H:\Sri\Documents%20and%20Settings\santosa\My%20Documents\Tender\Wilayah%20I\Bthari%20Cetak%20sawah\Copy%20of%20PLB%20LCB-6.xls" TargetMode="External"/></Relationships>
</file>

<file path=xl/externalLinks/_rels/externalLink675.xml.rels><?xml version="1.0" encoding="UTF-8" standalone="yes"?>
<Relationships xmlns="http://schemas.openxmlformats.org/package/2006/relationships"><Relationship Id="rId1" Type="http://schemas.openxmlformats.org/officeDocument/2006/relationships/externalLinkPath" Target="file:///\\Agung\agung\File%20Alambhana\Prass\RAB%20Renovasi%20Rumah%20Hanglekir%20Atap.xls" TargetMode="External"/></Relationships>
</file>

<file path=xl/externalLinks/_rels/externalLink676.xml.rels><?xml version="1.0" encoding="UTF-8" standalone="yes"?>
<Relationships xmlns="http://schemas.openxmlformats.org/package/2006/relationships"><Relationship Id="rId1" Type="http://schemas.openxmlformats.org/officeDocument/2006/relationships/externalLinkPath" Target="/Users/hp/Downloads/Users/ekawidyatmaka/Documents/EE%20IDB%202017/EE%20IDB%20UP%20DATE/RAB%20Renovasi%20Rumah%20Hanglekir%20Atap.xls" TargetMode="External"/></Relationships>
</file>

<file path=xl/externalLinks/_rels/externalLink67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DATA\Peningkatan%20Jalan%20dan%20Penggantian%20Jembatan\Ak%20-%207\Penawaran%20AK-7.xls" TargetMode="External"/></Relationships>
</file>

<file path=xl/externalLinks/_rels/externalLink678.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Penawaran\BPJP-2004\Penawaran%20bpjp%20-%20Lingkar%20Maninjau.xls" TargetMode="External"/></Relationships>
</file>

<file path=xl/externalLinks/_rels/externalLink679.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Penawaran%20Lb.%20Bangku%20-%20Tj.%20Pati%20(20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AHSP%20BINA%20MARGA%20%20PERMEN%20PUPR%20NOMOR%201%20TAHUN%202022.xls" TargetMode="External"/></Relationships>
</file>

<file path=xl/externalLinks/_rels/externalLink680.xml.rels><?xml version="1.0" encoding="UTF-8" standalone="yes"?>
<Relationships xmlns="http://schemas.openxmlformats.org/package/2006/relationships"><Relationship Id="rId1" Type="http://schemas.openxmlformats.org/officeDocument/2006/relationships/externalLinkPath" Target="file:///F:\Users\pounna\Downloads\OE%20Pameu%20-%20G.Gerbang%20-%20Sp.Uning%20-%20Celala.xlsx" TargetMode="External"/></Relationships>
</file>

<file path=xl/externalLinks/_rels/externalLink681.xml.rels><?xml version="1.0" encoding="UTF-8" standalone="yes"?>
<Relationships xmlns="http://schemas.openxmlformats.org/package/2006/relationships"><Relationship Id="rId1" Type="http://schemas.microsoft.com/office/2006/relationships/xlExternalLinkPath/xlPathMissing" Target="RecoveredExternalLink92" TargetMode="External"/></Relationships>
</file>

<file path=xl/externalLinks/_rels/externalLink682.xml.rels><?xml version="1.0" encoding="UTF-8" standalone="yes"?>
<Relationships xmlns="http://schemas.openxmlformats.org/package/2006/relationships"><Relationship Id="rId1" Type="http://schemas.openxmlformats.org/officeDocument/2006/relationships/externalLinkPath" Target="file:///\\Yahya\yahya_share\My%20Documents\Proyek\SP%20Pasar%20Baru-Bandung\Proyek\SP%20Sport%20Center%20Gading%20Serpong\120601Sport%20Center.xls" TargetMode="External"/></Relationships>
</file>

<file path=xl/externalLinks/_rels/externalLink683.xml.rels><?xml version="1.0" encoding="UTF-8" standalone="yes"?>
<Relationships xmlns="http://schemas.openxmlformats.org/package/2006/relationships"><Relationship Id="rId1" Type="http://schemas.openxmlformats.org/officeDocument/2006/relationships/externalLinkPath" Target="file:///F:\Ppcpusat\c\Adeng\APBD\Master%20Penawaran\Peningkatan%20Jln%20Setiabudi..xls" TargetMode="External"/></Relationships>
</file>

<file path=xl/externalLinks/_rels/externalLink684.xml.rels><?xml version="1.0" encoding="UTF-8" standalone="yes"?>
<Relationships xmlns="http://schemas.openxmlformats.org/package/2006/relationships"><Relationship Id="rId1" Type="http://schemas.openxmlformats.org/officeDocument/2006/relationships/externalLinkPath" Target="/KHAIRIL/PU%202020/CV.%20FATHIY%20RIZQI%20EXPAN/JASAMARGA%20PDL-PWK%20THPII-PAKET%20IV-I.XLS" TargetMode="External"/></Relationships>
</file>

<file path=xl/externalLinks/_rels/externalLink685.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5\Surade-Tegal%20Buleud%20%20APBD%202005.xls" TargetMode="External"/></Relationships>
</file>

<file path=xl/externalLinks/_rels/externalLink686.xml.rels><?xml version="1.0" encoding="UTF-8" standalone="yes"?>
<Relationships xmlns="http://schemas.openxmlformats.org/package/2006/relationships"><Relationship Id="rId1" Type="http://schemas.microsoft.com/office/2006/relationships/xlExternalLinkPath/xlPathMissing" Target="Rantau%20Prapat.xls" TargetMode="External"/></Relationships>
</file>

<file path=xl/externalLinks/_rels/externalLink687.xml.rels><?xml version="1.0" encoding="UTF-8" standalone="yes"?>
<Relationships xmlns="http://schemas.openxmlformats.org/package/2006/relationships"><Relationship Id="rId1" Type="http://schemas.openxmlformats.org/officeDocument/2006/relationships/externalLinkPath" Target="/Users/ekawidyatmaka/Downloads/Sbw-Simpang%20negara6%20ok.xls" TargetMode="External"/></Relationships>
</file>

<file path=xl/externalLinks/_rels/externalLink688.xml.rels><?xml version="1.0" encoding="UTF-8" standalone="yes"?>
<Relationships xmlns="http://schemas.openxmlformats.org/package/2006/relationships"><Relationship Id="rId1" Type="http://schemas.microsoft.com/office/2006/relationships/xlExternalLinkPath/xlPathMissing" Target="RecoveredExternalLink93" TargetMode="External"/></Relationships>
</file>

<file path=xl/externalLinks/_rels/externalLink689.xml.rels><?xml version="1.0" encoding="UTF-8" standalone="yes"?>
<Relationships xmlns="http://schemas.openxmlformats.org/package/2006/relationships"><Relationship Id="rId1" Type="http://schemas.microsoft.com/office/2006/relationships/xlExternalLinkPath/xlPathMissing" Target="Berkala%20Jln%20Bts%20Bms%20Tgh%20-%20Klampok%209%20Des%202011%20-%20ada%20master%20BasicPric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hp/Downloads/FILE%20ADI/EE%20FISIK/Flores/SUMBA/Subdit/Boss/Jembatan/Ternate-JBT-AkeTabobol.XLS" TargetMode="External"/></Relationships>
</file>

<file path=xl/externalLinks/_rels/externalLink690.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RAP-PKT1.XLS" TargetMode="External"/></Relationships>
</file>

<file path=xl/externalLinks/_rels/externalLink691.xml.rels><?xml version="1.0" encoding="UTF-8" standalone="yes"?>
<Relationships xmlns="http://schemas.openxmlformats.org/package/2006/relationships"><Relationship Id="rId1" Type="http://schemas.openxmlformats.org/officeDocument/2006/relationships/externalLinkPath" Target="file:///\\Lucia\share_ls\My%20Documents\Proyek\310801Pabrik%20PT%20Rehau.xls" TargetMode="External"/></Relationships>
</file>

<file path=xl/externalLinks/_rels/externalLink692.xml.rels><?xml version="1.0" encoding="UTF-8" standalone="yes"?>
<Relationships xmlns="http://schemas.openxmlformats.org/package/2006/relationships"><Relationship Id="rId1" Type="http://schemas.openxmlformats.org/officeDocument/2006/relationships/externalLinkPath" Target="file:///J:\Andrew's\Projects\WASKITA%20KARYA\Alumunium\Unpati\bq\ARCHITECTURAL\BUILDING-AF-1.xls" TargetMode="External"/></Relationships>
</file>

<file path=xl/externalLinks/_rels/externalLink693.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ANALISA-UBA.xls" TargetMode="External"/></Relationships>
</file>

<file path=xl/externalLinks/_rels/externalLink694.xml.rels><?xml version="1.0" encoding="UTF-8" standalone="yes"?>
<Relationships xmlns="http://schemas.openxmlformats.org/package/2006/relationships"><Relationship Id="rId1" Type="http://schemas.microsoft.com/office/2006/relationships/xlExternalLinkPath/xlPathMissing" Target="RecoveredExternalLink90" TargetMode="External"/></Relationships>
</file>

<file path=xl/externalLinks/_rels/externalLink695.xml.rels><?xml version="1.0" encoding="UTF-8" standalone="yes"?>
<Relationships xmlns="http://schemas.openxmlformats.org/package/2006/relationships"><Relationship Id="rId1" Type="http://schemas.openxmlformats.org/officeDocument/2006/relationships/externalLinkPath" Target="/2%20PROYEK%202018/1%20Core%20Team%20Sulut%202018/19%20Jbt.Lolak/EE%20Lolak/Embung%20Gerantung.XLS" TargetMode="External"/></Relationships>
</file>

<file path=xl/externalLinks/_rels/externalLink696.xml.rels><?xml version="1.0" encoding="UTF-8" standalone="yes"?>
<Relationships xmlns="http://schemas.openxmlformats.org/package/2006/relationships"><Relationship Id="rId1" Type="http://schemas.microsoft.com/office/2006/relationships/xlExternalLinkPath/xlPathMissing" Target="RAB%20Bojonegoro%20Barrage1.xlsx" TargetMode="External"/></Relationships>
</file>

<file path=xl/externalLinks/_rels/externalLink697.xml.rels><?xml version="1.0" encoding="UTF-8" standalone="yes"?>
<Relationships xmlns="http://schemas.openxmlformats.org/package/2006/relationships"><Relationship Id="rId1" Type="http://schemas.openxmlformats.org/officeDocument/2006/relationships/externalLinkPath" Target="/RAB%20SDN%202%20KOMUS.xls" TargetMode="External"/></Relationships>
</file>

<file path=xl/externalLinks/_rels/externalLink698.xml.rels><?xml version="1.0" encoding="UTF-8" standalone="yes"?>
<Relationships xmlns="http://schemas.openxmlformats.org/package/2006/relationships"><Relationship Id="rId1" Type="http://schemas.microsoft.com/office/2006/relationships/xlExternalLinkPath/xlPathMissing" Target="BOQ%20Dyke%20Aceh%20Paket1&amp;2%20Draft%20Penawaran%20final_refsch.xls" TargetMode="External"/></Relationships>
</file>

<file path=xl/externalLinks/_rels/externalLink699.xml.rels><?xml version="1.0" encoding="UTF-8" standalone="yes"?>
<Relationships xmlns="http://schemas.openxmlformats.org/package/2006/relationships"><Relationship Id="rId1" Type="http://schemas.openxmlformats.org/officeDocument/2006/relationships/externalLinkPath" Target="file:///F:\Users\Asus\AppData\Local\Temp\Yusuf\BRR-Jalan%20Pidie%202006\BRR-JK%20PD.1\PT.%20Karya%20Bunga%20Partai%20Ceria%20Group\RAB.%20PT.%20Karya%20Bunga%20Pantai%20Ceria%20Group%20(BRR-JK%20PD.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oby%20arista%20Documents/WASCO%20PUSAT/BUSWAY/2007/koridor%2010/BILL%20KOR1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J:\tender%20perkim\dari%20konsultan\01.%20SBS%20OK\REHAB%20BERAT%20PUSKESMAS%20Tutuk%20Siadong.xls" TargetMode="External"/></Relationships>
</file>

<file path=xl/externalLinks/_rels/externalLink700.xml.rels><?xml version="1.0" encoding="UTF-8" standalone="yes"?>
<Relationships xmlns="http://schemas.openxmlformats.org/package/2006/relationships"><Relationship Id="rId1" Type="http://schemas.openxmlformats.org/officeDocument/2006/relationships/externalLinkPath" Target="file:///F:\Documents%20and%20Settings\Din\My%20Documents\350.xls" TargetMode="External"/></Relationships>
</file>

<file path=xl/externalLinks/_rels/externalLink701.xml.rels><?xml version="1.0" encoding="UTF-8" standalone="yes"?>
<Relationships xmlns="http://schemas.openxmlformats.org/package/2006/relationships"><Relationship Id="rId1" Type="http://schemas.openxmlformats.org/officeDocument/2006/relationships/externalLinkPath" Target="file:///A:\JL-KOTARAYA.xls" TargetMode="External"/></Relationships>
</file>

<file path=xl/externalLinks/_rels/externalLink702.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EDY/GEDUNG%20GSG%20TAHAP%20VII/SKEDUL/Documents%20and%20Settings/Indra%20007/My%20Documents/UP10%20olah.xls" TargetMode="External"/></Relationships>
</file>

<file path=xl/externalLinks/_rels/externalLink703.xml.rels><?xml version="1.0" encoding="UTF-8" standalone="yes"?>
<Relationships xmlns="http://schemas.openxmlformats.org/package/2006/relationships"><Relationship Id="rId1" Type="http://schemas.openxmlformats.org/officeDocument/2006/relationships/externalLinkPath" Target="/Data/2011/RAB%20RUTAN%20KLAS%20I%20MEDAN/Penawaran%20Rutan%202011/00.%20Penawaran%20SBS/Konsultan/RAB/GREPS/FINAL%20RAB/hutaambasang-sibokkare1.xls" TargetMode="External"/></Relationships>
</file>

<file path=xl/externalLinks/_rels/externalLink704.xml.rels><?xml version="1.0" encoding="UTF-8" standalone="yes"?>
<Relationships xmlns="http://schemas.openxmlformats.org/package/2006/relationships"><Relationship Id="rId1" Type="http://schemas.openxmlformats.org/officeDocument/2006/relationships/externalLinkPath" Target="file:///A:\My%20Documents\GIM%20C\P2JKK%20-LAP-.xls" TargetMode="External"/></Relationships>
</file>

<file path=xl/externalLinks/_rels/externalLink705.xml.rels><?xml version="1.0" encoding="UTF-8" standalone="yes"?>
<Relationships xmlns="http://schemas.openxmlformats.org/package/2006/relationships"><Relationship Id="rId1" Type="http://schemas.microsoft.com/office/2006/relationships/xlExternalLinkPath/xlPathMissing" Target="RecoveredExternalLink96" TargetMode="External"/></Relationships>
</file>

<file path=xl/externalLinks/_rels/externalLink706.xml.rels><?xml version="1.0" encoding="UTF-8" standalone="yes"?>
<Relationships xmlns="http://schemas.openxmlformats.org/package/2006/relationships"><Relationship Id="rId1" Type="http://schemas.openxmlformats.org/officeDocument/2006/relationships/externalLinkPath" Target="file:///\\Bm2\DATA\CEP'DAT\ACEP\laporan\Laporan%20Harian%20Pagar\TA.%202004\Jembatan%20Cibodas\Laporan%20Harian%20Cibodas.xls" TargetMode="External"/></Relationships>
</file>

<file path=xl/externalLinks/_rels/externalLink707.xml.rels><?xml version="1.0" encoding="UTF-8" standalone="yes"?>
<Relationships xmlns="http://schemas.openxmlformats.org/package/2006/relationships"><Relationship Id="rId1" Type="http://schemas.openxmlformats.org/officeDocument/2006/relationships/externalLinkPath" Target="file:///F:\EE%20JEMB.%20RUTENG%20FINAL\EE%20LAMA\paket%202012%20rev3%20edit%20Rab.xlsx" TargetMode="External"/></Relationships>
</file>

<file path=xl/externalLinks/_rels/externalLink708.xml.rels><?xml version="1.0" encoding="UTF-8" standalone="yes"?>
<Relationships xmlns="http://schemas.openxmlformats.org/package/2006/relationships"><Relationship Id="rId1" Type="http://schemas.openxmlformats.org/officeDocument/2006/relationships/externalLinkPath" Target="/Documents%20and%20Settings/user/My%20Documents/LAP%20HARGA%20SAT/ANL%20HARGA%20SATUAN/EXCEL-PAHS/PANDUAN%20BQ/EE%20FO%20Pamanukan/3-DIV3.xls" TargetMode="External"/></Relationships>
</file>

<file path=xl/externalLinks/_rels/externalLink709.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T-Sanu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ATA%202014\PAKET%202015\Owner%20Estimate%202015.xlsm" TargetMode="External"/></Relationships>
</file>

<file path=xl/externalLinks/_rels/externalLink710.xml.rels><?xml version="1.0" encoding="UTF-8" standalone="yes"?>
<Relationships xmlns="http://schemas.openxmlformats.org/package/2006/relationships"><Relationship Id="rId1" Type="http://schemas.openxmlformats.org/officeDocument/2006/relationships/externalLinkPath" Target="/Users/hp/Downloads/BAIQUNI/JATENG%202015/Goes%20buster/Penawaran/Kulon%20Progo/2005/bt.nas/milir%20-%20krembangan.xls" TargetMode="External"/></Relationships>
</file>

<file path=xl/externalLinks/_rels/externalLink711.xml.rels><?xml version="1.0" encoding="UTF-8" standalone="yes"?>
<Relationships xmlns="http://schemas.openxmlformats.org/package/2006/relationships"><Relationship Id="rId1" Type="http://schemas.openxmlformats.org/officeDocument/2006/relationships/externalLinkPath" Target="file:///J:\2010\matrik%202011-2014\200710\RENSTRA%202010-2014%20PERPROVINSI%20EDIT%20TGL%2021%20JAN%20148,419%20T%20FINAL%20EDIT%20TGL%2015%20MARET%20BALANCING.xls" TargetMode="External"/></Relationships>
</file>

<file path=xl/externalLinks/_rels/externalLink712.xml.rels><?xml version="1.0" encoding="UTF-8" standalone="yes"?>
<Relationships xmlns="http://schemas.openxmlformats.org/package/2006/relationships"><Relationship Id="rId1" Type="http://schemas.openxmlformats.org/officeDocument/2006/relationships/externalLinkPath" Target="file:///\\Dell-server\Perencanaan\Tender\Wilayah%201\Tender%20TH%202004\APBD\sasakbeusi.xls" TargetMode="External"/></Relationships>
</file>

<file path=xl/externalLinks/_rels/externalLink713.xml.rels><?xml version="1.0" encoding="UTF-8" standalone="yes"?>
<Relationships xmlns="http://schemas.openxmlformats.org/package/2006/relationships"><Relationship Id="rId1" Type="http://schemas.openxmlformats.org/officeDocument/2006/relationships/externalLinkPath" Target="/Users/hp/Downloads/Users/ekawidyatmaka/Documents/SPH%20Kl%20Item%202003.XLS" TargetMode="External"/></Relationships>
</file>

<file path=xl/externalLinks/_rels/externalLink714.xml.rels><?xml version="1.0" encoding="UTF-8" standalone="yes"?>
<Relationships xmlns="http://schemas.openxmlformats.org/package/2006/relationships"><Relationship Id="rId1" Type="http://schemas.openxmlformats.org/officeDocument/2006/relationships/externalLinkPath" Target="/PENAWARAN%202006/AI%20TUGAS%20KULIAH/2004/rab/MOLINOW%20SMP%20II-tamb.xls" TargetMode="External"/></Relationships>
</file>

<file path=xl/externalLinks/_rels/externalLink715.xml.rels><?xml version="1.0" encoding="UTF-8" standalone="yes"?>
<Relationships xmlns="http://schemas.openxmlformats.org/package/2006/relationships"><Relationship Id="rId1" Type="http://schemas.openxmlformats.org/officeDocument/2006/relationships/externalLinkPath" Target="file:///F:\OWN\2009_copy_FLASHDISK\JLN\HPS_2009\Baru\2_Binjai.xls" TargetMode="External"/></Relationships>
</file>

<file path=xl/externalLinks/_rels/externalLink716.xml.rels><?xml version="1.0" encoding="UTF-8" standalone="yes"?>
<Relationships xmlns="http://schemas.openxmlformats.org/package/2006/relationships"><Relationship Id="rId1" Type="http://schemas.openxmlformats.org/officeDocument/2006/relationships/externalLinkPath" Target="/backup%20flasdis/MASTER%20Gunung%20Tua%20-%20Hutaimbaru/Schedule/Progres%20Gunung%20Tua/progres/Project%20Gunung%20Tua/Panri.%20Gunung%20tua%20Project/schedule/Data/BILL%20-%20KM3/BINAMARGA/WARENG-MUKUS%20SCD.xls" TargetMode="External"/></Relationships>
</file>

<file path=xl/externalLinks/_rels/externalLink717.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ENAWARAN/2007/BINA%20MARGA/APBD/pt.srd-sentolo%20pengasih%20w.%20sermo.XLS" TargetMode="External"/></Relationships>
</file>

<file path=xl/externalLinks/_rels/externalLink718.xml.rels><?xml version="1.0" encoding="UTF-8" standalone="yes"?>
<Relationships xmlns="http://schemas.openxmlformats.org/package/2006/relationships"><Relationship Id="rId1" Type="http://schemas.openxmlformats.org/officeDocument/2006/relationships/externalLinkPath" Target="/Users/hp/Downloads/Users/ekawidyatmaka/Documents/Selokan%20Mataram..xls" TargetMode="External"/></Relationships>
</file>

<file path=xl/externalLinks/_rels/externalLink719.xml.rels><?xml version="1.0" encoding="UTF-8" standalone="yes"?>
<Relationships xmlns="http://schemas.openxmlformats.org/package/2006/relationships"><Relationship Id="rId1" Type="http://schemas.openxmlformats.org/officeDocument/2006/relationships/externalLinkPath" Target="file:///H:\POLTAK%202012\PENAWARAN%202012\SIBOLGA%202012\doc\ProyekBMaarga06\CC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56F98C0\1-BOQ.xls" TargetMode="External"/></Relationships>
</file>

<file path=xl/externalLinks/_rels/externalLink720.xml.rels><?xml version="1.0" encoding="UTF-8" standalone="yes"?>
<Relationships xmlns="http://schemas.openxmlformats.org/package/2006/relationships"><Relationship Id="rId1" Type="http://schemas.openxmlformats.org/officeDocument/2006/relationships/externalLinkPath" Target="file:///F:\SalesP\2003\spwk3903.xls" TargetMode="External"/></Relationships>
</file>

<file path=xl/externalLinks/_rels/externalLink721.xml.rels><?xml version="1.0" encoding="UTF-8" standalone="yes"?>
<Relationships xmlns="http://schemas.openxmlformats.org/package/2006/relationships"><Relationship Id="rId1" Type="http://schemas.openxmlformats.org/officeDocument/2006/relationships/externalLinkPath" Target="/Users/USER/Downloads/RAB97.XLS" TargetMode="External"/></Relationships>
</file>

<file path=xl/externalLinks/_rels/externalLink722.xml.rels><?xml version="1.0" encoding="UTF-8" standalone="yes"?>
<Relationships xmlns="http://schemas.openxmlformats.org/package/2006/relationships"><Relationship Id="rId1" Type="http://schemas.openxmlformats.org/officeDocument/2006/relationships/externalLinkPath" Target="file:///\\Station43\c\anggriawan\Jl.%20DKI\Master\Tampilan\BONTANG.XLS" TargetMode="External"/></Relationships>
</file>

<file path=xl/externalLinks/_rels/externalLink723.xml.rels><?xml version="1.0" encoding="UTF-8" standalone="yes"?>
<Relationships xmlns="http://schemas.openxmlformats.org/package/2006/relationships"><Relationship Id="rId1" Type="http://schemas.openxmlformats.org/officeDocument/2006/relationships/externalLinkPath" Target="file:///\\Jupiter\estimator\Documents%20and%20Settings\Dr.Lies\Local%20Settings\Temporary%20Internet%20Files\Content.IE5\GR8VAZ4D\Copy%20of%20081RABR3.xls" TargetMode="External"/></Relationships>
</file>

<file path=xl/externalLinks/_rels/externalLink724.xml.rels><?xml version="1.0" encoding="UTF-8" standalone="yes"?>
<Relationships xmlns="http://schemas.openxmlformats.org/package/2006/relationships"><Relationship Id="rId1" Type="http://schemas.openxmlformats.org/officeDocument/2006/relationships/externalLinkPath" Target="file:///F:\KHAIRIL\PU%202020\CV.%20ELANG%20SUMATERA\NATAL%202005T.xls" TargetMode="External"/></Relationships>
</file>

<file path=xl/externalLinks/_rels/externalLink725.xml.rels><?xml version="1.0" encoding="UTF-8" standalone="yes"?>
<Relationships xmlns="http://schemas.openxmlformats.org/package/2006/relationships"><Relationship Id="rId1" Type="http://schemas.openxmlformats.org/officeDocument/2006/relationships/externalLinkPath" Target="file:///F:\RAB%202008%20Tanjungdolok-Tigarunggu\3-DIV10.XLS" TargetMode="External"/></Relationships>
</file>

<file path=xl/externalLinks/_rels/externalLink726.xml.rels><?xml version="1.0" encoding="UTF-8" standalone="yes"?>
<Relationships xmlns="http://schemas.openxmlformats.org/package/2006/relationships"><Relationship Id="rId1" Type="http://schemas.openxmlformats.org/officeDocument/2006/relationships/externalLinkPath" Target="file:///F:\01.%20DATA\01.%20CORETEAM%20WILAYAH\01.%202015\06.%20Paket%20Jembatan\JEMBATAN%20WILAYAH%20II\EE\EE%20WILAYAH%202\RAB%20GABUNGAN%20REVISI%203%20&amp;%20INTERIM%20WIL%202.xlsm" TargetMode="External"/></Relationships>
</file>

<file path=xl/externalLinks/_rels/externalLink727.xml.rels><?xml version="1.0" encoding="UTF-8" standalone="yes"?>
<Relationships xmlns="http://schemas.openxmlformats.org/package/2006/relationships"><Relationship Id="rId1" Type="http://schemas.openxmlformats.org/officeDocument/2006/relationships/externalLinkPath" Target="file:///F:\CAIXA%20&amp;%20HUSNI\CONSULTANT%20FILE\ANALISA%20STANDAR%20BINA%20MARGA\BINA%20MARGA%20FILE\OE-EE\6-AGGR.XLS" TargetMode="External"/></Relationships>
</file>

<file path=xl/externalLinks/_rels/externalLink728.xml.rels><?xml version="1.0" encoding="UTF-8" standalone="yes"?>
<Relationships xmlns="http://schemas.openxmlformats.org/package/2006/relationships"><Relationship Id="rId1" Type="http://schemas.openxmlformats.org/officeDocument/2006/relationships/externalLinkPath" Target="file:///A:\coco\Data%20Bina%20Marga\RAB%20plus%20Program\Master%20ANL-2004-OK\2-UMUM.xls" TargetMode="External"/></Relationships>
</file>

<file path=xl/externalLinks/_rels/externalLink729.xml.rels><?xml version="1.0" encoding="UTF-8" standalone="yes"?>
<Relationships xmlns="http://schemas.openxmlformats.org/package/2006/relationships"><Relationship Id="rId1" Type="http://schemas.openxmlformats.org/officeDocument/2006/relationships/externalLinkPath" Target="/Users/hp/Downloads/FILE%20ADI/my%20Market%2005/prO-eXtrn/ktapanGATE-L/noelmuti_kefa/EE_noelmuti_kefa_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U%20ACEH%20UTARA\BOQ%20JALAN%20SP%20KERAMAT-B.RAYA%20MANCANG.xls" TargetMode="External"/></Relationships>
</file>

<file path=xl/externalLinks/_rels/externalLink730.xml.rels><?xml version="1.0" encoding="UTF-8" standalone="yes"?>
<Relationships xmlns="http://schemas.openxmlformats.org/package/2006/relationships"><Relationship Id="rId1" Type="http://schemas.openxmlformats.org/officeDocument/2006/relationships/externalLinkPath" Target="file:///F:\Pdan%20K%20Bireuen\lhok%20awe\RAB%20KMWC.xls" TargetMode="External"/></Relationships>
</file>

<file path=xl/externalLinks/_rels/externalLink731.xml.rels><?xml version="1.0" encoding="UTF-8" standalone="yes"?>
<Relationships xmlns="http://schemas.openxmlformats.org/package/2006/relationships"><Relationship Id="rId1" Type="http://schemas.openxmlformats.org/officeDocument/2006/relationships/externalLinkPath" Target="file:///I:\2006\RAB%2306\BILAH%20HULU\Pustu%20Kampung%20Dalam.xls" TargetMode="External"/></Relationships>
</file>

<file path=xl/externalLinks/_rels/externalLink732.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COST%20ADJUSTMENT/COST%20ADJUSTMENT%20FOR%20APRIL%2021,%202004%20UP%20TO%20OCTOBER%2020,2004.xls" TargetMode="External"/></Relationships>
</file>

<file path=xl/externalLinks/_rels/externalLink733.xml.rels><?xml version="1.0" encoding="UTF-8" standalone="yes"?>
<Relationships xmlns="http://schemas.openxmlformats.org/package/2006/relationships"><Relationship Id="rId1" Type="http://schemas.openxmlformats.org/officeDocument/2006/relationships/externalLinkPath" Target="file:///\\Tarkim1\d\Pindahan%20Tarkim2\dhe_oen\2006\GSG\RAB%20GSG%202006.xls" TargetMode="External"/></Relationships>
</file>

<file path=xl/externalLinks/_rels/externalLink734.xml.rels><?xml version="1.0" encoding="UTF-8" standalone="yes"?>
<Relationships xmlns="http://schemas.openxmlformats.org/package/2006/relationships"><Relationship Id="rId1" Type="http://schemas.openxmlformats.org/officeDocument/2006/relationships/externalLinkPath" Target="file:///F:\TH,%202017\OE%20PEMEL%20BERKALA%20JEMBATAN\HPS%20PEMEL.%20BERKALA%20KR.%20IDI%20RAYEUK\Cinere%20Jagorawi\MAPP\DC-CINERE-GAB-REV-KA.XLS" TargetMode="External"/></Relationships>
</file>

<file path=xl/externalLinks/_rels/externalLink735.xml.rels><?xml version="1.0" encoding="UTF-8" standalone="yes"?>
<Relationships xmlns="http://schemas.openxmlformats.org/package/2006/relationships"><Relationship Id="rId1" Type="http://schemas.openxmlformats.org/officeDocument/2006/relationships/externalLinkPath" Target="file:///H:\Sri\divisi%20iii\SCHEDULE%20TAPAU%20IV-TH%202004.xls" TargetMode="External"/></Relationships>
</file>

<file path=xl/externalLinks/_rels/externalLink736.xml.rels><?xml version="1.0" encoding="UTF-8" standalone="yes"?>
<Relationships xmlns="http://schemas.openxmlformats.org/package/2006/relationships"><Relationship Id="rId1" Type="http://schemas.openxmlformats.org/officeDocument/2006/relationships/externalLinkPath" Target="file:///F:\Users\Asus\AppData\Local\Temp\Data%20Lama\ITA\PEMBANGUNAN%202002\PENAWARAN\MASTER%20PNKT.xls" TargetMode="External"/></Relationships>
</file>

<file path=xl/externalLinks/_rels/externalLink737.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Div2-angg-1\d\JASMAR\RAB-MODRAMP2.xls" TargetMode="External"/></Relationships>
</file>

<file path=xl/externalLinks/_rels/externalLink738.xml.rels><?xml version="1.0" encoding="UTF-8" standalone="yes"?>
<Relationships xmlns="http://schemas.openxmlformats.org/package/2006/relationships"><Relationship Id="rId1" Type="http://schemas.openxmlformats.org/officeDocument/2006/relationships/externalLinkPath" Target="/Users/hp/Downloads/Users/Dell/Downloads/DC%20HOT%20MIX2.xls" TargetMode="External"/></Relationships>
</file>

<file path=xl/externalLinks/_rels/externalLink739.xml.rels><?xml version="1.0" encoding="UTF-8" standalone="yes"?>
<Relationships xmlns="http://schemas.openxmlformats.org/package/2006/relationships"><Relationship Id="rId1" Type="http://schemas.openxmlformats.org/officeDocument/2006/relationships/externalLinkPath" Target="file:///\\Station58\d\TEMPAT%20TITIP\isyanto\DC%20HOT%20MIX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NTT/Tools/Disain%20Tebal%20Perkerasan.xls" TargetMode="External"/></Relationships>
</file>

<file path=xl/externalLinks/_rels/externalLink740.xml.rels><?xml version="1.0" encoding="UTF-8" standalone="yes"?>
<Relationships xmlns="http://schemas.openxmlformats.org/package/2006/relationships"><Relationship Id="rId1" Type="http://schemas.openxmlformats.org/officeDocument/2006/relationships/externalLinkPath" Target="file:///F:\LAMPULO%20III%20OCE\PROGRAM\Data%20Dukung%202008\master%20oe.%20LATASIR\1-BOQ.xls" TargetMode="External"/></Relationships>
</file>

<file path=xl/externalLinks/_rels/externalLink741.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Pounna%20Fayshal\My%20Box\My%20Document\Pounna%20Fayshal\Recy%20NT.xls" TargetMode="External"/></Relationships>
</file>

<file path=xl/externalLinks/_rels/externalLink742.xml.rels><?xml version="1.0" encoding="UTF-8" standalone="yes"?>
<Relationships xmlns="http://schemas.openxmlformats.org/package/2006/relationships"><Relationship Id="rId1" Type="http://schemas.openxmlformats.org/officeDocument/2006/relationships/externalLinkPath" Target="file:///F:\KHAIRIL\PU%202020\CV.%20ELANG%20SUMATERA\Documents%20and%20Settings\Silviani\My%20Documents\EDWIN\JOB\Dinas%20Pertanian\UPTD\RAB\Baru\Documents\Job\FHA\RAB%20LABUHAN%20HAJI.xls" TargetMode="External"/></Relationships>
</file>

<file path=xl/externalLinks/_rels/externalLink743.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NCDTREE\My%20Documents\Tanah%20Datar\Baretta\MC01-KP116.xls" TargetMode="External"/></Relationships>
</file>

<file path=xl/externalLinks/_rels/externalLink744.xml.rels><?xml version="1.0" encoding="UTF-8" standalone="yes"?>
<Relationships xmlns="http://schemas.openxmlformats.org/package/2006/relationships"><Relationship Id="rId1" Type="http://schemas.openxmlformats.org/officeDocument/2006/relationships/externalLinkPath" Target="/Users/hp/Downloads/Users/ekawidyatmaka/Documents/BQ-R2.XLS" TargetMode="External"/></Relationships>
</file>

<file path=xl/externalLinks/_rels/externalLink745.xml.rels><?xml version="1.0" encoding="UTF-8" standalone="yes"?>
<Relationships xmlns="http://schemas.openxmlformats.org/package/2006/relationships"><Relationship Id="rId1" Type="http://schemas.openxmlformats.org/officeDocument/2006/relationships/externalLinkPath" Target="file:///\\Server-win2000\div-proyek\PROYEK\TH-2003\0301\BQ\townhouse\BQ-R2.XLS" TargetMode="External"/></Relationships>
</file>

<file path=xl/externalLinks/_rels/externalLink746.xml.rels><?xml version="1.0" encoding="UTF-8" standalone="yes"?>
<Relationships xmlns="http://schemas.openxmlformats.org/package/2006/relationships"><Relationship Id="rId1" Type="http://schemas.openxmlformats.org/officeDocument/2006/relationships/externalLinkPath" Target="/Users/hp/Downloads/File%20Pindahan%20Y2K/FILE%20PENAWARAN/TAHUN%202004/BM%20JATENG%2002-2004/Gubug-Kedungjat-Tegowanu-Kapung_NM_PT.xls" TargetMode="External"/></Relationships>
</file>

<file path=xl/externalLinks/_rels/externalLink747.xml.rels><?xml version="1.0" encoding="UTF-8" standalone="yes"?>
<Relationships xmlns="http://schemas.openxmlformats.org/package/2006/relationships"><Relationship Id="rId1" Type="http://schemas.openxmlformats.org/officeDocument/2006/relationships/externalLinkPath" Target="/Users/hp/Downloads/YUDHA/JABAR/C.%20LONG%20SEGMEN%20TEGALBULEUD-CIDAUN-BATAS%20BANDUNG.xlsm" TargetMode="External"/></Relationships>
</file>

<file path=xl/externalLinks/_rels/externalLink748.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tender%20perkim/dari%20konsultan/01.%20SBS%20OK/2a%20set%2009%20print%20(BQ).xls" TargetMode="External"/></Relationships>
</file>

<file path=xl/externalLinks/_rels/externalLink749.xml.rels><?xml version="1.0" encoding="UTF-8" standalone="yes"?>
<Relationships xmlns="http://schemas.openxmlformats.org/package/2006/relationships"><Relationship Id="rId1" Type="http://schemas.openxmlformats.org/officeDocument/2006/relationships/externalLinkPath" Target="file:///F:\TG%20PRIOK\Laporans\2.%20Laporan%20Interim\RAB\MALAHAYATI%20LHOKSEUMAWE\RABVAL13012007\Untuk%20Dihiutung%20RAB\Pintu%20dan%20Ata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DATA%20APBA%202008\MASTER%20DATA%20LELANG%202008\MASTER%20-%20OE%202008%20(Blm%20Pasti)\OE-ECR3%20New%20tgl%2028Nop\3-DIV7a.xls" TargetMode="External"/></Relationships>
</file>

<file path=xl/externalLinks/_rels/externalLink750.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L:\Cinere%20Jagorawi\MAPP\DC-CINERE-GAB-REV-KA.XLS" TargetMode="External"/></Relationships>
</file>

<file path=xl/externalLinks/_rels/externalLink751.xml.rels><?xml version="1.0" encoding="UTF-8" standalone="yes"?>
<Relationships xmlns="http://schemas.openxmlformats.org/package/2006/relationships"><Relationship Id="rId1" Type="http://schemas.openxmlformats.org/officeDocument/2006/relationships/externalLinkPath" Target="file:///F:\WINDOWS\TEMP\AEGELA-GAKO-rev-dokten.XLS" TargetMode="External"/></Relationships>
</file>

<file path=xl/externalLinks/_rels/externalLink752.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JKA%20Project\Jeri's\Tagihan_2.xls" TargetMode="External"/></Relationships>
</file>

<file path=xl/externalLinks/_rels/externalLink753.xml.rels><?xml version="1.0" encoding="UTF-8" standalone="yes"?>
<Relationships xmlns="http://schemas.openxmlformats.org/package/2006/relationships"><Relationship Id="rId1" Type="http://schemas.openxmlformats.org/officeDocument/2006/relationships/externalLinkPath" Target="file:///F:\Users\Asus\AppData\Local\Temp\DATA%20OWIE\AGRA\RAB%20AGRA.xls" TargetMode="External"/></Relationships>
</file>

<file path=xl/externalLinks/_rels/externalLink754.xml.rels><?xml version="1.0" encoding="UTF-8" standalone="yes"?>
<Relationships xmlns="http://schemas.openxmlformats.org/package/2006/relationships"><Relationship Id="rId1" Type="http://schemas.openxmlformats.org/officeDocument/2006/relationships/externalLinkPath" Target="/backup%20flasdis/MASTER%20Gunung%20Tua%20-%20Hutaimbaru/Schedule/Progres%20Gunung%20Tua/progres/Project%20Gunung%20Tua/Panri.%20Gunung%20tua%20Project/schedule/file%20tambahan/Project/Tomang-Tng%20proyek2/Dok%20Tender/Rab%20CMNP-MEI'2005.xls" TargetMode="External"/></Relationships>
</file>

<file path=xl/externalLinks/_rels/externalLink755.xml.rels><?xml version="1.0" encoding="UTF-8" standalone="yes"?>
<Relationships xmlns="http://schemas.openxmlformats.org/package/2006/relationships"><Relationship Id="rId1" Type="http://schemas.openxmlformats.org/officeDocument/2006/relationships/externalLinkPath" Target="file:///F:\03_Source_RKAKL_2014_SUMUT_lahan_WINRIP_06112013_EDIT%20SISDAL_EDIT%20BINLAK_EDIT%20BALAI_09112013_p2jn.xlsx" TargetMode="External"/></Relationships>
</file>

<file path=xl/externalLinks/_rels/externalLink756.xml.rels><?xml version="1.0" encoding="UTF-8" standalone="yes"?>
<Relationships xmlns="http://schemas.openxmlformats.org/package/2006/relationships"><Relationship Id="rId1" Type="http://schemas.openxmlformats.org/officeDocument/2006/relationships/externalLinkPath" Target="file:///\\Windows05\my%20documents\My%20Documents\SIUS\Penawaran%20Pemenang\SDN%20010.XLS" TargetMode="External"/></Relationships>
</file>

<file path=xl/externalLinks/_rels/externalLink757.xml.rels><?xml version="1.0" encoding="UTF-8" standalone="yes"?>
<Relationships xmlns="http://schemas.openxmlformats.org/package/2006/relationships"><Relationship Id="rId1" Type="http://schemas.openxmlformats.org/officeDocument/2006/relationships/externalLinkPath" Target="/My%20Documents/faizal/SABRI/Mustika%20K.xls" TargetMode="External"/></Relationships>
</file>

<file path=xl/externalLinks/_rels/externalLink758.xml.rels><?xml version="1.0" encoding="UTF-8" standalone="yes"?>
<Relationships xmlns="http://schemas.openxmlformats.org/package/2006/relationships"><Relationship Id="rId1" Type="http://schemas.openxmlformats.org/officeDocument/2006/relationships/externalLinkPath" Target="/Users/hp/Downloads/RAB-Pemb.%20Jalan%20Lingkar%20Kota%20Kupang%20ADD.xls" TargetMode="External"/></Relationships>
</file>

<file path=xl/externalLinks/_rels/externalLink759.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Demak-Godong-Purwodadi_BQ%20EKA%20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sulta\Downloads\-1%20(1).xlsm" TargetMode="External"/></Relationships>
</file>

<file path=xl/externalLinks/_rels/externalLink760.xml.rels><?xml version="1.0" encoding="UTF-8" standalone="yes"?>
<Relationships xmlns="http://schemas.openxmlformats.org/package/2006/relationships"><Relationship Id="rId1" Type="http://schemas.openxmlformats.org/officeDocument/2006/relationships/externalLinkPath" Target="file:///F:\Div2-angg-3\palangkaraya\My%20Documents\TEKNIK\TENDER2\JATIM\DATABASE\KUFPEC\CF-CS.xls" TargetMode="External"/></Relationships>
</file>

<file path=xl/externalLinks/_rels/externalLink761.xml.rels><?xml version="1.0" encoding="UTF-8" standalone="yes"?>
<Relationships xmlns="http://schemas.openxmlformats.org/package/2006/relationships"><Relationship Id="rId1" Type="http://schemas.openxmlformats.org/officeDocument/2006/relationships/externalLinkPath" Target="file:///\\Div2-angg-3\palangkaraya\My%20Documents\TEKNIK\TENDER2\JATIM\DATABASE\KUFPEC\CF-CS.xls" TargetMode="External"/></Relationships>
</file>

<file path=xl/externalLinks/_rels/externalLink762.xml.rels><?xml version="1.0" encoding="UTF-8" standalone="yes"?>
<Relationships xmlns="http://schemas.openxmlformats.org/package/2006/relationships"><Relationship Id="rId1" Type="http://schemas.openxmlformats.org/officeDocument/2006/relationships/externalLinkPath" Target="file:///F:\KHAIRIL\PU%202020\CV.%20ELANG%20SUMATERA\Hdr_ST@Datakoe.Com\datanasrul\ADM\PORDA%20MARET%202002%20SEMI%20FINAL\K%20Tanjong\Poelkerja\RAB%20Coll\Rab%20UGD.xls" TargetMode="External"/></Relationships>
</file>

<file path=xl/externalLinks/_rels/externalLink763.xml.rels><?xml version="1.0" encoding="UTF-8" standalone="yes"?>
<Relationships xmlns="http://schemas.openxmlformats.org/package/2006/relationships"><Relationship Id="rId1" Type="http://schemas.openxmlformats.org/officeDocument/2006/relationships/externalLinkPath" Target="file:///F:\Documents%20and%20Settings\AAA\My%20Documents\Tender%20Suramadu%202007\Tender%20Suramadu%202007\Documents%20and%20Settings\TOSHIBA\My%20Documents\PROJECT%20JATIM%20MEI%202007\Juanda\BQ%20Juanda.xls" TargetMode="External"/></Relationships>
</file>

<file path=xl/externalLinks/_rels/externalLink764.xml.rels><?xml version="1.0" encoding="UTF-8" standalone="yes"?>
<Relationships xmlns="http://schemas.openxmlformats.org/package/2006/relationships"><Relationship Id="rId1" Type="http://schemas.openxmlformats.org/officeDocument/2006/relationships/externalLinkPath" Target="/Document/RYWANDYS%20FILES/HITUNGAN%20%20PIKUL%20DAN%20ANGKUT%20VERSI%20RUDY.xls" TargetMode="External"/></Relationships>
</file>

<file path=xl/externalLinks/_rels/externalLink765.xml.rels><?xml version="1.0" encoding="UTF-8" standalone="yes"?>
<Relationships xmlns="http://schemas.openxmlformats.org/package/2006/relationships"><Relationship Id="rId1" Type="http://schemas.openxmlformats.org/officeDocument/2006/relationships/externalLinkPath" Target="/Users/hp/Downloads/Subdit/Boss/Jembatan/Ternate-JBT-AkeTabobol.XLS" TargetMode="External"/></Relationships>
</file>

<file path=xl/externalLinks/_rels/externalLink766.xml.rels><?xml version="1.0" encoding="UTF-8" standalone="yes"?>
<Relationships xmlns="http://schemas.openxmlformats.org/package/2006/relationships"><Relationship Id="rId1" Type="http://schemas.openxmlformats.org/officeDocument/2006/relationships/externalLinkPath" Target="file:///F:\KHAIRIL\PU%202020\CV.%20ELANG%20SUMATERA\Hdr_ST@Datakoe.Com\Bb\Tulisan\RUMAH\RAB%20Rumah%20P'Lukman.xls" TargetMode="External"/></Relationships>
</file>

<file path=xl/externalLinks/_rels/externalLink767.xml.rels><?xml version="1.0" encoding="UTF-8" standalone="yes"?>
<Relationships xmlns="http://schemas.openxmlformats.org/package/2006/relationships"><Relationship Id="rId1" Type="http://schemas.microsoft.com/office/2006/relationships/xlExternalLinkPath/xlPathMissing" Target="DC-AMPLAS-MDN-UGRD-CHECK.xls" TargetMode="External"/></Relationships>
</file>

<file path=xl/externalLinks/_rels/externalLink768.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PPK%202012\SCEDULE%20PAKET\DATA\PERENCANAAN%202007\OE%202007\oe%20kircon'04%2010,5M.xls" TargetMode="External"/></Relationships>
</file>

<file path=xl/externalLinks/_rels/externalLink769.xml.rels><?xml version="1.0" encoding="UTF-8" standalone="yes"?>
<Relationships xmlns="http://schemas.openxmlformats.org/package/2006/relationships"><Relationship Id="rId1" Type="http://schemas.openxmlformats.org/officeDocument/2006/relationships/externalLinkPath" Target="/oe%20kircon'04%2010,5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APBA%202021/SAMALANGA/RAB%20JALAN%20SAMALANGA.xlsx" TargetMode="External"/></Relationships>
</file>

<file path=xl/externalLinks/_rels/externalLink770.xml.rels><?xml version="1.0" encoding="UTF-8" standalone="yes"?>
<Relationships xmlns="http://schemas.openxmlformats.org/package/2006/relationships"><Relationship Id="rId1" Type="http://schemas.openxmlformats.org/officeDocument/2006/relationships/externalLinkPath" Target="/Perencanaan/DESIGN.APBN.%20PR-02.2010/MAUBESI%20-%20NESAM/EE%20Pemeliharaan%20Berkala%20Maubesi%20_Nesam(sta%20218-221)/AHS%20SPEC%20Edisi%202010-masternew-2011%20TERPAKAI(Maubesi%20-%20Nesam%20sta%20218-221)3%20Km.xls" TargetMode="External"/></Relationships>
</file>

<file path=xl/externalLinks/_rels/externalLink771.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DOCUME~1\SLAMET~1\LOCALS~1\Temp\Pen%20Periodik%20Maintenance.xls" TargetMode="External"/></Relationships>
</file>

<file path=xl/externalLinks/_rels/externalLink772.xml.rels><?xml version="1.0" encoding="UTF-8" standalone="yes"?>
<Relationships xmlns="http://schemas.openxmlformats.org/package/2006/relationships"><Relationship Id="rId1" Type="http://schemas.microsoft.com/office/2006/relationships/xlExternalLinkPath/xlPathMissing" Target="DC-Terowongan%20S.%20Kota%20Thp.%20II-1.xls" TargetMode="External"/></Relationships>
</file>

<file path=xl/externalLinks/_rels/externalLink773.xml.rels><?xml version="1.0" encoding="UTF-8" standalone="yes"?>
<Relationships xmlns="http://schemas.openxmlformats.org/package/2006/relationships"><Relationship Id="rId1" Type="http://schemas.microsoft.com/office/2006/relationships/xlExternalLinkPath/xlPathMissing" Target="RecoveredExternalLink100" TargetMode="External"/></Relationships>
</file>

<file path=xl/externalLinks/_rels/externalLink774.xml.rels><?xml version="1.0" encoding="UTF-8" standalone="yes"?>
<Relationships xmlns="http://schemas.openxmlformats.org/package/2006/relationships"><Relationship Id="rId1" Type="http://schemas.openxmlformats.org/officeDocument/2006/relationships/externalLinkPath" Target="file:///F:\KHAIRIL\PU%202020\CV.%20ELANG%20SUMATERA\P%20R%20O%20Y%20E%20K\JICS\RABRAP07R.xls" TargetMode="External"/></Relationships>
</file>

<file path=xl/externalLinks/_rels/externalLink775.xml.rels><?xml version="1.0" encoding="UTF-8" standalone="yes"?>
<Relationships xmlns="http://schemas.openxmlformats.org/package/2006/relationships"><Relationship Id="rId1" Type="http://schemas.openxmlformats.org/officeDocument/2006/relationships/externalLinkPath" Target="file:///F:\DATA%20BG%20MULIADI\tamitana%20contractor\bna\PT.%20Dinatama%20Nusa%20Cemerlang\PU%20ACEH%20UTARA\SP%20KRAMAT\3-DIV10.xls" TargetMode="External"/></Relationships>
</file>

<file path=xl/externalLinks/_rels/externalLink776.xml.rels><?xml version="1.0" encoding="UTF-8" standalone="yes"?>
<Relationships xmlns="http://schemas.openxmlformats.org/package/2006/relationships"><Relationship Id="rId1" Type="http://schemas.microsoft.com/office/2006/relationships/xlExternalLinkPath/xlPathMissing" Target="Wilayah%20Kampar%20&amp;%20Kepri-1.xls" TargetMode="External"/></Relationships>
</file>

<file path=xl/externalLinks/_rels/externalLink777.xml.rels><?xml version="1.0" encoding="UTF-8" standalone="yes"?>
<Relationships xmlns="http://schemas.openxmlformats.org/package/2006/relationships"><Relationship Id="rId1" Type="http://schemas.openxmlformats.org/officeDocument/2006/relationships/externalLinkPath" Target="file:///\\Windows05\my%20documents\My%20Documents\PC%203\My%20Documents\RUMAH\RUMAH%20mesin2.xls" TargetMode="External"/></Relationships>
</file>

<file path=xl/externalLinks/_rels/externalLink778.xml.rels><?xml version="1.0" encoding="UTF-8" standalone="yes"?>
<Relationships xmlns="http://schemas.openxmlformats.org/package/2006/relationships"><Relationship Id="rId1" Type="http://schemas.openxmlformats.org/officeDocument/2006/relationships/externalLinkPath" Target="/Users/hp/Downloads/Users/Dell/Downloads/prembun-kebumen%20baru.xls" TargetMode="External"/></Relationships>
</file>

<file path=xl/externalLinks/_rels/externalLink779.xml.rels><?xml version="1.0" encoding="UTF-8" standalone="yes"?>
<Relationships xmlns="http://schemas.openxmlformats.org/package/2006/relationships"><Relationship Id="rId1" Type="http://schemas.openxmlformats.org/officeDocument/2006/relationships/externalLinkPath" Target="file:///F:\Users\user\Documents\Dokumen\DATA\PROYEK\Gedung%20Wanita\RAB\RAB%20Gedung%20Wani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200483-b4f7ff71\Data%20-%20data\RAB\Aceh%20Utara\Pemel.%20Jalan%20Keude%20Geureubak%20Alue%20Itam\BQ%20PEMEL.%20%20BERKALA%20KEUDE%20GEURUBAK%20-%20ALUE%20ITAM%20Type%20A.xls" TargetMode="External"/></Relationships>
</file>

<file path=xl/externalLinks/_rels/externalLink780.xml.rels><?xml version="1.0" encoding="UTF-8" standalone="yes"?>
<Relationships xmlns="http://schemas.openxmlformats.org/package/2006/relationships"><Relationship Id="rId1" Type="http://schemas.openxmlformats.org/officeDocument/2006/relationships/externalLinkPath" Target="/Users/hp/Downloads/Applications/Microsoft%20Office%202011/Microsoft%20Excel.app/Contents/MacOS/12.%20RANC%20CAMP%20RENC%20BETON.xls" TargetMode="External"/></Relationships>
</file>

<file path=xl/externalLinks/_rels/externalLink781.xml.rels><?xml version="1.0" encoding="UTF-8" standalone="yes"?>
<Relationships xmlns="http://schemas.openxmlformats.org/package/2006/relationships"><Relationship Id="rId1" Type="http://schemas.openxmlformats.org/officeDocument/2006/relationships/externalLinkPath" Target="/Users/hp/Downloads/Users/ekawidyatmaka/Documents/A%20T%20B%20%20GAP%202%20FRAKSI%20+%20GMM.xls" TargetMode="External"/></Relationships>
</file>

<file path=xl/externalLinks/_rels/externalLink782.xml.rels><?xml version="1.0" encoding="UTF-8" standalone="yes"?>
<Relationships xmlns="http://schemas.openxmlformats.org/package/2006/relationships"><Relationship Id="rId1" Type="http://schemas.openxmlformats.org/officeDocument/2006/relationships/externalLinkPath" Target="file:///F:\TG%20PRIOK\Laporans\2.%20Laporan%20Interim\RAB\Hardisk%20F%20P%20Zainul\DELAPANPULUH%20TUJUH\MALAHAYATI%20LHOKSEUMAWE\ZZBIN\MAL\Untuk%20Dihitung%20RAB%20(al%20IRAG,%20IRSW)\Pintu%20dan%20Atap.xls" TargetMode="External"/></Relationships>
</file>

<file path=xl/externalLinks/_rels/externalLink783.xml.rels><?xml version="1.0" encoding="UTF-8" standalone="yes"?>
<Relationships xmlns="http://schemas.openxmlformats.org/package/2006/relationships"><Relationship Id="rId1" Type="http://schemas.openxmlformats.org/officeDocument/2006/relationships/externalLinkPath" Target="file:///J:\Data\My%20Documents\Dokumen6\Tender-2006\Tawaran\PJJ\23-1.xls" TargetMode="External"/></Relationships>
</file>

<file path=xl/externalLinks/_rels/externalLink784.xml.rels><?xml version="1.0" encoding="UTF-8" standalone="yes"?>
<Relationships xmlns="http://schemas.openxmlformats.org/package/2006/relationships"><Relationship Id="rId1" Type="http://schemas.microsoft.com/office/2006/relationships/xlExternalLinkPath/xlPathMissing" Target="RecoveredExternalLink103" TargetMode="External"/></Relationships>
</file>

<file path=xl/externalLinks/_rels/externalLink785.xml.rels><?xml version="1.0" encoding="UTF-8" standalone="yes"?>
<Relationships xmlns="http://schemas.openxmlformats.org/package/2006/relationships"><Relationship Id="rId1" Type="http://schemas.openxmlformats.org/officeDocument/2006/relationships/externalLinkPath" Target="/Users/hp/Downloads/BAIQUNI/JATENG%202015/2009/PLANJAN%20LEGUNDI/MC/DOKUMEN2%20KOE/PIKA/P%20R%20O%20Y%20E%20K/2007/ARTSEL/RMK/datapro/New%20Folder/Copy%20of%20gading%20bc.xls" TargetMode="External"/></Relationships>
</file>

<file path=xl/externalLinks/_rels/externalLink786.xml.rels><?xml version="1.0" encoding="UTF-8" standalone="yes"?>
<Relationships xmlns="http://schemas.openxmlformats.org/package/2006/relationships"><Relationship Id="rId1" Type="http://schemas.openxmlformats.org/officeDocument/2006/relationships/externalLinkPath" Target="file:///F:\Akmal\2010\Antasari-Blok%20M\Under%20pass\EE%20Antasari%206-07-2010\O%20F%20I\QS\J%20Teluk%20Gong%20V%202009\O%20F%20I\J%20Genit%20II%202007\RAB.%20MARUNDA%202007.xls" TargetMode="External"/></Relationships>
</file>

<file path=xl/externalLinks/_rels/externalLink787.xml.rels><?xml version="1.0" encoding="UTF-8" standalone="yes"?>
<Relationships xmlns="http://schemas.openxmlformats.org/package/2006/relationships"><Relationship Id="rId1" Type="http://schemas.microsoft.com/office/2006/relationships/xlExternalLinkPath/xlPathMissing" Target="BUNTU%20-%20BTS%20KEDU%20SELATAN%20-%20By%20HADI.xlsx" TargetMode="External"/></Relationships>
</file>

<file path=xl/externalLinks/_rels/externalLink788.xml.rels><?xml version="1.0" encoding="UTF-8" standalone="yes"?>
<Relationships xmlns="http://schemas.openxmlformats.org/package/2006/relationships"><Relationship Id="rId1" Type="http://schemas.openxmlformats.org/officeDocument/2006/relationships/externalLinkPath" Target="file:///F:\data\dikmenjur\rab%20smk%20blang%20pidie.xls" TargetMode="External"/></Relationships>
</file>

<file path=xl/externalLinks/_rels/externalLink789.xml.rels><?xml version="1.0" encoding="UTF-8" standalone="yes"?>
<Relationships xmlns="http://schemas.openxmlformats.org/package/2006/relationships"><Relationship Id="rId1" Type="http://schemas.openxmlformats.org/officeDocument/2006/relationships/externalLinkPath" Target="file:///\\Station58\tempat%20titip\priarsi\plumbon\DC-plumbon_cirebn1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Ferdistuta\bACK%20uP\Kantor%202011\OE%202011\Paket%20TA%202011%20(new)\Aceh%20Besar%20(ok)\OE%20jbt.lam%20alingx%20(ok).xls" TargetMode="External"/></Relationships>
</file>

<file path=xl/externalLinks/_rels/externalLink790.xml.rels><?xml version="1.0" encoding="UTF-8" standalone="yes"?>
<Relationships xmlns="http://schemas.openxmlformats.org/package/2006/relationships"><Relationship Id="rId1" Type="http://schemas.openxmlformats.org/officeDocument/2006/relationships/externalLinkPath" Target="file:///F:\2014%20PROJECT\2.%20PELEBARAN%20JALAN%20KRUENG%20RAYA%20BANDA%20ACEH,%20Cs%20(NIA%20YULIDED)\FILE%20OE\FDmei\EVALUASI%20KAMIS\FINAL\Evaluasi%202007ahir\Ev-21.xls" TargetMode="External"/></Relationships>
</file>

<file path=xl/externalLinks/_rels/externalLink791.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Document/RYWANDYS%20FILES/HITUNGAN%20%20PIKUL%20DAN%20ANGKUT%20VERSI%20RUDY.xls" TargetMode="External"/></Relationships>
</file>

<file path=xl/externalLinks/_rels/externalLink792.xml.rels><?xml version="1.0" encoding="UTF-8" standalone="yes"?>
<Relationships xmlns="http://schemas.openxmlformats.org/package/2006/relationships"><Relationship Id="rId1" Type="http://schemas.openxmlformats.org/officeDocument/2006/relationships/externalLinkPath" Target="/Documents%20and%20Settings/KARYAPUTRA%20ADITAMA/My%20Documents/ANGKASA%20PURA-1/data%20baru/MISC/Hoai/B-CAOQ~1.XLS" TargetMode="External"/></Relationships>
</file>

<file path=xl/externalLinks/_rels/externalLink793.xml.rels><?xml version="1.0" encoding="UTF-8" standalone="yes"?>
<Relationships xmlns="http://schemas.openxmlformats.org/package/2006/relationships"><Relationship Id="rId1" Type="http://schemas.openxmlformats.org/officeDocument/2006/relationships/externalLinkPath" Target="/SYAMSUL/PERENC~1/RAPP/ROAD/EE-SpLago-Kerinci-2.xls" TargetMode="External"/></Relationships>
</file>

<file path=xl/externalLinks/_rels/externalLink794.xml.rels><?xml version="1.0" encoding="UTF-8" standalone="yes"?>
<Relationships xmlns="http://schemas.openxmlformats.org/package/2006/relationships"><Relationship Id="rId1" Type="http://schemas.openxmlformats.org/officeDocument/2006/relationships/externalLinkPath" Target="/Users/hp/Downloads/JOB%202017/P2JN/YOGYAKARTA/LAPORAN/PAKET%2010%20P2JN%20YOGYAKARTA/EE%20YOGYA%20(HSD%20BARU)/EE%20YOGYA%20(HSD%20BARU)/RAB%20SD%20KUTOSARI%204%20KEBUMEN%20NEWS.xls" TargetMode="External"/></Relationships>
</file>

<file path=xl/externalLinks/_rels/externalLink795.xml.rels><?xml version="1.0" encoding="UTF-8" standalone="yes"?>
<Relationships xmlns="http://schemas.openxmlformats.org/package/2006/relationships"><Relationship Id="rId1" Type="http://schemas.openxmlformats.org/officeDocument/2006/relationships/externalLinkPath" Target="/KANTOR/Metode%20&amp;%20RAB/Jalan/Praswil/Jawa/DKI/Fly%20over/ARIF%20RAHMAN%20HAKIM%20DEPOK/File%20Tamu/Documents%20and%20Settings/user/My%20Documents/JASAMARGA/DC-Paket%2031_rev_ubid.xls" TargetMode="External"/></Relationships>
</file>

<file path=xl/externalLinks/_rels/externalLink796.xml.rels><?xml version="1.0" encoding="UTF-8" standalone="yes"?>
<Relationships xmlns="http://schemas.openxmlformats.org/package/2006/relationships"><Relationship Id="rId1" Type="http://schemas.openxmlformats.org/officeDocument/2006/relationships/externalLinkPath" Target="file:///F:\KHAIRIL\PU%202020\CV.%20ELANG%20SUMATERA\TADHA%20DATA\penawaran\PENAWARAN\BQ%20BANG%20PROV.01.02%20KAM_PA\1-BOQ%20KAM_PA.XLS" TargetMode="External"/></Relationships>
</file>

<file path=xl/externalLinks/_rels/externalLink797.xml.rels><?xml version="1.0" encoding="UTF-8" standalone="yes"?>
<Relationships xmlns="http://schemas.openxmlformats.org/package/2006/relationships"><Relationship Id="rId1" Type="http://schemas.openxmlformats.org/officeDocument/2006/relationships/externalLinkPath" Target="/backup%20flasdis/MASTER%20Gunung%20Tua%20-%20Hutaimbaru/Schedule/Progres%20Gunung%20Tua/progres/Project%20Gunung%20Tua/Panri.%20Gunung%20tua%20Project/schedule/Abdul%20wahab/File-kerja/Lain&#178;/Dok.Penawaran%20Jembatan%20Gadon/Jembatan%20Gadon.xls" TargetMode="External"/></Relationships>
</file>

<file path=xl/externalLinks/_rels/externalLink798.xml.rels><?xml version="1.0" encoding="UTF-8" standalone="yes"?>
<Relationships xmlns="http://schemas.openxmlformats.org/package/2006/relationships"><Relationship Id="rId1" Type="http://schemas.microsoft.com/office/2006/relationships/xlExternalLinkPath/xlPathMissing" Target="Schedule%20Alt%203.xls" TargetMode="External"/></Relationships>
</file>

<file path=xl/externalLinks/_rels/externalLink799.xml.rels><?xml version="1.0" encoding="UTF-8" standalone="yes"?>
<Relationships xmlns="http://schemas.openxmlformats.org/package/2006/relationships"><Relationship Id="rId1" Type="http://schemas.openxmlformats.org/officeDocument/2006/relationships/externalLinkPath" Target="/Users/hp/Downloads/congot%20-%20ja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p/Downloads/Users/ekawidyatmaka/Documents/ELEVATED%20SLAB.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Users/hp/Downloads/PROJECT/PERENCANAAN/JALAN/2016%20JABAR%20DD-4/DESAIN/QUANTITY&amp;EE/AHS%20Spek.Pemel.Kinerja%20Jalan_28Sept.16.xls" TargetMode="External"/></Relationships>
</file>

<file path=xl/externalLinks/_rels/externalLink800.xml.rels><?xml version="1.0" encoding="UTF-8" standalone="yes"?>
<Relationships xmlns="http://schemas.openxmlformats.org/package/2006/relationships"><Relationship Id="rId1" Type="http://schemas.openxmlformats.org/officeDocument/2006/relationships/externalLinkPath" Target="file:///F:\APBD%20Batu%20Bara%202019\1%20Kec%20Tanjung%20Tiram%20TA%202019\6%20Jl%20Rahmadsyah\Documents%20and%20Settings\stc\My%20Documents\ts.xls" TargetMode="External"/></Relationships>
</file>

<file path=xl/externalLinks/_rels/externalLink801.xml.rels><?xml version="1.0" encoding="UTF-8" standalone="yes"?>
<Relationships xmlns="http://schemas.openxmlformats.org/package/2006/relationships"><Relationship Id="rId1" Type="http://schemas.openxmlformats.org/officeDocument/2006/relationships/externalLinkPath" Target="file:///\\Bob_ismed\d\DATA%202005\KONTRAK\mc-terbaru\DATA%202005\BOX%20CULVERT%20LHOK%20BHANI%203%20X%203\1-BOQ.xls" TargetMode="External"/></Relationships>
</file>

<file path=xl/externalLinks/_rels/externalLink802.xml.rels><?xml version="1.0" encoding="UTF-8" standalone="yes"?>
<Relationships xmlns="http://schemas.openxmlformats.org/package/2006/relationships"><Relationship Id="rId1" Type="http://schemas.openxmlformats.org/officeDocument/2006/relationships/externalLinkPath" Target="file:///\\Ardhi\ARDI%2031\1%20TANJUNG%20PRIOK\LAPORAN%20WORD\1%20RAB%20-%20BOQ%20BANGUNAN%20DARAT\RAB%20-Tj%20Priok%20060709%20terakir%20dari%20pak%20less.xls" TargetMode="External"/></Relationships>
</file>

<file path=xl/externalLinks/_rels/externalLink803.xml.rels><?xml version="1.0" encoding="UTF-8" standalone="yes"?>
<Relationships xmlns="http://schemas.openxmlformats.org/package/2006/relationships"><Relationship Id="rId1" Type="http://schemas.microsoft.com/office/2006/relationships/xlExternalLinkPath/xlPathMissing" Target="HPS-CALANG-TEUNOM-SEKSI-1.xls" TargetMode="External"/></Relationships>
</file>

<file path=xl/externalLinks/_rels/externalLink804.xml.rels><?xml version="1.0" encoding="UTF-8" standalone="yes"?>
<Relationships xmlns="http://schemas.openxmlformats.org/package/2006/relationships"><Relationship Id="rId1" Type="http://schemas.openxmlformats.org/officeDocument/2006/relationships/externalLinkPath" Target="/TENDER-TENDER/APBD%20Nias/Bid%20Jbt%20Idano%20Sinali.XLS" TargetMode="External"/></Relationships>
</file>

<file path=xl/externalLinks/_rels/externalLink805.xml.rels><?xml version="1.0" encoding="UTF-8" standalone="yes"?>
<Relationships xmlns="http://schemas.openxmlformats.org/package/2006/relationships"><Relationship Id="rId1" Type="http://schemas.openxmlformats.org/officeDocument/2006/relationships/externalLinkPath" Target="/My%20Documents/MY%20DATA/BIDDING/TAHUN%202010/APBN%202010/JEMBATAN/JBT%20NASIONAL%20SUMUT/Documents%20and%20Settings/Satellite/My%20Documents/_Erwin/Private/Pen%20SKPD/PT.%20Dian%20Wira%20Putra/Kapten%20Sumarsono%20L1.xls" TargetMode="External"/></Relationships>
</file>

<file path=xl/externalLinks/_rels/externalLink806.xml.rels><?xml version="1.0" encoding="UTF-8" standalone="yes"?>
<Relationships xmlns="http://schemas.openxmlformats.org/package/2006/relationships"><Relationship Id="rId1" Type="http://schemas.microsoft.com/office/2006/relationships/xlExternalLinkPath/xlPathMissing" Target="MAPP_BimajayaII.xls" TargetMode="External"/></Relationships>
</file>

<file path=xl/externalLinks/_rels/externalLink807.xml.rels><?xml version="1.0" encoding="UTF-8" standalone="yes"?>
<Relationships xmlns="http://schemas.openxmlformats.org/package/2006/relationships"><Relationship Id="rId1" Type="http://schemas.openxmlformats.org/officeDocument/2006/relationships/externalLinkPath" Target="/Data/Administrasi/ADRIAL/Penawaran%20PT%20SMS%20P2JD-II%20Kota%20Payakumbuh%20untuk%20Lampiran%20Kontrak%20Versi%20Excel%2095.xls" TargetMode="External"/></Relationships>
</file>

<file path=xl/externalLinks/_rels/externalLink808.xml.rels><?xml version="1.0" encoding="UTF-8" standalone="yes"?>
<Relationships xmlns="http://schemas.openxmlformats.org/package/2006/relationships"><Relationship Id="rId1" Type="http://schemas.openxmlformats.org/officeDocument/2006/relationships/externalLinkPath" Target="/Pengairan%20Langkat/RAB_Pengairan/1.RAB-%20DI.%20TIMBANG%20LAWAN.xls" TargetMode="External"/></Relationships>
</file>

<file path=xl/externalLinks/_rels/externalLink809.xml.rels><?xml version="1.0" encoding="UTF-8" standalone="yes"?>
<Relationships xmlns="http://schemas.openxmlformats.org/package/2006/relationships"><Relationship Id="rId1" Type="http://schemas.openxmlformats.org/officeDocument/2006/relationships/externalLinkPath" Target="file:///H:\POLTAK%202012\PENAWARAN%202012\SIBOLGA%202012\doc\TOKE%202007\ADMINISTRASI%20BINA%20MARGA%202007\PERBAIKAN%20FINAL\Rekap%20volum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hp/Downloads/My.Documents/PROJA%20ATAMBUA/PROJA%20ATB%202008/WELULI%20(DASK)/RAB/PENWRN%20%20Atb-Weluli%20'08%20(RAB%20Dask%20REV).XLS" TargetMode="External"/></Relationships>
</file>

<file path=xl/externalLinks/_rels/externalLink810.xml.rels><?xml version="1.0" encoding="UTF-8" standalone="yes"?>
<Relationships xmlns="http://schemas.openxmlformats.org/package/2006/relationships"><Relationship Id="rId1" Type="http://schemas.openxmlformats.org/officeDocument/2006/relationships/externalLinkPath" Target="/Users/hp/Downloads/my%20Market%2005/pRO-inTrN/tEndER_2005/binamarga/rab_jln_sabu_jo_2005_terkoreksi.xls" TargetMode="External"/></Relationships>
</file>

<file path=xl/externalLinks/_rels/externalLink811.xml.rels><?xml version="1.0" encoding="UTF-8" standalone="yes"?>
<Relationships xmlns="http://schemas.openxmlformats.org/package/2006/relationships"><Relationship Id="rId1" Type="http://schemas.openxmlformats.org/officeDocument/2006/relationships/externalLinkPath" Target="file:///\\Server-win2000\div-proyek\SMG\proyek\9903\bq\bq-ars\BQ-PS&amp;A.xls" TargetMode="External"/></Relationships>
</file>

<file path=xl/externalLinks/_rels/externalLink812.xml.rels><?xml version="1.0" encoding="UTF-8" standalone="yes"?>
<Relationships xmlns="http://schemas.openxmlformats.org/package/2006/relationships"><Relationship Id="rId1" Type="http://schemas.openxmlformats.org/officeDocument/2006/relationships/externalLinkPath" Target="/Program%20Files/TOSHIBA/TOMSHIBA/Proyek%202007/Bina%20Marga/Oekabiti%20Oemoro/EE%20Oekabiti%20Oemoro%202007.XLS" TargetMode="External"/></Relationships>
</file>

<file path=xl/externalLinks/_rels/externalLink813.xml.rels><?xml version="1.0" encoding="UTF-8" standalone="yes"?>
<Relationships xmlns="http://schemas.openxmlformats.org/package/2006/relationships"><Relationship Id="rId1" Type="http://schemas.openxmlformats.org/officeDocument/2006/relationships/externalLinkPath" Target="file:///F:\opri\My%20Documents\EE%20%20SD%20AIR%20PINANG.xls" TargetMode="External"/></Relationships>
</file>

<file path=xl/externalLinks/_rels/externalLink814.xml.rels><?xml version="1.0" encoding="UTF-8" standalone="yes"?>
<Relationships xmlns="http://schemas.openxmlformats.org/package/2006/relationships"><Relationship Id="rId1" Type="http://schemas.microsoft.com/office/2006/relationships/xlExternalLinkPath/xlPathMissing" Target="BQ%20Pemb.%20Jalan%20Bts.%20Lab.%20Batu%20Asahan-R.%20Prapat.xls" TargetMode="External"/></Relationships>
</file>

<file path=xl/externalLinks/_rels/externalLink815.xml.rels><?xml version="1.0" encoding="UTF-8" standalone="yes"?>
<Relationships xmlns="http://schemas.openxmlformats.org/package/2006/relationships"><Relationship Id="rId1" Type="http://schemas.openxmlformats.org/officeDocument/2006/relationships/externalLinkPath" Target="/Users/hp/Downloads/Users/ekawidyatmaka/Documents/A.%20EE%20PLELEN-WELERI-KENDAL-SMG.xlsm" TargetMode="External"/></Relationships>
</file>

<file path=xl/externalLinks/_rels/externalLink816.xml.rels><?xml version="1.0" encoding="UTF-8" standalone="yes"?>
<Relationships xmlns="http://schemas.openxmlformats.org/package/2006/relationships"><Relationship Id="rId1" Type="http://schemas.openxmlformats.org/officeDocument/2006/relationships/externalLinkPath" Target="file:///\\STATION71\C\A..Khola\Project\sipil\Jalan\Jateng\Dmk-gdng-Pwd\DC_JL-Demak-GD-Pwdd.xls" TargetMode="External"/></Relationships>
</file>

<file path=xl/externalLinks/_rels/externalLink817.xml.rels><?xml version="1.0" encoding="UTF-8" standalone="yes"?>
<Relationships xmlns="http://schemas.openxmlformats.org/package/2006/relationships"><Relationship Id="rId1" Type="http://schemas.microsoft.com/office/2006/relationships/xlExternalLinkPath/xlPathMissing" Target="DI.%20Meuredu%20Paket%20I-1-2%20okt%2003.xls" TargetMode="External"/></Relationships>
</file>

<file path=xl/externalLinks/_rels/externalLink818.xml.rels><?xml version="1.0" encoding="UTF-8" standalone="yes"?>
<Relationships xmlns="http://schemas.openxmlformats.org/package/2006/relationships"><Relationship Id="rId1" Type="http://schemas.openxmlformats.org/officeDocument/2006/relationships/externalLinkPath" Target="/CORE%20TEAM/DESIGN%20MENDESAK%202015/015.15K%20.JLN.%20SOEKARNO-HATTA%20(TEBING%20TINGGI)/AHS%20ver%203.0%20EE.%20Bts.%20Deli%20Serdang%20-%20Perbaungan%203%20(3%20x%204).xlsm" TargetMode="External"/></Relationships>
</file>

<file path=xl/externalLinks/_rels/externalLink819.xml.rels><?xml version="1.0" encoding="UTF-8" standalone="yes"?>
<Relationships xmlns="http://schemas.openxmlformats.org/package/2006/relationships"><Relationship Id="rId1" Type="http://schemas.openxmlformats.org/officeDocument/2006/relationships/externalLinkPath" Target="/Users/ekawidyatmaka/Downloads/Red%20Devil%20Bank%20NTT%20Jozz.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ISPORASU/SARANA/2023/Motocross/REVIEW/ee%20terbaru.xlsm" TargetMode="External"/></Relationships>
</file>

<file path=xl/externalLinks/_rels/externalLink820.xml.rels><?xml version="1.0" encoding="UTF-8" standalone="yes"?>
<Relationships xmlns="http://schemas.openxmlformats.org/package/2006/relationships"><Relationship Id="rId1" Type="http://schemas.openxmlformats.org/officeDocument/2006/relationships/externalLinkPath" Target="file:///F:\LAPORAN\LAPORAN%202012\P2JN%20NTT%202012\DATA-HARGA\MAUMERE-SIKKA\AHS%20SPEC%20Edisi%202010-masternew-2011%20TERPAKAI(Maubesi%20-%20Nesam%20sta%20218-221)3%20Km.xls" TargetMode="External"/></Relationships>
</file>

<file path=xl/externalLinks/_rels/externalLink821.xml.rels><?xml version="1.0" encoding="UTF-8" standalone="yes"?>
<Relationships xmlns="http://schemas.openxmlformats.org/package/2006/relationships"><Relationship Id="rId1" Type="http://schemas.microsoft.com/office/2006/relationships/xlExternalLinkPath/xlPathMissing" Target="BQ%20Pemb.%20Jalan%20Bts.%20Lab.%20Batu%20Asahan-R.%20Prapat-1.xls" TargetMode="External"/></Relationships>
</file>

<file path=xl/externalLinks/_rels/externalLink822.xml.rels><?xml version="1.0" encoding="UTF-8" standalone="yes"?>
<Relationships xmlns="http://schemas.openxmlformats.org/package/2006/relationships"><Relationship Id="rId1" Type="http://schemas.microsoft.com/office/2006/relationships/xlExternalLinkPath/xlPathMissing" Target="BQ-04-0710-Rap.xls" TargetMode="External"/></Relationships>
</file>

<file path=xl/externalLinks/_rels/externalLink823.xml.rels><?xml version="1.0" encoding="UTF-8" standalone="yes"?>
<Relationships xmlns="http://schemas.openxmlformats.org/package/2006/relationships"><Relationship Id="rId1" Type="http://schemas.microsoft.com/office/2006/relationships/xlExternalLinkPath/xlPathMissing" Target="APP%20FLOODDYKE%20ACEH_moving%20in_revisi_2.xls" TargetMode="External"/></Relationships>
</file>

<file path=xl/externalLinks/_rels/externalLink824.xml.rels><?xml version="1.0" encoding="UTF-8" standalone="yes"?>
<Relationships xmlns="http://schemas.openxmlformats.org/package/2006/relationships"><Relationship Id="rId1" Type="http://schemas.openxmlformats.org/officeDocument/2006/relationships/externalLinkPath" Target="file:///\\SENECA-SERVER\Perencanaan\PPC\ServerNovel\DRV_G\TITIP\DARYANTO\LPJK(L.XLS" TargetMode="External"/></Relationships>
</file>

<file path=xl/externalLinks/_rels/externalLink825.xml.rels><?xml version="1.0" encoding="UTF-8" standalone="yes"?>
<Relationships xmlns="http://schemas.openxmlformats.org/package/2006/relationships"><Relationship Id="rId1" Type="http://schemas.openxmlformats.org/officeDocument/2006/relationships/externalLinkPath" Target="/DATA%20CONSULTAN/penawaran/rumah%20sakit/CV.%20POGOGUL%20JAYA/CV.%20POGOGUL%20JAYA.xls" TargetMode="External"/></Relationships>
</file>

<file path=xl/externalLinks/_rels/externalLink826.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EE%20FISIK%202018%20JATENG/PJN%20WIL-2/HPS%20Balai%20Final.xls" TargetMode="External"/></Relationships>
</file>

<file path=xl/externalLinks/_rels/externalLink827.xml.rels><?xml version="1.0" encoding="UTF-8" standalone="yes"?>
<Relationships xmlns="http://schemas.openxmlformats.org/package/2006/relationships"><Relationship Id="rId1" Type="http://schemas.microsoft.com/office/2006/relationships/xlExternalLinkPath/xlPathMissing" Target="Peningkatan%20Jl.%20PHH%20Mustopa%20(%20PT.%20C%20).XLS" TargetMode="External"/></Relationships>
</file>

<file path=xl/externalLinks/_rels/externalLink828.xml.rels><?xml version="1.0" encoding="UTF-8" standalone="yes"?>
<Relationships xmlns="http://schemas.openxmlformats.org/package/2006/relationships"><Relationship Id="rId1" Type="http://schemas.openxmlformats.org/officeDocument/2006/relationships/externalLinkPath" Target="file:///F:\Documents%20and%20Settings\Satellite\My%20Documents\_Erwin\Private\Pen%20SKPD\PT.%20Dian%20Wira%20Putra\Kapten%20Sumarsono%20L1.xls" TargetMode="External"/></Relationships>
</file>

<file path=xl/externalLinks/_rels/externalLink829.xml.rels><?xml version="1.0" encoding="UTF-8" standalone="yes"?>
<Relationships xmlns="http://schemas.openxmlformats.org/package/2006/relationships"><Relationship Id="rId1" Type="http://schemas.openxmlformats.org/officeDocument/2006/relationships/externalLinkPath" Target="file:///F:\Adserver\Share%20Data\MASTER\vida%201\Pekerjaan%20Jalan%20Utama%20utk-PT.Mandala%20jitu.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hp/Downloads/FILE%20ADI/my%20Market%2005/prO-eXtrn/ktapanGATE-L/ee_2005/EE_noelmuti_kefa05_final.XLS" TargetMode="External"/></Relationships>
</file>

<file path=xl/externalLinks/_rels/externalLink830.xml.rels><?xml version="1.0" encoding="UTF-8" standalone="yes"?>
<Relationships xmlns="http://schemas.openxmlformats.org/package/2006/relationships"><Relationship Id="rId1" Type="http://schemas.openxmlformats.org/officeDocument/2006/relationships/externalLinkPath" Target="file:///F:\Adserver\Share%20Data\MASTER\vida%201\Ting.%20Jl.%20PHH%20Mustopa%20(%20pt%20pawestri%20)rev1.XLS" TargetMode="External"/></Relationships>
</file>

<file path=xl/externalLinks/_rels/externalLink831.xml.rels><?xml version="1.0" encoding="UTF-8" standalone="yes"?>
<Relationships xmlns="http://schemas.openxmlformats.org/package/2006/relationships"><Relationship Id="rId1" Type="http://schemas.openxmlformats.org/officeDocument/2006/relationships/externalLinkPath" Target="/2022/BPBD%20PROVINSI%20SUMUT/FINAL%20LAPORAN%20BPBD/ANL%20UPDATE/DISPORASU/SARANA/LAMPU/KOLAM%20SELAYANG/Document/RYWANDYS%20FILES/DAFTAR%20ANALISA.xls" TargetMode="External"/></Relationships>
</file>

<file path=xl/externalLinks/_rels/externalLink832.xml.rels><?xml version="1.0" encoding="UTF-8" standalone="yes"?>
<Relationships xmlns="http://schemas.openxmlformats.org/package/2006/relationships"><Relationship Id="rId1" Type="http://schemas.openxmlformats.org/officeDocument/2006/relationships/externalLinkPath" Target="file:///J:\PT%20Jaya%20Konstruksi\Azzam%20FO%20SURABAYA\to%20azzam%20From%20Mas%20Dida\20%20Feb%202016\09.%20Progress%20Eksternal%2016-%2023%20Feb%202016.xlsx" TargetMode="External"/></Relationships>
</file>

<file path=xl/externalLinks/_rels/externalLink833.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C:\My%20Documents\Penawaran\Penawaran%20Tanah%20Datar\Penawaran%20CV.%20Arafah%20Paket%202.xls" TargetMode="External"/></Relationships>
</file>

<file path=xl/externalLinks/_rels/externalLink834.xml.rels><?xml version="1.0" encoding="UTF-8" standalone="yes"?>
<Relationships xmlns="http://schemas.openxmlformats.org/package/2006/relationships"><Relationship Id="rId1" Type="http://schemas.openxmlformats.org/officeDocument/2006/relationships/externalLinkPath" Target="/DISPORASU/SEKRETARIAT/2023/PAPBD%202023/PERENCANAAN%20P-2023/EE/5.%20Pantry%20-%20fix.xlsx" TargetMode="External"/></Relationships>
</file>

<file path=xl/externalLinks/_rels/externalLink835.xml.rels><?xml version="1.0" encoding="UTF-8" standalone="yes"?>
<Relationships xmlns="http://schemas.openxmlformats.org/package/2006/relationships"><Relationship Id="rId1" Type="http://schemas.openxmlformats.org/officeDocument/2006/relationships/externalLinkPath" Target="/DISPORASU/SEKRETARIAT/2023/PERENCANAAN/EE%20R.%20SUBAG%20UMUM%20-%201.xlsx"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NEGO-CKB-BBG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Data%20Storage\Kasai-Tg.Batu2006\Penawaran\Tanjung%20Batu%20IKK\TANJUNG%20BATU%20IKK%20(ATB)%20Penwr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KHAIRIL\PU%202020\CV.%20ELANG%20SUMATERA\DATA%20TENDER\WADUK\Pelaparado\DATA%20TENDER\J-Tukad%20Bangkung\Analisa-ub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Users\Asus\AppData\Local\Temp\Pak%20NAS\RAB%202008\Rubah%20Alue%20Niobon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Users\Toshiba\AppData\Roaming\Microsoft\Excel\PU%20ACEH%20UTARA\BOQ%20JALAN%20SP%20KERAMAT-B.RAYA%20MANCAN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DATA%20APBA%202008\MASTER%20DATA%20LELANG%202008\MASTER%20-%20OE%202008%20(Blm%20Pasti)\OE-ECR3%20New%20tgl%2028Nop\3-DIV7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KHAIRIL\PU%202020\CV.%20ELANG%20SUMATERA\PINALTENGKU%20UMA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Qs\PANCA%20(D)\prestasi\TamKur\Documents%20and%20Settings\Hanief\My%20Documents\ANALISA%20HARSAT%20CCO\Copy%20of%20Copy%20of%20RAB%20AK%20KONTRAK%20-%202%20("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Users/hp/Downloads/OE%20%20Atb%20-%20Slwn%202008%20(%20Rev%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ekawidyatmaka/Downloads/Anharsa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hp/Downloads/TA.2013/EE%20lelang%20Fix%20Metro%2013%2012%2012/EE%20PAKET%20LELANG%202013/PPK%2014%20EE&amp;Gbr%20Metro%20Plg/DOKUMEN%20PENGADAAN%20PAKET%20PEMELIHARAAN%20BERKALA%20JEMBATAN%20-%20AIR%20ROSA%20OK%20sekali/EE_BERKALA%20JMB_AIR%20ROSA.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RAB%20PENINGKATAN%20kapasitas%20JALAN%20BIR-LHOK.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Users/hp/Downloads/Users/ekawidyatmaka/Documents/EKALIZA%202017/P2JN%20JATENG/EE%20FISIK%202018%20JATENG/PJN%20WIL-2/EE__kIMEROGAN_BUTON_REV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SPW%20(Jln.%20Lhueng%20Bata%20Cs,%20B.%20Aceh)\SPW%20(Jln.%20Lhueng%20Bata%20Cs,%20B.%20Aceh)\SPW%20Jalan%20Leung%20Bata%20Cs.%20B.%20Aceh%20Revisi%20I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ata%20Project\Bid%20Tender\BIG%20FLAS\SIM%20-%20A\RAB\SEUNUDDON\SEUNUDDON-mlr.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Users\hermansipil95\Library\Containers\com.microsoft.Excel\Data\Documents\F:\7%20DESEMBER%20OE%20TAHUN%202012\4.REV.%20OE%20JEMBATAN%20ALUE%20PAYA%20GOGO%20III.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TUBAGUS%20ANGKE\TB%20ANGKE\Copy%20of%20OE%20DMTA%20thp%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VER BAB"/>
      <sheetName val="PETA (TDK DIPAKAI)"/>
      <sheetName val="MPU"/>
      <sheetName val="VOLUME (TDK DIPAKAI)"/>
      <sheetName val="REKAP"/>
      <sheetName val="BOQ"/>
      <sheetName val="UMUM"/>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Lampiran"/>
      <sheetName val="RKuan"/>
      <sheetName val="Df-Kuan"/>
      <sheetName val="HSD"/>
      <sheetName val="An-MPU"/>
      <sheetName val="An-LS"/>
      <sheetName val="On site"/>
      <sheetName val="Metoda"/>
      <sheetName val="Pemilik"/>
      <sheetName val="Pengurus"/>
      <sheetName val="Jadwal"/>
      <sheetName val="MPU"/>
      <sheetName val="UAlat"/>
      <sheetName val="Staf Inti"/>
      <sheetName val="Non-PNS"/>
      <sheetName val="Bahan Luar"/>
      <sheetName val="Komponen"/>
      <sheetName val="Sub-Kontrak"/>
      <sheetName val="AMP"/>
      <sheetName val="Neraca"/>
      <sheetName val="Sheet3"/>
    </sheetNames>
    <sheetDataSet>
      <sheetData sheetId="0" refreshError="1"/>
      <sheetData sheetId="1" refreshError="1"/>
      <sheetData sheetId="2" refreshError="1"/>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Kulit"/>
      <sheetName val="r df kw"/>
      <sheetName val="df kw"/>
      <sheetName val="harga dasar"/>
      <sheetName val="mobilisasi"/>
      <sheetName val="satuan"/>
      <sheetName val="L 1"/>
      <sheetName val="L 5"/>
      <sheetName val="L 6a"/>
      <sheetName val="L 6b"/>
      <sheetName val="L 7"/>
      <sheetName val="L 9"/>
      <sheetName val="L 10"/>
      <sheetName val="L 11"/>
      <sheetName val="L 12"/>
      <sheetName val="L 13"/>
      <sheetName val="L 14"/>
      <sheetName val="surat"/>
      <sheetName val="A DA"/>
      <sheetName val="Neraca"/>
      <sheetName val="summary"/>
    </sheetNames>
    <sheetDataSet>
      <sheetData sheetId="0"/>
      <sheetData sheetId="1"/>
      <sheetData sheetId="2"/>
      <sheetData sheetId="3"/>
      <sheetData sheetId="4"/>
      <sheetData sheetId="5"/>
      <sheetData sheetId="6"/>
      <sheetData sheetId="7">
        <row r="26">
          <cell r="G26">
            <v>1.1505171476485723</v>
          </cell>
          <cell r="H26">
            <v>2.5444690939015411</v>
          </cell>
          <cell r="I26">
            <v>3.3026307932258048</v>
          </cell>
          <cell r="J26">
            <v>4.0607924925500685</v>
          </cell>
          <cell r="K26">
            <v>5.7512075169679742</v>
          </cell>
          <cell r="L26">
            <v>7.4416225413858799</v>
          </cell>
          <cell r="M26">
            <v>9.1320375658037864</v>
          </cell>
          <cell r="N26">
            <v>11.263797535266937</v>
          </cell>
          <cell r="O26">
            <v>18.449351956683046</v>
          </cell>
          <cell r="P26">
            <v>33.412433139115713</v>
          </cell>
          <cell r="Q26">
            <v>48.37551432154838</v>
          </cell>
          <cell r="R26">
            <v>62.897250558935802</v>
          </cell>
          <cell r="S26">
            <v>72.121757545765874</v>
          </cell>
          <cell r="T26">
            <v>84.105834976904418</v>
          </cell>
          <cell r="U26">
            <v>96.089912408042963</v>
          </cell>
          <cell r="V26">
            <v>100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ktek"/>
      <sheetName val="analisa"/>
      <sheetName val="BQ"/>
      <sheetName val="REKAP"/>
      <sheetName val="upah"/>
      <sheetName val="bahan"/>
      <sheetName val="unit rate alat"/>
      <sheetName val="Perhit.Alat"/>
      <sheetName val="skhedule"/>
      <sheetName val="subkon"/>
      <sheetName val="ANL-BOR"/>
      <sheetName val="Jwl Bhn+Alat"/>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K"/>
      <sheetName val="B. Opr Alat"/>
      <sheetName val="Bahan +angkut muat"/>
      <sheetName val="Angkut"/>
      <sheetName val="STRUKTUR (3)"/>
      <sheetName val="UPAD-BAHAN-ALAT (3)"/>
      <sheetName val="REKAPITULASI ANALISA"/>
      <sheetName val="STRUKTUR"/>
      <sheetName val="Terminal bus AKAP"/>
      <sheetName val="sky cross"/>
      <sheetName val=" mpu amplas"/>
      <sheetName val="ANL-SNI"/>
      <sheetName val="PEMADATAN"/>
      <sheetName val="cut and fill"/>
      <sheetName val="UPAD-BAHAN-ALAT"/>
      <sheetName val="ANL-EI"/>
      <sheetName val="BETON COR SNI 350"/>
      <sheetName val="BETON COR SNI 325"/>
      <sheetName val="BETON COR SNI 300"/>
      <sheetName val="BETON COR SNI 275"/>
      <sheetName val="BETON COR SNI 250"/>
      <sheetName val="BETON COR SNI 225"/>
      <sheetName val="BETON COR SNI 200"/>
      <sheetName val="BETON COR SNI 175"/>
      <sheetName val="BETON COR SNI 150"/>
      <sheetName val="BETON COR SNI 125"/>
      <sheetName val="BETON COR SNI 100"/>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PROP"/>
      <sheetName val="Peralatan"/>
      <sheetName val="Analisa"/>
      <sheetName val="Rate"/>
      <sheetName val="B D_AHS6"/>
      <sheetName val="AC"/>
      <sheetName val="SEX"/>
      <sheetName val="LEMBAR1"/>
      <sheetName val="LEMBAR2"/>
      <sheetName val="LEMBAR3"/>
      <sheetName val="LEMBAR4"/>
      <sheetName val="LEMBAR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J1Q47"/>
      <sheetName val="TJ1Q43"/>
      <sheetName val="RYQ52"/>
      <sheetName val="RYQ46"/>
      <sheetName val="Sch"/>
      <sheetName val="NP"/>
      <sheetName val="Additional"/>
    </sheetNames>
    <sheetDataSet>
      <sheetData sheetId="0" refreshError="1">
        <row r="7">
          <cell r="B7">
            <v>0</v>
          </cell>
          <cell r="E7">
            <v>1</v>
          </cell>
          <cell r="G7">
            <v>0.60589999999999999</v>
          </cell>
          <cell r="H7">
            <v>28.4773</v>
          </cell>
          <cell r="J7">
            <v>0</v>
          </cell>
          <cell r="L7">
            <v>0</v>
          </cell>
          <cell r="N7">
            <v>0</v>
          </cell>
        </row>
        <row r="8">
          <cell r="B8">
            <v>1</v>
          </cell>
          <cell r="E8">
            <v>1</v>
          </cell>
          <cell r="G8">
            <v>0.60589999999999999</v>
          </cell>
          <cell r="H8">
            <v>28.4773</v>
          </cell>
          <cell r="J8">
            <v>66.681720000000013</v>
          </cell>
          <cell r="L8">
            <v>169.20000000000002</v>
          </cell>
          <cell r="N8">
            <v>102.51828</v>
          </cell>
        </row>
        <row r="9">
          <cell r="B9">
            <v>2</v>
          </cell>
          <cell r="E9">
            <v>1</v>
          </cell>
          <cell r="G9">
            <v>0.60589999999999999</v>
          </cell>
          <cell r="H9">
            <v>28.4773</v>
          </cell>
          <cell r="J9">
            <v>133.36344000000003</v>
          </cell>
          <cell r="L9">
            <v>338.40000000000003</v>
          </cell>
          <cell r="N9">
            <v>205.03656000000001</v>
          </cell>
        </row>
        <row r="10">
          <cell r="B10">
            <v>3</v>
          </cell>
          <cell r="E10">
            <v>1</v>
          </cell>
          <cell r="G10">
            <v>0.60589999999999999</v>
          </cell>
          <cell r="H10">
            <v>28.4773</v>
          </cell>
          <cell r="J10">
            <v>200.04516000000001</v>
          </cell>
          <cell r="L10">
            <v>507.6</v>
          </cell>
          <cell r="N10">
            <v>307.55484000000001</v>
          </cell>
        </row>
        <row r="11">
          <cell r="B11">
            <v>4</v>
          </cell>
          <cell r="E11">
            <v>1</v>
          </cell>
          <cell r="G11">
            <v>0.66459999999999997</v>
          </cell>
          <cell r="H11">
            <v>31.2362</v>
          </cell>
          <cell r="J11">
            <v>266.72688000000005</v>
          </cell>
          <cell r="L11">
            <v>676.80000000000007</v>
          </cell>
          <cell r="N11">
            <v>410.07312000000002</v>
          </cell>
        </row>
        <row r="12">
          <cell r="B12">
            <v>5</v>
          </cell>
          <cell r="E12">
            <v>1</v>
          </cell>
          <cell r="G12">
            <v>0.78369999999999995</v>
          </cell>
          <cell r="H12">
            <v>36.833900000000007</v>
          </cell>
          <cell r="J12">
            <v>323.47656000000006</v>
          </cell>
          <cell r="L12">
            <v>846.00000000000011</v>
          </cell>
          <cell r="N12">
            <v>522.52344000000005</v>
          </cell>
        </row>
        <row r="13">
          <cell r="B13">
            <v>6</v>
          </cell>
          <cell r="E13">
            <v>1</v>
          </cell>
          <cell r="G13">
            <v>1.5189999999999999</v>
          </cell>
          <cell r="H13">
            <v>71.393000000000015</v>
          </cell>
          <cell r="J13">
            <v>360.07452000000012</v>
          </cell>
          <cell r="L13">
            <v>1015.2000000000002</v>
          </cell>
          <cell r="N13">
            <v>655.12548000000004</v>
          </cell>
        </row>
        <row r="14">
          <cell r="B14">
            <v>7</v>
          </cell>
          <cell r="E14">
            <v>1</v>
          </cell>
          <cell r="G14">
            <v>1.6028</v>
          </cell>
          <cell r="H14">
            <v>75.331599999999995</v>
          </cell>
          <cell r="J14">
            <v>272.25972000000002</v>
          </cell>
          <cell r="L14">
            <v>1184.4000000000001</v>
          </cell>
          <cell r="N14">
            <v>912.14028000000008</v>
          </cell>
        </row>
        <row r="15">
          <cell r="B15">
            <v>8</v>
          </cell>
          <cell r="E15">
            <v>1</v>
          </cell>
          <cell r="G15">
            <v>1.5246</v>
          </cell>
          <cell r="H15">
            <v>71.656199999999998</v>
          </cell>
          <cell r="J15">
            <v>170.26595999999995</v>
          </cell>
          <cell r="L15">
            <v>1353.6000000000001</v>
          </cell>
          <cell r="N15">
            <v>1183.3340400000002</v>
          </cell>
        </row>
        <row r="16">
          <cell r="B16">
            <v>9</v>
          </cell>
          <cell r="E16">
            <v>1</v>
          </cell>
          <cell r="G16">
            <v>1.3683000000000001</v>
          </cell>
          <cell r="H16">
            <v>64.310100000000006</v>
          </cell>
          <cell r="J16">
            <v>81.503639999999905</v>
          </cell>
          <cell r="L16">
            <v>1522.8000000000002</v>
          </cell>
          <cell r="N16">
            <v>1441.2963600000003</v>
          </cell>
        </row>
        <row r="17">
          <cell r="B17">
            <v>10</v>
          </cell>
          <cell r="E17">
            <v>1</v>
          </cell>
          <cell r="G17">
            <v>1.2119</v>
          </cell>
          <cell r="H17">
            <v>56.959299999999999</v>
          </cell>
          <cell r="J17">
            <v>19.187279999999873</v>
          </cell>
          <cell r="L17">
            <v>1692.0000000000002</v>
          </cell>
          <cell r="N17">
            <v>1672.8127200000004</v>
          </cell>
        </row>
        <row r="18">
          <cell r="B18">
            <v>11</v>
          </cell>
          <cell r="E18">
            <v>1</v>
          </cell>
          <cell r="G18">
            <v>1.0946</v>
          </cell>
          <cell r="H18">
            <v>51.446199999999997</v>
          </cell>
          <cell r="J18">
            <v>-16.666200000000117</v>
          </cell>
          <cell r="L18">
            <v>1861.2000000000003</v>
          </cell>
          <cell r="N18">
            <v>1877.8662000000004</v>
          </cell>
        </row>
        <row r="19">
          <cell r="B19">
            <v>12</v>
          </cell>
          <cell r="E19">
            <v>1</v>
          </cell>
          <cell r="G19">
            <v>1.0946</v>
          </cell>
          <cell r="H19">
            <v>51.446199999999997</v>
          </cell>
          <cell r="J19">
            <v>-32.672520000000304</v>
          </cell>
          <cell r="L19">
            <v>2030.4000000000003</v>
          </cell>
          <cell r="N19">
            <v>2063.0725200000006</v>
          </cell>
        </row>
        <row r="20">
          <cell r="B20">
            <v>13</v>
          </cell>
          <cell r="E20">
            <v>1</v>
          </cell>
          <cell r="G20">
            <v>1.0555000000000001</v>
          </cell>
          <cell r="H20">
            <v>49.608500000000006</v>
          </cell>
          <cell r="J20">
            <v>-48.678840000000491</v>
          </cell>
          <cell r="L20">
            <v>2199.6000000000004</v>
          </cell>
          <cell r="N20">
            <v>2248.2788400000009</v>
          </cell>
        </row>
        <row r="21">
          <cell r="B21">
            <v>14</v>
          </cell>
          <cell r="E21">
            <v>1</v>
          </cell>
          <cell r="G21">
            <v>1.036</v>
          </cell>
          <cell r="H21">
            <v>48.692</v>
          </cell>
          <cell r="J21">
            <v>-58.069440000000668</v>
          </cell>
          <cell r="L21">
            <v>2368.8000000000002</v>
          </cell>
          <cell r="N21">
            <v>2426.8694400000008</v>
          </cell>
        </row>
        <row r="22">
          <cell r="B22">
            <v>15</v>
          </cell>
          <cell r="E22">
            <v>1</v>
          </cell>
          <cell r="G22">
            <v>1.1728000000000001</v>
          </cell>
          <cell r="H22">
            <v>55.121600000000001</v>
          </cell>
          <cell r="J22">
            <v>-64.160640000000967</v>
          </cell>
          <cell r="L22">
            <v>2538</v>
          </cell>
          <cell r="N22">
            <v>2602.160640000001</v>
          </cell>
        </row>
        <row r="23">
          <cell r="B23">
            <v>16</v>
          </cell>
          <cell r="E23">
            <v>1</v>
          </cell>
          <cell r="G23">
            <v>1.2901</v>
          </cell>
          <cell r="H23">
            <v>60.634699999999995</v>
          </cell>
          <cell r="J23">
            <v>-93.398400000000947</v>
          </cell>
          <cell r="L23">
            <v>2707.2</v>
          </cell>
          <cell r="N23">
            <v>2800.5984000000008</v>
          </cell>
        </row>
        <row r="24">
          <cell r="B24">
            <v>17</v>
          </cell>
          <cell r="E24">
            <v>1</v>
          </cell>
          <cell r="G24">
            <v>1.2901</v>
          </cell>
          <cell r="H24">
            <v>60.634699999999995</v>
          </cell>
          <cell r="J24">
            <v>-142.48332000000119</v>
          </cell>
          <cell r="L24">
            <v>2876.3999999999996</v>
          </cell>
          <cell r="N24">
            <v>3018.8833200000008</v>
          </cell>
        </row>
        <row r="25">
          <cell r="B25">
            <v>18</v>
          </cell>
          <cell r="E25">
            <v>1</v>
          </cell>
          <cell r="G25">
            <v>1.0946</v>
          </cell>
          <cell r="H25">
            <v>51.446199999999997</v>
          </cell>
          <cell r="J25">
            <v>-191.56824000000142</v>
          </cell>
          <cell r="L25">
            <v>3045.5999999999995</v>
          </cell>
          <cell r="N25">
            <v>3237.1682400000009</v>
          </cell>
        </row>
        <row r="26">
          <cell r="B26">
            <v>19</v>
          </cell>
          <cell r="E26">
            <v>1</v>
          </cell>
          <cell r="G26">
            <v>0.93820000000000003</v>
          </cell>
          <cell r="H26">
            <v>44.095400000000005</v>
          </cell>
          <cell r="J26">
            <v>-207.57456000000184</v>
          </cell>
          <cell r="L26">
            <v>3214.7999999999993</v>
          </cell>
          <cell r="N26">
            <v>3422.3745600000011</v>
          </cell>
        </row>
        <row r="27">
          <cell r="B27">
            <v>20</v>
          </cell>
          <cell r="E27">
            <v>1</v>
          </cell>
          <cell r="G27">
            <v>0.78190000000000004</v>
          </cell>
          <cell r="H27">
            <v>36.749300000000012</v>
          </cell>
          <cell r="J27">
            <v>-197.11800000000221</v>
          </cell>
          <cell r="L27">
            <v>3383.9999999999991</v>
          </cell>
          <cell r="N27">
            <v>3581.1180000000013</v>
          </cell>
        </row>
        <row r="28">
          <cell r="B28">
            <v>21</v>
          </cell>
          <cell r="E28">
            <v>1</v>
          </cell>
          <cell r="G28">
            <v>0.74280000000000002</v>
          </cell>
          <cell r="H28">
            <v>34.9116</v>
          </cell>
          <cell r="J28">
            <v>-160.21548000000257</v>
          </cell>
          <cell r="L28">
            <v>3553.1999999999989</v>
          </cell>
          <cell r="N28">
            <v>3713.4154800000015</v>
          </cell>
        </row>
        <row r="29">
          <cell r="B29">
            <v>22</v>
          </cell>
          <cell r="E29">
            <v>1</v>
          </cell>
          <cell r="G29">
            <v>0.66459999999999997</v>
          </cell>
          <cell r="H29">
            <v>31.2362</v>
          </cell>
          <cell r="J29">
            <v>-116.69724000000269</v>
          </cell>
          <cell r="L29">
            <v>3722.3999999999987</v>
          </cell>
          <cell r="N29">
            <v>3839.0972400000014</v>
          </cell>
        </row>
        <row r="30">
          <cell r="B30">
            <v>23</v>
          </cell>
          <cell r="E30">
            <v>1</v>
          </cell>
          <cell r="G30">
            <v>0.64500000000000002</v>
          </cell>
          <cell r="H30">
            <v>30.314999999999998</v>
          </cell>
          <cell r="J30">
            <v>-59.947560000002795</v>
          </cell>
          <cell r="L30">
            <v>3891.5999999999985</v>
          </cell>
          <cell r="N30">
            <v>3951.5475600000013</v>
          </cell>
        </row>
        <row r="31">
          <cell r="B31">
            <v>24</v>
          </cell>
          <cell r="E31">
            <v>1</v>
          </cell>
          <cell r="G31">
            <v>0.60589999999999999</v>
          </cell>
          <cell r="H31">
            <v>28.4773</v>
          </cell>
          <cell r="J31">
            <v>0</v>
          </cell>
          <cell r="L31">
            <v>4060.7999999999984</v>
          </cell>
          <cell r="N31">
            <v>4060.6815600000014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J1Q47"/>
      <sheetName val="TJ1Q43"/>
      <sheetName val="RYQ52"/>
      <sheetName val="RYQ46"/>
      <sheetName val="Sch"/>
      <sheetName val="NP"/>
      <sheetName val="Additional"/>
    </sheetNames>
    <sheetDataSet>
      <sheetData sheetId="0" refreshError="1">
        <row r="7">
          <cell r="B7">
            <v>0</v>
          </cell>
          <cell r="E7">
            <v>1</v>
          </cell>
          <cell r="G7">
            <v>0.60589999999999999</v>
          </cell>
          <cell r="H7">
            <v>28.4773</v>
          </cell>
          <cell r="J7">
            <v>0</v>
          </cell>
          <cell r="L7">
            <v>0</v>
          </cell>
          <cell r="N7">
            <v>0</v>
          </cell>
        </row>
        <row r="8">
          <cell r="B8">
            <v>1</v>
          </cell>
          <cell r="E8">
            <v>1</v>
          </cell>
          <cell r="G8">
            <v>0.60589999999999999</v>
          </cell>
          <cell r="H8">
            <v>28.4773</v>
          </cell>
          <cell r="J8">
            <v>66.681720000000013</v>
          </cell>
          <cell r="L8">
            <v>169.20000000000002</v>
          </cell>
          <cell r="N8">
            <v>102.51828</v>
          </cell>
        </row>
        <row r="9">
          <cell r="B9">
            <v>2</v>
          </cell>
          <cell r="E9">
            <v>1</v>
          </cell>
          <cell r="G9">
            <v>0.60589999999999999</v>
          </cell>
          <cell r="H9">
            <v>28.4773</v>
          </cell>
          <cell r="J9">
            <v>133.36344000000003</v>
          </cell>
          <cell r="L9">
            <v>338.40000000000003</v>
          </cell>
          <cell r="N9">
            <v>205.03656000000001</v>
          </cell>
        </row>
        <row r="10">
          <cell r="B10">
            <v>3</v>
          </cell>
          <cell r="E10">
            <v>1</v>
          </cell>
          <cell r="G10">
            <v>0.60589999999999999</v>
          </cell>
          <cell r="H10">
            <v>28.4773</v>
          </cell>
          <cell r="J10">
            <v>200.04516000000001</v>
          </cell>
          <cell r="L10">
            <v>507.6</v>
          </cell>
          <cell r="N10">
            <v>307.55484000000001</v>
          </cell>
        </row>
        <row r="11">
          <cell r="B11">
            <v>4</v>
          </cell>
          <cell r="E11">
            <v>1</v>
          </cell>
          <cell r="G11">
            <v>0.66459999999999997</v>
          </cell>
          <cell r="H11">
            <v>31.2362</v>
          </cell>
          <cell r="J11">
            <v>266.72688000000005</v>
          </cell>
          <cell r="L11">
            <v>676.80000000000007</v>
          </cell>
          <cell r="N11">
            <v>410.07312000000002</v>
          </cell>
        </row>
        <row r="12">
          <cell r="B12">
            <v>5</v>
          </cell>
          <cell r="E12">
            <v>1</v>
          </cell>
          <cell r="G12">
            <v>0.78369999999999995</v>
          </cell>
          <cell r="H12">
            <v>36.833900000000007</v>
          </cell>
          <cell r="J12">
            <v>323.47656000000006</v>
          </cell>
          <cell r="L12">
            <v>846.00000000000011</v>
          </cell>
          <cell r="N12">
            <v>522.52344000000005</v>
          </cell>
        </row>
        <row r="13">
          <cell r="B13">
            <v>6</v>
          </cell>
          <cell r="E13">
            <v>1</v>
          </cell>
          <cell r="G13">
            <v>1.5189999999999999</v>
          </cell>
          <cell r="H13">
            <v>71.393000000000015</v>
          </cell>
          <cell r="J13">
            <v>360.07452000000012</v>
          </cell>
          <cell r="L13">
            <v>1015.2000000000002</v>
          </cell>
          <cell r="N13">
            <v>655.12548000000004</v>
          </cell>
        </row>
        <row r="14">
          <cell r="B14">
            <v>7</v>
          </cell>
          <cell r="E14">
            <v>1</v>
          </cell>
          <cell r="G14">
            <v>1.6028</v>
          </cell>
          <cell r="H14">
            <v>75.331599999999995</v>
          </cell>
          <cell r="J14">
            <v>272.25972000000002</v>
          </cell>
          <cell r="L14">
            <v>1184.4000000000001</v>
          </cell>
          <cell r="N14">
            <v>912.14028000000008</v>
          </cell>
        </row>
        <row r="15">
          <cell r="B15">
            <v>8</v>
          </cell>
          <cell r="E15">
            <v>1</v>
          </cell>
          <cell r="G15">
            <v>1.5246</v>
          </cell>
          <cell r="H15">
            <v>71.656199999999998</v>
          </cell>
          <cell r="J15">
            <v>170.26595999999995</v>
          </cell>
          <cell r="L15">
            <v>1353.6000000000001</v>
          </cell>
          <cell r="N15">
            <v>1183.3340400000002</v>
          </cell>
        </row>
        <row r="16">
          <cell r="B16">
            <v>9</v>
          </cell>
          <cell r="E16">
            <v>1</v>
          </cell>
          <cell r="G16">
            <v>1.3683000000000001</v>
          </cell>
          <cell r="H16">
            <v>64.310100000000006</v>
          </cell>
          <cell r="J16">
            <v>81.503639999999905</v>
          </cell>
          <cell r="L16">
            <v>1522.8000000000002</v>
          </cell>
          <cell r="N16">
            <v>1441.2963600000003</v>
          </cell>
        </row>
        <row r="17">
          <cell r="B17">
            <v>10</v>
          </cell>
          <cell r="E17">
            <v>1</v>
          </cell>
          <cell r="G17">
            <v>1.2119</v>
          </cell>
          <cell r="H17">
            <v>56.959299999999999</v>
          </cell>
          <cell r="J17">
            <v>19.187279999999873</v>
          </cell>
          <cell r="L17">
            <v>1692.0000000000002</v>
          </cell>
          <cell r="N17">
            <v>1672.8127200000004</v>
          </cell>
        </row>
        <row r="18">
          <cell r="B18">
            <v>11</v>
          </cell>
          <cell r="E18">
            <v>1</v>
          </cell>
          <cell r="G18">
            <v>1.0946</v>
          </cell>
          <cell r="H18">
            <v>51.446199999999997</v>
          </cell>
          <cell r="J18">
            <v>-16.666200000000117</v>
          </cell>
          <cell r="L18">
            <v>1861.2000000000003</v>
          </cell>
          <cell r="N18">
            <v>1877.8662000000004</v>
          </cell>
        </row>
        <row r="19">
          <cell r="B19">
            <v>12</v>
          </cell>
          <cell r="E19">
            <v>1</v>
          </cell>
          <cell r="G19">
            <v>1.0946</v>
          </cell>
          <cell r="H19">
            <v>51.446199999999997</v>
          </cell>
          <cell r="J19">
            <v>-32.672520000000304</v>
          </cell>
          <cell r="L19">
            <v>2030.4000000000003</v>
          </cell>
          <cell r="N19">
            <v>2063.0725200000006</v>
          </cell>
        </row>
        <row r="20">
          <cell r="B20">
            <v>13</v>
          </cell>
          <cell r="E20">
            <v>1</v>
          </cell>
          <cell r="G20">
            <v>1.0555000000000001</v>
          </cell>
          <cell r="H20">
            <v>49.608500000000006</v>
          </cell>
          <cell r="J20">
            <v>-48.678840000000491</v>
          </cell>
          <cell r="L20">
            <v>2199.6000000000004</v>
          </cell>
          <cell r="N20">
            <v>2248.2788400000009</v>
          </cell>
        </row>
        <row r="21">
          <cell r="B21">
            <v>14</v>
          </cell>
          <cell r="E21">
            <v>1</v>
          </cell>
          <cell r="G21">
            <v>1.036</v>
          </cell>
          <cell r="H21">
            <v>48.692</v>
          </cell>
          <cell r="J21">
            <v>-58.069440000000668</v>
          </cell>
          <cell r="L21">
            <v>2368.8000000000002</v>
          </cell>
          <cell r="N21">
            <v>2426.8694400000008</v>
          </cell>
        </row>
        <row r="22">
          <cell r="B22">
            <v>15</v>
          </cell>
          <cell r="E22">
            <v>1</v>
          </cell>
          <cell r="G22">
            <v>1.1728000000000001</v>
          </cell>
          <cell r="H22">
            <v>55.121600000000001</v>
          </cell>
          <cell r="J22">
            <v>-64.160640000000967</v>
          </cell>
          <cell r="L22">
            <v>2538</v>
          </cell>
          <cell r="N22">
            <v>2602.160640000001</v>
          </cell>
        </row>
        <row r="23">
          <cell r="B23">
            <v>16</v>
          </cell>
          <cell r="E23">
            <v>1</v>
          </cell>
          <cell r="G23">
            <v>1.2901</v>
          </cell>
          <cell r="H23">
            <v>60.634699999999995</v>
          </cell>
          <cell r="J23">
            <v>-93.398400000000947</v>
          </cell>
          <cell r="L23">
            <v>2707.2</v>
          </cell>
          <cell r="N23">
            <v>2800.5984000000008</v>
          </cell>
        </row>
        <row r="24">
          <cell r="B24">
            <v>17</v>
          </cell>
          <cell r="E24">
            <v>1</v>
          </cell>
          <cell r="G24">
            <v>1.2901</v>
          </cell>
          <cell r="H24">
            <v>60.634699999999995</v>
          </cell>
          <cell r="J24">
            <v>-142.48332000000119</v>
          </cell>
          <cell r="L24">
            <v>2876.3999999999996</v>
          </cell>
          <cell r="N24">
            <v>3018.8833200000008</v>
          </cell>
        </row>
        <row r="25">
          <cell r="B25">
            <v>18</v>
          </cell>
          <cell r="E25">
            <v>1</v>
          </cell>
          <cell r="G25">
            <v>1.0946</v>
          </cell>
          <cell r="H25">
            <v>51.446199999999997</v>
          </cell>
          <cell r="J25">
            <v>-191.56824000000142</v>
          </cell>
          <cell r="L25">
            <v>3045.5999999999995</v>
          </cell>
          <cell r="N25">
            <v>3237.1682400000009</v>
          </cell>
        </row>
        <row r="26">
          <cell r="B26">
            <v>19</v>
          </cell>
          <cell r="E26">
            <v>1</v>
          </cell>
          <cell r="G26">
            <v>0.93820000000000003</v>
          </cell>
          <cell r="H26">
            <v>44.095400000000005</v>
          </cell>
          <cell r="J26">
            <v>-207.57456000000184</v>
          </cell>
          <cell r="L26">
            <v>3214.7999999999993</v>
          </cell>
          <cell r="N26">
            <v>3422.3745600000011</v>
          </cell>
        </row>
        <row r="27">
          <cell r="B27">
            <v>20</v>
          </cell>
          <cell r="E27">
            <v>1</v>
          </cell>
          <cell r="G27">
            <v>0.78190000000000004</v>
          </cell>
          <cell r="H27">
            <v>36.749300000000012</v>
          </cell>
          <cell r="J27">
            <v>-197.11800000000221</v>
          </cell>
          <cell r="L27">
            <v>3383.9999999999991</v>
          </cell>
          <cell r="N27">
            <v>3581.1180000000013</v>
          </cell>
        </row>
        <row r="28">
          <cell r="B28">
            <v>21</v>
          </cell>
          <cell r="E28">
            <v>1</v>
          </cell>
          <cell r="G28">
            <v>0.74280000000000002</v>
          </cell>
          <cell r="H28">
            <v>34.9116</v>
          </cell>
          <cell r="J28">
            <v>-160.21548000000257</v>
          </cell>
          <cell r="L28">
            <v>3553.1999999999989</v>
          </cell>
          <cell r="N28">
            <v>3713.4154800000015</v>
          </cell>
        </row>
        <row r="29">
          <cell r="B29">
            <v>22</v>
          </cell>
          <cell r="E29">
            <v>1</v>
          </cell>
          <cell r="G29">
            <v>0.66459999999999997</v>
          </cell>
          <cell r="H29">
            <v>31.2362</v>
          </cell>
          <cell r="J29">
            <v>-116.69724000000269</v>
          </cell>
          <cell r="L29">
            <v>3722.3999999999987</v>
          </cell>
          <cell r="N29">
            <v>3839.0972400000014</v>
          </cell>
        </row>
        <row r="30">
          <cell r="B30">
            <v>23</v>
          </cell>
          <cell r="E30">
            <v>1</v>
          </cell>
          <cell r="G30">
            <v>0.64500000000000002</v>
          </cell>
          <cell r="H30">
            <v>30.314999999999998</v>
          </cell>
          <cell r="J30">
            <v>-59.947560000002795</v>
          </cell>
          <cell r="L30">
            <v>3891.5999999999985</v>
          </cell>
          <cell r="N30">
            <v>3951.5475600000013</v>
          </cell>
        </row>
        <row r="31">
          <cell r="B31">
            <v>24</v>
          </cell>
          <cell r="E31">
            <v>1</v>
          </cell>
          <cell r="G31">
            <v>0.60589999999999999</v>
          </cell>
          <cell r="H31">
            <v>28.4773</v>
          </cell>
          <cell r="J31">
            <v>0</v>
          </cell>
          <cell r="L31">
            <v>4060.7999999999984</v>
          </cell>
          <cell r="N31">
            <v>4060.6815600000014</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sheetName val="K.TambahAC"/>
      <sheetName val="FH"/>
      <sheetName val="K.TambahFH"/>
      <sheetName val="Pipe"/>
      <sheetName val="valve"/>
      <sheetName val="valve 16k"/>
      <sheetName val="ASS-PL"/>
      <sheetName val="Fitting"/>
      <sheetName val="Ana duct"/>
      <sheetName val="Hsd Duct"/>
      <sheetName val="Grille"/>
      <sheetName val="DM"/>
      <sheetName val="Peralatan (2)"/>
      <sheetName val="Mob"/>
      <sheetName val="D7"/>
      <sheetName val="BQ ARS"/>
      <sheetName val="A"/>
      <sheetName val="BQ-10 MECH 10-11-2000"/>
      <sheetName val="TOWN"/>
      <sheetName val="DAF-2"/>
      <sheetName val="Balok Slab"/>
      <sheetName val="H.Satuan"/>
      <sheetName val="Sch"/>
      <sheetName val="Estimate"/>
      <sheetName val="HARGA MATERIAL"/>
      <sheetName val="Equip"/>
      <sheetName val="Subkon"/>
      <sheetName val="ESCON"/>
      <sheetName val="bridge"/>
      <sheetName val="hallway"/>
      <sheetName val="COST"/>
      <sheetName val="Analisa"/>
      <sheetName val="K_TambahAC"/>
      <sheetName val="K_TambahFH"/>
      <sheetName val="valve_16k"/>
      <sheetName val="Ana_duct"/>
      <sheetName val="Hsd_Duct"/>
      <sheetName val="NP (2)"/>
      <sheetName val="Schedule"/>
      <sheetName val="Perm. Test"/>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test1"/>
      <sheetName val="BB-CBRdata"/>
      <sheetName val="volume 31-46"/>
      <sheetName val="bbtest31-46"/>
      <sheetName val="bbtest2"/>
      <sheetName val="perhitesa"/>
      <sheetName val="formrds"/>
      <sheetName val="cbrdcp"/>
      <sheetName val="des_pavthc"/>
      <sheetName val="coba graph"/>
      <sheetName val="widening"/>
    </sheetNames>
    <sheetDataSet>
      <sheetData sheetId="0" refreshError="1"/>
      <sheetData sheetId="1" refreshError="1"/>
      <sheetData sheetId="2" refreshError="1"/>
      <sheetData sheetId="3" refreshError="1"/>
      <sheetData sheetId="4">
        <row r="11">
          <cell r="A11">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0"/>
      <sheetName val="1"/>
      <sheetName val="2"/>
      <sheetName val="3"/>
      <sheetName val="4"/>
      <sheetName val="Tgl 25"/>
      <sheetName val="5"/>
      <sheetName val="PHO"/>
      <sheetName val="5-ALAT"/>
      <sheetName val="ANALISA"/>
      <sheetName val="Analisa HSP"/>
      <sheetName val="met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PH"/>
      <sheetName val="TS"/>
      <sheetName val="Rek"/>
      <sheetName val="Rab"/>
      <sheetName val="Anl"/>
      <sheetName val="H.Dasar"/>
      <sheetName val="H.Lokasi"/>
      <sheetName val="H_Dasar"/>
      <sheetName val="H_Lokasi"/>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
      <sheetName val="hsd"/>
      <sheetName val="harga"/>
      <sheetName val="eva-harga"/>
      <sheetName val="BAHP"/>
      <sheetName val="daftar-isi"/>
      <sheetName val="COVER"/>
      <sheetName val="COPE"/>
      <sheetName val="PISAHAN"/>
    </sheetNames>
    <sheetDataSet>
      <sheetData sheetId="0" refreshError="1"/>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 (5)"/>
      <sheetName val="DISCLAIMER"/>
      <sheetName val="MAJOR"/>
      <sheetName val="%"/>
      <sheetName val="Peta Quarry"/>
      <sheetName val="Perhitungan Mobilisasi Alat"/>
      <sheetName val="Lalu Lintas"/>
      <sheetName val="Jembatan Sementara"/>
      <sheetName val="LaluLintas"/>
      <sheetName val="Utilitas"/>
      <sheetName val="Informasi"/>
      <sheetName val="Rekap"/>
      <sheetName val="BOQ"/>
      <sheetName val="Mobilisasi"/>
      <sheetName val="Analisa K3"/>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lit"/>
      <sheetName val="M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F8">
            <v>8714.6577380952367</v>
          </cell>
        </row>
        <row r="89">
          <cell r="F89">
            <v>215000</v>
          </cell>
        </row>
        <row r="98">
          <cell r="F98">
            <v>43300</v>
          </cell>
        </row>
        <row r="107">
          <cell r="F107">
            <v>16000</v>
          </cell>
        </row>
      </sheetData>
      <sheetData sheetId="16" refreshError="1"/>
      <sheetData sheetId="17" refreshError="1"/>
      <sheetData sheetId="18" refreshError="1">
        <row r="8">
          <cell r="AW8">
            <v>7814098.7412891015</v>
          </cell>
        </row>
        <row r="37">
          <cell r="AW37">
            <v>126261.75020131489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
      <sheetName val="Kwantitas &amp; harga"/>
      <sheetName val="Rekap Biaya"/>
      <sheetName val="REKAP SATUAN ANALISA"/>
      <sheetName val="REKAP ANALISA"/>
      <sheetName val="Agregat Halus &amp; Kasar"/>
      <sheetName val="Agregat Kelas A"/>
      <sheetName val="Agregat Kelas B"/>
      <sheetName val="Agregat Kelas C"/>
      <sheetName val="Upah Dan Bahan"/>
      <sheetName val="Peralatan"/>
      <sheetName val="DIV 2"/>
      <sheetName val="DIV 3"/>
      <sheetName val="DIV 4"/>
      <sheetName val="DIV 5"/>
      <sheetName val="DIV 6"/>
      <sheetName val="DIV 7"/>
      <sheetName val="DIV 7 A"/>
    </sheetNames>
    <sheetDataSet>
      <sheetData sheetId="0"/>
      <sheetData sheetId="1"/>
      <sheetData sheetId="2"/>
      <sheetData sheetId="3"/>
      <sheetData sheetId="4"/>
      <sheetData sheetId="5"/>
      <sheetData sheetId="6"/>
      <sheetData sheetId="7"/>
      <sheetData sheetId="8"/>
      <sheetData sheetId="9">
        <row r="8">
          <cell r="F8">
            <v>5625</v>
          </cell>
        </row>
        <row r="16">
          <cell r="F16">
            <v>6875</v>
          </cell>
        </row>
        <row r="38">
          <cell r="F38">
            <v>210000</v>
          </cell>
        </row>
        <row r="46">
          <cell r="F46">
            <v>302400</v>
          </cell>
        </row>
        <row r="50">
          <cell r="F50">
            <v>59220</v>
          </cell>
        </row>
        <row r="52">
          <cell r="F52">
            <v>59100</v>
          </cell>
        </row>
        <row r="59">
          <cell r="F59">
            <v>1000</v>
          </cell>
        </row>
        <row r="62">
          <cell r="F62">
            <v>10290</v>
          </cell>
        </row>
        <row r="82">
          <cell r="F82">
            <v>7200</v>
          </cell>
        </row>
        <row r="84">
          <cell r="F84">
            <v>6800</v>
          </cell>
        </row>
        <row r="86">
          <cell r="F86">
            <v>30000</v>
          </cell>
        </row>
        <row r="104">
          <cell r="F104">
            <v>12500</v>
          </cell>
        </row>
        <row r="106">
          <cell r="F106">
            <v>204500</v>
          </cell>
        </row>
        <row r="132">
          <cell r="F132" t="str">
            <v>-</v>
          </cell>
        </row>
        <row r="151">
          <cell r="F151" t="str">
            <v>-</v>
          </cell>
        </row>
        <row r="153">
          <cell r="F153">
            <v>16400</v>
          </cell>
        </row>
        <row r="155">
          <cell r="F155">
            <v>12700</v>
          </cell>
        </row>
      </sheetData>
      <sheetData sheetId="10">
        <row r="8">
          <cell r="AW8">
            <v>2181915.6673293002</v>
          </cell>
        </row>
        <row r="11">
          <cell r="AW11">
            <v>317136.64735174295</v>
          </cell>
        </row>
        <row r="32">
          <cell r="AW32">
            <v>28546.891858128449</v>
          </cell>
        </row>
        <row r="37">
          <cell r="AW37">
            <v>184886.64735174295</v>
          </cell>
        </row>
        <row r="39">
          <cell r="AW39">
            <v>68891.425174789998</v>
          </cell>
        </row>
        <row r="40">
          <cell r="AW40">
            <v>468051.74824803008</v>
          </cell>
        </row>
      </sheetData>
      <sheetData sheetId="11"/>
      <sheetData sheetId="12"/>
      <sheetData sheetId="13"/>
      <sheetData sheetId="14"/>
      <sheetData sheetId="15"/>
      <sheetData sheetId="16"/>
      <sheetData sheetId="1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LAT(1)"/>
      <sheetName val="4-Basic Price"/>
    </sheetNames>
    <sheetDataSet>
      <sheetData sheetId="0" refreshError="1"/>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KONTRK"/>
      <sheetName val="Input "/>
      <sheetName val="Agg"/>
      <sheetName val="Agg A"/>
      <sheetName val="Pnw"/>
      <sheetName val="K&amp;H"/>
      <sheetName val="Rekap"/>
      <sheetName val="U"/>
      <sheetName val="B"/>
      <sheetName val="Alt"/>
      <sheetName val="Inf"/>
      <sheetName val="Q"/>
      <sheetName val="Peta"/>
      <sheetName val="L2a"/>
      <sheetName val="L2b"/>
      <sheetName val="L2c"/>
      <sheetName val="Anl1"/>
      <sheetName val="Anl 2"/>
      <sheetName val="1"/>
      <sheetName val="2"/>
      <sheetName val="3"/>
      <sheetName val="5"/>
      <sheetName val="6"/>
      <sheetName val="7"/>
      <sheetName val="8"/>
      <sheetName val="9"/>
      <sheetName val="L 7,8,9"/>
      <sheetName val="L11"/>
    </sheetNames>
    <sheetDataSet>
      <sheetData sheetId="0">
        <row r="5">
          <cell r="AN5">
            <v>1</v>
          </cell>
        </row>
      </sheetData>
      <sheetData sheetId="1">
        <row r="11">
          <cell r="F11">
            <v>231100</v>
          </cell>
        </row>
      </sheetData>
      <sheetData sheetId="2">
        <row r="9">
          <cell r="F9">
            <v>7222.22</v>
          </cell>
        </row>
      </sheetData>
      <sheetData sheetId="3"/>
      <sheetData sheetId="4"/>
      <sheetData sheetId="5"/>
      <sheetData sheetId="6">
        <row r="10">
          <cell r="B10" t="str">
            <v>SNVT</v>
          </cell>
        </row>
      </sheetData>
      <sheetData sheetId="7">
        <row r="9">
          <cell r="F9">
            <v>7222.22</v>
          </cell>
        </row>
        <row r="15">
          <cell r="F15">
            <v>14365.08</v>
          </cell>
        </row>
        <row r="17">
          <cell r="F17">
            <v>13650.79</v>
          </cell>
        </row>
        <row r="21">
          <cell r="F21">
            <v>13650.79</v>
          </cell>
        </row>
      </sheetData>
      <sheetData sheetId="8">
        <row r="11">
          <cell r="F11">
            <v>231100</v>
          </cell>
        </row>
        <row r="13">
          <cell r="F13">
            <v>216800</v>
          </cell>
        </row>
      </sheetData>
      <sheetData sheetId="9">
        <row r="5">
          <cell r="AN5">
            <v>1</v>
          </cell>
        </row>
        <row r="29">
          <cell r="AW29">
            <v>42308.086063348419</v>
          </cell>
        </row>
        <row r="37">
          <cell r="AW37">
            <v>265721.46616640809</v>
          </cell>
        </row>
        <row r="39">
          <cell r="AW39">
            <v>183320.30317881767</v>
          </cell>
        </row>
      </sheetData>
      <sheetData sheetId="10"/>
      <sheetData sheetId="11"/>
      <sheetData sheetId="12"/>
      <sheetData sheetId="13">
        <row r="4">
          <cell r="AK4">
            <v>33051390.077309374</v>
          </cell>
        </row>
      </sheetData>
      <sheetData sheetId="14"/>
      <sheetData sheetId="15"/>
      <sheetData sheetId="16">
        <row r="47">
          <cell r="J47">
            <v>37805.502485504068</v>
          </cell>
        </row>
      </sheetData>
      <sheetData sheetId="17">
        <row r="31">
          <cell r="H31">
            <v>189382.47873695759</v>
          </cell>
        </row>
      </sheetData>
      <sheetData sheetId="18">
        <row r="57">
          <cell r="I57">
            <v>91210000</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oad"/>
      <sheetName val="Sub Tnh"/>
      <sheetName val="Rekap Alat"/>
      <sheetName val="BasicPrice"/>
      <sheetName val="Summary"/>
      <sheetName val="Section III"/>
      <sheetName val="Analisa LS"/>
      <sheetName val="AnEarthW"/>
      <sheetName val="AnConW"/>
      <sheetName val="AnStoneW"/>
      <sheetName val="AnMisc"/>
      <sheetName val="AnFonPiling"/>
      <sheetName val="ProdukAlat"/>
      <sheetName val="Input Data"/>
      <sheetName val="CatProg"/>
      <sheetName val="Enc14"/>
      <sheetName val="OwnEq"/>
      <sheetName val="Carmix"/>
      <sheetName val="EquipProduct"/>
      <sheetName val="Daft Alat"/>
      <sheetName val="LS Item"/>
      <sheetName val="AnaBetMortar"/>
      <sheetName val="Rumus"/>
      <sheetName val="Estimated CF"/>
      <sheetName val="KoefAlat"/>
      <sheetName val="Owning Cost"/>
    </sheetNames>
    <sheetDataSet>
      <sheetData sheetId="0"/>
      <sheetData sheetId="1"/>
      <sheetData sheetId="2"/>
      <sheetData sheetId="3"/>
      <sheetData sheetId="4">
        <row r="9">
          <cell r="P9" t="str">
            <v>Ir. Sudirman</v>
          </cell>
        </row>
        <row r="17">
          <cell r="G17">
            <v>8000000</v>
          </cell>
        </row>
        <row r="29">
          <cell r="G29">
            <v>950000</v>
          </cell>
        </row>
        <row r="47">
          <cell r="G47">
            <v>4500</v>
          </cell>
        </row>
        <row r="49">
          <cell r="G49">
            <v>350000</v>
          </cell>
        </row>
        <row r="50">
          <cell r="G50">
            <v>325000</v>
          </cell>
        </row>
        <row r="51">
          <cell r="G51">
            <v>300000</v>
          </cell>
        </row>
        <row r="52">
          <cell r="G52">
            <v>275000</v>
          </cell>
        </row>
        <row r="93">
          <cell r="G93">
            <v>42548000</v>
          </cell>
        </row>
        <row r="96">
          <cell r="G96">
            <v>34496000</v>
          </cell>
        </row>
        <row r="98">
          <cell r="G98">
            <v>30580000</v>
          </cell>
        </row>
        <row r="100">
          <cell r="G100">
            <v>17248000</v>
          </cell>
        </row>
        <row r="101">
          <cell r="G101">
            <v>16940000</v>
          </cell>
        </row>
        <row r="103">
          <cell r="G103">
            <v>16676000</v>
          </cell>
        </row>
        <row r="106">
          <cell r="G106">
            <v>6710000</v>
          </cell>
        </row>
        <row r="108">
          <cell r="G108">
            <v>6182000</v>
          </cell>
        </row>
        <row r="109">
          <cell r="G109">
            <v>6182000</v>
          </cell>
        </row>
        <row r="114">
          <cell r="G114">
            <v>7128000</v>
          </cell>
        </row>
        <row r="115">
          <cell r="G115">
            <v>5896000</v>
          </cell>
        </row>
        <row r="116">
          <cell r="G116">
            <v>8624000</v>
          </cell>
        </row>
        <row r="117">
          <cell r="G117">
            <v>7128000</v>
          </cell>
        </row>
        <row r="118">
          <cell r="G118">
            <v>5808000</v>
          </cell>
        </row>
        <row r="122">
          <cell r="G122">
            <v>38500</v>
          </cell>
        </row>
        <row r="123">
          <cell r="G123">
            <v>27000</v>
          </cell>
        </row>
        <row r="125">
          <cell r="G125">
            <v>88500</v>
          </cell>
        </row>
        <row r="128">
          <cell r="G128">
            <v>32500</v>
          </cell>
        </row>
        <row r="131">
          <cell r="G131">
            <v>77600</v>
          </cell>
        </row>
        <row r="133">
          <cell r="G133">
            <v>497600</v>
          </cell>
        </row>
        <row r="134">
          <cell r="G134">
            <v>585600</v>
          </cell>
        </row>
        <row r="135">
          <cell r="G135">
            <v>2062800</v>
          </cell>
        </row>
        <row r="138">
          <cell r="G138">
            <v>456800</v>
          </cell>
        </row>
        <row r="139">
          <cell r="G139">
            <v>1486000</v>
          </cell>
        </row>
        <row r="142">
          <cell r="G142">
            <v>41580000</v>
          </cell>
        </row>
        <row r="145">
          <cell r="G145">
            <v>108750</v>
          </cell>
        </row>
        <row r="146">
          <cell r="G146">
            <v>243000</v>
          </cell>
        </row>
        <row r="148">
          <cell r="G148">
            <v>86630</v>
          </cell>
        </row>
        <row r="151">
          <cell r="G151">
            <v>102530</v>
          </cell>
        </row>
        <row r="153">
          <cell r="G153">
            <v>4000000</v>
          </cell>
        </row>
        <row r="161">
          <cell r="G161">
            <v>4000000</v>
          </cell>
        </row>
        <row r="162">
          <cell r="G162">
            <v>300000</v>
          </cell>
        </row>
        <row r="165">
          <cell r="G165">
            <v>54600</v>
          </cell>
        </row>
        <row r="168">
          <cell r="G168">
            <v>15250</v>
          </cell>
        </row>
        <row r="170">
          <cell r="G170">
            <v>146830</v>
          </cell>
        </row>
        <row r="171">
          <cell r="G171">
            <v>93910</v>
          </cell>
        </row>
        <row r="174">
          <cell r="G174">
            <v>467600</v>
          </cell>
        </row>
        <row r="175">
          <cell r="G175">
            <v>112000</v>
          </cell>
        </row>
        <row r="182">
          <cell r="G182">
            <v>6000</v>
          </cell>
        </row>
        <row r="194">
          <cell r="G194">
            <v>35000</v>
          </cell>
        </row>
        <row r="201">
          <cell r="G201">
            <v>12500</v>
          </cell>
        </row>
        <row r="217">
          <cell r="G217">
            <v>173100</v>
          </cell>
        </row>
      </sheetData>
      <sheetData sheetId="5"/>
      <sheetData sheetId="6"/>
      <sheetData sheetId="7"/>
      <sheetData sheetId="8">
        <row r="1">
          <cell r="B1" t="str">
            <v>ENCLOSURE No. 14</v>
          </cell>
          <cell r="J1" t="str">
            <v>3-6,8,9,14,15,16,17,19</v>
          </cell>
        </row>
        <row r="2">
          <cell r="B2" t="str">
            <v>BREAKDOWN OF UNIT PRICES</v>
          </cell>
          <cell r="J2" t="str">
            <v>DICETAK</v>
          </cell>
        </row>
        <row r="4">
          <cell r="B4" t="str">
            <v>Name of Tenderer</v>
          </cell>
          <cell r="D4" t="str">
            <v>Persero PT. WASKITA KARYA</v>
          </cell>
        </row>
        <row r="7">
          <cell r="B7" t="str">
            <v>The breakdown shall be provided for all the above listed items, in the following format</v>
          </cell>
        </row>
        <row r="10">
          <cell r="A10">
            <v>1</v>
          </cell>
          <cell r="B10" t="str">
            <v>Price Item Number</v>
          </cell>
          <cell r="D10" t="str">
            <v>IIA-1-2</v>
          </cell>
        </row>
        <row r="11">
          <cell r="B11" t="str">
            <v>Description</v>
          </cell>
          <cell r="D11" t="str">
            <v>Stripping</v>
          </cell>
        </row>
        <row r="13">
          <cell r="F13" t="str">
            <v>Foreign Currency</v>
          </cell>
          <cell r="H13" t="str">
            <v>Local Currency</v>
          </cell>
        </row>
        <row r="14">
          <cell r="F14" t="str">
            <v>( ¥ )</v>
          </cell>
          <cell r="H14" t="str">
            <v>(Rp)</v>
          </cell>
        </row>
        <row r="15">
          <cell r="B15" t="str">
            <v>Item</v>
          </cell>
          <cell r="D15" t="str">
            <v>Unit</v>
          </cell>
          <cell r="E15" t="str">
            <v>Quantity</v>
          </cell>
          <cell r="F15" t="str">
            <v>Unit</v>
          </cell>
          <cell r="G15" t="str">
            <v>Amount</v>
          </cell>
          <cell r="H15" t="str">
            <v>Unit</v>
          </cell>
          <cell r="I15" t="str">
            <v>Amount</v>
          </cell>
        </row>
        <row r="16">
          <cell r="F16" t="str">
            <v>Price</v>
          </cell>
          <cell r="H16" t="str">
            <v>Price</v>
          </cell>
        </row>
        <row r="17">
          <cell r="B17">
            <v>1</v>
          </cell>
          <cell r="C17" t="str">
            <v>Materials and Plant</v>
          </cell>
        </row>
        <row r="21">
          <cell r="B21">
            <v>2</v>
          </cell>
          <cell r="C21" t="str">
            <v>Contractor's Equipment</v>
          </cell>
        </row>
        <row r="22">
          <cell r="B22" t="str">
            <v>-</v>
          </cell>
          <cell r="C22" t="str">
            <v>Bulldozer</v>
          </cell>
          <cell r="D22" t="str">
            <v>hour</v>
          </cell>
          <cell r="E22">
            <v>5.5999999999999999E-3</v>
          </cell>
          <cell r="G22">
            <v>0</v>
          </cell>
          <cell r="H22">
            <v>296300</v>
          </cell>
          <cell r="I22">
            <v>1659.28</v>
          </cell>
        </row>
        <row r="23">
          <cell r="B23" t="str">
            <v>-</v>
          </cell>
          <cell r="C23" t="str">
            <v>Excavator</v>
          </cell>
          <cell r="D23" t="str">
            <v>hour</v>
          </cell>
          <cell r="E23">
            <v>6.4409999999999988E-3</v>
          </cell>
          <cell r="G23">
            <v>0</v>
          </cell>
          <cell r="H23">
            <v>253500</v>
          </cell>
          <cell r="I23">
            <v>1632.79</v>
          </cell>
        </row>
        <row r="24">
          <cell r="B24" t="str">
            <v>-</v>
          </cell>
          <cell r="C24" t="str">
            <v xml:space="preserve">Dump Truck </v>
          </cell>
          <cell r="D24" t="str">
            <v>hour</v>
          </cell>
          <cell r="E24">
            <v>2.58E-2</v>
          </cell>
          <cell r="G24">
            <v>0</v>
          </cell>
          <cell r="H24">
            <v>153500</v>
          </cell>
          <cell r="I24">
            <v>3960.3</v>
          </cell>
        </row>
        <row r="27">
          <cell r="B27">
            <v>3</v>
          </cell>
          <cell r="C27" t="str">
            <v>Labour</v>
          </cell>
        </row>
        <row r="28">
          <cell r="B28" t="str">
            <v>a</v>
          </cell>
          <cell r="C28" t="str">
            <v>Foreman</v>
          </cell>
          <cell r="D28" t="str">
            <v>day</v>
          </cell>
          <cell r="G28">
            <v>0</v>
          </cell>
          <cell r="H28">
            <v>40000</v>
          </cell>
          <cell r="I28">
            <v>0</v>
          </cell>
        </row>
        <row r="29">
          <cell r="B29" t="str">
            <v>b</v>
          </cell>
          <cell r="C29" t="str">
            <v>Common labour</v>
          </cell>
          <cell r="D29" t="str">
            <v>day</v>
          </cell>
          <cell r="G29">
            <v>0</v>
          </cell>
          <cell r="H29">
            <v>25000</v>
          </cell>
          <cell r="I29">
            <v>0</v>
          </cell>
        </row>
        <row r="32">
          <cell r="B32">
            <v>4</v>
          </cell>
          <cell r="C32" t="str">
            <v>Miscellaneous &amp; Transport</v>
          </cell>
        </row>
        <row r="38">
          <cell r="B38">
            <v>5</v>
          </cell>
          <cell r="C38" t="str">
            <v>Sub Total ( 1 - 4 )</v>
          </cell>
          <cell r="G38">
            <v>0</v>
          </cell>
          <cell r="I38">
            <v>7252.37</v>
          </cell>
        </row>
        <row r="40">
          <cell r="B40">
            <v>6</v>
          </cell>
          <cell r="C40" t="str">
            <v>Indirect Cost</v>
          </cell>
          <cell r="D40">
            <v>0</v>
          </cell>
          <cell r="G40">
            <v>0</v>
          </cell>
          <cell r="I40">
            <v>0</v>
          </cell>
        </row>
        <row r="42">
          <cell r="A42" t="str">
            <v>EW 1</v>
          </cell>
          <cell r="B42">
            <v>7</v>
          </cell>
          <cell r="C42" t="str">
            <v>Unit Prices (rounded)</v>
          </cell>
          <cell r="G42">
            <v>0</v>
          </cell>
          <cell r="I42">
            <v>7252</v>
          </cell>
          <cell r="J42" t="str">
            <v>/m3</v>
          </cell>
        </row>
        <row r="45">
          <cell r="F45" t="str">
            <v>Tenderer's Official Representative</v>
          </cell>
        </row>
        <row r="49">
          <cell r="F49" t="str">
            <v>Signature :</v>
          </cell>
        </row>
        <row r="50">
          <cell r="F50" t="str">
            <v>Name  :</v>
          </cell>
          <cell r="G50" t="str">
            <v>Ir. Sudirman</v>
          </cell>
        </row>
        <row r="51">
          <cell r="F51" t="str">
            <v>Position :</v>
          </cell>
          <cell r="G51" t="str">
            <v>Branch Manager of South of Sumatra</v>
          </cell>
        </row>
        <row r="52">
          <cell r="F52" t="str">
            <v>Date :</v>
          </cell>
          <cell r="G52" t="str">
            <v>August 24, 2007</v>
          </cell>
        </row>
        <row r="53">
          <cell r="F53" t="str">
            <v>Company Stamp :</v>
          </cell>
        </row>
        <row r="56">
          <cell r="A56">
            <v>2</v>
          </cell>
          <cell r="B56" t="str">
            <v>Price Item Number</v>
          </cell>
          <cell r="D56" t="str">
            <v>II-1-2, III-1-2, III-3-1</v>
          </cell>
        </row>
        <row r="57">
          <cell r="B57" t="str">
            <v>Description</v>
          </cell>
          <cell r="D57" t="str">
            <v>Clearing and Grubbing type - D</v>
          </cell>
        </row>
        <row r="59">
          <cell r="F59" t="str">
            <v>Foreign Currency</v>
          </cell>
          <cell r="H59" t="str">
            <v>Local Currency</v>
          </cell>
        </row>
        <row r="60">
          <cell r="F60" t="str">
            <v>( ¥ )</v>
          </cell>
          <cell r="H60" t="str">
            <v>(Rp)</v>
          </cell>
        </row>
        <row r="61">
          <cell r="B61" t="str">
            <v>Item</v>
          </cell>
          <cell r="D61" t="str">
            <v>Unit</v>
          </cell>
          <cell r="E61" t="str">
            <v>Quantity</v>
          </cell>
          <cell r="F61" t="str">
            <v>Unit</v>
          </cell>
          <cell r="G61" t="str">
            <v>Amount</v>
          </cell>
          <cell r="H61" t="str">
            <v>Unit</v>
          </cell>
          <cell r="I61" t="str">
            <v>Amount</v>
          </cell>
        </row>
        <row r="62">
          <cell r="F62" t="str">
            <v>Price</v>
          </cell>
          <cell r="H62" t="str">
            <v>Price</v>
          </cell>
        </row>
        <row r="63">
          <cell r="B63">
            <v>1</v>
          </cell>
          <cell r="C63" t="str">
            <v>Materials and Plant</v>
          </cell>
        </row>
        <row r="65">
          <cell r="B65">
            <v>2</v>
          </cell>
          <cell r="C65" t="str">
            <v>Contractor's Equipment</v>
          </cell>
        </row>
        <row r="66">
          <cell r="B66" t="str">
            <v>-</v>
          </cell>
          <cell r="C66" t="str">
            <v>Bulldozer</v>
          </cell>
          <cell r="D66" t="str">
            <v>hour</v>
          </cell>
          <cell r="E66" t="e">
            <v>#REF!</v>
          </cell>
          <cell r="G66" t="e">
            <v>#REF!</v>
          </cell>
          <cell r="H66">
            <v>296300</v>
          </cell>
          <cell r="I66" t="e">
            <v>#REF!</v>
          </cell>
        </row>
        <row r="67">
          <cell r="B67" t="str">
            <v>-</v>
          </cell>
          <cell r="C67" t="str">
            <v>Excavator</v>
          </cell>
          <cell r="D67" t="str">
            <v>hour</v>
          </cell>
          <cell r="E67" t="e">
            <v>#REF!</v>
          </cell>
          <cell r="G67" t="e">
            <v>#REF!</v>
          </cell>
          <cell r="H67">
            <v>253500</v>
          </cell>
          <cell r="I67" t="e">
            <v>#REF!</v>
          </cell>
        </row>
        <row r="68">
          <cell r="B68" t="str">
            <v>-</v>
          </cell>
          <cell r="C68" t="str">
            <v>Excavator</v>
          </cell>
          <cell r="D68" t="str">
            <v>hour</v>
          </cell>
          <cell r="E68" t="e">
            <v>#REF!</v>
          </cell>
          <cell r="G68" t="e">
            <v>#REF!</v>
          </cell>
          <cell r="H68">
            <v>253500</v>
          </cell>
          <cell r="I68" t="e">
            <v>#REF!</v>
          </cell>
        </row>
        <row r="69">
          <cell r="B69" t="str">
            <v>-</v>
          </cell>
          <cell r="C69" t="str">
            <v>Dump Truck</v>
          </cell>
          <cell r="D69" t="str">
            <v>hour</v>
          </cell>
          <cell r="E69" t="e">
            <v>#REF!</v>
          </cell>
          <cell r="G69" t="e">
            <v>#REF!</v>
          </cell>
          <cell r="H69">
            <v>153500</v>
          </cell>
          <cell r="I69" t="e">
            <v>#REF!</v>
          </cell>
        </row>
        <row r="70">
          <cell r="B70" t="str">
            <v>-</v>
          </cell>
          <cell r="C70" t="str">
            <v>Chain saw</v>
          </cell>
          <cell r="D70" t="str">
            <v>hour</v>
          </cell>
          <cell r="E70" t="e">
            <v>#REF!</v>
          </cell>
          <cell r="G70" t="e">
            <v>#REF!</v>
          </cell>
          <cell r="H70">
            <v>21000</v>
          </cell>
          <cell r="I70" t="e">
            <v>#REF!</v>
          </cell>
        </row>
        <row r="71">
          <cell r="B71">
            <v>3</v>
          </cell>
          <cell r="C71" t="str">
            <v>Labour</v>
          </cell>
        </row>
        <row r="72">
          <cell r="A72">
            <v>0</v>
          </cell>
        </row>
        <row r="73">
          <cell r="A73">
            <v>0</v>
          </cell>
        </row>
        <row r="75">
          <cell r="B75">
            <v>4</v>
          </cell>
          <cell r="C75" t="str">
            <v>Miscellaneous &amp; Transport</v>
          </cell>
        </row>
        <row r="78">
          <cell r="B78">
            <v>5</v>
          </cell>
          <cell r="C78" t="str">
            <v>Sub Total ( 1 - 4 )</v>
          </cell>
          <cell r="G78" t="e">
            <v>#REF!</v>
          </cell>
          <cell r="I78" t="e">
            <v>#REF!</v>
          </cell>
        </row>
        <row r="80">
          <cell r="B80">
            <v>6</v>
          </cell>
          <cell r="C80" t="str">
            <v>Indirect Cost</v>
          </cell>
          <cell r="D80">
            <v>0</v>
          </cell>
          <cell r="G80" t="e">
            <v>#REF!</v>
          </cell>
          <cell r="I80" t="e">
            <v>#REF!</v>
          </cell>
        </row>
        <row r="82">
          <cell r="B82">
            <v>7</v>
          </cell>
          <cell r="C82" t="str">
            <v>Unit Prices</v>
          </cell>
          <cell r="G82" t="e">
            <v>#REF!</v>
          </cell>
          <cell r="I82" t="e">
            <v>#REF!</v>
          </cell>
          <cell r="J82" t="str">
            <v>/m2</v>
          </cell>
        </row>
        <row r="85">
          <cell r="F85" t="str">
            <v>Tenderer's Official Representative</v>
          </cell>
        </row>
        <row r="89">
          <cell r="F89" t="str">
            <v>Signature :</v>
          </cell>
        </row>
        <row r="90">
          <cell r="F90" t="str">
            <v>Name  :</v>
          </cell>
          <cell r="G90" t="str">
            <v>Ir. Sudirman</v>
          </cell>
        </row>
        <row r="91">
          <cell r="F91" t="str">
            <v>Position :</v>
          </cell>
          <cell r="G91" t="str">
            <v>Branch Manager of South of Sumatra</v>
          </cell>
        </row>
        <row r="92">
          <cell r="F92" t="str">
            <v>Date :</v>
          </cell>
          <cell r="G92" t="str">
            <v>August 24, 2007</v>
          </cell>
        </row>
        <row r="93">
          <cell r="F93" t="str">
            <v>Company Stamp :</v>
          </cell>
        </row>
        <row r="96">
          <cell r="A96" t="str">
            <v>3a</v>
          </cell>
          <cell r="B96" t="str">
            <v>Price Item Number</v>
          </cell>
          <cell r="D96" t="str">
            <v>IIA-1-3</v>
          </cell>
        </row>
        <row r="97">
          <cell r="B97" t="str">
            <v>Description</v>
          </cell>
          <cell r="D97" t="str">
            <v xml:space="preserve">Excavation Type-A, Excavated material for embankment without hauling distance </v>
          </cell>
        </row>
        <row r="99">
          <cell r="F99" t="str">
            <v>Foreign Currency</v>
          </cell>
          <cell r="H99" t="str">
            <v>Local Currency</v>
          </cell>
        </row>
        <row r="100">
          <cell r="F100" t="str">
            <v>( ¥ )</v>
          </cell>
          <cell r="H100" t="str">
            <v>(Rp)</v>
          </cell>
        </row>
        <row r="101">
          <cell r="B101" t="str">
            <v>Item</v>
          </cell>
          <cell r="D101" t="str">
            <v>Unit</v>
          </cell>
          <cell r="E101" t="str">
            <v>Quantity</v>
          </cell>
          <cell r="F101" t="str">
            <v>Unit</v>
          </cell>
          <cell r="G101" t="str">
            <v>Amount</v>
          </cell>
          <cell r="H101" t="str">
            <v>Unit</v>
          </cell>
          <cell r="I101" t="str">
            <v>Amount</v>
          </cell>
        </row>
        <row r="102">
          <cell r="F102" t="str">
            <v>Price</v>
          </cell>
          <cell r="H102" t="str">
            <v>Price</v>
          </cell>
        </row>
        <row r="103">
          <cell r="B103">
            <v>1</v>
          </cell>
          <cell r="C103" t="str">
            <v>Materials and Plant</v>
          </cell>
        </row>
        <row r="106">
          <cell r="B106">
            <v>2</v>
          </cell>
          <cell r="C106" t="str">
            <v>Contractor's Equipment</v>
          </cell>
        </row>
        <row r="107">
          <cell r="B107" t="str">
            <v>a</v>
          </cell>
          <cell r="C107" t="str">
            <v>Excavator</v>
          </cell>
          <cell r="D107" t="str">
            <v>hour</v>
          </cell>
          <cell r="E107">
            <v>1.2999999999999999E-2</v>
          </cell>
          <cell r="G107">
            <v>0</v>
          </cell>
          <cell r="H107">
            <v>253500</v>
          </cell>
          <cell r="I107">
            <v>3295.5</v>
          </cell>
        </row>
        <row r="108">
          <cell r="B108" t="str">
            <v>b</v>
          </cell>
          <cell r="C108" t="str">
            <v>Excavator, trimming</v>
          </cell>
          <cell r="D108" t="str">
            <v>hour</v>
          </cell>
          <cell r="E108">
            <v>0</v>
          </cell>
          <cell r="G108">
            <v>0</v>
          </cell>
          <cell r="H108">
            <v>253500</v>
          </cell>
          <cell r="I108">
            <v>0</v>
          </cell>
        </row>
        <row r="109">
          <cell r="B109" t="str">
            <v>c</v>
          </cell>
          <cell r="C109" t="str">
            <v>Dump Truck</v>
          </cell>
          <cell r="D109" t="str">
            <v>hour</v>
          </cell>
          <cell r="E109">
            <v>2.5399999999999999E-2</v>
          </cell>
          <cell r="G109">
            <v>0</v>
          </cell>
          <cell r="H109">
            <v>153500</v>
          </cell>
          <cell r="I109">
            <v>3898.9</v>
          </cell>
        </row>
        <row r="112">
          <cell r="B112">
            <v>3</v>
          </cell>
          <cell r="C112" t="str">
            <v>Labour</v>
          </cell>
        </row>
        <row r="117">
          <cell r="B117">
            <v>4</v>
          </cell>
          <cell r="C117" t="str">
            <v>Miscellaneous &amp; Transport</v>
          </cell>
        </row>
        <row r="119">
          <cell r="B119">
            <v>5</v>
          </cell>
          <cell r="C119" t="str">
            <v>Sub Total ( 1 - 4 )</v>
          </cell>
          <cell r="G119">
            <v>0</v>
          </cell>
          <cell r="I119">
            <v>7194.4</v>
          </cell>
        </row>
        <row r="121">
          <cell r="B121">
            <v>6</v>
          </cell>
          <cell r="C121" t="str">
            <v>Indirect Cost</v>
          </cell>
          <cell r="D121">
            <v>0</v>
          </cell>
          <cell r="G121">
            <v>0</v>
          </cell>
          <cell r="I121">
            <v>0</v>
          </cell>
        </row>
        <row r="123">
          <cell r="A123" t="str">
            <v>EW 3a</v>
          </cell>
          <cell r="B123">
            <v>7</v>
          </cell>
          <cell r="C123" t="str">
            <v>Unit Prices (rounded)</v>
          </cell>
          <cell r="G123">
            <v>0</v>
          </cell>
          <cell r="I123">
            <v>7194</v>
          </cell>
        </row>
        <row r="126">
          <cell r="F126" t="str">
            <v>Tenderer's Official Representative</v>
          </cell>
        </row>
        <row r="130">
          <cell r="F130" t="str">
            <v>Signature :</v>
          </cell>
        </row>
        <row r="131">
          <cell r="F131" t="str">
            <v>Name  :</v>
          </cell>
          <cell r="G131" t="str">
            <v>Ir. Sudirman</v>
          </cell>
        </row>
        <row r="132">
          <cell r="F132" t="str">
            <v>Position :</v>
          </cell>
          <cell r="G132" t="str">
            <v>Branch Manager of South of Sumatra</v>
          </cell>
        </row>
        <row r="133">
          <cell r="F133" t="str">
            <v>Date :</v>
          </cell>
          <cell r="G133" t="str">
            <v>August 24, 2007</v>
          </cell>
        </row>
        <row r="134">
          <cell r="F134" t="str">
            <v>Company Stamp :</v>
          </cell>
        </row>
        <row r="138">
          <cell r="A138" t="str">
            <v>3b</v>
          </cell>
          <cell r="B138" t="str">
            <v>Price Item Number</v>
          </cell>
          <cell r="D138" t="str">
            <v>IIA-1-4</v>
          </cell>
        </row>
        <row r="139">
          <cell r="B139" t="str">
            <v>Description</v>
          </cell>
          <cell r="D139" t="str">
            <v>Excavation Type-A, material for embankment with hauling distance 0.1-1 km</v>
          </cell>
        </row>
        <row r="141">
          <cell r="F141" t="str">
            <v>Foreign Currency</v>
          </cell>
          <cell r="H141" t="str">
            <v>Local Currency</v>
          </cell>
        </row>
        <row r="142">
          <cell r="F142" t="str">
            <v>( ¥ )</v>
          </cell>
          <cell r="H142" t="str">
            <v>(Rp)</v>
          </cell>
        </row>
        <row r="143">
          <cell r="B143" t="str">
            <v>Item</v>
          </cell>
          <cell r="D143" t="str">
            <v>Unit</v>
          </cell>
          <cell r="E143" t="str">
            <v>Quantity</v>
          </cell>
          <cell r="F143" t="str">
            <v>Unit</v>
          </cell>
          <cell r="G143" t="str">
            <v>Amount</v>
          </cell>
          <cell r="H143" t="str">
            <v>Unit</v>
          </cell>
          <cell r="I143" t="str">
            <v>Amount</v>
          </cell>
        </row>
        <row r="144">
          <cell r="F144" t="str">
            <v>Price</v>
          </cell>
          <cell r="H144" t="str">
            <v>Price</v>
          </cell>
        </row>
        <row r="145">
          <cell r="B145">
            <v>1</v>
          </cell>
          <cell r="C145" t="str">
            <v>Materials and Plant</v>
          </cell>
        </row>
        <row r="148">
          <cell r="B148">
            <v>2</v>
          </cell>
          <cell r="C148" t="str">
            <v>Contractor's Equipment</v>
          </cell>
        </row>
        <row r="149">
          <cell r="B149" t="str">
            <v>a</v>
          </cell>
          <cell r="C149" t="str">
            <v>Excavator</v>
          </cell>
          <cell r="D149" t="str">
            <v>hour</v>
          </cell>
          <cell r="E149">
            <v>1.43E-2</v>
          </cell>
          <cell r="G149">
            <v>0</v>
          </cell>
          <cell r="H149">
            <v>253500</v>
          </cell>
          <cell r="I149">
            <v>3625.05</v>
          </cell>
        </row>
        <row r="150">
          <cell r="B150" t="str">
            <v>b</v>
          </cell>
          <cell r="C150" t="str">
            <v>Dump Truck</v>
          </cell>
          <cell r="D150" t="str">
            <v>hour</v>
          </cell>
          <cell r="E150">
            <v>3.2300000000000002E-2</v>
          </cell>
          <cell r="G150">
            <v>0</v>
          </cell>
          <cell r="H150">
            <v>153500</v>
          </cell>
          <cell r="I150">
            <v>4958.05</v>
          </cell>
        </row>
        <row r="151">
          <cell r="B151" t="str">
            <v>c</v>
          </cell>
          <cell r="C151" t="str">
            <v>Bulldozer</v>
          </cell>
          <cell r="D151" t="str">
            <v>hour</v>
          </cell>
          <cell r="E151">
            <v>4.45E-3</v>
          </cell>
          <cell r="G151">
            <v>0</v>
          </cell>
          <cell r="H151">
            <v>296300</v>
          </cell>
          <cell r="I151">
            <v>1318.54</v>
          </cell>
        </row>
        <row r="153">
          <cell r="B153">
            <v>3</v>
          </cell>
          <cell r="C153" t="str">
            <v>Labour</v>
          </cell>
        </row>
        <row r="158">
          <cell r="B158">
            <v>4</v>
          </cell>
          <cell r="C158" t="str">
            <v>Miscellaneous &amp; Transport</v>
          </cell>
        </row>
        <row r="160">
          <cell r="B160">
            <v>5</v>
          </cell>
          <cell r="C160" t="str">
            <v>Sub Total ( 1 - 4 )</v>
          </cell>
          <cell r="G160">
            <v>0</v>
          </cell>
          <cell r="I160">
            <v>9901.64</v>
          </cell>
        </row>
        <row r="162">
          <cell r="B162">
            <v>6</v>
          </cell>
          <cell r="C162" t="str">
            <v>Indirect Cost</v>
          </cell>
          <cell r="D162">
            <v>0</v>
          </cell>
          <cell r="G162">
            <v>0</v>
          </cell>
          <cell r="I162">
            <v>0</v>
          </cell>
        </row>
        <row r="164">
          <cell r="A164" t="str">
            <v>EW 3b</v>
          </cell>
          <cell r="B164">
            <v>7</v>
          </cell>
          <cell r="C164" t="str">
            <v>Unit Prices (rounded)</v>
          </cell>
          <cell r="G164">
            <v>0</v>
          </cell>
          <cell r="I164">
            <v>9901</v>
          </cell>
        </row>
        <row r="167">
          <cell r="F167" t="str">
            <v>Tenderer's Official Representative</v>
          </cell>
        </row>
        <row r="171">
          <cell r="F171" t="str">
            <v>Signature :</v>
          </cell>
        </row>
        <row r="172">
          <cell r="F172" t="str">
            <v>Name  :</v>
          </cell>
          <cell r="G172" t="str">
            <v>Ir. Sudirman</v>
          </cell>
        </row>
        <row r="173">
          <cell r="F173" t="str">
            <v>Position :</v>
          </cell>
          <cell r="G173" t="str">
            <v>Branch Manager of South of Sumatra</v>
          </cell>
        </row>
        <row r="174">
          <cell r="F174" t="str">
            <v>Date :</v>
          </cell>
          <cell r="G174" t="str">
            <v>August 24, 2007</v>
          </cell>
        </row>
        <row r="175">
          <cell r="F175" t="str">
            <v>Company Stamp :</v>
          </cell>
        </row>
        <row r="179">
          <cell r="A179" t="str">
            <v>3c</v>
          </cell>
          <cell r="B179" t="str">
            <v>Price Item Number</v>
          </cell>
          <cell r="D179" t="str">
            <v>IIA-1-5</v>
          </cell>
        </row>
        <row r="180">
          <cell r="B180" t="str">
            <v>Description</v>
          </cell>
          <cell r="D180" t="str">
            <v>Excavation Type-A, material for embankment with hauling distance 1-3 km</v>
          </cell>
        </row>
        <row r="182">
          <cell r="F182" t="str">
            <v>Foreign Currency</v>
          </cell>
          <cell r="H182" t="str">
            <v>Local Currency</v>
          </cell>
        </row>
        <row r="183">
          <cell r="F183" t="str">
            <v>( ¥ )</v>
          </cell>
          <cell r="H183" t="str">
            <v>(Rp)</v>
          </cell>
        </row>
        <row r="184">
          <cell r="B184" t="str">
            <v>Item</v>
          </cell>
          <cell r="D184" t="str">
            <v>Unit</v>
          </cell>
          <cell r="E184" t="str">
            <v>Quantity</v>
          </cell>
          <cell r="F184" t="str">
            <v>Unit</v>
          </cell>
          <cell r="G184" t="str">
            <v>Amount</v>
          </cell>
          <cell r="H184" t="str">
            <v>Unit</v>
          </cell>
          <cell r="I184" t="str">
            <v>Amount</v>
          </cell>
        </row>
        <row r="185">
          <cell r="F185" t="str">
            <v>Price</v>
          </cell>
          <cell r="H185" t="str">
            <v>Price</v>
          </cell>
        </row>
        <row r="186">
          <cell r="B186">
            <v>1</v>
          </cell>
          <cell r="C186" t="str">
            <v>Materials and Plant</v>
          </cell>
        </row>
        <row r="189">
          <cell r="B189">
            <v>2</v>
          </cell>
          <cell r="C189" t="str">
            <v>Contractor's Equipment</v>
          </cell>
        </row>
        <row r="190">
          <cell r="B190" t="str">
            <v>a</v>
          </cell>
          <cell r="C190" t="str">
            <v>Excavator</v>
          </cell>
          <cell r="D190" t="str">
            <v>hour</v>
          </cell>
          <cell r="E190">
            <v>1.43E-2</v>
          </cell>
          <cell r="G190">
            <v>0</v>
          </cell>
          <cell r="H190">
            <v>253500</v>
          </cell>
          <cell r="I190">
            <v>3625.05</v>
          </cell>
        </row>
        <row r="191">
          <cell r="B191" t="str">
            <v>b</v>
          </cell>
          <cell r="C191" t="str">
            <v>Dump Truck</v>
          </cell>
          <cell r="D191" t="str">
            <v>hour</v>
          </cell>
          <cell r="E191">
            <v>6.0899999999999996E-2</v>
          </cell>
          <cell r="G191">
            <v>0</v>
          </cell>
          <cell r="H191">
            <v>153500</v>
          </cell>
          <cell r="I191">
            <v>9348.15</v>
          </cell>
        </row>
        <row r="194">
          <cell r="B194">
            <v>3</v>
          </cell>
          <cell r="C194" t="str">
            <v>Labour</v>
          </cell>
        </row>
        <row r="200">
          <cell r="B200">
            <v>4</v>
          </cell>
          <cell r="C200" t="str">
            <v>Miscellaneous &amp; Transport</v>
          </cell>
        </row>
        <row r="203">
          <cell r="B203">
            <v>5</v>
          </cell>
          <cell r="C203" t="str">
            <v>Sub Total ( 1 - 4 )</v>
          </cell>
          <cell r="G203">
            <v>0</v>
          </cell>
          <cell r="I203">
            <v>12973.2</v>
          </cell>
        </row>
        <row r="205">
          <cell r="B205">
            <v>6</v>
          </cell>
          <cell r="C205" t="str">
            <v>Indirect Cost</v>
          </cell>
          <cell r="D205">
            <v>0</v>
          </cell>
          <cell r="G205">
            <v>0</v>
          </cell>
          <cell r="I205">
            <v>0</v>
          </cell>
        </row>
        <row r="207">
          <cell r="A207" t="str">
            <v>EW 3c</v>
          </cell>
          <cell r="B207">
            <v>7</v>
          </cell>
          <cell r="C207" t="str">
            <v>Unit Prices (rounded)</v>
          </cell>
          <cell r="G207">
            <v>0</v>
          </cell>
          <cell r="I207">
            <v>12973</v>
          </cell>
        </row>
        <row r="210">
          <cell r="F210" t="str">
            <v>Tenderer's Official Representative</v>
          </cell>
        </row>
        <row r="214">
          <cell r="F214" t="str">
            <v>Signature :</v>
          </cell>
        </row>
        <row r="215">
          <cell r="F215" t="str">
            <v>Name  :</v>
          </cell>
          <cell r="G215" t="str">
            <v>Ir. Sudirman</v>
          </cell>
        </row>
        <row r="216">
          <cell r="F216" t="str">
            <v>Position :</v>
          </cell>
          <cell r="G216" t="str">
            <v>Branch Manager of South of Sumatra</v>
          </cell>
        </row>
        <row r="217">
          <cell r="F217" t="str">
            <v>Date :</v>
          </cell>
          <cell r="G217" t="str">
            <v>August 24, 2007</v>
          </cell>
        </row>
        <row r="218">
          <cell r="F218" t="str">
            <v>Company Stamp :</v>
          </cell>
        </row>
        <row r="222">
          <cell r="A222" t="str">
            <v>3d</v>
          </cell>
          <cell r="B222" t="str">
            <v>Price Item Number</v>
          </cell>
          <cell r="D222" t="str">
            <v>IIA-1-6</v>
          </cell>
        </row>
        <row r="223">
          <cell r="B223" t="str">
            <v>Description</v>
          </cell>
          <cell r="D223" t="str">
            <v>Excavation Type-A, Excavated material for spoil with hauling distance</v>
          </cell>
        </row>
        <row r="225">
          <cell r="F225" t="str">
            <v>Foreign Currency</v>
          </cell>
          <cell r="H225" t="str">
            <v>Local Currency</v>
          </cell>
        </row>
        <row r="226">
          <cell r="F226" t="str">
            <v>( ¥ )</v>
          </cell>
          <cell r="H226" t="str">
            <v>(Rp)</v>
          </cell>
        </row>
        <row r="227">
          <cell r="B227" t="str">
            <v>Item</v>
          </cell>
          <cell r="D227" t="str">
            <v>Unit</v>
          </cell>
          <cell r="E227" t="str">
            <v>Quantity</v>
          </cell>
          <cell r="F227" t="str">
            <v>Unit</v>
          </cell>
          <cell r="G227" t="str">
            <v>Amount</v>
          </cell>
          <cell r="H227" t="str">
            <v>Unit</v>
          </cell>
          <cell r="I227" t="str">
            <v>Amount</v>
          </cell>
        </row>
        <row r="228">
          <cell r="F228" t="str">
            <v>Price</v>
          </cell>
          <cell r="H228" t="str">
            <v>Price</v>
          </cell>
        </row>
        <row r="229">
          <cell r="B229">
            <v>1</v>
          </cell>
          <cell r="C229" t="str">
            <v>Materials and Plant</v>
          </cell>
        </row>
        <row r="232">
          <cell r="B232">
            <v>2</v>
          </cell>
          <cell r="C232" t="str">
            <v>Contractor's Equipment</v>
          </cell>
        </row>
        <row r="233">
          <cell r="B233" t="str">
            <v>a</v>
          </cell>
          <cell r="C233" t="str">
            <v>Excavator</v>
          </cell>
          <cell r="D233" t="str">
            <v>hour</v>
          </cell>
          <cell r="E233">
            <v>1.43E-2</v>
          </cell>
          <cell r="G233">
            <v>0</v>
          </cell>
          <cell r="H233">
            <v>253500</v>
          </cell>
          <cell r="I233">
            <v>3625.05</v>
          </cell>
        </row>
        <row r="234">
          <cell r="B234" t="str">
            <v>b</v>
          </cell>
          <cell r="C234" t="str">
            <v>Dump Truck</v>
          </cell>
          <cell r="D234" t="str">
            <v>hour</v>
          </cell>
          <cell r="E234">
            <v>6.5974999999999992E-2</v>
          </cell>
          <cell r="G234">
            <v>0</v>
          </cell>
          <cell r="H234">
            <v>153500</v>
          </cell>
          <cell r="I234">
            <v>10127.16</v>
          </cell>
        </row>
        <row r="235">
          <cell r="B235" t="str">
            <v>c</v>
          </cell>
          <cell r="C235" t="str">
            <v>Bulldozer</v>
          </cell>
          <cell r="D235" t="str">
            <v>hour</v>
          </cell>
          <cell r="E235">
            <v>0</v>
          </cell>
          <cell r="G235">
            <v>0</v>
          </cell>
          <cell r="H235">
            <v>296300</v>
          </cell>
          <cell r="I235">
            <v>0</v>
          </cell>
        </row>
        <row r="237">
          <cell r="B237">
            <v>3</v>
          </cell>
          <cell r="C237" t="str">
            <v>Labour</v>
          </cell>
        </row>
        <row r="242">
          <cell r="B242">
            <v>4</v>
          </cell>
          <cell r="C242" t="str">
            <v>Miscellaneous &amp; Transport</v>
          </cell>
        </row>
        <row r="245">
          <cell r="B245">
            <v>5</v>
          </cell>
          <cell r="C245" t="str">
            <v>Sub Total ( 1 - 4 )</v>
          </cell>
          <cell r="G245">
            <v>0</v>
          </cell>
          <cell r="I245">
            <v>13752.21</v>
          </cell>
        </row>
        <row r="247">
          <cell r="B247">
            <v>6</v>
          </cell>
          <cell r="C247" t="str">
            <v>Indirect Cost</v>
          </cell>
          <cell r="D247">
            <v>0</v>
          </cell>
          <cell r="G247">
            <v>0</v>
          </cell>
          <cell r="I247">
            <v>0</v>
          </cell>
        </row>
        <row r="249">
          <cell r="A249" t="str">
            <v>EW 3d</v>
          </cell>
          <cell r="B249">
            <v>7</v>
          </cell>
          <cell r="C249" t="str">
            <v>Unit Prices (rounded)</v>
          </cell>
          <cell r="G249">
            <v>0</v>
          </cell>
          <cell r="I249">
            <v>13752</v>
          </cell>
        </row>
        <row r="252">
          <cell r="F252" t="str">
            <v>Tenderer's Official Representative</v>
          </cell>
        </row>
        <row r="256">
          <cell r="F256" t="str">
            <v>Signature :</v>
          </cell>
        </row>
        <row r="257">
          <cell r="F257" t="str">
            <v>Name  :</v>
          </cell>
          <cell r="G257" t="str">
            <v>Ir. Sudirman</v>
          </cell>
        </row>
        <row r="258">
          <cell r="F258" t="str">
            <v>Position :</v>
          </cell>
          <cell r="G258" t="str">
            <v>Branch Manager of South of Sumatra</v>
          </cell>
        </row>
        <row r="259">
          <cell r="F259" t="str">
            <v>Date :</v>
          </cell>
          <cell r="G259" t="str">
            <v>August 24, 2007</v>
          </cell>
        </row>
        <row r="260">
          <cell r="F260" t="str">
            <v>Company Stamp :</v>
          </cell>
        </row>
        <row r="263">
          <cell r="A263">
            <v>5</v>
          </cell>
          <cell r="B263" t="str">
            <v>Price Item Number</v>
          </cell>
          <cell r="D263" t="str">
            <v>II-1-5</v>
          </cell>
        </row>
        <row r="264">
          <cell r="B264" t="str">
            <v>Description</v>
          </cell>
          <cell r="D264" t="str">
            <v>Earthfill type-B2 from borrow area distance 0.05 - 1 km</v>
          </cell>
        </row>
        <row r="266">
          <cell r="F266" t="str">
            <v>Foreign Currency</v>
          </cell>
          <cell r="H266" t="str">
            <v>Local Currency</v>
          </cell>
        </row>
        <row r="267">
          <cell r="F267" t="str">
            <v>( ¥ )</v>
          </cell>
          <cell r="H267" t="str">
            <v>(Rp)</v>
          </cell>
        </row>
        <row r="268">
          <cell r="B268" t="str">
            <v>Item</v>
          </cell>
          <cell r="D268" t="str">
            <v>Unit</v>
          </cell>
          <cell r="E268" t="str">
            <v>Quantity</v>
          </cell>
          <cell r="F268" t="str">
            <v>Unit</v>
          </cell>
          <cell r="G268" t="str">
            <v>Amount</v>
          </cell>
          <cell r="H268" t="str">
            <v>Unit</v>
          </cell>
          <cell r="I268" t="str">
            <v>Amount</v>
          </cell>
        </row>
        <row r="269">
          <cell r="F269" t="str">
            <v>Price</v>
          </cell>
          <cell r="H269" t="str">
            <v>Price</v>
          </cell>
        </row>
        <row r="270">
          <cell r="B270">
            <v>1</v>
          </cell>
          <cell r="C270" t="str">
            <v>Materials and Plant</v>
          </cell>
        </row>
        <row r="271">
          <cell r="C271" t="str">
            <v>soil</v>
          </cell>
          <cell r="E271">
            <v>1.2</v>
          </cell>
          <cell r="H271">
            <v>1000</v>
          </cell>
          <cell r="I271">
            <v>1200</v>
          </cell>
        </row>
        <row r="273">
          <cell r="B273">
            <v>2</v>
          </cell>
          <cell r="C273" t="str">
            <v>Contractor's Equipment</v>
          </cell>
        </row>
        <row r="274">
          <cell r="B274">
            <v>1</v>
          </cell>
          <cell r="C274" t="str">
            <v>Excavator</v>
          </cell>
          <cell r="D274" t="str">
            <v>hour</v>
          </cell>
          <cell r="E274" t="e">
            <v>#REF!</v>
          </cell>
          <cell r="G274" t="e">
            <v>#REF!</v>
          </cell>
          <cell r="H274">
            <v>253500</v>
          </cell>
          <cell r="I274" t="e">
            <v>#REF!</v>
          </cell>
        </row>
        <row r="275">
          <cell r="B275">
            <v>2</v>
          </cell>
          <cell r="C275" t="str">
            <v>Dump Truck</v>
          </cell>
          <cell r="D275" t="str">
            <v>hour</v>
          </cell>
          <cell r="E275" t="e">
            <v>#REF!</v>
          </cell>
          <cell r="G275" t="e">
            <v>#REF!</v>
          </cell>
          <cell r="H275">
            <v>153500</v>
          </cell>
          <cell r="I275" t="e">
            <v>#REF!</v>
          </cell>
        </row>
        <row r="276">
          <cell r="B276">
            <v>3</v>
          </cell>
          <cell r="C276" t="str">
            <v>Bulldozer</v>
          </cell>
          <cell r="D276" t="str">
            <v>hour</v>
          </cell>
          <cell r="E276" t="e">
            <v>#REF!</v>
          </cell>
          <cell r="G276" t="e">
            <v>#REF!</v>
          </cell>
          <cell r="H276">
            <v>296300</v>
          </cell>
          <cell r="I276" t="e">
            <v>#REF!</v>
          </cell>
        </row>
        <row r="277">
          <cell r="B277">
            <v>4</v>
          </cell>
          <cell r="C277" t="str">
            <v>Vibro Roller</v>
          </cell>
          <cell r="D277" t="str">
            <v>hour</v>
          </cell>
          <cell r="E277" t="e">
            <v>#REF!</v>
          </cell>
          <cell r="G277" t="e">
            <v>#REF!</v>
          </cell>
          <cell r="H277">
            <v>134000</v>
          </cell>
          <cell r="I277" t="e">
            <v>#REF!</v>
          </cell>
        </row>
        <row r="278">
          <cell r="B278">
            <v>5</v>
          </cell>
          <cell r="C278" t="str">
            <v>Excavator</v>
          </cell>
          <cell r="D278" t="str">
            <v>hour</v>
          </cell>
          <cell r="E278" t="e">
            <v>#REF!</v>
          </cell>
          <cell r="G278" t="e">
            <v>#REF!</v>
          </cell>
          <cell r="H278">
            <v>253500</v>
          </cell>
          <cell r="I278" t="e">
            <v>#REF!</v>
          </cell>
        </row>
        <row r="279">
          <cell r="B279">
            <v>6</v>
          </cell>
          <cell r="C279" t="str">
            <v>Water Pump</v>
          </cell>
          <cell r="D279" t="str">
            <v>hour</v>
          </cell>
          <cell r="E279" t="e">
            <v>#REF!</v>
          </cell>
          <cell r="G279" t="e">
            <v>#REF!</v>
          </cell>
          <cell r="H279">
            <v>173100</v>
          </cell>
          <cell r="I279" t="e">
            <v>#REF!</v>
          </cell>
        </row>
        <row r="281">
          <cell r="B281">
            <v>3</v>
          </cell>
          <cell r="C281" t="str">
            <v>Labour</v>
          </cell>
        </row>
        <row r="286">
          <cell r="B286">
            <v>4</v>
          </cell>
          <cell r="C286" t="str">
            <v>Miscellaneous &amp; Transport</v>
          </cell>
        </row>
        <row r="288">
          <cell r="B288">
            <v>5</v>
          </cell>
          <cell r="C288" t="str">
            <v>Sub Total ( 1 - 4 )</v>
          </cell>
          <cell r="G288" t="e">
            <v>#REF!</v>
          </cell>
          <cell r="I288" t="e">
            <v>#REF!</v>
          </cell>
        </row>
        <row r="290">
          <cell r="B290">
            <v>6</v>
          </cell>
          <cell r="C290" t="str">
            <v>Indirect Cost</v>
          </cell>
          <cell r="D290">
            <v>0</v>
          </cell>
          <cell r="G290" t="e">
            <v>#REF!</v>
          </cell>
          <cell r="I290" t="e">
            <v>#REF!</v>
          </cell>
        </row>
        <row r="292">
          <cell r="B292">
            <v>7</v>
          </cell>
          <cell r="C292" t="str">
            <v>Unit Prices</v>
          </cell>
          <cell r="G292" t="e">
            <v>#REF!</v>
          </cell>
          <cell r="I292" t="e">
            <v>#REF!</v>
          </cell>
        </row>
        <row r="295">
          <cell r="F295" t="str">
            <v>Tenderer's Official Representative</v>
          </cell>
        </row>
        <row r="299">
          <cell r="F299" t="str">
            <v>Signature :</v>
          </cell>
        </row>
        <row r="300">
          <cell r="F300" t="str">
            <v>Name  :</v>
          </cell>
          <cell r="G300" t="str">
            <v>Ir. Sudirman</v>
          </cell>
        </row>
        <row r="301">
          <cell r="F301" t="str">
            <v>Position :</v>
          </cell>
          <cell r="G301" t="str">
            <v>Branch Manager of South of Sumatra</v>
          </cell>
        </row>
        <row r="302">
          <cell r="F302" t="str">
            <v>Date :</v>
          </cell>
          <cell r="G302" t="str">
            <v>August 24, 2007</v>
          </cell>
        </row>
        <row r="303">
          <cell r="F303" t="str">
            <v>Company Stamp :</v>
          </cell>
        </row>
        <row r="306">
          <cell r="A306">
            <v>6</v>
          </cell>
          <cell r="B306" t="str">
            <v>Price Item Number</v>
          </cell>
          <cell r="D306" t="str">
            <v>II-1-6</v>
          </cell>
        </row>
        <row r="307">
          <cell r="B307" t="str">
            <v>Description</v>
          </cell>
          <cell r="D307" t="str">
            <v>Earthfill type - B2 from borrow area distance 1 - 3  km</v>
          </cell>
        </row>
        <row r="309">
          <cell r="F309" t="str">
            <v>Foreign Currency</v>
          </cell>
          <cell r="H309" t="str">
            <v>Local Currency</v>
          </cell>
        </row>
        <row r="310">
          <cell r="F310" t="str">
            <v>( ¥ )</v>
          </cell>
          <cell r="H310" t="str">
            <v>(Rp)</v>
          </cell>
        </row>
        <row r="311">
          <cell r="B311" t="str">
            <v>Item</v>
          </cell>
          <cell r="D311" t="str">
            <v>Unit</v>
          </cell>
          <cell r="E311" t="str">
            <v>Quantity</v>
          </cell>
          <cell r="F311" t="str">
            <v>Unit</v>
          </cell>
          <cell r="G311" t="str">
            <v>Amount</v>
          </cell>
          <cell r="H311" t="str">
            <v>Unit</v>
          </cell>
          <cell r="I311" t="str">
            <v>Amount</v>
          </cell>
        </row>
        <row r="312">
          <cell r="F312" t="str">
            <v>Price</v>
          </cell>
          <cell r="H312" t="str">
            <v>Price</v>
          </cell>
        </row>
        <row r="313">
          <cell r="B313">
            <v>1</v>
          </cell>
          <cell r="C313" t="str">
            <v>Materials and Plant</v>
          </cell>
        </row>
        <row r="314">
          <cell r="C314" t="str">
            <v>Soil</v>
          </cell>
          <cell r="D314" t="str">
            <v>m3</v>
          </cell>
          <cell r="E314">
            <v>1.1499999999999999</v>
          </cell>
          <cell r="H314">
            <v>1000</v>
          </cell>
          <cell r="I314">
            <v>1150</v>
          </cell>
        </row>
        <row r="319">
          <cell r="B319">
            <v>2</v>
          </cell>
          <cell r="C319" t="str">
            <v>Contractor's Equipment</v>
          </cell>
        </row>
        <row r="320">
          <cell r="B320">
            <v>1</v>
          </cell>
          <cell r="C320" t="str">
            <v>Excavator</v>
          </cell>
          <cell r="D320" t="str">
            <v>hour</v>
          </cell>
          <cell r="E320" t="e">
            <v>#REF!</v>
          </cell>
          <cell r="G320" t="e">
            <v>#REF!</v>
          </cell>
          <cell r="H320">
            <v>253500</v>
          </cell>
          <cell r="I320" t="e">
            <v>#REF!</v>
          </cell>
        </row>
        <row r="321">
          <cell r="B321">
            <v>2</v>
          </cell>
          <cell r="C321" t="str">
            <v>Dump Truck</v>
          </cell>
          <cell r="D321" t="str">
            <v>hour</v>
          </cell>
          <cell r="E321" t="e">
            <v>#REF!</v>
          </cell>
          <cell r="G321" t="e">
            <v>#REF!</v>
          </cell>
          <cell r="H321">
            <v>153500</v>
          </cell>
          <cell r="I321" t="e">
            <v>#REF!</v>
          </cell>
        </row>
        <row r="322">
          <cell r="B322">
            <v>3</v>
          </cell>
          <cell r="C322" t="str">
            <v>Bulldozer</v>
          </cell>
          <cell r="D322" t="str">
            <v>hour</v>
          </cell>
          <cell r="E322" t="e">
            <v>#REF!</v>
          </cell>
          <cell r="G322" t="e">
            <v>#REF!</v>
          </cell>
          <cell r="H322">
            <v>296300</v>
          </cell>
          <cell r="I322" t="e">
            <v>#REF!</v>
          </cell>
        </row>
        <row r="323">
          <cell r="B323">
            <v>4</v>
          </cell>
          <cell r="C323" t="str">
            <v>Vibro Roller</v>
          </cell>
          <cell r="D323" t="str">
            <v>hour</v>
          </cell>
          <cell r="E323" t="e">
            <v>#REF!</v>
          </cell>
          <cell r="G323" t="e">
            <v>#REF!</v>
          </cell>
          <cell r="H323">
            <v>134000</v>
          </cell>
          <cell r="I323" t="e">
            <v>#REF!</v>
          </cell>
        </row>
        <row r="324">
          <cell r="B324">
            <v>5</v>
          </cell>
          <cell r="C324" t="str">
            <v>Excavator</v>
          </cell>
          <cell r="D324" t="str">
            <v>hour</v>
          </cell>
          <cell r="E324" t="e">
            <v>#REF!</v>
          </cell>
          <cell r="G324" t="e">
            <v>#REF!</v>
          </cell>
          <cell r="H324">
            <v>253500</v>
          </cell>
          <cell r="I324" t="e">
            <v>#REF!</v>
          </cell>
        </row>
        <row r="325">
          <cell r="B325">
            <v>6</v>
          </cell>
          <cell r="C325" t="str">
            <v>Water Pump</v>
          </cell>
          <cell r="D325" t="str">
            <v>hour</v>
          </cell>
          <cell r="E325" t="e">
            <v>#REF!</v>
          </cell>
          <cell r="G325" t="e">
            <v>#REF!</v>
          </cell>
          <cell r="H325">
            <v>173100</v>
          </cell>
          <cell r="I325" t="e">
            <v>#REF!</v>
          </cell>
        </row>
        <row r="327">
          <cell r="B327">
            <v>3</v>
          </cell>
          <cell r="C327" t="str">
            <v>Labour</v>
          </cell>
        </row>
        <row r="332">
          <cell r="B332">
            <v>4</v>
          </cell>
          <cell r="C332" t="str">
            <v>Miscellaneous &amp; Transport</v>
          </cell>
        </row>
        <row r="338">
          <cell r="B338">
            <v>5</v>
          </cell>
          <cell r="C338" t="str">
            <v>Sub Total ( 1 - 4 )</v>
          </cell>
          <cell r="G338" t="e">
            <v>#REF!</v>
          </cell>
          <cell r="I338" t="e">
            <v>#REF!</v>
          </cell>
        </row>
        <row r="340">
          <cell r="B340">
            <v>6</v>
          </cell>
          <cell r="C340" t="str">
            <v>Indirect Cost</v>
          </cell>
          <cell r="D340">
            <v>0</v>
          </cell>
          <cell r="G340" t="e">
            <v>#REF!</v>
          </cell>
          <cell r="I340" t="e">
            <v>#REF!</v>
          </cell>
        </row>
        <row r="342">
          <cell r="B342">
            <v>7</v>
          </cell>
          <cell r="C342" t="str">
            <v>Unit Prices</v>
          </cell>
          <cell r="G342" t="e">
            <v>#REF!</v>
          </cell>
          <cell r="I342" t="e">
            <v>#REF!</v>
          </cell>
        </row>
        <row r="345">
          <cell r="F345" t="str">
            <v>Tenderer's Official Representative</v>
          </cell>
        </row>
        <row r="349">
          <cell r="F349" t="str">
            <v>Signature :</v>
          </cell>
        </row>
        <row r="350">
          <cell r="F350" t="str">
            <v>Name  :</v>
          </cell>
          <cell r="G350" t="str">
            <v>Ir. Sudirman</v>
          </cell>
        </row>
        <row r="351">
          <cell r="F351" t="str">
            <v>Position :</v>
          </cell>
          <cell r="G351" t="str">
            <v>Branch Manager of South of Sumatra</v>
          </cell>
        </row>
        <row r="352">
          <cell r="F352" t="str">
            <v>Date :</v>
          </cell>
          <cell r="G352" t="str">
            <v>August 24, 2007</v>
          </cell>
        </row>
        <row r="353">
          <cell r="F353" t="str">
            <v>Company Stamp :</v>
          </cell>
        </row>
        <row r="356">
          <cell r="A356">
            <v>7</v>
          </cell>
          <cell r="B356" t="str">
            <v>Price Item Number</v>
          </cell>
          <cell r="D356" t="str">
            <v>II-1-7</v>
          </cell>
        </row>
        <row r="357">
          <cell r="B357" t="str">
            <v>Description</v>
          </cell>
          <cell r="D357" t="str">
            <v>Earthfill type-B2 from borrow area distance 3 - 5 km</v>
          </cell>
        </row>
        <row r="359">
          <cell r="F359" t="str">
            <v>Foreign Currency</v>
          </cell>
          <cell r="H359" t="str">
            <v>Local Currency</v>
          </cell>
        </row>
        <row r="360">
          <cell r="F360" t="str">
            <v>( ¥ )</v>
          </cell>
          <cell r="H360" t="str">
            <v>(Rp)</v>
          </cell>
        </row>
        <row r="361">
          <cell r="B361" t="str">
            <v>Item</v>
          </cell>
          <cell r="D361" t="str">
            <v>Unit</v>
          </cell>
          <cell r="E361" t="str">
            <v>Quantity</v>
          </cell>
          <cell r="F361" t="str">
            <v>Unit</v>
          </cell>
          <cell r="G361" t="str">
            <v>Amount</v>
          </cell>
          <cell r="H361" t="str">
            <v>Unit</v>
          </cell>
          <cell r="I361" t="str">
            <v>Amount</v>
          </cell>
        </row>
        <row r="362">
          <cell r="F362" t="str">
            <v>Price</v>
          </cell>
          <cell r="H362" t="str">
            <v>Price</v>
          </cell>
        </row>
        <row r="363">
          <cell r="B363">
            <v>1</v>
          </cell>
          <cell r="C363" t="str">
            <v>Materials and Plant</v>
          </cell>
        </row>
        <row r="364">
          <cell r="B364">
            <v>1</v>
          </cell>
          <cell r="C364" t="str">
            <v>Soil</v>
          </cell>
          <cell r="D364" t="str">
            <v>m3</v>
          </cell>
          <cell r="E364">
            <v>1.1000000000000001</v>
          </cell>
          <cell r="G364">
            <v>0</v>
          </cell>
          <cell r="H364">
            <v>1000</v>
          </cell>
          <cell r="I364">
            <v>1100</v>
          </cell>
        </row>
        <row r="367">
          <cell r="B367">
            <v>2</v>
          </cell>
          <cell r="C367" t="str">
            <v>Contractor's Equipment</v>
          </cell>
        </row>
        <row r="368">
          <cell r="B368">
            <v>1</v>
          </cell>
          <cell r="C368" t="str">
            <v>Excavator</v>
          </cell>
          <cell r="D368" t="str">
            <v>hour</v>
          </cell>
          <cell r="E368" t="e">
            <v>#REF!</v>
          </cell>
          <cell r="G368" t="e">
            <v>#REF!</v>
          </cell>
          <cell r="H368">
            <v>253500</v>
          </cell>
          <cell r="I368" t="e">
            <v>#REF!</v>
          </cell>
        </row>
        <row r="369">
          <cell r="B369">
            <v>2</v>
          </cell>
          <cell r="C369" t="str">
            <v>Dump Truck</v>
          </cell>
          <cell r="D369" t="str">
            <v>hour</v>
          </cell>
          <cell r="E369" t="e">
            <v>#REF!</v>
          </cell>
          <cell r="G369" t="e">
            <v>#REF!</v>
          </cell>
          <cell r="H369">
            <v>153500</v>
          </cell>
          <cell r="I369" t="e">
            <v>#REF!</v>
          </cell>
        </row>
        <row r="370">
          <cell r="B370">
            <v>3</v>
          </cell>
          <cell r="C370" t="str">
            <v>Bulldozer</v>
          </cell>
          <cell r="D370" t="str">
            <v>hour</v>
          </cell>
          <cell r="E370" t="e">
            <v>#REF!</v>
          </cell>
          <cell r="G370" t="e">
            <v>#REF!</v>
          </cell>
          <cell r="H370">
            <v>296300</v>
          </cell>
          <cell r="I370" t="e">
            <v>#REF!</v>
          </cell>
        </row>
        <row r="371">
          <cell r="B371">
            <v>4</v>
          </cell>
          <cell r="C371" t="str">
            <v>Vibro Roller</v>
          </cell>
          <cell r="D371" t="str">
            <v>hour</v>
          </cell>
          <cell r="E371" t="e">
            <v>#REF!</v>
          </cell>
          <cell r="G371" t="e">
            <v>#REF!</v>
          </cell>
          <cell r="H371">
            <v>134000</v>
          </cell>
          <cell r="I371" t="e">
            <v>#REF!</v>
          </cell>
        </row>
        <row r="372">
          <cell r="B372">
            <v>5</v>
          </cell>
          <cell r="C372" t="str">
            <v>Excavator</v>
          </cell>
          <cell r="D372" t="str">
            <v>hour</v>
          </cell>
          <cell r="E372" t="e">
            <v>#REF!</v>
          </cell>
          <cell r="G372" t="e">
            <v>#REF!</v>
          </cell>
          <cell r="H372">
            <v>253500</v>
          </cell>
          <cell r="I372" t="e">
            <v>#REF!</v>
          </cell>
        </row>
        <row r="373">
          <cell r="B373">
            <v>6</v>
          </cell>
          <cell r="C373" t="str">
            <v>Water Pump</v>
          </cell>
          <cell r="D373" t="str">
            <v>hour</v>
          </cell>
          <cell r="E373" t="e">
            <v>#REF!</v>
          </cell>
          <cell r="G373" t="e">
            <v>#REF!</v>
          </cell>
          <cell r="H373">
            <v>173100</v>
          </cell>
          <cell r="I373" t="e">
            <v>#REF!</v>
          </cell>
        </row>
        <row r="375">
          <cell r="B375">
            <v>3</v>
          </cell>
          <cell r="C375" t="str">
            <v>Labour</v>
          </cell>
        </row>
        <row r="380">
          <cell r="B380">
            <v>4</v>
          </cell>
          <cell r="C380" t="str">
            <v>Miscellaneous &amp; Transport</v>
          </cell>
        </row>
        <row r="386">
          <cell r="B386">
            <v>5</v>
          </cell>
          <cell r="C386" t="str">
            <v>Sub Total ( 1 - 4 )</v>
          </cell>
          <cell r="G386" t="e">
            <v>#REF!</v>
          </cell>
          <cell r="I386" t="e">
            <v>#REF!</v>
          </cell>
        </row>
        <row r="388">
          <cell r="B388">
            <v>6</v>
          </cell>
          <cell r="C388" t="str">
            <v>Indirect Cost</v>
          </cell>
          <cell r="D388">
            <v>0</v>
          </cell>
          <cell r="G388" t="e">
            <v>#REF!</v>
          </cell>
          <cell r="I388" t="e">
            <v>#REF!</v>
          </cell>
        </row>
        <row r="390">
          <cell r="B390">
            <v>7</v>
          </cell>
          <cell r="C390" t="str">
            <v>Unit Prices</v>
          </cell>
          <cell r="G390" t="e">
            <v>#REF!</v>
          </cell>
          <cell r="I390" t="e">
            <v>#REF!</v>
          </cell>
        </row>
        <row r="393">
          <cell r="F393" t="str">
            <v>Tenderer's Official Representative</v>
          </cell>
        </row>
        <row r="397">
          <cell r="F397" t="str">
            <v>Signature :</v>
          </cell>
        </row>
        <row r="398">
          <cell r="F398" t="str">
            <v>Name  :</v>
          </cell>
          <cell r="G398" t="str">
            <v>Ir. Sudirman</v>
          </cell>
        </row>
        <row r="399">
          <cell r="F399" t="str">
            <v>Position :</v>
          </cell>
          <cell r="G399" t="str">
            <v>Branch Manager of South of Sumatra</v>
          </cell>
        </row>
        <row r="400">
          <cell r="F400" t="str">
            <v>Date :</v>
          </cell>
          <cell r="G400" t="str">
            <v>August 24, 2007</v>
          </cell>
        </row>
        <row r="401">
          <cell r="F401" t="str">
            <v>Company Stamp :</v>
          </cell>
        </row>
        <row r="405">
          <cell r="A405">
            <v>8</v>
          </cell>
          <cell r="B405" t="str">
            <v>Price Item Number</v>
          </cell>
          <cell r="D405" t="str">
            <v>IIB-3-2</v>
          </cell>
        </row>
        <row r="406">
          <cell r="B406" t="str">
            <v>Description</v>
          </cell>
          <cell r="D406" t="str">
            <v>Back Fill  for structure</v>
          </cell>
        </row>
        <row r="408">
          <cell r="F408" t="str">
            <v>Foreign Currency</v>
          </cell>
          <cell r="H408" t="str">
            <v>Local Currency</v>
          </cell>
        </row>
        <row r="409">
          <cell r="F409" t="str">
            <v>( ¥ )</v>
          </cell>
          <cell r="H409" t="str">
            <v>(Rp)</v>
          </cell>
        </row>
        <row r="410">
          <cell r="B410" t="str">
            <v>Item</v>
          </cell>
          <cell r="D410" t="str">
            <v>Unit</v>
          </cell>
          <cell r="E410" t="str">
            <v>Quantity</v>
          </cell>
          <cell r="F410" t="str">
            <v>Unit</v>
          </cell>
          <cell r="G410" t="str">
            <v>Amount</v>
          </cell>
          <cell r="H410" t="str">
            <v>Unit</v>
          </cell>
          <cell r="I410" t="str">
            <v>Amount</v>
          </cell>
        </row>
        <row r="411">
          <cell r="F411" t="str">
            <v>Price</v>
          </cell>
          <cell r="H411" t="str">
            <v>Price</v>
          </cell>
        </row>
        <row r="412">
          <cell r="B412">
            <v>1</v>
          </cell>
          <cell r="C412" t="str">
            <v>Materials and Plant</v>
          </cell>
        </row>
        <row r="413">
          <cell r="B413">
            <v>1</v>
          </cell>
          <cell r="C413" t="str">
            <v>Soil</v>
          </cell>
          <cell r="D413" t="str">
            <v>cu.m</v>
          </cell>
          <cell r="E413">
            <v>1.2</v>
          </cell>
          <cell r="G413">
            <v>0</v>
          </cell>
          <cell r="H413">
            <v>2000</v>
          </cell>
          <cell r="I413">
            <v>2400</v>
          </cell>
        </row>
        <row r="416">
          <cell r="B416">
            <v>2</v>
          </cell>
          <cell r="C416" t="str">
            <v>Contractor's Equipment</v>
          </cell>
        </row>
        <row r="417">
          <cell r="B417">
            <v>1</v>
          </cell>
          <cell r="C417" t="str">
            <v>Excavator</v>
          </cell>
          <cell r="D417" t="str">
            <v>hour</v>
          </cell>
          <cell r="E417">
            <v>1.43E-2</v>
          </cell>
          <cell r="G417">
            <v>0</v>
          </cell>
          <cell r="H417">
            <v>253500</v>
          </cell>
          <cell r="I417">
            <v>3625.05</v>
          </cell>
        </row>
        <row r="418">
          <cell r="B418">
            <v>2</v>
          </cell>
          <cell r="C418" t="str">
            <v>Dump Truck</v>
          </cell>
          <cell r="D418" t="str">
            <v>hour</v>
          </cell>
          <cell r="E418">
            <v>3.2300000000000002E-2</v>
          </cell>
          <cell r="G418">
            <v>0</v>
          </cell>
          <cell r="H418">
            <v>153500</v>
          </cell>
          <cell r="I418">
            <v>4958.05</v>
          </cell>
        </row>
        <row r="419">
          <cell r="B419">
            <v>3</v>
          </cell>
          <cell r="C419" t="str">
            <v>Bulldozer</v>
          </cell>
          <cell r="D419" t="str">
            <v>hour</v>
          </cell>
          <cell r="E419">
            <v>6.8999999999999999E-3</v>
          </cell>
          <cell r="G419">
            <v>0</v>
          </cell>
          <cell r="H419">
            <v>296300</v>
          </cell>
          <cell r="I419">
            <v>2044.47</v>
          </cell>
        </row>
        <row r="420">
          <cell r="B420">
            <v>4</v>
          </cell>
          <cell r="C420" t="str">
            <v>Vibro Roller</v>
          </cell>
          <cell r="D420" t="str">
            <v>hour</v>
          </cell>
          <cell r="E420">
            <v>6.8999999999999999E-3</v>
          </cell>
          <cell r="G420">
            <v>0</v>
          </cell>
          <cell r="H420">
            <v>196100</v>
          </cell>
          <cell r="I420">
            <v>1353.09</v>
          </cell>
        </row>
        <row r="421">
          <cell r="B421">
            <v>5</v>
          </cell>
          <cell r="C421" t="str">
            <v>Water Pump</v>
          </cell>
          <cell r="D421" t="str">
            <v>hour</v>
          </cell>
          <cell r="E421">
            <v>4.0000000000000001E-3</v>
          </cell>
          <cell r="G421">
            <v>0</v>
          </cell>
          <cell r="H421">
            <v>173100</v>
          </cell>
          <cell r="I421">
            <v>692.4</v>
          </cell>
        </row>
        <row r="423">
          <cell r="B423">
            <v>3</v>
          </cell>
          <cell r="C423" t="str">
            <v>Labour</v>
          </cell>
        </row>
        <row r="424">
          <cell r="B424" t="str">
            <v>a</v>
          </cell>
          <cell r="C424" t="str">
            <v>Foreman</v>
          </cell>
          <cell r="D424" t="str">
            <v>day</v>
          </cell>
          <cell r="G424">
            <v>0</v>
          </cell>
          <cell r="H424">
            <v>40000</v>
          </cell>
          <cell r="I424">
            <v>0</v>
          </cell>
        </row>
        <row r="425">
          <cell r="B425" t="str">
            <v>b</v>
          </cell>
          <cell r="C425" t="str">
            <v>Common labour</v>
          </cell>
          <cell r="D425" t="str">
            <v>day</v>
          </cell>
          <cell r="G425">
            <v>0</v>
          </cell>
          <cell r="H425">
            <v>25000</v>
          </cell>
          <cell r="I425">
            <v>0</v>
          </cell>
        </row>
        <row r="428">
          <cell r="B428">
            <v>4</v>
          </cell>
          <cell r="C428" t="str">
            <v>Miscellaneous &amp; Transport</v>
          </cell>
        </row>
        <row r="434">
          <cell r="B434">
            <v>5</v>
          </cell>
          <cell r="C434" t="str">
            <v>Sub Total ( 1 - 4 )</v>
          </cell>
          <cell r="G434">
            <v>0</v>
          </cell>
          <cell r="I434">
            <v>15073.06</v>
          </cell>
        </row>
        <row r="436">
          <cell r="B436">
            <v>6</v>
          </cell>
          <cell r="C436" t="str">
            <v>Indirect Cost</v>
          </cell>
          <cell r="D436">
            <v>0</v>
          </cell>
          <cell r="G436">
            <v>0</v>
          </cell>
          <cell r="I436">
            <v>0</v>
          </cell>
        </row>
        <row r="438">
          <cell r="A438" t="str">
            <v>EW 8</v>
          </cell>
          <cell r="B438">
            <v>7</v>
          </cell>
          <cell r="C438" t="str">
            <v>Unit Prices (rounded)</v>
          </cell>
          <cell r="G438">
            <v>0</v>
          </cell>
          <cell r="I438">
            <v>15073</v>
          </cell>
        </row>
        <row r="441">
          <cell r="F441" t="str">
            <v>Tenderer's Official Representative</v>
          </cell>
        </row>
        <row r="445">
          <cell r="F445" t="str">
            <v>Signature :</v>
          </cell>
        </row>
        <row r="446">
          <cell r="F446" t="str">
            <v>Name  :</v>
          </cell>
          <cell r="G446" t="str">
            <v>Ir. Sudirman</v>
          </cell>
        </row>
        <row r="447">
          <cell r="F447" t="str">
            <v>Position :</v>
          </cell>
          <cell r="G447" t="str">
            <v>Branch Manager of South of Sumatra</v>
          </cell>
        </row>
        <row r="448">
          <cell r="F448" t="str">
            <v>Date :</v>
          </cell>
          <cell r="G448" t="str">
            <v>August 24, 2007</v>
          </cell>
        </row>
        <row r="449">
          <cell r="F449" t="str">
            <v>Company Stamp :</v>
          </cell>
        </row>
        <row r="454">
          <cell r="A454">
            <v>9</v>
          </cell>
          <cell r="B454" t="str">
            <v>Price Item Number</v>
          </cell>
          <cell r="D454" t="str">
            <v>II-1-11, II-2-11</v>
          </cell>
        </row>
        <row r="455">
          <cell r="B455" t="str">
            <v>Description</v>
          </cell>
          <cell r="D455" t="str">
            <v>Sod Facing</v>
          </cell>
        </row>
        <row r="457">
          <cell r="F457" t="str">
            <v>Foreign Currency</v>
          </cell>
          <cell r="H457" t="str">
            <v>Local Currency</v>
          </cell>
        </row>
        <row r="458">
          <cell r="F458" t="str">
            <v>( ¥ )</v>
          </cell>
          <cell r="H458" t="str">
            <v>(Rp)</v>
          </cell>
        </row>
        <row r="459">
          <cell r="B459" t="str">
            <v>Item</v>
          </cell>
          <cell r="D459" t="str">
            <v>Unit</v>
          </cell>
          <cell r="E459" t="str">
            <v>Quantity</v>
          </cell>
          <cell r="F459" t="str">
            <v>Unit</v>
          </cell>
          <cell r="G459" t="str">
            <v>Amount</v>
          </cell>
          <cell r="H459" t="str">
            <v>Unit</v>
          </cell>
          <cell r="I459" t="str">
            <v>Amount</v>
          </cell>
        </row>
        <row r="460">
          <cell r="F460" t="str">
            <v>Price</v>
          </cell>
          <cell r="H460" t="str">
            <v>Price</v>
          </cell>
        </row>
        <row r="461">
          <cell r="B461">
            <v>1</v>
          </cell>
          <cell r="C461" t="str">
            <v>Materials and Plant</v>
          </cell>
        </row>
        <row r="462">
          <cell r="B462">
            <v>1</v>
          </cell>
          <cell r="C462" t="str">
            <v>Sod Facing</v>
          </cell>
          <cell r="D462" t="str">
            <v>m2</v>
          </cell>
          <cell r="E462">
            <v>1</v>
          </cell>
          <cell r="G462">
            <v>0</v>
          </cell>
          <cell r="H462">
            <v>1500</v>
          </cell>
          <cell r="I462">
            <v>1500</v>
          </cell>
          <cell r="J462">
            <v>1500</v>
          </cell>
        </row>
        <row r="466">
          <cell r="B466">
            <v>2</v>
          </cell>
          <cell r="C466" t="str">
            <v>Contractor's Equipment</v>
          </cell>
        </row>
        <row r="470">
          <cell r="B470">
            <v>3</v>
          </cell>
          <cell r="C470" t="str">
            <v>Labour</v>
          </cell>
        </row>
        <row r="471">
          <cell r="A471">
            <v>0.30000000000000004</v>
          </cell>
          <cell r="B471" t="str">
            <v>a</v>
          </cell>
          <cell r="C471" t="str">
            <v>Foreman</v>
          </cell>
          <cell r="D471" t="str">
            <v>day</v>
          </cell>
          <cell r="E471">
            <v>6.000000000000001E-3</v>
          </cell>
          <cell r="G471">
            <v>0</v>
          </cell>
          <cell r="H471">
            <v>40000</v>
          </cell>
          <cell r="I471">
            <v>240</v>
          </cell>
          <cell r="J471">
            <v>50</v>
          </cell>
        </row>
        <row r="472">
          <cell r="A472">
            <v>3</v>
          </cell>
          <cell r="B472" t="str">
            <v>b</v>
          </cell>
          <cell r="C472" t="str">
            <v>Common labour</v>
          </cell>
          <cell r="D472" t="str">
            <v>day</v>
          </cell>
          <cell r="E472">
            <v>0.06</v>
          </cell>
          <cell r="G472">
            <v>0</v>
          </cell>
          <cell r="H472">
            <v>25000</v>
          </cell>
          <cell r="I472">
            <v>1500</v>
          </cell>
          <cell r="J472">
            <v>50</v>
          </cell>
        </row>
        <row r="475">
          <cell r="B475">
            <v>4</v>
          </cell>
          <cell r="C475" t="str">
            <v>Miscellaneous &amp; Transport</v>
          </cell>
        </row>
        <row r="481">
          <cell r="B481">
            <v>5</v>
          </cell>
          <cell r="C481" t="str">
            <v>Sub Total ( 1 - 4 )</v>
          </cell>
          <cell r="G481">
            <v>0</v>
          </cell>
          <cell r="I481">
            <v>3240</v>
          </cell>
        </row>
        <row r="483">
          <cell r="B483">
            <v>6</v>
          </cell>
          <cell r="C483" t="str">
            <v>Indirect Cost</v>
          </cell>
          <cell r="D483">
            <v>0</v>
          </cell>
          <cell r="G483">
            <v>0</v>
          </cell>
          <cell r="I483">
            <v>0</v>
          </cell>
        </row>
        <row r="485">
          <cell r="A485" t="str">
            <v>EW 9</v>
          </cell>
          <cell r="B485">
            <v>7</v>
          </cell>
          <cell r="C485" t="str">
            <v>Unit Prices (rounded)</v>
          </cell>
          <cell r="G485">
            <v>0</v>
          </cell>
          <cell r="I485">
            <v>3240</v>
          </cell>
        </row>
        <row r="488">
          <cell r="F488" t="str">
            <v>Tenderer's Official Representative</v>
          </cell>
        </row>
        <row r="492">
          <cell r="F492" t="str">
            <v>Signature :</v>
          </cell>
        </row>
        <row r="493">
          <cell r="F493" t="str">
            <v>Name  :</v>
          </cell>
          <cell r="G493" t="str">
            <v>Ir. Sudirman</v>
          </cell>
        </row>
        <row r="494">
          <cell r="F494" t="str">
            <v>Position :</v>
          </cell>
          <cell r="G494" t="str">
            <v>Branch Manager of South of Sumatra</v>
          </cell>
        </row>
        <row r="495">
          <cell r="F495" t="str">
            <v>Date :</v>
          </cell>
          <cell r="G495" t="str">
            <v>August 24, 2007</v>
          </cell>
        </row>
        <row r="496">
          <cell r="F496" t="str">
            <v>Company Stamp :</v>
          </cell>
        </row>
        <row r="500">
          <cell r="A500">
            <v>10</v>
          </cell>
          <cell r="B500" t="str">
            <v>Price Item Number</v>
          </cell>
          <cell r="D500" t="str">
            <v>II-2-1</v>
          </cell>
        </row>
        <row r="501">
          <cell r="B501" t="str">
            <v>Description</v>
          </cell>
          <cell r="D501" t="str">
            <v xml:space="preserve">Clearing and Grubbing </v>
          </cell>
        </row>
        <row r="503">
          <cell r="F503" t="str">
            <v>Foreign Currency</v>
          </cell>
          <cell r="H503" t="str">
            <v>Local Currency</v>
          </cell>
        </row>
        <row r="504">
          <cell r="F504" t="str">
            <v>( ¥ )</v>
          </cell>
          <cell r="H504" t="str">
            <v>(Rp)</v>
          </cell>
        </row>
        <row r="505">
          <cell r="B505" t="str">
            <v>Item</v>
          </cell>
          <cell r="D505" t="str">
            <v>Unit</v>
          </cell>
          <cell r="E505" t="str">
            <v>Quantity</v>
          </cell>
          <cell r="F505" t="str">
            <v>Unit</v>
          </cell>
          <cell r="G505" t="str">
            <v>Amount</v>
          </cell>
          <cell r="H505" t="str">
            <v>Unit</v>
          </cell>
          <cell r="I505" t="str">
            <v>Amount</v>
          </cell>
        </row>
        <row r="506">
          <cell r="F506" t="str">
            <v>Price</v>
          </cell>
          <cell r="H506" t="str">
            <v>Price</v>
          </cell>
        </row>
        <row r="507">
          <cell r="B507">
            <v>1</v>
          </cell>
          <cell r="C507" t="str">
            <v>Materials and Plant</v>
          </cell>
        </row>
        <row r="509">
          <cell r="B509">
            <v>2</v>
          </cell>
          <cell r="C509" t="str">
            <v>Contractor's Equipment</v>
          </cell>
        </row>
        <row r="510">
          <cell r="B510">
            <v>1</v>
          </cell>
          <cell r="C510" t="str">
            <v>Bulldozer</v>
          </cell>
          <cell r="D510" t="str">
            <v>hour</v>
          </cell>
          <cell r="E510">
            <v>2.3E-3</v>
          </cell>
          <cell r="G510">
            <v>0</v>
          </cell>
          <cell r="H510">
            <v>296300</v>
          </cell>
          <cell r="I510">
            <v>681.49</v>
          </cell>
        </row>
        <row r="514">
          <cell r="B514">
            <v>3</v>
          </cell>
          <cell r="C514" t="str">
            <v>Labour</v>
          </cell>
        </row>
        <row r="515">
          <cell r="B515" t="str">
            <v>a</v>
          </cell>
          <cell r="C515" t="str">
            <v>Foreman</v>
          </cell>
          <cell r="D515" t="str">
            <v>day</v>
          </cell>
          <cell r="G515">
            <v>0</v>
          </cell>
          <cell r="H515">
            <v>40000</v>
          </cell>
          <cell r="I515">
            <v>0</v>
          </cell>
        </row>
        <row r="516">
          <cell r="B516" t="str">
            <v>b</v>
          </cell>
          <cell r="C516" t="str">
            <v>Common labour</v>
          </cell>
          <cell r="D516" t="str">
            <v>day</v>
          </cell>
          <cell r="G516">
            <v>0</v>
          </cell>
          <cell r="H516">
            <v>25000</v>
          </cell>
          <cell r="I516">
            <v>0</v>
          </cell>
        </row>
        <row r="518">
          <cell r="B518">
            <v>4</v>
          </cell>
          <cell r="C518" t="str">
            <v>Miscellaneous &amp; Transport</v>
          </cell>
        </row>
        <row r="521">
          <cell r="B521">
            <v>5</v>
          </cell>
          <cell r="C521" t="str">
            <v>Sub Total ( 1 - 4 )</v>
          </cell>
          <cell r="G521">
            <v>0</v>
          </cell>
          <cell r="I521">
            <v>681.49</v>
          </cell>
        </row>
        <row r="523">
          <cell r="B523">
            <v>6</v>
          </cell>
          <cell r="C523" t="str">
            <v>Indirect Cost</v>
          </cell>
          <cell r="D523">
            <v>0</v>
          </cell>
          <cell r="G523">
            <v>0</v>
          </cell>
          <cell r="I523">
            <v>0</v>
          </cell>
        </row>
        <row r="525">
          <cell r="A525" t="str">
            <v>EW 10</v>
          </cell>
          <cell r="B525">
            <v>7</v>
          </cell>
          <cell r="C525" t="str">
            <v>Unit Prices (rounded)</v>
          </cell>
          <cell r="G525">
            <v>0</v>
          </cell>
          <cell r="I525">
            <v>681</v>
          </cell>
        </row>
        <row r="528">
          <cell r="F528" t="str">
            <v>Tenderer's Official Representative</v>
          </cell>
        </row>
        <row r="532">
          <cell r="F532" t="str">
            <v>Signature :</v>
          </cell>
        </row>
        <row r="533">
          <cell r="F533" t="str">
            <v>Name  :</v>
          </cell>
          <cell r="G533" t="str">
            <v>Ir. Sudirman</v>
          </cell>
        </row>
        <row r="534">
          <cell r="F534" t="str">
            <v>Position :</v>
          </cell>
          <cell r="G534" t="str">
            <v>Branch Manager of South of Sumatra</v>
          </cell>
        </row>
        <row r="535">
          <cell r="F535" t="str">
            <v>Date :</v>
          </cell>
          <cell r="G535" t="str">
            <v>August 24, 2007</v>
          </cell>
        </row>
        <row r="536">
          <cell r="F536" t="str">
            <v>Company Stamp :</v>
          </cell>
        </row>
        <row r="539">
          <cell r="A539" t="str">
            <v>10a</v>
          </cell>
          <cell r="B539" t="str">
            <v>Price Item Number</v>
          </cell>
          <cell r="D539" t="str">
            <v>IIA-1-10</v>
          </cell>
        </row>
        <row r="540">
          <cell r="B540" t="str">
            <v>Description</v>
          </cell>
          <cell r="D540" t="str">
            <v>Gravel metalling for inspection road</v>
          </cell>
        </row>
        <row r="542">
          <cell r="F542" t="str">
            <v>Foreign Currency</v>
          </cell>
          <cell r="H542" t="str">
            <v>Local Currency</v>
          </cell>
        </row>
        <row r="543">
          <cell r="F543" t="str">
            <v>( ¥ )</v>
          </cell>
          <cell r="H543" t="str">
            <v>(Rp)</v>
          </cell>
        </row>
        <row r="544">
          <cell r="B544" t="str">
            <v>Item</v>
          </cell>
          <cell r="D544" t="str">
            <v>Unit</v>
          </cell>
          <cell r="E544" t="str">
            <v>Quantity</v>
          </cell>
          <cell r="F544" t="str">
            <v>Unit</v>
          </cell>
          <cell r="G544" t="str">
            <v>Amount</v>
          </cell>
          <cell r="H544" t="str">
            <v>Unit</v>
          </cell>
          <cell r="I544" t="str">
            <v>Amount</v>
          </cell>
        </row>
        <row r="545">
          <cell r="F545" t="str">
            <v>Price</v>
          </cell>
          <cell r="H545" t="str">
            <v>Price</v>
          </cell>
        </row>
        <row r="546">
          <cell r="B546">
            <v>1</v>
          </cell>
          <cell r="C546" t="str">
            <v>Materials and Plant</v>
          </cell>
        </row>
        <row r="547">
          <cell r="C547" t="str">
            <v>Gravel</v>
          </cell>
          <cell r="D547" t="str">
            <v>m3</v>
          </cell>
          <cell r="E547">
            <v>1.2</v>
          </cell>
          <cell r="G547">
            <v>0</v>
          </cell>
          <cell r="H547">
            <v>110000</v>
          </cell>
          <cell r="I547">
            <v>132000</v>
          </cell>
        </row>
        <row r="549">
          <cell r="B549">
            <v>2</v>
          </cell>
          <cell r="C549" t="str">
            <v>Contractor's Equipment</v>
          </cell>
        </row>
        <row r="550">
          <cell r="B550">
            <v>1</v>
          </cell>
          <cell r="C550" t="str">
            <v>Motor Grader</v>
          </cell>
          <cell r="D550" t="str">
            <v>hour</v>
          </cell>
          <cell r="E550">
            <v>0.02</v>
          </cell>
          <cell r="G550">
            <v>0</v>
          </cell>
          <cell r="H550">
            <v>280500</v>
          </cell>
          <cell r="I550">
            <v>5610</v>
          </cell>
        </row>
        <row r="551">
          <cell r="B551">
            <v>2</v>
          </cell>
          <cell r="C551" t="str">
            <v>Vibro Roller</v>
          </cell>
          <cell r="D551" t="str">
            <v>hour</v>
          </cell>
          <cell r="E551">
            <v>2.5000000000000001E-2</v>
          </cell>
          <cell r="G551">
            <v>0</v>
          </cell>
          <cell r="H551">
            <v>196100</v>
          </cell>
          <cell r="I551">
            <v>4902.5</v>
          </cell>
        </row>
        <row r="553">
          <cell r="B553">
            <v>3</v>
          </cell>
          <cell r="C553" t="str">
            <v>Labour</v>
          </cell>
        </row>
        <row r="554">
          <cell r="A554">
            <v>3</v>
          </cell>
          <cell r="B554">
            <v>1</v>
          </cell>
          <cell r="C554" t="str">
            <v>Common labour</v>
          </cell>
          <cell r="D554" t="str">
            <v>day</v>
          </cell>
          <cell r="E554">
            <v>0.25</v>
          </cell>
          <cell r="G554">
            <v>0</v>
          </cell>
          <cell r="H554">
            <v>25000</v>
          </cell>
          <cell r="I554">
            <v>6250</v>
          </cell>
          <cell r="J554">
            <v>12</v>
          </cell>
        </row>
        <row r="555">
          <cell r="B555" t="str">
            <v>b</v>
          </cell>
          <cell r="C555" t="str">
            <v>Common labour</v>
          </cell>
          <cell r="D555" t="str">
            <v>day</v>
          </cell>
          <cell r="G555">
            <v>0</v>
          </cell>
          <cell r="H555">
            <v>25000</v>
          </cell>
          <cell r="I555">
            <v>0</v>
          </cell>
        </row>
        <row r="557">
          <cell r="B557">
            <v>4</v>
          </cell>
          <cell r="C557" t="str">
            <v>Miscellaneous &amp; Transport</v>
          </cell>
        </row>
        <row r="560">
          <cell r="B560">
            <v>5</v>
          </cell>
          <cell r="C560" t="str">
            <v>Sub Total ( 1 - 4 )</v>
          </cell>
          <cell r="G560">
            <v>0</v>
          </cell>
          <cell r="I560">
            <v>148762.5</v>
          </cell>
        </row>
        <row r="562">
          <cell r="B562">
            <v>6</v>
          </cell>
          <cell r="C562" t="str">
            <v>Indirect Cost</v>
          </cell>
          <cell r="D562">
            <v>0</v>
          </cell>
          <cell r="G562">
            <v>0</v>
          </cell>
          <cell r="I562">
            <v>0</v>
          </cell>
        </row>
        <row r="564">
          <cell r="A564" t="str">
            <v>EW 10a</v>
          </cell>
          <cell r="B564">
            <v>7</v>
          </cell>
          <cell r="C564" t="str">
            <v>Unit Prices (rounded)</v>
          </cell>
          <cell r="G564">
            <v>0</v>
          </cell>
          <cell r="I564">
            <v>148762</v>
          </cell>
        </row>
        <row r="567">
          <cell r="F567" t="str">
            <v>Tenderer's Official Representative</v>
          </cell>
        </row>
        <row r="571">
          <cell r="F571" t="str">
            <v>Signature :</v>
          </cell>
        </row>
        <row r="572">
          <cell r="F572" t="str">
            <v>Name  :</v>
          </cell>
          <cell r="G572" t="str">
            <v>Ir. Sudirman</v>
          </cell>
        </row>
        <row r="573">
          <cell r="F573" t="str">
            <v>Position :</v>
          </cell>
          <cell r="G573" t="str">
            <v>Branch Manager of South of Sumatra</v>
          </cell>
        </row>
        <row r="574">
          <cell r="F574" t="str">
            <v>Date :</v>
          </cell>
          <cell r="G574" t="str">
            <v>August 24, 2007</v>
          </cell>
        </row>
        <row r="575">
          <cell r="F575" t="str">
            <v>Company Stamp :</v>
          </cell>
        </row>
        <row r="578">
          <cell r="A578">
            <v>11</v>
          </cell>
          <cell r="B578" t="str">
            <v>Price Item Number</v>
          </cell>
          <cell r="D578" t="str">
            <v>III-1-3, III-3-2</v>
          </cell>
        </row>
        <row r="579">
          <cell r="B579" t="str">
            <v>Description</v>
          </cell>
          <cell r="D579" t="str">
            <v>Excavation type - A without hauling distance</v>
          </cell>
        </row>
        <row r="581">
          <cell r="F581" t="str">
            <v>Foreign Currency</v>
          </cell>
          <cell r="H581" t="str">
            <v>Local Currency</v>
          </cell>
        </row>
        <row r="582">
          <cell r="F582" t="str">
            <v>( ¥ )</v>
          </cell>
          <cell r="H582" t="str">
            <v>(Rp)</v>
          </cell>
        </row>
        <row r="583">
          <cell r="B583" t="str">
            <v>Item</v>
          </cell>
          <cell r="D583" t="str">
            <v>Unit</v>
          </cell>
          <cell r="E583" t="str">
            <v>Quantity</v>
          </cell>
          <cell r="F583" t="str">
            <v>Unit</v>
          </cell>
          <cell r="G583" t="str">
            <v>Amount</v>
          </cell>
          <cell r="H583" t="str">
            <v>Unit</v>
          </cell>
          <cell r="I583" t="str">
            <v>Amount</v>
          </cell>
        </row>
        <row r="584">
          <cell r="F584" t="str">
            <v>Price</v>
          </cell>
          <cell r="H584" t="str">
            <v>Price</v>
          </cell>
        </row>
        <row r="585">
          <cell r="B585">
            <v>1</v>
          </cell>
          <cell r="C585" t="str">
            <v>Materials and Plant</v>
          </cell>
        </row>
        <row r="588">
          <cell r="B588">
            <v>2</v>
          </cell>
          <cell r="C588" t="str">
            <v>Contractor's Equipment</v>
          </cell>
        </row>
        <row r="589">
          <cell r="B589">
            <v>1</v>
          </cell>
          <cell r="C589" t="str">
            <v>Excavator</v>
          </cell>
          <cell r="D589" t="str">
            <v>hour</v>
          </cell>
          <cell r="E589" t="e">
            <v>#REF!</v>
          </cell>
          <cell r="G589" t="e">
            <v>#REF!</v>
          </cell>
          <cell r="H589">
            <v>253500</v>
          </cell>
          <cell r="I589" t="e">
            <v>#REF!</v>
          </cell>
        </row>
        <row r="593">
          <cell r="B593">
            <v>3</v>
          </cell>
          <cell r="C593" t="str">
            <v>Labour</v>
          </cell>
        </row>
        <row r="597">
          <cell r="B597">
            <v>4</v>
          </cell>
          <cell r="C597" t="str">
            <v>Miscellaneous &amp; Transport</v>
          </cell>
        </row>
        <row r="599">
          <cell r="B599">
            <v>5</v>
          </cell>
          <cell r="C599" t="str">
            <v>Sub Total ( 1 - 4 )</v>
          </cell>
          <cell r="G599" t="e">
            <v>#REF!</v>
          </cell>
          <cell r="I599" t="e">
            <v>#REF!</v>
          </cell>
        </row>
        <row r="601">
          <cell r="B601">
            <v>6</v>
          </cell>
          <cell r="C601" t="str">
            <v>Indirect Cost</v>
          </cell>
          <cell r="D601">
            <v>0</v>
          </cell>
          <cell r="G601" t="e">
            <v>#REF!</v>
          </cell>
          <cell r="I601" t="e">
            <v>#REF!</v>
          </cell>
        </row>
        <row r="603">
          <cell r="B603">
            <v>7</v>
          </cell>
          <cell r="C603" t="str">
            <v>Unit Prices</v>
          </cell>
          <cell r="G603" t="e">
            <v>#REF!</v>
          </cell>
          <cell r="I603" t="e">
            <v>#REF!</v>
          </cell>
        </row>
        <row r="606">
          <cell r="F606" t="str">
            <v>Tenderer's Official Representative</v>
          </cell>
        </row>
        <row r="610">
          <cell r="F610" t="str">
            <v>Signature :</v>
          </cell>
        </row>
        <row r="611">
          <cell r="F611" t="str">
            <v>Name  :</v>
          </cell>
          <cell r="G611" t="str">
            <v>Ir. Sudirman</v>
          </cell>
        </row>
        <row r="612">
          <cell r="F612" t="str">
            <v>Position :</v>
          </cell>
          <cell r="G612" t="str">
            <v>Branch Manager of South of Sumatra</v>
          </cell>
        </row>
        <row r="613">
          <cell r="F613" t="str">
            <v>Date :</v>
          </cell>
          <cell r="G613" t="str">
            <v>August 24, 2007</v>
          </cell>
        </row>
        <row r="614">
          <cell r="F614" t="str">
            <v>Company Stamp :</v>
          </cell>
        </row>
        <row r="617">
          <cell r="A617">
            <v>12</v>
          </cell>
          <cell r="B617" t="str">
            <v>Price Item Number</v>
          </cell>
          <cell r="D617" t="str">
            <v>IIA-1-7</v>
          </cell>
        </row>
        <row r="618">
          <cell r="B618" t="str">
            <v>Description</v>
          </cell>
          <cell r="D618" t="str">
            <v>Embankment Type-A from excavated material</v>
          </cell>
        </row>
        <row r="620">
          <cell r="F620" t="str">
            <v>Foreign Currency</v>
          </cell>
          <cell r="H620" t="str">
            <v>Local Currency</v>
          </cell>
        </row>
        <row r="621">
          <cell r="F621" t="str">
            <v>( ¥ )</v>
          </cell>
          <cell r="H621" t="str">
            <v>(Rp)</v>
          </cell>
        </row>
        <row r="622">
          <cell r="B622" t="str">
            <v>Item</v>
          </cell>
          <cell r="D622" t="str">
            <v>Unit</v>
          </cell>
          <cell r="E622" t="str">
            <v>Quantity</v>
          </cell>
          <cell r="F622" t="str">
            <v>Unit</v>
          </cell>
          <cell r="G622" t="str">
            <v>Amount</v>
          </cell>
          <cell r="H622" t="str">
            <v>Unit</v>
          </cell>
          <cell r="I622" t="str">
            <v>Amount</v>
          </cell>
        </row>
        <row r="623">
          <cell r="F623" t="str">
            <v>Price</v>
          </cell>
          <cell r="H623" t="str">
            <v>Price</v>
          </cell>
        </row>
        <row r="624">
          <cell r="B624">
            <v>1</v>
          </cell>
          <cell r="C624" t="str">
            <v>Materials and Plant</v>
          </cell>
        </row>
        <row r="626">
          <cell r="B626">
            <v>2</v>
          </cell>
          <cell r="C626" t="str">
            <v>Contractor's Equipment</v>
          </cell>
        </row>
        <row r="627">
          <cell r="B627" t="str">
            <v>-</v>
          </cell>
          <cell r="C627" t="str">
            <v>Excavator</v>
          </cell>
          <cell r="D627" t="str">
            <v>hour</v>
          </cell>
          <cell r="E627">
            <v>1.43E-2</v>
          </cell>
          <cell r="G627">
            <v>0</v>
          </cell>
          <cell r="H627">
            <v>253500</v>
          </cell>
          <cell r="I627">
            <v>3625.05</v>
          </cell>
        </row>
        <row r="628">
          <cell r="B628" t="str">
            <v>-</v>
          </cell>
          <cell r="C628" t="str">
            <v>Dump Truck</v>
          </cell>
          <cell r="D628" t="str">
            <v>hour</v>
          </cell>
          <cell r="E628">
            <v>3.2300000000000002E-2</v>
          </cell>
          <cell r="G628">
            <v>0</v>
          </cell>
          <cell r="H628">
            <v>153500</v>
          </cell>
          <cell r="I628">
            <v>4958.05</v>
          </cell>
        </row>
        <row r="629">
          <cell r="B629" t="str">
            <v>-</v>
          </cell>
          <cell r="C629" t="str">
            <v>Bulldozer</v>
          </cell>
          <cell r="D629" t="str">
            <v>hour</v>
          </cell>
          <cell r="E629">
            <v>5.7999999999999996E-3</v>
          </cell>
          <cell r="G629">
            <v>0</v>
          </cell>
          <cell r="H629">
            <v>296300</v>
          </cell>
          <cell r="I629">
            <v>1718.54</v>
          </cell>
        </row>
        <row r="630">
          <cell r="B630" t="str">
            <v>-</v>
          </cell>
          <cell r="C630" t="str">
            <v>Vibro Roller</v>
          </cell>
          <cell r="D630" t="str">
            <v>hour</v>
          </cell>
          <cell r="E630">
            <v>5.7999999999999996E-3</v>
          </cell>
          <cell r="G630">
            <v>0</v>
          </cell>
          <cell r="H630">
            <v>196100</v>
          </cell>
          <cell r="I630">
            <v>1137.3800000000001</v>
          </cell>
        </row>
        <row r="631">
          <cell r="B631" t="str">
            <v>-</v>
          </cell>
          <cell r="C631" t="str">
            <v>Excavator</v>
          </cell>
          <cell r="D631" t="str">
            <v>hour</v>
          </cell>
          <cell r="E631">
            <v>1.9E-3</v>
          </cell>
          <cell r="G631">
            <v>0</v>
          </cell>
          <cell r="H631">
            <v>253500</v>
          </cell>
          <cell r="I631">
            <v>481.65</v>
          </cell>
        </row>
        <row r="632">
          <cell r="B632" t="str">
            <v>-</v>
          </cell>
          <cell r="C632" t="str">
            <v>Water Tank Truck</v>
          </cell>
          <cell r="D632" t="str">
            <v>hour</v>
          </cell>
          <cell r="E632">
            <v>4.0000000000000001E-3</v>
          </cell>
          <cell r="G632">
            <v>0</v>
          </cell>
          <cell r="H632">
            <v>173100</v>
          </cell>
          <cell r="I632">
            <v>692.4</v>
          </cell>
        </row>
        <row r="633">
          <cell r="B633">
            <v>3</v>
          </cell>
          <cell r="C633" t="str">
            <v>Labour</v>
          </cell>
        </row>
        <row r="637">
          <cell r="B637">
            <v>4</v>
          </cell>
          <cell r="C637" t="str">
            <v>Miscellaneous &amp; Transport</v>
          </cell>
        </row>
        <row r="639">
          <cell r="B639">
            <v>5</v>
          </cell>
          <cell r="C639" t="str">
            <v>Sub Total ( 1 - 4 )</v>
          </cell>
          <cell r="G639">
            <v>0</v>
          </cell>
          <cell r="I639">
            <v>12613.07</v>
          </cell>
        </row>
        <row r="641">
          <cell r="B641">
            <v>6</v>
          </cell>
          <cell r="C641" t="str">
            <v>Indirect Cost</v>
          </cell>
          <cell r="D641">
            <v>0</v>
          </cell>
          <cell r="G641">
            <v>0</v>
          </cell>
          <cell r="I641">
            <v>0</v>
          </cell>
        </row>
        <row r="643">
          <cell r="A643" t="str">
            <v>EW 12</v>
          </cell>
          <cell r="B643">
            <v>7</v>
          </cell>
          <cell r="C643" t="str">
            <v>Unit Prices (rounded)</v>
          </cell>
          <cell r="G643">
            <v>0</v>
          </cell>
          <cell r="I643">
            <v>12613</v>
          </cell>
        </row>
        <row r="646">
          <cell r="F646" t="str">
            <v>Tenderer's Official Representative</v>
          </cell>
        </row>
        <row r="650">
          <cell r="F650" t="str">
            <v>Signature :</v>
          </cell>
        </row>
        <row r="651">
          <cell r="F651" t="str">
            <v>Name  :</v>
          </cell>
          <cell r="G651" t="str">
            <v>Ir. Sudirman</v>
          </cell>
        </row>
        <row r="652">
          <cell r="F652" t="str">
            <v>Position :</v>
          </cell>
          <cell r="G652" t="str">
            <v>Branch Manager of South of Sumatra</v>
          </cell>
        </row>
        <row r="653">
          <cell r="F653" t="str">
            <v>Date :</v>
          </cell>
          <cell r="G653" t="str">
            <v>August 24, 2007</v>
          </cell>
        </row>
        <row r="654">
          <cell r="F654" t="str">
            <v>Company Stamp :</v>
          </cell>
        </row>
        <row r="657">
          <cell r="A657">
            <v>12</v>
          </cell>
          <cell r="B657" t="str">
            <v>Price Item Number</v>
          </cell>
          <cell r="D657" t="str">
            <v>IIA-1-8</v>
          </cell>
        </row>
        <row r="658">
          <cell r="B658" t="str">
            <v>Description</v>
          </cell>
          <cell r="D658" t="str">
            <v>Embankment Type-A from borrow material with hauling distance 1 to 3 km</v>
          </cell>
        </row>
        <row r="660">
          <cell r="F660" t="str">
            <v>Foreign Currency</v>
          </cell>
          <cell r="H660" t="str">
            <v>Local Currency</v>
          </cell>
        </row>
        <row r="661">
          <cell r="F661" t="str">
            <v>( ¥ )</v>
          </cell>
          <cell r="H661" t="str">
            <v>(Rp)</v>
          </cell>
        </row>
        <row r="662">
          <cell r="B662" t="str">
            <v>Item</v>
          </cell>
          <cell r="D662" t="str">
            <v>Unit</v>
          </cell>
          <cell r="E662" t="str">
            <v>Quantity</v>
          </cell>
          <cell r="F662" t="str">
            <v>Unit</v>
          </cell>
          <cell r="G662" t="str">
            <v>Amount</v>
          </cell>
          <cell r="H662" t="str">
            <v>Unit</v>
          </cell>
          <cell r="I662" t="str">
            <v>Amount</v>
          </cell>
        </row>
        <row r="663">
          <cell r="F663" t="str">
            <v>Price</v>
          </cell>
          <cell r="H663" t="str">
            <v>Price</v>
          </cell>
        </row>
        <row r="664">
          <cell r="B664">
            <v>1</v>
          </cell>
          <cell r="C664" t="str">
            <v>Materials and Plant</v>
          </cell>
        </row>
        <row r="666">
          <cell r="B666">
            <v>2</v>
          </cell>
          <cell r="C666" t="str">
            <v>Contractor's Equipment</v>
          </cell>
        </row>
        <row r="667">
          <cell r="B667" t="str">
            <v>-</v>
          </cell>
          <cell r="C667" t="str">
            <v>Excavator</v>
          </cell>
          <cell r="D667" t="str">
            <v>hour</v>
          </cell>
          <cell r="E667">
            <v>1.43E-2</v>
          </cell>
          <cell r="G667">
            <v>0</v>
          </cell>
          <cell r="H667">
            <v>253500</v>
          </cell>
          <cell r="I667">
            <v>3625.05</v>
          </cell>
        </row>
        <row r="668">
          <cell r="B668" t="str">
            <v>-</v>
          </cell>
          <cell r="C668" t="str">
            <v>Dump Truck</v>
          </cell>
          <cell r="D668" t="str">
            <v>hour</v>
          </cell>
          <cell r="E668">
            <v>6.7424999999999999E-2</v>
          </cell>
          <cell r="G668">
            <v>0</v>
          </cell>
          <cell r="H668">
            <v>153500</v>
          </cell>
          <cell r="I668">
            <v>10349.74</v>
          </cell>
        </row>
        <row r="669">
          <cell r="B669" t="str">
            <v>-</v>
          </cell>
          <cell r="C669" t="str">
            <v>Bulldozer</v>
          </cell>
          <cell r="D669" t="str">
            <v>hour</v>
          </cell>
          <cell r="E669">
            <v>5.0000000000000001E-3</v>
          </cell>
          <cell r="G669">
            <v>0</v>
          </cell>
          <cell r="H669">
            <v>296300</v>
          </cell>
          <cell r="I669">
            <v>1481.5</v>
          </cell>
        </row>
        <row r="670">
          <cell r="B670" t="str">
            <v>-</v>
          </cell>
          <cell r="C670" t="str">
            <v>Vibro Roller</v>
          </cell>
          <cell r="D670" t="str">
            <v>hour</v>
          </cell>
          <cell r="E670">
            <v>5.0000000000000001E-3</v>
          </cell>
          <cell r="G670">
            <v>0</v>
          </cell>
          <cell r="H670">
            <v>196100</v>
          </cell>
          <cell r="I670">
            <v>980.5</v>
          </cell>
        </row>
        <row r="671">
          <cell r="B671" t="str">
            <v>-</v>
          </cell>
          <cell r="C671" t="str">
            <v>Excavator</v>
          </cell>
          <cell r="D671" t="str">
            <v>hour</v>
          </cell>
          <cell r="E671">
            <v>1.9E-3</v>
          </cell>
          <cell r="G671">
            <v>0</v>
          </cell>
          <cell r="H671">
            <v>253500</v>
          </cell>
          <cell r="I671">
            <v>481.65</v>
          </cell>
        </row>
        <row r="672">
          <cell r="B672" t="str">
            <v>-</v>
          </cell>
          <cell r="C672" t="str">
            <v>Water Tank Truck</v>
          </cell>
          <cell r="D672" t="str">
            <v>hour</v>
          </cell>
          <cell r="E672">
            <v>4.0000000000000001E-3</v>
          </cell>
          <cell r="G672">
            <v>0</v>
          </cell>
          <cell r="H672">
            <v>173100</v>
          </cell>
          <cell r="I672">
            <v>692.4</v>
          </cell>
        </row>
        <row r="673">
          <cell r="B673">
            <v>3</v>
          </cell>
          <cell r="C673" t="str">
            <v>Labour</v>
          </cell>
        </row>
        <row r="677">
          <cell r="B677">
            <v>4</v>
          </cell>
          <cell r="C677" t="str">
            <v>Miscellaneous &amp; Transport</v>
          </cell>
        </row>
        <row r="679">
          <cell r="B679">
            <v>5</v>
          </cell>
          <cell r="C679" t="str">
            <v>Sub Total ( 1 - 4 )</v>
          </cell>
          <cell r="G679">
            <v>0</v>
          </cell>
          <cell r="I679">
            <v>17610.840000000004</v>
          </cell>
        </row>
        <row r="681">
          <cell r="B681">
            <v>6</v>
          </cell>
          <cell r="C681" t="str">
            <v>Indirect Cost</v>
          </cell>
          <cell r="D681">
            <v>0</v>
          </cell>
          <cell r="G681">
            <v>0</v>
          </cell>
          <cell r="I681">
            <v>0</v>
          </cell>
        </row>
        <row r="683">
          <cell r="A683" t="str">
            <v>EW 13</v>
          </cell>
          <cell r="B683">
            <v>7</v>
          </cell>
          <cell r="C683" t="str">
            <v>Unit Prices (rounded)</v>
          </cell>
          <cell r="G683">
            <v>0</v>
          </cell>
          <cell r="I683">
            <v>17610</v>
          </cell>
        </row>
        <row r="686">
          <cell r="F686" t="str">
            <v>Tenderer's Official Representative</v>
          </cell>
        </row>
        <row r="690">
          <cell r="F690" t="str">
            <v>Signature :</v>
          </cell>
        </row>
        <row r="691">
          <cell r="F691" t="str">
            <v>Name  :</v>
          </cell>
          <cell r="G691" t="str">
            <v>Ir. Sudirman</v>
          </cell>
        </row>
        <row r="692">
          <cell r="F692" t="str">
            <v>Position :</v>
          </cell>
          <cell r="G692" t="str">
            <v>Branch Manager of South of Sumatra</v>
          </cell>
        </row>
        <row r="693">
          <cell r="F693" t="str">
            <v>Date :</v>
          </cell>
          <cell r="G693" t="str">
            <v>August 24, 2007</v>
          </cell>
        </row>
        <row r="694">
          <cell r="F694" t="str">
            <v>Company Stamp :</v>
          </cell>
        </row>
        <row r="697">
          <cell r="A697">
            <v>12</v>
          </cell>
          <cell r="B697" t="str">
            <v>Price Item Number</v>
          </cell>
          <cell r="D697" t="str">
            <v>IIA-1-9</v>
          </cell>
        </row>
        <row r="698">
          <cell r="B698" t="str">
            <v>Description</v>
          </cell>
          <cell r="D698" t="str">
            <v>Embankment Type-A from borrow material with hauling distance 3 to 5 km</v>
          </cell>
        </row>
        <row r="700">
          <cell r="F700" t="str">
            <v>Foreign Currency</v>
          </cell>
          <cell r="H700" t="str">
            <v>Local Currency</v>
          </cell>
        </row>
        <row r="701">
          <cell r="F701" t="str">
            <v>( ¥ )</v>
          </cell>
          <cell r="H701" t="str">
            <v>(Rp)</v>
          </cell>
        </row>
        <row r="702">
          <cell r="B702" t="str">
            <v>Item</v>
          </cell>
          <cell r="D702" t="str">
            <v>Unit</v>
          </cell>
          <cell r="E702" t="str">
            <v>Quantity</v>
          </cell>
          <cell r="F702" t="str">
            <v>Unit</v>
          </cell>
          <cell r="G702" t="str">
            <v>Amount</v>
          </cell>
          <cell r="H702" t="str">
            <v>Unit</v>
          </cell>
          <cell r="I702" t="str">
            <v>Amount</v>
          </cell>
        </row>
        <row r="703">
          <cell r="F703" t="str">
            <v>Price</v>
          </cell>
          <cell r="H703" t="str">
            <v>Price</v>
          </cell>
        </row>
        <row r="704">
          <cell r="B704">
            <v>1</v>
          </cell>
          <cell r="C704" t="str">
            <v>Materials and Plant</v>
          </cell>
        </row>
        <row r="706">
          <cell r="B706">
            <v>2</v>
          </cell>
          <cell r="C706" t="str">
            <v>Contractor's Equipment</v>
          </cell>
        </row>
        <row r="707">
          <cell r="B707" t="str">
            <v>-</v>
          </cell>
          <cell r="C707" t="str">
            <v>Excavator</v>
          </cell>
          <cell r="D707" t="str">
            <v>hour</v>
          </cell>
          <cell r="E707">
            <v>1.43E-2</v>
          </cell>
          <cell r="G707">
            <v>0</v>
          </cell>
          <cell r="H707">
            <v>253500</v>
          </cell>
          <cell r="I707">
            <v>3625.05</v>
          </cell>
        </row>
        <row r="708">
          <cell r="B708" t="str">
            <v>-</v>
          </cell>
          <cell r="C708" t="str">
            <v>Dump Truck</v>
          </cell>
          <cell r="D708" t="str">
            <v>hour</v>
          </cell>
          <cell r="E708">
            <v>0.11176750000000001</v>
          </cell>
          <cell r="G708">
            <v>0</v>
          </cell>
          <cell r="H708">
            <v>153500</v>
          </cell>
          <cell r="I708">
            <v>17156.310000000001</v>
          </cell>
        </row>
        <row r="709">
          <cell r="B709" t="str">
            <v>-</v>
          </cell>
          <cell r="C709" t="str">
            <v>Bulldozer</v>
          </cell>
          <cell r="D709" t="str">
            <v>hour</v>
          </cell>
          <cell r="E709">
            <v>5.0000000000000001E-3</v>
          </cell>
          <cell r="G709">
            <v>0</v>
          </cell>
          <cell r="H709">
            <v>296300</v>
          </cell>
          <cell r="I709">
            <v>1481.5</v>
          </cell>
        </row>
        <row r="710">
          <cell r="B710" t="str">
            <v>-</v>
          </cell>
          <cell r="C710" t="str">
            <v>Vibro Roller</v>
          </cell>
          <cell r="D710" t="str">
            <v>hour</v>
          </cell>
          <cell r="E710">
            <v>5.0000000000000001E-3</v>
          </cell>
          <cell r="G710">
            <v>0</v>
          </cell>
          <cell r="H710">
            <v>196100</v>
          </cell>
          <cell r="I710">
            <v>980.5</v>
          </cell>
        </row>
        <row r="711">
          <cell r="B711" t="str">
            <v>-</v>
          </cell>
          <cell r="C711" t="str">
            <v>Excavator</v>
          </cell>
          <cell r="D711" t="str">
            <v>hour</v>
          </cell>
          <cell r="E711">
            <v>1.9E-3</v>
          </cell>
          <cell r="G711">
            <v>0</v>
          </cell>
          <cell r="H711">
            <v>253500</v>
          </cell>
          <cell r="I711">
            <v>481.65</v>
          </cell>
        </row>
        <row r="712">
          <cell r="B712" t="str">
            <v>-</v>
          </cell>
          <cell r="C712" t="str">
            <v>Water Tank Truck</v>
          </cell>
          <cell r="D712" t="str">
            <v>hour</v>
          </cell>
          <cell r="E712">
            <v>4.0000000000000001E-3</v>
          </cell>
          <cell r="G712">
            <v>0</v>
          </cell>
          <cell r="H712">
            <v>173100</v>
          </cell>
          <cell r="I712">
            <v>692.4</v>
          </cell>
        </row>
        <row r="713">
          <cell r="B713">
            <v>3</v>
          </cell>
          <cell r="C713" t="str">
            <v>Labour</v>
          </cell>
        </row>
        <row r="717">
          <cell r="B717">
            <v>4</v>
          </cell>
          <cell r="C717" t="str">
            <v>Miscellaneous &amp; Transport</v>
          </cell>
        </row>
        <row r="719">
          <cell r="B719">
            <v>5</v>
          </cell>
          <cell r="C719" t="str">
            <v>Sub Total ( 1 - 4 )</v>
          </cell>
          <cell r="G719">
            <v>0</v>
          </cell>
          <cell r="I719">
            <v>24417.410000000003</v>
          </cell>
        </row>
        <row r="721">
          <cell r="B721">
            <v>6</v>
          </cell>
          <cell r="C721" t="str">
            <v>Indirect Cost</v>
          </cell>
          <cell r="D721">
            <v>0</v>
          </cell>
          <cell r="G721">
            <v>0</v>
          </cell>
          <cell r="I721">
            <v>0</v>
          </cell>
        </row>
        <row r="723">
          <cell r="A723" t="str">
            <v>EW 14</v>
          </cell>
          <cell r="B723">
            <v>7</v>
          </cell>
          <cell r="C723" t="str">
            <v>Unit Prices (rounded)</v>
          </cell>
          <cell r="G723">
            <v>0</v>
          </cell>
          <cell r="I723">
            <v>24417</v>
          </cell>
        </row>
        <row r="726">
          <cell r="F726" t="str">
            <v>Tenderer's Official Representative</v>
          </cell>
        </row>
        <row r="730">
          <cell r="F730" t="str">
            <v>Signature :</v>
          </cell>
        </row>
        <row r="731">
          <cell r="F731" t="str">
            <v>Name  :</v>
          </cell>
          <cell r="G731" t="str">
            <v>Ir. Sudirman</v>
          </cell>
        </row>
        <row r="732">
          <cell r="F732" t="str">
            <v>Position :</v>
          </cell>
          <cell r="G732" t="str">
            <v>Branch Manager of South of Sumatra</v>
          </cell>
        </row>
        <row r="733">
          <cell r="F733" t="str">
            <v>Date :</v>
          </cell>
          <cell r="G733" t="str">
            <v>August 24, 2007</v>
          </cell>
        </row>
        <row r="734">
          <cell r="F734" t="str">
            <v>Company Stamp :</v>
          </cell>
        </row>
      </sheetData>
      <sheetData sheetId="9">
        <row r="9">
          <cell r="A9">
            <v>0</v>
          </cell>
        </row>
        <row r="765">
          <cell r="I765">
            <v>7511555</v>
          </cell>
        </row>
      </sheetData>
      <sheetData sheetId="10">
        <row r="41">
          <cell r="I41">
            <v>352427</v>
          </cell>
        </row>
        <row r="503">
          <cell r="I503">
            <v>67866</v>
          </cell>
        </row>
      </sheetData>
      <sheetData sheetId="11"/>
      <sheetData sheetId="12"/>
      <sheetData sheetId="13"/>
      <sheetData sheetId="14">
        <row r="5">
          <cell r="C5" t="str">
            <v>Persero PT. WASKITA KARYA</v>
          </cell>
        </row>
        <row r="10">
          <cell r="C10" t="str">
            <v>Branch Manager of South of Sumatra</v>
          </cell>
        </row>
        <row r="12">
          <cell r="C12" t="str">
            <v>August 24, 2007</v>
          </cell>
        </row>
        <row r="23">
          <cell r="C23">
            <v>365</v>
          </cell>
        </row>
      </sheetData>
      <sheetData sheetId="15"/>
      <sheetData sheetId="16"/>
      <sheetData sheetId="17">
        <row r="25">
          <cell r="Q25">
            <v>20000</v>
          </cell>
        </row>
      </sheetData>
      <sheetData sheetId="18"/>
      <sheetData sheetId="19"/>
      <sheetData sheetId="20"/>
      <sheetData sheetId="21"/>
      <sheetData sheetId="22"/>
      <sheetData sheetId="23"/>
      <sheetData sheetId="24"/>
      <sheetData sheetId="25"/>
      <sheetData sheetId="2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ng Pancang Baja"/>
      <sheetName val="Pembongkaran"/>
      <sheetName val="Geotxtil"/>
      <sheetName val="Expantion Joint"/>
      <sheetName val="NP"/>
      <sheetName val="NP (2)"/>
      <sheetName val="diafrag"/>
      <sheetName val="Void Slab"/>
      <sheetName val="deck slab"/>
      <sheetName val="Additional"/>
      <sheetName val="Lean Concr"/>
      <sheetName val="Perletakan Strip"/>
      <sheetName val="Pembongkaran Jbt Lama"/>
      <sheetName val="Pemb Jbt Rangka Baja"/>
      <sheetName val="Pengadaan Jembatan Sementara"/>
      <sheetName val="Pengadaan Jembatan Aramco"/>
      <sheetName val="Tiang Pancang"/>
    </sheetNames>
    <sheetDataSet>
      <sheetData sheetId="0" refreshError="1"/>
      <sheetData sheetId="1" refreshError="1"/>
      <sheetData sheetId="2" refreshError="1"/>
      <sheetData sheetId="3" refreshError="1"/>
      <sheetData sheetId="4" refreshError="1">
        <row r="183">
          <cell r="T183" t="str">
            <v>Analisa EI-713</v>
          </cell>
        </row>
        <row r="1322">
          <cell r="T1322" t="str">
            <v>Analisa EI-745</v>
          </cell>
        </row>
        <row r="1324">
          <cell r="L1324" t="str">
            <v>FORMULIR STANDAR UNTUK</v>
          </cell>
        </row>
        <row r="1325">
          <cell r="L1325" t="str">
            <v>PEREKAMAN ANALISA MASING-MASING HARGA SATUAN</v>
          </cell>
        </row>
        <row r="1326">
          <cell r="L1326" t="str">
            <v/>
          </cell>
        </row>
        <row r="1328">
          <cell r="L1328" t="str">
            <v>NOMOR HIBAH</v>
          </cell>
          <cell r="O1328" t="str">
            <v>:  ADB 0002 - INO</v>
          </cell>
        </row>
        <row r="1329">
          <cell r="L1329" t="str">
            <v>NAMA PAKET</v>
          </cell>
          <cell r="O1329" t="e">
            <v>#REF!</v>
          </cell>
        </row>
        <row r="1330">
          <cell r="L1330" t="str">
            <v>LOKASI PROYEK</v>
          </cell>
          <cell r="O1330" t="e">
            <v>#REF!</v>
          </cell>
        </row>
        <row r="1331">
          <cell r="L1331" t="str">
            <v>PROVINSI</v>
          </cell>
          <cell r="O1331" t="e">
            <v>#REF!</v>
          </cell>
        </row>
        <row r="1332">
          <cell r="L1332">
            <v>0</v>
          </cell>
          <cell r="O1332" t="e">
            <v>#REF!</v>
          </cell>
        </row>
        <row r="1333">
          <cell r="L1333" t="str">
            <v>ITEM PEMBAYARAN NO.</v>
          </cell>
          <cell r="O1333" t="str">
            <v>:  7.5 (2)</v>
          </cell>
          <cell r="R1333" t="str">
            <v>PERKIRAAN VOL. PEK.</v>
          </cell>
          <cell r="T1333" t="str">
            <v>:</v>
          </cell>
          <cell r="U1333">
            <v>0</v>
          </cell>
        </row>
        <row r="1334">
          <cell r="L1334" t="str">
            <v>JENIS PEKERJAAN</v>
          </cell>
          <cell r="O1334" t="str">
            <v>:  Pengangkutan Material Jembatan</v>
          </cell>
          <cell r="R1334" t="str">
            <v>TOTAL HARGA (Rp.)</v>
          </cell>
          <cell r="T1334" t="str">
            <v>:</v>
          </cell>
          <cell r="U1334">
            <v>0</v>
          </cell>
        </row>
        <row r="1335">
          <cell r="L1335" t="str">
            <v>SATUAN PEMBAYARAN</v>
          </cell>
          <cell r="O1335" t="str">
            <v>:  KG</v>
          </cell>
          <cell r="R1335" t="str">
            <v>% THD. BIAYA PROYEK</v>
          </cell>
          <cell r="T1335" t="str">
            <v>:</v>
          </cell>
          <cell r="U1335">
            <v>0</v>
          </cell>
        </row>
        <row r="1338">
          <cell r="Q1338" t="str">
            <v>PERKIRAAN</v>
          </cell>
          <cell r="R1338" t="str">
            <v>HARGA</v>
          </cell>
          <cell r="S1338" t="str">
            <v>JUMLAH</v>
          </cell>
        </row>
        <row r="1339">
          <cell r="L1339" t="str">
            <v>NO.</v>
          </cell>
          <cell r="N1339" t="str">
            <v>KOMPONEN</v>
          </cell>
          <cell r="P1339" t="str">
            <v>SATUAN</v>
          </cell>
          <cell r="Q1339" t="str">
            <v>KUANTITAS</v>
          </cell>
          <cell r="R1339" t="str">
            <v>SATUAN</v>
          </cell>
          <cell r="S1339" t="str">
            <v>HARGA</v>
          </cell>
        </row>
        <row r="1340">
          <cell r="R1340" t="str">
            <v>(Rp.)</v>
          </cell>
          <cell r="S1340" t="str">
            <v>(Rp.)</v>
          </cell>
        </row>
        <row r="1343">
          <cell r="L1343" t="str">
            <v>A.</v>
          </cell>
          <cell r="N1343" t="str">
            <v>TENAGA</v>
          </cell>
        </row>
        <row r="1345">
          <cell r="L1345" t="str">
            <v>1.</v>
          </cell>
          <cell r="N1345" t="str">
            <v>Pekerja</v>
          </cell>
          <cell r="O1345" t="str">
            <v>(L01)</v>
          </cell>
          <cell r="P1345" t="str">
            <v>jam</v>
          </cell>
          <cell r="Q1345">
            <v>1.0000000000000001E-5</v>
          </cell>
          <cell r="R1345">
            <v>5817</v>
          </cell>
          <cell r="U1345">
            <v>5.8170000000000006E-2</v>
          </cell>
        </row>
        <row r="1346">
          <cell r="L1346" t="str">
            <v>3.</v>
          </cell>
          <cell r="N1346" t="str">
            <v>Mandor</v>
          </cell>
          <cell r="O1346" t="str">
            <v>(L03)</v>
          </cell>
          <cell r="P1346" t="str">
            <v>jam</v>
          </cell>
          <cell r="Q1346">
            <v>1.3386880856760375E-4</v>
          </cell>
          <cell r="R1346">
            <v>8357</v>
          </cell>
          <cell r="U1346">
            <v>1.1187416331994646</v>
          </cell>
        </row>
        <row r="1349">
          <cell r="Q1349" t="str">
            <v xml:space="preserve">JUMLAH HARGA TENAGA   </v>
          </cell>
          <cell r="U1349">
            <v>1.1769116331994647</v>
          </cell>
        </row>
        <row r="1351">
          <cell r="L1351" t="str">
            <v>B.</v>
          </cell>
          <cell r="N1351" t="str">
            <v>BAHAN</v>
          </cell>
        </row>
        <row r="1359">
          <cell r="Q1359" t="str">
            <v xml:space="preserve">JUMLAH HARGA BAHAN   </v>
          </cell>
          <cell r="U1359">
            <v>0</v>
          </cell>
        </row>
        <row r="1361">
          <cell r="L1361" t="str">
            <v>C.</v>
          </cell>
          <cell r="N1361" t="str">
            <v>PERALATAN</v>
          </cell>
        </row>
        <row r="1363">
          <cell r="L1363" t="str">
            <v>1.</v>
          </cell>
          <cell r="N1363" t="str">
            <v>Trailer, 15 ton</v>
          </cell>
          <cell r="O1363" t="str">
            <v>E35</v>
          </cell>
          <cell r="P1363" t="str">
            <v>jam</v>
          </cell>
          <cell r="Q1363">
            <v>1.6827309236947792E-3</v>
          </cell>
          <cell r="R1363">
            <v>234728.86853980148</v>
          </cell>
          <cell r="U1363">
            <v>394.98552577581052</v>
          </cell>
        </row>
        <row r="1364">
          <cell r="L1364" t="str">
            <v>2.</v>
          </cell>
          <cell r="N1364" t="str">
            <v>Crane</v>
          </cell>
          <cell r="O1364" t="str">
            <v>E31</v>
          </cell>
          <cell r="P1364" t="str">
            <v>jam</v>
          </cell>
          <cell r="Q1364">
            <v>1.3386880856760375E-4</v>
          </cell>
          <cell r="R1364">
            <v>345785.3356401663</v>
          </cell>
          <cell r="U1364">
            <v>46.289870902298034</v>
          </cell>
        </row>
        <row r="1365">
          <cell r="L1365" t="str">
            <v>3.</v>
          </cell>
          <cell r="N1365" t="str">
            <v>Alat Bantu</v>
          </cell>
          <cell r="P1365" t="str">
            <v>Ls</v>
          </cell>
          <cell r="Q1365">
            <v>1</v>
          </cell>
          <cell r="R1365">
            <v>100</v>
          </cell>
          <cell r="U1365">
            <v>100</v>
          </cell>
        </row>
        <row r="1366">
          <cell r="L1366" t="str">
            <v>4.</v>
          </cell>
          <cell r="N1366" t="str">
            <v>Angkutan Kapal Laut</v>
          </cell>
          <cell r="P1366" t="str">
            <v>millaut</v>
          </cell>
          <cell r="Q1366" t="str">
            <v/>
          </cell>
          <cell r="R1366">
            <v>0</v>
          </cell>
          <cell r="U1366">
            <v>0</v>
          </cell>
        </row>
        <row r="1371">
          <cell r="Q1371" t="str">
            <v xml:space="preserve">JUMLAH HARGA PERALATAN   </v>
          </cell>
          <cell r="U1371">
            <v>541.27539667810856</v>
          </cell>
        </row>
        <row r="1373">
          <cell r="L1373" t="str">
            <v>D.</v>
          </cell>
          <cell r="N1373" t="str">
            <v>JUMLAH HARGA TENAGA, BAHAN DAN PERALATAN  ( A + B + C )</v>
          </cell>
          <cell r="U1373">
            <v>542.452308311308</v>
          </cell>
        </row>
        <row r="1374">
          <cell r="L1374" t="str">
            <v>E.</v>
          </cell>
          <cell r="N1374" t="str">
            <v>OVERHEAD &amp; PROFIT</v>
          </cell>
          <cell r="P1374">
            <v>10</v>
          </cell>
          <cell r="Q1374" t="str">
            <v>%  x  D</v>
          </cell>
          <cell r="U1374">
            <v>54.245230831130804</v>
          </cell>
        </row>
        <row r="1375">
          <cell r="L1375" t="str">
            <v>F.</v>
          </cell>
          <cell r="N1375" t="str">
            <v>HARGA SATUAN PEKERJAAN  ( D + E )</v>
          </cell>
          <cell r="U1375">
            <v>596</v>
          </cell>
        </row>
        <row r="1376">
          <cell r="L1376" t="str">
            <v>Note: 1</v>
          </cell>
          <cell r="N1376" t="str">
            <v>SATUAN dapat berdasarkan atas jam operasi untuk Tenaga Kerja dan Peralatan, volume dan/atau ukuran</v>
          </cell>
        </row>
        <row r="1377">
          <cell r="N1377" t="str">
            <v>berat untuk bahan-bahan.</v>
          </cell>
        </row>
        <row r="1378">
          <cell r="L1378">
            <v>2</v>
          </cell>
          <cell r="N1378" t="str">
            <v>Kuantitas satuan adalah kuantitas setiap komponen untuk menyelesaikan satu satuan pekerjaan dari nomor</v>
          </cell>
        </row>
        <row r="1379">
          <cell r="N1379" t="str">
            <v>mata pembayaran.</v>
          </cell>
        </row>
        <row r="1380">
          <cell r="L1380">
            <v>3</v>
          </cell>
          <cell r="N1380" t="str">
            <v>Biaya satuan untuk peralatan sudah termasuk bahan bakar, bahan habis dipakai dan operator.</v>
          </cell>
        </row>
        <row r="1381">
          <cell r="L1381">
            <v>4</v>
          </cell>
          <cell r="N1381" t="str">
            <v>Biaya satuan sudah termasuk pengeluaran untuk seluruh pajak yang berkaitan (tetapi tidak termasuk PPN</v>
          </cell>
        </row>
        <row r="1382">
          <cell r="N1382" t="str">
            <v>yang dibayar dari kontrak) dan biaya-biaya lainnya.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 anak1"/>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ktek"/>
      <sheetName val="analisa"/>
      <sheetName val="BQ"/>
      <sheetName val="REKAP"/>
      <sheetName val="upah"/>
      <sheetName val="bahan"/>
      <sheetName val="unit rate alat"/>
      <sheetName val="Perhit.Alat"/>
      <sheetName val="skhedule"/>
      <sheetName val="subkon"/>
      <sheetName val="ANL-BOR"/>
      <sheetName val="struktur tdk dipakai"/>
      <sheetName val="ESCON"/>
      <sheetName val="Perm. Test"/>
      <sheetName val="BasicPrice"/>
      <sheetName val="AnConW"/>
      <sheetName val="AnEarthW"/>
      <sheetName val="AnStoneW"/>
      <sheetName val="Input Data"/>
      <sheetName val="Jwl Bhn+Alat"/>
      <sheetName val="Vibro_Roller"/>
      <sheetName val="SAT-BHN"/>
      <sheetName val="A"/>
      <sheetName val="Cross"/>
      <sheetName val="Analisa Cross"/>
      <sheetName val="AHS"/>
      <sheetName val="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mbongkaran beton"/>
      <sheetName val="Informasi"/>
      <sheetName val="Rekap Biaya"/>
      <sheetName val="Kuantitas &amp; Harga"/>
      <sheetName val="D1"/>
      <sheetName val="D2"/>
      <sheetName val="D3"/>
      <sheetName val="D4"/>
      <sheetName val="D5"/>
      <sheetName val="D6"/>
      <sheetName val="D6 (2)"/>
      <sheetName val="D7"/>
      <sheetName val="D7(1)"/>
      <sheetName val="D8"/>
      <sheetName val="D9"/>
      <sheetName val="Exp Joint"/>
      <sheetName val="Pengecatan"/>
      <sheetName val="Pipa Cucuran"/>
      <sheetName val="Basic Price"/>
      <sheetName val="Analisa Quarry"/>
      <sheetName val="Alat"/>
      <sheetName val="Agregat Halus &amp; Kasar"/>
      <sheetName val="Agregat Kelas A"/>
      <sheetName val="Agregat Kelas B"/>
      <sheetName val="Pekerjaan Utama"/>
      <sheetName val="%"/>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Volume"/>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MENU"/>
      <sheetName val="Data Print"/>
      <sheetName val="COVER"/>
      <sheetName val="Simak"/>
      <sheetName val="S.PEN"/>
      <sheetName val="BoQ PP"/>
      <sheetName val="D-MPU"/>
      <sheetName val="Mtd.Jln"/>
      <sheetName val="Mutu"/>
      <sheetName val="Anl. tek"/>
      <sheetName val="Skdl-NM"/>
      <sheetName val="Skdl-KP"/>
      <sheetName val="Vol"/>
      <sheetName val="Skdl-NS"/>
      <sheetName val="Lamp.16"/>
      <sheetName val="Lamp.17"/>
      <sheetName val="Lamp.18"/>
      <sheetName val="L.11-SUBKON"/>
      <sheetName val="Mtd. Jemb"/>
      <sheetName val="PESERTA"/>
      <sheetName val="Terblg"/>
      <sheetName val="C-1"/>
      <sheetName val="C2"/>
      <sheetName val="S-PEN"/>
      <sheetName val="S-PEN2"/>
      <sheetName val="D-lamp"/>
      <sheetName val="T-D"/>
      <sheetName val="P-K"/>
      <sheetName val="D-MP"/>
      <sheetName val="Mtd.-1"/>
      <sheetName val="Mtd-2"/>
      <sheetName val="ANTEK-2"/>
      <sheetName val="NWP-1"/>
      <sheetName val="NWP-3"/>
      <sheetName val="SKDL-A"/>
      <sheetName val="SKD-1"/>
      <sheetName val="Sdl-2"/>
      <sheetName val="Skdl-2.1"/>
      <sheetName val="nwp-2"/>
      <sheetName val="Skdl-3"/>
      <sheetName val="Skdl-3.1"/>
      <sheetName val="spek-1"/>
      <sheetName val="spek-2"/>
      <sheetName val="TKDN"/>
      <sheetName val="Sheet1"/>
      <sheetName val="NWP"/>
      <sheetName val="data-data"/>
      <sheetName val="Rekap cot damar"/>
      <sheetName val="Rekap balohan aneuk laot"/>
      <sheetName val="cot damar keunekai"/>
      <sheetName val="Rekap Biaya (3)"/>
      <sheetName val="balohan anak laot"/>
      <sheetName val="keunekai lhung angen"/>
      <sheetName val="rekap"/>
      <sheetName val="B"/>
      <sheetName val="KONTRAK"/>
      <sheetName val="OE"/>
      <sheetName val="kulit dok"/>
      <sheetName val="kulit"/>
      <sheetName val="REKAP PUTIH"/>
      <sheetName val="MPU"/>
      <sheetName val="SUB KON"/>
      <sheetName val="KOMFIR AMP"/>
      <sheetName val="metode (2)"/>
      <sheetName val="Shedul"/>
      <sheetName val="Kuantitas &amp; Harga "/>
      <sheetName val="shedule asl"/>
      <sheetName val="lamp 8"/>
      <sheetName val="catatan"/>
      <sheetName val="Sheet1 (2)"/>
      <sheetName val="Ranking %"/>
      <sheetName val="JA B  MD"/>
      <sheetName val="JA AP MD"/>
      <sheetName val="JA AP (2)"/>
      <sheetName val="JB AP "/>
      <sheetName val="Analisa Teknik"/>
      <sheetName val="Schedule"/>
      <sheetName val="JAdwal Bahan"/>
      <sheetName val="Jadwal Alat"/>
      <sheetName val="Net Work"/>
      <sheetName val="Sub"/>
    </sheetNames>
    <sheetDataSet>
      <sheetData sheetId="0">
        <row r="3">
          <cell r="B3" t="str">
            <v>REKAPITULASI</v>
          </cell>
        </row>
      </sheetData>
      <sheetData sheetId="1">
        <row r="2">
          <cell r="A2" t="str">
            <v>DAFTAR  KUANTITAS DAN HARGA</v>
          </cell>
        </row>
      </sheetData>
      <sheetData sheetId="2">
        <row r="13">
          <cell r="B13">
            <v>14.223331026239217</v>
          </cell>
        </row>
      </sheetData>
      <sheetData sheetId="3">
        <row r="67">
          <cell r="G67">
            <v>55170335</v>
          </cell>
        </row>
      </sheetData>
      <sheetData sheetId="4"/>
      <sheetData sheetId="5"/>
      <sheetData sheetId="6">
        <row r="21">
          <cell r="G21">
            <v>56615000</v>
          </cell>
        </row>
      </sheetData>
      <sheetData sheetId="7"/>
      <sheetData sheetId="8"/>
      <sheetData sheetId="9"/>
      <sheetData sheetId="10"/>
      <sheetData sheetId="11">
        <row r="8">
          <cell r="O8" t="str">
            <v>: Perencanaan Teknis Rehabilitasi Jembatan Sungai Kumpeh CS</v>
          </cell>
        </row>
      </sheetData>
      <sheetData sheetId="12"/>
      <sheetData sheetId="13"/>
      <sheetData sheetId="14"/>
      <sheetData sheetId="15"/>
      <sheetData sheetId="16"/>
      <sheetData sheetId="17"/>
      <sheetData sheetId="18">
        <row r="8">
          <cell r="F8">
            <v>5500</v>
          </cell>
        </row>
        <row r="14">
          <cell r="F14">
            <v>6500</v>
          </cell>
        </row>
        <row r="114">
          <cell r="F114">
            <v>65000</v>
          </cell>
        </row>
        <row r="118">
          <cell r="F118">
            <v>690000</v>
          </cell>
        </row>
      </sheetData>
      <sheetData sheetId="19"/>
      <sheetData sheetId="20">
        <row r="24">
          <cell r="G24">
            <v>262200000</v>
          </cell>
        </row>
      </sheetData>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row r="21">
          <cell r="G21">
            <v>56615000</v>
          </cell>
        </row>
      </sheetData>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Basic Price"/>
      <sheetName val="DISCLAIMER"/>
      <sheetName val="MAJOR"/>
      <sheetName val="%"/>
      <sheetName val="Rekap"/>
      <sheetName val="Peta Quarry"/>
      <sheetName val="Mobilisasi"/>
      <sheetName val="Perhitungan Mobilisasi Alat"/>
      <sheetName val="Lalu Lintas"/>
      <sheetName val="Jembatan Sementara"/>
      <sheetName val="Informasi"/>
      <sheetName val="BOQ"/>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PU LAMPU"/>
      <sheetName val="Sheet1"/>
      <sheetName val="Perlindunagn Lalu Lintas"/>
    </sheetNames>
    <sheetDataSet>
      <sheetData sheetId="0" refreshError="1"/>
      <sheetData sheetId="1"/>
      <sheetData sheetId="2"/>
      <sheetData sheetId="3"/>
      <sheetData sheetId="4"/>
      <sheetData sheetId="5"/>
      <sheetData sheetId="6"/>
      <sheetData sheetId="7"/>
      <sheetData sheetId="8"/>
      <sheetData sheetId="9"/>
      <sheetData sheetId="10"/>
      <sheetData sheetId="11">
        <row r="78">
          <cell r="F78">
            <v>275000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Sheet5"/>
      <sheetName val="Sheet2"/>
      <sheetName val="Sheet1"/>
      <sheetName val="A"/>
    </sheetNames>
    <sheetDataSet>
      <sheetData sheetId="0"/>
      <sheetData sheetId="1"/>
      <sheetData sheetId="2"/>
      <sheetData sheetId="3"/>
      <sheetData sheetId="4"/>
      <sheetData sheetId="5">
        <row r="1">
          <cell r="Q1" t="str">
            <v>LAMPIRAN 2(a)  PENAWARAN</v>
          </cell>
        </row>
        <row r="2">
          <cell r="Q2" t="str">
            <v>( Lampiran ini dipergunakan semata-mata untuk evaluasi penawaran )</v>
          </cell>
          <cell r="AG2" t="str">
            <v>DAFTAR KUANTITAS DAN HARGA</v>
          </cell>
        </row>
        <row r="4">
          <cell r="Q4" t="str">
            <v>DAFTAR HARGA SATUAN UPAH</v>
          </cell>
          <cell r="AG4" t="str">
            <v>PENAWAR</v>
          </cell>
          <cell r="AH4" t="str">
            <v>:</v>
          </cell>
          <cell r="AI4" t="str">
            <v>CV. MANDIRI KARYA UTAMA</v>
          </cell>
        </row>
        <row r="5">
          <cell r="AG5" t="str">
            <v>PROYEK</v>
          </cell>
          <cell r="AH5" t="str">
            <v>:</v>
          </cell>
          <cell r="AI5" t="str">
            <v>PENINGKATAN JALAN DAN PENGGANTIAN JEMBATAN DPU CAB. VI ACEH BARAT</v>
          </cell>
        </row>
        <row r="6">
          <cell r="Q6" t="str">
            <v>PROYEK</v>
          </cell>
          <cell r="R6" t="str">
            <v>:</v>
          </cell>
          <cell r="S6" t="str">
            <v>PENINGKATAN JALAN DAN PENGGANTIAN JEMBATAN DPU CAB. VI ACEH BARAT</v>
          </cell>
          <cell r="AG6" t="str">
            <v>PEKERJAAN</v>
          </cell>
          <cell r="AH6" t="str">
            <v>:</v>
          </cell>
          <cell r="AI6" t="str">
            <v>PENINGKATAN JALAN KUALA TUHA - LAMIE, KM. 45+000 s/d 47+000</v>
          </cell>
        </row>
        <row r="7">
          <cell r="W7" t="str">
            <v>NAMA PENAWAR</v>
          </cell>
          <cell r="Y7" t="str">
            <v>:</v>
          </cell>
          <cell r="Z7" t="str">
            <v>CV. MANDIRI KARYA UTAMA</v>
          </cell>
          <cell r="AG7" t="str">
            <v>PROPINSI</v>
          </cell>
          <cell r="AH7" t="str">
            <v>:</v>
          </cell>
          <cell r="AI7" t="str">
            <v>DAERAH ISTIMEWA ACEH</v>
          </cell>
        </row>
        <row r="8">
          <cell r="Q8" t="str">
            <v>PEKERJAAN</v>
          </cell>
          <cell r="R8" t="str">
            <v>:</v>
          </cell>
          <cell r="S8" t="str">
            <v>PENINGKATAN JALAN KUALA TUHA - LAMIE, KM. 45+000 s/d 47+000</v>
          </cell>
          <cell r="W8" t="str">
            <v>PROYEK</v>
          </cell>
          <cell r="Y8" t="str">
            <v>:</v>
          </cell>
          <cell r="Z8" t="str">
            <v>PENINGKATAN JALAN DAN PENGGANTIAN JEMBATAN DPU CAB. VI ACEH BARAT</v>
          </cell>
          <cell r="AG8" t="str">
            <v>LOKASI</v>
          </cell>
          <cell r="AH8" t="str">
            <v>:</v>
          </cell>
          <cell r="AI8" t="str">
            <v>KABUPATEN ACEH BARAT</v>
          </cell>
        </row>
        <row r="9">
          <cell r="W9" t="str">
            <v>NO. MATA PEMBAYARAN</v>
          </cell>
          <cell r="Y9" t="str">
            <v>:</v>
          </cell>
          <cell r="Z9" t="str">
            <v>1.2</v>
          </cell>
          <cell r="AG9" t="str">
            <v>TH. ANGG.</v>
          </cell>
          <cell r="AH9" t="str">
            <v>:</v>
          </cell>
          <cell r="AI9">
            <v>2000</v>
          </cell>
        </row>
        <row r="10">
          <cell r="U10" t="str">
            <v>HARGA</v>
          </cell>
          <cell r="W10" t="str">
            <v>JENIS PEKERJAAN</v>
          </cell>
          <cell r="Y10" t="str">
            <v>:</v>
          </cell>
          <cell r="Z10" t="str">
            <v>MOBILISASI</v>
          </cell>
        </row>
        <row r="11">
          <cell r="Q11" t="str">
            <v>NO.</v>
          </cell>
          <cell r="R11" t="str">
            <v>U R A I A N</v>
          </cell>
          <cell r="T11" t="str">
            <v>SATUAN</v>
          </cell>
          <cell r="U11" t="str">
            <v>SATUAN</v>
          </cell>
          <cell r="W11" t="str">
            <v>SATUAN PEKERJAAN</v>
          </cell>
          <cell r="Y11" t="str">
            <v>:</v>
          </cell>
          <cell r="Z11" t="str">
            <v>LUMP SUM</v>
          </cell>
          <cell r="AG11" t="str">
            <v>MATA</v>
          </cell>
          <cell r="AL11" t="str">
            <v>HARGA</v>
          </cell>
          <cell r="AM11" t="str">
            <v>JUMLAH</v>
          </cell>
        </row>
        <row r="12">
          <cell r="U12" t="str">
            <v>(Rp.)</v>
          </cell>
          <cell r="W12" t="str">
            <v>PRODUKSI HARIAN/JAM</v>
          </cell>
          <cell r="Y12" t="str">
            <v>:</v>
          </cell>
          <cell r="AG12" t="str">
            <v>PEMBA-</v>
          </cell>
          <cell r="AI12" t="str">
            <v>U R A I A N</v>
          </cell>
          <cell r="AJ12" t="str">
            <v>SATUAN</v>
          </cell>
          <cell r="AK12" t="str">
            <v>PERKIRAAN</v>
          </cell>
          <cell r="AL12" t="str">
            <v>SATUAN</v>
          </cell>
          <cell r="AM12" t="str">
            <v>HARGA-HARGA</v>
          </cell>
        </row>
        <row r="13">
          <cell r="AG13" t="str">
            <v>YARAN</v>
          </cell>
          <cell r="AK13" t="str">
            <v>KUANTITAS</v>
          </cell>
          <cell r="AL13" t="str">
            <v>( Rp.)</v>
          </cell>
          <cell r="AM13" t="str">
            <v>PENAWARAN (Rp)</v>
          </cell>
        </row>
        <row r="14">
          <cell r="AC14" t="str">
            <v>HARGA</v>
          </cell>
          <cell r="AD14" t="str">
            <v>JUMLAH</v>
          </cell>
          <cell r="AG14" t="str">
            <v>a</v>
          </cell>
          <cell r="AI14" t="str">
            <v>b</v>
          </cell>
          <cell r="AJ14" t="str">
            <v>c</v>
          </cell>
          <cell r="AK14" t="str">
            <v>d</v>
          </cell>
          <cell r="AL14" t="str">
            <v>e</v>
          </cell>
          <cell r="AM14" t="str">
            <v>f = (d x e)</v>
          </cell>
        </row>
        <row r="15">
          <cell r="Q15" t="str">
            <v>1.</v>
          </cell>
          <cell r="R15" t="str">
            <v>Pekerja</v>
          </cell>
          <cell r="T15" t="str">
            <v>Jam</v>
          </cell>
          <cell r="U15">
            <v>1700</v>
          </cell>
          <cell r="W15" t="str">
            <v>NO</v>
          </cell>
          <cell r="X15" t="str">
            <v>U  R  A  I  A  N</v>
          </cell>
          <cell r="AA15" t="str">
            <v>SATUAN</v>
          </cell>
          <cell r="AB15" t="str">
            <v>KUANTITAS</v>
          </cell>
          <cell r="AC15" t="str">
            <v>SATUAN</v>
          </cell>
          <cell r="AD15" t="str">
            <v>HARGA</v>
          </cell>
        </row>
        <row r="16">
          <cell r="Q16" t="str">
            <v>2.</v>
          </cell>
          <cell r="R16" t="str">
            <v>Tukang</v>
          </cell>
          <cell r="T16" t="str">
            <v>Jam</v>
          </cell>
          <cell r="U16">
            <v>1900</v>
          </cell>
          <cell r="AC16" t="str">
            <v>(Rp.)</v>
          </cell>
          <cell r="AD16" t="str">
            <v>(Rp.)</v>
          </cell>
          <cell r="AG16" t="str">
            <v>BAB. 1</v>
          </cell>
          <cell r="AI16" t="str">
            <v xml:space="preserve">  U  M  U  M</v>
          </cell>
        </row>
        <row r="17">
          <cell r="Q17" t="str">
            <v>3.</v>
          </cell>
          <cell r="R17" t="str">
            <v>Kepala Tukang</v>
          </cell>
          <cell r="T17" t="str">
            <v>Jam</v>
          </cell>
          <cell r="U17">
            <v>2150</v>
          </cell>
        </row>
        <row r="18">
          <cell r="Q18" t="str">
            <v>4.</v>
          </cell>
          <cell r="R18" t="str">
            <v>Mandor</v>
          </cell>
          <cell r="T18" t="str">
            <v>Jam</v>
          </cell>
          <cell r="U18">
            <v>1900</v>
          </cell>
          <cell r="W18" t="str">
            <v>A.</v>
          </cell>
          <cell r="X18" t="str">
            <v xml:space="preserve">  Pembelian atau sewa tanah</v>
          </cell>
          <cell r="AA18" t="str">
            <v>M2</v>
          </cell>
          <cell r="AG18" t="str">
            <v>1.2</v>
          </cell>
          <cell r="AI18" t="str">
            <v xml:space="preserve">  Mobilisasi</v>
          </cell>
          <cell r="AJ18" t="str">
            <v>Ls</v>
          </cell>
          <cell r="AK18">
            <v>1</v>
          </cell>
          <cell r="AL18">
            <v>10800000</v>
          </cell>
          <cell r="AM18">
            <v>10800000</v>
          </cell>
        </row>
        <row r="19">
          <cell r="Q19" t="str">
            <v>5.</v>
          </cell>
          <cell r="R19" t="str">
            <v>Operator</v>
          </cell>
          <cell r="T19" t="str">
            <v>Jam</v>
          </cell>
          <cell r="U19">
            <v>4285</v>
          </cell>
        </row>
        <row r="20">
          <cell r="Q20" t="str">
            <v>6.</v>
          </cell>
          <cell r="R20" t="str">
            <v>Pembantu Operator</v>
          </cell>
          <cell r="T20" t="str">
            <v>Jam</v>
          </cell>
          <cell r="U20">
            <v>2850</v>
          </cell>
        </row>
        <row r="21">
          <cell r="Q21" t="str">
            <v>7.</v>
          </cell>
          <cell r="R21" t="str">
            <v>Sopir/Driver</v>
          </cell>
          <cell r="T21" t="str">
            <v>Jam</v>
          </cell>
          <cell r="U21">
            <v>4285</v>
          </cell>
          <cell r="W21" t="str">
            <v>B.</v>
          </cell>
          <cell r="X21" t="str">
            <v xml:space="preserve">  Peralatan.</v>
          </cell>
        </row>
        <row r="22">
          <cell r="Q22" t="str">
            <v>8.</v>
          </cell>
          <cell r="R22" t="str">
            <v>Pembantu Sopir/Driver</v>
          </cell>
          <cell r="T22" t="str">
            <v>Jam</v>
          </cell>
          <cell r="U22">
            <v>2850</v>
          </cell>
          <cell r="X22" t="str">
            <v xml:space="preserve">  Sesuai Lampiran 2(a)-2</v>
          </cell>
          <cell r="AA22" t="str">
            <v>Ls</v>
          </cell>
          <cell r="AB22">
            <v>1</v>
          </cell>
          <cell r="AC22">
            <v>3800000</v>
          </cell>
          <cell r="AD22">
            <v>3800000</v>
          </cell>
          <cell r="AI22" t="str">
            <v xml:space="preserve">  Sub Total Harga Bab. 1 ( Dipindahkan ke Rekapitulasi Daftar Kuantitas dan Harga )</v>
          </cell>
          <cell r="AM22">
            <v>10800000</v>
          </cell>
        </row>
        <row r="23">
          <cell r="Q23" t="str">
            <v>9.</v>
          </cell>
          <cell r="R23" t="str">
            <v>Mekanik</v>
          </cell>
          <cell r="T23" t="str">
            <v>Jam</v>
          </cell>
          <cell r="U23">
            <v>4000</v>
          </cell>
        </row>
        <row r="25">
          <cell r="W25" t="str">
            <v>C.</v>
          </cell>
          <cell r="X25" t="str">
            <v xml:space="preserve">  Fasilitas Kontraktor.</v>
          </cell>
          <cell r="AG25" t="str">
            <v>BAB. 2</v>
          </cell>
          <cell r="AI25" t="str">
            <v xml:space="preserve">  DRAINASE</v>
          </cell>
        </row>
        <row r="26">
          <cell r="W26" t="str">
            <v>1.</v>
          </cell>
          <cell r="X26" t="str">
            <v xml:space="preserve">  Base Camp</v>
          </cell>
          <cell r="AA26" t="str">
            <v>Ls</v>
          </cell>
          <cell r="AB26">
            <v>1</v>
          </cell>
          <cell r="AC26">
            <v>2000000</v>
          </cell>
          <cell r="AD26">
            <v>2000000</v>
          </cell>
        </row>
        <row r="27">
          <cell r="W27" t="str">
            <v>2.</v>
          </cell>
          <cell r="X27" t="str">
            <v xml:space="preserve">  Kantor</v>
          </cell>
          <cell r="AA27" t="str">
            <v>Ls</v>
          </cell>
          <cell r="AB27">
            <v>1</v>
          </cell>
          <cell r="AC27">
            <v>2000000</v>
          </cell>
          <cell r="AD27">
            <v>2000000</v>
          </cell>
          <cell r="AG27" t="str">
            <v>2.1 (1)</v>
          </cell>
          <cell r="AI27" t="str">
            <v xml:space="preserve">  Pekerjaan Galian untuk selokan Drainase &amp;</v>
          </cell>
        </row>
        <row r="28">
          <cell r="W28" t="str">
            <v>3.</v>
          </cell>
          <cell r="X28" t="str">
            <v xml:space="preserve">  Barak</v>
          </cell>
          <cell r="AA28" t="str">
            <v>M2</v>
          </cell>
          <cell r="AI28" t="str">
            <v xml:space="preserve">  Saluran Air</v>
          </cell>
          <cell r="AJ28" t="str">
            <v>M3</v>
          </cell>
          <cell r="AK28">
            <v>1500</v>
          </cell>
          <cell r="AL28">
            <v>6565</v>
          </cell>
          <cell r="AM28">
            <v>9847500</v>
          </cell>
        </row>
        <row r="29">
          <cell r="W29" t="str">
            <v>4.</v>
          </cell>
          <cell r="X29" t="str">
            <v xml:space="preserve">  Workshop/Bengkel</v>
          </cell>
          <cell r="AA29" t="str">
            <v>M2</v>
          </cell>
        </row>
        <row r="30">
          <cell r="W30" t="str">
            <v>5.</v>
          </cell>
          <cell r="X30" t="str">
            <v xml:space="preserve">  Gudang dan lain-lain</v>
          </cell>
          <cell r="AA30" t="str">
            <v>M2</v>
          </cell>
          <cell r="AG30" t="str">
            <v>2.2</v>
          </cell>
          <cell r="AI30" t="str">
            <v xml:space="preserve">  Pekerjaan Pasangan batu dengan Mortal</v>
          </cell>
          <cell r="AJ30" t="str">
            <v>M3</v>
          </cell>
        </row>
        <row r="32">
          <cell r="AG32" t="str">
            <v>2.3 (1)</v>
          </cell>
          <cell r="AI32" t="str">
            <v xml:space="preserve">  Gorong-gorong Pipa beton bertulang</v>
          </cell>
          <cell r="AJ32" t="str">
            <v>M'</v>
          </cell>
        </row>
        <row r="33">
          <cell r="W33" t="str">
            <v>D.</v>
          </cell>
          <cell r="X33" t="str">
            <v xml:space="preserve">  Fasilitas Laboratorium dan Layanan.</v>
          </cell>
          <cell r="AI33" t="str">
            <v xml:space="preserve">  diameter &lt; 45 cm</v>
          </cell>
        </row>
        <row r="34">
          <cell r="W34" t="str">
            <v>1.</v>
          </cell>
          <cell r="X34" t="str">
            <v xml:space="preserve">  Kantor</v>
          </cell>
          <cell r="AA34" t="str">
            <v>M2</v>
          </cell>
        </row>
        <row r="35">
          <cell r="W35" t="str">
            <v>2.</v>
          </cell>
          <cell r="X35" t="str">
            <v xml:space="preserve">  Akomudasi utk. Wkl. Direksi Teknik</v>
          </cell>
          <cell r="AA35" t="str">
            <v>M2</v>
          </cell>
          <cell r="AG35" t="str">
            <v>2.3 (2)</v>
          </cell>
          <cell r="AI35" t="str">
            <v xml:space="preserve">  Gorong-gorong Pipa beton bertulang</v>
          </cell>
          <cell r="AJ35" t="str">
            <v>M'</v>
          </cell>
        </row>
        <row r="36">
          <cell r="W36" t="str">
            <v>3.</v>
          </cell>
          <cell r="X36" t="str">
            <v xml:space="preserve">  Ruang Laboratorium</v>
          </cell>
          <cell r="AA36" t="str">
            <v>M2</v>
          </cell>
          <cell r="AI36" t="str">
            <v xml:space="preserve">  diameter &lt; 45 - 75 cm</v>
          </cell>
        </row>
        <row r="37">
          <cell r="T37" t="str">
            <v>ACEH BESAR,   22  AGUSTUS  2000</v>
          </cell>
          <cell r="W37" t="str">
            <v>4.</v>
          </cell>
          <cell r="X37" t="str">
            <v xml:space="preserve">  Peralatan Laboratorium</v>
          </cell>
          <cell r="AA37" t="str">
            <v>Unit</v>
          </cell>
        </row>
        <row r="38">
          <cell r="T38" t="str">
            <v>CV. MANDIRI KARYA UTAMA</v>
          </cell>
          <cell r="W38" t="str">
            <v>5.</v>
          </cell>
          <cell r="X38" t="str">
            <v xml:space="preserve">  Perabotan dan Layanan</v>
          </cell>
          <cell r="AA38" t="str">
            <v>Unit</v>
          </cell>
          <cell r="AG38" t="str">
            <v>2.3 (3)</v>
          </cell>
          <cell r="AI38" t="str">
            <v xml:space="preserve">  Gorong-gorong pipa beton bertulang</v>
          </cell>
          <cell r="AJ38" t="str">
            <v>M'</v>
          </cell>
        </row>
        <row r="39">
          <cell r="AI39" t="str">
            <v xml:space="preserve">  diameter &lt; 75 - 120 cm</v>
          </cell>
        </row>
        <row r="41">
          <cell r="W41" t="str">
            <v>E.</v>
          </cell>
          <cell r="X41" t="str">
            <v xml:space="preserve">  Mata Pekerjaan Mobilisasi Lainnya.</v>
          </cell>
          <cell r="AG41" t="str">
            <v>2.3 (4)</v>
          </cell>
          <cell r="AI41" t="str">
            <v xml:space="preserve">  Gorong-gorong Pipa Baja gelombang</v>
          </cell>
          <cell r="AJ41" t="str">
            <v>Ton</v>
          </cell>
        </row>
        <row r="43">
          <cell r="AG43" t="str">
            <v>2.4 (1)</v>
          </cell>
          <cell r="AI43" t="str">
            <v xml:space="preserve">  Urugan berongga atau Material penyaring</v>
          </cell>
          <cell r="AJ43" t="str">
            <v>M3</v>
          </cell>
        </row>
        <row r="44">
          <cell r="T44" t="str">
            <v>( IBRAHIM T. M. AMIN )</v>
          </cell>
          <cell r="W44" t="str">
            <v>F.</v>
          </cell>
          <cell r="X44" t="str">
            <v xml:space="preserve">  Demobilisasi</v>
          </cell>
          <cell r="AA44" t="str">
            <v>Ls</v>
          </cell>
          <cell r="AB44">
            <v>1</v>
          </cell>
          <cell r="AC44">
            <v>3000000</v>
          </cell>
          <cell r="AD44">
            <v>3000000</v>
          </cell>
        </row>
        <row r="45">
          <cell r="T45" t="str">
            <v>D i r e k t u r</v>
          </cell>
          <cell r="AG45" t="str">
            <v>2.4 (2)</v>
          </cell>
          <cell r="AI45" t="str">
            <v xml:space="preserve">  Pekerjaan drainase dibawah permukaan</v>
          </cell>
          <cell r="AJ45" t="str">
            <v>M2</v>
          </cell>
        </row>
        <row r="46">
          <cell r="AI46" t="str">
            <v xml:space="preserve">  Material penyaring plastik</v>
          </cell>
        </row>
        <row r="47">
          <cell r="W47" t="str">
            <v>G.</v>
          </cell>
          <cell r="X47" t="str">
            <v xml:space="preserve">  JUMLAH ( A + B + C + D + E + F )</v>
          </cell>
          <cell r="AD47">
            <v>10800000</v>
          </cell>
        </row>
        <row r="48">
          <cell r="AG48" t="str">
            <v>2.4 (3)</v>
          </cell>
          <cell r="AI48" t="str">
            <v xml:space="preserve">  Pipa untuk Pekerjaan Drainase di bawah</v>
          </cell>
          <cell r="AJ48" t="str">
            <v>M'</v>
          </cell>
        </row>
        <row r="49">
          <cell r="AI49" t="str">
            <v xml:space="preserve">  permukaan</v>
          </cell>
          <cell r="AJ49">
            <v>0</v>
          </cell>
        </row>
        <row r="50">
          <cell r="W50" t="str">
            <v>H.</v>
          </cell>
          <cell r="X50" t="str">
            <v xml:space="preserve">  HARGA LUMPSUM = G</v>
          </cell>
          <cell r="AD50">
            <v>10800000</v>
          </cell>
        </row>
        <row r="53">
          <cell r="W53" t="str">
            <v>I.</v>
          </cell>
          <cell r="X53" t="str">
            <v xml:space="preserve">  TOTAL BIAYA MOBILISASI ( DIBULATKAN )</v>
          </cell>
          <cell r="AD53">
            <v>10800000</v>
          </cell>
        </row>
        <row r="78">
          <cell r="W78" t="str">
            <v>LAMPIRAN  2(a)-2  PENAWARAN</v>
          </cell>
          <cell r="AX78" t="str">
            <v>LAMPIRAN 2(d)-2  PENAWARAN</v>
          </cell>
        </row>
        <row r="79">
          <cell r="W79" t="str">
            <v>( Lampiran ini dipergunakan semata-mata untuk Evaluasi Penawaran )</v>
          </cell>
          <cell r="AG79" t="str">
            <v>DAFTAR KUANTITAS DAN HARGA</v>
          </cell>
          <cell r="AX79" t="str">
            <v>(Lampiran ini dipergunakan semata-mata untuk evaluasi penawaran)</v>
          </cell>
        </row>
        <row r="81">
          <cell r="W81" t="str">
            <v>ANALISA HARGA LUMP SUM UNTUK MOBILISASI</v>
          </cell>
          <cell r="AG81" t="str">
            <v>PENAWAR</v>
          </cell>
          <cell r="AH81" t="str">
            <v>:</v>
          </cell>
          <cell r="AI81" t="str">
            <v>CV. MANDIRI KARYA UTAMA</v>
          </cell>
          <cell r="AX81" t="str">
            <v>KONFIRMASI KAPASITAS PLANT PENCAMPUR ASPAL</v>
          </cell>
        </row>
        <row r="82">
          <cell r="AG82" t="str">
            <v>PROYEK</v>
          </cell>
          <cell r="AH82" t="str">
            <v>:</v>
          </cell>
          <cell r="AI82" t="str">
            <v>PENINGKATAN JALAN DAN PENGGANTIAN JEMBATAN DPU CAB. VI ACEH BARAT</v>
          </cell>
        </row>
        <row r="83">
          <cell r="W83" t="str">
            <v>NAMA PENAWAR</v>
          </cell>
          <cell r="Y83" t="str">
            <v>:</v>
          </cell>
          <cell r="Z83" t="str">
            <v>CV. MANDIRI KARYA UTAMA</v>
          </cell>
          <cell r="AG83" t="str">
            <v>PEKERJAAN</v>
          </cell>
          <cell r="AH83" t="str">
            <v>:</v>
          </cell>
          <cell r="AI83" t="str">
            <v>PENINGKATAN JALAN KUALA TUHA - LAMIE, KM. 45+000 s/d 47+000</v>
          </cell>
        </row>
        <row r="84">
          <cell r="W84" t="str">
            <v>PROYEK</v>
          </cell>
          <cell r="Y84" t="str">
            <v>:</v>
          </cell>
          <cell r="Z84" t="str">
            <v>PENINGKATAN JALAN DAN PENGGANTIAN JEMBATAN DPU CAB. VI ACEH BARAT</v>
          </cell>
          <cell r="AG84" t="str">
            <v>PROPINSI</v>
          </cell>
          <cell r="AH84" t="str">
            <v>:</v>
          </cell>
          <cell r="AI84" t="str">
            <v>DAERAH ISTIMEWA ACEH</v>
          </cell>
          <cell r="AX84" t="str">
            <v>NAMA PENAWAR</v>
          </cell>
          <cell r="BA84" t="str">
            <v>CV. MANDIRI KARYA UTAMA</v>
          </cell>
        </row>
        <row r="85">
          <cell r="W85" t="str">
            <v>NO. MATA PEMBAYARAN</v>
          </cell>
          <cell r="Y85" t="str">
            <v>:</v>
          </cell>
          <cell r="Z85" t="str">
            <v>1.2</v>
          </cell>
          <cell r="AG85" t="str">
            <v>LOKASI</v>
          </cell>
          <cell r="AH85" t="str">
            <v>:</v>
          </cell>
          <cell r="AI85" t="str">
            <v>KABUPATEN ACEH BARAT</v>
          </cell>
          <cell r="AX85">
            <v>0</v>
          </cell>
        </row>
        <row r="86">
          <cell r="W86" t="str">
            <v>JENIS PEKERJAAN</v>
          </cell>
          <cell r="Y86" t="str">
            <v>:</v>
          </cell>
          <cell r="Z86" t="str">
            <v>MOBILISASI</v>
          </cell>
          <cell r="AG86" t="str">
            <v>TH. ANGG.</v>
          </cell>
          <cell r="AH86" t="str">
            <v>:</v>
          </cell>
          <cell r="AI86">
            <v>2000</v>
          </cell>
          <cell r="AX86" t="str">
            <v>1.</v>
          </cell>
          <cell r="AY86" t="str">
            <v>Waktu bekerja yang tersedia</v>
          </cell>
        </row>
        <row r="87">
          <cell r="W87" t="str">
            <v>SATUAN PEKERJAAN</v>
          </cell>
          <cell r="Y87" t="str">
            <v>:</v>
          </cell>
          <cell r="Z87" t="str">
            <v>LUMP SUM</v>
          </cell>
          <cell r="AX87" t="str">
            <v>(a)</v>
          </cell>
          <cell r="AY87" t="str">
            <v>Jangka Waktu Pelaksanaan</v>
          </cell>
          <cell r="BO87" t="str">
            <v>=</v>
          </cell>
          <cell r="BP87">
            <v>100</v>
          </cell>
          <cell r="BQ87" t="str">
            <v>hari</v>
          </cell>
        </row>
        <row r="88">
          <cell r="W88" t="str">
            <v>PRODUKSI HARIAN/JAM</v>
          </cell>
          <cell r="Y88" t="str">
            <v>:</v>
          </cell>
          <cell r="AG88" t="str">
            <v>MATA</v>
          </cell>
          <cell r="AL88" t="str">
            <v>HARGA</v>
          </cell>
          <cell r="AM88" t="str">
            <v>JUMLAH</v>
          </cell>
          <cell r="AX88" t="str">
            <v>(b)</v>
          </cell>
          <cell r="AY88" t="str">
            <v>Mobilisasi dan Jangka Waktu Pemasangan Peralatan dan Persediaan Material ( min=120 hari )</v>
          </cell>
          <cell r="BO88" t="str">
            <v>=</v>
          </cell>
          <cell r="BP88" t="str">
            <v>-</v>
          </cell>
          <cell r="BQ88" t="str">
            <v>hari</v>
          </cell>
        </row>
        <row r="89">
          <cell r="AG89" t="str">
            <v>PEMBA-</v>
          </cell>
          <cell r="AI89" t="str">
            <v>U R A I A N</v>
          </cell>
          <cell r="AJ89" t="str">
            <v>SATUAN</v>
          </cell>
          <cell r="AK89" t="str">
            <v>PERKIRAAN</v>
          </cell>
          <cell r="AL89" t="str">
            <v>SATUAN</v>
          </cell>
          <cell r="AM89" t="str">
            <v>HARGA-HARGA</v>
          </cell>
          <cell r="AX89" t="str">
            <v>(c)</v>
          </cell>
          <cell r="AY89" t="str">
            <v>Demobilisasi / Waktu tidak Produktif pada akhir Masa Kontrak ( min=30 hari )</v>
          </cell>
          <cell r="BO89" t="str">
            <v>=</v>
          </cell>
          <cell r="BP89">
            <v>10</v>
          </cell>
          <cell r="BQ89" t="str">
            <v>hari</v>
          </cell>
        </row>
        <row r="90">
          <cell r="AC90" t="str">
            <v>HARGA</v>
          </cell>
          <cell r="AD90" t="str">
            <v>JUMLAH</v>
          </cell>
          <cell r="AG90" t="str">
            <v>YARAN</v>
          </cell>
          <cell r="AK90" t="str">
            <v>KUANTITAS</v>
          </cell>
          <cell r="AL90" t="str">
            <v>( Rp.)</v>
          </cell>
          <cell r="AM90" t="str">
            <v>PENAWARAN (Rp)</v>
          </cell>
          <cell r="AX90" t="str">
            <v>(d)</v>
          </cell>
          <cell r="AY90" t="str">
            <v>Hari-hari libur, kerusakan-kerusakan / gangguan-gangguan, dsb.</v>
          </cell>
          <cell r="BO90" t="str">
            <v>=</v>
          </cell>
          <cell r="BP90">
            <v>10</v>
          </cell>
          <cell r="BQ90" t="str">
            <v>hari</v>
          </cell>
        </row>
        <row r="91">
          <cell r="W91" t="str">
            <v>NO</v>
          </cell>
          <cell r="X91" t="str">
            <v>U R A I A N</v>
          </cell>
          <cell r="AA91" t="str">
            <v>SATUAN</v>
          </cell>
          <cell r="AB91" t="str">
            <v>KUANTITAS</v>
          </cell>
          <cell r="AC91" t="str">
            <v>SATUAN</v>
          </cell>
          <cell r="AD91" t="str">
            <v>HARGA</v>
          </cell>
          <cell r="AG91" t="str">
            <v>a</v>
          </cell>
          <cell r="AI91" t="str">
            <v>b</v>
          </cell>
          <cell r="AJ91" t="str">
            <v>c</v>
          </cell>
          <cell r="AK91" t="str">
            <v>d</v>
          </cell>
          <cell r="AL91" t="str">
            <v>e</v>
          </cell>
          <cell r="AM91" t="str">
            <v>f = (d x e)</v>
          </cell>
          <cell r="AY91" t="str">
            <v>(e)</v>
          </cell>
          <cell r="AZ91" t="str">
            <v>Jumlah hari kerja yang sesungguhnya (a)-(b)-(c)-(d)</v>
          </cell>
          <cell r="BO91" t="str">
            <v>=</v>
          </cell>
          <cell r="BP91">
            <v>120</v>
          </cell>
          <cell r="BQ91" t="str">
            <v>hari</v>
          </cell>
        </row>
        <row r="92">
          <cell r="AC92" t="str">
            <v>(Rp.)</v>
          </cell>
          <cell r="AD92" t="str">
            <v>(Rp.)</v>
          </cell>
          <cell r="AY92" t="str">
            <v>[C]</v>
          </cell>
          <cell r="AZ92" t="str">
            <v>Jumlah jam kerja Plant yang sesungguhnya</v>
          </cell>
          <cell r="BM92">
            <v>8</v>
          </cell>
          <cell r="BN92" t="str">
            <v>jam/hari</v>
          </cell>
          <cell r="BO92" t="str">
            <v>=</v>
          </cell>
          <cell r="BP92">
            <v>960</v>
          </cell>
          <cell r="BQ92" t="str">
            <v>jam</v>
          </cell>
        </row>
        <row r="93">
          <cell r="AG93" t="str">
            <v>BAB. 3</v>
          </cell>
          <cell r="AI93" t="str">
            <v xml:space="preserve">  PEKERJAAN TANAH</v>
          </cell>
        </row>
        <row r="94">
          <cell r="W94" t="str">
            <v>B.</v>
          </cell>
          <cell r="X94" t="str">
            <v xml:space="preserve">  P e r a l a t a n :</v>
          </cell>
          <cell r="AX94" t="str">
            <v>2.</v>
          </cell>
          <cell r="AY94" t="str">
            <v>Kebutuhan Bahan Aspal Campuran Panas</v>
          </cell>
        </row>
        <row r="95">
          <cell r="AG95" t="str">
            <v>3.1 (1)</v>
          </cell>
          <cell r="AI95" t="str">
            <v xml:space="preserve">  Galian Biasa</v>
          </cell>
          <cell r="AJ95" t="str">
            <v>M3</v>
          </cell>
          <cell r="AK95">
            <v>800</v>
          </cell>
          <cell r="AL95">
            <v>6675</v>
          </cell>
          <cell r="AM95">
            <v>5340000</v>
          </cell>
          <cell r="AX95" t="str">
            <v>(1)</v>
          </cell>
          <cell r="AY95" t="str">
            <v>Latasir (HRSS)</v>
          </cell>
          <cell r="BF95" t="str">
            <v>m2</v>
          </cell>
          <cell r="BH95" t="str">
            <v>x</v>
          </cell>
          <cell r="BJ95">
            <v>1.4999999999999999E-2</v>
          </cell>
          <cell r="BK95" t="str">
            <v>x</v>
          </cell>
          <cell r="BL95">
            <v>2.25</v>
          </cell>
          <cell r="BM95" t="str">
            <v>x</v>
          </cell>
          <cell r="BN95" t="str">
            <v>W**</v>
          </cell>
          <cell r="BO95" t="str">
            <v>=</v>
          </cell>
          <cell r="BQ95" t="str">
            <v>ton</v>
          </cell>
        </row>
        <row r="96">
          <cell r="W96" t="str">
            <v>1</v>
          </cell>
          <cell r="X96" t="str">
            <v xml:space="preserve">  Asphalt Finisher, 80 ton/hr</v>
          </cell>
          <cell r="AA96" t="str">
            <v>Unit</v>
          </cell>
          <cell r="AB96">
            <v>1</v>
          </cell>
          <cell r="AC96">
            <v>500000</v>
          </cell>
          <cell r="AD96">
            <v>500000</v>
          </cell>
          <cell r="AX96" t="str">
            <v>(2)</v>
          </cell>
          <cell r="AY96" t="str">
            <v>Lataston (HRS)</v>
          </cell>
          <cell r="BF96" t="str">
            <v>m2</v>
          </cell>
          <cell r="BH96" t="str">
            <v>x</v>
          </cell>
          <cell r="BJ96">
            <v>0.03</v>
          </cell>
          <cell r="BK96" t="str">
            <v>x</v>
          </cell>
          <cell r="BL96">
            <v>2.25</v>
          </cell>
          <cell r="BM96" t="str">
            <v>x</v>
          </cell>
          <cell r="BN96" t="str">
            <v>W**</v>
          </cell>
          <cell r="BO96" t="str">
            <v>=</v>
          </cell>
          <cell r="BQ96" t="str">
            <v>ton</v>
          </cell>
        </row>
        <row r="97">
          <cell r="W97">
            <v>2</v>
          </cell>
          <cell r="X97" t="str">
            <v xml:space="preserve">  Asphalt Sprayer, 1000 lt</v>
          </cell>
          <cell r="AA97" t="str">
            <v>Unit</v>
          </cell>
          <cell r="AB97">
            <v>1</v>
          </cell>
          <cell r="AC97">
            <v>150000</v>
          </cell>
          <cell r="AD97">
            <v>150000</v>
          </cell>
          <cell r="AG97" t="str">
            <v>3.1 (2)</v>
          </cell>
          <cell r="AI97" t="str">
            <v xml:space="preserve">  Galian Cadas / Batuan</v>
          </cell>
          <cell r="AJ97" t="str">
            <v>M3</v>
          </cell>
          <cell r="AX97" t="str">
            <v>(3)</v>
          </cell>
          <cell r="AY97" t="str">
            <v>Aspal Beton (Laston), Wearing Course</v>
          </cell>
          <cell r="BE97">
            <v>0</v>
          </cell>
          <cell r="BF97" t="str">
            <v>m2</v>
          </cell>
          <cell r="BH97" t="str">
            <v>x</v>
          </cell>
          <cell r="BJ97">
            <v>0.04</v>
          </cell>
          <cell r="BK97" t="str">
            <v>x</v>
          </cell>
          <cell r="BL97">
            <v>2.2999999999999998</v>
          </cell>
          <cell r="BM97" t="str">
            <v>x</v>
          </cell>
          <cell r="BN97">
            <v>1.05</v>
          </cell>
          <cell r="BO97" t="str">
            <v>=</v>
          </cell>
          <cell r="BP97">
            <v>0</v>
          </cell>
          <cell r="BQ97" t="str">
            <v>ton</v>
          </cell>
        </row>
        <row r="98">
          <cell r="W98">
            <v>3</v>
          </cell>
          <cell r="X98" t="str">
            <v xml:space="preserve">  Air Compressor, 6000 lt/m</v>
          </cell>
          <cell r="AA98" t="str">
            <v>set</v>
          </cell>
          <cell r="AB98">
            <v>1</v>
          </cell>
          <cell r="AC98">
            <v>150000</v>
          </cell>
          <cell r="AD98">
            <v>150000</v>
          </cell>
          <cell r="AX98" t="str">
            <v>(4)</v>
          </cell>
          <cell r="AY98" t="str">
            <v>Aspal Beton (Laston), Binder Course</v>
          </cell>
          <cell r="BF98" t="str">
            <v>m2</v>
          </cell>
          <cell r="BH98" t="str">
            <v>x</v>
          </cell>
          <cell r="BJ98">
            <v>0.05</v>
          </cell>
          <cell r="BK98" t="str">
            <v>x</v>
          </cell>
          <cell r="BL98">
            <v>2.2999999999999998</v>
          </cell>
          <cell r="BM98" t="str">
            <v>x</v>
          </cell>
          <cell r="BN98" t="str">
            <v>W**</v>
          </cell>
          <cell r="BO98" t="str">
            <v>=</v>
          </cell>
          <cell r="BQ98" t="str">
            <v>ton</v>
          </cell>
        </row>
        <row r="99">
          <cell r="W99">
            <v>4</v>
          </cell>
          <cell r="X99" t="str">
            <v xml:space="preserve">  Dump Truck, 8 ton</v>
          </cell>
          <cell r="AA99" t="str">
            <v>Unit</v>
          </cell>
          <cell r="AB99">
            <v>4</v>
          </cell>
          <cell r="AC99">
            <v>150000</v>
          </cell>
          <cell r="AD99">
            <v>600000</v>
          </cell>
          <cell r="AG99" t="str">
            <v>3.2 (1)</v>
          </cell>
          <cell r="AI99" t="str">
            <v xml:space="preserve">  Urugan Biasa</v>
          </cell>
          <cell r="AJ99" t="str">
            <v>M3</v>
          </cell>
          <cell r="AK99">
            <v>1000</v>
          </cell>
          <cell r="AL99">
            <v>15089</v>
          </cell>
          <cell r="AM99">
            <v>15089000</v>
          </cell>
          <cell r="AX99" t="str">
            <v>(5)</v>
          </cell>
          <cell r="AY99" t="str">
            <v>Split Mastic Asphalt (SMA)  0/11</v>
          </cell>
          <cell r="BF99" t="str">
            <v>m2</v>
          </cell>
          <cell r="BH99" t="str">
            <v>x</v>
          </cell>
          <cell r="BJ99">
            <v>0.04</v>
          </cell>
          <cell r="BK99" t="str">
            <v>x</v>
          </cell>
          <cell r="BL99">
            <v>2.2999999999999998</v>
          </cell>
          <cell r="BM99" t="str">
            <v>x</v>
          </cell>
          <cell r="BN99" t="str">
            <v>W**</v>
          </cell>
          <cell r="BO99" t="str">
            <v>=</v>
          </cell>
          <cell r="BQ99" t="str">
            <v>ton</v>
          </cell>
        </row>
        <row r="100">
          <cell r="W100">
            <v>5</v>
          </cell>
          <cell r="X100" t="str">
            <v xml:space="preserve">  Motor Grader, 120 HP</v>
          </cell>
          <cell r="AA100" t="str">
            <v>Unit</v>
          </cell>
          <cell r="AB100">
            <v>1</v>
          </cell>
          <cell r="AC100">
            <v>300000</v>
          </cell>
          <cell r="AD100">
            <v>300000</v>
          </cell>
          <cell r="AX100" t="str">
            <v>(6)</v>
          </cell>
          <cell r="AY100" t="str">
            <v>Asphalt Treated Base Levelling (ATBL)</v>
          </cell>
          <cell r="BE100">
            <v>360</v>
          </cell>
          <cell r="BF100" t="str">
            <v>m3</v>
          </cell>
          <cell r="BI100" t="str">
            <v>x</v>
          </cell>
          <cell r="BJ100">
            <v>0</v>
          </cell>
          <cell r="BL100">
            <v>2.2999999999999998</v>
          </cell>
          <cell r="BM100" t="str">
            <v>x</v>
          </cell>
          <cell r="BN100">
            <v>1.05</v>
          </cell>
          <cell r="BO100" t="str">
            <v>=</v>
          </cell>
          <cell r="BP100">
            <v>869.39999999999986</v>
          </cell>
          <cell r="BQ100" t="str">
            <v>ton</v>
          </cell>
        </row>
        <row r="101">
          <cell r="W101">
            <v>6</v>
          </cell>
          <cell r="X101" t="str">
            <v xml:space="preserve">  Wheel Loader, 1,2 m3</v>
          </cell>
          <cell r="AA101" t="str">
            <v>Unit</v>
          </cell>
          <cell r="AB101">
            <v>1</v>
          </cell>
          <cell r="AC101">
            <v>300000</v>
          </cell>
          <cell r="AD101">
            <v>300000</v>
          </cell>
          <cell r="AG101" t="str">
            <v>3.2 (2)</v>
          </cell>
          <cell r="AI101" t="str">
            <v xml:space="preserve">  Urugan Pilihan</v>
          </cell>
          <cell r="AJ101" t="str">
            <v>M3</v>
          </cell>
          <cell r="AK101">
            <v>500</v>
          </cell>
          <cell r="AL101">
            <v>18172</v>
          </cell>
          <cell r="AM101">
            <v>9086000</v>
          </cell>
          <cell r="AX101" t="str">
            <v>(7)</v>
          </cell>
          <cell r="AY101" t="str">
            <v>Lain-lain</v>
          </cell>
          <cell r="BO101" t="str">
            <v>=</v>
          </cell>
          <cell r="BQ101" t="str">
            <v>ton</v>
          </cell>
        </row>
        <row r="102">
          <cell r="W102">
            <v>7</v>
          </cell>
          <cell r="X102" t="str">
            <v xml:space="preserve">  Tandem Roller, 8 ton</v>
          </cell>
          <cell r="AA102" t="str">
            <v>Unit</v>
          </cell>
          <cell r="AB102">
            <v>1</v>
          </cell>
          <cell r="AC102">
            <v>300000</v>
          </cell>
          <cell r="AD102">
            <v>300000</v>
          </cell>
        </row>
        <row r="103">
          <cell r="W103">
            <v>8</v>
          </cell>
          <cell r="X103" t="str">
            <v xml:space="preserve">  Water Tanker, 5000 lt</v>
          </cell>
          <cell r="AA103" t="str">
            <v>Unit</v>
          </cell>
          <cell r="AB103">
            <v>1</v>
          </cell>
          <cell r="AC103">
            <v>150000</v>
          </cell>
          <cell r="AD103">
            <v>150000</v>
          </cell>
          <cell r="AG103" t="str">
            <v>3.3</v>
          </cell>
          <cell r="AI103" t="str">
            <v xml:space="preserve">  Penyiapan Badan Jalan</v>
          </cell>
          <cell r="AJ103" t="str">
            <v>M3</v>
          </cell>
          <cell r="AK103">
            <v>9000</v>
          </cell>
          <cell r="AL103">
            <v>533</v>
          </cell>
          <cell r="AM103">
            <v>4797000</v>
          </cell>
          <cell r="AY103" t="str">
            <v>[D]</v>
          </cell>
          <cell r="AZ103" t="str">
            <v>Jumlah Kebutuhan Aspal Campuran Panas</v>
          </cell>
          <cell r="BO103" t="str">
            <v>=</v>
          </cell>
          <cell r="BP103">
            <v>869.39999999999986</v>
          </cell>
          <cell r="BQ103" t="str">
            <v>ton</v>
          </cell>
        </row>
        <row r="104">
          <cell r="W104">
            <v>9</v>
          </cell>
          <cell r="X104" t="str">
            <v xml:space="preserve">  Concrete Mixer, 0,3 m3</v>
          </cell>
          <cell r="AA104" t="str">
            <v>Unit</v>
          </cell>
        </row>
        <row r="105">
          <cell r="W105">
            <v>10</v>
          </cell>
          <cell r="X105" t="str">
            <v xml:space="preserve">  Concrete Vibrator, 3 HP</v>
          </cell>
          <cell r="AA105" t="str">
            <v>Unit</v>
          </cell>
        </row>
        <row r="106">
          <cell r="W106">
            <v>11</v>
          </cell>
          <cell r="X106" t="str">
            <v xml:space="preserve">  Flat Bed Truck, 4 ton</v>
          </cell>
          <cell r="AA106" t="str">
            <v>Unit</v>
          </cell>
          <cell r="AX106" t="str">
            <v>3.</v>
          </cell>
          <cell r="AY106" t="str">
            <v>Kapasitas Plant Pencampur Aspal</v>
          </cell>
        </row>
        <row r="107">
          <cell r="W107">
            <v>12</v>
          </cell>
          <cell r="X107" t="str">
            <v xml:space="preserve">  Tyred Roller, 8 - 10 ton</v>
          </cell>
          <cell r="AA107" t="str">
            <v>Unit</v>
          </cell>
          <cell r="AB107">
            <v>1</v>
          </cell>
          <cell r="AC107">
            <v>300000</v>
          </cell>
          <cell r="AD107">
            <v>300000</v>
          </cell>
          <cell r="AI107" t="str">
            <v xml:space="preserve">  Sub Total Harga Bab. 3 ( Dipindahkan ke Rekapitulasi Daftar Kuantitas dan Harga )</v>
          </cell>
          <cell r="AM107">
            <v>34312000</v>
          </cell>
        </row>
        <row r="108">
          <cell r="W108">
            <v>13</v>
          </cell>
          <cell r="X108" t="str">
            <v xml:space="preserve">  Stell Wheel Roller, 10 ton</v>
          </cell>
          <cell r="AA108" t="str">
            <v>Unit</v>
          </cell>
          <cell r="AX108" t="str">
            <v>Kapasitas yang diperlukan                        [D] / [C]</v>
          </cell>
          <cell r="BC108" t="str">
            <v>:</v>
          </cell>
          <cell r="BD108">
            <v>0.9056249999999999</v>
          </cell>
          <cell r="BE108" t="str">
            <v>ton/jam</v>
          </cell>
        </row>
        <row r="109">
          <cell r="W109">
            <v>14</v>
          </cell>
          <cell r="X109" t="str">
            <v xml:space="preserve">  Vibratory Roller, 8 ton</v>
          </cell>
          <cell r="AA109" t="str">
            <v>Unit</v>
          </cell>
          <cell r="AB109">
            <v>1</v>
          </cell>
          <cell r="AC109">
            <v>300000</v>
          </cell>
          <cell r="AD109">
            <v>300000</v>
          </cell>
          <cell r="AX109" t="str">
            <v>Kebutuhan  Campuran Aspal/Jumlah Jam Kerja</v>
          </cell>
        </row>
        <row r="110">
          <cell r="W110">
            <v>15</v>
          </cell>
          <cell r="X110" t="str">
            <v xml:space="preserve">  Track Loader, 100 HP</v>
          </cell>
          <cell r="AA110" t="str">
            <v>Unit</v>
          </cell>
          <cell r="AG110" t="str">
            <v>BAB. 4</v>
          </cell>
          <cell r="AI110" t="str">
            <v xml:space="preserve">  BAHU JALAN</v>
          </cell>
        </row>
        <row r="111">
          <cell r="W111">
            <v>16</v>
          </cell>
          <cell r="X111" t="str">
            <v xml:space="preserve">  Buldozer, 120 HP</v>
          </cell>
          <cell r="AA111" t="str">
            <v>Unit</v>
          </cell>
          <cell r="AX111" t="str">
            <v>Kapasitas yang sesungguhnya</v>
          </cell>
          <cell r="BB111" t="str">
            <v>Plant  1</v>
          </cell>
          <cell r="BC111" t="str">
            <v>:</v>
          </cell>
          <cell r="BD111">
            <v>40</v>
          </cell>
          <cell r="BE111" t="str">
            <v>ton/jam</v>
          </cell>
        </row>
        <row r="112">
          <cell r="W112">
            <v>17</v>
          </cell>
          <cell r="X112" t="str">
            <v xml:space="preserve">  Excavator, 100 HP</v>
          </cell>
          <cell r="AA112" t="str">
            <v>Unit</v>
          </cell>
          <cell r="AB112">
            <v>1</v>
          </cell>
          <cell r="AC112">
            <v>600000</v>
          </cell>
          <cell r="AD112">
            <v>600000</v>
          </cell>
          <cell r="AG112" t="str">
            <v>4.1 (1)</v>
          </cell>
          <cell r="AI112" t="str">
            <v xml:space="preserve">  Lapis Pondasi Agregat Kelas A</v>
          </cell>
          <cell r="AJ112" t="str">
            <v>M3</v>
          </cell>
          <cell r="BB112" t="str">
            <v>Plant  2</v>
          </cell>
          <cell r="BC112" t="str">
            <v>:</v>
          </cell>
          <cell r="BE112" t="str">
            <v>ton/jam</v>
          </cell>
        </row>
        <row r="113">
          <cell r="W113">
            <v>18</v>
          </cell>
          <cell r="X113" t="str">
            <v xml:space="preserve">  Generator set, 200 kw</v>
          </cell>
          <cell r="AA113" t="str">
            <v>Unit</v>
          </cell>
          <cell r="BB113" t="str">
            <v>Lain-lain</v>
          </cell>
          <cell r="BC113" t="str">
            <v>:</v>
          </cell>
          <cell r="BE113" t="str">
            <v>ton/jam</v>
          </cell>
        </row>
        <row r="114">
          <cell r="W114">
            <v>19</v>
          </cell>
          <cell r="X114" t="str">
            <v xml:space="preserve">  C r a n e, 10 ton</v>
          </cell>
          <cell r="AA114" t="str">
            <v>Unit</v>
          </cell>
          <cell r="AG114" t="str">
            <v>4.1 (2)</v>
          </cell>
          <cell r="AI114" t="str">
            <v xml:space="preserve">  Lapis Pondasi Agregat Kelas B</v>
          </cell>
          <cell r="AJ114" t="str">
            <v>M3</v>
          </cell>
          <cell r="AX114" t="str">
            <v>Jumlah Kapasitas yang sesungguhnya</v>
          </cell>
          <cell r="BC114" t="str">
            <v>:</v>
          </cell>
          <cell r="BD114">
            <v>40</v>
          </cell>
          <cell r="BE114" t="str">
            <v>ton/jam</v>
          </cell>
        </row>
        <row r="115">
          <cell r="W115">
            <v>20</v>
          </cell>
          <cell r="X115" t="str">
            <v xml:space="preserve">  Scale Bridge, 35 ton</v>
          </cell>
          <cell r="AA115" t="str">
            <v>set</v>
          </cell>
        </row>
        <row r="116">
          <cell r="W116">
            <v>21</v>
          </cell>
          <cell r="X116" t="str">
            <v xml:space="preserve">  Survey Equipment</v>
          </cell>
          <cell r="AA116" t="str">
            <v>set</v>
          </cell>
          <cell r="AG116" t="str">
            <v>4.2 (1)</v>
          </cell>
          <cell r="AI116" t="str">
            <v xml:space="preserve">  Semen untuk Pondasi Tanah Semen</v>
          </cell>
          <cell r="AJ116" t="str">
            <v>Ton</v>
          </cell>
        </row>
        <row r="117">
          <cell r="W117">
            <v>22</v>
          </cell>
          <cell r="X117" t="str">
            <v xml:space="preserve">  Vibrator Compactor, 3 HP</v>
          </cell>
          <cell r="AA117" t="str">
            <v>Unit</v>
          </cell>
        </row>
        <row r="118">
          <cell r="W118">
            <v>23</v>
          </cell>
          <cell r="X118" t="str">
            <v xml:space="preserve">  Water Pump, 100 mm</v>
          </cell>
          <cell r="AA118" t="str">
            <v>Unit</v>
          </cell>
          <cell r="AG118" t="str">
            <v>4.2 (2)</v>
          </cell>
          <cell r="AI118" t="str">
            <v xml:space="preserve">  Pondasi Tanah Semen</v>
          </cell>
          <cell r="AJ118" t="str">
            <v>M3</v>
          </cell>
        </row>
        <row r="119">
          <cell r="W119">
            <v>24</v>
          </cell>
          <cell r="X119" t="str">
            <v xml:space="preserve">  Pick-up Truck, 1 ton</v>
          </cell>
          <cell r="AA119" t="str">
            <v>Unit</v>
          </cell>
          <cell r="AB119">
            <v>1</v>
          </cell>
          <cell r="AC119">
            <v>150000</v>
          </cell>
          <cell r="AD119">
            <v>150000</v>
          </cell>
        </row>
        <row r="120">
          <cell r="W120">
            <v>25</v>
          </cell>
          <cell r="X120" t="str">
            <v xml:space="preserve">  Stone Crusher, 60 ton/hr</v>
          </cell>
          <cell r="AA120" t="str">
            <v>set</v>
          </cell>
          <cell r="AG120" t="str">
            <v>4.3 (1)</v>
          </cell>
          <cell r="AI120" t="str">
            <v xml:space="preserve">  Laburan permukaan aspal satu lapis (Burtu)</v>
          </cell>
          <cell r="AJ120" t="str">
            <v>M2</v>
          </cell>
        </row>
        <row r="121">
          <cell r="W121">
            <v>26</v>
          </cell>
          <cell r="X121" t="str">
            <v xml:space="preserve">  Asphalt Mixing Plan, 40 ton/hr</v>
          </cell>
          <cell r="AA121" t="str">
            <v>set</v>
          </cell>
        </row>
        <row r="122">
          <cell r="X122" t="str">
            <v>JUMLAH UNTUK MATA PEMBAYARAN B DALAM LAMPIRAN 2a-1</v>
          </cell>
          <cell r="AD122">
            <v>3800000</v>
          </cell>
          <cell r="AG122" t="str">
            <v>4.3 (2)</v>
          </cell>
          <cell r="AI122" t="str">
            <v xml:space="preserve">  Material Aspal untuk Laburan Permukaan</v>
          </cell>
          <cell r="AJ122" t="str">
            <v>Liter</v>
          </cell>
        </row>
        <row r="124">
          <cell r="AG124" t="str">
            <v>4.3 (3)</v>
          </cell>
          <cell r="AI124" t="str">
            <v xml:space="preserve">  Lapis Resap Pengikat</v>
          </cell>
          <cell r="AJ124" t="str">
            <v>Liter</v>
          </cell>
        </row>
        <row r="128">
          <cell r="AI128" t="str">
            <v xml:space="preserve">  Sub Total Harga Bab. 4 ( Dipindahkan ke Rekapitulasi Daftar Kuantitas dan Harga )</v>
          </cell>
          <cell r="AM128">
            <v>0</v>
          </cell>
        </row>
        <row r="131">
          <cell r="AG131" t="str">
            <v>BAB. 5</v>
          </cell>
          <cell r="AI131" t="str">
            <v xml:space="preserve">  PERKERASAN BERBUTIR (PONDASI)</v>
          </cell>
          <cell r="BK131" t="str">
            <v>ACEH BESAR,   22  AGUSTUS  2000</v>
          </cell>
        </row>
        <row r="132">
          <cell r="BK132" t="str">
            <v>CV. MANDIRI KARYA UTAMA</v>
          </cell>
        </row>
        <row r="133">
          <cell r="AG133" t="str">
            <v>5.1 (1)</v>
          </cell>
          <cell r="AI133" t="str">
            <v xml:space="preserve">  Lapis Pondasi Agregat Kelas A</v>
          </cell>
          <cell r="AJ133" t="str">
            <v>M3</v>
          </cell>
          <cell r="AK133">
            <v>1800</v>
          </cell>
          <cell r="AL133">
            <v>68771</v>
          </cell>
          <cell r="AM133">
            <v>123787800</v>
          </cell>
        </row>
        <row r="135">
          <cell r="AG135" t="str">
            <v>5.1 (2)</v>
          </cell>
          <cell r="AI135" t="str">
            <v xml:space="preserve">  Lapis Pondasi Agregat Kelas B</v>
          </cell>
          <cell r="AJ135" t="str">
            <v>M3</v>
          </cell>
          <cell r="AK135">
            <v>1520</v>
          </cell>
          <cell r="AL135">
            <v>66102</v>
          </cell>
          <cell r="AM135">
            <v>100475040</v>
          </cell>
        </row>
        <row r="137">
          <cell r="AG137" t="str">
            <v>5.2 (1)</v>
          </cell>
          <cell r="AI137" t="str">
            <v xml:space="preserve">  Lapis Pondasi Jalan Kelas C1</v>
          </cell>
          <cell r="AJ137" t="str">
            <v>M3</v>
          </cell>
        </row>
        <row r="138">
          <cell r="BK138" t="str">
            <v>( IBRAHIM T. M. AMIN )</v>
          </cell>
        </row>
        <row r="139">
          <cell r="AG139" t="str">
            <v>5.2 (2)</v>
          </cell>
          <cell r="AI139" t="str">
            <v xml:space="preserve">  Lapis Pondasi Jalan Kelas C2</v>
          </cell>
          <cell r="AJ139" t="str">
            <v>M3</v>
          </cell>
          <cell r="BK139" t="str">
            <v>D i r e k t u r</v>
          </cell>
        </row>
        <row r="141">
          <cell r="AG141" t="str">
            <v>5.4 (1)</v>
          </cell>
          <cell r="AI141" t="str">
            <v xml:space="preserve">  Semen untuk Pondasi Tanah Semen</v>
          </cell>
          <cell r="AJ141" t="str">
            <v>Ton</v>
          </cell>
        </row>
        <row r="143">
          <cell r="AG143" t="str">
            <v>5.4 (2)</v>
          </cell>
          <cell r="AI143" t="str">
            <v xml:space="preserve">  Pondasi Tanah Semen</v>
          </cell>
          <cell r="AJ143" t="str">
            <v>M3</v>
          </cell>
        </row>
        <row r="145">
          <cell r="AG145" t="str">
            <v>5.4 (3)</v>
          </cell>
          <cell r="AI145" t="str">
            <v xml:space="preserve">  Beton Tumbuk</v>
          </cell>
          <cell r="AJ145" t="str">
            <v>M3</v>
          </cell>
        </row>
        <row r="149">
          <cell r="AI149" t="str">
            <v xml:space="preserve">  Sub Total Harga Bab. 5 ( Dipindahkan ke Rekapitulasi Daftar Kuantitas dan Harga )</v>
          </cell>
          <cell r="AM149">
            <v>224262840</v>
          </cell>
        </row>
        <row r="161">
          <cell r="AG161" t="str">
            <v>DAFTAR KUANTITAS DAN HARGA</v>
          </cell>
        </row>
        <row r="163">
          <cell r="AG163" t="str">
            <v>PENAWAR</v>
          </cell>
          <cell r="AH163" t="str">
            <v>:</v>
          </cell>
          <cell r="AI163" t="str">
            <v>CV. MANDIRI KARYA UTAMA</v>
          </cell>
        </row>
        <row r="164">
          <cell r="AG164" t="str">
            <v>PROYEK</v>
          </cell>
          <cell r="AH164" t="str">
            <v>:</v>
          </cell>
          <cell r="AI164" t="str">
            <v>PENINGKATAN JALAN DAN PENGGANTIAN JEMBATAN DPU CAB. VI ACEH BARAT</v>
          </cell>
        </row>
        <row r="165">
          <cell r="AG165" t="str">
            <v>PEKERJAAN</v>
          </cell>
          <cell r="AH165" t="str">
            <v>:</v>
          </cell>
          <cell r="AI165" t="str">
            <v>PENINGKATAN JALAN KUALA TUHA - LAMIE, KM. 45+000 s/d 47+000</v>
          </cell>
        </row>
        <row r="166">
          <cell r="AG166" t="str">
            <v>PROPINSI</v>
          </cell>
          <cell r="AH166" t="str">
            <v>:</v>
          </cell>
          <cell r="AI166" t="str">
            <v>DAERAH ISTIMEWA ACEH</v>
          </cell>
        </row>
        <row r="167">
          <cell r="AG167" t="str">
            <v>LOKASI</v>
          </cell>
          <cell r="AI167" t="str">
            <v>KABUPATEN ACEH BARAT</v>
          </cell>
        </row>
        <row r="168">
          <cell r="AG168" t="str">
            <v>TH. ANGG.</v>
          </cell>
          <cell r="AI168">
            <v>2000</v>
          </cell>
        </row>
        <row r="170">
          <cell r="AG170" t="str">
            <v>MATA</v>
          </cell>
          <cell r="AL170" t="str">
            <v>HARGA</v>
          </cell>
          <cell r="AM170" t="str">
            <v>JUMLAH</v>
          </cell>
        </row>
        <row r="171">
          <cell r="AG171" t="str">
            <v>PEMBA-</v>
          </cell>
          <cell r="AI171" t="str">
            <v>U R A I A N</v>
          </cell>
          <cell r="AJ171" t="str">
            <v>SATUAN</v>
          </cell>
          <cell r="AK171" t="str">
            <v>PERKIRAAN</v>
          </cell>
          <cell r="AL171" t="str">
            <v>SATUAN</v>
          </cell>
          <cell r="AM171" t="str">
            <v>HARGA-HARGA</v>
          </cell>
        </row>
        <row r="172">
          <cell r="AG172" t="str">
            <v>YARAN</v>
          </cell>
          <cell r="AK172" t="str">
            <v>KUANTITAS</v>
          </cell>
          <cell r="AL172" t="str">
            <v>( Rp.)</v>
          </cell>
          <cell r="AM172" t="str">
            <v>PENAWARAN (Rp)</v>
          </cell>
        </row>
        <row r="173">
          <cell r="AG173" t="str">
            <v>a</v>
          </cell>
          <cell r="AI173" t="str">
            <v>b</v>
          </cell>
          <cell r="AJ173" t="str">
            <v>c</v>
          </cell>
          <cell r="AK173" t="str">
            <v>d</v>
          </cell>
          <cell r="AL173" t="str">
            <v>e</v>
          </cell>
          <cell r="AM173" t="str">
            <v>f = (d x e)</v>
          </cell>
        </row>
        <row r="175">
          <cell r="AG175" t="str">
            <v>BAB. 6</v>
          </cell>
          <cell r="AI175" t="str">
            <v xml:space="preserve">  PERKERASAN ASPAL</v>
          </cell>
        </row>
        <row r="177">
          <cell r="AG177" t="str">
            <v>6.1 (1)</v>
          </cell>
          <cell r="AI177" t="str">
            <v xml:space="preserve">  Lapis Resap Pengikat</v>
          </cell>
          <cell r="AJ177" t="str">
            <v>Liter</v>
          </cell>
          <cell r="AK177">
            <v>8100</v>
          </cell>
          <cell r="AL177">
            <v>2267</v>
          </cell>
          <cell r="AM177">
            <v>18362700</v>
          </cell>
        </row>
        <row r="179">
          <cell r="AG179" t="str">
            <v>6.1 (2)</v>
          </cell>
          <cell r="AI179" t="str">
            <v xml:space="preserve">  Lapis Perekat</v>
          </cell>
          <cell r="AJ179" t="str">
            <v>Liter</v>
          </cell>
        </row>
        <row r="181">
          <cell r="AG181" t="str">
            <v>6.2 (1)</v>
          </cell>
          <cell r="AI181" t="str">
            <v xml:space="preserve">  Laburan permukaan aspal satu lapis (Burtu)</v>
          </cell>
          <cell r="AJ181" t="str">
            <v>M2</v>
          </cell>
        </row>
        <row r="183">
          <cell r="AG183" t="str">
            <v>6.2 (2)</v>
          </cell>
          <cell r="AI183" t="str">
            <v xml:space="preserve">  Laburan permukaan aspal dua lapis (Burda)</v>
          </cell>
          <cell r="AJ183" t="str">
            <v>M2</v>
          </cell>
        </row>
        <row r="185">
          <cell r="AG185" t="str">
            <v>6.2 (3)</v>
          </cell>
          <cell r="AI185" t="str">
            <v xml:space="preserve">  Material Aspal untuk laburan permukaan</v>
          </cell>
          <cell r="AJ185" t="str">
            <v>Liter</v>
          </cell>
        </row>
        <row r="187">
          <cell r="AG187" t="str">
            <v>6.3 (3)</v>
          </cell>
          <cell r="AI187" t="str">
            <v xml:space="preserve">  Lapis permukaan : HRS</v>
          </cell>
          <cell r="AJ187" t="str">
            <v>M2</v>
          </cell>
        </row>
        <row r="189">
          <cell r="AG189" t="str">
            <v>6.3 (4)</v>
          </cell>
          <cell r="AI189" t="str">
            <v xml:space="preserve">  Lapis permukaan : AC</v>
          </cell>
          <cell r="AJ189" t="str">
            <v>M2</v>
          </cell>
        </row>
        <row r="191">
          <cell r="AG191" t="str">
            <v>6.3 (5)</v>
          </cell>
          <cell r="AI191" t="str">
            <v xml:space="preserve">  Asphalt Treated Base : ATB</v>
          </cell>
          <cell r="AJ191" t="str">
            <v>M3</v>
          </cell>
          <cell r="AK191">
            <v>360</v>
          </cell>
          <cell r="AL191">
            <v>610226</v>
          </cell>
          <cell r="AM191">
            <v>219681360</v>
          </cell>
        </row>
        <row r="193">
          <cell r="AG193" t="str">
            <v>6.3 (5)a</v>
          </cell>
          <cell r="AI193" t="str">
            <v xml:space="preserve">  Asphalt Treated Base Leveling : ATBL</v>
          </cell>
          <cell r="AJ193" t="str">
            <v>Ton</v>
          </cell>
        </row>
        <row r="197">
          <cell r="AI197" t="str">
            <v xml:space="preserve">  Sub Total Harga Bab. 6 ( Dipindahkan ke Rekapitulasi Daftar Kuantitas dan Harga )</v>
          </cell>
          <cell r="AM197">
            <v>238044060</v>
          </cell>
        </row>
        <row r="200">
          <cell r="AG200" t="str">
            <v>BAB. 7</v>
          </cell>
          <cell r="AI200" t="str">
            <v xml:space="preserve">  S T R U K T U R</v>
          </cell>
        </row>
        <row r="202">
          <cell r="AG202" t="str">
            <v>7.1 (1)</v>
          </cell>
          <cell r="AI202" t="str">
            <v xml:space="preserve">  Beton Struktur Kelas K-225</v>
          </cell>
          <cell r="AJ202" t="str">
            <v>M3</v>
          </cell>
        </row>
        <row r="204">
          <cell r="AG204" t="str">
            <v>7.1 (2)</v>
          </cell>
          <cell r="AI204" t="str">
            <v xml:space="preserve">  Beton Tak Bertulang</v>
          </cell>
          <cell r="AJ204" t="str">
            <v>M3</v>
          </cell>
        </row>
        <row r="206">
          <cell r="AG206" t="str">
            <v>7.2</v>
          </cell>
          <cell r="AI206" t="str">
            <v xml:space="preserve">  Baja Tulangan</v>
          </cell>
          <cell r="AJ206" t="str">
            <v>Kg</v>
          </cell>
        </row>
        <row r="208">
          <cell r="AG208" t="str">
            <v>7.4</v>
          </cell>
          <cell r="AI208" t="str">
            <v xml:space="preserve">  Pasangan Batu (Stone Masonry)</v>
          </cell>
          <cell r="AJ208" t="str">
            <v>M3</v>
          </cell>
        </row>
        <row r="210">
          <cell r="AG210" t="str">
            <v>7.5 (1)</v>
          </cell>
          <cell r="AI210" t="str">
            <v xml:space="preserve">  Pas. Batu dengan isian (Grouted Rip Rap)</v>
          </cell>
          <cell r="AJ210" t="str">
            <v>M3</v>
          </cell>
        </row>
        <row r="212">
          <cell r="AG212" t="str">
            <v>7.5 (2)</v>
          </cell>
          <cell r="AI212" t="str">
            <v xml:space="preserve">  Pas. Batu Kosong (Non Grouted Rip Rap)</v>
          </cell>
          <cell r="AJ212" t="str">
            <v>M3</v>
          </cell>
        </row>
        <row r="214">
          <cell r="AG214" t="str">
            <v>7.5 (3)</v>
          </cell>
          <cell r="AI214" t="str">
            <v xml:space="preserve">  Bronjong (Gabion)</v>
          </cell>
          <cell r="AJ214" t="str">
            <v>M3</v>
          </cell>
        </row>
        <row r="216">
          <cell r="AG216" t="str">
            <v>7.5 (4)</v>
          </cell>
          <cell r="AI216" t="str">
            <v xml:space="preserve">  Geotektil untuk Perkuatan Tanah</v>
          </cell>
          <cell r="AJ216" t="str">
            <v>M2</v>
          </cell>
        </row>
        <row r="218">
          <cell r="AG218" t="str">
            <v>7.7 (1)</v>
          </cell>
          <cell r="AI218" t="str">
            <v xml:space="preserve">  Pasangan Struktur Jembatan Semi Per-</v>
          </cell>
          <cell r="AJ218" t="str">
            <v>Kg</v>
          </cell>
        </row>
        <row r="219">
          <cell r="AI219" t="str">
            <v xml:space="preserve">  manen</v>
          </cell>
        </row>
        <row r="221">
          <cell r="AG221" t="str">
            <v>7.7 (2)</v>
          </cell>
          <cell r="AI221" t="str">
            <v xml:space="preserve">  Pengangkutan Komponen Jembatan</v>
          </cell>
          <cell r="AJ221" t="str">
            <v>Ls</v>
          </cell>
        </row>
        <row r="222">
          <cell r="AG222" t="str">
            <v>7.7 (3)</v>
          </cell>
          <cell r="AI222" t="str">
            <v xml:space="preserve">  Boulder</v>
          </cell>
          <cell r="AJ222" t="str">
            <v>m3</v>
          </cell>
        </row>
        <row r="225">
          <cell r="AI225" t="str">
            <v xml:space="preserve">  Sub Total Harga Bab. 7 ( Dipindahkan ke Rekapitulasi Daftar Kuantitas dan Harga )</v>
          </cell>
          <cell r="AM225">
            <v>0</v>
          </cell>
        </row>
        <row r="243">
          <cell r="AG243" t="str">
            <v>DAFTAR KUANTITAS DAN HARGA</v>
          </cell>
        </row>
        <row r="245">
          <cell r="AG245" t="str">
            <v>PENAWAR</v>
          </cell>
          <cell r="AH245" t="str">
            <v>:</v>
          </cell>
          <cell r="AI245" t="str">
            <v>CV. MANDIRI KARYA UTAMA</v>
          </cell>
        </row>
        <row r="246">
          <cell r="AG246" t="str">
            <v>PROYEK</v>
          </cell>
          <cell r="AH246" t="str">
            <v>:</v>
          </cell>
          <cell r="AI246" t="str">
            <v>PENINGKATAN JALAN DAN PENGGANTIAN JEMBATAN DPU CAB. VI ACEH BARAT</v>
          </cell>
        </row>
        <row r="247">
          <cell r="AG247" t="str">
            <v>PEKERJAAN</v>
          </cell>
          <cell r="AH247" t="str">
            <v>:</v>
          </cell>
          <cell r="AI247" t="str">
            <v>PENINGKATAN JALAN KUALA TUHA - LAMIE, KM. 45+000 s/d 47+000</v>
          </cell>
        </row>
        <row r="248">
          <cell r="AG248" t="str">
            <v>PROPINSI</v>
          </cell>
          <cell r="AH248" t="str">
            <v>:</v>
          </cell>
          <cell r="AI248" t="str">
            <v>DAERAH ISTIMEWA ACEH</v>
          </cell>
        </row>
        <row r="249">
          <cell r="AG249" t="str">
            <v>LOKASI</v>
          </cell>
          <cell r="AH249" t="str">
            <v>:</v>
          </cell>
          <cell r="AI249" t="str">
            <v>KABUPATEN ACEH BARAT</v>
          </cell>
        </row>
        <row r="250">
          <cell r="AG250" t="str">
            <v>TH. ANGG.</v>
          </cell>
          <cell r="AH250" t="str">
            <v>:</v>
          </cell>
          <cell r="AI250">
            <v>2000</v>
          </cell>
        </row>
        <row r="252">
          <cell r="AG252" t="str">
            <v>MATA</v>
          </cell>
          <cell r="AL252" t="str">
            <v>HARGA</v>
          </cell>
          <cell r="AM252" t="str">
            <v>JUMLAH</v>
          </cell>
        </row>
        <row r="253">
          <cell r="AG253" t="str">
            <v>PEMBA-</v>
          </cell>
          <cell r="AI253" t="str">
            <v>U R A I A N</v>
          </cell>
          <cell r="AJ253" t="str">
            <v>SATUAN</v>
          </cell>
          <cell r="AK253" t="str">
            <v>PERKIRAAN</v>
          </cell>
          <cell r="AL253" t="str">
            <v>SATUAN</v>
          </cell>
          <cell r="AM253" t="str">
            <v>HARGA-HARGA</v>
          </cell>
        </row>
        <row r="254">
          <cell r="AG254" t="str">
            <v>YARAN</v>
          </cell>
          <cell r="AK254" t="str">
            <v>KUANTITAS</v>
          </cell>
          <cell r="AL254" t="str">
            <v>( Rp.)</v>
          </cell>
          <cell r="AM254" t="str">
            <v>PENAWARAN (Rp)</v>
          </cell>
        </row>
        <row r="255">
          <cell r="AG255" t="str">
            <v>a</v>
          </cell>
          <cell r="AI255" t="str">
            <v>b</v>
          </cell>
          <cell r="AJ255" t="str">
            <v>c</v>
          </cell>
          <cell r="AK255" t="str">
            <v>d</v>
          </cell>
          <cell r="AL255" t="str">
            <v>e</v>
          </cell>
          <cell r="AM255" t="str">
            <v>f = (d x e)</v>
          </cell>
        </row>
        <row r="258">
          <cell r="AG258" t="str">
            <v>BAB. 8</v>
          </cell>
          <cell r="AI258" t="str">
            <v xml:space="preserve">  PERKUATAN DAN PEKERJAAN MINOR</v>
          </cell>
        </row>
        <row r="260">
          <cell r="AG260" t="str">
            <v>8.1 (1)</v>
          </cell>
          <cell r="AI260" t="str">
            <v xml:space="preserve">  Lapis Pondasi Agregat Kelas A untuk</v>
          </cell>
          <cell r="AJ260" t="str">
            <v>M3</v>
          </cell>
        </row>
        <row r="261">
          <cell r="AI261" t="str">
            <v xml:space="preserve">  Pekerjaan  Minor</v>
          </cell>
        </row>
        <row r="263">
          <cell r="AG263" t="str">
            <v>8.1 (2)</v>
          </cell>
          <cell r="AI263" t="str">
            <v xml:space="preserve">  Lapis Pondasi Agregat Kelas B untuk</v>
          </cell>
          <cell r="AJ263" t="str">
            <v>M3</v>
          </cell>
        </row>
        <row r="264">
          <cell r="AI264" t="str">
            <v xml:space="preserve">  Pekerjaan  Minor</v>
          </cell>
        </row>
        <row r="266">
          <cell r="AG266" t="str">
            <v>8.1 (3)</v>
          </cell>
          <cell r="AI266" t="str">
            <v xml:space="preserve">  Agregat untuk Lapis Pondasi Jalan Tanpa</v>
          </cell>
          <cell r="AJ266" t="str">
            <v>M3</v>
          </cell>
        </row>
        <row r="267">
          <cell r="AI267" t="str">
            <v xml:space="preserve">  Penutup untuk Pekerjaan Minor</v>
          </cell>
        </row>
        <row r="269">
          <cell r="AG269" t="str">
            <v>8.1 (4)</v>
          </cell>
          <cell r="AI269" t="str">
            <v xml:space="preserve">  Waterbound Macadam untuk Pekerjaan</v>
          </cell>
          <cell r="AJ269" t="str">
            <v>M3</v>
          </cell>
        </row>
        <row r="270">
          <cell r="AI270" t="str">
            <v xml:space="preserve">  Minor</v>
          </cell>
        </row>
        <row r="272">
          <cell r="AG272" t="str">
            <v>8.1 (5)</v>
          </cell>
          <cell r="AI272" t="str">
            <v xml:space="preserve">  Campuran Aspal Panas untuk Pekerjaan</v>
          </cell>
          <cell r="AJ272" t="str">
            <v>M3</v>
          </cell>
        </row>
        <row r="273">
          <cell r="AI273" t="str">
            <v xml:space="preserve">  Minor</v>
          </cell>
        </row>
        <row r="275">
          <cell r="AG275" t="str">
            <v>8.1 (6)</v>
          </cell>
          <cell r="AI275" t="str">
            <v xml:space="preserve">  Lasbutag atau Latasbusir untuk Pekerjaan</v>
          </cell>
          <cell r="AJ275" t="str">
            <v>M3</v>
          </cell>
        </row>
        <row r="276">
          <cell r="AI276" t="str">
            <v xml:space="preserve">  Minor</v>
          </cell>
        </row>
        <row r="278">
          <cell r="AG278" t="str">
            <v>8.1 (7)</v>
          </cell>
          <cell r="AI278" t="str">
            <v xml:space="preserve">  Penetrasi   Macadam   untuk   Pekerjaan</v>
          </cell>
          <cell r="AJ278" t="str">
            <v>M3</v>
          </cell>
        </row>
        <row r="279">
          <cell r="AI279" t="str">
            <v xml:space="preserve">  Minor</v>
          </cell>
        </row>
        <row r="281">
          <cell r="AG281" t="str">
            <v>8.1 (8)</v>
          </cell>
          <cell r="AI281" t="str">
            <v xml:space="preserve">  Campuran Aspal Dingin untuk  Pekerjaan</v>
          </cell>
          <cell r="AJ281" t="str">
            <v>M3</v>
          </cell>
        </row>
        <row r="282">
          <cell r="AI282" t="str">
            <v xml:space="preserve">  Minor</v>
          </cell>
        </row>
        <row r="284">
          <cell r="AG284" t="str">
            <v>8.1 (9)</v>
          </cell>
          <cell r="AI284" t="str">
            <v xml:space="preserve">  Bitumen untuk Penutup Retak-retak</v>
          </cell>
          <cell r="AJ284" t="str">
            <v>Liter</v>
          </cell>
        </row>
        <row r="286">
          <cell r="AG286" t="str">
            <v>8.2</v>
          </cell>
          <cell r="AI286" t="str">
            <v xml:space="preserve">  Galian untuk Bahu Jalan dan Pekerjaan</v>
          </cell>
          <cell r="AJ286" t="str">
            <v>M2</v>
          </cell>
        </row>
        <row r="287">
          <cell r="AI287" t="str">
            <v xml:space="preserve">  minor lainnya</v>
          </cell>
        </row>
        <row r="289">
          <cell r="AG289" t="str">
            <v>8.3</v>
          </cell>
          <cell r="AI289" t="str">
            <v xml:space="preserve">  Stabilisasi dengan Tanaman</v>
          </cell>
          <cell r="AJ289" t="str">
            <v>M2</v>
          </cell>
        </row>
        <row r="291">
          <cell r="AG291" t="str">
            <v>8.4 (1)</v>
          </cell>
          <cell r="AI291" t="str">
            <v xml:space="preserve">  Marka Jalan</v>
          </cell>
          <cell r="AJ291" t="str">
            <v>M2</v>
          </cell>
        </row>
        <row r="293">
          <cell r="AG293" t="str">
            <v>8.4 (2)</v>
          </cell>
          <cell r="AI293" t="str">
            <v xml:space="preserve">  Rambu Jalan</v>
          </cell>
          <cell r="AJ293" t="str">
            <v>Buah</v>
          </cell>
        </row>
        <row r="295">
          <cell r="AG295" t="str">
            <v>8.4 (3)</v>
          </cell>
          <cell r="AI295" t="str">
            <v xml:space="preserve">  Patok Pengarah</v>
          </cell>
          <cell r="AJ295" t="str">
            <v>Buah</v>
          </cell>
        </row>
        <row r="297">
          <cell r="AG297" t="str">
            <v>8.4 (4)</v>
          </cell>
          <cell r="AI297" t="str">
            <v xml:space="preserve">  Patok Kilometer</v>
          </cell>
          <cell r="AJ297" t="str">
            <v>Buah</v>
          </cell>
        </row>
        <row r="299">
          <cell r="AG299" t="str">
            <v>8.4 (5)</v>
          </cell>
          <cell r="AI299" t="str">
            <v xml:space="preserve">  Rel  Pengaman</v>
          </cell>
          <cell r="AJ299" t="str">
            <v>M'</v>
          </cell>
        </row>
        <row r="301">
          <cell r="AG301" t="str">
            <v>8.5 (1)</v>
          </cell>
          <cell r="AI301" t="str">
            <v xml:space="preserve">  Perkuatan Lantai Jembatan Beton</v>
          </cell>
          <cell r="AJ301" t="str">
            <v>M2</v>
          </cell>
        </row>
        <row r="303">
          <cell r="AG303" t="str">
            <v>8.5 (2)</v>
          </cell>
          <cell r="AI303" t="str">
            <v xml:space="preserve">  Perkuatan Lantai Jembatan Kayu</v>
          </cell>
          <cell r="AJ303" t="str">
            <v>M2</v>
          </cell>
        </row>
        <row r="305">
          <cell r="AG305" t="str">
            <v>8.5 (3)</v>
          </cell>
          <cell r="AI305" t="str">
            <v xml:space="preserve">  Pengecatan Jembatan Struktur Baja</v>
          </cell>
          <cell r="AJ305" t="str">
            <v>M2</v>
          </cell>
        </row>
        <row r="309">
          <cell r="AI309" t="str">
            <v xml:space="preserve">  Sub Total Harga Bab. 8 ( Dipindahkan ke Rekapitulasi Daftar Kuantitas dan Harga )</v>
          </cell>
          <cell r="AM309">
            <v>0</v>
          </cell>
        </row>
        <row r="325">
          <cell r="AG325" t="str">
            <v>DAFTAR KUANTITAS DAN HARGA</v>
          </cell>
        </row>
        <row r="327">
          <cell r="AG327" t="str">
            <v>PENAWAR</v>
          </cell>
          <cell r="AH327" t="str">
            <v>:</v>
          </cell>
          <cell r="AI327" t="str">
            <v>CV. MANDIRI KARYA UTAMA</v>
          </cell>
        </row>
        <row r="328">
          <cell r="AG328" t="str">
            <v>PROYEK</v>
          </cell>
          <cell r="AH328" t="str">
            <v>:</v>
          </cell>
          <cell r="AI328" t="str">
            <v>PENINGKATAN JALAN DAN PENGGANTIAN JEMBATAN DPU CAB. VI ACEH BARAT</v>
          </cell>
        </row>
        <row r="329">
          <cell r="AG329" t="str">
            <v>PEKERJAAN</v>
          </cell>
          <cell r="AH329" t="str">
            <v>:</v>
          </cell>
          <cell r="AI329" t="str">
            <v>PENINGKATAN JALAN KUALA TUHA - LAMIE, KM. 45+000 s/d 47+000</v>
          </cell>
        </row>
        <row r="330">
          <cell r="AG330" t="str">
            <v>PROPINSI</v>
          </cell>
          <cell r="AH330" t="str">
            <v>:</v>
          </cell>
          <cell r="AI330" t="str">
            <v>DAERAH ISTIMEWA ACEH</v>
          </cell>
        </row>
        <row r="331">
          <cell r="AG331" t="str">
            <v>LOKASI</v>
          </cell>
          <cell r="AH331" t="str">
            <v>:</v>
          </cell>
          <cell r="AI331" t="str">
            <v>KABUPATEN ACEH BARAT</v>
          </cell>
        </row>
        <row r="332">
          <cell r="AG332" t="str">
            <v>TH. ANGG.</v>
          </cell>
          <cell r="AH332" t="str">
            <v>:</v>
          </cell>
          <cell r="AI332">
            <v>2000</v>
          </cell>
        </row>
        <row r="334">
          <cell r="AG334" t="str">
            <v>MATA</v>
          </cell>
          <cell r="AL334" t="str">
            <v>HARGA</v>
          </cell>
          <cell r="AM334" t="str">
            <v>JUMLAH</v>
          </cell>
        </row>
        <row r="335">
          <cell r="AG335" t="str">
            <v>PEMBA-</v>
          </cell>
          <cell r="AI335" t="str">
            <v>U R A I A N</v>
          </cell>
          <cell r="AJ335" t="str">
            <v>SATUAN</v>
          </cell>
          <cell r="AK335" t="str">
            <v>PERKIRAAN</v>
          </cell>
          <cell r="AL335" t="str">
            <v>SATUAN</v>
          </cell>
          <cell r="AM335" t="str">
            <v>HARGA-HARGA</v>
          </cell>
        </row>
        <row r="336">
          <cell r="AG336" t="str">
            <v>YARAN</v>
          </cell>
          <cell r="AK336" t="str">
            <v>KUANTITAS</v>
          </cell>
          <cell r="AL336" t="str">
            <v>( Rp.)</v>
          </cell>
          <cell r="AM336" t="str">
            <v>PENAWARAN (Rp)</v>
          </cell>
        </row>
        <row r="337">
          <cell r="AG337" t="str">
            <v>a</v>
          </cell>
          <cell r="AI337" t="str">
            <v>b</v>
          </cell>
          <cell r="AJ337" t="str">
            <v>c</v>
          </cell>
          <cell r="AK337" t="str">
            <v>d</v>
          </cell>
          <cell r="AL337" t="str">
            <v>e</v>
          </cell>
          <cell r="AM337" t="str">
            <v>f = (d x e)</v>
          </cell>
        </row>
        <row r="339">
          <cell r="AG339" t="str">
            <v>BAB. 9</v>
          </cell>
          <cell r="AI339" t="str">
            <v xml:space="preserve">  PEKERJAAN HARIAN</v>
          </cell>
        </row>
        <row r="341">
          <cell r="AG341" t="str">
            <v>9.1</v>
          </cell>
          <cell r="AI341" t="str">
            <v xml:space="preserve">  M  a  n  d  o  r</v>
          </cell>
          <cell r="AJ341" t="str">
            <v>Jam</v>
          </cell>
        </row>
        <row r="343">
          <cell r="AG343" t="str">
            <v>9.2</v>
          </cell>
          <cell r="AI343" t="str">
            <v xml:space="preserve">  Pekerja Biasa</v>
          </cell>
          <cell r="AJ343" t="str">
            <v>Jam</v>
          </cell>
        </row>
        <row r="345">
          <cell r="AG345" t="str">
            <v>9.3</v>
          </cell>
          <cell r="AI345" t="str">
            <v xml:space="preserve">  Tukang Kayu, Tukang Besi, dsb.</v>
          </cell>
          <cell r="AJ345" t="str">
            <v>Jam</v>
          </cell>
        </row>
        <row r="347">
          <cell r="AG347" t="str">
            <v>9.4</v>
          </cell>
          <cell r="AI347" t="str">
            <v xml:space="preserve">  Dump Truck, Kapasitas  3 - 4 m3</v>
          </cell>
          <cell r="AJ347" t="str">
            <v>Jam</v>
          </cell>
        </row>
        <row r="349">
          <cell r="AG349" t="str">
            <v>9.5</v>
          </cell>
          <cell r="AI349" t="str">
            <v xml:space="preserve">  Plat Bed Truck, Kapasitas  3 - 4 M3</v>
          </cell>
          <cell r="AJ349" t="str">
            <v>Jam</v>
          </cell>
        </row>
        <row r="351">
          <cell r="AG351" t="str">
            <v>9.6</v>
          </cell>
          <cell r="AI351" t="str">
            <v xml:space="preserve">  Water Tanker, Kapasitas 3000-4500 ltr</v>
          </cell>
          <cell r="AJ351" t="str">
            <v>Jam</v>
          </cell>
        </row>
        <row r="353">
          <cell r="AG353" t="str">
            <v>9.7</v>
          </cell>
          <cell r="AI353" t="str">
            <v xml:space="preserve">  Bulldozer, Kapasitas 100-150 HP</v>
          </cell>
          <cell r="AJ353" t="str">
            <v>Jam</v>
          </cell>
        </row>
        <row r="355">
          <cell r="AG355" t="str">
            <v>9.8</v>
          </cell>
          <cell r="AI355" t="str">
            <v xml:space="preserve">  Motor Greader, Kapasitas 75 - 100 HP</v>
          </cell>
          <cell r="AJ355" t="str">
            <v>Jam</v>
          </cell>
        </row>
        <row r="357">
          <cell r="AG357" t="str">
            <v>9.9</v>
          </cell>
          <cell r="AI357" t="str">
            <v xml:space="preserve">  Wheel Loader, Kapasitas 1,00 - 1,60 m3</v>
          </cell>
          <cell r="AJ357" t="str">
            <v>Jam</v>
          </cell>
        </row>
        <row r="359">
          <cell r="AG359" t="str">
            <v>9.10</v>
          </cell>
          <cell r="AI359" t="str">
            <v xml:space="preserve">  Track Loader, Kapasitas 75 - 100 HP</v>
          </cell>
          <cell r="AJ359" t="str">
            <v>Jam</v>
          </cell>
        </row>
        <row r="361">
          <cell r="AG361" t="str">
            <v>9.11</v>
          </cell>
          <cell r="AI361" t="str">
            <v xml:space="preserve">  Excavator, Kapasitas 80 - 140 HP</v>
          </cell>
          <cell r="AJ361" t="str">
            <v>Jam</v>
          </cell>
        </row>
        <row r="363">
          <cell r="AG363" t="str">
            <v>9.12</v>
          </cell>
          <cell r="AI363" t="str">
            <v xml:space="preserve">  Crane, Kapasitas 10 - 15 HP</v>
          </cell>
          <cell r="AJ363" t="str">
            <v>Jam</v>
          </cell>
        </row>
        <row r="365">
          <cell r="AG365" t="str">
            <v>9.13</v>
          </cell>
          <cell r="AI365" t="str">
            <v xml:space="preserve">  Steel Wheel Roller,  6 - 9 ton</v>
          </cell>
          <cell r="AJ365" t="str">
            <v>Jam</v>
          </cell>
        </row>
        <row r="367">
          <cell r="AG367" t="str">
            <v>9.14</v>
          </cell>
          <cell r="AI367" t="str">
            <v xml:space="preserve">  Vibratory Roller,  5 - 8 ton</v>
          </cell>
          <cell r="AJ367" t="str">
            <v>Jam</v>
          </cell>
        </row>
        <row r="369">
          <cell r="AG369" t="str">
            <v>9.15</v>
          </cell>
          <cell r="AI369" t="str">
            <v xml:space="preserve">  Vibratory Compactor, Kap. 1.5 - 3.0 HP </v>
          </cell>
          <cell r="AJ369" t="str">
            <v>Jam</v>
          </cell>
        </row>
        <row r="371">
          <cell r="AG371" t="str">
            <v>9.16</v>
          </cell>
          <cell r="AI371" t="str">
            <v xml:space="preserve">  Pneumatic Tyred Roller, Kap. 8 - 10 Ton</v>
          </cell>
          <cell r="AJ371" t="str">
            <v>Jam</v>
          </cell>
        </row>
        <row r="373">
          <cell r="AG373" t="str">
            <v>9.17</v>
          </cell>
          <cell r="AI373" t="str">
            <v xml:space="preserve">  Compressor, Kapasitas 4000-6500 l/jam</v>
          </cell>
          <cell r="AJ373" t="str">
            <v>Jam</v>
          </cell>
        </row>
        <row r="375">
          <cell r="AG375" t="str">
            <v>9.18</v>
          </cell>
          <cell r="AI375" t="str">
            <v xml:space="preserve">  Concrete Mixer, Kap. 0,3 - 0,6 m3</v>
          </cell>
          <cell r="AJ375" t="str">
            <v>Jam</v>
          </cell>
        </row>
        <row r="377">
          <cell r="AG377" t="str">
            <v>9.19</v>
          </cell>
          <cell r="AI377" t="str">
            <v xml:space="preserve">  Water Pump, Kap. 70 - 100 mm</v>
          </cell>
          <cell r="AJ377" t="str">
            <v>Jam</v>
          </cell>
        </row>
        <row r="385">
          <cell r="AI385" t="str">
            <v xml:space="preserve">  Sub Total Harga Bab. 9 ( Dipindahkan ke Rekapitulasi Daftar Kuantitas dan Harga )</v>
          </cell>
        </row>
        <row r="407">
          <cell r="AG407" t="str">
            <v>DAFTAR KUANTITAS DAN HARGA</v>
          </cell>
        </row>
        <row r="409">
          <cell r="AG409" t="str">
            <v>PENAWAR</v>
          </cell>
          <cell r="AI409" t="str">
            <v>CV. MANDIRI KARYA UTAMA</v>
          </cell>
        </row>
        <row r="410">
          <cell r="AG410" t="str">
            <v>PROYEK</v>
          </cell>
          <cell r="AI410" t="str">
            <v>PENINGKATAN JALAN DAN PENGGANTIAN JEMBATAN DPU CAB. VI ACEH BARAT</v>
          </cell>
        </row>
        <row r="411">
          <cell r="AG411" t="str">
            <v>PEKERJAAN</v>
          </cell>
          <cell r="AI411" t="str">
            <v>PENINGKATAN JALAN KUALA TUHA - LAMIE, KM. 45+000 s/d 47+000</v>
          </cell>
        </row>
        <row r="412">
          <cell r="AG412" t="str">
            <v>PROPINSI</v>
          </cell>
          <cell r="AI412" t="str">
            <v>DAERAH ISTIMEWA ACEH</v>
          </cell>
        </row>
        <row r="413">
          <cell r="AG413" t="str">
            <v>LOKASI</v>
          </cell>
          <cell r="AI413" t="str">
            <v>KABUPATEN ACEH BARAT</v>
          </cell>
        </row>
        <row r="414">
          <cell r="AG414" t="str">
            <v>TH. ANGG.</v>
          </cell>
          <cell r="AI414">
            <v>2000</v>
          </cell>
        </row>
        <row r="416">
          <cell r="AG416" t="str">
            <v>MATA</v>
          </cell>
          <cell r="AL416" t="str">
            <v>HARGA</v>
          </cell>
          <cell r="AM416" t="str">
            <v>JUMLAH</v>
          </cell>
        </row>
        <row r="417">
          <cell r="AG417" t="str">
            <v>PEMBA-</v>
          </cell>
          <cell r="AI417" t="str">
            <v>U R A I A N</v>
          </cell>
          <cell r="AJ417" t="str">
            <v>SATUAN</v>
          </cell>
          <cell r="AK417" t="str">
            <v>PERKIRAAN</v>
          </cell>
          <cell r="AL417" t="str">
            <v>SATUAN</v>
          </cell>
          <cell r="AM417" t="str">
            <v>HARGA-HARGA</v>
          </cell>
        </row>
        <row r="418">
          <cell r="AG418" t="str">
            <v>YARAN</v>
          </cell>
          <cell r="AK418" t="str">
            <v>KUANTITAS</v>
          </cell>
          <cell r="AL418" t="str">
            <v>( Rp.)</v>
          </cell>
          <cell r="AM418" t="str">
            <v>PENAWARAN (Rp)</v>
          </cell>
        </row>
        <row r="419">
          <cell r="AG419" t="str">
            <v>a</v>
          </cell>
          <cell r="AI419" t="str">
            <v>b</v>
          </cell>
          <cell r="AJ419" t="str">
            <v>c</v>
          </cell>
          <cell r="AK419" t="str">
            <v>d</v>
          </cell>
          <cell r="AL419" t="str">
            <v>e</v>
          </cell>
          <cell r="AM419" t="str">
            <v>f = (d x e)</v>
          </cell>
        </row>
        <row r="422">
          <cell r="AG422" t="str">
            <v>BAB. 10</v>
          </cell>
          <cell r="AI422" t="str">
            <v xml:space="preserve">  PEKERJAAN PEMELIHARAAN RUTIN</v>
          </cell>
        </row>
        <row r="424">
          <cell r="AG424" t="str">
            <v>10.1 (1)</v>
          </cell>
          <cell r="AI424" t="str">
            <v xml:space="preserve">  Pemeliharaan Rutin Perkerasan</v>
          </cell>
          <cell r="AJ424" t="str">
            <v>Ls</v>
          </cell>
        </row>
        <row r="426">
          <cell r="AG426" t="str">
            <v>10.1 (2)</v>
          </cell>
          <cell r="AI426" t="str">
            <v xml:space="preserve">  Pemeliharaan Rutin Bahu Jalan</v>
          </cell>
          <cell r="AJ426" t="str">
            <v>Ls</v>
          </cell>
        </row>
        <row r="428">
          <cell r="AG428" t="str">
            <v>10.1 (3)</v>
          </cell>
          <cell r="AI428" t="str">
            <v xml:space="preserve">  Pemeliharaan Rutin Selokan, Saluaran Air,</v>
          </cell>
          <cell r="AJ428" t="str">
            <v>Ls</v>
          </cell>
        </row>
        <row r="429">
          <cell r="AI429" t="str">
            <v xml:space="preserve">  Pemotongan dan Urugan</v>
          </cell>
        </row>
        <row r="431">
          <cell r="AG431" t="str">
            <v>10.1 (4)</v>
          </cell>
          <cell r="AI431" t="str">
            <v xml:space="preserve">  Pemeliharaan Rutin Perlengkapan Jalan</v>
          </cell>
          <cell r="AJ431" t="str">
            <v>Ls</v>
          </cell>
        </row>
        <row r="433">
          <cell r="AG433" t="str">
            <v>10.1 (5)</v>
          </cell>
          <cell r="AI433" t="str">
            <v xml:space="preserve">  Pemeliharaan Rutin Jembatan</v>
          </cell>
          <cell r="AJ433" t="str">
            <v>Ls</v>
          </cell>
        </row>
        <row r="437">
          <cell r="AI437" t="str">
            <v xml:space="preserve">  Sub Total Harga Bab. 10 ( Dipindahkan ke Rekapitulasi Daftar Kuantitas dan Harga )</v>
          </cell>
          <cell r="AM437">
            <v>0</v>
          </cell>
        </row>
        <row r="649">
          <cell r="AN649">
            <v>76</v>
          </cell>
          <cell r="AP649">
            <v>9</v>
          </cell>
          <cell r="AR649">
            <v>43</v>
          </cell>
          <cell r="AS649">
            <v>9</v>
          </cell>
          <cell r="AT649">
            <v>15</v>
          </cell>
        </row>
        <row r="703">
          <cell r="W703" t="str">
            <v>ANALISA HARGA SATUAN MATA PEMBAYARAN UTAMA</v>
          </cell>
        </row>
        <row r="705">
          <cell r="W705" t="str">
            <v>NAMA PENAWAR</v>
          </cell>
          <cell r="Z705" t="str">
            <v>CV. MANDIRI KARYA UTAMA</v>
          </cell>
        </row>
        <row r="706">
          <cell r="W706" t="str">
            <v>PROYEK</v>
          </cell>
          <cell r="Z706" t="str">
            <v>PENINGKATAN JALAN DAN PENGGANTIAN JEMBATAN DPU CAB. VI ACEH BARAT</v>
          </cell>
        </row>
        <row r="707">
          <cell r="W707" t="str">
            <v>NO. MATA PEMBAYARAN</v>
          </cell>
          <cell r="Z707" t="str">
            <v>6.1(1)</v>
          </cell>
        </row>
        <row r="708">
          <cell r="W708" t="str">
            <v>JENIS PEKERJAAN</v>
          </cell>
          <cell r="Z708" t="str">
            <v>PRIME COAT</v>
          </cell>
        </row>
        <row r="709">
          <cell r="W709" t="str">
            <v>SATUAN PEKERJAAN</v>
          </cell>
          <cell r="Z709" t="str">
            <v>LITER</v>
          </cell>
        </row>
        <row r="710">
          <cell r="W710" t="str">
            <v>PRODUKSI HARIAN/JAM</v>
          </cell>
        </row>
        <row r="712">
          <cell r="W712" t="str">
            <v>NO.</v>
          </cell>
          <cell r="X712" t="str">
            <v>U  R  A  I  A  N</v>
          </cell>
          <cell r="AA712" t="str">
            <v>SATUAN</v>
          </cell>
          <cell r="AB712" t="str">
            <v>KUANTITAS</v>
          </cell>
          <cell r="AC712" t="str">
            <v>HARGA SATUAN</v>
          </cell>
          <cell r="AD712" t="str">
            <v>JUMLAH HARGA</v>
          </cell>
        </row>
        <row r="713">
          <cell r="AC713" t="str">
            <v>(Rp.)</v>
          </cell>
          <cell r="AD713" t="str">
            <v>(Rp.)</v>
          </cell>
        </row>
        <row r="716">
          <cell r="W716" t="str">
            <v xml:space="preserve">A. </v>
          </cell>
          <cell r="X716" t="str">
            <v xml:space="preserve">  TENAGA KERJA</v>
          </cell>
        </row>
        <row r="717">
          <cell r="W717" t="str">
            <v>1.</v>
          </cell>
          <cell r="X717" t="str">
            <v xml:space="preserve">  Pekerja</v>
          </cell>
          <cell r="AA717" t="str">
            <v>Jam</v>
          </cell>
          <cell r="AB717">
            <v>4.3029259896729774E-2</v>
          </cell>
          <cell r="AC717">
            <v>1700</v>
          </cell>
          <cell r="AD717">
            <v>73.150000000000006</v>
          </cell>
        </row>
        <row r="718">
          <cell r="W718" t="str">
            <v>2.</v>
          </cell>
          <cell r="X718" t="str">
            <v xml:space="preserve">  Mandor</v>
          </cell>
          <cell r="AA718" t="str">
            <v>Jam</v>
          </cell>
          <cell r="AB718">
            <v>4.3029259896729772E-3</v>
          </cell>
          <cell r="AC718">
            <v>1900</v>
          </cell>
          <cell r="AD718">
            <v>8.18</v>
          </cell>
        </row>
        <row r="719">
          <cell r="X719">
            <v>0</v>
          </cell>
        </row>
        <row r="722">
          <cell r="W722" t="str">
            <v>B.</v>
          </cell>
          <cell r="X722" t="str">
            <v xml:space="preserve">  B A H A N</v>
          </cell>
        </row>
        <row r="723">
          <cell r="W723" t="str">
            <v>1.</v>
          </cell>
          <cell r="X723" t="str">
            <v xml:space="preserve">  Aspal</v>
          </cell>
          <cell r="AA723" t="str">
            <v>kg</v>
          </cell>
          <cell r="AB723">
            <v>0.64200000000000002</v>
          </cell>
          <cell r="AC723">
            <v>2375</v>
          </cell>
          <cell r="AD723">
            <v>1524.75</v>
          </cell>
        </row>
        <row r="724">
          <cell r="W724" t="str">
            <v>2.</v>
          </cell>
          <cell r="X724" t="str">
            <v xml:space="preserve">  Kerosene</v>
          </cell>
          <cell r="AA724" t="str">
            <v>liter</v>
          </cell>
          <cell r="AB724">
            <v>0.48899999999999999</v>
          </cell>
          <cell r="AC724">
            <v>400</v>
          </cell>
          <cell r="AD724">
            <v>195.6</v>
          </cell>
        </row>
        <row r="730">
          <cell r="W730" t="str">
            <v>C.</v>
          </cell>
          <cell r="X730" t="str">
            <v xml:space="preserve">  PERALATAN</v>
          </cell>
        </row>
        <row r="731">
          <cell r="W731" t="str">
            <v>1.</v>
          </cell>
          <cell r="X731" t="str">
            <v xml:space="preserve">  Asphalt Sprayer</v>
          </cell>
          <cell r="AA731" t="str">
            <v>Jam</v>
          </cell>
          <cell r="AB731">
            <v>4.3029259896729772E-3</v>
          </cell>
          <cell r="AC731">
            <v>30795.644777777779</v>
          </cell>
          <cell r="AD731">
            <v>132.51</v>
          </cell>
        </row>
        <row r="732">
          <cell r="W732" t="str">
            <v>2.</v>
          </cell>
          <cell r="X732" t="str">
            <v xml:space="preserve">  Air Compressor</v>
          </cell>
          <cell r="AA732" t="str">
            <v>Jam</v>
          </cell>
          <cell r="AB732">
            <v>4.0160642570281121E-3</v>
          </cell>
          <cell r="AC732">
            <v>27488.716138915555</v>
          </cell>
          <cell r="AD732">
            <v>110.4</v>
          </cell>
        </row>
        <row r="733">
          <cell r="W733" t="str">
            <v>3.</v>
          </cell>
          <cell r="X733" t="str">
            <v xml:space="preserve">  Pick Up</v>
          </cell>
          <cell r="AA733" t="str">
            <v>Jam</v>
          </cell>
          <cell r="AB733">
            <v>4.0000000000000002E-4</v>
          </cell>
          <cell r="AC733">
            <v>41722.179083333336</v>
          </cell>
          <cell r="AD733">
            <v>16.690000000000001</v>
          </cell>
        </row>
        <row r="738">
          <cell r="W738" t="str">
            <v>D.</v>
          </cell>
          <cell r="X738" t="str">
            <v xml:space="preserve">  Jumlah ( A + B + C )</v>
          </cell>
          <cell r="AD738">
            <v>2061.2799999999997</v>
          </cell>
        </row>
        <row r="739">
          <cell r="W739" t="str">
            <v>E.</v>
          </cell>
          <cell r="X739" t="str">
            <v xml:space="preserve">  Biaya Umum dan Keuntungan = ( 10 % x D )</v>
          </cell>
          <cell r="AD739">
            <v>206.13</v>
          </cell>
        </row>
        <row r="740">
          <cell r="W740" t="str">
            <v>F.</v>
          </cell>
          <cell r="X740" t="str">
            <v xml:space="preserve">  Harga Satuan ( D + E )</v>
          </cell>
          <cell r="AD740">
            <v>2267.41</v>
          </cell>
        </row>
        <row r="741">
          <cell r="W741" t="str">
            <v>G.</v>
          </cell>
          <cell r="X741" t="str">
            <v xml:space="preserve">  DIBULATKAN</v>
          </cell>
          <cell r="AD741">
            <v>2267</v>
          </cell>
        </row>
        <row r="743">
          <cell r="W743" t="str">
            <v>Catatan :</v>
          </cell>
        </row>
        <row r="744">
          <cell r="W744" t="str">
            <v>-</v>
          </cell>
        </row>
        <row r="746">
          <cell r="W746" t="str">
            <v>-</v>
          </cell>
        </row>
        <row r="748">
          <cell r="W748" t="str">
            <v>-</v>
          </cell>
        </row>
        <row r="749">
          <cell r="W749" t="str">
            <v>-</v>
          </cell>
        </row>
        <row r="751">
          <cell r="W751" t="str">
            <v>-</v>
          </cell>
        </row>
        <row r="753">
          <cell r="W753" t="str">
            <v>-</v>
          </cell>
        </row>
        <row r="756">
          <cell r="W756" t="str">
            <v>-</v>
          </cell>
        </row>
        <row r="760">
          <cell r="AC760" t="str">
            <v>ACEH BESAR,   22  AGUSTUS  2000</v>
          </cell>
        </row>
        <row r="761">
          <cell r="AC761" t="str">
            <v>CV. MANDIRI KARYA UTAMA</v>
          </cell>
        </row>
        <row r="857">
          <cell r="W857" t="str">
            <v>ANALISA HARGA SATUAN MATA PEMBAYARAN UTAMA</v>
          </cell>
        </row>
        <row r="859">
          <cell r="W859" t="str">
            <v>NAMA PENAWAR</v>
          </cell>
          <cell r="Y859" t="str">
            <v>:</v>
          </cell>
          <cell r="Z859" t="str">
            <v>CV. MANDIRI KARYA UTAMA</v>
          </cell>
        </row>
        <row r="860">
          <cell r="W860" t="str">
            <v>PROYEK</v>
          </cell>
          <cell r="Y860" t="str">
            <v>:</v>
          </cell>
          <cell r="Z860" t="str">
            <v>PENINGKATAN JALAN DAN PENGGANTIAN JEMBATAN DPU CAB. VI ACEH BARAT</v>
          </cell>
        </row>
        <row r="861">
          <cell r="W861" t="str">
            <v>NO. MATA PEMBAYARAN</v>
          </cell>
          <cell r="Y861" t="str">
            <v>:</v>
          </cell>
          <cell r="Z861" t="str">
            <v>6.3(5)</v>
          </cell>
        </row>
        <row r="862">
          <cell r="W862" t="str">
            <v>JENIS PEKERJAAN</v>
          </cell>
          <cell r="Y862" t="str">
            <v>:</v>
          </cell>
          <cell r="Z862" t="str">
            <v>ASPHALT TREATED BASE (ATB)</v>
          </cell>
        </row>
        <row r="863">
          <cell r="W863" t="str">
            <v>SATUAN PEKERJAAN</v>
          </cell>
          <cell r="Y863" t="str">
            <v>:</v>
          </cell>
          <cell r="Z863" t="str">
            <v>m3</v>
          </cell>
        </row>
        <row r="864">
          <cell r="W864" t="str">
            <v>PRODUKSI HARIAN/JAM</v>
          </cell>
          <cell r="Y864" t="str">
            <v>:</v>
          </cell>
        </row>
        <row r="866">
          <cell r="W866" t="str">
            <v>NO.</v>
          </cell>
          <cell r="X866" t="str">
            <v>U  R  A  I  A  N</v>
          </cell>
          <cell r="AA866" t="str">
            <v>SATUAN</v>
          </cell>
          <cell r="AB866" t="str">
            <v>KUANTITAS</v>
          </cell>
          <cell r="AC866" t="str">
            <v>HARGA SATUAN</v>
          </cell>
          <cell r="AD866" t="str">
            <v>JUMLAH HARGA</v>
          </cell>
        </row>
        <row r="867">
          <cell r="AC867" t="str">
            <v>(Rp.)</v>
          </cell>
          <cell r="AD867" t="str">
            <v>(Rp.)</v>
          </cell>
        </row>
        <row r="869">
          <cell r="W869" t="str">
            <v xml:space="preserve">A. </v>
          </cell>
          <cell r="X869" t="str">
            <v xml:space="preserve">  TENAGA KERJA</v>
          </cell>
        </row>
        <row r="870">
          <cell r="W870" t="str">
            <v>1.</v>
          </cell>
          <cell r="X870" t="str">
            <v xml:space="preserve">  Pekerja</v>
          </cell>
          <cell r="AA870" t="str">
            <v>Jam</v>
          </cell>
          <cell r="AB870">
            <v>0.35714285714285715</v>
          </cell>
          <cell r="AC870">
            <v>1700</v>
          </cell>
          <cell r="AD870">
            <v>607.14</v>
          </cell>
        </row>
        <row r="871">
          <cell r="W871" t="str">
            <v>2.</v>
          </cell>
          <cell r="X871" t="str">
            <v xml:space="preserve">  Mandor</v>
          </cell>
          <cell r="AA871" t="str">
            <v>Jam</v>
          </cell>
          <cell r="AB871">
            <v>7.1428571428571425E-2</v>
          </cell>
          <cell r="AC871">
            <v>1900</v>
          </cell>
          <cell r="AD871">
            <v>135.71</v>
          </cell>
        </row>
        <row r="873">
          <cell r="X873">
            <v>0</v>
          </cell>
        </row>
        <row r="875">
          <cell r="W875" t="str">
            <v>B.</v>
          </cell>
          <cell r="X875" t="str">
            <v xml:space="preserve">  B A H A N</v>
          </cell>
        </row>
        <row r="876">
          <cell r="W876" t="str">
            <v>1.</v>
          </cell>
          <cell r="X876" t="str">
            <v xml:space="preserve">  Agregat Kasar</v>
          </cell>
          <cell r="AA876" t="str">
            <v>m3</v>
          </cell>
          <cell r="AB876">
            <v>0.70299999999999996</v>
          </cell>
          <cell r="AC876">
            <v>50000</v>
          </cell>
          <cell r="AD876">
            <v>35150</v>
          </cell>
        </row>
        <row r="877">
          <cell r="W877" t="str">
            <v>2.</v>
          </cell>
          <cell r="X877" t="str">
            <v xml:space="preserve">  Agregat Halus</v>
          </cell>
          <cell r="AA877" t="str">
            <v>m3</v>
          </cell>
          <cell r="AB877">
            <v>0.53400000000000003</v>
          </cell>
          <cell r="AC877">
            <v>36000</v>
          </cell>
          <cell r="AD877">
            <v>19224</v>
          </cell>
        </row>
        <row r="878">
          <cell r="W878" t="str">
            <v>3.</v>
          </cell>
          <cell r="X878" t="str">
            <v xml:space="preserve">  Filler</v>
          </cell>
          <cell r="AA878" t="str">
            <v>kg</v>
          </cell>
          <cell r="AB878">
            <v>139.19999999999999</v>
          </cell>
          <cell r="AC878">
            <v>350</v>
          </cell>
          <cell r="AD878">
            <v>48720</v>
          </cell>
        </row>
        <row r="879">
          <cell r="W879" t="str">
            <v>4.</v>
          </cell>
          <cell r="X879" t="str">
            <v xml:space="preserve">  Aspal</v>
          </cell>
          <cell r="AA879" t="str">
            <v>kg</v>
          </cell>
          <cell r="AB879">
            <v>157</v>
          </cell>
          <cell r="AC879">
            <v>2375</v>
          </cell>
          <cell r="AD879">
            <v>372875</v>
          </cell>
        </row>
        <row r="882">
          <cell r="W882" t="str">
            <v>C.</v>
          </cell>
          <cell r="X882" t="str">
            <v xml:space="preserve">  PERALATAN</v>
          </cell>
        </row>
        <row r="883">
          <cell r="W883" t="str">
            <v>1.</v>
          </cell>
          <cell r="X883" t="str">
            <v xml:space="preserve">  Wheel Loader</v>
          </cell>
          <cell r="AA883" t="str">
            <v>Jam</v>
          </cell>
          <cell r="AB883">
            <v>2.2445874528905448E-2</v>
          </cell>
          <cell r="AC883">
            <v>61961.891192153329</v>
          </cell>
          <cell r="AD883">
            <v>1390.79</v>
          </cell>
        </row>
        <row r="884">
          <cell r="W884" t="str">
            <v>2.</v>
          </cell>
          <cell r="X884" t="str">
            <v xml:space="preserve">  Asphalt Mixing Plant</v>
          </cell>
          <cell r="AA884" t="str">
            <v>Jam</v>
          </cell>
          <cell r="AB884">
            <v>3.5714285714285712E-2</v>
          </cell>
          <cell r="AC884">
            <v>511690.04100000003</v>
          </cell>
          <cell r="AD884">
            <v>18274.64</v>
          </cell>
        </row>
        <row r="885">
          <cell r="W885" t="str">
            <v>3.</v>
          </cell>
          <cell r="X885" t="str">
            <v xml:space="preserve">  Dump Truck</v>
          </cell>
          <cell r="AA885" t="str">
            <v>Jam</v>
          </cell>
          <cell r="AB885">
            <v>1.19628125</v>
          </cell>
          <cell r="AC885">
            <v>41722.179083333336</v>
          </cell>
          <cell r="AD885">
            <v>49911.46</v>
          </cell>
        </row>
        <row r="886">
          <cell r="W886" t="str">
            <v>4.</v>
          </cell>
          <cell r="X886" t="str">
            <v xml:space="preserve">  Asphalt Finisher</v>
          </cell>
          <cell r="AA886" t="str">
            <v>Jam</v>
          </cell>
          <cell r="AB886">
            <v>9.0361454819278014E-2</v>
          </cell>
          <cell r="AC886">
            <v>62576.209076850006</v>
          </cell>
          <cell r="AD886">
            <v>5654.48</v>
          </cell>
        </row>
        <row r="887">
          <cell r="W887" t="str">
            <v>5.</v>
          </cell>
          <cell r="X887" t="str">
            <v xml:space="preserve">  Tandem Roller</v>
          </cell>
          <cell r="AA887" t="str">
            <v>Jam</v>
          </cell>
          <cell r="AB887">
            <v>2.5100401606425699E-2</v>
          </cell>
          <cell r="AC887">
            <v>24118.531999999999</v>
          </cell>
          <cell r="AD887">
            <v>605.38</v>
          </cell>
        </row>
        <row r="888">
          <cell r="W888" t="str">
            <v>6.</v>
          </cell>
          <cell r="X888" t="str">
            <v xml:space="preserve">  Tyred Roller</v>
          </cell>
          <cell r="AA888" t="str">
            <v>Jam</v>
          </cell>
          <cell r="AB888">
            <v>3.543586109142452E-2</v>
          </cell>
          <cell r="AC888">
            <v>33940.980355555555</v>
          </cell>
          <cell r="AD888">
            <v>1202.73</v>
          </cell>
        </row>
        <row r="889">
          <cell r="W889" t="str">
            <v>7.</v>
          </cell>
          <cell r="X889" t="str">
            <v xml:space="preserve">  Alat Bantu</v>
          </cell>
          <cell r="AA889" t="str">
            <v>Jam</v>
          </cell>
          <cell r="AB889">
            <v>1</v>
          </cell>
          <cell r="AC889">
            <v>1000</v>
          </cell>
          <cell r="AD889">
            <v>1000</v>
          </cell>
        </row>
        <row r="892">
          <cell r="W892" t="str">
            <v>D.</v>
          </cell>
          <cell r="X892" t="str">
            <v xml:space="preserve">  Jumlah ( A + B + C )</v>
          </cell>
          <cell r="AD892">
            <v>554751.32999999996</v>
          </cell>
        </row>
        <row r="893">
          <cell r="W893" t="str">
            <v>E.</v>
          </cell>
          <cell r="X893" t="str">
            <v xml:space="preserve">  Biaya Umum dan Keuntungan = ( 10 % x D )</v>
          </cell>
          <cell r="AD893">
            <v>55475.13</v>
          </cell>
        </row>
        <row r="894">
          <cell r="W894" t="str">
            <v>F.</v>
          </cell>
          <cell r="X894" t="str">
            <v xml:space="preserve">  Harga Satuan ( D + E )</v>
          </cell>
          <cell r="AD894">
            <v>610226.46</v>
          </cell>
        </row>
        <row r="895">
          <cell r="W895" t="str">
            <v>G.</v>
          </cell>
          <cell r="X895" t="str">
            <v xml:space="preserve">  DIBULATKAN</v>
          </cell>
          <cell r="AD895">
            <v>610226</v>
          </cell>
        </row>
        <row r="897">
          <cell r="W897" t="str">
            <v>Catatan :</v>
          </cell>
        </row>
        <row r="898">
          <cell r="W898" t="str">
            <v>-</v>
          </cell>
        </row>
        <row r="900">
          <cell r="W900" t="str">
            <v>-</v>
          </cell>
        </row>
        <row r="902">
          <cell r="W902" t="str">
            <v>-</v>
          </cell>
        </row>
        <row r="903">
          <cell r="W903" t="str">
            <v>-</v>
          </cell>
        </row>
        <row r="905">
          <cell r="W905" t="str">
            <v>-</v>
          </cell>
        </row>
        <row r="907">
          <cell r="W907" t="str">
            <v>-</v>
          </cell>
        </row>
        <row r="910">
          <cell r="W910" t="str">
            <v>-</v>
          </cell>
        </row>
        <row r="914">
          <cell r="AC914" t="str">
            <v>ACEH BESAR,   22  AGUSTUS  2000</v>
          </cell>
        </row>
        <row r="915">
          <cell r="AC915" t="str">
            <v>CV. MANDIRI KARYA UTAMA</v>
          </cell>
        </row>
        <row r="937">
          <cell r="W937" t="str">
            <v>ANALISA HARGA SATUAN MATA PEMBAYARAN UTAMA</v>
          </cell>
        </row>
        <row r="939">
          <cell r="W939" t="str">
            <v>NAMA PENAWAR</v>
          </cell>
          <cell r="Y939" t="str">
            <v>:</v>
          </cell>
          <cell r="Z939" t="str">
            <v>CV. MANDIRI KARYA UTAMA</v>
          </cell>
        </row>
        <row r="940">
          <cell r="W940" t="str">
            <v>PROYEK</v>
          </cell>
          <cell r="Y940" t="str">
            <v>:</v>
          </cell>
          <cell r="Z940" t="str">
            <v>PENINGKATAN JALAN DAN PENGGANTIAN JEMBATAN DPU CAB. VI ACEH BARAT</v>
          </cell>
        </row>
        <row r="941">
          <cell r="W941" t="str">
            <v>NO. MATA PEMBAYARAN</v>
          </cell>
          <cell r="Y941" t="str">
            <v>:</v>
          </cell>
          <cell r="Z941" t="str">
            <v>6.3 (4)</v>
          </cell>
        </row>
        <row r="942">
          <cell r="W942" t="str">
            <v>JENIS PEKERJAAN</v>
          </cell>
          <cell r="Y942" t="str">
            <v>:</v>
          </cell>
          <cell r="Z942" t="str">
            <v>Lapis Permukaan : AC</v>
          </cell>
        </row>
        <row r="943">
          <cell r="W943" t="str">
            <v>SATUAN PEKERJAAN</v>
          </cell>
          <cell r="Y943" t="str">
            <v>:</v>
          </cell>
          <cell r="Z943" t="str">
            <v>m2</v>
          </cell>
        </row>
        <row r="944">
          <cell r="W944" t="str">
            <v>PRODUKSI HARIAN/JAM</v>
          </cell>
          <cell r="Y944" t="str">
            <v>:</v>
          </cell>
        </row>
        <row r="946">
          <cell r="W946" t="str">
            <v>NO.</v>
          </cell>
          <cell r="X946" t="str">
            <v>U  R  A  I  A  N</v>
          </cell>
          <cell r="AA946" t="str">
            <v>SATUAN</v>
          </cell>
          <cell r="AB946" t="str">
            <v>KUANTITAS</v>
          </cell>
          <cell r="AC946" t="str">
            <v>HARGA SATUAN</v>
          </cell>
          <cell r="AD946" t="str">
            <v>JUMLAH HARGA</v>
          </cell>
        </row>
        <row r="947">
          <cell r="AC947" t="str">
            <v>(Rp.)</v>
          </cell>
          <cell r="AD947" t="str">
            <v>(Rp.)</v>
          </cell>
        </row>
        <row r="949">
          <cell r="W949" t="str">
            <v xml:space="preserve">A. </v>
          </cell>
          <cell r="X949" t="str">
            <v xml:space="preserve">  TENAGA KERJA</v>
          </cell>
        </row>
        <row r="950">
          <cell r="W950" t="str">
            <v>1.</v>
          </cell>
          <cell r="X950" t="str">
            <v xml:space="preserve">  Pekerja</v>
          </cell>
          <cell r="AA950" t="str">
            <v>Jam</v>
          </cell>
          <cell r="AB950">
            <v>3.8300000000000001E-2</v>
          </cell>
          <cell r="AC950">
            <v>1700</v>
          </cell>
          <cell r="AD950">
            <v>65.11</v>
          </cell>
        </row>
        <row r="951">
          <cell r="W951" t="str">
            <v>2.</v>
          </cell>
          <cell r="X951" t="str">
            <v xml:space="preserve">  Mandor</v>
          </cell>
          <cell r="AA951" t="str">
            <v>Jam</v>
          </cell>
          <cell r="AB951">
            <v>3.8E-3</v>
          </cell>
          <cell r="AC951">
            <v>1900</v>
          </cell>
          <cell r="AD951">
            <v>7.22</v>
          </cell>
        </row>
        <row r="953">
          <cell r="X953">
            <v>0</v>
          </cell>
        </row>
        <row r="955">
          <cell r="W955" t="str">
            <v>B.</v>
          </cell>
          <cell r="X955" t="str">
            <v xml:space="preserve">  B A H A N</v>
          </cell>
        </row>
        <row r="956">
          <cell r="W956" t="str">
            <v>1.</v>
          </cell>
          <cell r="X956" t="str">
            <v xml:space="preserve">  Agregat Kasar</v>
          </cell>
          <cell r="AA956" t="str">
            <v>m3</v>
          </cell>
          <cell r="AB956">
            <v>3.3600000000000005E-2</v>
          </cell>
          <cell r="AC956">
            <v>50000</v>
          </cell>
          <cell r="AD956">
            <v>1680</v>
          </cell>
        </row>
        <row r="957">
          <cell r="W957" t="str">
            <v>2.</v>
          </cell>
          <cell r="X957" t="str">
            <v xml:space="preserve">  Agregat Halus</v>
          </cell>
          <cell r="AA957" t="str">
            <v>m3</v>
          </cell>
          <cell r="AB957">
            <v>1.49E-2</v>
          </cell>
          <cell r="AC957">
            <v>36000</v>
          </cell>
          <cell r="AD957">
            <v>536.4</v>
          </cell>
        </row>
        <row r="958">
          <cell r="W958" t="str">
            <v>3.</v>
          </cell>
          <cell r="X958" t="str">
            <v xml:space="preserve">  Filler</v>
          </cell>
          <cell r="AA958" t="str">
            <v>kg</v>
          </cell>
          <cell r="AB958">
            <v>4.8014999999999999</v>
          </cell>
          <cell r="AC958">
            <v>350</v>
          </cell>
          <cell r="AD958">
            <v>1680.53</v>
          </cell>
        </row>
        <row r="959">
          <cell r="W959" t="str">
            <v>4.</v>
          </cell>
          <cell r="X959" t="str">
            <v xml:space="preserve">  Aspal</v>
          </cell>
          <cell r="AA959" t="str">
            <v>kg</v>
          </cell>
          <cell r="AB959">
            <v>6.6150000000000002</v>
          </cell>
          <cell r="AC959">
            <v>2375</v>
          </cell>
          <cell r="AD959">
            <v>15710.63</v>
          </cell>
        </row>
        <row r="962">
          <cell r="W962" t="str">
            <v>C.</v>
          </cell>
          <cell r="X962" t="str">
            <v xml:space="preserve">  PERALATAN</v>
          </cell>
        </row>
        <row r="963">
          <cell r="W963" t="str">
            <v>1.</v>
          </cell>
          <cell r="X963" t="str">
            <v xml:space="preserve">  Wheel Loader</v>
          </cell>
          <cell r="AA963" t="str">
            <v>Jam</v>
          </cell>
          <cell r="AB963">
            <v>1E-3</v>
          </cell>
          <cell r="AC963">
            <v>61961.891192153329</v>
          </cell>
          <cell r="AD963">
            <v>61.96</v>
          </cell>
        </row>
        <row r="964">
          <cell r="W964" t="str">
            <v>2.</v>
          </cell>
          <cell r="X964" t="str">
            <v xml:space="preserve">  Asphalt Mixing Plant</v>
          </cell>
          <cell r="AA964" t="str">
            <v>Jam</v>
          </cell>
          <cell r="AB964">
            <v>1.5E-3</v>
          </cell>
          <cell r="AC964">
            <v>511690.04100000003</v>
          </cell>
          <cell r="AD964">
            <v>767.54</v>
          </cell>
        </row>
        <row r="965">
          <cell r="W965" t="str">
            <v>3.</v>
          </cell>
          <cell r="X965" t="str">
            <v xml:space="preserve">  Genset</v>
          </cell>
          <cell r="AA965" t="str">
            <v>Jam</v>
          </cell>
          <cell r="AB965">
            <v>1E-3</v>
          </cell>
          <cell r="AC965">
            <v>63202.772222222222</v>
          </cell>
          <cell r="AD965">
            <v>63.2</v>
          </cell>
        </row>
        <row r="966">
          <cell r="W966" t="str">
            <v>4.</v>
          </cell>
          <cell r="X966" t="str">
            <v xml:space="preserve">  Dump Truck</v>
          </cell>
          <cell r="AA966" t="str">
            <v>Jam</v>
          </cell>
          <cell r="AB966">
            <v>1.2200000000000001E-2</v>
          </cell>
          <cell r="AC966">
            <v>41722.179083333336</v>
          </cell>
          <cell r="AD966">
            <v>509.01</v>
          </cell>
        </row>
        <row r="967">
          <cell r="W967" t="str">
            <v>5.</v>
          </cell>
          <cell r="X967" t="str">
            <v xml:space="preserve">  Asphalt Finisher</v>
          </cell>
          <cell r="AA967" t="str">
            <v>Jam</v>
          </cell>
          <cell r="AB967">
            <v>2.4000000000000002E-3</v>
          </cell>
          <cell r="AC967">
            <v>62576.209076850006</v>
          </cell>
          <cell r="AD967">
            <v>150.18</v>
          </cell>
        </row>
        <row r="968">
          <cell r="W968" t="str">
            <v>6.</v>
          </cell>
          <cell r="X968" t="str">
            <v xml:space="preserve">  Tandem Roller</v>
          </cell>
          <cell r="AA968" t="str">
            <v>Jam</v>
          </cell>
          <cell r="AB968">
            <v>1E-3</v>
          </cell>
          <cell r="AC968">
            <v>24118.531999999999</v>
          </cell>
          <cell r="AD968">
            <v>24.12</v>
          </cell>
        </row>
        <row r="969">
          <cell r="W969" t="str">
            <v>7.</v>
          </cell>
          <cell r="X969" t="str">
            <v xml:space="preserve">  Pneumatic Tyred Roller</v>
          </cell>
          <cell r="AA969" t="str">
            <v>Jam</v>
          </cell>
          <cell r="AB969">
            <v>1E-3</v>
          </cell>
          <cell r="AC969">
            <v>33940.980355555555</v>
          </cell>
          <cell r="AD969">
            <v>33.94</v>
          </cell>
        </row>
        <row r="970">
          <cell r="W970" t="str">
            <v>8.</v>
          </cell>
          <cell r="X970" t="str">
            <v xml:space="preserve">  Alat Bantu</v>
          </cell>
          <cell r="AA970" t="str">
            <v>Jam</v>
          </cell>
          <cell r="AB970">
            <v>1</v>
          </cell>
          <cell r="AC970">
            <v>100</v>
          </cell>
          <cell r="AD970">
            <v>100</v>
          </cell>
        </row>
        <row r="972">
          <cell r="W972" t="str">
            <v>D.</v>
          </cell>
          <cell r="X972" t="str">
            <v xml:space="preserve">  Jumlah ( A + B + C )</v>
          </cell>
          <cell r="AD972">
            <v>21389.839999999997</v>
          </cell>
        </row>
        <row r="973">
          <cell r="W973" t="str">
            <v>E.</v>
          </cell>
          <cell r="X973" t="str">
            <v xml:space="preserve">  Biaya Umum dan Keuntungan = ( 10 % x D )</v>
          </cell>
          <cell r="AD973">
            <v>2138.98</v>
          </cell>
        </row>
        <row r="974">
          <cell r="W974" t="str">
            <v>F.</v>
          </cell>
          <cell r="X974" t="str">
            <v xml:space="preserve">  Harga Satuan ( D + E )</v>
          </cell>
          <cell r="AD974">
            <v>23528.819999999996</v>
          </cell>
        </row>
        <row r="975">
          <cell r="W975" t="str">
            <v>G.</v>
          </cell>
          <cell r="X975" t="str">
            <v xml:space="preserve">  D i b u l a t k a n</v>
          </cell>
          <cell r="AD975">
            <v>23529</v>
          </cell>
        </row>
        <row r="977">
          <cell r="W977" t="str">
            <v>Catatan :</v>
          </cell>
        </row>
        <row r="978">
          <cell r="W978" t="str">
            <v>-</v>
          </cell>
          <cell r="X978" t="str">
            <v>|Satuan dapat berdasarkan atas jam operasi untuk tenaga kerja dan peralatan, volume dan / atau</v>
          </cell>
        </row>
        <row r="979">
          <cell r="X979" t="str">
            <v>|ukuran berat untuk bahan-bahan.</v>
          </cell>
        </row>
        <row r="980">
          <cell r="W980" t="str">
            <v>-</v>
          </cell>
          <cell r="X980" t="str">
            <v>|Kuantitas satuan adalah kuantitas setiap komponen untuk menyelesaikan atau satuan pekerjaan</v>
          </cell>
        </row>
        <row r="981">
          <cell r="X981" t="str">
            <v>|dari nomor mata pembayaran.</v>
          </cell>
        </row>
        <row r="982">
          <cell r="W982" t="str">
            <v>-</v>
          </cell>
          <cell r="X982" t="str">
            <v>|Biaya Satuan sudah termasuk pengeluaran untuk seluruh pajak yang berkaitan (tetapi tidak termasuk</v>
          </cell>
        </row>
        <row r="983">
          <cell r="X983" t="str">
            <v>|PPN yang dibayarkan dari Kontrak) dan biaya-biaya lainnya.</v>
          </cell>
        </row>
        <row r="984">
          <cell r="W984" t="str">
            <v>-</v>
          </cell>
          <cell r="X984" t="str">
            <v>|Harga Satuan yang diajukan Peserta Lelang harus mencakup seluruh tambahan tenaga kerja,</v>
          </cell>
        </row>
        <row r="985">
          <cell r="X985" t="str">
            <v>|bahan, peralatan atau kerugian yang mungkin diperlukan untuk menyelesaikan pekerjaan sesuai</v>
          </cell>
        </row>
        <row r="986">
          <cell r="X986" t="str">
            <v>|dengan Spesifikasi dan Gambar.</v>
          </cell>
        </row>
        <row r="987">
          <cell r="W987" t="str">
            <v>-</v>
          </cell>
          <cell r="X987" t="str">
            <v>|Koefisien bahan tidak boleh diubah.</v>
          </cell>
        </row>
        <row r="988">
          <cell r="W988" t="str">
            <v>-</v>
          </cell>
          <cell r="X988" t="str">
            <v>|Jenis tenaga kerja dan peralatan dapat disesuaikan dengan Metode Pelaksanaan yang digunakan.</v>
          </cell>
        </row>
        <row r="991">
          <cell r="AC991">
            <v>0</v>
          </cell>
        </row>
        <row r="992">
          <cell r="AC992">
            <v>0</v>
          </cell>
        </row>
        <row r="1103">
          <cell r="X1103" t="str">
            <v xml:space="preserve">  Motor Grader</v>
          </cell>
          <cell r="AA1103" t="str">
            <v>Jam</v>
          </cell>
          <cell r="AB1103">
            <v>42</v>
          </cell>
          <cell r="AC1103">
            <v>70925.908490275557</v>
          </cell>
          <cell r="AD1103">
            <v>2978888.16</v>
          </cell>
        </row>
        <row r="1104">
          <cell r="X1104" t="str">
            <v xml:space="preserve">  Dump Truck</v>
          </cell>
          <cell r="AA1104" t="str">
            <v>Jam</v>
          </cell>
          <cell r="AB1104">
            <v>21</v>
          </cell>
          <cell r="AC1104">
            <v>41722.179083333336</v>
          </cell>
          <cell r="AD1104">
            <v>876165.76</v>
          </cell>
        </row>
        <row r="1107">
          <cell r="W1107" t="str">
            <v>A.</v>
          </cell>
          <cell r="X1107" t="str">
            <v xml:space="preserve">  JUMLAH ( I + II + III )</v>
          </cell>
          <cell r="AD1107">
            <v>8185053.9199999999</v>
          </cell>
        </row>
        <row r="1108">
          <cell r="W1108" t="str">
            <v>B.</v>
          </cell>
          <cell r="X1108" t="str">
            <v xml:space="preserve">  BIAYA UMUM DAN KEUNTUNGAN = ( 10 % x A )</v>
          </cell>
          <cell r="AD1108">
            <v>818505.39199999999</v>
          </cell>
        </row>
        <row r="1109">
          <cell r="W1109" t="str">
            <v>C.</v>
          </cell>
          <cell r="X1109" t="str">
            <v xml:space="preserve">  HARGA LUMPSUM TOTAL = ( A + B )</v>
          </cell>
          <cell r="AD1109">
            <v>9003559.311999999</v>
          </cell>
        </row>
        <row r="1110">
          <cell r="W1110" t="str">
            <v>D.</v>
          </cell>
          <cell r="X1110" t="str">
            <v xml:space="preserve">  HARGA LUMPSUM/BULAN UNTUK 3 BULAN PERTAMA = C / 8</v>
          </cell>
          <cell r="AD1110">
            <v>1125444.9139999999</v>
          </cell>
        </row>
        <row r="1111">
          <cell r="W1111" t="str">
            <v>E.</v>
          </cell>
          <cell r="X1111" t="str">
            <v xml:space="preserve">  HARGA LUMPSUM/BULAN UNTUK SISANYA SELAMA MASA PELAKSANAAN</v>
          </cell>
          <cell r="AD1111">
            <v>5627224.5699999994</v>
          </cell>
        </row>
        <row r="1112">
          <cell r="X1112" t="str">
            <v xml:space="preserve">  = 5/8 x C/( MASA PELAKSANAAN - 3 )</v>
          </cell>
        </row>
        <row r="1114">
          <cell r="W1114" t="str">
            <v>Catatan :</v>
          </cell>
        </row>
        <row r="1115">
          <cell r="W1115" t="str">
            <v>-</v>
          </cell>
          <cell r="X1115" t="str">
            <v>|Kuantitas-kuantitas yang dicantumkan harus diperkirakan oleh Peserta lelang.</v>
          </cell>
        </row>
        <row r="1116">
          <cell r="W1116" t="str">
            <v>-</v>
          </cell>
          <cell r="X1116" t="str">
            <v>|Harga Lump Sum yang diajukan Peserta lelang harus mencakup seluruh pajak yang berkaitan (tetapi tidak</v>
          </cell>
        </row>
        <row r="1117">
          <cell r="X1117" t="str">
            <v>|termasuk PPN yang dibayarkan dari Kontrak), bahan-bahan tambahan, tenaga kerja atau peralatan</v>
          </cell>
        </row>
        <row r="1118">
          <cell r="X1118" t="str">
            <v>|yang mungkin diperlukan.</v>
          </cell>
        </row>
        <row r="1119">
          <cell r="W1119" t="str">
            <v>-</v>
          </cell>
          <cell r="X1119" t="str">
            <v>|Mata Pekerjaan dan Kuantitas yang ditunjukkan dalam Analisa Harga di atas adalah perkiraan Peserta lelang</v>
          </cell>
        </row>
        <row r="1120">
          <cell r="X1120" t="str">
            <v>|semata-mata untuk menjadi dasar penetapan Mata Pembayaran Pekerjaan Pemeliharaan Rutin ini dan</v>
          </cell>
        </row>
        <row r="1121">
          <cell r="X1121" t="str">
            <v>|tidak perlu menggambarkan kebutuhan pekerjaan yang sesungguhnya. Pembayaran kepada Kontraktor</v>
          </cell>
        </row>
        <row r="1122">
          <cell r="X1122" t="str">
            <v>|berdasarkan kewajibannya untuk memelihara kondisi jalan agar tetap memuaskan sepanjang waktu</v>
          </cell>
        </row>
        <row r="1123">
          <cell r="X1123" t="str">
            <v>|sebagaimana ditentukan dalam Spesifikasi dan tidak perlu dikaitkan dengan kuantitas yang ditunjukkan</v>
          </cell>
        </row>
        <row r="1124">
          <cell r="X1124" t="str">
            <v>|dalam Analisa Harganya.</v>
          </cell>
        </row>
        <row r="1125">
          <cell r="W1125" t="str">
            <v>-</v>
          </cell>
          <cell r="X1125" t="str">
            <v>|Meskipun Analisa Harga di atas ditentukan untuk Masa Pelaksanaan, Kontraktor juga bertanggung jawab</v>
          </cell>
        </row>
        <row r="1126">
          <cell r="X1126" t="str">
            <v>|untuk Pekerjaan Pemeliharaan Rutin selama Masa Pemeliharaan sesuai dengan Spesifikasi. Namun</v>
          </cell>
        </row>
        <row r="1127">
          <cell r="X1127" t="str">
            <v>|demikian, tidak ada pembayaran terpisah untuk Pekerjaan Pemeliharaan Rutin selama Masa Pemeliharaan</v>
          </cell>
        </row>
        <row r="1128">
          <cell r="X1128" t="str">
            <v>|tersebut, sedangkan biaya yang dikeluarkan untuk Pekerjaan itu dianggap sudah termasuk dalam</v>
          </cell>
        </row>
        <row r="1129">
          <cell r="X1129" t="str">
            <v>|Harga-harga Satuan yang berkaitan.</v>
          </cell>
        </row>
        <row r="1136">
          <cell r="AC1136">
            <v>0</v>
          </cell>
        </row>
        <row r="1137">
          <cell r="AC1137">
            <v>0</v>
          </cell>
        </row>
        <row r="1143">
          <cell r="AC1143">
            <v>0</v>
          </cell>
        </row>
        <row r="1144">
          <cell r="AC1144">
            <v>0</v>
          </cell>
        </row>
        <row r="1150">
          <cell r="W1150" t="str">
            <v>LAMPIRAN  2(b)-4  PENAWARAN</v>
          </cell>
        </row>
        <row r="1151">
          <cell r="W1151" t="str">
            <v>( Lampiran ini dipergunakan semata-mata untuk Evaluasi Penawaran )</v>
          </cell>
        </row>
        <row r="1153">
          <cell r="W1153" t="str">
            <v>ANALISA HARGA LUMP SUM</v>
          </cell>
        </row>
        <row r="1154">
          <cell r="W1154" t="str">
            <v>UNTUK PEKERJAAN PEMELIHARAAN RUTIN</v>
          </cell>
        </row>
        <row r="1157">
          <cell r="W1157" t="str">
            <v>NAMA PENAWAR</v>
          </cell>
          <cell r="Z1157" t="str">
            <v>CV. MANDIRI KARYA UTAMA</v>
          </cell>
        </row>
        <row r="1158">
          <cell r="W1158" t="str">
            <v>PROYEK</v>
          </cell>
          <cell r="Z1158" t="str">
            <v>: 10.1(4)</v>
          </cell>
        </row>
        <row r="1159">
          <cell r="W1159" t="str">
            <v>NO. MATA PEMBAYARAN</v>
          </cell>
          <cell r="Z1159" t="str">
            <v>: Pemeliharaan Rutin terhadap Perlengkapan Jalan</v>
          </cell>
        </row>
        <row r="1160">
          <cell r="W1160" t="str">
            <v>JENIS PEKERJAAN</v>
          </cell>
          <cell r="Z1160" t="str">
            <v>: Lump Sum/Bulan</v>
          </cell>
        </row>
        <row r="1162">
          <cell r="AC1162" t="str">
            <v>BIAYA</v>
          </cell>
          <cell r="AD1162" t="str">
            <v>JUMLAH</v>
          </cell>
        </row>
        <row r="1163">
          <cell r="W1163" t="str">
            <v>NO</v>
          </cell>
          <cell r="X1163" t="str">
            <v>U R A I A N</v>
          </cell>
          <cell r="AA1163" t="str">
            <v>SATUAN</v>
          </cell>
          <cell r="AB1163" t="str">
            <v>KUANTITAS</v>
          </cell>
          <cell r="AC1163" t="str">
            <v>SATUAN</v>
          </cell>
          <cell r="AD1163" t="str">
            <v>HARGA</v>
          </cell>
        </row>
        <row r="1164">
          <cell r="AC1164" t="str">
            <v>(Rp.)</v>
          </cell>
          <cell r="AD1164" t="str">
            <v>(Rp.)</v>
          </cell>
        </row>
        <row r="1166">
          <cell r="W1166" t="str">
            <v>I.</v>
          </cell>
          <cell r="X1166" t="str">
            <v xml:space="preserve">  Bahan-bahan :</v>
          </cell>
        </row>
        <row r="1167">
          <cell r="X1167" t="str">
            <v xml:space="preserve">  Umum</v>
          </cell>
          <cell r="AA1167" t="str">
            <v>Ls</v>
          </cell>
          <cell r="AB1167">
            <v>1</v>
          </cell>
          <cell r="AC1167">
            <v>1000000</v>
          </cell>
          <cell r="AD1167">
            <v>1000000</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1"/>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antitas"/>
      <sheetName val="AHS SPEC Edisi 2010 erata 1"/>
      <sheetName val="K&amp;H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F8">
            <v>4657.3142857142857</v>
          </cell>
        </row>
        <row r="98">
          <cell r="F98">
            <v>81700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Analisa K3"/>
      <sheetName val="4-formulir harga bahan"/>
      <sheetName val="4-Basic Price"/>
      <sheetName val="4-Analisa Quarry"/>
      <sheetName val="5-ALAT(1)"/>
      <sheetName val="5-ALAT (2)"/>
      <sheetName val="Agg Halus &amp; Kasar"/>
      <sheetName val="Agg A"/>
      <sheetName val="Agg B"/>
      <sheetName val="Agg C"/>
      <sheetName val="Lalu Lintas "/>
      <sheetName val="Relok-Telkom"/>
      <sheetName val="Relok- PLN"/>
      <sheetName val="Relok- rambu lalin"/>
      <sheetName val="Rekap DAFTAR KUANTITAS"/>
      <sheetName val="Rekap jembatan"/>
      <sheetName val="Rekap"/>
      <sheetName val="DAFTAR KUANTITAS"/>
      <sheetName val="BOQ GABUNGAN"/>
      <sheetName val="BOQ JEMBATAN"/>
      <sheetName val="BOQ FO aja"/>
      <sheetName val="BOQ FO "/>
      <sheetName val="Analisa perancah"/>
      <sheetName val="Exp Joint"/>
      <sheetName val="D2"/>
      <sheetName val="D3"/>
      <sheetName val="D4"/>
      <sheetName val="D5"/>
      <sheetName val="D6 ASBT"/>
      <sheetName val="D7(1)"/>
      <sheetName val="D7(2)"/>
      <sheetName val="D6"/>
      <sheetName val="D7(3)"/>
      <sheetName val="D8(1)"/>
      <sheetName val="D8(2)"/>
      <sheetName val="Additional"/>
      <sheetName val="D9"/>
      <sheetName val="D10 LS-Rutin"/>
      <sheetName val="AHS"/>
      <sheetName val="hanger"/>
      <sheetName val="Pengecatan"/>
      <sheetName val="Lean Concr"/>
      <sheetName val="pengadaan baja"/>
      <sheetName val="D10 Kuantitas"/>
      <sheetName val="D10 Analisa HS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D8" t="str">
            <v>(L01)</v>
          </cell>
        </row>
        <row r="11">
          <cell r="F11">
            <v>18653.571428571428</v>
          </cell>
        </row>
        <row r="13">
          <cell r="F13">
            <v>12525</v>
          </cell>
        </row>
        <row r="15">
          <cell r="F15">
            <v>18653.571428571428</v>
          </cell>
        </row>
        <row r="16">
          <cell r="F16">
            <v>7710.7142857142853</v>
          </cell>
        </row>
        <row r="58">
          <cell r="F58">
            <v>60400</v>
          </cell>
        </row>
      </sheetData>
      <sheetData sheetId="13"/>
      <sheetData sheetId="14">
        <row r="9">
          <cell r="AW9">
            <v>531929.13637481013</v>
          </cell>
        </row>
        <row r="32">
          <cell r="AW32">
            <v>45321.362823329553</v>
          </cell>
        </row>
        <row r="35">
          <cell r="AW35">
            <v>282504.1605837564</v>
          </cell>
        </row>
        <row r="39">
          <cell r="AW39">
            <v>123286.04402731448</v>
          </cell>
        </row>
      </sheetData>
      <sheetData sheetId="15"/>
      <sheetData sheetId="16"/>
      <sheetData sheetId="17"/>
      <sheetData sheetId="18"/>
      <sheetData sheetId="19"/>
      <sheetData sheetId="20"/>
      <sheetData sheetId="21"/>
      <sheetData sheetId="22"/>
      <sheetData sheetId="23"/>
      <sheetData sheetId="24"/>
      <sheetData sheetId="25"/>
      <sheetData sheetId="26">
        <row r="30">
          <cell r="H30">
            <v>280464530180</v>
          </cell>
        </row>
      </sheetData>
      <sheetData sheetId="27"/>
      <sheetData sheetId="28"/>
      <sheetData sheetId="29"/>
      <sheetData sheetId="30"/>
      <sheetData sheetId="31"/>
      <sheetData sheetId="32"/>
      <sheetData sheetId="33"/>
      <sheetData sheetId="34">
        <row r="55">
          <cell r="L55" t="str">
            <v>Note: 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43">
          <cell r="I43">
            <v>225213.6</v>
          </cell>
        </row>
      </sheetData>
      <sheetData sheetId="49"/>
      <sheetData sheetId="50"/>
      <sheetData sheetId="51"/>
      <sheetData sheetId="52"/>
      <sheetData sheetId="53"/>
      <sheetData sheetId="54"/>
      <sheetData sheetId="5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R.Adm Perubahan"/>
      <sheetName val="Volume 3 rkb Perubahan"/>
      <sheetName val="bahann"/>
      <sheetName val="RAB REVISI2"/>
      <sheetName val="rekap sni 2011"/>
      <sheetName val="RAB PERUBAHAN"/>
      <sheetName val="REKAP PERUBAHAN"/>
      <sheetName val="Vol R.Adm"/>
      <sheetName val="Volume 3 rkb"/>
      <sheetName val="REKAP"/>
      <sheetName val="BAHAN"/>
      <sheetName val="UPAH"/>
      <sheetName val="RAB"/>
      <sheetName val="ANALISA"/>
      <sheetName val="QUARY"/>
      <sheetName val="INPUT"/>
      <sheetName val="Peralatan"/>
      <sheetName val="Peralatan (2)"/>
    </sheetNames>
    <sheetDataSet>
      <sheetData sheetId="0"/>
      <sheetData sheetId="1"/>
      <sheetData sheetId="2"/>
      <sheetData sheetId="3"/>
      <sheetData sheetId="4"/>
      <sheetData sheetId="5"/>
      <sheetData sheetId="6"/>
      <sheetData sheetId="7"/>
      <sheetData sheetId="8"/>
      <sheetData sheetId="9"/>
      <sheetData sheetId="10">
        <row r="14">
          <cell r="L14">
            <v>190767</v>
          </cell>
        </row>
        <row r="16">
          <cell r="L16">
            <v>251267</v>
          </cell>
        </row>
        <row r="25">
          <cell r="L25">
            <v>484</v>
          </cell>
        </row>
        <row r="27">
          <cell r="L27">
            <v>16516</v>
          </cell>
        </row>
        <row r="28">
          <cell r="L28">
            <v>20916</v>
          </cell>
        </row>
        <row r="31">
          <cell r="L31">
            <v>13694043</v>
          </cell>
        </row>
        <row r="32">
          <cell r="L32">
            <v>9016293</v>
          </cell>
        </row>
        <row r="33">
          <cell r="L33">
            <v>6714543</v>
          </cell>
        </row>
        <row r="40">
          <cell r="L40">
            <v>46000</v>
          </cell>
        </row>
        <row r="41">
          <cell r="L41">
            <v>24200</v>
          </cell>
        </row>
        <row r="42">
          <cell r="L42">
            <v>71500</v>
          </cell>
        </row>
        <row r="43">
          <cell r="L43">
            <v>38500</v>
          </cell>
        </row>
        <row r="44">
          <cell r="L44">
            <v>330</v>
          </cell>
        </row>
        <row r="50">
          <cell r="L50">
            <v>60500</v>
          </cell>
        </row>
        <row r="82">
          <cell r="L82">
            <v>88000</v>
          </cell>
        </row>
      </sheetData>
      <sheetData sheetId="11">
        <row r="15">
          <cell r="K15">
            <v>77000</v>
          </cell>
        </row>
        <row r="21">
          <cell r="K21">
            <v>66000</v>
          </cell>
        </row>
        <row r="23">
          <cell r="K23">
            <v>55000</v>
          </cell>
        </row>
      </sheetData>
      <sheetData sheetId="12"/>
      <sheetData sheetId="13"/>
      <sheetData sheetId="14"/>
      <sheetData sheetId="15" refreshError="1"/>
      <sheetData sheetId="16" refreshError="1"/>
      <sheetData sheetId="1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HRG ALAT"/>
      <sheetName val="ANALISA-ALAT"/>
      <sheetName val="HST-ALAT"/>
      <sheetName val="UPAH"/>
      <sheetName val="BAHAN"/>
      <sheetName val="ANALIS-RMH"/>
      <sheetName val="OVERHEAD"/>
      <sheetName val="ANALISA"/>
      <sheetName val="RAB"/>
      <sheetName val="REKAP RAB"/>
      <sheetName val="SUB-KONT"/>
      <sheetName val="NWP"/>
      <sheetName val="TMSCDL"/>
      <sheetName val="Perhit Alt Bhn Tng"/>
      <sheetName val="Jadwal Alt Bhn T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jalan"/>
      <sheetName val="BC saluran dan trrotoar"/>
      <sheetName val="BC.KALIWUNGU KLEMBU"/>
      <sheetName val="BERINGIN BACK-UP MIRI (2)"/>
      <sheetName val="SAL KALIREJO"/>
      <sheetName val="TALUD DESA KLEMBU"/>
      <sheetName val="TALUD DESA MIRI"/>
      <sheetName val="SAL.PEND-SAMI"/>
      <sheetName val="SAL.getasan - patemon"/>
      <sheetName val="B.BIRUBRONGKOL"/>
      <sheetName val="JAMBU BRONGKOL"/>
      <sheetName val="DOPLANG -mlilir "/>
      <sheetName val="baran -mlilir"/>
      <sheetName val="DALANGAN SUMOGAWE"/>
      <sheetName val="MUKIRAN-PAYUNGAN"/>
      <sheetName val="GETASAN-MANGGIHAN"/>
      <sheetName val="BEDONO-KEBONDALEM"/>
      <sheetName val="MUKIRAN KALIWUNG"/>
      <sheetName val="TOLOKAN SALARAN"/>
      <sheetName val="KEJAYAN SALARAN"/>
      <sheetName val="K.PANCUR"/>
      <sheetName val="RKP SENDANG"/>
      <sheetName val="Rekap Biaya"/>
      <sheetName val="REKAP"/>
      <sheetName val="REKAP (print) (fix) (EE)"/>
      <sheetName val="RKP MU"/>
      <sheetName val="JL,masjid besar JAN UTAMA"/>
      <sheetName val="2008"/>
      <sheetName val="RKP SENDANG BQ"/>
      <sheetName val="JL,masjid besar JAN UTAMA BQ"/>
      <sheetName val="RKPMBU BQ "/>
      <sheetName val="RKP KALIREJO BQ "/>
      <sheetName val="SAL.KALIREJO BQ"/>
      <sheetName val="RKP KALIREJO"/>
      <sheetName val="SAL.KALIREJO"/>
      <sheetName val="RKP KARIMUN BQ "/>
      <sheetName val="RKP KARIMUN"/>
      <sheetName val="SAL.KARIMUNJAWA BQ"/>
      <sheetName val="SAL.KARIMUNJAWA"/>
      <sheetName val="REKAP(EE11) (matrix modif)"/>
      <sheetName val="RKP R 07"/>
      <sheetName val="RKP RT07 BQ "/>
      <sheetName val="JL,rt 07 "/>
      <sheetName val="JL,rt 07 BQ"/>
      <sheetName val="RKP TROT TENG"/>
      <sheetName val="RKP TROT TENG BQ "/>
      <sheetName val="tROOTOAR TENGARAN BQ"/>
      <sheetName val="tROOTOAR TENGARAN"/>
      <sheetName val="tembok batas dliwang "/>
      <sheetName val="RKP TBDL"/>
      <sheetName val="RKP TBDL BQ"/>
      <sheetName val="tembok batas dliwang BQ"/>
      <sheetName val="tROOTOAR rindang asih BQ"/>
      <sheetName val="RKP RA BQ"/>
      <sheetName val="RKP RA"/>
      <sheetName val="tROOTOAR rindang asih"/>
      <sheetName val="RKP SUPRAPTO BQ"/>
      <sheetName val="RKP SUPRAPTO"/>
      <sheetName val="alat"/>
      <sheetName val="tROOTOAR sudiarto bq"/>
      <sheetName val="tROOTOAR sudiarto"/>
      <sheetName val="RKP SEMBNGN"/>
      <sheetName val="RKP semb.bq)"/>
      <sheetName val="JL,SEmbungan (2)"/>
      <sheetName val="JL,SEmbungan"/>
      <sheetName val="JL,lerep - keji"/>
      <sheetName val="JL,SENDANG TRUKO BQ"/>
      <sheetName val="JL,SENDANG TRUKO"/>
      <sheetName val="RKP LUSI KAP(BQ)"/>
      <sheetName val="RKP LUSI KAP)"/>
      <sheetName val="jl.lusi kapuas BQ"/>
      <sheetName val="jl.lusi kapuas"/>
      <sheetName val="REKAP(EE11) (new) (print) ( (2)"/>
      <sheetName val="REKAP(EE11) (new) (print) (fix)"/>
      <sheetName val="REKAP(EE11) (new) (print)"/>
      <sheetName val="REKAP(EE11) (new) (2)"/>
      <sheetName val="REKAP(EE11) (new)"/>
      <sheetName val="REKAP(EE11) (perband)"/>
      <sheetName val="REKAP (print) (EE2010)"/>
      <sheetName val="REKAP (print) (hps)"/>
      <sheetName val="REKAP (allitem)"/>
      <sheetName val="Kuantitas &amp; Harga (dipakai)"/>
      <sheetName val="Kuantitas &amp; Harga"/>
      <sheetName val="Pekerjaan Utama"/>
      <sheetName val="%"/>
      <sheetName val="Compatibility Report"/>
      <sheetName val="back-up volume (4)"/>
      <sheetName val="sampah dermaga"/>
      <sheetName val="GOGODALEM"/>
      <sheetName val="DADAPAYAM"/>
      <sheetName val="bqRKP SENDANG (2)"/>
      <sheetName val="ISIAN"/>
      <sheetName val="D3"/>
      <sheetName val="D4"/>
      <sheetName val="D5"/>
      <sheetName val="D6"/>
      <sheetName val="D7"/>
      <sheetName val="D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boq"/>
      <sheetName val="penawaran"/>
      <sheetName val="Peralatan"/>
      <sheetName val="a-bahan"/>
      <sheetName val="a-bat"/>
      <sheetName val="a-hrg"/>
      <sheetName val="1-boq"/>
      <sheetName val="TS"/>
      <sheetName val="F8"/>
    </sheetNames>
    <sheetDataSet>
      <sheetData sheetId="0"/>
      <sheetData sheetId="1"/>
      <sheetData sheetId="2"/>
      <sheetData sheetId="3"/>
      <sheetData sheetId="4"/>
      <sheetData sheetId="5"/>
      <sheetData sheetId="6"/>
      <sheetData sheetId="7"/>
      <sheetData sheetId="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HS"/>
      <sheetName val="M-ITEM"/>
      <sheetName val="UPAH&amp;BHN"/>
      <sheetName val="BQ"/>
      <sheetName val="REKAP"/>
      <sheetName val="METHOD"/>
      <sheetName val="SUB-KONTR"/>
      <sheetName val="SCHEDULE"/>
      <sheetName val="AHRG-ALT"/>
      <sheetName val="CAP-PLANT"/>
      <sheetName val="ON-SITE"/>
      <sheetName val="Peralatan"/>
      <sheetName val="VAC-1"/>
      <sheetName val="AHAS1"/>
      <sheetName val="Sheet3"/>
      <sheetName val="Sheet1"/>
    </sheetNames>
    <sheetDataSet>
      <sheetData sheetId="0" refreshError="1">
        <row r="62">
          <cell r="B62" t="str">
            <v>Nama  Penawar</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1"/>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t"/>
      <sheetName val="escon"/>
      <sheetName val="maker"/>
      <sheetName val="scope"/>
      <sheetName val="bq"/>
      <sheetName val="PRO"/>
      <sheetName val="SUMPRO"/>
      <sheetName val="sex"/>
      <sheetName val="dbp-0601"/>
      <sheetName val="GTS I PS"/>
      <sheetName val="RAB"/>
      <sheetName val="BQ AC- SEMANAN"/>
      <sheetName val="I-KAMAR"/>
      <sheetName val="I_KAMAR"/>
      <sheetName val="boq"/>
      <sheetName val="Perhit.Alat"/>
      <sheetName val="LISTRIK"/>
      <sheetName val="F ALARM"/>
      <sheetName val="Cash Flow bulanan"/>
      <sheetName val="AFORM-BQR"/>
      <sheetName val="Currency Rate"/>
      <sheetName val="BOW"/>
      <sheetName val="GTS_I_PS"/>
      <sheetName val="BQ_AC-_SEMANAN"/>
      <sheetName val="Currency_Rate"/>
      <sheetName val="capacity"/>
      <sheetName val="Man power"/>
      <sheetName val="AC"/>
      <sheetName val="LOADDAT"/>
      <sheetName val="Perm. Test"/>
      <sheetName val="RINC FIN T4  _3_"/>
      <sheetName val="RINC FIN T4  _2_"/>
      <sheetName val="STR"/>
      <sheetName val="p_luar"/>
      <sheetName val="fin SB"/>
      <sheetName val="FIN PARKIR"/>
      <sheetName val="RINC FIN T4 "/>
      <sheetName val="daffin"/>
      <sheetName val="Markup"/>
      <sheetName val="GTS_I_PS1"/>
      <sheetName val="BQ_AC-_SEMANAN1"/>
      <sheetName val="Currency_Rate1"/>
      <sheetName val="AHAS1"/>
      <sheetName val="Rekap Addendum"/>
      <sheetName val="BANGUNAN PENUNJANG"/>
      <sheetName val="dasboard"/>
      <sheetName val="AHS_Kusen"/>
      <sheetName val="harsat&amp;upah"/>
      <sheetName val="Bill.1.VAC-Supply-A"/>
      <sheetName val="Plat"/>
      <sheetName val="Menu"/>
      <sheetName val="Daf Harga"/>
      <sheetName val="Bill"/>
      <sheetName val="Rekap Bill"/>
      <sheetName val="An_ Harga"/>
      <sheetName val="BAG_2"/>
      <sheetName val="L-Mechanical"/>
      <sheetName val="Basic Price"/>
      <sheetName val="Agregat Halus _ Kasar"/>
      <sheetName val="Peralatan"/>
      <sheetName val="div 8"/>
      <sheetName val="div 2"/>
      <sheetName val="div 3"/>
      <sheetName val="div 4"/>
      <sheetName val="div 5"/>
      <sheetName val="div 6"/>
      <sheetName val="div 7"/>
      <sheetName val="div 9"/>
      <sheetName val="L4_PemelRutin"/>
      <sheetName val="Rekap Biaya"/>
      <sheetName val="Informasi"/>
      <sheetName val="Rek_SA"/>
      <sheetName val="ES_T_B_C"/>
      <sheetName val="HARSAT"/>
      <sheetName val="Cover"/>
      <sheetName val="Z"/>
      <sheetName val="Cash2"/>
      <sheetName val="TENAGA"/>
      <sheetName val="Rekapitulasi"/>
      <sheetName val="Rekap RAB_kl"/>
      <sheetName val="RAB_KL"/>
      <sheetName val="Rekap RAB_Amd"/>
      <sheetName val="RAB_Amd"/>
      <sheetName val="REKAP_Dftr_Kuan_Hrg_Amd"/>
      <sheetName val="Dftr_Kuan_Hrg Amd"/>
      <sheetName val="GTS_I_PS2"/>
      <sheetName val="BQ_AC-_SEMANAN2"/>
      <sheetName val="Currency_Rate2"/>
      <sheetName val="Man_power"/>
      <sheetName val="Analisa"/>
      <sheetName val="schbhn"/>
      <sheetName val="schalt"/>
      <sheetName val="schtng"/>
      <sheetName val="BID"/>
      <sheetName val="luar"/>
      <sheetName val="RINC hotel"/>
      <sheetName val="PROTECTION "/>
      <sheetName val="A"/>
      <sheetName val="bahan-mos"/>
      <sheetName val="Ch"/>
      <sheetName val="SDY"/>
      <sheetName val="Perhitungan RAB"/>
      <sheetName val="Rencana Anggaran Biaya"/>
      <sheetName val="Harga Satuan"/>
      <sheetName val="INDEKS"/>
      <sheetName val="JABATAN"/>
      <sheetName val="DATA"/>
      <sheetName val="TOTAL"/>
      <sheetName val="Harsat Bahan"/>
      <sheetName val="Harsat Upah"/>
      <sheetName val="r.tank"/>
      <sheetName val="prelim"/>
      <sheetName val="BQ ARS"/>
      <sheetName val="SAT-BHN"/>
      <sheetName val="H.Satuan"/>
      <sheetName val="struktur tdk dipakai"/>
      <sheetName val="luar Apart"/>
      <sheetName val="Anal"/>
      <sheetName val="RAB-NEGO"/>
      <sheetName val="Bill rekap"/>
      <sheetName val="Urai _Resap pengikat"/>
      <sheetName val="STAF"/>
      <sheetName val="jadw"/>
      <sheetName val="BasicPrice"/>
      <sheetName val="AnConW"/>
      <sheetName val="AnEarthW"/>
      <sheetName val="AnStoneW"/>
      <sheetName val="Input Data"/>
      <sheetName val="PRICES"/>
      <sheetName val="hrg dasar"/>
      <sheetName val="ANA"/>
      <sheetName val="tifico"/>
      <sheetName val="DKH"/>
      <sheetName val="Kolom UT"/>
      <sheetName val="Data basic price jgan diprint"/>
      <sheetName val="Sheet9"/>
      <sheetName val="rekap1"/>
      <sheetName val="UPAH BAHAN"/>
      <sheetName val="Public Area"/>
      <sheetName val="BM"/>
      <sheetName val="Material"/>
      <sheetName val="대비표"/>
      <sheetName val="SAP"/>
      <sheetName val="Hitung"/>
      <sheetName val="Kanan"/>
      <sheetName val="TE TS FA LAN MATV"/>
      <sheetName val="Daf 1"/>
      <sheetName val="VAC-1"/>
      <sheetName val="安装"/>
      <sheetName val="L-TIGA"/>
      <sheetName val="Man Power &amp; Comp"/>
      <sheetName val="磨煤加压"/>
      <sheetName val="Jurnal"/>
      <sheetName val="TJ1Q47"/>
      <sheetName val="ana_san"/>
      <sheetName val="Analisa Str"/>
      <sheetName val="Sheet1"/>
      <sheetName val="Grand summary"/>
      <sheetName val="Electrikal"/>
      <sheetName val="Elektronik"/>
      <sheetName val="Plumbing"/>
      <sheetName val="Fire Fighting"/>
      <sheetName val="Item Kompensasi"/>
      <sheetName val="L 1"/>
      <sheetName val="harga"/>
      <sheetName val="upah"/>
      <sheetName val="Bill of Qty"/>
      <sheetName val="Agregat Halus &amp; Kasar"/>
      <sheetName val="351BQMCN"/>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hit.Alat"/>
      <sheetName val="Spektek"/>
      <sheetName val="analisa"/>
      <sheetName val="BQ"/>
      <sheetName val="REKAP"/>
      <sheetName val="upah"/>
      <sheetName val="bahan"/>
      <sheetName val="unit rate alat"/>
      <sheetName val="skhedule"/>
      <sheetName val="subkon"/>
      <sheetName val="ANL-BOR"/>
      <sheetName val="Jwl Bhn+Ala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AG_2"/>
      <sheetName val="[BQ-PS&amp;A.xlsÝCAT_HRG"/>
      <sheetName val="Week (2)"/>
      <sheetName val="Bag_1"/>
      <sheetName val="DAFTAR 7"/>
      <sheetName val="DAF_1"/>
      <sheetName val="DAFTAR_8"/>
      <sheetName val="304-06"/>
      <sheetName val="304_06"/>
      <sheetName val="data grafik"/>
      <sheetName val="Cover"/>
      <sheetName val="HRG BHN"/>
      <sheetName val="PAD-F"/>
      <sheetName val="Mall"/>
      <sheetName val="A"/>
      <sheetName val="Material"/>
      <sheetName val="SAT-BHN"/>
      <sheetName val="Fill this out first___"/>
      <sheetName val="Cover Daf_2"/>
      <sheetName val="_BQ-PS&amp;A.xlsÝCAT_HRG"/>
      <sheetName val="Anl"/>
      <sheetName val="DivVII"/>
      <sheetName val="DAFTAR HARGA"/>
      <sheetName val="rab - persiapan &amp; lantai-1"/>
      <sheetName val="BQ-E20-02(Rp)"/>
      <sheetName val="RAB"/>
      <sheetName val="rumus"/>
      <sheetName val="Sub"/>
      <sheetName val="BQ-1A prelim"/>
      <sheetName val="I_KAMAR"/>
      <sheetName val="TE TS FA LAN MATV"/>
      <sheetName val="BQ"/>
      <sheetName val="boq"/>
      <sheetName val="hsd"/>
      <sheetName val="anal_hs"/>
      <sheetName val="Payment Status"/>
      <sheetName val="LAMP_AB "/>
      <sheetName val="S-Curve"/>
      <sheetName val="DETAIL"/>
      <sheetName val="COMM"/>
      <sheetName val="FINAL"/>
      <sheetName val="Sumber Daya"/>
      <sheetName val="SCHEDULE"/>
      <sheetName val="BOQ INTERN"/>
      <sheetName val="ANALYS EXTERN"/>
      <sheetName val="WELCOME"/>
      <sheetName val="BQ RESO"/>
      <sheetName val="REKAP INDIRECT"/>
      <sheetName val="CASH FLOW"/>
      <sheetName val="ORGANIZATION"/>
      <sheetName val="MATRIX"/>
      <sheetName val="SUMMARY IN"/>
      <sheetName val="PROGRAM"/>
      <sheetName val="INDIRECT COST"/>
      <sheetName val="DAFTAR NO_1_PRELIM"/>
      <sheetName val="daftar harsat"/>
      <sheetName val="PERALATAN AHU"/>
      <sheetName val="AIR CURTAIN"/>
      <sheetName val="DUCTING "/>
      <sheetName val="DIFFUSER &amp; GRILLE "/>
      <sheetName val="PERALATAN EVB+CU"/>
      <sheetName val="PERALATAN FAN"/>
      <sheetName val="KATUP-KATUP"/>
      <sheetName val="PIPA CHILLER"/>
      <sheetName val="PIPA DRAIN"/>
      <sheetName val="PIPA REFRIGERANT"/>
      <sheetName val="POMPA CHILLER"/>
      <sheetName val="CATU DAYA LISTRIK"/>
      <sheetName val="DAF_2 "/>
      <sheetName val="Analisa"/>
      <sheetName val="Bag_9"/>
      <sheetName val="GRAND_TOTAL"/>
      <sheetName val="[BQ-PS&amp;A_xlsÝCAT_HRG"/>
      <sheetName val="Week_(2)"/>
      <sheetName val="DAFTAR_7"/>
      <sheetName val="data_grafik"/>
      <sheetName val="HRG_BHN"/>
      <sheetName val="Fill_this_out_first___"/>
      <sheetName val="Cover_Daf_2"/>
      <sheetName val="_BQ-PS&amp;A_xlsÝCAT_HRG"/>
      <sheetName val="DAFTAR_HARGA"/>
      <sheetName val="LAMP_AB_"/>
      <sheetName val="DAF_2"/>
      <sheetName val="DAF_3"/>
      <sheetName val="DAF_4"/>
      <sheetName val="daf_3_OK_"/>
      <sheetName val="daf-3(OK)"/>
      <sheetName val="daf_7_OK_"/>
      <sheetName val="daf-7(OK)"/>
      <sheetName val="ES-PARK"/>
      <sheetName val="ES_PARK"/>
      <sheetName val="DAFTAR NO_2"/>
      <sheetName val="DAFTAR NO_3"/>
      <sheetName val="DAF-1"/>
      <sheetName val="Fill this out first..."/>
      <sheetName val="Std-Spek EL"/>
      <sheetName val="Analisa Gabungan"/>
      <sheetName val="Bill No 6 Koord _ Attendance"/>
      <sheetName val="DUCT"/>
      <sheetName val="Hargamat"/>
      <sheetName val="Plat"/>
      <sheetName val="Break_down"/>
      <sheetName val="BOQ KSN"/>
      <sheetName val="Harga Satuan"/>
      <sheetName val="FINISHING"/>
      <sheetName val="Alat"/>
      <sheetName val="atap"/>
      <sheetName val="REKAP"/>
      <sheetName val="04.GS"/>
      <sheetName val="RC-ANL"/>
      <sheetName val="PERSIAPAN"/>
      <sheetName val="Hrg Sat"/>
      <sheetName val="Rincian"/>
      <sheetName val="PPC"/>
      <sheetName val="Daf 1"/>
      <sheetName val="Bill of Qty MEP"/>
      <sheetName val="DAF-4"/>
      <sheetName val="DAF-2"/>
      <sheetName val="TOWN"/>
      <sheetName val="Vibro_Roller"/>
      <sheetName val="data"/>
      <sheetName val="REKAP GROSS"/>
      <sheetName val="Rev &amp; CI"/>
      <sheetName val="Resume"/>
      <sheetName val="Hsatbahan"/>
      <sheetName val="FAK"/>
      <sheetName val="str"/>
      <sheetName val="me"/>
      <sheetName val="escon"/>
      <sheetName val="GRAND_TOTAL1"/>
      <sheetName val="[BQ-PS&amp;A_xlsÝCAT_HRG1"/>
      <sheetName val="Week_(2)1"/>
      <sheetName val="DAFTAR_71"/>
      <sheetName val="_BQ-PS&amp;A_xlsÝCAT_HRG1"/>
      <sheetName val="Fill_this_out_first___1"/>
      <sheetName val="data_grafik1"/>
      <sheetName val="HRG_BHN1"/>
      <sheetName val="Cover_Daf_21"/>
      <sheetName val="Plafond"/>
      <sheetName val="AN-ALT"/>
      <sheetName val="#REF!"/>
      <sheetName val="BQ-PS&amp;A"/>
      <sheetName val="Ahs_2"/>
      <sheetName val="Ahs_1"/>
      <sheetName val="struktur tdk dipakai"/>
      <sheetName val="sched"/>
      <sheetName val="Ch"/>
      <sheetName val="Master Edit"/>
      <sheetName val="H.Satuan"/>
      <sheetName val="Cash Flow bulanan"/>
      <sheetName val="6-MVAC"/>
      <sheetName val="I-KAMAR"/>
      <sheetName val="DAFTAR NO_4"/>
      <sheetName val="AC"/>
      <sheetName val="PREM"/>
      <sheetName val="CAT HRG"/>
      <sheetName val="DAF-3"/>
      <sheetName val="BAHAN"/>
      <sheetName val="REKAP_Akap"/>
      <sheetName val="ANA-HRG"/>
      <sheetName val="Markup"/>
      <sheetName val="name"/>
      <sheetName val="Isolasi Luar Dalam"/>
      <sheetName val="Isolasi Luar"/>
      <sheetName val="eqp-rek"/>
      <sheetName val="Estimate"/>
      <sheetName val="Bill No 6 Koord &amp; Attendance"/>
      <sheetName val="B - Norelec"/>
      <sheetName val="LAL _ PASAR PAGI "/>
      <sheetName val="Analis_Tanah"/>
      <sheetName val="Plumbing"/>
      <sheetName val="LISTRIK"/>
      <sheetName val="F ALARM"/>
      <sheetName val="合成単価作成表-BLDG"/>
      <sheetName val="合成単価作成表_BLDG"/>
      <sheetName val="Harga"/>
      <sheetName val="Panel,feeder,elek"/>
      <sheetName val="anal"/>
      <sheetName val="upah"/>
      <sheetName val="Grand summary"/>
      <sheetName val="D2.8"/>
      <sheetName val="Bill-2"/>
      <sheetName val="SAP"/>
      <sheetName val="umum"/>
      <sheetName val="analisa alat"/>
      <sheetName val="SUB LAIN2"/>
      <sheetName val="SUB ME"/>
      <sheetName val="SUB KUSEN"/>
      <sheetName val="analisa pekerjaan"/>
      <sheetName val="ars asrama "/>
      <sheetName val="str asrama"/>
      <sheetName val="mechanical asrama"/>
      <sheetName val="electrical asrama"/>
      <sheetName val="ME. Kelas"/>
      <sheetName val="ars kelas"/>
      <sheetName val="str kelas"/>
      <sheetName val="REKAP MERAH"/>
      <sheetName val="Sum"/>
      <sheetName val="harsat"/>
      <sheetName val="2.1"/>
      <sheetName val="2.2"/>
      <sheetName val="luar"/>
      <sheetName val="RINC hotel"/>
      <sheetName val="RINC FIN T4 "/>
      <sheetName val="RINC FIN T4  _3_"/>
      <sheetName val="RINC FIN T4  _2_"/>
      <sheetName val="SITE-E"/>
      <sheetName val="Anls"/>
      <sheetName val="HARGA ALAT"/>
      <sheetName val="Analisa 2"/>
      <sheetName val="???????-BLDG"/>
      <sheetName val="upah_borong"/>
      <sheetName val="satuan_pek"/>
      <sheetName val="VLOOK"/>
      <sheetName val="Price"/>
      <sheetName val="A_2"/>
      <sheetName val="DAF-9"/>
      <sheetName val="Level"/>
      <sheetName val="Sheet1"/>
      <sheetName val="Mekanikal"/>
      <sheetName val="5-Peralatan"/>
      <sheetName val="lokasari-el"/>
      <sheetName val="Pile"/>
      <sheetName val="Elektrikal"/>
      <sheetName val="Bag_1_prelim_"/>
      <sheetName val="BQ STR_BONGKARAN_Bag 2_5_"/>
      <sheetName val="Sumber_Daya"/>
      <sheetName val="BOQ_INTERN"/>
      <sheetName val="ANALYS_EXTERN"/>
      <sheetName val="BQ_RESO"/>
      <sheetName val="REKAP_INDIRECT"/>
      <sheetName val="CASH_FLOW"/>
      <sheetName val="SUMMARY_IN"/>
      <sheetName val="INDIRECT_COST"/>
      <sheetName val="rab_-_persiapan_&amp;_lantai-1"/>
      <sheetName val="daftar_harsat"/>
      <sheetName val="TE_TS_FA_LAN_MATV"/>
      <sheetName val="DAFTAR_NO_1_PRELIM"/>
      <sheetName val="dasboard"/>
      <sheetName val="AHS_Kusen"/>
      <sheetName val="harsat&amp;upah"/>
      <sheetName val="HB"/>
      <sheetName val="D &amp; W sizes"/>
      <sheetName val="COVER "/>
      <sheetName val="TOTAL "/>
      <sheetName val="Hrg.Sat"/>
      <sheetName val="BPS"/>
      <sheetName val="RTO"/>
      <sheetName val="Sche_R1"/>
      <sheetName val="Sche_R2"/>
      <sheetName val="FAC"/>
      <sheetName val="WCF"/>
      <sheetName val="EQA"/>
      <sheetName val="BUP"/>
      <sheetName val="Sche_Og"/>
      <sheetName val="Sche_R2B"/>
      <sheetName val="QPV"/>
      <sheetName val="Pay"/>
      <sheetName val="KOM-HAR1"/>
      <sheetName val="KOM-HAR2"/>
      <sheetName val="KOM-HAR4"/>
      <sheetName val="PKK"/>
      <sheetName val="CAT_HAR"/>
      <sheetName val="Analisa &amp; Upah"/>
      <sheetName val="BAHAN UPAH"/>
      <sheetName val="_AnaBah"/>
      <sheetName val="Daftar Harga Material"/>
      <sheetName val="LAMP-A"/>
      <sheetName val="Analisa Harga"/>
      <sheetName val="PMK"/>
      <sheetName val="Ahs. Pipa-Valve"/>
      <sheetName val="Ahs.Peralatan"/>
      <sheetName val="Bill_2"/>
      <sheetName val="Pipe"/>
      <sheetName val="ANALISA VALVE"/>
      <sheetName val="CATATAN HARGA (Int)"/>
      <sheetName val="Cover Daft 2"/>
      <sheetName val="DAFTAR NO.1"/>
      <sheetName val="DAF 2"/>
      <sheetName val="Panel"/>
      <sheetName val="[BQ-PS&amp;A.xls�CAT_HRG"/>
      <sheetName val="_BQ-PS&amp;A.xls�CAT_HRG"/>
      <sheetName val="[BQ-PS&amp;A_xls�CAT_HRG"/>
      <sheetName val="_BQ-PS&amp;A_xls�CAT_HRG"/>
      <sheetName val="01A- RAB"/>
      <sheetName val="A2"/>
      <sheetName val="PIPA"/>
      <sheetName val="Art"/>
      <sheetName val="AA_Eng"/>
      <sheetName val="U_rate"/>
      <sheetName val="Basic Price"/>
      <sheetName val="CPAoC"/>
      <sheetName val="L_TIGA"/>
      <sheetName val="L-TIGA"/>
      <sheetName val="Rekap Bill"/>
      <sheetName val="Bill"/>
      <sheetName val="Menu"/>
      <sheetName val="Daf Alat"/>
      <sheetName val="Jdw Alat"/>
      <sheetName val="Plant"/>
      <sheetName val="S Penawar"/>
      <sheetName val="Subkon"/>
      <sheetName val="O"/>
      <sheetName val="Har-mat"/>
      <sheetName val="Bill rekap"/>
      <sheetName val="Analisa  (2)"/>
      <sheetName val="AC-C"/>
      <sheetName val="BQ ARS"/>
      <sheetName val="Penjumlahan"/>
      <sheetName val="Harga Bahan &amp; Upah "/>
      <sheetName val="analisa struktur"/>
      <sheetName val="Lansekap"/>
      <sheetName val="TNH, PAGAR &amp; TURAP"/>
      <sheetName val="NAMES"/>
      <sheetName val="Equipment"/>
      <sheetName val="HB "/>
      <sheetName val="G_SUMMARY"/>
      <sheetName val="Outline"/>
      <sheetName val="daffin"/>
      <sheetName val="Kolom UT"/>
      <sheetName val="COV_3"/>
      <sheetName val="???????_BLDG"/>
      <sheetName val="[BQ-PS&amp;A.xls?CAT_HRG"/>
      <sheetName val="_BQ-PS&amp;A.xls?CAT_HRG"/>
      <sheetName val="[BQ-PS&amp;A_xls?CAT_HRG"/>
      <sheetName val="_BQ-PS&amp;A_xls?CAT_HRG"/>
      <sheetName val="BQ-IABK"/>
      <sheetName val="BQ_IABK"/>
      <sheetName val="Uraian Teknis"/>
      <sheetName val="K"/>
      <sheetName val="NK-BP"/>
      <sheetName val="rab me (by owner) "/>
      <sheetName val="BQ (by owner)"/>
      <sheetName val="rab me (fisik)"/>
      <sheetName val="BTL-Persiapan"/>
      <sheetName val="BTL-Bau"/>
      <sheetName val="BTL-alat"/>
      <sheetName val="Bill of Qty"/>
      <sheetName val="4-MVAC"/>
      <sheetName val="5-El"/>
      <sheetName val="2-Pl"/>
      <sheetName val="_______-BLDG"/>
      <sheetName val="GTS I PS"/>
      <sheetName val="1500P_3+0"/>
      <sheetName val="Calculation Details"/>
      <sheetName val="Sat Bah _ Up"/>
      <sheetName val="Ana"/>
      <sheetName val="Bangunan Utama"/>
      <sheetName val="FORM X COST"/>
      <sheetName val="Analisa Harga Satuan"/>
      <sheetName val="총괄표"/>
      <sheetName val="DAF_HARGA_PEK"/>
      <sheetName val="RABT"/>
      <sheetName val="Analisa STR"/>
      <sheetName val="ME_External"/>
      <sheetName val="Mall_ME"/>
      <sheetName val="Ijin"/>
      <sheetName val="G1 Sheet"/>
      <sheetName val="OFFICE"/>
      <sheetName val="RECEIVING INPECTION"/>
      <sheetName val="BQ_E20_02_Rp_"/>
      <sheetName val="IPL_SCHEDULE"/>
      <sheetName val="TB"/>
      <sheetName val="GENERAL"/>
      <sheetName val="koef"/>
      <sheetName val="HSATUAN"/>
      <sheetName val="NET表"/>
      <sheetName val="BQ表"/>
      <sheetName val="RUKO TYPE 1"/>
      <sheetName val="OFFICE 2 LT"/>
      <sheetName val="Standard Room Deluxe Queen"/>
      <sheetName val="EE-PROP"/>
      <sheetName val="BQ Detail"/>
      <sheetName val="Analisa pre"/>
      <sheetName val="Materials"/>
      <sheetName val="METHOD"/>
      <sheetName val="Labour"/>
      <sheetName val="BQ Rekap"/>
      <sheetName val="bq analisa"/>
      <sheetName val="BOQ EXTERN"/>
      <sheetName val="bau"/>
      <sheetName val="MAPP"/>
      <sheetName val="rek det 1-3"/>
      <sheetName val="Sheet3"/>
      <sheetName val="INDEX"/>
      <sheetName val="refrig 12"/>
      <sheetName val="Ducting12"/>
      <sheetName val="valve"/>
      <sheetName val="Rekap MEP"/>
      <sheetName val="D.2.1.Peralatan Utama "/>
      <sheetName val="Sal"/>
      <sheetName val="TH XL"/>
      <sheetName val="THPDMoi  (2)"/>
      <sheetName val="lam-moi"/>
      <sheetName val="#REF"/>
      <sheetName val="thao-go"/>
      <sheetName val="t-h HA THE"/>
      <sheetName val="bhn-upah"/>
      <sheetName val="UPAH BAHAN"/>
      <sheetName val="2"/>
      <sheetName val="3"/>
      <sheetName val="4"/>
      <sheetName val="5"/>
      <sheetName val="6"/>
      <sheetName val="7.1"/>
      <sheetName val="7.2"/>
      <sheetName val="8"/>
      <sheetName val="GSMTOWER"/>
      <sheetName val="Pricing"/>
      <sheetName val="harga bahan"/>
      <sheetName val="L-4 Rutin"/>
      <sheetName val="DAF.ALAT"/>
      <sheetName val="For RKAP OKOP"/>
      <sheetName val="Harga "/>
      <sheetName val=" "/>
      <sheetName val="H_Satuan"/>
      <sheetName val=" R A B"/>
      <sheetName val="UP_an"/>
      <sheetName val="ANA-C"/>
      <sheetName val="chitimc"/>
      <sheetName val="dongia (2)"/>
      <sheetName val="LKVL-CK-HT-GD1"/>
      <sheetName val="giathanh1"/>
      <sheetName val="gtrinh"/>
      <sheetName val="phuluc1"/>
      <sheetName val="TONG HOP VL-NC"/>
      <sheetName val="chitiet"/>
      <sheetName val="TONGKE3p "/>
      <sheetName val="TH VL, NC, DDHT Thanhphuoc"/>
      <sheetName val="DONGIA"/>
      <sheetName val="DON GIA"/>
      <sheetName val="TONGKE-HT"/>
      <sheetName val="DG"/>
      <sheetName val="dtxl"/>
      <sheetName val="CHITIET VL-NC-TT -1p"/>
      <sheetName val="TONG HOP VL-NC TT"/>
      <sheetName val="TNHCHINH"/>
      <sheetName val="CHITIET VL-NC"/>
      <sheetName val="VC"/>
      <sheetName val="Tiepdia"/>
      <sheetName val="CHITIET VL-NC-TT-3p"/>
      <sheetName val="TDTKP"/>
      <sheetName val="TDTKP1"/>
      <sheetName val="KPVC-BD "/>
      <sheetName val="VCV-BE-TONG"/>
      <sheetName val="arab"/>
      <sheetName val="Concrete"/>
      <sheetName val="Harga Satuan Dasar"/>
      <sheetName val="analysis"/>
      <sheetName val="Hrg.mat.1"/>
      <sheetName val="Hrata bj (20x40)"/>
      <sheetName val="Ana CV(pen)."/>
      <sheetName val="AHS - CPO"/>
      <sheetName val="TRE TABLE"/>
      <sheetName val="I-ME"/>
      <sheetName val="HARGA RATA"/>
      <sheetName val="概総括1"/>
      <sheetName val="GRAND_TOTAL2"/>
      <sheetName val="[BQ-PS&amp;A_xlsÝCAT_HRG2"/>
      <sheetName val="Week_(2)2"/>
      <sheetName val="DAFTAR_72"/>
      <sheetName val="_BQ-PS&amp;A_xlsÝCAT_HRG2"/>
      <sheetName val="Fill_this_out_first___2"/>
      <sheetName val="data_grafik2"/>
      <sheetName val="HRG_BHN2"/>
      <sheetName val="Cover_Daf_22"/>
      <sheetName val="DAFTAR_HARGA1"/>
      <sheetName val="LAMP_AB_1"/>
      <sheetName val="PERALATAN_AHU"/>
      <sheetName val="AIR_CURTAIN"/>
      <sheetName val="DUCTING_"/>
      <sheetName val="DIFFUSER_&amp;_GRILLE_"/>
      <sheetName val="PERALATAN_EVB+CU"/>
      <sheetName val="PERALATAN_FAN"/>
      <sheetName val="PIPA_CHILLER"/>
      <sheetName val="PIPA_DRAIN"/>
      <sheetName val="PIPA_REFRIGERANT"/>
      <sheetName val="POMPA_CHILLER"/>
      <sheetName val="CATU_DAYA_LISTRIK"/>
      <sheetName val="Std-Spek_EL"/>
      <sheetName val="Analisa_Gabungan"/>
      <sheetName val="Bill_No_6_Koord___Attendance"/>
      <sheetName val="Fill_this_out_first___3"/>
      <sheetName val="DAF_2_"/>
      <sheetName val="DAFTAR_NO_2"/>
      <sheetName val="DAFTAR_NO_3"/>
      <sheetName val="Payment_Status"/>
      <sheetName val="BOQ_KSN"/>
      <sheetName val="Harga_Satuan"/>
      <sheetName val="04_GS"/>
      <sheetName val="Hrg_Sat"/>
      <sheetName val="struktur"/>
      <sheetName val="Analisa HSP"/>
      <sheetName val="Beton"/>
      <sheetName val="Aspal (2)"/>
      <sheetName val="Relok-PJU"/>
      <sheetName val="DIV1"/>
      <sheetName val="Div2"/>
      <sheetName val="Input Bobot Rc. Mingguan Int"/>
      <sheetName val="Rekap Prog. Mingguan"/>
      <sheetName val="Mtd_Pelak"/>
      <sheetName val="kuantts"/>
      <sheetName val="SAT-DAS"/>
      <sheetName val="Appendix 2(SatDas)"/>
      <sheetName val="U. div 2"/>
      <sheetName val="Analisa (ok punya)"/>
      <sheetName val="Kuantitas &amp; Harga"/>
      <sheetName val="Asrama Lt.1"/>
      <sheetName val="skedul 01"/>
      <sheetName val="Skedul"/>
      <sheetName val="huruf"/>
      <sheetName val="DAF-5"/>
      <sheetName val="BOQ-Indonesia"/>
      <sheetName val="HARSAT_BAH"/>
      <sheetName val="________BLDG"/>
      <sheetName val="_BQ-PS&amp;A.xls_CAT_HRG"/>
      <sheetName val="_BQ-PS&amp;A_xls_CAT_HRG"/>
      <sheetName val="ANLS-PJ"/>
      <sheetName val="Price Biaya Cadangan"/>
      <sheetName val="BQ.Rekapitulasi  Akhir"/>
      <sheetName val="rate ars"/>
      <sheetName val="D&amp;W"/>
      <sheetName val=" Rate str "/>
      <sheetName val="MU"/>
      <sheetName val="GEDUNG-A"/>
      <sheetName val="Supl.X"/>
      <sheetName val="Pag_hal"/>
      <sheetName val="Conn. Lib"/>
      <sheetName val="REQDELTA"/>
      <sheetName val="LPP"/>
      <sheetName val="DAFTAR_NO_1_PRELIM1"/>
      <sheetName val="rab_-_persiapan_&amp;_lantai-11"/>
      <sheetName val="daftar_harsat1"/>
      <sheetName val="TE_TS_FA_LAN_MATV1"/>
      <sheetName val="Sumber_Daya1"/>
      <sheetName val="BOQ_INTERN1"/>
      <sheetName val="ANALYS_EXTERN1"/>
      <sheetName val="BQ_RESO1"/>
      <sheetName val="REKAP_INDIRECT1"/>
      <sheetName val="CASH_FLOW1"/>
      <sheetName val="SUMMARY_IN1"/>
      <sheetName val="INDIRECT_COST1"/>
      <sheetName val="DAFTAR_NO_4"/>
      <sheetName val="Rev_&amp;_CI"/>
      <sheetName val="Grand_summary"/>
      <sheetName val="D2_8"/>
      <sheetName val="Bill_of_Qty_MEP"/>
      <sheetName val="CAT_HRG1"/>
      <sheetName val="Isolasi_Luar_Dalam"/>
      <sheetName val="Isolasi_Luar"/>
      <sheetName val="Bill_No_6_Koord_&amp;_Attendance"/>
      <sheetName val="B_-_Norelec"/>
      <sheetName val="LAL___PASAR_PAGI_"/>
      <sheetName val="F_ALARM"/>
      <sheetName val="analisa_alat"/>
      <sheetName val="SUB_LAIN2"/>
      <sheetName val="SUB_ME"/>
      <sheetName val="SUB_KUSEN"/>
      <sheetName val="analisa_pekerjaan"/>
      <sheetName val="ars_asrama_"/>
      <sheetName val="str_asrama"/>
      <sheetName val="mechanical_asrama"/>
      <sheetName val="electrical_asrama"/>
      <sheetName val="ME__Kelas"/>
      <sheetName val="ars_kelas"/>
      <sheetName val="str_kelas"/>
      <sheetName val="REKAP_MERAH"/>
      <sheetName val="Cash_Flow_bulanan"/>
      <sheetName val="2_1"/>
      <sheetName val="2_2"/>
      <sheetName val="REKAP_GROSS"/>
      <sheetName val="COVER_"/>
      <sheetName val="TOTAL_"/>
      <sheetName val="HARGA_ALAT"/>
      <sheetName val="Analisa_Harga"/>
      <sheetName val="Hrg_Sat1"/>
      <sheetName val="D_&amp;_W_sizes"/>
      <sheetName val="GRAND_TOTAL3"/>
      <sheetName val="[BQ-PS&amp;A_xlsÝCAT_HRG3"/>
      <sheetName val="Week_(2)3"/>
      <sheetName val="DAFTAR_73"/>
      <sheetName val="_BQ-PS&amp;A_xlsÝCAT_HRG3"/>
      <sheetName val="Fill_this_out_first___4"/>
      <sheetName val="data_grafik3"/>
      <sheetName val="HRG_BHN3"/>
      <sheetName val="Cover_Daf_23"/>
      <sheetName val="DAFTAR_NO_1_PRELIM2"/>
      <sheetName val="rab_-_persiapan_&amp;_lantai-12"/>
      <sheetName val="daftar_harsat2"/>
      <sheetName val="DAFTAR_HARGA2"/>
      <sheetName val="LAMP_AB_2"/>
      <sheetName val="TE_TS_FA_LAN_MATV2"/>
      <sheetName val="PERALATAN_AHU1"/>
      <sheetName val="AIR_CURTAIN1"/>
      <sheetName val="DUCTING_1"/>
      <sheetName val="DIFFUSER_&amp;_GRILLE_1"/>
      <sheetName val="PERALATAN_EVB+CU1"/>
      <sheetName val="PERALATAN_FAN1"/>
      <sheetName val="PIPA_CHILLER1"/>
      <sheetName val="PIPA_DRAIN1"/>
      <sheetName val="PIPA_REFRIGERANT1"/>
      <sheetName val="POMPA_CHILLER1"/>
      <sheetName val="CATU_DAYA_LISTRIK1"/>
      <sheetName val="DAF_2_1"/>
      <sheetName val="Sumber_Daya2"/>
      <sheetName val="BOQ_INTERN2"/>
      <sheetName val="ANALYS_EXTERN2"/>
      <sheetName val="BQ_RESO2"/>
      <sheetName val="REKAP_INDIRECT2"/>
      <sheetName val="CASH_FLOW2"/>
      <sheetName val="SUMMARY_IN2"/>
      <sheetName val="INDIRECT_COST2"/>
      <sheetName val="Std-Spek_EL1"/>
      <sheetName val="Analisa_Gabungan1"/>
      <sheetName val="Bill_No_6_Koord___Attendance1"/>
      <sheetName val="Fill_this_out_first___5"/>
      <sheetName val="Payment_Status1"/>
      <sheetName val="DAFTAR_NO_21"/>
      <sheetName val="DAFTAR_NO_31"/>
      <sheetName val="DAFTAR_NO_41"/>
      <sheetName val="Hrg_Sat2"/>
      <sheetName val="Rev_&amp;_CI1"/>
      <sheetName val="04_GS1"/>
      <sheetName val="Grand_summary1"/>
      <sheetName val="D2_81"/>
      <sheetName val="BOQ_KSN1"/>
      <sheetName val="Harga_Satuan1"/>
      <sheetName val="Bill_of_Qty_MEP1"/>
      <sheetName val="H_Satuan1"/>
      <sheetName val="CAT_HRG2"/>
      <sheetName val="Isolasi_Luar_Dalam1"/>
      <sheetName val="Isolasi_Luar1"/>
      <sheetName val="Bill_No_6_Koord_&amp;_Attendance1"/>
      <sheetName val="B_-_Norelec1"/>
      <sheetName val="LAL___PASAR_PAGI_1"/>
      <sheetName val="F_ALARM1"/>
      <sheetName val="analisa_alat1"/>
      <sheetName val="SUB_LAIN21"/>
      <sheetName val="SUB_ME1"/>
      <sheetName val="SUB_KUSEN1"/>
      <sheetName val="analisa_pekerjaan1"/>
      <sheetName val="ars_asrama_1"/>
      <sheetName val="str_asrama1"/>
      <sheetName val="mechanical_asrama1"/>
      <sheetName val="electrical_asrama1"/>
      <sheetName val="ME__Kelas1"/>
      <sheetName val="ars_kelas1"/>
      <sheetName val="str_kelas1"/>
      <sheetName val="REKAP_MERAH1"/>
      <sheetName val="Cash_Flow_bulanan1"/>
      <sheetName val="2_11"/>
      <sheetName val="2_21"/>
      <sheetName val="REKAP_GROSS1"/>
      <sheetName val="COVER_1"/>
      <sheetName val="TOTAL_1"/>
      <sheetName val="HARGA_ALAT1"/>
      <sheetName val="Analisa_Harga1"/>
      <sheetName val="Hrg_Sat3"/>
      <sheetName val="D_&amp;_W_sizes1"/>
      <sheetName val="COV"/>
      <sheetName val="CATATAN HARGA "/>
      <sheetName val="A H S P"/>
      <sheetName val="fxterbilang"/>
      <sheetName val="PENJ_TOTAL"/>
      <sheetName val="_x0000__x0000__x0000__x0000_"/>
      <sheetName val="RAB AR&amp;STR"/>
      <sheetName val="villa"/>
      <sheetName val="rp"/>
      <sheetName val="???1"/>
      <sheetName val="Harga-RAB"/>
      <sheetName val="uraian analisa"/>
      <sheetName val="BOW"/>
      <sheetName val="STD Lanjutan"/>
      <sheetName val="NS Lanjutan"/>
      <sheetName val="Slab"/>
      <sheetName val="Rekap Direct Cost"/>
      <sheetName val="NET?"/>
      <sheetName val="BQ?"/>
      <sheetName val="???"/>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Rekap"/>
      <sheetName val="RAB"/>
      <sheetName val="Anal Jln"/>
      <sheetName val="Anal Sal"/>
      <sheetName val="HargaSat"/>
      <sheetName val="Sheet4"/>
      <sheetName val="Metode"/>
      <sheetName val="Shedule"/>
      <sheetName val="Sheet2"/>
      <sheetName val="Sheet3"/>
      <sheetName val="Sheet6"/>
      <sheetName val="Sheet1"/>
    </sheetNames>
    <sheetDataSet>
      <sheetData sheetId="0"/>
      <sheetData sheetId="1"/>
      <sheetData sheetId="2"/>
      <sheetData sheetId="3"/>
      <sheetData sheetId="4"/>
      <sheetData sheetId="5"/>
      <sheetData sheetId="6"/>
      <sheetData sheetId="7"/>
      <sheetData sheetId="8">
        <row r="39">
          <cell r="G39">
            <v>0</v>
          </cell>
          <cell r="H39">
            <v>0.26708711945409624</v>
          </cell>
          <cell r="I39">
            <v>2.8053923524939242</v>
          </cell>
          <cell r="J39">
            <v>5.5106985994080828</v>
          </cell>
          <cell r="K39">
            <v>11.590977633529057</v>
          </cell>
          <cell r="L39">
            <v>17.668415741311669</v>
          </cell>
          <cell r="M39">
            <v>27.975234657838634</v>
          </cell>
          <cell r="N39">
            <v>37.737700269560257</v>
          </cell>
          <cell r="O39">
            <v>49.454168147859214</v>
          </cell>
          <cell r="P39">
            <v>61.167795099819806</v>
          </cell>
          <cell r="Q39">
            <v>72.88142205178039</v>
          </cell>
          <cell r="R39">
            <v>78.597739174665918</v>
          </cell>
          <cell r="S39">
            <v>84.316897223889811</v>
          </cell>
          <cell r="T39">
            <v>90.033214346775338</v>
          </cell>
          <cell r="U39">
            <v>95.749531469660866</v>
          </cell>
          <cell r="V39">
            <v>97.871461455698892</v>
          </cell>
          <cell r="W39">
            <v>99.993391441736918</v>
          </cell>
          <cell r="X39">
            <v>100.00000000000001</v>
          </cell>
        </row>
      </sheetData>
      <sheetData sheetId="9"/>
      <sheetData sheetId="10"/>
      <sheetData sheetId="11"/>
      <sheetData sheetId="1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
      <sheetName val="Kover"/>
      <sheetName val="Info"/>
      <sheetName val="Rekap"/>
      <sheetName val="MOB"/>
      <sheetName val="RAB"/>
      <sheetName val="Koef"/>
      <sheetName val="Rangka"/>
      <sheetName val="Daf.Harga Sat."/>
      <sheetName val="Hardas"/>
      <sheetName val="Peralata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Murk Up"/>
      <sheetName val="rekap rap"/>
      <sheetName val="rap rinci"/>
      <sheetName val="analisa"/>
      <sheetName val="bhn alt"/>
      <sheetName val="bul"/>
      <sheetName val="CASH FLOW"/>
      <sheetName val="schedule"/>
      <sheetName val="schbhn"/>
      <sheetName val="schalt"/>
      <sheetName val="schtng"/>
      <sheetName val="bantu"/>
      <sheetName val="break"/>
      <sheetName val="Rekapitulasi"/>
    </sheetNames>
    <sheetDataSet>
      <sheetData sheetId="0"/>
      <sheetData sheetId="1"/>
      <sheetData sheetId="2"/>
      <sheetData sheetId="3">
        <row r="1">
          <cell r="A1" t="str">
            <v>Rencana Anggaran Pelaksanaan</v>
          </cell>
        </row>
      </sheetData>
      <sheetData sheetId="4"/>
      <sheetData sheetId="5"/>
      <sheetData sheetId="6">
        <row r="12">
          <cell r="I12">
            <v>1607.3833333333459</v>
          </cell>
        </row>
      </sheetData>
      <sheetData sheetId="7">
        <row r="12">
          <cell r="H12">
            <v>1</v>
          </cell>
        </row>
      </sheetData>
      <sheetData sheetId="8">
        <row r="12">
          <cell r="H12">
            <v>30</v>
          </cell>
        </row>
      </sheetData>
      <sheetData sheetId="9">
        <row r="12">
          <cell r="I12">
            <v>1607.3833333333459</v>
          </cell>
          <cell r="J12">
            <v>1607.3833333333459</v>
          </cell>
        </row>
        <row r="13">
          <cell r="I13">
            <v>202.37799999999939</v>
          </cell>
          <cell r="J13">
            <v>809.51199999999756</v>
          </cell>
          <cell r="K13">
            <v>202.37799999999939</v>
          </cell>
        </row>
      </sheetData>
      <sheetData sheetId="10">
        <row r="12">
          <cell r="H12">
            <v>1</v>
          </cell>
          <cell r="I12">
            <v>1</v>
          </cell>
          <cell r="J12">
            <v>1</v>
          </cell>
        </row>
        <row r="13">
          <cell r="I13">
            <v>1</v>
          </cell>
          <cell r="J13">
            <v>1</v>
          </cell>
          <cell r="K13">
            <v>1</v>
          </cell>
        </row>
        <row r="14">
          <cell r="I14">
            <v>1</v>
          </cell>
          <cell r="J14">
            <v>1</v>
          </cell>
          <cell r="K14">
            <v>1</v>
          </cell>
        </row>
        <row r="15">
          <cell r="I15">
            <v>1</v>
          </cell>
          <cell r="J15">
            <v>1</v>
          </cell>
          <cell r="K15">
            <v>1</v>
          </cell>
        </row>
      </sheetData>
      <sheetData sheetId="11">
        <row r="12">
          <cell r="H12">
            <v>30</v>
          </cell>
          <cell r="I12">
            <v>60</v>
          </cell>
          <cell r="J12">
            <v>90</v>
          </cell>
          <cell r="K12">
            <v>90</v>
          </cell>
        </row>
        <row r="13">
          <cell r="H13">
            <v>5</v>
          </cell>
          <cell r="I13">
            <v>12</v>
          </cell>
          <cell r="J13">
            <v>12</v>
          </cell>
          <cell r="K13">
            <v>12</v>
          </cell>
        </row>
        <row r="14">
          <cell r="I14">
            <v>5</v>
          </cell>
          <cell r="J14">
            <v>10</v>
          </cell>
          <cell r="K14">
            <v>10</v>
          </cell>
        </row>
        <row r="15">
          <cell r="H15">
            <v>2</v>
          </cell>
          <cell r="I15">
            <v>4</v>
          </cell>
          <cell r="J15">
            <v>6</v>
          </cell>
          <cell r="K15">
            <v>6</v>
          </cell>
        </row>
        <row r="16">
          <cell r="H16">
            <v>2</v>
          </cell>
          <cell r="I16">
            <v>5</v>
          </cell>
          <cell r="J16">
            <v>5</v>
          </cell>
          <cell r="K16">
            <v>5</v>
          </cell>
        </row>
        <row r="17">
          <cell r="H17">
            <v>5</v>
          </cell>
          <cell r="I17">
            <v>10</v>
          </cell>
          <cell r="J17">
            <v>10</v>
          </cell>
          <cell r="K17">
            <v>10</v>
          </cell>
        </row>
      </sheetData>
      <sheetData sheetId="12"/>
      <sheetData sheetId="13"/>
      <sheetData sheetId="1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war"/>
      <sheetName val="data"/>
      <sheetName val="rekap"/>
      <sheetName val="daftar.kuantita"/>
      <sheetName val="an.dmpu"/>
      <sheetName val="an.mobilisasi"/>
      <sheetName val="an.pemel.rutin"/>
      <sheetName val="an.material on "/>
      <sheetName val="upah.bahan"/>
      <sheetName val="alat"/>
      <sheetName val="dmpu"/>
      <sheetName val="data kontrak"/>
      <sheetName val="metode.dmpu"/>
      <sheetName val="metode.rutin"/>
      <sheetName val="subkontrak"/>
      <sheetName val="jadwal"/>
      <sheetName val="daf.alat"/>
      <sheetName val="an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Rekap"/>
      <sheetName val="bq"/>
      <sheetName val="Upah, Bahan dan Alat "/>
      <sheetName val="Schdl"/>
      <sheetName val="AHS Lapon Klas A"/>
      <sheetName val="Urai_LPA"/>
      <sheetName val="AHS HRS-WC"/>
      <sheetName val="Urai_Lataston (HRS-WC)"/>
      <sheetName val="AHS HRS-BASE"/>
      <sheetName val="Urai_(HRS-BASE) "/>
      <sheetName val="AHS Ps Batu"/>
      <sheetName val="Urai Pas Batu"/>
      <sheetName val="On Site_Semen"/>
      <sheetName val="On Site_aspal"/>
      <sheetName val="On Site_Batu pecah"/>
      <sheetName val="On Site_Pasir"/>
      <sheetName val="On Site_Agregat B"/>
      <sheetName val="On Site_Besi"/>
      <sheetName val="STAF"/>
      <sheetName val="ALAT"/>
      <sheetName val="SUB KON"/>
      <sheetName val="Komponen"/>
      <sheetName val="Ahs LPB"/>
      <sheetName val="Urai_LPB)"/>
      <sheetName val="Ahs Resap Pengikat"/>
      <sheetName val="Urai _Resap pengikat"/>
      <sheetName val="Ahs Resap Perekat "/>
      <sheetName val="Urai _Lapis Perekat"/>
      <sheetName val="escon"/>
      <sheetName val="Perm. Test"/>
      <sheetName val="EE-PROP"/>
      <sheetName val="Perhit.Alat"/>
      <sheetName val="BasicPrice"/>
      <sheetName val="AnConW"/>
      <sheetName val="AnEarthW"/>
      <sheetName val="AnStoneW"/>
      <sheetName val="Input Data"/>
      <sheetName val="tifico"/>
      <sheetName val="boq"/>
      <sheetName val="Sheet9"/>
      <sheetName val="H.Satuan"/>
      <sheetName val="galian saluran"/>
      <sheetName val="Analisa Lump sum"/>
      <sheetName val="Analisa-Harga"/>
    </sheetNames>
    <sheetDataSet>
      <sheetData sheetId="0">
        <row r="12">
          <cell r="G12" t="str">
            <v>L</v>
          </cell>
        </row>
      </sheetData>
      <sheetData sheetId="1">
        <row r="12">
          <cell r="G12" t="str">
            <v>L</v>
          </cell>
        </row>
      </sheetData>
      <sheetData sheetId="2">
        <row r="12">
          <cell r="G12" t="str">
            <v>L</v>
          </cell>
        </row>
      </sheetData>
      <sheetData sheetId="3">
        <row r="12">
          <cell r="G12" t="str">
            <v>L</v>
          </cell>
        </row>
      </sheetData>
      <sheetData sheetId="4">
        <row r="12">
          <cell r="G12" t="str">
            <v>L</v>
          </cell>
        </row>
      </sheetData>
      <sheetData sheetId="5">
        <row r="12">
          <cell r="G12" t="str">
            <v>L</v>
          </cell>
        </row>
      </sheetData>
      <sheetData sheetId="6">
        <row r="12">
          <cell r="G12" t="str">
            <v>L</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2">
          <cell r="G12" t="str">
            <v>L</v>
          </cell>
        </row>
      </sheetData>
      <sheetData sheetId="22">
        <row r="12">
          <cell r="G12" t="str">
            <v>L</v>
          </cell>
        </row>
      </sheetData>
      <sheetData sheetId="23">
        <row r="12">
          <cell r="G12" t="str">
            <v>L</v>
          </cell>
        </row>
      </sheetData>
      <sheetData sheetId="24">
        <row r="12">
          <cell r="G12" t="str">
            <v>L</v>
          </cell>
        </row>
      </sheetData>
      <sheetData sheetId="25">
        <row r="12">
          <cell r="G12" t="str">
            <v>L</v>
          </cell>
        </row>
      </sheetData>
      <sheetData sheetId="26" refreshError="1"/>
      <sheetData sheetId="27">
        <row r="12">
          <cell r="G12" t="str">
            <v>L</v>
          </cell>
        </row>
      </sheetData>
      <sheetData sheetId="28">
        <row r="12">
          <cell r="G12" t="str">
            <v>L</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egat Halus &amp; Kasar"/>
      <sheetName val="Agregat Kelas A"/>
      <sheetName val="Agregat Kelas B"/>
      <sheetName val="Agregat Kelas C"/>
    </sheetNames>
    <sheetDataSet>
      <sheetData sheetId="0" refreshError="1">
        <row r="13">
          <cell r="G13" t="str">
            <v>Ah</v>
          </cell>
        </row>
        <row r="14">
          <cell r="G14" t="str">
            <v>Ak</v>
          </cell>
        </row>
        <row r="15">
          <cell r="G15" t="str">
            <v>H</v>
          </cell>
        </row>
        <row r="16">
          <cell r="G16" t="str">
            <v>K</v>
          </cell>
        </row>
        <row r="17">
          <cell r="G17" t="str">
            <v>D1</v>
          </cell>
        </row>
        <row r="18">
          <cell r="G18" t="str">
            <v>D2</v>
          </cell>
        </row>
        <row r="19">
          <cell r="G19" t="str">
            <v>D3</v>
          </cell>
        </row>
        <row r="20">
          <cell r="G20" t="str">
            <v>Rp1</v>
          </cell>
        </row>
      </sheetData>
      <sheetData sheetId="1"/>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egat Halus &amp; Kasar"/>
    </sheetNames>
    <sheetDataSet>
      <sheetData sheetId="0">
        <row r="13">
          <cell r="G13" t="str">
            <v>Ah</v>
          </cell>
        </row>
        <row r="14">
          <cell r="G14" t="str">
            <v>Ak</v>
          </cell>
        </row>
        <row r="15">
          <cell r="G15" t="str">
            <v>H</v>
          </cell>
        </row>
        <row r="16">
          <cell r="G16" t="str">
            <v>K</v>
          </cell>
        </row>
        <row r="17">
          <cell r="G17" t="str">
            <v>D1</v>
          </cell>
        </row>
        <row r="18">
          <cell r="G18" t="str">
            <v>D2</v>
          </cell>
        </row>
        <row r="19">
          <cell r="G19" t="str">
            <v>D3</v>
          </cell>
        </row>
        <row r="20">
          <cell r="G20" t="str">
            <v>Rp1</v>
          </cell>
        </row>
        <row r="361">
          <cell r="A361" t="str">
            <v>ITEM PEMBAYARAN</v>
          </cell>
          <cell r="D361" t="str">
            <v>:  AGREGAT KELAS C</v>
          </cell>
        </row>
        <row r="362">
          <cell r="A362" t="str">
            <v>JENIS PEKERJAAN</v>
          </cell>
          <cell r="D362" t="str">
            <v>:  PENGADAAN AGREGAT KELAS C</v>
          </cell>
        </row>
        <row r="363">
          <cell r="A363" t="str">
            <v>SATUAN PEMBAYARAN</v>
          </cell>
          <cell r="D363" t="str">
            <v>:  M3</v>
          </cell>
          <cell r="J363" t="str">
            <v xml:space="preserve">            URAIAN ANALISA HARGA SATUAN</v>
          </cell>
        </row>
        <row r="366">
          <cell r="A366" t="str">
            <v>No.</v>
          </cell>
          <cell r="C366" t="str">
            <v>U R A I A N</v>
          </cell>
          <cell r="G366" t="str">
            <v>KODE</v>
          </cell>
          <cell r="H366" t="str">
            <v>KOEFISIEN</v>
          </cell>
          <cell r="I366" t="str">
            <v>SATUAN</v>
          </cell>
          <cell r="J366" t="str">
            <v>KETERANGAN</v>
          </cell>
        </row>
        <row r="369">
          <cell r="A369" t="str">
            <v>I</v>
          </cell>
          <cell r="C369" t="str">
            <v>ASUMSI</v>
          </cell>
        </row>
        <row r="370">
          <cell r="A370">
            <v>1</v>
          </cell>
          <cell r="C370" t="str">
            <v>Bahan dasar (Batu dan Pasir) diterima di lokasi Alat</v>
          </cell>
        </row>
        <row r="371">
          <cell r="C371" t="str">
            <v>Pemecah Batu (di Base Camp)</v>
          </cell>
        </row>
        <row r="372">
          <cell r="A372">
            <v>2</v>
          </cell>
          <cell r="C372" t="str">
            <v>Kegiatan dilakukan di dalam lokasi Base Camp</v>
          </cell>
        </row>
        <row r="373">
          <cell r="A373">
            <v>3</v>
          </cell>
          <cell r="C373" t="str">
            <v>Komposisi campuran  :</v>
          </cell>
          <cell r="E373" t="str">
            <v>- Batu Pecah</v>
          </cell>
          <cell r="G373" t="str">
            <v>Ab</v>
          </cell>
          <cell r="H373">
            <v>60</v>
          </cell>
          <cell r="I373" t="str">
            <v>%</v>
          </cell>
        </row>
        <row r="374">
          <cell r="E374" t="str">
            <v>- Sirtu</v>
          </cell>
          <cell r="G374" t="str">
            <v>As</v>
          </cell>
          <cell r="H374">
            <v>40</v>
          </cell>
          <cell r="I374" t="str">
            <v>%</v>
          </cell>
        </row>
        <row r="375">
          <cell r="A375">
            <v>4</v>
          </cell>
          <cell r="C375" t="str">
            <v>Hasil produksi Alat Pemecah Batu :</v>
          </cell>
          <cell r="E375" t="str">
            <v>- Agregat Halus</v>
          </cell>
          <cell r="G375" t="str">
            <v>H</v>
          </cell>
          <cell r="H375">
            <v>30</v>
          </cell>
          <cell r="I375" t="str">
            <v>%</v>
          </cell>
        </row>
        <row r="376">
          <cell r="E376" t="str">
            <v>- Agregat Kasar</v>
          </cell>
          <cell r="G376" t="str">
            <v>K</v>
          </cell>
          <cell r="H376">
            <v>70</v>
          </cell>
          <cell r="I376" t="str">
            <v>%</v>
          </cell>
        </row>
        <row r="377">
          <cell r="A377">
            <v>5</v>
          </cell>
          <cell r="C377" t="str">
            <v>Berat Jenis Bahan :</v>
          </cell>
          <cell r="D377" t="str">
            <v>- Batu / Gravel</v>
          </cell>
          <cell r="G377" t="str">
            <v>D1</v>
          </cell>
          <cell r="H377">
            <v>1.8</v>
          </cell>
          <cell r="I377" t="str">
            <v>Ton/M3</v>
          </cell>
        </row>
        <row r="378">
          <cell r="D378" t="str">
            <v>- Sirtu</v>
          </cell>
          <cell r="G378" t="str">
            <v>D2</v>
          </cell>
          <cell r="H378">
            <v>1.67</v>
          </cell>
          <cell r="I378" t="str">
            <v>Ton/M3</v>
          </cell>
        </row>
        <row r="379">
          <cell r="D379" t="str">
            <v>- Batu Pecah</v>
          </cell>
          <cell r="G379" t="str">
            <v>D3</v>
          </cell>
          <cell r="H379">
            <v>1.8</v>
          </cell>
          <cell r="I379" t="str">
            <v>Ton/M3</v>
          </cell>
        </row>
        <row r="380">
          <cell r="A380">
            <v>6</v>
          </cell>
          <cell r="C380" t="str">
            <v>Harga Satuan Bahan Dasar    :</v>
          </cell>
          <cell r="E380" t="str">
            <v>- Batu / Gravel</v>
          </cell>
          <cell r="G380" t="str">
            <v>Rp1</v>
          </cell>
          <cell r="H380">
            <v>159100</v>
          </cell>
          <cell r="I380" t="str">
            <v>Rp./M3</v>
          </cell>
        </row>
        <row r="381">
          <cell r="E381" t="str">
            <v>- Sirtu</v>
          </cell>
          <cell r="G381" t="str">
            <v>Rp2</v>
          </cell>
          <cell r="H381">
            <v>66600</v>
          </cell>
          <cell r="I381" t="str">
            <v>Rp./M3</v>
          </cell>
        </row>
        <row r="382">
          <cell r="A382">
            <v>7</v>
          </cell>
          <cell r="C382" t="str">
            <v>Biaya Operasi Alat :</v>
          </cell>
          <cell r="D382" t="str">
            <v>- Pemecah Batu (Stone Crusher)</v>
          </cell>
          <cell r="G382" t="str">
            <v>Rp3</v>
          </cell>
          <cell r="H382">
            <v>611296.10298860469</v>
          </cell>
          <cell r="I382" t="str">
            <v>Rp./Jam</v>
          </cell>
        </row>
        <row r="383">
          <cell r="D383" t="str">
            <v>- Wheel Loader</v>
          </cell>
          <cell r="G383" t="str">
            <v>Rp4</v>
          </cell>
          <cell r="H383">
            <v>268351.67426359921</v>
          </cell>
          <cell r="I383" t="str">
            <v>Rp./Jam</v>
          </cell>
        </row>
        <row r="384">
          <cell r="A384">
            <v>8</v>
          </cell>
          <cell r="C384" t="str">
            <v>Kapasitas Alat :</v>
          </cell>
          <cell r="D384" t="str">
            <v>- Pemecah Batu (Stone Crusher)</v>
          </cell>
          <cell r="G384" t="str">
            <v>Cp1</v>
          </cell>
          <cell r="H384">
            <v>30</v>
          </cell>
          <cell r="I384" t="str">
            <v>Ton/Jam</v>
          </cell>
        </row>
        <row r="385">
          <cell r="D385" t="str">
            <v>- Wheel Loader</v>
          </cell>
          <cell r="G385" t="str">
            <v>Cp2</v>
          </cell>
          <cell r="H385">
            <v>3.1</v>
          </cell>
          <cell r="I385" t="str">
            <v>M3</v>
          </cell>
          <cell r="J385" t="str">
            <v xml:space="preserve"> Kap. Bucket</v>
          </cell>
        </row>
        <row r="386">
          <cell r="A386">
            <v>9</v>
          </cell>
          <cell r="C386" t="str">
            <v>Faktor Efisiensi Alat :</v>
          </cell>
          <cell r="D386" t="str">
            <v>- Pemecah Batu (Stone Crusher)</v>
          </cell>
          <cell r="G386" t="str">
            <v>Fa1</v>
          </cell>
          <cell r="H386">
            <v>0.7</v>
          </cell>
          <cell r="I386" t="str">
            <v>-</v>
          </cell>
        </row>
        <row r="387">
          <cell r="D387" t="str">
            <v>- Wheel Loader</v>
          </cell>
          <cell r="G387" t="str">
            <v>Fa2</v>
          </cell>
          <cell r="H387">
            <v>0.83</v>
          </cell>
          <cell r="I387" t="str">
            <v>-</v>
          </cell>
        </row>
        <row r="388">
          <cell r="A388">
            <v>10</v>
          </cell>
          <cell r="C388" t="str">
            <v>Faktor Kehilangan Material</v>
          </cell>
          <cell r="G388" t="str">
            <v>Fh</v>
          </cell>
          <cell r="H388">
            <v>1.1000000000000001</v>
          </cell>
          <cell r="I388" t="str">
            <v>-</v>
          </cell>
        </row>
        <row r="390">
          <cell r="A390" t="str">
            <v>II</v>
          </cell>
          <cell r="C390" t="str">
            <v>METHODE PELAKSANAAN</v>
          </cell>
        </row>
        <row r="391">
          <cell r="A391">
            <v>1</v>
          </cell>
          <cell r="C391" t="str">
            <v>Wheel Loader mengangkut batu/gravel dari tumpukan</v>
          </cell>
        </row>
        <row r="392">
          <cell r="C392" t="str">
            <v>dan menuangkannya ke Alat Pemecah Batu.</v>
          </cell>
        </row>
        <row r="393">
          <cell r="A393">
            <v>2</v>
          </cell>
          <cell r="C393" t="str">
            <v>Batu/gravel dipecah dengan Alat Pemecah Batu</v>
          </cell>
        </row>
        <row r="394">
          <cell r="C394" t="str">
            <v>(Stone Crusher) sehingga menghasilkan Agregat</v>
          </cell>
        </row>
        <row r="395">
          <cell r="C395" t="str">
            <v>Kasar dan Agregat Halus.</v>
          </cell>
        </row>
        <row r="396">
          <cell r="A396">
            <v>3</v>
          </cell>
          <cell r="C396" t="str">
            <v>Wheel Loader melakukan pencampuran (blending)</v>
          </cell>
        </row>
        <row r="397">
          <cell r="C397" t="str">
            <v>Agregat Batu Pecah dan Sirtu menjadi Agregat</v>
          </cell>
        </row>
        <row r="398">
          <cell r="C398" t="str">
            <v>Kelas C.</v>
          </cell>
        </row>
        <row r="400">
          <cell r="A400" t="str">
            <v>III</v>
          </cell>
          <cell r="C400" t="str">
            <v>PERHITUNGAN</v>
          </cell>
        </row>
        <row r="402">
          <cell r="A402" t="str">
            <v>III.1.</v>
          </cell>
          <cell r="C402" t="str">
            <v>HARGA SATUAN AGREGAT PRODUKSI ST. CRUSHER</v>
          </cell>
        </row>
        <row r="404">
          <cell r="A404" t="str">
            <v xml:space="preserve">1.a.  </v>
          </cell>
          <cell r="C404" t="str">
            <v>Kerja Stone Crusher memecah gravel  :</v>
          </cell>
        </row>
        <row r="405">
          <cell r="C405" t="str">
            <v xml:space="preserve">    - Waktu kerja Stone Crusher</v>
          </cell>
          <cell r="G405" t="str">
            <v>Tst</v>
          </cell>
          <cell r="H405">
            <v>1</v>
          </cell>
          <cell r="I405" t="str">
            <v>Jam</v>
          </cell>
        </row>
        <row r="406">
          <cell r="C406" t="str">
            <v xml:space="preserve">    - Produksi Stone Crusher  1 jam</v>
          </cell>
          <cell r="E406" t="str">
            <v>=  (Fa1 x Cp1) : D3</v>
          </cell>
          <cell r="G406" t="str">
            <v>Qb</v>
          </cell>
          <cell r="H406">
            <v>11.666666666666666</v>
          </cell>
          <cell r="I406" t="str">
            <v>M3/Jam</v>
          </cell>
          <cell r="J406" t="str">
            <v xml:space="preserve"> Batu pecah</v>
          </cell>
        </row>
        <row r="407">
          <cell r="C407" t="str">
            <v xml:space="preserve">    - Kebutuhan batu/gravel 1 jam</v>
          </cell>
          <cell r="E407" t="str">
            <v>=  (Fa1 x Cp1) : D1</v>
          </cell>
          <cell r="G407" t="str">
            <v>Qg</v>
          </cell>
          <cell r="H407">
            <v>11.666666666666666</v>
          </cell>
          <cell r="I407" t="str">
            <v>M3/Jam</v>
          </cell>
        </row>
        <row r="409">
          <cell r="A409" t="str">
            <v xml:space="preserve">1.b.  </v>
          </cell>
          <cell r="C409" t="str">
            <v>Kerja Wheel Loader melayani Stone Crusher  :</v>
          </cell>
        </row>
        <row r="410">
          <cell r="C410" t="str">
            <v xml:space="preserve">    - Kap. Angkut / rit   =  (Fa2 x Cp2)</v>
          </cell>
          <cell r="G410" t="str">
            <v>Ka</v>
          </cell>
          <cell r="H410">
            <v>2.573</v>
          </cell>
          <cell r="I410" t="str">
            <v>M3</v>
          </cell>
        </row>
        <row r="411">
          <cell r="C411" t="str">
            <v xml:space="preserve">    - Waktu Siklus (Muat, Tuang, Tunggu, dll)</v>
          </cell>
          <cell r="G411" t="str">
            <v>Ts</v>
          </cell>
          <cell r="H411">
            <v>2</v>
          </cell>
          <cell r="I411" t="str">
            <v>menit</v>
          </cell>
        </row>
        <row r="412">
          <cell r="C412" t="str">
            <v xml:space="preserve">    - Waktu kerja W.Loader memasok gravel</v>
          </cell>
        </row>
        <row r="413">
          <cell r="D413" t="str">
            <v>=  {(Qg : Ka) x Ts} : 60 menit</v>
          </cell>
          <cell r="G413" t="str">
            <v>Tw</v>
          </cell>
          <cell r="H413">
            <v>0.15114220322148811</v>
          </cell>
          <cell r="I413" t="str">
            <v>Jam</v>
          </cell>
        </row>
        <row r="415">
          <cell r="A415" t="str">
            <v xml:space="preserve">1.c.  </v>
          </cell>
          <cell r="C415" t="str">
            <v>Biaya Produksi Batu Pecah / M3</v>
          </cell>
        </row>
        <row r="416">
          <cell r="D416" t="str">
            <v>=  {(Tst x Rp3) + (Tw x Rp4)} : Qb</v>
          </cell>
          <cell r="G416" t="str">
            <v>Bp</v>
          </cell>
          <cell r="H416">
            <v>55873.317109284013</v>
          </cell>
          <cell r="I416" t="str">
            <v>Rp./M3</v>
          </cell>
        </row>
        <row r="418">
          <cell r="A418" t="str">
            <v xml:space="preserve">1.d.  </v>
          </cell>
          <cell r="C418" t="str">
            <v>Harga Satuan Batu Pecah Produksi St.Crusher / M3</v>
          </cell>
        </row>
        <row r="419">
          <cell r="D419" t="str">
            <v>=  {(Qg : Qb) x Fh x Rp1} + Bp</v>
          </cell>
          <cell r="G419" t="str">
            <v>HSb</v>
          </cell>
          <cell r="H419">
            <v>230883.31710928402</v>
          </cell>
          <cell r="I419" t="str">
            <v>Rp./M3</v>
          </cell>
        </row>
        <row r="421">
          <cell r="J421" t="str">
            <v xml:space="preserve">Berlanjut </v>
          </cell>
        </row>
        <row r="422">
          <cell r="A422" t="str">
            <v>ITEM PEMBAYARAN</v>
          </cell>
          <cell r="D422" t="str">
            <v>:  AGREGAT KELAS C</v>
          </cell>
        </row>
        <row r="423">
          <cell r="A423" t="str">
            <v>JENIS PEKERJAAN</v>
          </cell>
          <cell r="D423" t="str">
            <v>:  PENGADAAN AGREGAT KELAS C</v>
          </cell>
        </row>
        <row r="424">
          <cell r="A424" t="str">
            <v>SATUAN PEMBAYARAN</v>
          </cell>
          <cell r="D424" t="str">
            <v>:  M3</v>
          </cell>
          <cell r="J424" t="str">
            <v xml:space="preserve">            URAIAN ANALISA HARGA SATUAN</v>
          </cell>
        </row>
        <row r="425">
          <cell r="J425" t="str">
            <v xml:space="preserve">Lanjutan 1 </v>
          </cell>
        </row>
        <row r="427">
          <cell r="A427" t="str">
            <v>No.</v>
          </cell>
          <cell r="C427" t="str">
            <v>U R A I A N</v>
          </cell>
          <cell r="G427" t="str">
            <v>KODE</v>
          </cell>
          <cell r="H427" t="str">
            <v>KOEFISIEN</v>
          </cell>
          <cell r="I427" t="str">
            <v>SATUAN</v>
          </cell>
          <cell r="J427" t="str">
            <v>KETERANGAN</v>
          </cell>
        </row>
        <row r="430">
          <cell r="A430" t="str">
            <v>III.2.</v>
          </cell>
          <cell r="C430" t="str">
            <v>PROSES PENCAMPURAN AGREGAT KELAS C</v>
          </cell>
        </row>
        <row r="432">
          <cell r="C432" t="str">
            <v>Untuk setiap 1 M3 Agregat Kelas C, diperlukan :</v>
          </cell>
        </row>
        <row r="434">
          <cell r="A434" t="str">
            <v xml:space="preserve">2.a.  </v>
          </cell>
          <cell r="C434" t="str">
            <v>Volume batu pecah produksi Stone Crusher</v>
          </cell>
        </row>
        <row r="436">
          <cell r="D436" t="str">
            <v>( Ab X 1 M3 )</v>
          </cell>
          <cell r="G436" t="str">
            <v>Vp</v>
          </cell>
          <cell r="H436">
            <v>0.6</v>
          </cell>
          <cell r="I436" t="str">
            <v>M3</v>
          </cell>
        </row>
        <row r="439">
          <cell r="A439" t="str">
            <v xml:space="preserve">2.b.  </v>
          </cell>
          <cell r="C439" t="str">
            <v>Volume sirtu</v>
          </cell>
          <cell r="D439" t="str">
            <v>( As X 1 M3 )</v>
          </cell>
          <cell r="G439" t="str">
            <v>Vs</v>
          </cell>
          <cell r="H439">
            <v>0.4</v>
          </cell>
          <cell r="I439" t="str">
            <v>M3</v>
          </cell>
        </row>
        <row r="442">
          <cell r="A442" t="str">
            <v xml:space="preserve">2.c.  </v>
          </cell>
          <cell r="C442" t="str">
            <v>Waktu pencampuran (blending) oleh Wheel Loader</v>
          </cell>
          <cell r="G442" t="str">
            <v>Tc</v>
          </cell>
          <cell r="H442">
            <v>3.3333333333333298E-2</v>
          </cell>
          <cell r="I442" t="str">
            <v>Jam/M3</v>
          </cell>
        </row>
        <row r="444">
          <cell r="A444" t="str">
            <v>III.3.</v>
          </cell>
          <cell r="C444" t="str">
            <v>HARGA SATUAN BAHAN AGREGAT KELAS C</v>
          </cell>
        </row>
        <row r="446">
          <cell r="A446" t="str">
            <v xml:space="preserve">3.a.  </v>
          </cell>
          <cell r="C446" t="str">
            <v>Batu Pecah</v>
          </cell>
          <cell r="D446" t="str">
            <v xml:space="preserve"> =  Vp x HSb</v>
          </cell>
          <cell r="G446" t="str">
            <v>Hs1</v>
          </cell>
          <cell r="H446">
            <v>138529.99026557041</v>
          </cell>
          <cell r="I446" t="str">
            <v>Rupiah</v>
          </cell>
        </row>
        <row r="448">
          <cell r="A448" t="str">
            <v xml:space="preserve">3.b.  </v>
          </cell>
          <cell r="C448" t="str">
            <v>Pasir</v>
          </cell>
          <cell r="D448" t="str">
            <v xml:space="preserve"> =  Vs x Rp2</v>
          </cell>
          <cell r="G448" t="str">
            <v>Hs2</v>
          </cell>
          <cell r="H448">
            <v>26640</v>
          </cell>
          <cell r="I448" t="str">
            <v>Rupiah</v>
          </cell>
        </row>
        <row r="450">
          <cell r="A450" t="str">
            <v xml:space="preserve">3.c.  </v>
          </cell>
          <cell r="C450" t="str">
            <v>Biaya Pencampuran</v>
          </cell>
          <cell r="D450" t="str">
            <v xml:space="preserve"> =  Tc x Rp4</v>
          </cell>
          <cell r="G450" t="str">
            <v>Hs3</v>
          </cell>
          <cell r="H450">
            <v>8945.0558087866302</v>
          </cell>
          <cell r="I450" t="str">
            <v>Rupiah</v>
          </cell>
        </row>
        <row r="452">
          <cell r="A452" t="str">
            <v xml:space="preserve">3.d.  </v>
          </cell>
          <cell r="C452" t="str">
            <v>Harga Satuan Agregat Kelas C / M3</v>
          </cell>
        </row>
        <row r="453">
          <cell r="D453" t="str">
            <v xml:space="preserve"> =  Hs1 + Hs2 + Hs3</v>
          </cell>
          <cell r="G453" t="str">
            <v>HSAA</v>
          </cell>
          <cell r="H453">
            <v>174115.04607435703</v>
          </cell>
          <cell r="I453" t="str">
            <v>Rupiah</v>
          </cell>
          <cell r="J453" t="str">
            <v xml:space="preserve"> Di luar PPN</v>
          </cell>
        </row>
        <row r="454">
          <cell r="G454" t="str">
            <v>PPN</v>
          </cell>
          <cell r="H454">
            <v>17411.504607435705</v>
          </cell>
          <cell r="I454" t="str">
            <v>Rupiah</v>
          </cell>
          <cell r="J454" t="str">
            <v xml:space="preserve"> PPN = 10 %</v>
          </cell>
        </row>
        <row r="455">
          <cell r="G455" t="str">
            <v>HSAA</v>
          </cell>
          <cell r="H455">
            <v>191526.55068179272</v>
          </cell>
          <cell r="I455" t="str">
            <v>Rupiah</v>
          </cell>
          <cell r="J455" t="str">
            <v xml:space="preserve"> Termasuk PPN</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KAMAR"/>
      <sheetName val="Coll-KAMAR"/>
      <sheetName val="II.MAIN-LOB"/>
      <sheetName val="III.FASADE"/>
      <sheetName val="IV. POOL DECK"/>
      <sheetName val="V.BALLROOM"/>
      <sheetName val="VI.CANOPY"/>
      <sheetName val="VII.CAR &amp; LIFT"/>
      <sheetName val="IX.ATRIUM"/>
      <sheetName val="X.LANDSCAPE"/>
      <sheetName val="Cover"/>
      <sheetName val="Summary "/>
      <sheetName val="Cover-OP"/>
      <sheetName val="Summary-op"/>
      <sheetName val="Rb"/>
      <sheetName val="I_KAMAR"/>
      <sheetName val="REKAP"/>
      <sheetName val="GTS I PS"/>
      <sheetName val="escon"/>
      <sheetName val="PPC"/>
      <sheetName val="Analisa"/>
      <sheetName val="D3.1"/>
      <sheetName val="Summary"/>
      <sheetName val="3.1"/>
      <sheetName val="3.2"/>
      <sheetName val="3.3"/>
      <sheetName val="3.4"/>
      <sheetName val="Sum"/>
      <sheetName val="B4-TC "/>
      <sheetName val="FinSum"/>
      <sheetName val="Instalasi"/>
      <sheetName val="Instalasi EAP"/>
      <sheetName val="Round Duct IMP"/>
      <sheetName val="Air Reg"/>
      <sheetName val="Cable power"/>
      <sheetName val="Pasang AC Split "/>
      <sheetName val="Panel Intimuara 22 Sept 10"/>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ll.1.VAC-Supply-A"/>
      <sheetName val="SUM 200"/>
      <sheetName val="Plat"/>
      <sheetName val="Penjumlahan"/>
      <sheetName val="jobhist"/>
      <sheetName val="daftar harsat"/>
      <sheetName val="G_SUMMARY"/>
      <sheetName val="daffin"/>
      <sheetName val="CBD"/>
      <sheetName val="SEX"/>
      <sheetName val="II_MAIN-LOB"/>
      <sheetName val="III_FASADE"/>
      <sheetName val="IV__POOL_DECK"/>
      <sheetName val="V_BALLROOM"/>
      <sheetName val="VI_CANOPY"/>
      <sheetName val="VII_CAR_&amp;_LIFT"/>
      <sheetName val="IX_ATRIUM"/>
      <sheetName val="X_LANDSCAPE"/>
      <sheetName val="Summary_"/>
      <sheetName val="D3_1"/>
      <sheetName val="GTS_I_PS"/>
      <sheetName val="Hrg.Sat"/>
      <sheetName val="SUB ME"/>
      <sheetName val="mechanical asrama"/>
      <sheetName val="electrical asrama"/>
      <sheetName val="ME. Kelas"/>
      <sheetName val="umum"/>
      <sheetName val="analisa alat"/>
      <sheetName val="alat"/>
      <sheetName val="bahan"/>
      <sheetName val="upah"/>
      <sheetName val="SUB LAIN2"/>
      <sheetName val="SUB KUSEN"/>
      <sheetName val="analisa pekerjaan"/>
      <sheetName val="ars asrama "/>
      <sheetName val="str asrama"/>
      <sheetName val="ars kelas"/>
      <sheetName val="str kelas"/>
      <sheetName val="REKAP MERAH"/>
      <sheetName val="Cash Flow bulanan"/>
      <sheetName val="daily (12)"/>
      <sheetName val="fas"/>
      <sheetName val="typ 10_25"/>
      <sheetName val="ph26"/>
      <sheetName val="ph27"/>
      <sheetName val="kor_un"/>
      <sheetName val="kor"/>
      <sheetName val="I. Prelim"/>
      <sheetName val="5.1-5.4(1)-5.4(2)"/>
      <sheetName val="main summary"/>
      <sheetName val="Pek.Luar"/>
      <sheetName val="VAC-1"/>
      <sheetName val="BAG_2"/>
      <sheetName val="A"/>
      <sheetName val="r.tank"/>
      <sheetName val="prelim"/>
      <sheetName val="4"/>
      <sheetName val="iTEM hARSAT"/>
      <sheetName val="BAG-2"/>
      <sheetName val="AHAS1"/>
      <sheetName val="Statprod gab"/>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Bill_1_VAC-Supply-A"/>
      <sheetName val="3_1"/>
      <sheetName val="3_2"/>
      <sheetName val="3_3"/>
      <sheetName val="3_4"/>
      <sheetName val="B4-TC_"/>
      <sheetName val="Instalasi_EAP"/>
      <sheetName val="Round_Duct_IMP"/>
      <sheetName val="Air_Reg"/>
      <sheetName val="Cable_power"/>
      <sheetName val="Pasang_AC_Split_"/>
      <sheetName val="Panel_Intimuara_22_Sept_10"/>
      <sheetName val="SUM_200"/>
      <sheetName val="Bag_9"/>
      <sheetName val="Evaluasi"/>
      <sheetName val="HB "/>
      <sheetName val="baja"/>
      <sheetName val="FISIK"/>
      <sheetName val="1+580"/>
      <sheetName val="Kolom UT"/>
      <sheetName val="Bill_1_VAC_Supply_A"/>
      <sheetName val="304_06"/>
      <sheetName val="REKAP TOTAL (1)"/>
      <sheetName val="Elektrikal"/>
      <sheetName val="DETAIL LT11-13"/>
      <sheetName val="PL"/>
      <sheetName val="PK"/>
      <sheetName val="PROTECTION "/>
      <sheetName val="RINC FIN T4  _3_"/>
      <sheetName val="RINC FIN T4  _2_"/>
      <sheetName val="Harga ME "/>
      <sheetName val="harga"/>
      <sheetName val="DAF-4"/>
      <sheetName val="ahs_utama"/>
      <sheetName val="boq"/>
      <sheetName val="STR"/>
      <sheetName val="Fill this out first___"/>
      <sheetName val="DAF_2"/>
      <sheetName val="bill 3.9"/>
      <sheetName val="Vibro_Roller"/>
      <sheetName val="PLB-Basement 2.8.2-R1"/>
      <sheetName val="Resume"/>
      <sheetName val="Kuantitas &amp; Harga"/>
      <sheetName val="anal"/>
      <sheetName val="PROGRESS"/>
      <sheetName val="HSP"/>
      <sheetName val="Fire Fighting"/>
      <sheetName val="Plumbing"/>
      <sheetName val="harga bahan"/>
      <sheetName val="BQ ARS"/>
      <sheetName val="RAB-NEGO"/>
      <sheetName val="Harsat"/>
      <sheetName val="Pembongkaran"/>
      <sheetName val="OHD"/>
      <sheetName val="Coll_KAMAR"/>
      <sheetName val="ALL"/>
      <sheetName val="II_MAIN-LOB1"/>
      <sheetName val="III_FASADE1"/>
      <sheetName val="IV__POOL_DECK1"/>
      <sheetName val="V_BALLROOM1"/>
      <sheetName val="VI_CANOPY1"/>
      <sheetName val="VII_CAR_&amp;_LIFT1"/>
      <sheetName val="IX_ATRIUM1"/>
      <sheetName val="X_LANDSCAPE1"/>
      <sheetName val="Summary_1"/>
      <sheetName val="GTS_I_PS1"/>
      <sheetName val="D3_11"/>
      <sheetName val="typ_10_25"/>
      <sheetName val="I__Prelim"/>
      <sheetName val="概総括1"/>
      <sheetName val="cargo"/>
      <sheetName val="AHS"/>
      <sheetName val="schtng"/>
      <sheetName val="schbhn"/>
      <sheetName val="schalt"/>
      <sheetName val="UPAH BAHAN"/>
      <sheetName val="harga "/>
      <sheetName val="bahan-mos"/>
      <sheetName val="TOTAL"/>
      <sheetName val="Har-mat"/>
      <sheetName val="luar"/>
      <sheetName val="RINC hotel"/>
      <sheetName val="RINC FIN T4 "/>
      <sheetName val="Analisa &amp; Upah"/>
      <sheetName val="Analisa _ Upah"/>
      <sheetName val="Analisa Harga"/>
      <sheetName val="hst  LAMP_1 _2_"/>
      <sheetName val="Daf 1"/>
      <sheetName val="HARGA DASAR"/>
      <sheetName val="DIV.8"/>
      <sheetName val="DIV.9"/>
      <sheetName val="LBK"/>
      <sheetName val="EST-1CV"/>
      <sheetName val="3.a LBK"/>
      <sheetName val="Cover Daf-2"/>
      <sheetName val="Kode Bahan"/>
      <sheetName val="STR _A_"/>
      <sheetName val="struktur tdk dipakai"/>
      <sheetName val="Harga Satuan"/>
      <sheetName val="NET?"/>
      <sheetName val="BQ?"/>
      <sheetName val="Analisa ARS"/>
      <sheetName val="ASPAL"/>
      <sheetName val="ubah"/>
      <sheetName val="STRUKTUR"/>
      <sheetName val="scedule "/>
      <sheetName val="BQ"/>
      <sheetName val="HARGA MATERIAL"/>
      <sheetName val="Bill rekap"/>
      <sheetName val="Bill of Q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row r="30">
          <cell r="F30" t="str">
            <v>Manado, 28 Desember 1998</v>
          </cell>
        </row>
        <row r="31">
          <cell r="F31" t="str">
            <v>CV.  MERCURY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gka1"/>
      <sheetName val="angka2"/>
      <sheetName val="Rekap Addendum"/>
      <sheetName val="awal"/>
      <sheetName val="Add-01"/>
      <sheetName val="Add-02"/>
      <sheetName val="Add-03"/>
      <sheetName val="Add-04"/>
      <sheetName val="Rek-Vol"/>
      <sheetName val="Rek-Vol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sheetName val="%"/>
      <sheetName val="Rekap"/>
      <sheetName val="BOQ"/>
      <sheetName val="Terbilang"/>
      <sheetName val="Informasi"/>
      <sheetName val="Peta Quarry"/>
      <sheetName val="Mobilisasi"/>
      <sheetName val="Perhitungan Mobilisasi Alat"/>
      <sheetName val="Lalu Lintas"/>
      <sheetName val="Jembatan Sementara"/>
      <sheetName val="Analisa K3"/>
      <sheetName val="4-Basic Price"/>
      <sheetName val="4-Analisa Quarry"/>
      <sheetName val="4-formulir harga bahan"/>
      <sheetName val="5-ALAT(1)"/>
      <sheetName val="5-ALAT (2)"/>
      <sheetName val="Agg Halus &amp; Kasar"/>
      <sheetName val="Agg A"/>
      <sheetName val="Agg B"/>
      <sheetName val="Agg S"/>
      <sheetName val="Agg C"/>
      <sheetName val="DIV. 2"/>
      <sheetName val="DIV. 3"/>
      <sheetName val="DIV. 4"/>
      <sheetName val="DIV. 5"/>
      <sheetName val="D6"/>
      <sheetName val="D6 ASBT"/>
      <sheetName val="DIV.7.1 sd 5"/>
      <sheetName val="DIV.7.6"/>
      <sheetName val="R 4 4"/>
      <sheetName val="DIV.7.7 sd 16"/>
      <sheetName val="D8(1)"/>
      <sheetName val="D8(2)"/>
      <sheetName val="D9"/>
      <sheetName val="D10 LS-Rutin"/>
      <sheetName val="D10 Kuantitas"/>
      <sheetName val="D10 Analisa HSP"/>
      <sheetName val="D SK10 LS"/>
      <sheetName val="R. 4. 1"/>
      <sheetName val="D SK10 Kuantitas"/>
    </sheetNames>
    <sheetDataSet>
      <sheetData sheetId="0"/>
      <sheetData sheetId="1"/>
      <sheetData sheetId="2">
        <row r="8">
          <cell r="D8" t="str">
            <v>(L01)</v>
          </cell>
        </row>
      </sheetData>
      <sheetData sheetId="3">
        <row r="25">
          <cell r="G25">
            <v>0</v>
          </cell>
        </row>
      </sheetData>
      <sheetData sheetId="4">
        <row r="2">
          <cell r="G2">
            <v>0</v>
          </cell>
        </row>
      </sheetData>
      <sheetData sheetId="5">
        <row r="7">
          <cell r="G7" t="str">
            <v>: -</v>
          </cell>
        </row>
      </sheetData>
      <sheetData sheetId="6"/>
      <sheetData sheetId="7"/>
      <sheetData sheetId="8"/>
      <sheetData sheetId="9"/>
      <sheetData sheetId="10"/>
      <sheetData sheetId="11"/>
      <sheetData sheetId="12">
        <row r="8">
          <cell r="D8" t="str">
            <v>(L01)</v>
          </cell>
        </row>
      </sheetData>
      <sheetData sheetId="13"/>
      <sheetData sheetId="14"/>
      <sheetData sheetId="15">
        <row r="8">
          <cell r="AR8" t="str">
            <v>E01</v>
          </cell>
        </row>
      </sheetData>
      <sheetData sheetId="16">
        <row r="10">
          <cell r="H10">
            <v>15</v>
          </cell>
        </row>
      </sheetData>
      <sheetData sheetId="17"/>
      <sheetData sheetId="18"/>
      <sheetData sheetId="19"/>
      <sheetData sheetId="20"/>
      <sheetData sheetId="21"/>
      <sheetData sheetId="22">
        <row r="56">
          <cell r="L56" t="str">
            <v>Note: 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nalisa"/>
      <sheetName val="Sheet1"/>
      <sheetName val="Strip Map Jalan"/>
      <sheetName val="Kapasitas Jalan"/>
      <sheetName val="Sheet2"/>
      <sheetName val="Tabel"/>
      <sheetName val="LHR"/>
      <sheetName val="Sheet4"/>
    </sheetNames>
    <sheetDataSet>
      <sheetData sheetId="0" refreshError="1"/>
      <sheetData sheetId="1" refreshError="1"/>
      <sheetData sheetId="2" refreshError="1"/>
      <sheetData sheetId="3" refreshError="1"/>
      <sheetData sheetId="4" refreshError="1"/>
      <sheetData sheetId="5" refreshError="1"/>
      <sheetData sheetId="6" refreshError="1">
        <row r="6">
          <cell r="D6" t="str">
            <v>DATAR 0 2L2WUD</v>
          </cell>
        </row>
        <row r="7">
          <cell r="D7" t="str">
            <v>DATAR 13 2L2WUD</v>
          </cell>
        </row>
        <row r="8">
          <cell r="D8" t="str">
            <v>DATAR 25 2L2WUD</v>
          </cell>
        </row>
        <row r="9">
          <cell r="D9" t="str">
            <v>DATAR 45 2L2WUD</v>
          </cell>
        </row>
        <row r="10">
          <cell r="D10" t="str">
            <v>DATAR 49 2L2WUD</v>
          </cell>
        </row>
        <row r="11">
          <cell r="D11" t="str">
            <v>DATAR 78 2L2WUD</v>
          </cell>
        </row>
        <row r="12">
          <cell r="D12" t="str">
            <v>DATAR 80 2L2WUD</v>
          </cell>
        </row>
        <row r="13">
          <cell r="D13" t="str">
            <v>DATAR 102 2L2WUD</v>
          </cell>
        </row>
        <row r="14">
          <cell r="D14" t="str">
            <v>DATAR 165 2L2WUD</v>
          </cell>
        </row>
        <row r="15">
          <cell r="D15" t="str">
            <v>DATAR 176 2L2WUD</v>
          </cell>
        </row>
        <row r="16">
          <cell r="D16" t="str">
            <v>DATAR 237 2L2WUD</v>
          </cell>
        </row>
        <row r="17">
          <cell r="D17" t="str">
            <v>DATAR 240 2L2WUD</v>
          </cell>
        </row>
        <row r="18">
          <cell r="D18" t="str">
            <v>DATAR 450 2L2WUD</v>
          </cell>
        </row>
        <row r="19">
          <cell r="D19" t="str">
            <v>DATAR 487 2L2WUD</v>
          </cell>
        </row>
        <row r="20">
          <cell r="D20" t="str">
            <v>DATAR 532 2L2WUD</v>
          </cell>
        </row>
        <row r="21">
          <cell r="D21" t="str">
            <v>DATAR 629 2L2WUD</v>
          </cell>
        </row>
        <row r="22">
          <cell r="D22" t="str">
            <v>DATAR 642 2L2WUD</v>
          </cell>
        </row>
        <row r="23">
          <cell r="D23" t="str">
            <v>DATAR 800 2L2WUD</v>
          </cell>
        </row>
        <row r="24">
          <cell r="D24" t="str">
            <v>DATAR 1350 2L2WUD</v>
          </cell>
        </row>
        <row r="25">
          <cell r="D25" t="str">
            <v>DATAR &gt;1900 2L2WUD</v>
          </cell>
        </row>
        <row r="26">
          <cell r="D26" t="str">
            <v>BUKIT 0 2L2WUD</v>
          </cell>
        </row>
        <row r="27">
          <cell r="D27" t="str">
            <v>BUKIT 650 2L2WUD</v>
          </cell>
        </row>
        <row r="28">
          <cell r="D28" t="str">
            <v>BUKIT 1100 2L2WUD</v>
          </cell>
        </row>
        <row r="29">
          <cell r="D29" t="str">
            <v>BUKIT &gt;1600 2L2WUD</v>
          </cell>
        </row>
        <row r="30">
          <cell r="D30" t="str">
            <v>GUNUNG 0 2L2WUD</v>
          </cell>
        </row>
        <row r="31">
          <cell r="D31" t="str">
            <v>GUNUNG 450 2L2WUD</v>
          </cell>
        </row>
        <row r="32">
          <cell r="D32" t="str">
            <v>GUNUNG 900 2L2WUD</v>
          </cell>
        </row>
        <row r="33">
          <cell r="D33" t="str">
            <v>GUNUNG &gt;1350 2L2WUD</v>
          </cell>
        </row>
        <row r="34">
          <cell r="D34" t="str">
            <v>DATAR 0 4L2WD</v>
          </cell>
        </row>
        <row r="35">
          <cell r="D35" t="str">
            <v>DATAR 771 4L2WD</v>
          </cell>
        </row>
        <row r="36">
          <cell r="D36" t="str">
            <v>DATAR 1000 4L2WD</v>
          </cell>
        </row>
        <row r="37">
          <cell r="D37" t="str">
            <v>DATAR 1800 4L2WD</v>
          </cell>
        </row>
        <row r="38">
          <cell r="D38" t="str">
            <v>DATAR &gt;2150 4L2WD</v>
          </cell>
        </row>
        <row r="39">
          <cell r="D39" t="str">
            <v>DATAR 0 4L2WUD</v>
          </cell>
        </row>
        <row r="40">
          <cell r="D40" t="str">
            <v>DATAR 295 4L2WUD</v>
          </cell>
        </row>
        <row r="41">
          <cell r="D41" t="str">
            <v>DATAR 935 4L2WUD</v>
          </cell>
        </row>
        <row r="42">
          <cell r="D42" t="str">
            <v>DATAR 1700 4L2WUD</v>
          </cell>
        </row>
        <row r="43">
          <cell r="D43" t="str">
            <v>DATAR 3250 4L2WUD</v>
          </cell>
        </row>
        <row r="44">
          <cell r="D44" t="str">
            <v>DATAR &gt;3950 4L2WUD</v>
          </cell>
        </row>
        <row r="45">
          <cell r="D45" t="str">
            <v>BUKIT 0 4L2WD</v>
          </cell>
        </row>
        <row r="46">
          <cell r="D46" t="str">
            <v>BUKIT 750 4L2WD</v>
          </cell>
        </row>
        <row r="47">
          <cell r="D47" t="str">
            <v>BUKIT 1400 4L2WD</v>
          </cell>
        </row>
        <row r="48">
          <cell r="D48" t="str">
            <v>BUKIT &gt;1750 4L2WD</v>
          </cell>
        </row>
        <row r="49">
          <cell r="D49" t="str">
            <v>BUKIT 0 4L2WUD</v>
          </cell>
        </row>
        <row r="50">
          <cell r="D50" t="str">
            <v>BUKIT 1350 4L2WUD</v>
          </cell>
        </row>
        <row r="51">
          <cell r="D51" t="str">
            <v>BUKIT 2500 4L2WUD</v>
          </cell>
        </row>
        <row r="52">
          <cell r="D52" t="str">
            <v>BUKIT &gt;3150 4L2WUD</v>
          </cell>
        </row>
        <row r="53">
          <cell r="D53" t="str">
            <v>GUNUNG 0 4L2WD</v>
          </cell>
        </row>
        <row r="54">
          <cell r="D54" t="str">
            <v>GUNUNG 550 4L2WD</v>
          </cell>
        </row>
        <row r="55">
          <cell r="D55" t="str">
            <v>GUNUNG 1100 4L2WD</v>
          </cell>
        </row>
        <row r="56">
          <cell r="D56" t="str">
            <v>GUNUNG &gt;1500 4L2WD</v>
          </cell>
        </row>
        <row r="57">
          <cell r="D57" t="str">
            <v>GUNUNG 0 4L2WUD</v>
          </cell>
        </row>
        <row r="58">
          <cell r="D58" t="str">
            <v>GUNUNG 1000 4L2WUD</v>
          </cell>
        </row>
        <row r="59">
          <cell r="D59" t="str">
            <v>GUNUNG 2000 4L2WUD</v>
          </cell>
        </row>
        <row r="60">
          <cell r="D60" t="str">
            <v>GUNUNG &gt;2700 4L2WUD</v>
          </cell>
        </row>
        <row r="63">
          <cell r="M63" t="str">
            <v>2L2WUD DATAR</v>
          </cell>
        </row>
        <row r="64">
          <cell r="M64" t="str">
            <v>2L2WUD BUKIT</v>
          </cell>
        </row>
        <row r="65">
          <cell r="M65" t="str">
            <v>2L2WUD GUNUNG</v>
          </cell>
        </row>
        <row r="66">
          <cell r="M66" t="str">
            <v>4L2WD DATAR</v>
          </cell>
        </row>
        <row r="67">
          <cell r="M67" t="str">
            <v>4L2WD BUKIT</v>
          </cell>
        </row>
        <row r="68">
          <cell r="M68" t="str">
            <v>4L2WD GUNUNG</v>
          </cell>
        </row>
        <row r="69">
          <cell r="M69" t="str">
            <v>4L2WUD DATAR</v>
          </cell>
        </row>
        <row r="70">
          <cell r="M70" t="str">
            <v>4L2WUD BUKIT</v>
          </cell>
        </row>
        <row r="71">
          <cell r="M71" t="str">
            <v>4L2WUD GUNUNG</v>
          </cell>
        </row>
        <row r="73">
          <cell r="Q73" t="str">
            <v>4L2WD 3</v>
          </cell>
        </row>
        <row r="74">
          <cell r="Q74" t="str">
            <v>4L2WD 3.25</v>
          </cell>
        </row>
        <row r="75">
          <cell r="Q75" t="str">
            <v>4L2WD 3.5</v>
          </cell>
        </row>
        <row r="76">
          <cell r="Q76" t="str">
            <v>4L2WD 3.75</v>
          </cell>
        </row>
        <row r="77">
          <cell r="Q77" t="str">
            <v>4L2WUD 3</v>
          </cell>
        </row>
        <row r="78">
          <cell r="Q78" t="str">
            <v>4L2WUD 3.25</v>
          </cell>
        </row>
        <row r="79">
          <cell r="Q79" t="str">
            <v>4L2WUD 3.5</v>
          </cell>
        </row>
        <row r="80">
          <cell r="Q80" t="str">
            <v>4L2WUD 3.75</v>
          </cell>
        </row>
        <row r="81">
          <cell r="Q81" t="str">
            <v>2L2WUD 5</v>
          </cell>
        </row>
        <row r="82">
          <cell r="Q82" t="str">
            <v>2L2WUD 6</v>
          </cell>
        </row>
        <row r="83">
          <cell r="Q83" t="str">
            <v>2L2WUD 7</v>
          </cell>
        </row>
        <row r="84">
          <cell r="Q84" t="str">
            <v>2L2WUD 8</v>
          </cell>
        </row>
        <row r="85">
          <cell r="Q85" t="str">
            <v>2L2WUD 9</v>
          </cell>
        </row>
        <row r="86">
          <cell r="Q86" t="str">
            <v>2L2WUD 10</v>
          </cell>
        </row>
        <row r="87">
          <cell r="Q87" t="str">
            <v>2L2WUD 11</v>
          </cell>
        </row>
        <row r="89">
          <cell r="S89" t="str">
            <v>2L2W 50-50</v>
          </cell>
        </row>
        <row r="90">
          <cell r="S90" t="str">
            <v>2L2W 55-45</v>
          </cell>
        </row>
        <row r="91">
          <cell r="S91" t="str">
            <v>2L2W 60-40</v>
          </cell>
        </row>
        <row r="92">
          <cell r="S92" t="str">
            <v>2L2W 65-35</v>
          </cell>
        </row>
        <row r="93">
          <cell r="S93" t="str">
            <v>2L2W 70-30</v>
          </cell>
        </row>
        <row r="94">
          <cell r="S94" t="str">
            <v>4L2W 50-50</v>
          </cell>
        </row>
        <row r="95">
          <cell r="S95" t="str">
            <v>4L2W 55-45</v>
          </cell>
        </row>
        <row r="96">
          <cell r="S96" t="str">
            <v>4L2W 60-40</v>
          </cell>
        </row>
        <row r="97">
          <cell r="S97" t="str">
            <v>4L2W 65-35</v>
          </cell>
        </row>
        <row r="98">
          <cell r="S98" t="str">
            <v>4L2W 70-30</v>
          </cell>
        </row>
        <row r="102">
          <cell r="U102" t="str">
            <v>4L2WD VL 0.5</v>
          </cell>
        </row>
        <row r="103">
          <cell r="U103" t="str">
            <v>4L2WD VL 1</v>
          </cell>
        </row>
        <row r="104">
          <cell r="U104" t="str">
            <v>4L2WD VL 1.5</v>
          </cell>
        </row>
        <row r="105">
          <cell r="U105" t="str">
            <v>4L2WD VL 2</v>
          </cell>
        </row>
        <row r="106">
          <cell r="U106" t="str">
            <v>4L2WD L 0.5</v>
          </cell>
        </row>
        <row r="107">
          <cell r="U107" t="str">
            <v>4L2WD L 1</v>
          </cell>
        </row>
        <row r="108">
          <cell r="U108" t="str">
            <v>4L2WD L 1.5</v>
          </cell>
        </row>
        <row r="109">
          <cell r="U109" t="str">
            <v>4L2WD L 2</v>
          </cell>
        </row>
        <row r="110">
          <cell r="U110" t="str">
            <v>4L2WD M 0.5</v>
          </cell>
        </row>
        <row r="111">
          <cell r="U111" t="str">
            <v>4L2WD M 1</v>
          </cell>
        </row>
        <row r="112">
          <cell r="U112" t="str">
            <v>4L2WD M 1.5</v>
          </cell>
        </row>
        <row r="113">
          <cell r="U113" t="str">
            <v>4L2WD M 2</v>
          </cell>
        </row>
        <row r="114">
          <cell r="U114" t="str">
            <v>4L2WD H 0.5</v>
          </cell>
        </row>
        <row r="115">
          <cell r="U115" t="str">
            <v>4L2WD H 1</v>
          </cell>
        </row>
        <row r="116">
          <cell r="U116" t="str">
            <v>4L2WD H 1.5</v>
          </cell>
        </row>
        <row r="117">
          <cell r="U117" t="str">
            <v>4L2WD H 2</v>
          </cell>
        </row>
        <row r="118">
          <cell r="U118" t="str">
            <v>4L2WD VH 0.5</v>
          </cell>
        </row>
        <row r="119">
          <cell r="U119" t="str">
            <v>4L2WD VH 1</v>
          </cell>
        </row>
        <row r="120">
          <cell r="U120" t="str">
            <v>4L2WD VH 1.5</v>
          </cell>
        </row>
        <row r="121">
          <cell r="U121" t="str">
            <v>4L2WD VH 2</v>
          </cell>
        </row>
        <row r="122">
          <cell r="U122" t="str">
            <v>2L2WUD VL 0.5</v>
          </cell>
        </row>
        <row r="123">
          <cell r="U123" t="str">
            <v>2L2WUD VL 1</v>
          </cell>
        </row>
        <row r="124">
          <cell r="U124" t="str">
            <v>2L2WUD VL 1.5</v>
          </cell>
        </row>
        <row r="125">
          <cell r="U125" t="str">
            <v>2L2WUD VL 2</v>
          </cell>
        </row>
        <row r="126">
          <cell r="U126" t="str">
            <v>2L2WUD L 0.5</v>
          </cell>
        </row>
        <row r="127">
          <cell r="U127" t="str">
            <v>2L2WUD L 1</v>
          </cell>
        </row>
        <row r="128">
          <cell r="U128" t="str">
            <v>2L2WUD L 1.5</v>
          </cell>
        </row>
        <row r="129">
          <cell r="U129" t="str">
            <v>2L2WUD L 2</v>
          </cell>
        </row>
        <row r="130">
          <cell r="U130" t="str">
            <v>2L2WUD M 0.5</v>
          </cell>
        </row>
        <row r="131">
          <cell r="U131" t="str">
            <v>2L2WUD M 1</v>
          </cell>
        </row>
        <row r="132">
          <cell r="U132" t="str">
            <v>2L2WUD M 1.5</v>
          </cell>
        </row>
        <row r="133">
          <cell r="U133" t="str">
            <v>2L2WUD M 2</v>
          </cell>
        </row>
        <row r="134">
          <cell r="U134" t="str">
            <v>2L2WUD H 0.5</v>
          </cell>
        </row>
        <row r="135">
          <cell r="U135" t="str">
            <v>2L2WUD H 1</v>
          </cell>
        </row>
        <row r="136">
          <cell r="U136" t="str">
            <v>2L2WUD H 1.5</v>
          </cell>
        </row>
        <row r="137">
          <cell r="U137" t="str">
            <v>2L2WUD H 2</v>
          </cell>
        </row>
        <row r="138">
          <cell r="U138" t="str">
            <v>2L2WUD VH 0.5</v>
          </cell>
        </row>
        <row r="139">
          <cell r="U139" t="str">
            <v>2L2WUD VH 1</v>
          </cell>
        </row>
        <row r="140">
          <cell r="U140" t="str">
            <v>2L2WUD VH 1.5</v>
          </cell>
        </row>
        <row r="141">
          <cell r="U141" t="str">
            <v>2L2WUD VH 2</v>
          </cell>
        </row>
        <row r="142">
          <cell r="U142" t="str">
            <v>4L2WUD VL 0.5</v>
          </cell>
        </row>
        <row r="143">
          <cell r="U143" t="str">
            <v>4L2WUD VL 1</v>
          </cell>
        </row>
        <row r="144">
          <cell r="U144" t="str">
            <v>4L2WUD VL 1.5</v>
          </cell>
        </row>
        <row r="145">
          <cell r="U145" t="str">
            <v>4L2WUD VL 2</v>
          </cell>
        </row>
        <row r="146">
          <cell r="U146" t="str">
            <v>4L2WUD L 0.5</v>
          </cell>
        </row>
        <row r="147">
          <cell r="U147" t="str">
            <v>4L2WUD L 1</v>
          </cell>
        </row>
        <row r="148">
          <cell r="U148" t="str">
            <v>4L2WUD L 1.5</v>
          </cell>
        </row>
        <row r="149">
          <cell r="U149" t="str">
            <v>4L2WUD L 2</v>
          </cell>
        </row>
        <row r="150">
          <cell r="U150" t="str">
            <v>4L2WUD M 0.5</v>
          </cell>
        </row>
        <row r="151">
          <cell r="U151" t="str">
            <v>4L2WUD M 1</v>
          </cell>
        </row>
        <row r="152">
          <cell r="U152" t="str">
            <v>4L2WUD M 1.5</v>
          </cell>
        </row>
        <row r="153">
          <cell r="U153" t="str">
            <v>4L2WUD M 2</v>
          </cell>
        </row>
        <row r="154">
          <cell r="U154" t="str">
            <v>4L2WUD H 0.5</v>
          </cell>
        </row>
        <row r="155">
          <cell r="U155" t="str">
            <v>4L2WUD H 1</v>
          </cell>
        </row>
        <row r="156">
          <cell r="U156" t="str">
            <v>4L2WUD H 1.5</v>
          </cell>
        </row>
        <row r="157">
          <cell r="U157" t="str">
            <v>4L2WUD H 2</v>
          </cell>
        </row>
        <row r="158">
          <cell r="U158" t="str">
            <v>4L2WUD VH 0.5</v>
          </cell>
        </row>
        <row r="159">
          <cell r="U159" t="str">
            <v>4L2WUD VH 1</v>
          </cell>
        </row>
        <row r="160">
          <cell r="U160" t="str">
            <v>4L2WUD VH 1.5</v>
          </cell>
        </row>
        <row r="161">
          <cell r="U161" t="str">
            <v>4L2WUD VH 2</v>
          </cell>
        </row>
      </sheetData>
      <sheetData sheetId="7" refreshError="1">
        <row r="11">
          <cell r="C11" t="str">
            <v>001..</v>
          </cell>
          <cell r="D11" t="str">
            <v xml:space="preserve">BTS. PROV. NAD - SIMPANG PANGKALAN SUSU </v>
          </cell>
        </row>
        <row r="12">
          <cell r="D12" t="str">
            <v>SIMPANG PANGKALAN SUSU - TANJUNG PURA</v>
          </cell>
        </row>
        <row r="13">
          <cell r="D13" t="str">
            <v>TANJUNG PURA - BTS. KOTA STABAT</v>
          </cell>
        </row>
        <row r="14">
          <cell r="D14" t="str">
            <v>JLN. ZAENAL ARIFIN  (STABAT)</v>
          </cell>
        </row>
        <row r="15">
          <cell r="D15" t="str">
            <v>BTS. KOTA STABAT - BTS. KOTA BINJAI</v>
          </cell>
        </row>
        <row r="16">
          <cell r="D16" t="str">
            <v>JLN. JEND. SUDIRMAN  (STABAT)</v>
          </cell>
        </row>
        <row r="17">
          <cell r="D17" t="str">
            <v>JLN. AMIR HAMZAH (BINJAI)</v>
          </cell>
        </row>
        <row r="18">
          <cell r="D18" t="str">
            <v>JLN. LINGKAR LUAR BINJAI</v>
          </cell>
        </row>
        <row r="19">
          <cell r="D19" t="str">
            <v xml:space="preserve">BTS. KOTA BINJAI - BTS. KOTA MEDAN </v>
          </cell>
        </row>
        <row r="20">
          <cell r="D20" t="str">
            <v>JLN. SOEKARNO-HATTA (BINJAI)</v>
          </cell>
        </row>
        <row r="21">
          <cell r="D21" t="str">
            <v>JLN. BINJAI RAYA (MEDAN)</v>
          </cell>
        </row>
        <row r="22">
          <cell r="D22" t="str">
            <v>JLN. GATOT SUBROTO (MEDAN)</v>
          </cell>
        </row>
        <row r="23">
          <cell r="D23" t="str">
            <v>BTS. KOTA MEDAN - BTS. KOTA LUBUK PAKAM</v>
          </cell>
        </row>
        <row r="24">
          <cell r="D24" t="str">
            <v>JLN. INDUSTRI (MEDAN)</v>
          </cell>
        </row>
        <row r="25">
          <cell r="D25" t="str">
            <v>JLN. NGUMBAN SURBAKTI (MEDAN)</v>
          </cell>
        </row>
        <row r="26">
          <cell r="D26" t="str">
            <v>JLN. A.H. NASUTION (JLN. TRITURA/JLN. KARYA JASA)  (MEDAN)</v>
          </cell>
        </row>
        <row r="27">
          <cell r="D27" t="str">
            <v>JLN. SISINGAMANGARAJA (MEDAN)</v>
          </cell>
        </row>
        <row r="28">
          <cell r="D28" t="str">
            <v>JLN. MEDAN (LUBUK PAKAM)</v>
          </cell>
        </row>
        <row r="29">
          <cell r="D29" t="str">
            <v>BTS. KOTA MEDAN - TEMBUNG - LUBUK PAKAM</v>
          </cell>
        </row>
        <row r="30">
          <cell r="D30" t="str">
            <v>JLN. PERTAHANAN/JLN. CEMARA (MEDAN)</v>
          </cell>
        </row>
        <row r="31">
          <cell r="D31" t="str">
            <v>JLN. KOLONEL BEJO (MEDAN)</v>
          </cell>
        </row>
        <row r="32">
          <cell r="D32" t="str">
            <v>JLN. PANCING (MEDAN)</v>
          </cell>
        </row>
        <row r="33">
          <cell r="D33" t="str">
            <v>MEDAN - BELAWAN (MEDAN)</v>
          </cell>
        </row>
        <row r="34">
          <cell r="D34" t="str">
            <v>JLN. ASRAMA (MEDAN)</v>
          </cell>
        </row>
        <row r="35">
          <cell r="D35" t="str">
            <v>JLN. KAPTEN SUMARSONO (MEDAN)</v>
          </cell>
        </row>
        <row r="36">
          <cell r="D36" t="str">
            <v>JLN. HELVETIA (MEDAN)</v>
          </cell>
        </row>
        <row r="37">
          <cell r="D37" t="str">
            <v>JLN. PERTEMPURAN (MEDAN)</v>
          </cell>
        </row>
        <row r="38">
          <cell r="D38" t="str">
            <v>JLN. YOS SUDARSO (MEDAN)</v>
          </cell>
        </row>
        <row r="39">
          <cell r="D39" t="str">
            <v>BTS. KOTA LUBUK PAKAM - BTS. KAB. SERDANG BEDIGAI</v>
          </cell>
        </row>
        <row r="40">
          <cell r="D40" t="str">
            <v>JLN. SIANTAR (LUBUK PAKAM)</v>
          </cell>
        </row>
        <row r="41">
          <cell r="D41" t="str">
            <v>BTS. KEB. DELI SERDANG - PERBAUNGAN</v>
          </cell>
        </row>
        <row r="42">
          <cell r="D42" t="str">
            <v>PERBAUNGAN - BTS. DELI SERDANG/SEI BULUH</v>
          </cell>
        </row>
        <row r="43">
          <cell r="D43" t="str">
            <v>BTS. DELI SERDANG/SEI BULUH - SEI RAMPAH</v>
          </cell>
        </row>
        <row r="44">
          <cell r="D44" t="str">
            <v>SEI RAMPAH - BTS. KOTA TEBING TINGGI</v>
          </cell>
        </row>
        <row r="45">
          <cell r="D45" t="str">
            <v>JLN. YOS SUDARSO (TEBING TINGGI)</v>
          </cell>
        </row>
        <row r="46">
          <cell r="D46" t="str">
            <v>JLN. JEND. SUDIRMAN (TEBING TINGGI)</v>
          </cell>
        </row>
        <row r="47">
          <cell r="D47" t="str">
            <v>JLN. AHMAD  YANI (TEBING TINGGI)</v>
          </cell>
        </row>
        <row r="48">
          <cell r="D48" t="str">
            <v>BTS. KOTA TEBING TINGGI - KP. BINJAI</v>
          </cell>
        </row>
        <row r="49">
          <cell r="D49" t="str">
            <v>JLN. SISINGAMANGARAJA (TEBING TINGGI)</v>
          </cell>
        </row>
        <row r="50">
          <cell r="D50" t="str">
            <v>JLN. DIPONEGORO (TEBNG TINGGI)</v>
          </cell>
        </row>
        <row r="51">
          <cell r="D51" t="str">
            <v>JLN. SUTOYO (TEBING TINGGI)</v>
          </cell>
        </row>
        <row r="52">
          <cell r="D52" t="str">
            <v>JLN. IMAM BONJOL (TEBING TINGGI)</v>
          </cell>
        </row>
        <row r="53">
          <cell r="D53" t="str">
            <v>JLN. SOEKARNO-HATTA (TEBING TINGGI)</v>
          </cell>
        </row>
        <row r="54">
          <cell r="D54" t="str">
            <v>KP. BINJAI - BTS. KAB. ASAHAN</v>
          </cell>
        </row>
        <row r="55">
          <cell r="D55" t="str">
            <v>BTS. KAB. DELI SERDANG II - TANJUNG  KASAU</v>
          </cell>
        </row>
        <row r="56">
          <cell r="D56" t="str">
            <v>TANJUNG KASAU - INDRAPURA</v>
          </cell>
        </row>
        <row r="57">
          <cell r="D57" t="str">
            <v>INDRAPURA - LIMAPULUH</v>
          </cell>
        </row>
        <row r="58">
          <cell r="D58" t="str">
            <v>LIMA PULUH - SEI BEJANGKAR</v>
          </cell>
        </row>
        <row r="59">
          <cell r="D59" t="str">
            <v>SEI BEJANGKAR - BTS. KOTA KISARAN</v>
          </cell>
        </row>
        <row r="60">
          <cell r="D60" t="str">
            <v>JLN. SUDIRMAN (KISARAN)</v>
          </cell>
        </row>
        <row r="61">
          <cell r="D61" t="str">
            <v>BTS. KOTA KISARAN - SP.KAWAT</v>
          </cell>
        </row>
        <row r="62">
          <cell r="D62" t="str">
            <v>JLN. AHMAD  YANI (KISARAN)</v>
          </cell>
        </row>
      </sheetData>
      <sheetData sheetId="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CURVE ESR-01"/>
      <sheetName val="REKAPITULASI"/>
      <sheetName val="HARSAT"/>
      <sheetName val="MT"/>
      <sheetName val="HARDASAR"/>
      <sheetName val="B_1"/>
      <sheetName val="B_2+3"/>
      <sheetName val="B_4"/>
      <sheetName val="B_5"/>
      <sheetName val="B_6"/>
      <sheetName val="B_7"/>
      <sheetName val="B_8"/>
      <sheetName val="B_9"/>
      <sheetName val="B_10 (1)"/>
      <sheetName val="B_10 (2)"/>
      <sheetName val="B_10 (3)"/>
      <sheetName val="B_10 (4)"/>
      <sheetName val="B_11"/>
      <sheetName val="B_12"/>
      <sheetName val="B_12 (2)"/>
      <sheetName val="B_13"/>
      <sheetName val="PLANT"/>
      <sheetName val="FORM"/>
      <sheetName val="CURING"/>
      <sheetName val="AGG"/>
      <sheetName val="QRY"/>
      <sheetName val="Data Pendukung"/>
      <sheetName val="Surat Penawaran"/>
      <sheetName val="ceK"/>
      <sheetName val="Rekap RAB"/>
      <sheetName val="Upah&amp;Bahan"/>
      <sheetName val="Schedule Umum"/>
      <sheetName val="Patameh"/>
      <sheetName val="Sche_Patameh"/>
      <sheetName val="Gdng Bendi"/>
      <sheetName val="Sche_Bendi"/>
      <sheetName val="Rnh Kodok"/>
      <sheetName val="Sche_Kodok"/>
      <sheetName val="Lurah"/>
      <sheetName val="Sche_Lurah"/>
      <sheetName val="Sawah"/>
      <sheetName val="Sche_Sawah"/>
      <sheetName val="Simp Masjid"/>
      <sheetName val="Sche_Mesjid"/>
      <sheetName val="Lareh nan pjng"/>
      <sheetName val="Sche_Lareh"/>
      <sheetName val="Bt. BAsurek"/>
      <sheetName val="Sche_Basurek"/>
      <sheetName val="Lingkar "/>
      <sheetName val="Sche_Lingkar"/>
      <sheetName val="Gombak"/>
      <sheetName val="Sche_Gombak"/>
      <sheetName val="Analisa-Harga"/>
      <sheetName val="Anal - Alat"/>
      <sheetName val="Kebutuhan"/>
      <sheetName val="Mata Pemb Utama"/>
      <sheetName val="Mobilisasi"/>
      <sheetName val="Sub-kontrak"/>
      <sheetName val="daftar-personil"/>
      <sheetName val="Bukan Pegawai Negeri"/>
      <sheetName val="struktur"/>
      <sheetName val="struktur Paket I"/>
      <sheetName val="Anl. Mobilisasi"/>
      <sheetName val="Kuantitas &amp; Harga"/>
      <sheetName val="LAP-BLN DES2003"/>
      <sheetName val="REKAP APBD"/>
      <sheetName val="REKAP KOTOR"/>
      <sheetName val="Cover"/>
      <sheetName val="Metode"/>
      <sheetName val="Lokasi"/>
      <sheetName val="SKPD"/>
      <sheetName val="KPA"/>
      <sheetName val="A1"/>
      <sheetName val="A2"/>
      <sheetName val="A3"/>
      <sheetName val="A4.P"/>
      <sheetName val="A7.P"/>
      <sheetName val="A4.S"/>
      <sheetName val="A7.S"/>
      <sheetName val="A5"/>
      <sheetName val="Rekap A5"/>
      <sheetName val="A6"/>
      <sheetName val="Rekap A6"/>
      <sheetName val="B"/>
      <sheetName val="B1"/>
      <sheetName val="B1+"/>
      <sheetName val="B6"/>
      <sheetName val="B6+"/>
      <sheetName val="P1"/>
      <sheetName val="P1+"/>
      <sheetName val="P2"/>
      <sheetName val="P2+"/>
      <sheetName val="P3+"/>
      <sheetName val="P3"/>
      <sheetName val="B2 Gab"/>
      <sheetName val="B3"/>
      <sheetName val="29"/>
      <sheetName val="32"/>
      <sheetName val="33"/>
      <sheetName val="34"/>
      <sheetName val="35"/>
      <sheetName val="36"/>
      <sheetName val="37"/>
      <sheetName val="REKAP ALL"/>
      <sheetName val="Klt"/>
      <sheetName val="Lok"/>
      <sheetName val="Alat"/>
      <sheetName val="Menu"/>
      <sheetName val="Pen"/>
      <sheetName val="L.1"/>
      <sheetName val="REK BILL"/>
      <sheetName val="BIIL.04.02"/>
      <sheetName val="MPU"/>
      <sheetName val="L.3"/>
      <sheetName val="L.3,"/>
      <sheetName val="URAIAN"/>
      <sheetName val="Jbj"/>
      <sheetName val="R"/>
      <sheetName val="L.3a"/>
      <sheetName val="Lalu Lintas"/>
      <sheetName val="L.4-6"/>
      <sheetName val="J~PELK"/>
      <sheetName val="J~BAGAN"/>
      <sheetName val="J~BHN"/>
      <sheetName val="J~ALAT"/>
      <sheetName val="J~PRSONL"/>
      <sheetName val="L.15"/>
      <sheetName val="L.16-17"/>
      <sheetName val="L.24"/>
      <sheetName val="mtd"/>
      <sheetName val="Diagrm"/>
      <sheetName val="Mt Pemb.Ut"/>
      <sheetName val="Schedul"/>
      <sheetName val="Rekap Biaya"/>
      <sheetName val="Pekerjaan Utama"/>
      <sheetName val="%"/>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dgct"/>
      <sheetName val="dtct"/>
      <sheetName val="Sheet10"/>
      <sheetName val="Sheet11"/>
      <sheetName val="Sheet12"/>
      <sheetName val="Sheet13"/>
      <sheetName val="Sheet14"/>
      <sheetName val="Sheet15"/>
      <sheetName val="Sheet16"/>
      <sheetName val="BCCTQT-XLD4"/>
      <sheetName val="BCQT-TTD1"/>
      <sheetName val="CT-chuacoDT"/>
      <sheetName val="Sheet5"/>
      <sheetName val="Sheet6"/>
      <sheetName val="Sheet7"/>
      <sheetName val="Sheet8"/>
      <sheetName val="Sheet9"/>
      <sheetName val="Sheet17"/>
      <sheetName val="Sheet18"/>
      <sheetName val="Sheet19"/>
      <sheetName val="Sheet20"/>
      <sheetName val="XL4Poppy"/>
      <sheetName val="HS-P&amp;J11"/>
      <sheetName val="HSItem"/>
      <sheetName val="Sewa Alat"/>
      <sheetName val="Rekap Total"/>
      <sheetName val="Analisa SNI"/>
      <sheetName val="Analisa EI-AL"/>
      <sheetName val="Antek"/>
      <sheetName val="A. PERSIAPAN"/>
      <sheetName val="5.PERKERASAN"/>
      <sheetName val="1.TPR"/>
      <sheetName val="2. Musholla"/>
      <sheetName val="3. Area Kdtgn Angkot "/>
      <sheetName val="4. Area Kbrktan Angkot"/>
      <sheetName val="6. Drainase-Riil"/>
      <sheetName val="Schdl"/>
      <sheetName val="Bagan"/>
      <sheetName val="S-Nkr"/>
      <sheetName val="S-Alat"/>
      <sheetName val="PAGAR(tidak masuk)"/>
      <sheetName val="Teknis"/>
      <sheetName val="Landscape Thp 1(tdk masuk)"/>
      <sheetName val="Landscape Thp 2(tdk masuk)"/>
      <sheetName val="PERKERASAN Thp 2(tdk masuk)"/>
      <sheetName val="REKAP"/>
      <sheetName val="UPAH2"/>
      <sheetName val="analisa alat "/>
      <sheetName val="kuantitas "/>
      <sheetName val="harga alat "/>
      <sheetName val="Analisa Teknis "/>
      <sheetName val="Scedule 1"/>
      <sheetName val="hrg. satuan"/>
      <sheetName val="Surat Penawaran "/>
      <sheetName val="SubKon"/>
      <sheetName val="BNA-i"/>
      <sheetName val="BNA 1"/>
      <sheetName val="Jadwal Pek"/>
      <sheetName val="BNAII"/>
      <sheetName val="BNA2"/>
      <sheetName val="BNAIII"/>
      <sheetName val="BNA3"/>
      <sheetName val="kon2"/>
      <sheetName val="TS"/>
      <sheetName val="altek"/>
      <sheetName val="prd. alat"/>
      <sheetName val="KoefMixer"/>
      <sheetName val="KoefExc_Excavator"/>
      <sheetName val="KoefExc_Dump_Vibro"/>
      <sheetName val="Alat Berat"/>
      <sheetName val="Prod. Pompa Air"/>
      <sheetName val="Analisa"/>
      <sheetName val="RAB"/>
      <sheetName val="Upah"/>
      <sheetName val="Daf. Alat"/>
      <sheetName val="Sheet1 (8)"/>
      <sheetName val="Metode Pelaksanaan"/>
      <sheetName val="AT"/>
      <sheetName val="Kuantitas"/>
      <sheetName val="Jadwal"/>
      <sheetName val="ALB 1"/>
      <sheetName val="Sub."/>
      <sheetName val="Hargabahan"/>
      <sheetName val="DAF. UPAH"/>
      <sheetName val="DKH"/>
      <sheetName val="Koef Alat utk Rip Rap"/>
      <sheetName val="Bahan"/>
      <sheetName val="Daftar Kuantitas"/>
      <sheetName val="Daftar Analisa"/>
      <sheetName val="Methode Pelaksanaan"/>
      <sheetName val="Analisa Teknik"/>
      <sheetName val="Time Schedule"/>
      <sheetName val="Sub Kontrak"/>
      <sheetName val="Daftar Personil (2)"/>
      <sheetName val="d.peralatan"/>
      <sheetName val="Srt Sewa Peralatan"/>
      <sheetName val="Sheet1"/>
      <sheetName val="Lampiran I (a-c)"/>
      <sheetName val="Dukungan Bank"/>
      <sheetName val="pengurus"/>
      <sheetName val="d.person"/>
      <sheetName val="Data Peralatan"/>
      <sheetName val="d.pekerjaan"/>
      <sheetName val="d.pengalaman"/>
      <sheetName val="neraca ter"/>
      <sheetName val="Bahan Upah"/>
      <sheetName val="Produksi Alat"/>
      <sheetName val="Rab Langsa"/>
      <sheetName val="Anal Clearing"/>
      <sheetName val="Rekap SKS"/>
      <sheetName val="DU&amp;B"/>
      <sheetName val="a_alat"/>
      <sheetName val="Analisa Alat"/>
      <sheetName val="Sampul"/>
      <sheetName val="Metoda"/>
      <sheetName val="HSP Babah"/>
      <sheetName val="Biaya alat"/>
      <sheetName val="Prod.alat"/>
      <sheetName val="Daftar Personil"/>
      <sheetName val="Daftar Peralatan"/>
      <sheetName val="Rab Sianjo"/>
      <sheetName val="H ANALISA"/>
      <sheetName val="DURP-F"/>
      <sheetName val="ANL BIAYA"/>
      <sheetName val="SCHEDULE"/>
      <sheetName val="DRUP"/>
      <sheetName val="R-MP2-98"/>
      <sheetName val="Mars"/>
      <sheetName val="anl"/>
      <sheetName val="H.bh"/>
      <sheetName val="Elestomeric"/>
      <sheetName val="Expantion-Sand"/>
      <sheetName val="Tiang pancang"/>
      <sheetName val="NP"/>
      <sheetName val="NP (2)"/>
      <sheetName val="Pembongkaran Beton"/>
      <sheetName val="Peng, Jemb. Rangka-Gantung"/>
      <sheetName val="Additional"/>
      <sheetName val="Sheet2"/>
      <sheetName val="Tiang Pancang Baja"/>
      <sheetName val="Pembongkaran"/>
      <sheetName val="Geotxtil"/>
      <sheetName val="Expantion Joint"/>
      <sheetName val="diafrag"/>
      <sheetName val="Void Slab"/>
      <sheetName val="deck slab"/>
      <sheetName val="Lean Concr"/>
      <sheetName val="Perletakan Strip"/>
      <sheetName val="Pembongkaran Jbt Lama"/>
      <sheetName val="Pemb Jbt Rangka Baja"/>
      <sheetName val="Pengadaan Jembatan Sementara"/>
      <sheetName val="Pengadaan Jembatan Aramco"/>
      <sheetName val="Revisi-Zarkasyi (2)"/>
      <sheetName val="Revisi-Zarkasyi"/>
      <sheetName val="Penawaran"/>
      <sheetName val="Daftar Harga"/>
      <sheetName val="HSP"/>
      <sheetName val="Peralatan"/>
      <sheetName val="Personil"/>
      <sheetName val="Orgnasi"/>
      <sheetName val="Rabdewan"/>
      <sheetName val="Rab I"/>
      <sheetName val="Analis"/>
      <sheetName val="QUARRY"/>
      <sheetName val="HRG UP.BHN"/>
      <sheetName val="DIV.1"/>
      <sheetName val="DIV.2"/>
      <sheetName val="DIV. 3"/>
      <sheetName val="DIV.4"/>
      <sheetName val="DIV.5"/>
      <sheetName val="DIV.6"/>
      <sheetName val="DIV.7"/>
      <sheetName val="DIV.8"/>
      <sheetName val="DIV.10"/>
      <sheetName val="BOQ"/>
      <sheetName val="UMUM"/>
      <sheetName val="Daftar stn qty "/>
      <sheetName val="REKAP BAHAN REALISASI"/>
      <sheetName val="REKAP BAHAN BOW"/>
      <sheetName val="analisa (2)"/>
      <sheetName val="Rekap  harga"/>
      <sheetName val="drainase"/>
      <sheetName val="aspal"/>
      <sheetName val="air"/>
      <sheetName val="listrik"/>
      <sheetName val=" tower"/>
      <sheetName val="papan nama"/>
      <sheetName val="tambah pagar luar"/>
      <sheetName val="pagar kel.dlm"/>
      <sheetName val="pagar depan"/>
      <sheetName val="pagar antar blok"/>
      <sheetName val="selasar"/>
      <sheetName val="ruang besuk"/>
      <sheetName val="rumah genset"/>
      <sheetName val="Bengkel kerja"/>
      <sheetName val="gedung serbaguna"/>
      <sheetName val="Mushola"/>
      <sheetName val="poliklinik"/>
      <sheetName val="kantor"/>
      <sheetName val="hrg stn"/>
      <sheetName val="rumah type 36"/>
      <sheetName val="blok hunian"/>
      <sheetName val="BLANK"/>
      <sheetName val="Evaluasi"/>
      <sheetName val="D-Analisa1"/>
      <sheetName val="D-Upah&amp;Bahan"/>
      <sheetName val="Time SC"/>
      <sheetName val="Data"/>
      <sheetName val="Tb1-Tb2"/>
      <sheetName val="Tb3-Tb4"/>
      <sheetName val="Tb5-Biaya Perawatan"/>
      <sheetName val="Daftar Upah&amp;Bahan"/>
      <sheetName val="rab swa"/>
      <sheetName val="Jadwal Pelaksanaan"/>
      <sheetName val="Anl Peralatan"/>
      <sheetName val="Tabel Pht Bea Alat"/>
      <sheetName val="Lamp 5"/>
      <sheetName val="Material"/>
      <sheetName val="Peralat"/>
      <sheetName val="Curva"/>
      <sheetName val="Person"/>
      <sheetName val="Bahan-Upah"/>
      <sheetName val="Backup Data"/>
      <sheetName val="Hitungan Besi"/>
      <sheetName val="Per meter"/>
      <sheetName val="Sheet3"/>
      <sheetName val="Sheet4"/>
      <sheetName val="KontraK"/>
      <sheetName val="X,Y"/>
      <sheetName val="TIM. BARU"/>
      <sheetName val="BACK UP (lama)"/>
      <sheetName val="BACK UP (cco2)"/>
      <sheetName val="Time Schedull"/>
      <sheetName val="10 Juli"/>
      <sheetName val="5  Juli"/>
      <sheetName val="1  Peusangan"/>
      <sheetName val="2  Peusangan"/>
      <sheetName val="3 Percontohan"/>
      <sheetName val="7 P Siblah Krueng"/>
      <sheetName val="7 P Selatan"/>
      <sheetName val="10 Jangka"/>
      <sheetName val="14 Sp. Mamplam"/>
      <sheetName val="Anlsa Bangunan"/>
      <sheetName val="Uph"/>
      <sheetName val="Peralatan1"/>
      <sheetName val="HURUF"/>
      <sheetName val="Teknik2"/>
      <sheetName val="Anl ALAt"/>
      <sheetName val="Anl Teknik"/>
      <sheetName val="Curva S"/>
      <sheetName val="5.Onsite"/>
      <sheetName val="6a"/>
      <sheetName val="6b"/>
      <sheetName val="7"/>
      <sheetName val="8"/>
      <sheetName val="9"/>
      <sheetName val="10"/>
      <sheetName val="11"/>
      <sheetName val="13"/>
      <sheetName val="14"/>
      <sheetName val="Site"/>
      <sheetName val="Kuantitas &amp; Harga (2)"/>
      <sheetName val="Rekap Biaya (2)"/>
      <sheetName val="Daftar upah"/>
      <sheetName val="RekapEE"/>
      <sheetName val="RAB2EE"/>
      <sheetName val="RekapOE"/>
      <sheetName val="RAB2OE"/>
      <sheetName val="RekapKosong"/>
      <sheetName val="RAB2Kosong"/>
      <sheetName val="RAB1"/>
      <sheetName val="AnalisaKosong"/>
      <sheetName val="Harga"/>
      <sheetName val="HitunganUtama"/>
      <sheetName val="B.T"/>
      <sheetName val="Hit Besi Puskesmas "/>
      <sheetName val="Hit Besi Gudang"/>
      <sheetName val="Data KK"/>
      <sheetName val="DAU suatu daerah"/>
      <sheetName val="40 db"/>
      <sheetName val="B.6"/>
      <sheetName val="B5 "/>
      <sheetName val="B2 "/>
      <sheetName val="B All "/>
      <sheetName val="B2 budpar - mbl"/>
      <sheetName val="Halo2"/>
      <sheetName val="JENIS"/>
      <sheetName val="TT Sekda 13"/>
      <sheetName val="Nama SKPA"/>
      <sheetName val="GAB"/>
      <sheetName val="juni"/>
      <sheetName val="Kenaikan Gaji"/>
      <sheetName val="analisa Persentase"/>
      <sheetName val="Aneh"/>
      <sheetName val="BP"/>
      <sheetName val="Format"/>
      <sheetName val="formasi 2004"/>
      <sheetName val="banding BP"/>
      <sheetName val="Peralatan (2)"/>
      <sheetName val="Rekap Fisik-Anggaran (2)"/>
      <sheetName val="Rekap Fisik-Anggaran"/>
      <sheetName val="LOAN JBN-SBS Trafo"/>
      <sheetName val="APBN 10 T"/>
      <sheetName val="APLN SULMAPA"/>
      <sheetName val="APLN Kalimantan"/>
      <sheetName val="APLN SBS kit"/>
      <sheetName val="APLN SBS trans"/>
      <sheetName val="APLN SBS GI"/>
      <sheetName val="APLN &amp; LOAN SUAR"/>
      <sheetName val="APBN Kalimantan"/>
      <sheetName val="APBN Sumbagsel"/>
      <sheetName val="APBN Suar"/>
      <sheetName val="APBN SULMAPA"/>
      <sheetName val="APBN JBN"/>
      <sheetName val="SUMMARY OF SELLING BENCHMARK"/>
      <sheetName val="SUMMARY BENCH"/>
      <sheetName val="RESSEC.1.Bench"/>
      <sheetName val="SEC.1.Bench"/>
      <sheetName val="RESSEC.2.Bench"/>
      <sheetName val="SEC.2.Bench"/>
      <sheetName val="RESSEC.3.Bench"/>
      <sheetName val="SEC.3.Bench"/>
      <sheetName val="General"/>
      <sheetName val="INLAND FACTOR DISTANCE"/>
      <sheetName val="CONDITION"/>
      <sheetName val="Tower Input 2 of TWINK"/>
      <sheetName val="Analis. E-gak dipakai"/>
      <sheetName val="scd"/>
      <sheetName val="REK"/>
      <sheetName val="BREKDOWN"/>
      <sheetName val="HARGA Satuan"/>
      <sheetName val="Persiapan"/>
      <sheetName val="Tanah(B)"/>
      <sheetName val="pondasi(C)"/>
      <sheetName val="Beton(G)"/>
      <sheetName val="Tower "/>
      <sheetName val="KOND &amp; ACC (UNBALANCE)"/>
      <sheetName val="RAB INST"/>
      <sheetName val="bang sederhana"/>
      <sheetName val="bang tdk"/>
      <sheetName val="bang sd"/>
      <sheetName val="bang kantor"/>
      <sheetName val="bangun wc"/>
      <sheetName val="analisa hrg sat-gak dipakai"/>
      <sheetName val="analisa hrg sat (2)"/>
      <sheetName val="upah&amp;material-gak dipakai"/>
      <sheetName val="analisa E-blm diprint"/>
      <sheetName val="analisa bahan-gak dipakai"/>
      <sheetName val="rekap E"/>
      <sheetName val="rekap alat"/>
      <sheetName val="alat -1-udah"/>
      <sheetName val="alat - 2-UDAH"/>
      <sheetName val="alat - 4-diprint"/>
      <sheetName val="REKAP K"/>
      <sheetName val="K.Pvb"/>
      <sheetName val="K.PvbB"/>
      <sheetName val="k.spl"/>
      <sheetName val="K.035"/>
      <sheetName val="K.040"/>
      <sheetName val="K 110"/>
      <sheetName val="K 111"/>
      <sheetName val="K.210"/>
      <sheetName val="K 211"/>
      <sheetName val="K.224"/>
      <sheetName val="K.310"/>
      <sheetName val="K.310.SPL"/>
      <sheetName val="K.311"/>
      <sheetName val="K.321"/>
      <sheetName val="K.321.SPL.A"/>
      <sheetName val="K.321.SPL.B"/>
      <sheetName val="k 422"/>
      <sheetName val="K510"/>
      <sheetName val="k 510 spl"/>
      <sheetName val="K.516"/>
      <sheetName val="K520"/>
      <sheetName val="K.618"/>
      <sheetName val="K  636"/>
      <sheetName val="K  641"/>
      <sheetName val="K  705"/>
      <sheetName val="K  710"/>
      <sheetName val="K  715"/>
      <sheetName val="K  719"/>
      <sheetName val="K  720"/>
      <sheetName val="K  721"/>
      <sheetName val="K  722"/>
      <sheetName val="K 726"/>
      <sheetName val="K  730"/>
      <sheetName val="K 815 SPL"/>
      <sheetName val="000"/>
      <sheetName val="100"/>
      <sheetName val="001"/>
      <sheetName val="BB2000"/>
      <sheetName val="LK2001"/>
      <sheetName val="KK2000"/>
      <sheetName val="CF2000"/>
      <sheetName val="BB2001"/>
      <sheetName val="KK2001"/>
      <sheetName val="CF2001"/>
      <sheetName val="CFAnggaran"/>
      <sheetName val="SPDana"/>
      <sheetName val="CFLK2001"/>
      <sheetName val="UshDebtw101"/>
      <sheetName val="UshDeb00"/>
      <sheetName val="UshDeb03001"/>
      <sheetName val="GABUNGAN"/>
      <sheetName val="MAP"/>
      <sheetName val="Mob-Site-3"/>
      <sheetName val="BREKDOWN5"/>
      <sheetName val="Analisa-1"/>
      <sheetName val="H.Dasar"/>
      <sheetName val="K&amp;ACC (UNCE) 1-5 ME"/>
      <sheetName val="RAB INST 1-5 ME"/>
      <sheetName val="RAB 1-5"/>
      <sheetName val="RKP 1-5"/>
      <sheetName val="MAP-1"/>
      <sheetName val="MAP-2"/>
      <sheetName val="MAP-3"/>
      <sheetName val="MAP-4"/>
      <sheetName val="MAP-5"/>
      <sheetName val="ANALISA-DC"/>
      <sheetName val="61004"/>
      <sheetName val="61005"/>
      <sheetName val="61006-1"/>
      <sheetName val="61006"/>
      <sheetName val="61007"/>
      <sheetName val="61008"/>
      <sheetName val="Parameter"/>
      <sheetName val="HPS Paket 3 RJKB"/>
      <sheetName val="HPS-Shd 1"/>
      <sheetName val="HPS-Shd 2"/>
      <sheetName val="HPS-Shd 3"/>
      <sheetName val="HPS-Shd 4"/>
      <sheetName val="USAHA"/>
      <sheetName val="BBM-PLMS"/>
      <sheetName val="KOTA"/>
      <sheetName val="LUAR_KOTA"/>
      <sheetName val="SEWA-KWH"/>
      <sheetName val="BELI-KWH"/>
      <sheetName val="BP&amp;UJL"/>
      <sheetName val="Laba-Rugi"/>
      <sheetName val="Neraca"/>
      <sheetName val="10 Indikator"/>
      <sheetName val="Value-Added"/>
      <sheetName val="Rasio"/>
      <sheetName val="Kinerja"/>
      <sheetName val="LK-1"/>
      <sheetName val="LK-1.1"/>
      <sheetName val="LK-1.2"/>
      <sheetName val="LK-1.3"/>
      <sheetName val="LK-1.4"/>
      <sheetName val="LK-1.5"/>
      <sheetName val="LK-1.6"/>
      <sheetName val="LK-1.7"/>
      <sheetName val="LK-2"/>
      <sheetName val="Basic Price"/>
      <sheetName val="U_PRICE"/>
      <sheetName val="RAB- Embalut-Tgrg"/>
      <sheetName val="REKAP-BQ"/>
      <sheetName val="BQ"/>
      <sheetName val="H. Satuan"/>
      <sheetName val="Persiapan(1)"/>
      <sheetName val="Tanah (2)"/>
      <sheetName val="Pondasi (3)"/>
      <sheetName val="Dinding (4)"/>
      <sheetName val="Plesteran (5)"/>
      <sheetName val="Kayu (6)"/>
      <sheetName val="Beton (7)"/>
      <sheetName val="Atap (8)"/>
      <sheetName val="Langit2 (9)"/>
      <sheetName val="Sanitasi (10)"/>
      <sheetName val="Besi-All (11)"/>
      <sheetName val="Kunci-kaca (12)"/>
      <sheetName val="Lantai-dinding (13)"/>
      <sheetName val="Cat (14)"/>
      <sheetName val="RESUME"/>
      <sheetName val="CF"/>
      <sheetName val="Amandemen-2004"/>
      <sheetName val="List"/>
      <sheetName val="Selisih Prod"/>
      <sheetName val="NerSubsis"/>
      <sheetName val="Pembelian"/>
      <sheetName val="Sw&amp;Bl"/>
      <sheetName val="Tap2006"/>
      <sheetName val="SelCpy"/>
      <sheetName val="rkap2007"/>
      <sheetName val="TaraKalor"/>
      <sheetName val="Catatan"/>
      <sheetName val="Chek"/>
      <sheetName val="kCal"/>
      <sheetName val="HitBln"/>
      <sheetName val="BBkr"/>
      <sheetName val="KMS-DIS5"/>
      <sheetName val="KMS-DISHIGH "/>
      <sheetName val="CB-Min"/>
      <sheetName val="CB-Gtl"/>
      <sheetName val="CB-Palu"/>
      <sheetName val="CB-Luwuk"/>
      <sheetName val="Sul-GI1"/>
      <sheetName val="Sul-TL1"/>
      <sheetName val="TDL2001"/>
      <sheetName val="TDL2002"/>
      <sheetName val="Sch-1"/>
      <sheetName val="Sch-2"/>
      <sheetName val="Sch-3"/>
      <sheetName val="Sch-4"/>
      <sheetName val="Sch-5"/>
      <sheetName val="Kamus"/>
      <sheetName val="Basket"/>
      <sheetName val="JTM"/>
      <sheetName val="JTR"/>
      <sheetName val="Gardu"/>
      <sheetName val="SR"/>
      <sheetName val="KWhmeter"/>
      <sheetName val="UAI"/>
      <sheetName val="Rekap000"/>
      <sheetName val="Basket000"/>
      <sheetName val="JTM000"/>
      <sheetName val="JTR000"/>
      <sheetName val="Gardu000"/>
      <sheetName val="SR000"/>
      <sheetName val="kWhmeter0"/>
      <sheetName val="UAI000"/>
      <sheetName val="NRCPTK01"/>
      <sheetName val="NRCKTP01"/>
      <sheetName val="NRCPTS01"/>
      <sheetName val="NRCSKW01"/>
      <sheetName val="NRCSGU01"/>
      <sheetName val="NRC-STG"/>
      <sheetName val="NRCSBS01"/>
      <sheetName val="PkRp"/>
      <sheetName val="PkVal"/>
      <sheetName val="PkJtRp"/>
      <sheetName val="PkJtVal"/>
      <sheetName val="ByDkpRp"/>
      <sheetName val="ByDkpVal"/>
      <sheetName val="ByDkpJtRp"/>
      <sheetName val="ByDkpJtVal"/>
      <sheetName val="ByPinjRp"/>
      <sheetName val="ByPinjVal"/>
      <sheetName val="000000"/>
      <sheetName val="DAFISI"/>
      <sheetName val="Jelas"/>
      <sheetName val="LR"/>
      <sheetName val="LR_F"/>
      <sheetName val="Arus_Kas"/>
      <sheetName val="RE"/>
      <sheetName val="Cat"/>
      <sheetName val="BukuBesar"/>
      <sheetName val="L1_1"/>
      <sheetName val="L1_2"/>
      <sheetName val="L1_3"/>
      <sheetName val="L1_4"/>
      <sheetName val="L1_5"/>
      <sheetName val="L1_6"/>
      <sheetName val="L1_7"/>
      <sheetName val="L1_8"/>
      <sheetName val="L1_9"/>
      <sheetName val="L2_1"/>
      <sheetName val="L2_2"/>
      <sheetName val="L2_3"/>
      <sheetName val="L2_4"/>
      <sheetName val="L_2_4b"/>
      <sheetName val="L2_5"/>
      <sheetName val="L2_6"/>
      <sheetName val="L3_1"/>
      <sheetName val="L3_2"/>
      <sheetName val="L3_3"/>
      <sheetName val="L3_4"/>
      <sheetName val="L3_5"/>
      <sheetName val="L_4"/>
      <sheetName val="L_4_1"/>
      <sheetName val="L_5"/>
      <sheetName val="L_6"/>
      <sheetName val="L_7"/>
      <sheetName val="L_8a"/>
      <sheetName val="L_8b"/>
      <sheetName val="L_9"/>
      <sheetName val="L_10"/>
      <sheetName val="L_11"/>
      <sheetName val="L_12"/>
      <sheetName val="L_13"/>
      <sheetName val="L_14"/>
      <sheetName val="L_14b"/>
      <sheetName val="L_15"/>
      <sheetName val="L_16"/>
      <sheetName val="L_17"/>
      <sheetName val="L_18"/>
      <sheetName val="L_19"/>
      <sheetName val="L_20_1"/>
      <sheetName val="L_20_2"/>
      <sheetName val="L_21"/>
      <sheetName val="L_22"/>
      <sheetName val="L_23"/>
      <sheetName val="L_24"/>
      <sheetName val="L_25"/>
      <sheetName val="L_26"/>
      <sheetName val="L_27"/>
      <sheetName val="L_27_1"/>
      <sheetName val="L_27_2"/>
      <sheetName val="L_28a"/>
      <sheetName val="L_28b"/>
      <sheetName val="L_28c"/>
      <sheetName val="L_29"/>
      <sheetName val="W-NAD"/>
      <sheetName val="W-SU"/>
      <sheetName val="W-SB"/>
      <sheetName val="W-R"/>
      <sheetName val="W-SJB"/>
      <sheetName val="W-L"/>
      <sheetName val="W-BB"/>
      <sheetName val="W-KB"/>
      <sheetName val="W-KST"/>
      <sheetName val="W-KT"/>
      <sheetName val="W-SUT"/>
      <sheetName val="W-SSR"/>
      <sheetName val="W-M"/>
      <sheetName val="W-P"/>
      <sheetName val="W-NTB"/>
      <sheetName val="W-NTT"/>
      <sheetName val="D-B"/>
      <sheetName val="D-JTM"/>
      <sheetName val="D-JTG"/>
      <sheetName val="D-JBB"/>
      <sheetName val="D-JRT"/>
      <sheetName val="K-SBU"/>
      <sheetName val="K-SBS"/>
      <sheetName val="P3B-J"/>
      <sheetName val="P3B-S"/>
      <sheetName val="JPP"/>
      <sheetName val="JE"/>
      <sheetName val="JP"/>
      <sheetName val="JMK"/>
      <sheetName val="JS"/>
      <sheetName val="PP"/>
      <sheetName val="KP"/>
      <sheetName val="P-SA"/>
      <sheetName val="P-SSR"/>
      <sheetName val="P-JBN"/>
      <sheetName val="P-S"/>
      <sheetName val="P-K"/>
      <sheetName val="K-TJ"/>
      <sheetName val="K-MTR"/>
      <sheetName val="K-CLG"/>
      <sheetName val="PJB"/>
      <sheetName val="IP"/>
      <sheetName val="BTM"/>
      <sheetName val="ICP"/>
      <sheetName val="PLN E"/>
      <sheetName val="PLN TRK"/>
      <sheetName val="Raker 9 april"/>
      <sheetName val="REK WIL"/>
      <sheetName val="REK DIS"/>
      <sheetName val="REK KP"/>
      <sheetName val="REK JP"/>
      <sheetName val="REK PIK"/>
      <sheetName val="REK AP"/>
      <sheetName val="REKAP UNIT 1"/>
      <sheetName val="REKAP UNIT 2"/>
      <sheetName val="RIP 1"/>
      <sheetName val="RKAI 1"/>
      <sheetName val="RISD 1"/>
      <sheetName val="RIP"/>
      <sheetName val="RKAI"/>
      <sheetName val="RISD"/>
      <sheetName val="PENYERTAAN"/>
      <sheetName val="DAF PROY"/>
      <sheetName val="Rekap FSK TRW07"/>
      <sheetName val="Rekap Fisik MCT"/>
      <sheetName val="UAI_4"/>
      <sheetName val="UAI_2"/>
      <sheetName val="SR_07"/>
      <sheetName val="Target Fisik"/>
      <sheetName val="GI"/>
      <sheetName val="GI utara"/>
      <sheetName val="Neraca GI"/>
      <sheetName val="Kal-TL"/>
      <sheetName val="Kal-GI"/>
      <sheetName val="Berat Tower"/>
      <sheetName val="SCH 1 - TRW"/>
      <sheetName val="PARAM"/>
      <sheetName val="Dari P3B H_S_Versi 1"/>
      <sheetName val="HPS Paket 3 RJKB (2)"/>
      <sheetName val="Dialog"/>
      <sheetName val="Factor"/>
      <sheetName val="Container"/>
      <sheetName val="GenlistHI"/>
      <sheetName val="Genlist RPTL DES'03"/>
      <sheetName val="GenlistLO"/>
      <sheetName val="Genlist RPTL SEP'03"/>
      <sheetName val="Inv_NAD"/>
      <sheetName val="Inv_SUMUT"/>
      <sheetName val="Inv_RIAU"/>
      <sheetName val="Inv_SUMBAR"/>
      <sheetName val="Inv_S2JB"/>
      <sheetName val="Inv_LAMPUNG"/>
      <sheetName val="Inv_BABEL"/>
      <sheetName val="Inv_KITLUR SUMBAGUT"/>
      <sheetName val="Inv_KITLUR SUMBAGSEL"/>
      <sheetName val="Summary SUMATRA"/>
      <sheetName val="Inv_KALBAR"/>
      <sheetName val="Inv_KALTIM"/>
      <sheetName val="Inv_KALSELTENG"/>
      <sheetName val="Summary KALIMANTAN"/>
      <sheetName val="Inv_SULUTENGGO"/>
      <sheetName val="Inv_SULSELRA"/>
      <sheetName val="Summary SULAWESI"/>
      <sheetName val="Inv_NTB"/>
      <sheetName val="Inv_NTT"/>
      <sheetName val="Inv_MALUKU"/>
      <sheetName val="Module1"/>
      <sheetName val="Module2"/>
      <sheetName val="Module5"/>
      <sheetName val="Inv_PAPUA"/>
      <sheetName val="Inv_OUTSIDE JAVA"/>
      <sheetName val="Summary LUAR JAWA"/>
      <sheetName val="Bruto (3)"/>
      <sheetName val="Bruto (2)"/>
      <sheetName val="Hitung_Energi"/>
      <sheetName val="Hasil-Energi"/>
      <sheetName val="Hasil -Cost"/>
      <sheetName val="Komposisi"/>
      <sheetName val="Resume-Bruto"/>
      <sheetName val="Energy"/>
      <sheetName val="Bruto"/>
      <sheetName val="Biaya-netto"/>
      <sheetName val="Biaya-bruto"/>
      <sheetName val="RpkWH03"/>
      <sheetName val="ResumeBB"/>
      <sheetName val="ResumeBB (2)"/>
      <sheetName val="Geot"/>
      <sheetName val="Gas"/>
      <sheetName val="BatuBara"/>
      <sheetName val="BB-CF"/>
      <sheetName val="MFO"/>
      <sheetName val="MFO-CF"/>
      <sheetName val="HSD"/>
      <sheetName val="Marginal"/>
      <sheetName val="Resume-CF"/>
      <sheetName val="Biaya-netto (abcd-1)"/>
      <sheetName val="Biaya-netto(ABCD)"/>
      <sheetName val="03"/>
      <sheetName val="04"/>
      <sheetName val="05"/>
      <sheetName val="06"/>
      <sheetName val="07"/>
      <sheetName val="08"/>
      <sheetName val="Biaya-netto (3)"/>
      <sheetName val="XXXXXXXX"/>
      <sheetName val="Install"/>
      <sheetName val="Geot-cf"/>
      <sheetName val="Air-cf"/>
      <sheetName val="Gas-cf"/>
      <sheetName val="HSD-CF"/>
      <sheetName val="TDS LSITU"/>
      <sheetName val="REKAP TOWER LSITU"/>
      <sheetName val="A. DATA  2CCTLSITU"/>
      <sheetName val="BQ TL 2cctLSITU"/>
      <sheetName val=" RAB 2cctZEBRA LSITU  "/>
      <sheetName val=" SHORTRAB 2cctZEBRA LSITU "/>
      <sheetName val="LONGFORM boq 2cctZEBRA LSITU "/>
      <sheetName val="SHORTformBOQ2cctZEBRA "/>
      <sheetName val="longformBQ TL 2cctCBD"/>
      <sheetName val=" RAB 2cct TACSR 520 final"/>
      <sheetName val="SHORT RAB 2cct TACSR 520 final "/>
      <sheetName val="SHORT FORM BOQ 2cct TACSR 520 "/>
      <sheetName val="FORM BQ TL PRATU 4cct"/>
      <sheetName val=" RAB 4cct DETAIL"/>
      <sheetName val="SHORTRAB 4cct "/>
      <sheetName val="SHORTformBOQ 4cct  "/>
      <sheetName val="REKAP TOWER"/>
      <sheetName val="RKAP PONDASI"/>
      <sheetName val="A. DATA  2cct "/>
      <sheetName val="TDS"/>
      <sheetName val="A. DATA  4cct"/>
      <sheetName val="RESUME TOTAL"/>
      <sheetName val="RESUME (2)"/>
      <sheetName val="REKAP UNIT 3"/>
      <sheetName val="RIP 3"/>
      <sheetName val="L-R"/>
      <sheetName val="NRC"/>
      <sheetName val="PerhitunganKinKeu_kit"/>
      <sheetName val="target_penunjang"/>
      <sheetName val="target_kit"/>
      <sheetName val="TARGET kit_p3b2003"/>
      <sheetName val="ubay"/>
      <sheetName val="sept 01-07"/>
      <sheetName val="sept"/>
      <sheetName val="Neraca Changes"/>
      <sheetName val="Laba Rugi Changes"/>
      <sheetName val="Investasi Changes"/>
      <sheetName val="Daftar Isi"/>
      <sheetName val="Asumsi"/>
      <sheetName val="PTKU"/>
      <sheetName val="LabaRugi Unsur"/>
      <sheetName val="LabaRugi Fungsi"/>
      <sheetName val="Penjelas"/>
      <sheetName val="JualGTarif(11A)"/>
      <sheetName val="PendOpLain(11B)"/>
      <sheetName val="IkhtisarBiop(12.0)"/>
      <sheetName val="PembelianiTL(12A1"/>
      <sheetName val="SewaPemb(12A2)"/>
      <sheetName val="BBMJenis(12B1)"/>
      <sheetName val="ProduksiTL(12B2)"/>
      <sheetName val="HarMat(12C1)"/>
      <sheetName val="HarJabor(12C2)"/>
      <sheetName val="BBaku(12C3)"/>
      <sheetName val="BPeg-F(12D1)"/>
      <sheetName val="Bipeg-U(12D2)"/>
      <sheetName val="BOLain(12E1)"/>
      <sheetName val="BOLain(12E2)"/>
      <sheetName val="PendaLuOp(13)"/>
      <sheetName val="BiLuOp(14)"/>
      <sheetName val="BiPinjamin(15)"/>
      <sheetName val="PenjTL(18)"/>
      <sheetName val="LabaRugi Lainnya 2005(20)"/>
      <sheetName val="LabaRugi Unsur2004(21A)"/>
      <sheetName val="LabaRugi Fungsi2004(21B)"/>
      <sheetName val="L"/>
      <sheetName val="TUL III-09"/>
      <sheetName val="FAKTORMWHJUAL (2)"/>
      <sheetName val="FAKTORMWHJUAL"/>
      <sheetName val="Submission Form"/>
      <sheetName val="Feuil2"/>
      <sheetName val="XL4Test5"/>
      <sheetName val="ANALISABBM"/>
      <sheetName val="NR"/>
      <sheetName val="PSO2005"/>
      <sheetName val="PENJ2005"/>
      <sheetName val="HPP"/>
      <sheetName val="KOKIN"/>
      <sheetName val="K2004"/>
      <sheetName val="SALDO KAS"/>
      <sheetName val="SBDN"/>
      <sheetName val="PEREK"/>
      <sheetName val="PSO2004"/>
      <sheetName val="INV-T"/>
      <sheetName val="datNR"/>
      <sheetName val="BBM"/>
      <sheetName val="datLR"/>
      <sheetName val="PENJ2004"/>
      <sheetName val="L6"/>
      <sheetName val="L6l"/>
      <sheetName val="IPP VOLUME"/>
      <sheetName val="HPP04"/>
      <sheetName val="STAT"/>
      <sheetName val="PPSUB"/>
      <sheetName val="SUBhpp"/>
      <sheetName val="LRA"/>
      <sheetName val="NRA"/>
      <sheetName val="LRA1"/>
      <sheetName val="LRU05"/>
      <sheetName val="LRU04"/>
      <sheetName val="LRBACEH"/>
      <sheetName val="Lamp"/>
      <sheetName val="LISWAS"/>
      <sheetName val="PenBP"/>
      <sheetName val="PSUSUT"/>
      <sheetName val="BDOP5"/>
      <sheetName val="ad51"/>
      <sheetName val="ad52"/>
      <sheetName val="SewD"/>
      <sheetName val="LMNR"/>
      <sheetName val="JKP"/>
      <sheetName val="AKT"/>
      <sheetName val="LM1NR"/>
      <sheetName val="NRU"/>
      <sheetName val="DRNRU"/>
      <sheetName val="datBAB"/>
      <sheetName val="FUNGSI"/>
      <sheetName val="Rp.kWh"/>
      <sheetName val="L1"/>
      <sheetName val="L2"/>
      <sheetName val="L3"/>
      <sheetName val="L5"/>
      <sheetName val="L7"/>
      <sheetName val="L8"/>
      <sheetName val="L9"/>
      <sheetName val="ONK"/>
      <sheetName val="PembelianL"/>
      <sheetName val="SewaDL"/>
      <sheetName val="PENDAPATAN"/>
      <sheetName val="HAR"/>
      <sheetName val="HRT1"/>
      <sheetName val="L11PEG"/>
      <sheetName val="PEG"/>
      <sheetName val="datPEG"/>
      <sheetName val="L12ADM"/>
      <sheetName val="ADM"/>
      <sheetName val="ADM05"/>
      <sheetName val="BDOP"/>
      <sheetName val="BDOP1"/>
      <sheetName val="datBDOP"/>
      <sheetName val="DLOP"/>
      <sheetName val="DLOP1"/>
      <sheetName val="L21"/>
      <sheetName val="INF-UN"/>
      <sheetName val="Piutang"/>
      <sheetName val="datpen"/>
      <sheetName val="L4"/>
      <sheetName val="DATAVARIABEL"/>
      <sheetName val="LABARUGI"/>
      <sheetName val="SPDN"/>
      <sheetName val="CASHFLOW"/>
      <sheetName val="PEREQ"/>
      <sheetName val="PPem"/>
      <sheetName val="LRANG"/>
      <sheetName val="NRANG"/>
      <sheetName val="ROE"/>
      <sheetName val="PenTL"/>
      <sheetName val="PenGol"/>
      <sheetName val="SalesUnit"/>
      <sheetName val="KVAGOL"/>
      <sheetName val="PendBP"/>
      <sheetName val="Ongkos Angkut"/>
      <sheetName val="Pendukung"/>
      <sheetName val="OIL"/>
      <sheetName val="AOHAR"/>
      <sheetName val="POLain"/>
      <sheetName val="Dana"/>
      <sheetName val="CFBulanan"/>
      <sheetName val="Inv-SD"/>
      <sheetName val="INVES-F"/>
      <sheetName val="NRCunit2004"/>
      <sheetName val="LRUnit2004"/>
      <sheetName val="BiAdm"/>
      <sheetName val="adm_dat"/>
      <sheetName val="SewaD"/>
      <sheetName val="DEPRES"/>
      <sheetName val="Revaldll"/>
      <sheetName val="BAB Lainnya"/>
      <sheetName val="LISWAS4"/>
      <sheetName val="CashBudget"/>
      <sheetName val="DataLR"/>
      <sheetName val="DataNRC"/>
      <sheetName val="F-KIT"/>
      <sheetName val="F-DIST"/>
      <sheetName val="pelanggan"/>
      <sheetName val="investasi"/>
      <sheetName val="sfc&amp;hrgbbm"/>
      <sheetName val="biayabbm"/>
      <sheetName val="PRODUKSI"/>
      <sheetName val="penjualantl"/>
      <sheetName val="ekuitas"/>
      <sheetName val="neracatlub"/>
      <sheetName val="neracatl"/>
      <sheetName val="lkbiayabbm"/>
      <sheetName val="pinjaman"/>
      <sheetName val="Laba Rugi"/>
      <sheetName val="00000000"/>
      <sheetName val="By Non HPP"/>
      <sheetName val="Beban-Usaha"/>
      <sheetName val="LK2004"/>
      <sheetName val="DPN"/>
      <sheetName val="AT 2004"/>
      <sheetName val="Biaya&amp;NrcKWh"/>
      <sheetName val="NE"/>
      <sheetName val="Perhit.HPP"/>
      <sheetName val="GambarB"/>
      <sheetName val="Subsidi"/>
      <sheetName val="Cair Subs"/>
      <sheetName val="000001"/>
      <sheetName val="W1"/>
      <sheetName val="W2"/>
      <sheetName val="W3"/>
      <sheetName val="W4"/>
      <sheetName val="W5"/>
      <sheetName val="W6"/>
      <sheetName val="W7"/>
      <sheetName val="W8"/>
      <sheetName val="W9"/>
      <sheetName val="W10"/>
      <sheetName val="w11"/>
      <sheetName val="batam"/>
      <sheetName val="kitut"/>
      <sheetName val="kitsel"/>
      <sheetName val="GABWIL"/>
      <sheetName val="JATIM"/>
      <sheetName val="JATENG"/>
      <sheetName val="JABAR"/>
      <sheetName val="dki"/>
      <sheetName val="P3B"/>
      <sheetName val="BENGKEL"/>
      <sheetName val="GABDIS"/>
      <sheetName val="DKP"/>
      <sheetName val="LMK"/>
      <sheetName val="JASDIK"/>
      <sheetName val="PPE"/>
      <sheetName val="pusat"/>
      <sheetName val="PENGUS"/>
      <sheetName val="DAK"/>
      <sheetName val="HOLDING"/>
      <sheetName val="PJB1"/>
      <sheetName val="PJB2"/>
      <sheetName val="ANAK"/>
      <sheetName val="KONSOLIDASI"/>
      <sheetName val="TRANS"/>
      <sheetName val="RAB "/>
      <sheetName val="Sat. Pek."/>
      <sheetName val="Erection"/>
      <sheetName val="Pengadaan"/>
      <sheetName val="Pondasi"/>
      <sheetName val="B D AA6"/>
      <sheetName val="B D BB6"/>
      <sheetName val="B D CC6"/>
      <sheetName val="B D DD6"/>
      <sheetName val="Periode"/>
      <sheetName val="DaftarIsi"/>
      <sheetName val="NRC-Unit"/>
      <sheetName val="LRU-Unit"/>
      <sheetName val="Perubahan Baru"/>
      <sheetName val="a"/>
      <sheetName val="kali-2000"/>
      <sheetName val="kali-2001"/>
      <sheetName val="PRELIMINARIES"/>
      <sheetName val="GONDOLA"/>
      <sheetName val="PEK.TAMBAH KURANG"/>
      <sheetName val="BIAYA CADANGAN"/>
      <sheetName val="REKAPITULASI AKHIR"/>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I_KAMAR"/>
      <sheetName val="Current"/>
      <sheetName val="PERTANYAAN"/>
      <sheetName val="Ana duct"/>
      <sheetName val="Hsd Duct"/>
      <sheetName val="Grille"/>
      <sheetName val="DM"/>
      <sheetName val="Pipe"/>
      <sheetName val="valve"/>
      <sheetName val="Data Hitungan"/>
      <sheetName val="Aks Pipa"/>
      <sheetName val="AC"/>
      <sheetName val="K.TambahAC"/>
      <sheetName val="FH"/>
      <sheetName val="K.TambahFH"/>
      <sheetName val="valve 16k"/>
      <sheetName val="ASS-PL"/>
      <sheetName val="Fitting"/>
      <sheetName val="0000"/>
      <sheetName val="1000"/>
      <sheetName val="ELEKTRIKAL"/>
      <sheetName val="Plumbing"/>
      <sheetName val="Dafmat"/>
      <sheetName val="Pompa"/>
      <sheetName val="Ven Fan"/>
      <sheetName val="valve-20k"/>
      <sheetName val="valve-10k"/>
      <sheetName val="MAIN"/>
      <sheetName val="BOLT-DATA"/>
      <sheetName val="BOLT"/>
      <sheetName val="MU"/>
      <sheetName val="Analisa Str+Ars"/>
      <sheetName val="Bhn cost"/>
      <sheetName val="Sub cost"/>
      <sheetName val="Sub"/>
      <sheetName val="Alat cost"/>
      <sheetName val="rap"/>
      <sheetName val="bhn"/>
      <sheetName val="spek"/>
      <sheetName val="altok"/>
      <sheetName val="bumok"/>
      <sheetName val="altprec"/>
      <sheetName val="bumprec"/>
      <sheetName val="B - Norelec"/>
      <sheetName val="rek-fbhk"/>
      <sheetName val="rek-fitAB"/>
      <sheetName val="rek-hbk"/>
      <sheetName val="rek-val"/>
      <sheetName val="bq-kt"/>
      <sheetName val="bq-ktsa"/>
      <sheetName val="bq-ktf"/>
      <sheetName val="bq-kthk"/>
      <sheetName val="bq-ktc"/>
      <sheetName val="bq-kth"/>
      <sheetName val="bq-ktv"/>
      <sheetName val="rek-san1"/>
      <sheetName val="rek-hot"/>
      <sheetName val="rek-fitPP "/>
      <sheetName val="bq-pl"/>
      <sheetName val="Total"/>
      <sheetName val="Acessoris"/>
      <sheetName val="Apartement"/>
      <sheetName val="Jembatan"/>
      <sheetName val="MallAC"/>
      <sheetName val="Peghitungan"/>
      <sheetName val="MALL_K"/>
      <sheetName val="Item Tambahan"/>
      <sheetName val="APARTment_K"/>
      <sheetName val="Jembatan_K"/>
      <sheetName val="KOP"/>
      <sheetName val="FF"/>
      <sheetName val="Penjumlahan"/>
      <sheetName val="DAF-1"/>
      <sheetName val="DAF-2"/>
      <sheetName val="DAF-3"/>
      <sheetName val="DAF-4"/>
      <sheetName val="Cover depan"/>
      <sheetName val="cover(PJML)"/>
      <sheetName val="Cover (1)"/>
      <sheetName val="Cover (2)"/>
      <sheetName val="Cover (3)"/>
      <sheetName val="COVER (4)"/>
      <sheetName val="CAT_HRG"/>
      <sheetName val="Prelim"/>
      <sheetName val="Bag_1"/>
      <sheetName val="DAF_1"/>
      <sheetName val="DAF_2 "/>
      <sheetName val="DAF_3"/>
      <sheetName val="DAF_4"/>
      <sheetName val="DAF_5"/>
      <sheetName val="DAF_ 6"/>
      <sheetName val="DAFTAR 7"/>
      <sheetName val="DAFTAR_8"/>
      <sheetName val="DAFTAR_9"/>
      <sheetName val="DAFTAR_10"/>
      <sheetName val="DAFTAR_11"/>
      <sheetName val="Daf___"/>
      <sheetName val="Add ME"/>
      <sheetName val="LIST MATERIAL REV"/>
      <sheetName val="Bag_III"/>
      <sheetName val="Bag_IV"/>
      <sheetName val="ana"/>
      <sheetName val="u"/>
      <sheetName val="s"/>
      <sheetName val="DAF-5"/>
      <sheetName val="DAF-6"/>
      <sheetName val="DAF-7"/>
      <sheetName val="DAF-8"/>
      <sheetName val="DAF-9"/>
      <sheetName val="DAF-10"/>
      <sheetName val="DAF-11"/>
      <sheetName val="Cover1"/>
      <sheetName val="DataTeknis1"/>
      <sheetName val="Luas Gedung1"/>
      <sheetName val="Rkp total full"/>
      <sheetName val="Rkp Lt-1 full"/>
      <sheetName val=" Lt-1 Full"/>
      <sheetName val="Rekap Lt-2"/>
      <sheetName val="Finishing Lt-2"/>
      <sheetName val="Rekap - Lt-3"/>
      <sheetName val="Finishing Lt-3 &amp; Atap"/>
      <sheetName val="Rekap -sarana luar"/>
      <sheetName val="Sarana Luar"/>
      <sheetName val="AGENDA"/>
      <sheetName val="LUAS LANTAI"/>
      <sheetName val="REKAP ELEKTRIKAL"/>
      <sheetName val="TELEPON"/>
      <sheetName val="SOUND"/>
      <sheetName val="F ALARM"/>
      <sheetName val="BAS"/>
      <sheetName val="CCTV"/>
      <sheetName val="GENSET"/>
      <sheetName val="TRAFO"/>
      <sheetName val="REKAP MEKANIKAL"/>
      <sheetName val="ELEVATOR"/>
      <sheetName val="HYDRANT"/>
      <sheetName val="SPRINKLER"/>
      <sheetName val="JUMLAH(3)"/>
      <sheetName val="JUMLAH(2)"/>
      <sheetName val="D2.1-Cover"/>
      <sheetName val="D2.1"/>
      <sheetName val="D2.2-Cover"/>
      <sheetName val="D2.2"/>
      <sheetName val="D3.1-Cover(MALL&amp;PARK)"/>
      <sheetName val="D3.1"/>
      <sheetName val="D3.2-Cover(LANDS)"/>
      <sheetName val="D3.2"/>
      <sheetName val="D3.3-Cover(T-A)"/>
      <sheetName val="D3.3"/>
      <sheetName val="D3.4-Cover(T-B)"/>
      <sheetName val="D3.4"/>
      <sheetName val="D3.5-Cover(T-C)"/>
      <sheetName val="D3.5"/>
      <sheetName val="D.3.6-Cover.BAJA"/>
      <sheetName val="D3.6"/>
      <sheetName val="2"/>
      <sheetName val="2.1"/>
      <sheetName val="2.2"/>
      <sheetName val="2.3"/>
      <sheetName val="2.4"/>
      <sheetName val="2.5A"/>
      <sheetName val="2.5B"/>
      <sheetName val="2.5"/>
      <sheetName val="2.6"/>
      <sheetName val="2.7"/>
      <sheetName val="2.8"/>
      <sheetName val="2.9"/>
      <sheetName val="2.10"/>
      <sheetName val="2.11"/>
      <sheetName val="2.12"/>
      <sheetName val="2.13"/>
      <sheetName val="Elekt"/>
      <sheetName val="SS"/>
      <sheetName val="MATV"/>
      <sheetName val="Elv"/>
      <sheetName val="Traf&amp;Genst"/>
      <sheetName val="DATA CENTER"/>
      <sheetName val="OFFICE 4 LT"/>
      <sheetName val="OFFICE 2 LT"/>
      <sheetName val="COV2.4 "/>
      <sheetName val="D2.4"/>
      <sheetName val="COV3.3"/>
      <sheetName val="D3-3"/>
      <sheetName val="COV4.3 "/>
      <sheetName val="D4.3 (TE)"/>
      <sheetName val="COV5.3"/>
      <sheetName val="D5.3 (TF) "/>
      <sheetName val="COV6.3"/>
      <sheetName val="D6.3 (TG)"/>
      <sheetName val="COV7.3"/>
      <sheetName val="D7.3 (TH)"/>
      <sheetName val="COV8.3"/>
      <sheetName val="D8.3 (TJ)"/>
      <sheetName val="COV9.3"/>
      <sheetName val="D9.3 (TK) "/>
      <sheetName val="COVER PLAFOND"/>
      <sheetName val="COVER BASEMEN"/>
      <sheetName val="D3.4.1"/>
      <sheetName val="COVER PODIUM"/>
      <sheetName val="D3.4.2"/>
      <sheetName val="COVER APARTEMEN"/>
      <sheetName val="D3.4.3"/>
      <sheetName val="COVER HOTEL"/>
      <sheetName val="D3.4.4"/>
      <sheetName val="COVER BOUTIQUE"/>
      <sheetName val="D3.4.5"/>
      <sheetName val="HRG BHN"/>
      <sheetName val="ANALS ARS"/>
      <sheetName val="ANALS KY"/>
      <sheetName val="ANALS ME"/>
      <sheetName val="E"/>
      <sheetName val="01A- RAB"/>
      <sheetName val="1A RKAB TTL"/>
      <sheetName val="01A- RAB (ars)"/>
      <sheetName val="Mandor"/>
      <sheetName val="HT"/>
      <sheetName val="SELASAR-2"/>
      <sheetName val="GT-2 "/>
      <sheetName val="me"/>
      <sheetName val="REKAP UTAMA"/>
      <sheetName val="FINISHING"/>
      <sheetName val="HALAMAN"/>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Cashflow2x"/>
      <sheetName val="UM 10%"/>
      <sheetName val="Cashflow3x"/>
      <sheetName val="Cashflow perbl"/>
      <sheetName val="Lingkup"/>
      <sheetName val="STR-ARS"/>
      <sheetName val="Cover Daf-2"/>
      <sheetName val="Cover Daf-2 (2)"/>
      <sheetName val="BQ Daf-2"/>
      <sheetName val="MISC"/>
      <sheetName val="BLN"/>
      <sheetName val="GSK"/>
      <sheetName val="Isolasi Luar"/>
      <sheetName val="Isolasi Luar Dalam"/>
      <sheetName val="DAFTAR NO_1_PRELIM"/>
      <sheetName val="DAFTAR NO_2 PEK_ ELEKTRIKAL"/>
      <sheetName val="Trafo &amp; Panel"/>
      <sheetName val="Kabel"/>
      <sheetName val="Lampu &amp; Saklar"/>
      <sheetName val="Inst. Elektrikal"/>
      <sheetName val="Kabel Ladder &amp; Tray"/>
      <sheetName val="DAFTAR NO_3 PENANGKAL PETIR"/>
      <sheetName val="DAFTAR NO_4 PEK_ FIRE ALARM"/>
      <sheetName val="Equip-Fire"/>
      <sheetName val="DAFTAR NO_5 PEK_ TELEPON"/>
      <sheetName val="Equip-Telp."/>
      <sheetName val="Inst. Elektronik"/>
      <sheetName val="DAFTAR NO_6 PEK_ TATA SUARA"/>
      <sheetName val="Equip-TS"/>
      <sheetName val="DAFTAR NO_7 PEK_ MATV"/>
      <sheetName val="Equip-MATV"/>
      <sheetName val="DAFTAR NO_8 PEK_ CCTV"/>
      <sheetName val="Equip-CCTV"/>
      <sheetName val="DAFTAR NO_9 PEK_ VIDEOPHONE"/>
      <sheetName val="Equip-Videophone"/>
      <sheetName val="DAFTAR NO_10 PEK_ ACCESS CONTRO"/>
      <sheetName val="Equip-Access"/>
      <sheetName val="DAFTAR NO_11 TAM-KUR"/>
      <sheetName val="Preambul"/>
      <sheetName val="326CHEL"/>
      <sheetName val="Tambah Kurang"/>
      <sheetName val="analisa listrik"/>
      <sheetName val="Harga Satuan Bahan"/>
      <sheetName val="hrst upah"/>
      <sheetName val="analisa hrst elektrik"/>
      <sheetName val="cash flow"/>
      <sheetName val="Markup"/>
      <sheetName val="ME RR1"/>
      <sheetName val="RR1 (EL)"/>
      <sheetName val="RR1 (AC)"/>
      <sheetName val="RR1 (PLB)"/>
      <sheetName val="ME RR2"/>
      <sheetName val="RR2 (EL)"/>
      <sheetName val="RR2 (AC)"/>
      <sheetName val="RR2 (PLB)"/>
      <sheetName val="ME RR3"/>
      <sheetName val="RR3 (EL)"/>
      <sheetName val="RR3 (AC)"/>
      <sheetName val="RR3 (PLB)"/>
      <sheetName val="ME RRK1"/>
      <sheetName val="RRK1 (EL)"/>
      <sheetName val="RRK1 (AC)"/>
      <sheetName val="RRK1 (PLB)"/>
      <sheetName val="ME RRK2"/>
      <sheetName val="RRK2 (EL)"/>
      <sheetName val="RRK2 (AC)"/>
      <sheetName val="RRK2 (PLB)"/>
      <sheetName val="ME RRK3"/>
      <sheetName val="RRK3 (EL)"/>
      <sheetName val="RRK3 (AC)"/>
      <sheetName val="RRK3 (PLB)"/>
      <sheetName val="ME RB1"/>
      <sheetName val="RB1 (EL)"/>
      <sheetName val="RB1 (AC)"/>
      <sheetName val="RB1 (PLB)"/>
      <sheetName val="ME RB2"/>
      <sheetName val="RB2 (EL)"/>
      <sheetName val="RB2 (AC)"/>
      <sheetName val="RB2 (PLB)"/>
      <sheetName val="ME RB3"/>
      <sheetName val="RB3 (EL)"/>
      <sheetName val="RB3 (AC)"/>
      <sheetName val="RB3 (PLB)"/>
      <sheetName val="SPH"/>
      <sheetName val="INDEX"/>
      <sheetName val="mu rev"/>
      <sheetName val="overhead"/>
      <sheetName val="simak"/>
      <sheetName val="uraian teknis"/>
      <sheetName val="Met-Tek"/>
      <sheetName val="Sc Bahan"/>
      <sheetName val="Man Power"/>
      <sheetName val="O&amp;O-Alat"/>
      <sheetName val="Sc Alat"/>
      <sheetName val="RENC MUTU"/>
      <sheetName val="TS (2)"/>
      <sheetName val="Jadwal (2)"/>
      <sheetName val="Sch Person"/>
      <sheetName val="Daftar Alat"/>
      <sheetName val="Konf"/>
      <sheetName val="Anal Mob"/>
      <sheetName val="Mob"/>
      <sheetName val="Pemel Rutin"/>
      <sheetName val="Subkontrak"/>
      <sheetName val="girder 1"/>
      <sheetName val="girder 2"/>
      <sheetName val="BGS"/>
      <sheetName val="Met-Tek (2)"/>
      <sheetName val="INFO"/>
      <sheetName val="CAT-HRG "/>
      <sheetName val="DAF- 4"/>
      <sheetName val="DAFT-12"/>
      <sheetName val="SC-FIN"/>
      <sheetName val="Spek Kusen"/>
      <sheetName val="Kusen"/>
      <sheetName val="AN-Prelim"/>
      <sheetName val="AN-M&amp;E"/>
      <sheetName val="BD"/>
      <sheetName val="Gross Area"/>
      <sheetName val="Vol-M&amp;E"/>
      <sheetName val="T-Sch"/>
      <sheetName val="Remark"/>
      <sheetName val="RUKAN"/>
      <sheetName val="TS - FHISIK (2)"/>
      <sheetName val="Anal"/>
      <sheetName val="RAB-NEGO"/>
      <sheetName val="REKAP-NEGO"/>
      <sheetName val="RABT"/>
      <sheetName val="TS - FHISIK"/>
      <sheetName val="Anls"/>
      <sheetName val="Elek.List"/>
      <sheetName val="BQ_Listrik"/>
      <sheetName val="Daftar Material"/>
      <sheetName val="TOWER D"/>
      <sheetName val="TOWER E"/>
      <sheetName val="RKP FH"/>
      <sheetName val="FH PRELIMINARY"/>
      <sheetName val="BASEMENT"/>
      <sheetName val="TOWER A"/>
      <sheetName val="TOWER B"/>
      <sheetName val="TOWER C"/>
      <sheetName val="Rekap PI"/>
      <sheetName val="Calc"/>
      <sheetName val="Lapangan"/>
      <sheetName val="WI"/>
      <sheetName val="Sumda"/>
      <sheetName val="Equipment"/>
      <sheetName val="Ls"/>
      <sheetName val="AngL01B"/>
      <sheetName val="AngL03"/>
      <sheetName val="depo"/>
      <sheetName val="CASTINGYARD"/>
      <sheetName val="Mark Up DK 1"/>
      <sheetName val="Mark Up C 8"/>
      <sheetName val="HS"/>
      <sheetName val="arab"/>
      <sheetName val="ORG-CHART"/>
      <sheetName val="Ana-prel"/>
      <sheetName val="326BQSMB"/>
      <sheetName val="326BQSCC"/>
      <sheetName val="326BQSCF"/>
      <sheetName val="Hargamat"/>
      <sheetName val="APPENDIX-G"/>
      <sheetName val="APPENDIX-G table 2"/>
      <sheetName val="ARAP"/>
      <sheetName val="DAF.ALAT"/>
      <sheetName val="SRT PENAWARAN"/>
      <sheetName val="MPU-2"/>
      <sheetName val="Pealatan"/>
      <sheetName val="CV TAWAR (3)"/>
      <sheetName val="penawaran 11 jan 05"/>
      <sheetName val="jadwal (3)"/>
      <sheetName val="REKAP 3"/>
      <sheetName val="RAB (3)"/>
      <sheetName val="ARAB (3)"/>
      <sheetName val="BAHAN (3)"/>
      <sheetName val="DAF.ALAT (3)"/>
      <sheetName val="SRT"/>
      <sheetName val="CV TAWAR (2)"/>
      <sheetName val="METODHE"/>
      <sheetName val="HITUNG"/>
      <sheetName val="ARAB (2)"/>
      <sheetName val="BAHAN (2)"/>
      <sheetName val="har-sat"/>
      <sheetName val="mos"/>
      <sheetName val="Anl-Teknik"/>
      <sheetName val="staf"/>
      <sheetName val="komponen"/>
      <sheetName val="Rekap-RAP"/>
      <sheetName val="bq-rap"/>
      <sheetName val="anl-rap"/>
      <sheetName val="MarcUp"/>
      <sheetName val="hotmix"/>
      <sheetName val="CV-TAWAR"/>
      <sheetName val="RAB STR REV LANDSCAPE"/>
      <sheetName val="Jml-Tot"/>
      <sheetName val="STR-TP"/>
      <sheetName val="Pondasi-TP"/>
      <sheetName val="REKAP REV"/>
      <sheetName val="RAB ME REV"/>
      <sheetName val="RAB STR REV "/>
      <sheetName val="NWP"/>
      <sheetName val="RAB STR"/>
      <sheetName val="RAB ME"/>
      <sheetName val="vol pek"/>
      <sheetName val="PILE CAP"/>
      <sheetName val="KLM BASEMENT"/>
      <sheetName val="KOLOM LT. DASAR"/>
      <sheetName val="KLM LT. SATU"/>
      <sheetName val="KLM LT. DUA"/>
      <sheetName val="KLM LT. ATAP"/>
      <sheetName val="KLM LT. PENUTUP ATAP"/>
      <sheetName val="Metode NK (2)"/>
      <sheetName val="upah_rap"/>
      <sheetName val="SCHEDULE ALAT"/>
      <sheetName val="SCHEDULE PERSONIL"/>
      <sheetName val="SCHEDULE BAHAN"/>
      <sheetName val="vol pek (2)"/>
      <sheetName val="daftar hsp"/>
      <sheetName val="iktisar kusus"/>
      <sheetName val="H Satuan Dasar"/>
      <sheetName val="Analisa RAB"/>
      <sheetName val="R.A.B."/>
      <sheetName val="SCEDULE"/>
      <sheetName val="Rangking"/>
      <sheetName val="LAMP PENWR"/>
      <sheetName val="SP ASTEK"/>
      <sheetName val="SubKon "/>
      <sheetName val="HASAT PEK"/>
      <sheetName val="RAB-Add"/>
      <sheetName val="HASAT DASAR"/>
      <sheetName val="Tawar"/>
      <sheetName val="REF.ONLY"/>
      <sheetName val="****00"/>
      <sheetName val="LCATAL"/>
      <sheetName val="B2"/>
      <sheetName val="C1"/>
      <sheetName val="C2"/>
      <sheetName val="D2"/>
      <sheetName val="FG"/>
      <sheetName val="D4"/>
      <sheetName val="SPH-AMANDIT"/>
      <sheetName val="SPH-SAPON"/>
      <sheetName val="APPENDIX"/>
      <sheetName val="SAPON"/>
      <sheetName val="AMANDIT"/>
      <sheetName val="SURAT-KUASA"/>
      <sheetName val="MINAT-AMANDIT"/>
      <sheetName val="MINAT-SAPON"/>
      <sheetName val="TOT-General"/>
      <sheetName val="TOT-Elk"/>
      <sheetName val="E1"/>
      <sheetName val="E2"/>
      <sheetName val="E3"/>
      <sheetName val="E4"/>
      <sheetName val="E5"/>
      <sheetName val="E6"/>
      <sheetName val="E7"/>
      <sheetName val="E8"/>
      <sheetName val="E9"/>
      <sheetName val="E10"/>
      <sheetName val="E11"/>
      <sheetName val="E12"/>
      <sheetName val="TOT-Mek"/>
      <sheetName val="M1"/>
      <sheetName val="M2"/>
      <sheetName val="M3"/>
      <sheetName val="M4"/>
      <sheetName val="M5"/>
      <sheetName val="M6"/>
      <sheetName val="M7"/>
      <sheetName val="M8"/>
      <sheetName val="M9"/>
      <sheetName val="M10"/>
      <sheetName val="M11"/>
      <sheetName val="An. Pek Persiapan"/>
      <sheetName val="An. Pek Tanah"/>
      <sheetName val="An. Pek Pondasi"/>
      <sheetName val="An. Pek Beton"/>
      <sheetName val="An. Pek Baja"/>
      <sheetName val="An. Pek Pasangan"/>
      <sheetName val="An. Pek Penutup Lt &amp; Dinding"/>
      <sheetName val="An. Pek Sanitair"/>
      <sheetName val="An. Pek Mekanikal"/>
      <sheetName val="an.bhn"/>
      <sheetName val="upahbahan"/>
      <sheetName val="fin-kab"/>
      <sheetName val="DAFTAR BESI"/>
      <sheetName val="REK RAB SGN"/>
      <sheetName val="RAB SGN"/>
      <sheetName val="RAB.ME"/>
      <sheetName val="rab-int"/>
      <sheetName val=" REK RAB PUST"/>
      <sheetName val="RAB PUST"/>
      <sheetName val="RAB ME PUST"/>
      <sheetName val="INT.PUST"/>
      <sheetName val="REK MNR"/>
      <sheetName val="RAB MNR"/>
      <sheetName val="RAB ME MNR"/>
      <sheetName val="REQDELTA"/>
      <sheetName val="Shorts"/>
      <sheetName val="NYATDOK"/>
      <sheetName val="DATAADM"/>
      <sheetName val="IJINUSAHA"/>
      <sheetName val="SBU"/>
      <sheetName val="AKTE"/>
      <sheetName val="KEUANGAN"/>
      <sheetName val="PLMJBT"/>
      <sheetName val="00000"/>
      <sheetName val="FA"/>
      <sheetName val="Analisa HS"/>
      <sheetName val="BQFA"/>
      <sheetName val="FACP"/>
      <sheetName val="CostFA"/>
      <sheetName val="instalFA"/>
      <sheetName val="Ind-Cost"/>
      <sheetName val="I-Cost"/>
      <sheetName val="Detail"/>
      <sheetName val="Kalah"/>
      <sheetName val="SRT PNWR (2)"/>
      <sheetName val="SRT PNWR"/>
      <sheetName val="PROG MUTU"/>
      <sheetName val="HsatBahan"/>
      <sheetName val="AnBayarUtama"/>
      <sheetName val="AnMobilisasi"/>
      <sheetName val="ANAL TEK"/>
      <sheetName val="IKTISAR"/>
      <sheetName val="STRUK ORG"/>
      <sheetName val="Penawaran Grawan"/>
      <sheetName val="Dafbayarutama"/>
      <sheetName val="HSATPek"/>
      <sheetName val="HRG ALAT"/>
      <sheetName val="ANL LS"/>
      <sheetName val="REKAP RAB BARU 11 Jan 05 "/>
      <sheetName val="RAB BARU 11 Jan 05"/>
      <sheetName val="REKAP STR"/>
      <sheetName val="BQ-Struktur MB"/>
      <sheetName val="REKAP ARS"/>
      <sheetName val="Rekap A. Emergency"/>
      <sheetName val="A. Emergency"/>
      <sheetName val="Rekap B. Laboratory"/>
      <sheetName val="B. Laboratory"/>
      <sheetName val="Rekap C. Radiology"/>
      <sheetName val="C. Radiology"/>
      <sheetName val="Rekap D. Main Entrance"/>
      <sheetName val="D. Main Entrance"/>
      <sheetName val="Rekap E. Fisiotherapy"/>
      <sheetName val="E. Fisiotherapy"/>
      <sheetName val="Rekap F. Polyclinic"/>
      <sheetName val="F. Polyclinic"/>
      <sheetName val="Rekap G. Operating Room &amp; ICU"/>
      <sheetName val="G. Operating Room &amp; ICU"/>
      <sheetName val="Rekap H. Hemodialisa"/>
      <sheetName val="H. Hemodialisa"/>
      <sheetName val="Rekap I. Medical Record"/>
      <sheetName val="I. Medical Record"/>
      <sheetName val="Rekap J. Obgyn"/>
      <sheetName val="J. Obgyn"/>
      <sheetName val="Rekap K. Commercial Area"/>
      <sheetName val="K. Commercial Area"/>
      <sheetName val="Rekap L. Gen  Administration"/>
      <sheetName val="L. General Administration"/>
      <sheetName val="Rekap M. Auditorium"/>
      <sheetName val="M. Auditorium"/>
      <sheetName val="Rekap N. Pekerjaan Lain2"/>
      <sheetName val="N. Pekerjaan Lain2"/>
      <sheetName val="Str SUP"/>
      <sheetName val="rekap ME"/>
      <sheetName val="RAB MK all MB rofiq"/>
      <sheetName val="RAB ELEKTRIKAL rofiq"/>
      <sheetName val="ELECTRIC-MB"/>
      <sheetName val="Alat-P"/>
      <sheetName val="RAB Arsitektural"/>
      <sheetName val="pldt"/>
      <sheetName val="Rekapi"/>
      <sheetName val="AHS"/>
      <sheetName val="Bul"/>
      <sheetName val="Subkont"/>
      <sheetName val="Upah1"/>
      <sheetName val="Bang A"/>
      <sheetName val="Bang B"/>
      <sheetName val="Sarana"/>
      <sheetName val="Asrama"/>
      <sheetName val="Utility"/>
      <sheetName val="Kamar"/>
      <sheetName val="DafProyek"/>
      <sheetName val="Bul (2)"/>
      <sheetName val="Alt"/>
      <sheetName val="Alt (2)"/>
      <sheetName val="DafAlt"/>
      <sheetName val="DHSB"/>
      <sheetName val="COVER2"/>
      <sheetName val="SUM"/>
      <sheetName val="TAMBAH"/>
      <sheetName val="DAF6"/>
      <sheetName val="D5-7"/>
      <sheetName val="D5-6"/>
      <sheetName val="D5-5"/>
      <sheetName val="D5-4"/>
      <sheetName val="D5-3"/>
      <sheetName val="D5-2"/>
      <sheetName val="D5-1"/>
      <sheetName val="D4-9"/>
      <sheetName val="D4-8"/>
      <sheetName val="D4-7"/>
      <sheetName val="D4-6"/>
      <sheetName val="D4-5"/>
      <sheetName val="D4-4"/>
      <sheetName val="D4-3"/>
      <sheetName val="D4-2"/>
      <sheetName val="D4-1"/>
      <sheetName val="D3-2"/>
      <sheetName val="D3-1"/>
      <sheetName val="str"/>
      <sheetName val="floor"/>
      <sheetName val="wall"/>
      <sheetName val="ceiling"/>
      <sheetName val="dw"/>
      <sheetName val="others"/>
      <sheetName val="rate (3)"/>
      <sheetName val="rate"/>
      <sheetName val="rate (2)"/>
      <sheetName val="3"/>
      <sheetName val="4"/>
      <sheetName val="5"/>
      <sheetName val="unit rate"/>
      <sheetName val="SO"/>
      <sheetName val="add"/>
      <sheetName val="Archchg"/>
      <sheetName val="MEPchg"/>
      <sheetName val="MESpec"/>
      <sheetName val="Pre"/>
      <sheetName val="r1"/>
      <sheetName val="b1a"/>
      <sheetName val="b1b"/>
      <sheetName val="b1c"/>
      <sheetName val="bl1"/>
      <sheetName val="sp1"/>
      <sheetName val="pa1"/>
      <sheetName val="pw1"/>
      <sheetName val="cf1"/>
      <sheetName val="r2"/>
      <sheetName val="s2"/>
      <sheetName val="b21"/>
      <sheetName val="b22"/>
      <sheetName val="sp2"/>
      <sheetName val="f2"/>
      <sheetName val="pa2"/>
      <sheetName val="pw2"/>
      <sheetName val="cf2"/>
      <sheetName val="bp2"/>
      <sheetName val="r3"/>
      <sheetName val="b3a"/>
      <sheetName val="b3b"/>
      <sheetName val="b3c"/>
      <sheetName val="b3d"/>
      <sheetName val="b3e"/>
      <sheetName val="j3"/>
      <sheetName val="sp3"/>
      <sheetName val="cd3"/>
      <sheetName val="pond"/>
      <sheetName val="o3"/>
      <sheetName val="pa3"/>
      <sheetName val="pw3"/>
      <sheetName val="cf3"/>
      <sheetName val="r4"/>
      <sheetName val="b4a"/>
      <sheetName val="b4b"/>
      <sheetName val="b4c"/>
      <sheetName val="db4"/>
      <sheetName val="j4"/>
      <sheetName val="sp4"/>
      <sheetName val="p4"/>
      <sheetName val="pa4"/>
      <sheetName val="pw4"/>
      <sheetName val="cf4"/>
      <sheetName val="b4"/>
      <sheetName val="r5"/>
      <sheetName val="b5a"/>
      <sheetName val="b5b"/>
      <sheetName val="b5c"/>
      <sheetName val="b5d"/>
      <sheetName val="j5"/>
      <sheetName val="sp5"/>
      <sheetName val="p5"/>
      <sheetName val="pa5"/>
      <sheetName val="pw5"/>
      <sheetName val="cf5"/>
      <sheetName val="bt5"/>
      <sheetName val="fp5"/>
      <sheetName val="boh"/>
      <sheetName val="s3"/>
      <sheetName val="bf3"/>
      <sheetName val="s4"/>
      <sheetName val="RAB KONS"/>
      <sheetName val="Sch"/>
      <sheetName val="Analisa Quarry"/>
      <sheetName val="Informasi"/>
      <sheetName val="laroux"/>
      <sheetName val="service"/>
      <sheetName val="bale"/>
      <sheetName val="spa"/>
      <sheetName val="towel"/>
      <sheetName val="atap"/>
      <sheetName val="pres-suite"/>
      <sheetName val="suite"/>
      <sheetName val="villa"/>
      <sheetName val="ALEK"/>
      <sheetName val="AMEK"/>
      <sheetName val="1-LISTRIK"/>
      <sheetName val="2-Genset"/>
      <sheetName val="T O T A L"/>
      <sheetName val="REKAPLIST"/>
      <sheetName val="REKAP LIFT"/>
      <sheetName val="LIFT"/>
      <sheetName val="REKAP IT"/>
      <sheetName val="IT"/>
      <sheetName val="ANDAT"/>
      <sheetName val="REKAP STR T"/>
      <sheetName val="BQ STR T"/>
      <sheetName val="pintu"/>
      <sheetName val="ijin"/>
      <sheetName val="MOM"/>
      <sheetName val="Cond harga 9 Nov'06"/>
      <sheetName val="Cond.1"/>
      <sheetName val="Dur"/>
      <sheetName val="Bill No. 01"/>
      <sheetName val="Break DW Bill 1"/>
      <sheetName val="Cost Sum 2"/>
      <sheetName val="Cost Sum 1"/>
      <sheetName val="Rekap Angg 9 Nov"/>
      <sheetName val="Sum BoQ Intr"/>
      <sheetName val="Pemeliharaan E"/>
      <sheetName val="Pemeliharaan"/>
      <sheetName val="Bul &amp; Persiapan"/>
      <sheetName val="sched alat"/>
      <sheetName val="Sched Man Power"/>
      <sheetName val="Provisi &amp; Asuransi"/>
      <sheetName val="Review Listrik"/>
      <sheetName val="sched daya"/>
      <sheetName val="Bul dan Persiapan1"/>
      <sheetName val="Rekap Angg 12 Okt"/>
      <sheetName val="TC"/>
      <sheetName val="Cost"/>
      <sheetName val="rekap2"/>
      <sheetName val="MAPP"/>
      <sheetName val="rek det 1-3"/>
      <sheetName val="Arsitektur"/>
      <sheetName val="p&amp;p"/>
      <sheetName val="bau"/>
      <sheetName val="Rupa2"/>
      <sheetName val="Bank"/>
      <sheetName val="Gaji"/>
      <sheetName val="BDP Scaff"/>
      <sheetName val="BDP Tinggi"/>
      <sheetName val="HdSheet"/>
      <sheetName val="Deskrip"/>
      <sheetName val="luas"/>
      <sheetName val="BQ-1A"/>
      <sheetName val="K3"/>
      <sheetName val="eskal"/>
      <sheetName val="Dom "/>
      <sheetName val="Rasio (2)"/>
      <sheetName val="Cover-depan"/>
      <sheetName val="sumintr"/>
      <sheetName val="Sum BUL &amp; Alat"/>
      <sheetName val="Bul "/>
      <sheetName val="Alat PLP2 "/>
      <sheetName val="Provisi "/>
      <sheetName val="analisa-komp"/>
      <sheetName val="analisa bore"/>
      <sheetName val="Sub-Kont"/>
      <sheetName val="pintuu"/>
      <sheetName val="Summary"/>
      <sheetName val="BQ Struktur"/>
      <sheetName val="BQ Arsitektur"/>
      <sheetName val="1-LISTRIK print"/>
      <sheetName val="2-Genset print"/>
      <sheetName val="SumBoQ C4"/>
      <sheetName val="BoQ C4"/>
      <sheetName val="DayWorks"/>
      <sheetName val="mat.dominan"/>
      <sheetName val="Resiko"/>
      <sheetName val="DF-2 (2)"/>
      <sheetName val="DF-2"/>
      <sheetName val="Lamp. 10 (2)"/>
      <sheetName val=" rekap"/>
      <sheetName val=" anal hrg sat"/>
      <sheetName val="Daft Hrg Sat Dsr"/>
      <sheetName val="Anal. alat"/>
      <sheetName val="lamp. 4,5,6,7,8"/>
      <sheetName val="DTR ISI"/>
      <sheetName val="anal lumpsump"/>
      <sheetName val=" hrg stn"/>
      <sheetName val="Anal. Bhn"/>
      <sheetName val="Daf.Mata.Pemb. Utama"/>
      <sheetName val="Analisa Hrg Ls u mobilisasi"/>
      <sheetName val="U-P-A"/>
      <sheetName val="UNIT PRICE"/>
      <sheetName val="ANALYSIS_U.P"/>
      <sheetName val="An_Gen"/>
      <sheetName val="BASE CAMP"/>
      <sheetName val="An_Sb"/>
      <sheetName val="An_Ag"/>
      <sheetName val="An_Pc"/>
      <sheetName val="An_Cp"/>
      <sheetName val="An_Eq"/>
      <sheetName val="An_Eqn"/>
      <sheetName val="OVERALL-REV"/>
      <sheetName val="Piling Works"/>
      <sheetName val="EXWORK LEVEL 2 CIVIL STRUCTU "/>
      <sheetName val="EXWORK LEVEL-3 CIVIL STRUCTURAL"/>
      <sheetName val="BA EXWORK JUNE 12 (CONTR)"/>
      <sheetName val="ERECT LEVEL-2 CIVIL STRUCTU (2)"/>
      <sheetName val="ERECT LEVEL-3 CIVIL STRUCTURAL"/>
      <sheetName val="BA EREC JUNE 12 (CONTR)"/>
      <sheetName val="BA Ex-work Pilling Works"/>
      <sheetName val="BA Erection Pilling Works"/>
      <sheetName val="samsidb"/>
      <sheetName val="OH"/>
      <sheetName val="Salary"/>
      <sheetName val="BOQ STRUKTUR"/>
      <sheetName val="BOQ ARSEKTUR"/>
      <sheetName val="Lit"/>
      <sheetName val="F_bid"/>
      <sheetName val="Dasboard"/>
      <sheetName val="INSTALASI PIPA"/>
      <sheetName val="HARDWARE"/>
      <sheetName val="100000"/>
      <sheetName val="REKAP_STRUKTUR_ALL"/>
      <sheetName val="REKAP_STRUKTUR"/>
      <sheetName val="RAB_PENDAHULUAN"/>
      <sheetName val="RAB_REKTORAT (A.)"/>
      <sheetName val="RAB_MASJID (D)"/>
      <sheetName val="RAB_PERPUSTAKAAN (E.)"/>
      <sheetName val="RAB_DEKANAT (G.)"/>
      <sheetName val="RAB_KELAS (F.1-4)"/>
      <sheetName val="RAB_POS JAGA (I)"/>
      <sheetName val="RAB_POS JAGA (J)"/>
      <sheetName val="RAB_RUANG M&amp;E (K&amp;L)"/>
      <sheetName val="AN.BETON P.JAGA"/>
      <sheetName val="DFT. HRG. UPAH &amp; MATERIAL"/>
      <sheetName val="ANALISIS BETON REKTORAT"/>
      <sheetName val="ANALISIS BETON DEKANAT"/>
      <sheetName val="ANLS_BETON_PERPUST."/>
      <sheetName val="ANLS_ BETON R. KELAS"/>
      <sheetName val="ANALISIS BETON MASJID."/>
      <sheetName val="ANLS_BETON R. M&amp;E"/>
      <sheetName val="ANALISA STR &amp; ARS.D"/>
      <sheetName val="An.Besi"/>
      <sheetName val="ANALISA-ARS-STR"/>
      <sheetName val="GRAND SUMMARY"/>
      <sheetName val="UNIT PRICE ANALISYS"/>
      <sheetName val="UNIT PRICE WAGE and MATERIAL"/>
      <sheetName val="3.1. ARCHITECTURE BUILDING"/>
      <sheetName val="ANLS.CONC.ARC. BUILD. (3.1.)"/>
      <sheetName val="3.3. CLASSROOM BUILDING"/>
      <sheetName val="ANLS.CONC.CLASSROOM BUILD.(3.3)"/>
      <sheetName val="3.2. CIVIL BUILDING"/>
      <sheetName val="SUMMARY COST STRUCTURE"/>
      <sheetName val="ANLS.CONC.CIVIL BUILD (3.2)"/>
      <sheetName val="3.4. BUILDING C.O.T."/>
      <sheetName val="ANL.CONC.C.O.T. BUILD (3.4)"/>
      <sheetName val="3.5. LIBRARY BUILDING"/>
      <sheetName val="ANLS.CONC.LIBRARY BUILD. (3.5)"/>
      <sheetName val="BORED FILLE"/>
      <sheetName val="UMM2"/>
      <sheetName val="BASC"/>
      <sheetName val="HSPK DINAS"/>
      <sheetName val="HRG ALT PU"/>
      <sheetName val="ANLS PU "/>
      <sheetName val="DIVI1"/>
      <sheetName val="DIVI2"/>
      <sheetName val="DIVI3"/>
      <sheetName val="DIVI4"/>
      <sheetName val="DIVI5"/>
      <sheetName val="DIVI6"/>
      <sheetName val="DIVI7"/>
      <sheetName val="DIVI8"/>
      <sheetName val="DIVI9"/>
      <sheetName val="DIVI10"/>
      <sheetName val="shearwall GA PAKE"/>
      <sheetName val="T-Ngga GA PAKE"/>
      <sheetName val="P-late GA PAKE"/>
      <sheetName val="K-lom GA PAKE"/>
      <sheetName val="B-lox GA PAKE"/>
      <sheetName val="Sloop GA PAKE"/>
      <sheetName val="PC GA PAKE"/>
      <sheetName val="PC"/>
      <sheetName val="Sloop"/>
      <sheetName val="B-lox"/>
      <sheetName val="K-lom"/>
      <sheetName val="P-late"/>
      <sheetName val="T-Ngga"/>
      <sheetName val="shearwall"/>
      <sheetName val="UPAH RIIL OK"/>
      <sheetName val="Material ALAM OK"/>
      <sheetName val="Material NON ALAM OK"/>
      <sheetName val="Analis Kusen ga pake"/>
      <sheetName val="Analis Kusen RIIL LANGSUNG 58%"/>
      <sheetName val="AnalisaSIPIL RIIL RAP"/>
      <sheetName val="REKAP BAHAN &amp; UPAH RIIL "/>
      <sheetName val="REKAP ALL !!!"/>
      <sheetName val="RKP IRNA"/>
      <sheetName val="RANGKUMAN REKAYASA"/>
      <sheetName val="Rab STR. IRNA.01"/>
      <sheetName val="Rab Arc IRNA.01"/>
      <sheetName val="Rab me IRNA.01"/>
      <sheetName val="Rab PLB IRNA.01"/>
      <sheetName val="Rab STR. IRNA.02"/>
      <sheetName val="Rab Arc IRNA.02"/>
      <sheetName val="Rab me IRNA.02"/>
      <sheetName val="Rab PLB IRNA.02"/>
      <sheetName val="Rab STR. IRNA.03 ga pake"/>
      <sheetName val="Rab Arc IRNA.03 ga pake"/>
      <sheetName val="Rab me IRNA.03 ga pake"/>
      <sheetName val="Rab PLB IRNA.03 ga pake"/>
      <sheetName val="Rab STR. ENTRANCE IRNA"/>
      <sheetName val="Rab Arc Entrance"/>
      <sheetName val="RAB. STR. MRI ga pake"/>
      <sheetName val="Rab Arc MRI ga pake"/>
      <sheetName val="Rab me MRI ga pake"/>
      <sheetName val="RAB MRI PLB ga pake"/>
      <sheetName val="RAB R. Jenazah ga pake"/>
      <sheetName val="RAB Doorloop"/>
      <sheetName val="RAB Inst. Genzet ga pake"/>
      <sheetName val="RAB INST. GAS.01 ga pake"/>
      <sheetName val="RAB INST. GAS.02 ga pake"/>
      <sheetName val="RAB INST. GAS.03 ga pake"/>
      <sheetName val="RAB sumur bor-NON STD ga pake"/>
      <sheetName val="RAB HIDRANT ga pake"/>
      <sheetName val="RAB Lancape"/>
      <sheetName val="RAB Atap Parkir ga pake"/>
      <sheetName val="RAB me Kawasan"/>
      <sheetName val="RAB Plumbing KSW"/>
      <sheetName val="RAB INST. GAS"/>
      <sheetName val="RAB IPAL"/>
      <sheetName val="REKAP TOTAAL"/>
      <sheetName val="RANGKUMAN PERUBAHAN"/>
      <sheetName val="FORM 1 TOTAL 100%"/>
      <sheetName val="FORM 1 TOTAL 65 % "/>
      <sheetName val="FORM 1 TOTAL 35 %"/>
      <sheetName val="Analis Kusen Kosongan"/>
      <sheetName val="Form Back up STR K.UTM"/>
      <sheetName val="Form Back up ARS K.UTM"/>
      <sheetName val="BU_PLB_KANTOR &amp;R. TUNGGU"/>
      <sheetName val="BU_STR_R.TGG KBRNGKTN _ANGDES"/>
      <sheetName val="BU_ARS R.TGG KBRNGKTN _ANGDES"/>
      <sheetName val="BU_PLB_RUANG TUNGGU_ANGDES"/>
      <sheetName val="BU_STR_KEBERANGKATAN BUS"/>
      <sheetName val="B.U Atap"/>
      <sheetName val="BU_ARS KEBERANGKATAN BUS"/>
      <sheetName val="BU_AREA KEBERANGKATAN"/>
      <sheetName val="Form Back up STR K.ISTR"/>
      <sheetName val="Form Back up ARS K.ISTR"/>
      <sheetName val="BU_PLB_R. IASTIRAHAT"/>
      <sheetName val="Form Back up STR POS KEAMN"/>
      <sheetName val="Form Back up ARS POS KEAMN"/>
      <sheetName val="Form Back up STR POS RTR"/>
      <sheetName val="Form Back up ARS POS RTR"/>
      <sheetName val="3.1.1 BU STR Depo Sampah"/>
      <sheetName val="3.1.2 BU ARS  Depo Sampah"/>
      <sheetName val="BU_BAK KONTROLt"/>
      <sheetName val="Bu_Plb_Kawasan"/>
      <sheetName val="C.1_ BU_LANDSACAPE"/>
      <sheetName val="C.1_ BU_LANDSACAPE_pagar"/>
      <sheetName val="C.2.1_BU-ddg penahan"/>
      <sheetName val="BU_URUGAN"/>
      <sheetName val="HArga BAhan ME"/>
      <sheetName val="Analis ME"/>
      <sheetName val="HB"/>
      <sheetName val="BAHAN Str-Arc &quot;07 (2)"/>
      <sheetName val="BAHAN Str-Arc &quot;07"/>
      <sheetName val="BAHAN PLB &quot;07"/>
      <sheetName val="HSPK ANALIS"/>
      <sheetName val="HSPK ANALIS LAIN2"/>
      <sheetName val="Analisa LAIN2"/>
      <sheetName val="Pt"/>
      <sheetName val="Cover Daf_2"/>
      <sheetName val="daftarbhn"/>
      <sheetName val="analisaRAB"/>
      <sheetName val="REKAP A BESAR"/>
      <sheetName val="Traf_Genst"/>
      <sheetName val="Mess"/>
      <sheetName val="By"/>
      <sheetName val="HSatuan"/>
      <sheetName val="PRELI_CAP"/>
      <sheetName val="REF_ONLY"/>
      <sheetName val="Currency Rate"/>
      <sheetName val="List Material"/>
      <sheetName val="BoQA"/>
      <sheetName val="B _ Norelec"/>
      <sheetName val="Sec I ML"/>
      <sheetName val="LOKASI RIG Litbang"/>
      <sheetName val="TABEL"/>
      <sheetName val="APPEND4"/>
      <sheetName val="APPEND4a"/>
      <sheetName val="sublist"/>
      <sheetName val="onsite"/>
      <sheetName val="APPENDIX7"/>
      <sheetName val="bekisting"/>
      <sheetName val="Tenaga"/>
      <sheetName val="CE"/>
      <sheetName val="GNL"/>
      <sheetName val="Cap"/>
      <sheetName val="An price"/>
      <sheetName val="Scp"/>
      <sheetName val="Ovh"/>
      <sheetName val="ubas"/>
      <sheetName val="Sum of BoQ"/>
      <sheetName val="major"/>
      <sheetName val="Bill of Quantities"/>
      <sheetName val="UPA"/>
      <sheetName val="Daywork Rates"/>
      <sheetName val="17.Unit Price Analysis1"/>
      <sheetName val="18.Min Equipment"/>
      <sheetName val="20.Other Materials"/>
      <sheetName val="Project_P"/>
      <sheetName val="Analisa Alat Berat"/>
      <sheetName val="Renc. Pen Thd HPS"/>
      <sheetName val="informasi umum"/>
      <sheetName val="Perhitungan Alat Mob"/>
      <sheetName val="Kuantitas dan Harga"/>
      <sheetName val="Div.1 Mobilisasi"/>
      <sheetName val="Div.2 Analisa"/>
      <sheetName val="Div.2 Drainase"/>
      <sheetName val="Div.3 Analisa"/>
      <sheetName val="Div.3 Pekerjaan Tanah"/>
      <sheetName val="Div.4 Pel.Perk"/>
      <sheetName val="Div.5 Perk.Butir"/>
      <sheetName val="Div.6 Perk.Aspal"/>
      <sheetName val="Div.7 Struktur"/>
      <sheetName val="Div.7 struktur 2"/>
      <sheetName val="Div.8 Minor"/>
      <sheetName val="DIV 10"/>
      <sheetName val="Aggregate"/>
      <sheetName val=" Alat Inves &amp; Susut"/>
      <sheetName val="General schdl"/>
      <sheetName val="ANRAB1"/>
      <sheetName val="Analisa Crusher"/>
      <sheetName val="sub-kon"/>
      <sheetName val="LS-Rutin"/>
      <sheetName val="Analisa HSP"/>
      <sheetName val="Rekap "/>
      <sheetName val="Pek. Persiapan"/>
      <sheetName val="bhn rab"/>
      <sheetName val="subcon"/>
      <sheetName val="Breakdown"/>
      <sheetName val="Cecklist"/>
      <sheetName val="BQ-RAB"/>
      <sheetName val="basa"/>
      <sheetName val="an stndr1"/>
      <sheetName val="an stndr2"/>
      <sheetName val="analisa manual"/>
      <sheetName val="C-flow"/>
      <sheetName val="Slab"/>
      <sheetName val="Time"/>
      <sheetName val="Kolom"/>
      <sheetName val="Ramps"/>
      <sheetName val="Stairs"/>
      <sheetName val="HS (2)"/>
      <sheetName val="Slab (2)"/>
      <sheetName val="Lap Bul"/>
      <sheetName val="Rek_Total "/>
      <sheetName val="Pers"/>
      <sheetName val="Ars"/>
      <sheetName val="Penunjang"/>
      <sheetName val="rate asli"/>
      <sheetName val="material-upah"/>
      <sheetName val="Rek_Total-alt"/>
      <sheetName val="Str-alt"/>
      <sheetName val="BQ - Mushola"/>
      <sheetName val="quantity"/>
      <sheetName val="Bahan _2_"/>
      <sheetName val="index _2_"/>
      <sheetName val="CAT-HRG"/>
      <sheetName val="BAG-2"/>
      <sheetName val="CAT_HRG "/>
      <sheetName val="GRAND TOTAL"/>
      <sheetName val="DAF_2"/>
      <sheetName val="DAF_7"/>
      <sheetName val="EL"/>
      <sheetName val="P.Petir"/>
      <sheetName val="TLP"/>
      <sheetName val="Std-Analisa"/>
      <sheetName val="FAK"/>
      <sheetName val="ren.bupati a"/>
      <sheetName val="rek-bup"/>
      <sheetName val="ren.hubbup"/>
      <sheetName val="rek-hub"/>
      <sheetName val="temu"/>
      <sheetName val="rek-temu"/>
      <sheetName val="rek-pond"/>
      <sheetName val="1-4"/>
      <sheetName val="rek1-4"/>
      <sheetName val="SAT"/>
      <sheetName val="landscp"/>
      <sheetName val="rek-landscp"/>
      <sheetName val="REK PRINT"/>
      <sheetName val="RAB PRINT"/>
      <sheetName val="RAB CIMAHI"/>
      <sheetName val="8LT 12"/>
      <sheetName val="8LT PAK"/>
      <sheetName val="8LT SAR"/>
      <sheetName val="8LT TATA"/>
      <sheetName val="DSU1"/>
      <sheetName val="dsu2&amp;3"/>
      <sheetName val="DPKlah"/>
      <sheetName val="Direk II"/>
      <sheetName val="PTKP"/>
      <sheetName val="Rentilan"/>
      <sheetName val="rekap hasil usaha"/>
      <sheetName val="PMCS"/>
      <sheetName val="CCM"/>
      <sheetName val="PMBOK"/>
      <sheetName val="5R + ohsas"/>
      <sheetName val="ABC"/>
      <sheetName val="MonitorProy2 Dit II"/>
      <sheetName val="resume for 05"/>
      <sheetName val="mon.ews"/>
      <sheetName val="Res.dme"/>
      <sheetName val="Res.epc"/>
      <sheetName val="Scorecard"/>
      <sheetName val="perbandingan"/>
      <sheetName val="simhu05"/>
      <sheetName val="HRG (2)"/>
      <sheetName val="A4 (2)"/>
      <sheetName val="A4add"/>
      <sheetName val="COVTM3"/>
      <sheetName val="baop"/>
      <sheetName val="kwitansi"/>
      <sheetName val="lap (2)"/>
      <sheetName val="HRG"/>
      <sheetName val="lap"/>
      <sheetName val="lap 10"/>
      <sheetName val="lap 11"/>
      <sheetName val="lap 12"/>
      <sheetName val="lap 13"/>
      <sheetName val="lap 14"/>
      <sheetName val="lap 15"/>
      <sheetName val="rekap (2)"/>
      <sheetName val="Gal-ABC"/>
      <sheetName val="vol"/>
      <sheetName val="BEKP"/>
      <sheetName val="gbr"/>
      <sheetName val="LK-BPh"/>
      <sheetName val="NO-LK"/>
      <sheetName val="PLB"/>
      <sheetName val="VAC "/>
      <sheetName val="LIS"/>
      <sheetName val="EF "/>
      <sheetName val="TLP&amp;DATA "/>
      <sheetName val="SS&amp;MATV"/>
      <sheetName val="AHS- AC"/>
      <sheetName val="AHS-EE"/>
      <sheetName val="AHS-EL"/>
      <sheetName val="ahs-pipa"/>
      <sheetName val="ahs-Gate Valve "/>
      <sheetName val="RekapITULASI "/>
      <sheetName val="Rekap_Persiapan"/>
      <sheetName val="Rekap_Total Struktur"/>
      <sheetName val="Rekap_Struktur Atas"/>
      <sheetName val="STRUKTUR ATAS"/>
      <sheetName val="Rekap_Struktur GWT, STP"/>
      <sheetName val="GWT, STP"/>
      <sheetName val="Grand Sumarry"/>
      <sheetName val="Rough CP Aceh Trade Mall"/>
      <sheetName val="Galian LW RV.01"/>
      <sheetName val="Rekap Pile Cap"/>
      <sheetName val="Rekap Pit Life"/>
      <sheetName val="Rekap Plat"/>
      <sheetName val="Rekap Balok"/>
      <sheetName val="Rekap Colom Rasio (190)"/>
      <sheetName val="Rekap Tangga"/>
      <sheetName val="Luas Bangnn poltek"/>
      <sheetName val="VOL BESI"/>
      <sheetName val="VOL CUT &amp; FILL"/>
      <sheetName val="VOL IRONMNGRY"/>
      <sheetName val="VOL BAK SAMPAH"/>
      <sheetName val="VOL-GUEST HOUSE,GENSET&amp;POSJAGA"/>
      <sheetName val="VOL STRUKTUR &amp; ARSITEKTUR "/>
      <sheetName val="EE"/>
      <sheetName val="Analisa jalan"/>
      <sheetName val="Analisa non standar"/>
      <sheetName val="Analisa Pintu"/>
      <sheetName val="Analisa Preliminary "/>
      <sheetName val="ASRAMA (C)"/>
      <sheetName val="REKTORAT (A)"/>
      <sheetName val="WORKSHOP (H)"/>
      <sheetName val="GENSET,POMPA &amp; GROUNDTANK (K)"/>
      <sheetName val="R.KOMPRESOR"/>
      <sheetName val="POS JAGA"/>
      <sheetName val="harga sat.bhn"/>
      <sheetName val="analisa bhn&amp;upah"/>
      <sheetName val="tt-suara"/>
      <sheetName val="telp"/>
      <sheetName val="tt-udr"/>
      <sheetName val="hdrant"/>
      <sheetName val="REKAP CIVIL &amp; ME"/>
      <sheetName val="DataTeknis"/>
      <sheetName val="Hit. zone"/>
      <sheetName val="Luas Gedung"/>
      <sheetName val="DataPersonil"/>
      <sheetName val="DataPersiapan"/>
      <sheetName val="DataToilet"/>
      <sheetName val="AnalisaScafolding"/>
      <sheetName val="DataShoring"/>
      <sheetName val="DataAlat"/>
      <sheetName val="Rinci alat"/>
      <sheetName val="ATK"/>
      <sheetName val="Perlengkapan ktr"/>
      <sheetName val="Bea Lap"/>
      <sheetName val="Lain2"/>
      <sheetName val="Safety_QC"/>
      <sheetName val="Asuransi"/>
      <sheetName val="Provisi"/>
      <sheetName val="Resiko Manajemen"/>
      <sheetName val="Termin "/>
      <sheetName val="Prelim versi Fidic davis langd"/>
      <sheetName val="COV"/>
      <sheetName val="Form-1"/>
      <sheetName val="Form-2"/>
      <sheetName val="Form-3.1"/>
      <sheetName val="Form-3.2"/>
      <sheetName val="Form 3.3"/>
      <sheetName val="Form-3.4"/>
      <sheetName val="Form-3.4.1"/>
      <sheetName val="Form-3.5"/>
      <sheetName val="Form-3.6"/>
      <sheetName val="Form-3.7"/>
      <sheetName val="Form-3.8"/>
      <sheetName val="Form-3.9"/>
      <sheetName val="Form-4.1"/>
      <sheetName val="Form-6.1"/>
      <sheetName val="Form-7.1"/>
      <sheetName val="Form-7.2"/>
      <sheetName val="Form-7.3"/>
      <sheetName val="Form-7.3b"/>
      <sheetName val="Form-7.3c"/>
      <sheetName val="Form-7.4"/>
      <sheetName val="Form-7.4a"/>
      <sheetName val="Form-7.5"/>
      <sheetName val="Form-7.6"/>
      <sheetName val="Form-7.7"/>
      <sheetName val="Form-7.8"/>
      <sheetName val="Form-7.9"/>
      <sheetName val="Form-7.10"/>
      <sheetName val="Form-8.1"/>
      <sheetName val="Form-8.2"/>
      <sheetName val="Form-8.3"/>
      <sheetName val="Form-8.4"/>
      <sheetName val="TOTAL_MATERIAL"/>
      <sheetName val="DETAIL TOTAL MT'L"/>
      <sheetName val="INSUL&amp;PAINT"/>
      <sheetName val="DIA-INCH_CS&amp;SS"/>
      <sheetName val="WEIGHT"/>
      <sheetName val="Kell_Dind_"/>
      <sheetName val="Pintu Jendela"/>
      <sheetName val="RUMUS BEKISTING"/>
      <sheetName val="HIT BEKISTING"/>
      <sheetName val="FIRE FIGHTING"/>
      <sheetName val="COV_UTAMA"/>
      <sheetName val="PENJUMLAHAN TOTAL"/>
      <sheetName val="COV_ D1"/>
      <sheetName val="D1"/>
      <sheetName val="COV_ D5"/>
      <sheetName val="COV_ D5_1"/>
      <sheetName val="5_1"/>
      <sheetName val="COV_ D5_2"/>
      <sheetName val="D5_2"/>
      <sheetName val="COV_ D5_3"/>
      <sheetName val="D5_3"/>
      <sheetName val="COV_ D5_4"/>
      <sheetName val="D5_4"/>
      <sheetName val="COV_ D5_5"/>
      <sheetName val="5_5"/>
      <sheetName val="COV_ D5_6"/>
      <sheetName val="D5_6"/>
      <sheetName val="COV_ D5_7"/>
      <sheetName val="D5_7"/>
      <sheetName val="COV_ D5_8"/>
      <sheetName val="COV_ D6"/>
      <sheetName val="D_6"/>
      <sheetName val="COV_ D7"/>
      <sheetName val="D_7"/>
      <sheetName val="PLB-Basement 2.8.2-R1"/>
      <sheetName val="analisys"/>
      <sheetName val="unit_rate_works"/>
      <sheetName val="dewatering"/>
      <sheetName val="sparing"/>
      <sheetName val="ALT_MBT"/>
      <sheetName val="rekap_ana"/>
      <sheetName val="ALT_1"/>
      <sheetName val="Dashboard"/>
      <sheetName val="rekab"/>
      <sheetName val="rekab Point"/>
      <sheetName val="RAB POINT"/>
      <sheetName val="Ana Beton"/>
      <sheetName val="Ana Sanitair"/>
      <sheetName val="analisa Str"/>
      <sheetName val="BQ_1A"/>
      <sheetName val="Cover_Luar"/>
      <sheetName val="PEKERJAAN PERSIAPAN"/>
      <sheetName val="LAIN-LAIN "/>
      <sheetName val="Catatan Harga"/>
      <sheetName val="PANEL TM "/>
      <sheetName val="KABEL TM "/>
      <sheetName val="PENTANAHAN"/>
      <sheetName val="KABEL LADDER"/>
      <sheetName val="RAB GENDUT"/>
      <sheetName val="bobot"/>
      <sheetName val="Harga UPAH"/>
      <sheetName val="Harga Material "/>
      <sheetName val="ADD Harga"/>
      <sheetName val="Analisa Harga"/>
      <sheetName val="BREAK DOWN BARU"/>
      <sheetName val="bi-pp"/>
      <sheetName val="Fin-Report (2)"/>
      <sheetName val="faktur"/>
      <sheetName val="Fin-Report"/>
      <sheetName val="rincian"/>
      <sheetName val="Rincian Pek Tambahan"/>
      <sheetName val="Daftar Item Pekerjaan"/>
      <sheetName val="A-PERS"/>
      <sheetName val="A-STR"/>
      <sheetName val="A-FIN"/>
      <sheetName val="A-BAJA"/>
      <sheetName val="A-KUSEN"/>
      <sheetName val="A-SANITAIR"/>
      <sheetName val="Master AHS"/>
      <sheetName val="RST"/>
      <sheetName val="Upah RAB"/>
      <sheetName val="Horisontal"/>
      <sheetName val="REKAP III"/>
      <sheetName val="Est ME"/>
      <sheetName val="Lift &amp; Escalator"/>
      <sheetName val="Pareto"/>
      <sheetName val="BU"/>
      <sheetName val="G"/>
      <sheetName val="Alat (TC) (2)"/>
      <sheetName val="MU (2)"/>
      <sheetName val="Casflow (5)"/>
      <sheetName val="Casflow (4)"/>
      <sheetName val="Casflow (6)"/>
      <sheetName val="Casflow"/>
      <sheetName val="BQ-ME"/>
      <sheetName val="TU"/>
      <sheetName val="PL"/>
      <sheetName val="TD"/>
      <sheetName val="TDG"/>
      <sheetName val="flow k3"/>
      <sheetName val="daftar brg lgs"/>
      <sheetName val="Prosedur Penagnanan K3"/>
      <sheetName val="ITP Material"/>
      <sheetName val="ITP Pekerjaan"/>
      <sheetName val="Daft WI"/>
      <sheetName val="daftar gambar"/>
      <sheetName val="qulified personil"/>
      <sheetName val="lingkup pekerjaan"/>
      <sheetName val="hub iso dg prosedure"/>
      <sheetName val="Prosedur Koordinasi BARU"/>
      <sheetName val="Prosedur Koordinasi"/>
      <sheetName val="Identifikasi Barang"/>
      <sheetName val="STR ORGANISASI"/>
      <sheetName val="SO K3"/>
      <sheetName val="pendahuluan"/>
      <sheetName val="Target Mutu"/>
      <sheetName val="ringkasan spek"/>
      <sheetName val="Identifikasi rek. celaka"/>
      <sheetName val="Pokok Perhatian K3"/>
      <sheetName val="Data Instansi Terkait"/>
      <sheetName val="Rek RAB"/>
      <sheetName val="STRUtm"/>
      <sheetName val="STRPjg"/>
      <sheetName val="ARSUtM "/>
      <sheetName val="Tbh-01"/>
      <sheetName val="Tbh-2"/>
      <sheetName val="Marktng"/>
      <sheetName val="Ev-MU"/>
      <sheetName val="B.umum"/>
      <sheetName val="pegawai"/>
      <sheetName val="Cflow"/>
      <sheetName val="struktur(BQ)"/>
      <sheetName val="Arsitektur ( BQ )"/>
      <sheetName val="RekapBTL"/>
      <sheetName val="Rupa"/>
      <sheetName val="DaftSub"/>
      <sheetName val="Daftmat"/>
      <sheetName val="dash"/>
      <sheetName val="BILL OF QU-ARS"/>
      <sheetName val="BILL OF QU-STR"/>
      <sheetName val="RAP-STR"/>
      <sheetName val="RAP-ARS"/>
      <sheetName val="krifikasi gambar &amp; bq"/>
      <sheetName val="cover nO. 01"/>
      <sheetName val="Bill NO. 1"/>
      <sheetName val="Bill No.04.4 LT-DS (2)"/>
      <sheetName val="cover NO. 02"/>
      <sheetName val="Bill NO. 2 "/>
      <sheetName val="cover NO. 03"/>
      <sheetName val="Bill No. 03"/>
      <sheetName val="cover NO. 04"/>
      <sheetName val="Bill No. 04.1 BSM-3 "/>
      <sheetName val="Bill No.04.2 BSM-2"/>
      <sheetName val="Bill No.04.3 BSM-1"/>
      <sheetName val="Bill No.04.4 LT-DS"/>
      <sheetName val="Bill no 04.5 LT-2"/>
      <sheetName val="Bill no 04.6 LT-3"/>
      <sheetName val="Bill no 04.7 LT-4"/>
      <sheetName val="Bill no 04.8 LT-5"/>
      <sheetName val="Bill no 04.9 LT-6"/>
      <sheetName val="Bill no 4.10LT-7"/>
      <sheetName val="Bill no 4.11LT-8~9"/>
      <sheetName val="Bill no 4.12 LT10 ~15"/>
      <sheetName val="Bill no 4.13lt-16"/>
      <sheetName val="Bill no 4.14 lt-17"/>
      <sheetName val="Bill no 4.15 lt 18"/>
      <sheetName val="REKAP BILL NO 4"/>
      <sheetName val="cover NO. 05"/>
      <sheetName val="Bill No 5 Faqade"/>
      <sheetName val="cover NO. 06"/>
      <sheetName val="Bill No 6"/>
      <sheetName val="REKAP BILL NO 6"/>
      <sheetName val="cover Rekap"/>
      <sheetName val="LT&amp;Plafond"/>
      <sheetName val="Dinding"/>
      <sheetName val="Sanitair"/>
      <sheetName val="ANKusen"/>
      <sheetName val="Sch-Kusen"/>
      <sheetName val="QTY-Kusen"/>
      <sheetName val="Pilecaps"/>
      <sheetName val="Tie Beam"/>
      <sheetName val="Balok"/>
      <sheetName val="Plat"/>
      <sheetName val="Tangga"/>
      <sheetName val="ANPrelim"/>
      <sheetName val="Lain-2"/>
      <sheetName val="M&amp;E"/>
      <sheetName val="BOQ KJ-D &amp; KJ-E"/>
      <sheetName val="HARGA BAHAN"/>
      <sheetName val="PL SESUAI GBR"/>
      <sheetName val="VAC"/>
      <sheetName val="TLP "/>
      <sheetName val="FF OPTIMASI"/>
      <sheetName val="FF SESUAI GBR"/>
      <sheetName val="DAYA LISTRIK"/>
      <sheetName val="HSB.interior"/>
      <sheetName val="Interior rsud"/>
      <sheetName val="alat medis"/>
      <sheetName val="REKAP RSUD TOTAL"/>
      <sheetName val="Home"/>
      <sheetName val="Analisa -Baku"/>
      <sheetName val="An-tampil"/>
      <sheetName val="An-Grnd"/>
      <sheetName val="Bill of Qty"/>
      <sheetName val="Rekap Prelim"/>
      <sheetName val="Rekap Direct Cost"/>
      <sheetName val="Pivot-tabel-Isi Data"/>
      <sheetName val="Pivot-tabel-Analisa"/>
      <sheetName val="Pivot-tabel-Copy Database"/>
      <sheetName val="Harga Jadi"/>
      <sheetName val="Analisa Pekerjaan"/>
      <sheetName val="Daywork "/>
      <sheetName val="Bahan Alat"/>
      <sheetName val="Biaya Umum"/>
      <sheetName val="Sub Kontraktor"/>
      <sheetName val="DAFTAR HARGA MATERIAL PU"/>
      <sheetName val="HARGA SATUAN UPAH PEKERJA"/>
      <sheetName val="ANALISA HARGA SATUAN"/>
      <sheetName val="ANALISA HARGA TERPASANG"/>
      <sheetName val="FORM ANALISA"/>
      <sheetName val="FORM ANALISA DDG"/>
      <sheetName val="ANALISA VOLUME Lantai"/>
      <sheetName val="ANALISA VOLUME Plafond"/>
      <sheetName val="Man Power-Rev-lam"/>
      <sheetName val="BU-rev-lam"/>
      <sheetName val="kon-final"/>
      <sheetName val="prs"/>
      <sheetName val="land"/>
      <sheetName val="ars-vol"/>
      <sheetName val="Unit Price Project"/>
      <sheetName val="FH-UNPADSTR2"/>
      <sheetName val="FH-UNPADSTR"/>
      <sheetName val="anl-rc"/>
      <sheetName val="An. Beton"/>
      <sheetName val="FH-konven"/>
      <sheetName val="anl-prelim"/>
      <sheetName val="Cover.1"/>
      <sheetName val="1"/>
      <sheetName val="Cover-2"/>
      <sheetName val="Cover-3"/>
      <sheetName val="Cover-4"/>
      <sheetName val="Cover5"/>
      <sheetName val="Cover-6"/>
      <sheetName val="6"/>
      <sheetName val="RC-ANL"/>
      <sheetName val="PROPOSAL"/>
      <sheetName val="SUB K"/>
      <sheetName val="STUGAS"/>
      <sheetName val="PROCESSPLAN"/>
      <sheetName val="TELUSUR"/>
      <sheetName val="Eva Spek"/>
      <sheetName val="LP-CRT"/>
      <sheetName val="SAP"/>
      <sheetName val="HSBHN"/>
      <sheetName val="BQ-T-K"/>
      <sheetName val="Telp.Bsmnt"/>
      <sheetName val="Matv.Bsmnt"/>
      <sheetName val="TTS.Bsmnt"/>
      <sheetName val="FA.Bsmnt"/>
      <sheetName val="CCTV.Bsmnt"/>
      <sheetName val="Intcm.Bsmnt"/>
      <sheetName val="Accs.Bsmnt"/>
      <sheetName val="Telp.twr.A"/>
      <sheetName val="Matv.twr.A"/>
      <sheetName val="TTS.twr.A"/>
      <sheetName val="FA.twr.A"/>
      <sheetName val="CCTV.twr.A"/>
      <sheetName val="Intcm.twr.A"/>
      <sheetName val="Accs.twr.A"/>
      <sheetName val="Telp.twr.B"/>
      <sheetName val="Matv.twr.B"/>
      <sheetName val="TTS.twr.B"/>
      <sheetName val="FA.twr.B"/>
      <sheetName val="CCTV.twr.B"/>
      <sheetName val="Intcm.twr.B"/>
      <sheetName val="Accs.twr.B"/>
      <sheetName val="RKP"/>
      <sheetName val="RKP (2)"/>
      <sheetName val="Tunjang"/>
      <sheetName val="D-1"/>
      <sheetName val="MALL DAN PARKIR"/>
      <sheetName val="AREA MALL DAN PARKIR"/>
      <sheetName val="D 4.2 ( FASILITAS APARTEMENT )"/>
      <sheetName val="DAFTAR 4.3 (TA)"/>
      <sheetName val="DAFTAR 4.4 (TB)"/>
      <sheetName val="DAFTAR 4.5 (TC )"/>
      <sheetName val="5.1"/>
      <sheetName val="5.2"/>
      <sheetName val="D 5.3"/>
      <sheetName val="D 5.4"/>
      <sheetName val="D 5.5"/>
      <sheetName val="D-6.1"/>
      <sheetName val="D-6.2"/>
      <sheetName val="D-6.3"/>
      <sheetName val="D-6.4"/>
      <sheetName val="D-6.5"/>
      <sheetName val="AREA MALL DAN PARKIR (2)"/>
      <sheetName val="D. 7.2(FASILITAS APARTMENT)"/>
      <sheetName val="D. 7.3 (TA)"/>
      <sheetName val="D. 7.4 (TB)"/>
      <sheetName val="D. 7.5 (TC)"/>
      <sheetName val="D-8.1"/>
      <sheetName val="D-8.2"/>
      <sheetName val="D-8.3(TA)"/>
      <sheetName val="D-8.4(TB)"/>
      <sheetName val="D-8.5(TC)"/>
      <sheetName val="D-9.1"/>
      <sheetName val="MALL"/>
      <sheetName val="LANTAI 7"/>
      <sheetName val="D-10.3(TA)"/>
      <sheetName val="D-10.4(TB)"/>
      <sheetName val="D-10.5(TC)"/>
      <sheetName val="Penjumlahan (2)"/>
      <sheetName val="11.1"/>
      <sheetName val="11.2"/>
      <sheetName val="11.3"/>
      <sheetName val="11.4"/>
      <sheetName val="BI.PLN"/>
      <sheetName val="Sub-jml"/>
      <sheetName val="12.1"/>
      <sheetName val="12.2"/>
      <sheetName val="12.3"/>
      <sheetName val="12.4"/>
      <sheetName val="Sub-jml (2)"/>
      <sheetName val="13.1 "/>
      <sheetName val="13.2 "/>
      <sheetName val="Penjumlahan (3)"/>
      <sheetName val="hsat"/>
      <sheetName val="CoverDepan Buku (1)"/>
      <sheetName val="CoverDepan Buku (2)"/>
      <sheetName val="COV 4.2 ( FASILITAS APARTEMENT)"/>
      <sheetName val="COV 4.3 (TA)"/>
      <sheetName val="COV 4.4"/>
      <sheetName val="COV 4.5"/>
      <sheetName val="COV (MALL)"/>
      <sheetName val="COV (FAS)"/>
      <sheetName val="COV(A)"/>
      <sheetName val="COV(B)"/>
      <sheetName val="COV(C)"/>
      <sheetName val="COV (D-6.1)"/>
      <sheetName val="COV (D-6.2"/>
      <sheetName val="COV (D-6.3)"/>
      <sheetName val="COV (D-6.4)"/>
      <sheetName val="COV (D-6.5)"/>
      <sheetName val="MALL DAN PARKIR (2)"/>
      <sheetName val="COV. 7.2 (FASILITAS APARTEMENT)"/>
      <sheetName val="COV. 7.3 (TA)"/>
      <sheetName val="COV. 7.4 (TB)"/>
      <sheetName val="COV. 7.5 (TC)"/>
      <sheetName val="COVER D-8.1"/>
      <sheetName val="COVER D-8.2"/>
      <sheetName val="COVER D-8.3"/>
      <sheetName val="COVER D-8.4"/>
      <sheetName val="COVER D-8.5"/>
      <sheetName val="COV (D-9)"/>
      <sheetName val="COVER D-10.2"/>
      <sheetName val="COVER D-10.3"/>
      <sheetName val="COVER D-10.4"/>
      <sheetName val="COVER D-10.5"/>
      <sheetName val="COVER penjumlahan"/>
      <sheetName val="Cover 11"/>
      <sheetName val="Cover 11.1"/>
      <sheetName val="Cover 11.2"/>
      <sheetName val="Cover 11.3"/>
      <sheetName val="Cover 11.4"/>
      <sheetName val="COV.PLN"/>
      <sheetName val="Cover 12"/>
      <sheetName val="Cover 12.1"/>
      <sheetName val="Cover 12.2"/>
      <sheetName val="Cover 12.3"/>
      <sheetName val="Cover 12.4"/>
      <sheetName val="Cover 13"/>
      <sheetName val="Cover 13.1 "/>
      <sheetName val="Cover 13.2 "/>
      <sheetName val="Cat Harga"/>
      <sheetName val="Daf 1"/>
      <sheetName val="Daf 2"/>
      <sheetName val="Daf 3"/>
      <sheetName val="Daf 4"/>
      <sheetName val="KLA"/>
      <sheetName val="LAMP-AO"/>
      <sheetName val="LAM-C"/>
      <sheetName val="LAM-A&amp;B"/>
      <sheetName val="DAF-12"/>
      <sheetName val="DAF-13"/>
      <sheetName val="DAF-14"/>
      <sheetName val="DAF-15"/>
      <sheetName val="DAF-16"/>
      <sheetName val="PENDAHULUAN (ME)"/>
      <sheetName val="HYD KT"/>
      <sheetName val="SPR KT"/>
      <sheetName val="PL KT"/>
      <sheetName val="valve "/>
      <sheetName val="Fitt"/>
      <sheetName val="CP-2"/>
      <sheetName val="KI"/>
      <sheetName val="KL"/>
      <sheetName val="RGaji"/>
      <sheetName val="S1"/>
      <sheetName val="Rbul"/>
      <sheetName val="Volume"/>
      <sheetName val="M.E."/>
      <sheetName val="analisa el"/>
      <sheetName val="analisa mek"/>
      <sheetName val="MEK"/>
      <sheetName val="MASTER SCADULLE "/>
      <sheetName val="NSC( KOORDINASI)"/>
      <sheetName val="D4.1"/>
      <sheetName val="D5.1"/>
      <sheetName val="D6.1"/>
      <sheetName val="D7.1"/>
      <sheetName val="D4-2(TA) "/>
      <sheetName val="D5-2(TB)"/>
      <sheetName val="D6-2(TC)"/>
      <sheetName val="D7-2(TD)"/>
      <sheetName val="provisionalsum"/>
      <sheetName val="cover ps"/>
      <sheetName val="cover prelim"/>
      <sheetName val="cover basement"/>
      <sheetName val="cover basement2.2"/>
      <sheetName val="cover Lantai 1,2,3,4&amp;5"/>
      <sheetName val="cover Area TA"/>
      <sheetName val="cover Area TA (2)"/>
      <sheetName val="Fill this out first___"/>
      <sheetName val="rabt-bl"/>
      <sheetName val="hrgbhn-mtharyono"/>
      <sheetName val="spec arst"/>
      <sheetName val="spbadhw-roman"/>
      <sheetName val="Matrik BQ "/>
      <sheetName val="Matrik BQ-Original"/>
      <sheetName val="Analisa hrg sat"/>
      <sheetName val="Eva-Pntu Jendela"/>
      <sheetName val="Eva-Steel Door"/>
      <sheetName val="Eva-Pintu kayu"/>
      <sheetName val="Condotel"/>
      <sheetName val="Recap"/>
      <sheetName val="F0"/>
      <sheetName val="F1"/>
      <sheetName val="F3"/>
      <sheetName val="F4"/>
      <sheetName val="F5"/>
      <sheetName val="F6"/>
      <sheetName val="F7"/>
      <sheetName val="F8"/>
      <sheetName val="F9"/>
      <sheetName val="F10"/>
      <sheetName val="F11"/>
      <sheetName val="SC"/>
      <sheetName val="Upah_Bahan"/>
      <sheetName val="H.Satuan"/>
      <sheetName val="Judul"/>
      <sheetName val="An Pipa"/>
      <sheetName val="An Duct"/>
      <sheetName val="Bill.1.VAC-Supply-A"/>
      <sheetName val="Bill.2.VAC-Install-A"/>
      <sheetName val="Bill.3.VAC-Supply-B"/>
      <sheetName val="Bill.4.VAC-Install-B "/>
      <sheetName val="Bill.2.add.valve-Supply-A"/>
      <sheetName val="Bill.3.add.valve-Install-A"/>
      <sheetName val="Bill.4.add.valve-Supply-B"/>
      <sheetName val="Bill.5.add.valve-Install-B "/>
      <sheetName val="additional Supply"/>
      <sheetName val="additional Install"/>
      <sheetName val="sendiri"/>
      <sheetName val="Mark Up"/>
      <sheetName val="Rekap Upah"/>
      <sheetName val="Statement Pengadaan Bahan"/>
      <sheetName val="Proses Pengaadaan Subkon"/>
      <sheetName val="Biaya Pegawai"/>
      <sheetName val="Sqce.Sahid"/>
      <sheetName val="Str org.sahid"/>
      <sheetName val="equip.Sahid.1"/>
      <sheetName val="equip.Sahid.2"/>
      <sheetName val="SPP.Sahid"/>
      <sheetName val="sub-rekap"/>
      <sheetName val="lokasari-el"/>
      <sheetName val="lis material"/>
      <sheetName val="tray"/>
      <sheetName val="hst lampu"/>
      <sheetName val="hst elektronik"/>
      <sheetName val="pentanahan kassa"/>
      <sheetName val="hst stk kassa"/>
      <sheetName val="hst kabel"/>
      <sheetName val="hst panel2"/>
      <sheetName val="hst komp. panel"/>
      <sheetName val="hst bhn instalasi"/>
      <sheetName val="koef.material"/>
      <sheetName val="hst instalasi 1"/>
      <sheetName val="hst instalasi 2"/>
      <sheetName val="Plumb"/>
      <sheetName val="Fire"/>
      <sheetName val="par"/>
      <sheetName val="Plumb (2)"/>
      <sheetName val="CH"/>
      <sheetName val="Surat"/>
      <sheetName val="DS"/>
      <sheetName val="Ana. PU"/>
      <sheetName val="ANA Mob"/>
      <sheetName val="ANA Rutin"/>
      <sheetName val="Confirm"/>
      <sheetName val="DPU"/>
      <sheetName val="Staff"/>
      <sheetName val="Met-PU-2.2"/>
      <sheetName val="Met-PU-6.3 (5)"/>
      <sheetName val="Met-PU-6.3 (6)"/>
      <sheetName val="Met-PU-6.3 (7)"/>
      <sheetName val="Alamat"/>
      <sheetName val="Alamat (bersama)"/>
      <sheetName val="LP-1"/>
      <sheetName val="LP-2"/>
      <sheetName val="Met-PU-2.1"/>
      <sheetName val="Met-PU-3.1 (1)"/>
      <sheetName val="Met-PU-3.2 (1)"/>
      <sheetName val="Met-PU-4.2 (2)"/>
      <sheetName val="Ind"/>
      <sheetName val="COVER VERSI-2"/>
      <sheetName val="COVER VERSI-1"/>
      <sheetName val="JUMLAH BIAYA"/>
      <sheetName val="STATUS"/>
      <sheetName val="MONITORING"/>
      <sheetName val="PROGRES"/>
      <sheetName val="TRJMH"/>
      <sheetName val="KURVA S R1"/>
      <sheetName val="LAP MINGGUAN"/>
      <sheetName val="MU (3)"/>
      <sheetName val="MU RAP"/>
      <sheetName val="MU sph"/>
      <sheetName val="Rekap Sparated"/>
      <sheetName val="Rekap Sebar"/>
      <sheetName val=" BU"/>
      <sheetName val="Prov &amp; Ass"/>
      <sheetName val="Cash Flow1"/>
      <sheetName val="Cash Flow2"/>
      <sheetName val="Deviasi"/>
      <sheetName val="Penyebaran"/>
      <sheetName val="Item CI"/>
      <sheetName val="Item KADII"/>
      <sheetName val="800 m"/>
      <sheetName val="MU1"/>
      <sheetName val="BQ gab"/>
      <sheetName val="MEP"/>
      <sheetName val="(Alat)"/>
      <sheetName val="COVER BAB"/>
      <sheetName val="VOLUME (TDK DIPAKAI)"/>
      <sheetName val="DIV1"/>
      <sheetName val="DIV2"/>
      <sheetName val="DIV3"/>
      <sheetName val="DIV4"/>
      <sheetName val="DIV5"/>
      <sheetName val="DIV6"/>
      <sheetName val="DIV7"/>
      <sheetName val="DIV8"/>
      <sheetName val="DIV9"/>
      <sheetName val="DIV10"/>
      <sheetName val="BASIC"/>
      <sheetName val="QUARY (TDK DIPAKAI)"/>
      <sheetName val="ALAT1"/>
      <sheetName val="ALAT2 (TDK DIPAKAI)"/>
      <sheetName val="AGGREGAT"/>
      <sheetName val="Klas B0"/>
      <sheetName val="R.Tunai"/>
      <sheetName val="REKAP JULI R2"/>
      <sheetName val="JULI R2"/>
      <sheetName val="JULI"/>
      <sheetName val="REKAP JULI R0"/>
      <sheetName val="29 JULI 2008"/>
      <sheetName val="Performance"/>
      <sheetName val="PENGELUARAN"/>
      <sheetName val="COST CONTROL"/>
      <sheetName val="29JULI 2008"/>
      <sheetName val="S-CURVE 1"/>
      <sheetName val="S-CURVE (2)"/>
      <sheetName val="BA"/>
      <sheetName val="Eva"/>
      <sheetName val="M"/>
      <sheetName val="Direksi"/>
      <sheetName val="Jaminan"/>
      <sheetName val="B.Bahan"/>
      <sheetName val="B.Alat"/>
      <sheetName val="OE"/>
      <sheetName val="Org"/>
      <sheetName val="Sched Bahan"/>
      <sheetName val="bahan alat rap"/>
      <sheetName val="anal rap dasar"/>
      <sheetName val="Landscape"/>
      <sheetName val="Recovered_Sheet1"/>
      <sheetName val="Recovered_Sheet2"/>
      <sheetName val="Recovered_Sheet3"/>
      <sheetName val="MS INDUK"/>
      <sheetName val="MS KA I"/>
      <sheetName val="Break Down (1)"/>
      <sheetName val="Eskalasi (2)"/>
      <sheetName val="cost faktor"/>
      <sheetName val="BPS"/>
      <sheetName val="Cost Factor"/>
      <sheetName val="BPS (SKET)"/>
      <sheetName val="Rekap Volume Schedule"/>
      <sheetName val="Eskalasi Vol Schedule"/>
      <sheetName val="Rekap Aktual"/>
      <sheetName val="Rekap Volume Aktual"/>
      <sheetName val="Eskalasi Vol Aktual"/>
      <sheetName val="BPS ok"/>
      <sheetName val="BPS 2007"/>
      <sheetName val="Break Down Renc&amp;real2007"/>
      <sheetName val="Break Down 2007"/>
      <sheetName val="Break Down 2006-2007"/>
      <sheetName val="TRJMH (2)"/>
      <sheetName val="Rekap OK 2006-2007 Juni"/>
      <sheetName val="Sertifikat 2006-2007 Juni"/>
      <sheetName val="Eskalasi ok 2006-2007 Juni"/>
      <sheetName val="Eskalasi ok 2006-2007"/>
      <sheetName val="Rekap OK 2006-2007"/>
      <sheetName val="Break Down Baru 2007"/>
      <sheetName val="MS KA BOT baru"/>
      <sheetName val="Break Down2007"/>
      <sheetName val="Eskalasi 2006"/>
      <sheetName val="Break Down 2006"/>
      <sheetName val="Break Down Renc&amp;real 2006"/>
      <sheetName val="Rekap OK (2)"/>
      <sheetName val="Rekap OK"/>
      <sheetName val="pendanaan"/>
      <sheetName val="Mobilisasi (2)"/>
      <sheetName val="Mobilisasi (3)"/>
      <sheetName val="TERJEMAHAN"/>
      <sheetName val="QCDS"/>
      <sheetName val="QCDS (2)"/>
      <sheetName val="Indirect Cost 3 bln"/>
      <sheetName val="harga dasar "/>
      <sheetName val="SUMMARI"/>
      <sheetName val="analisa harga "/>
      <sheetName val="KURVA&quot;S&quot;"/>
      <sheetName val="Met-PU-3.2 (2)"/>
      <sheetName val="Met-PU-5.1 (1)"/>
      <sheetName val="Met-PU-5.1 (2)"/>
      <sheetName val="Met-PU-7.10 (3)"/>
      <sheetName val="LP-3"/>
      <sheetName val="Rekap Analisa"/>
      <sheetName val="Rkp Prelim"/>
      <sheetName val="Rkp Strk"/>
      <sheetName val="Bsm 3"/>
      <sheetName val="Bsm_2"/>
      <sheetName val="Bsm_1"/>
      <sheetName val="lt_1"/>
      <sheetName val="lt_2"/>
      <sheetName val="lt_3"/>
      <sheetName val="lt_4"/>
      <sheetName val="lt_5"/>
      <sheetName val="lt_6"/>
      <sheetName val="lt_7"/>
      <sheetName val="lt_8"/>
      <sheetName val="lt_9"/>
      <sheetName val="lt_10"/>
      <sheetName val="lt_11"/>
      <sheetName val="lt_12"/>
      <sheetName val="lt_13"/>
      <sheetName val="lt_14"/>
      <sheetName val="lt_15"/>
      <sheetName val="lt_16"/>
      <sheetName val="lt r.mesin"/>
      <sheetName val="lt_atap"/>
      <sheetName val="Sat Upah"/>
      <sheetName val="Sat Bahan"/>
      <sheetName val="Sat Alat"/>
      <sheetName val="bq bsm_1"/>
      <sheetName val="bq bsm_2"/>
      <sheetName val="bq bsm_3"/>
      <sheetName val="Harga Material"/>
      <sheetName val="Total Rekapitulasi"/>
      <sheetName val="Pek. Arsitektur"/>
      <sheetName val="Pek. Struktur"/>
      <sheetName val="Pek. ME"/>
      <sheetName val="Pek. Luar Bangunan"/>
      <sheetName val="Pek. Renovasi"/>
      <sheetName val="Pek. Relief"/>
      <sheetName val="An.Ars"/>
      <sheetName val="Material List"/>
      <sheetName val="PileCap"/>
      <sheetName val="Harsat Bahan"/>
      <sheetName val="Harsat Upah"/>
      <sheetName val="Bunga"/>
      <sheetName val="Mark-up"/>
      <sheetName val="CHECK (2)"/>
      <sheetName val="Boq(p'arsad)"/>
      <sheetName val="CHECK"/>
      <sheetName val="panduan"/>
      <sheetName val="Panel"/>
      <sheetName val="Daftar Material Import"/>
      <sheetName val="Cover 3"/>
      <sheetName val="Cover 4"/>
      <sheetName val="Cover 5"/>
      <sheetName val="Cover 6"/>
      <sheetName val="Cover 7"/>
      <sheetName val="Cover 8"/>
      <sheetName val="Cover 9"/>
      <sheetName val="Cover 10"/>
      <sheetName val="Cover 14"/>
      <sheetName val="Cover 15"/>
      <sheetName val="pipa"/>
      <sheetName val="ducting"/>
      <sheetName val="analisac"/>
      <sheetName val="An-List"/>
      <sheetName val="An-Pipa"/>
      <sheetName val="I"/>
      <sheetName val="Unit Price M"/>
      <sheetName val="C"/>
      <sheetName val="T.18"/>
      <sheetName val="masalah"/>
      <sheetName val="action"/>
      <sheetName val="On Time"/>
      <sheetName val="Curup"/>
      <sheetName val="Prabu"/>
      <sheetName val="Telkomsel"/>
      <sheetName val="PESANTREN"/>
      <sheetName val="cash"/>
      <sheetName val="bq-kon"/>
      <sheetName val="Bill"/>
      <sheetName val="Trans Mat"/>
      <sheetName val="Label"/>
      <sheetName val="Letter"/>
      <sheetName val="Jo"/>
      <sheetName val="Ap.4a"/>
      <sheetName val="Ap.4b"/>
      <sheetName val="Ap.5"/>
      <sheetName val="App.6"/>
      <sheetName val="Ap.7"/>
      <sheetName val="Sch.tba"/>
      <sheetName val="Preamble"/>
      <sheetName val="Adjst"/>
      <sheetName val="Div-1"/>
      <sheetName val="Div-2"/>
      <sheetName val="Div-3"/>
      <sheetName val="Div-4"/>
      <sheetName val="Div-5"/>
      <sheetName val="Div-6a"/>
      <sheetName val="Div-7a"/>
      <sheetName val="Div-8"/>
      <sheetName val="An-quarry"/>
      <sheetName val="Anal alt"/>
      <sheetName val="DIVISI-7b"/>
      <sheetName val="DIVISI-9"/>
      <sheetName val="DIVISI-3b"/>
      <sheetName val="Agg Base A"/>
      <sheetName val="Agg Base B"/>
      <sheetName val="Agg Base C"/>
      <sheetName val="DIVISI-2b"/>
      <sheetName val="DIVISI-6b"/>
      <sheetName val="DIVISI-6c"/>
      <sheetName val="DIVISI-6d"/>
      <sheetName val="Anal Agg Hls&amp;Ksr"/>
      <sheetName val="DIVISI-10"/>
      <sheetName val="analisa nuansa"/>
      <sheetName val="REKAP AKHIR"/>
      <sheetName val="Tbh-Krg"/>
      <sheetName val="Currency"/>
      <sheetName val="AHS Kusen Alum"/>
      <sheetName val="AHS Lain2"/>
      <sheetName val="AHS Atap"/>
      <sheetName val="MP-PLAN"/>
      <sheetName val="APBP (3)"/>
      <sheetName val="RABOP"/>
      <sheetName val="APBP (2)"/>
      <sheetName val="APBP"/>
      <sheetName val="DAF 5"/>
      <sheetName val="DAF 6"/>
      <sheetName val="DAF 7"/>
      <sheetName val="DAF 8"/>
      <sheetName val="DAF 9"/>
      <sheetName val="DAF 13"/>
      <sheetName val="SPPB"/>
      <sheetName val="Hit Sub"/>
      <sheetName val="Negosiasi"/>
      <sheetName val="Laporan Keterlambatan"/>
      <sheetName val="Pengendalian Sub Des"/>
      <sheetName val="DIV.II"/>
      <sheetName val="DIV.III"/>
      <sheetName val="DIV.IV"/>
      <sheetName val="DIV.V"/>
      <sheetName val="DIV.VI"/>
      <sheetName val="Sumuran"/>
      <sheetName val="Divisi VII"/>
      <sheetName val="DIV.VIII"/>
      <sheetName val="KONFIRMASI"/>
      <sheetName val="DAFT PEKE"/>
      <sheetName val="Upah borong"/>
      <sheetName val="Dashboard Baja ttp"/>
      <sheetName val="Local"/>
      <sheetName val="Rekap Paket C"/>
      <sheetName val="RAB Paket C"/>
      <sheetName val="A-PRE"/>
      <sheetName val="SAT-BHN"/>
      <sheetName val="A-ARS"/>
      <sheetName val="ANL-SANI"/>
      <sheetName val="U-BOR"/>
      <sheetName val="AL"/>
      <sheetName val="P"/>
      <sheetName val="ATU2"/>
      <sheetName val="KURVAS"/>
      <sheetName val="asb baru(1a,3a)"/>
      <sheetName val="asb baru (2a)"/>
      <sheetName val="DIV.VII"/>
      <sheetName val="DIV.VIIa"/>
      <sheetName val="Mek-FW"/>
      <sheetName val="Mek-Sewege_EXH_HD_"/>
      <sheetName val="Mek-AC"/>
      <sheetName val="Mek-AC (2)"/>
      <sheetName val="optimasi bt"/>
      <sheetName val="Elektronik"/>
      <sheetName val="rekap BT"/>
      <sheetName val="BT"/>
      <sheetName val="rekap Tenis"/>
      <sheetName val="Tenis"/>
      <sheetName val="bangpelME"/>
      <sheetName val="rkp bangpelME"/>
      <sheetName val="anls struktur"/>
      <sheetName val="hrg.bhn"/>
      <sheetName val="GRAND REKAP (2)"/>
      <sheetName val="GRAND REKAP"/>
      <sheetName val="REKAP I. PEK. PERSIAPAN"/>
      <sheetName val="I. PEK. PERSIAPAN"/>
      <sheetName val="REKAP II. PEK. PEMATANGAN "/>
      <sheetName val="II. PEK. PEMATANGAN "/>
      <sheetName val="REKAP III. STRUKTUR"/>
      <sheetName val="III. RAB STRUKTUR"/>
      <sheetName val="REKAP IV. ARSITEKTUR"/>
      <sheetName val="IV. RAB ARSITEKTUR"/>
      <sheetName val="V. PLUMBING "/>
      <sheetName val="Reservoar"/>
      <sheetName val="Deep Well"/>
      <sheetName val="STP"/>
      <sheetName val="Fire Alarm"/>
      <sheetName val="Soundsystem"/>
      <sheetName val="BQ Arsitek"/>
      <sheetName val="VOL. BQ arsitek"/>
      <sheetName val="Indirect cost"/>
      <sheetName val="SLSR PHUB"/>
      <sheetName val="PEK. TNH (CONTOH)"/>
      <sheetName val="PAS&amp;PLES "/>
      <sheetName val="WATER FEATURE"/>
      <sheetName val="EXT WALL"/>
      <sheetName val="Ratio"/>
      <sheetName val="PEK. TNH "/>
      <sheetName val="LANTAI&amp;SALUT DINDING"/>
      <sheetName val="KOSEN"/>
      <sheetName val="KONST-BAJA"/>
      <sheetName val="LANGIT2"/>
      <sheetName val="FINISHING TANGGA"/>
      <sheetName val="HP center"/>
      <sheetName val="PAGAR "/>
      <sheetName val="TIANG+KRAN"/>
      <sheetName val="B.JALAN"/>
      <sheetName val="TAMAN"/>
      <sheetName val="BONGKARAN"/>
      <sheetName val="Add STR"/>
      <sheetName val="Management"/>
      <sheetName val="stp+rbsn "/>
      <sheetName val="drainase "/>
      <sheetName val="Rekap Alt"/>
      <sheetName val="Rekap Add"/>
      <sheetName val="Rekap Alt."/>
      <sheetName val="Kurva-s"/>
      <sheetName val="Dash Alt"/>
      <sheetName val="VOL "/>
      <sheetName val="spec"/>
      <sheetName val=" REKAP BQ"/>
      <sheetName val="RAB MESJID "/>
      <sheetName val="RAB BANG.DEWAN"/>
      <sheetName val="RAB BANG PARIPURNA"/>
      <sheetName val="RAB -SITE"/>
      <sheetName val="hs-str"/>
      <sheetName val="ana-str"/>
      <sheetName val="ana-ars"/>
      <sheetName val="ana-sani"/>
      <sheetName val="RESUME ANALISA"/>
      <sheetName val="HARGA1"/>
      <sheetName val="SATUAN ALAT BERAT"/>
      <sheetName val="AnalisaSaniter"/>
      <sheetName val="upah_harian"/>
      <sheetName val="upah_borong"/>
      <sheetName val="satuan_alat"/>
      <sheetName val="sewa_alat"/>
      <sheetName val="RAB.01"/>
      <sheetName val="methode"/>
      <sheetName val="met beton"/>
      <sheetName val="mark'up"/>
      <sheetName val="sah"/>
      <sheetName val="rekapsah"/>
      <sheetName val="kapasitas"/>
      <sheetName val="General Rekap"/>
      <sheetName val="REKAP AHKIR"/>
      <sheetName val="MASUK RAB"/>
      <sheetName val="RAB TARAKAN"/>
      <sheetName val="dash2"/>
      <sheetName val="JMLH RAP"/>
      <sheetName val="sebaran"/>
      <sheetName val="ttpn fnl"/>
      <sheetName val="ALT BNT"/>
      <sheetName val="METHD ALT"/>
      <sheetName val="analisa harga lain2"/>
      <sheetName val="BY UMM 07"/>
      <sheetName val="kpsts prod"/>
      <sheetName val="rekap A"/>
      <sheetName val="Harga Perubahan"/>
      <sheetName val="MOB-DEMOB"/>
      <sheetName val="METODE2"/>
      <sheetName val="LAMPIRAN"/>
      <sheetName val="DAFT KONTRAK"/>
      <sheetName val="JDW"/>
      <sheetName val="Sisa RAP 25 Juli 2011"/>
      <sheetName val="ITEM RAP"/>
      <sheetName val="METODE KERJA"/>
      <sheetName val="REKAP RAP"/>
      <sheetName val="MARKUP1(FIGHT)"/>
      <sheetName val="MARKUP2(DIATUR)"/>
      <sheetName val="SEBAR"/>
      <sheetName val="AKURASI"/>
      <sheetName val="anl_alat"/>
      <sheetName val="anl_alat2"/>
      <sheetName val="RENC. KERJA"/>
      <sheetName val="Kondisi"/>
      <sheetName val="Evaluasi Ang"/>
      <sheetName val="sumEXL"/>
      <sheetName val="Rekap Ang"/>
      <sheetName val="Prelim Extr"/>
      <sheetName val="BreakD Prelim"/>
      <sheetName val="CM Temp Office"/>
      <sheetName val="Over Time"/>
      <sheetName val="390MC-PS"/>
      <sheetName val="Fee Coord"/>
      <sheetName val="NSC"/>
      <sheetName val="Scafolding"/>
      <sheetName val="GFA "/>
      <sheetName val="Cover Paket"/>
      <sheetName val="Cover PJT"/>
      <sheetName val="REKAP PROGRESS"/>
      <sheetName val="PERALATAN FAN"/>
      <sheetName val="AIR CURTAIN"/>
      <sheetName val="DUCTING "/>
      <sheetName val="DIFFUSER &amp; GRILLE "/>
      <sheetName val="POMPA CHILLER"/>
      <sheetName val="PERALATAN AHU"/>
      <sheetName val="PERALATAN EVB+CU"/>
      <sheetName val="PIPA REFRIGERANT"/>
      <sheetName val="PIPA DRAIN"/>
      <sheetName val="PIPA CHILLER"/>
      <sheetName val="KATUP-KATUP"/>
      <sheetName val="CATU DAYA LISTRIK"/>
      <sheetName val="Paket"/>
      <sheetName val="Cov."/>
      <sheetName val="Cover Analisa"/>
      <sheetName val="PERALATAN UTAMA PLB"/>
      <sheetName val="PEMIPAAN PLB"/>
      <sheetName val="PERALATAN &amp; KATUP2 PLB"/>
      <sheetName val="CATU DAYA LISTRIK PLB"/>
      <sheetName val="PERALATAN UTAMA PK"/>
      <sheetName val="PEMIPAAN PK"/>
      <sheetName val="PERALATAN &amp; KATUP2 PK"/>
      <sheetName val="CATU DAYA LISTRIK PK"/>
      <sheetName val="Bill 1-0"/>
      <sheetName val="Ana RAP"/>
      <sheetName val="faktor"/>
      <sheetName val="---"/>
      <sheetName val="RINCIAN HARGA"/>
      <sheetName val="FINISHING DALAM (2)"/>
      <sheetName val="FINISHING DALAM"/>
      <sheetName val="AN-KOSEN (KAYU &amp; ALL) (2)"/>
      <sheetName val="FINISHING (A)"/>
      <sheetName val="AN-KOSEN (KAYU &amp; ALL)"/>
      <sheetName val="Material pintu jendela"/>
      <sheetName val="ANFIS"/>
      <sheetName val="COVER (ANALISA)"/>
      <sheetName val="An Struktur"/>
      <sheetName val="Upah &amp; Material"/>
      <sheetName val="AN-KOSEN (BESI)"/>
      <sheetName val="AN-KOSEN (KACA FRAMELESS)"/>
      <sheetName val="AN CW"/>
      <sheetName val="L-10"/>
      <sheetName val="L-2b,c"/>
      <sheetName val="L-2a"/>
      <sheetName val="L-3a,4"/>
      <sheetName val="L-4a,b"/>
      <sheetName val="L-7"/>
      <sheetName val="L-11"/>
      <sheetName val="Daf Harga"/>
      <sheetName val="An_ Harga"/>
      <sheetName val="Subkontraktor"/>
      <sheetName val="Upah Kerja"/>
      <sheetName val="Ana. STR"/>
      <sheetName val="PENJ_TOTAL"/>
      <sheetName val="XXXXXXXXX"/>
      <sheetName val="XXXXXXXX0"/>
      <sheetName val="XXXXXXXX1"/>
      <sheetName val="XXXXXXXX2"/>
      <sheetName val="XXXXXXXX3"/>
      <sheetName val="XXXXXXXX4"/>
      <sheetName val="XXXXXXXX5"/>
      <sheetName val="XXXXXXXX6"/>
      <sheetName val="XXXXXXXX7"/>
      <sheetName val="XXXXXXXX8"/>
      <sheetName val="XXXXXXXX9"/>
      <sheetName val="XXXXXXXXA"/>
      <sheetName val="XXXXXXXXB"/>
      <sheetName val="Sheet2 (2)"/>
      <sheetName val="Sheet3 (2)"/>
      <sheetName val="Analisa &amp; Upah"/>
      <sheetName val="ana_str"/>
      <sheetName val="01"/>
      <sheetName val="02"/>
      <sheetName val="09"/>
      <sheetName val="12"/>
      <sheetName val="15"/>
      <sheetName val="16"/>
      <sheetName val="17"/>
      <sheetName val="18"/>
      <sheetName val="19"/>
      <sheetName val="20"/>
      <sheetName val="21"/>
      <sheetName val="22"/>
      <sheetName val="23"/>
      <sheetName val="24"/>
      <sheetName val="25"/>
      <sheetName val="26"/>
      <sheetName val="27"/>
      <sheetName val="28"/>
      <sheetName val="30"/>
      <sheetName val="Sheet32"/>
      <sheetName val=" "/>
      <sheetName val="THR "/>
      <sheetName val="CUTI"/>
      <sheetName val="Kontrol"/>
      <sheetName val="Eliminasi"/>
      <sheetName val="JurnalDKP"/>
      <sheetName val="ReklasH"/>
      <sheetName val="ReklasKons"/>
      <sheetName val="ReklasAnak"/>
      <sheetName val="Utpiut"/>
      <sheetName val="LRUNIT"/>
      <sheetName val="Jurnal"/>
      <sheetName val="laba-rugi-pst"/>
      <sheetName val="nrc~ttd"/>
      <sheetName val="lr~trw"/>
      <sheetName val="laba-rugi-pst-PER-TRW"/>
      <sheetName val="LR-1"/>
      <sheetName val="nrctrw"/>
      <sheetName val="LR-5"/>
      <sheetName val="NRC-5"/>
      <sheetName val="KIT"/>
      <sheetName val="prod"/>
      <sheetName val="penjTL"/>
      <sheetName val="pendTL"/>
      <sheetName val="juaL"/>
      <sheetName val="Pend. BP"/>
      <sheetName val="Pend LL"/>
      <sheetName val="ikh"/>
      <sheetName val="sewa"/>
      <sheetName val="bbm1"/>
      <sheetName val="har-Ins"/>
      <sheetName val="har-Sar"/>
      <sheetName val="har-sar1"/>
      <sheetName val="PEG1"/>
      <sheetName val="adm1"/>
      <sheetName val="PENYU"/>
      <sheetName val="pdptn"/>
      <sheetName val="pendby"/>
      <sheetName val="pen-l-usaha"/>
      <sheetName val="kasimp"/>
      <sheetName val="CF-2007"/>
      <sheetName val="V-ADID"/>
      <sheetName val="EKUITY"/>
      <sheetName val="pelumas"/>
      <sheetName val="mat~har"/>
      <sheetName val="mat~pdp"/>
      <sheetName val="lingkungan"/>
      <sheetName val="lhe"/>
      <sheetName val="ikhfungsi"/>
      <sheetName val="LR-3"/>
      <sheetName val="LK-RINCI"/>
      <sheetName val="NRC-1"/>
      <sheetName val="nrc~rinc"/>
      <sheetName val="NRC-3"/>
      <sheetName val="banding"/>
      <sheetName val="Pend."/>
      <sheetName val="beli"/>
      <sheetName val="ARUSKAS"/>
      <sheetName val="SUMBER-DANA"/>
      <sheetName val="Hit"/>
      <sheetName val="Peny"/>
      <sheetName val="CFAT"/>
      <sheetName val="CASF FLOW"/>
      <sheetName val="KINERJA1"/>
      <sheetName val="kinerja2"/>
      <sheetName val="kinerja3"/>
      <sheetName val="Ket"/>
      <sheetName val="Saldo"/>
      <sheetName val="Receipt"/>
      <sheetName val="Neraca Daya Sis TNT"/>
      <sheetName val="SE.11-BASKET"/>
      <sheetName val="TRANS (GAB)"/>
      <sheetName val="Resume RKAP"/>
      <sheetName val="RESUM-BASKET"/>
      <sheetName val="RESUM  DISBURSE"/>
      <sheetName val="Resum Prioritas"/>
      <sheetName val="RESUM "/>
      <sheetName val="DISBURSE"/>
      <sheetName val="TID"/>
      <sheetName val="TI"/>
      <sheetName val="FAS"/>
      <sheetName val="urgensi-basket 1"/>
      <sheetName val="urgensi-basket 2"/>
      <sheetName val="urgensi-basket 3"/>
      <sheetName val="urgensi-basket 4"/>
      <sheetName val="urgensi-basket 5"/>
      <sheetName val="urgensi-basket 6"/>
      <sheetName val="RESUME-UAI"/>
      <sheetName val="20607"/>
      <sheetName val="REK. DISB"/>
      <sheetName val="FORM.A3 KIT"/>
      <sheetName val="FORM.A3 TL"/>
      <sheetName val="MURNI"/>
      <sheetName val="TANAH"/>
      <sheetName val="RESUME FORM.A3"/>
      <sheetName val="SKAT"/>
      <sheetName val="DESEMBER"/>
      <sheetName val="mix luncuran 2008Rev (3)"/>
      <sheetName val="Prioritas"/>
      <sheetName val="Acuan SK"/>
      <sheetName val="Data-1"/>
      <sheetName val="Hitung Tarif Grade Baru"/>
      <sheetName val="Hitung P1 dan P2 Final"/>
      <sheetName val="Acuan Peg Baru S2-S1-D3-D1"/>
      <sheetName val="Prediksi"/>
      <sheetName val="Cuti Tahunan"/>
      <sheetName val="Cuti Besar"/>
      <sheetName val="2 Windu"/>
      <sheetName val="3 Windu"/>
      <sheetName val="4 Windu"/>
      <sheetName val="Data Pensiun"/>
      <sheetName val="Pens. Normal "/>
      <sheetName val="ACUAN"/>
      <sheetName val="Tarif Grade"/>
      <sheetName val="Tarif Grade Transisi"/>
      <sheetName val="Tj. Posisi"/>
      <sheetName val="Cuti Thn"/>
      <sheetName val="Cuti Bsr"/>
      <sheetName val="Dua Windu"/>
      <sheetName val="Tiga Windu"/>
      <sheetName val="Empat Windu"/>
      <sheetName val="THR 1"/>
      <sheetName val="Iur Pem Kerja"/>
      <sheetName val="Beban Pajak"/>
      <sheetName val="Biaya Psrta &amp; Diklat"/>
      <sheetName val="Pkaian Dinas"/>
      <sheetName val="Perawatan Kesehatan"/>
      <sheetName val="Premi Piket"/>
      <sheetName val="Uang Lmbur"/>
      <sheetName val="Uang Mkn Lmbur"/>
      <sheetName val="BPFP (Utk Peg.yg Mutasi)"/>
      <sheetName val="Biaya Kepeg. Lainnya"/>
      <sheetName val="Data THR"/>
      <sheetName val="Rangkuman Data"/>
      <sheetName val="Angg 2010 Tahunan FINAL"/>
      <sheetName val="Angg 2010 Trw. FINAL"/>
      <sheetName val="Angg 2010 Bulanan FINAL"/>
      <sheetName val="THR Baru"/>
      <sheetName val="Data THR-1"/>
      <sheetName val="TUL309"/>
      <sheetName val="TSEGARA"/>
      <sheetName val="RANI"/>
      <sheetName val="TAIS"/>
      <sheetName val="MANNA"/>
      <sheetName val="KPH"/>
      <sheetName val="MAMAN"/>
      <sheetName val="ARMA"/>
      <sheetName val="MUKO"/>
      <sheetName val="BINTUHAN"/>
      <sheetName val="eval "/>
      <sheetName val="kwh"/>
      <sheetName val="REKAP_REKG"/>
      <sheetName val="muko2"/>
      <sheetName val="OMZET "/>
      <sheetName val="MAP PERBULAN"/>
      <sheetName val="TEKNIK"/>
      <sheetName val="NON TEKNIK"/>
      <sheetName val="Evaluasi Teknik"/>
      <sheetName val="Evaluasi Non Teknik"/>
      <sheetName val="Perhitungan Saving"/>
      <sheetName val="POS 62"/>
      <sheetName val="POS 544"/>
      <sheetName val="CabangJambi"/>
      <sheetName val="EstCabangJambi 2005"/>
      <sheetName val="calcJMB2006"/>
      <sheetName val="calcJMB2005"/>
      <sheetName val="bbi2000"/>
      <sheetName val="Perubahan"/>
      <sheetName val="BiDitghkan"/>
      <sheetName val="PIUT-JP"/>
      <sheetName val="BDD&amp;UMLain"/>
      <sheetName val="DpsK3bln"/>
      <sheetName val="Dep3-12bln"/>
      <sheetName val="PiutLL"/>
      <sheetName val="Piut-Unsur"/>
      <sheetName val="HapusPiut"/>
      <sheetName val="PiutMacam"/>
      <sheetName val="MatHar"/>
      <sheetName val="BantuanLN"/>
      <sheetName val="AkunPenutup"/>
      <sheetName val="UtPiut-Anak"/>
      <sheetName val="DaftarBP"/>
      <sheetName val="HutBank-3"/>
      <sheetName val="UtBiProy"/>
      <sheetName val="UtangUsh"/>
      <sheetName val="UmurUtang"/>
      <sheetName val="UtangValas"/>
      <sheetName val="IuranPsPK"/>
      <sheetName val="UT-Pajak"/>
      <sheetName val="HutLain"/>
      <sheetName val="UtangBiaya"/>
      <sheetName val="JualGTarif"/>
      <sheetName val="PendOpLain"/>
      <sheetName val="IkhtisarBiop"/>
      <sheetName val="PembelianiTL"/>
      <sheetName val="SewaDis"/>
      <sheetName val="BBMJenis"/>
      <sheetName val="ProduksiTL"/>
      <sheetName val="HarMat"/>
      <sheetName val="HarJabor"/>
      <sheetName val="BPeg-F"/>
      <sheetName val="Bipeg-U"/>
      <sheetName val="BOLain"/>
      <sheetName val="PendaLuOp"/>
      <sheetName val="BiLuOp"/>
      <sheetName val="BiPinjaman"/>
      <sheetName val="SelisihKurs"/>
      <sheetName val="KursNota "/>
      <sheetName val="KursSend"/>
      <sheetName val="NrcKWh"/>
      <sheetName val="KOR-PAJAK"/>
      <sheetName val="KKIN"/>
      <sheetName val="LKIN"/>
      <sheetName val="AktivaTetap"/>
      <sheetName val="AkumAT"/>
      <sheetName val="TambahAT"/>
      <sheetName val="RinciSTP-Ush"/>
      <sheetName val="LawanKorAT"/>
      <sheetName val="PDP"/>
      <sheetName val="PDPKonstruksi"/>
      <sheetName val="PDPMaterial"/>
      <sheetName val="MutasiMaterial"/>
      <sheetName val="PDPPembMuka"/>
      <sheetName val="BiInves-Ikhtisar"/>
      <sheetName val="BiInves-Peg"/>
      <sheetName val="BIinves-OVH"/>
      <sheetName val="STP-PI"/>
      <sheetName val="LawanPDP"/>
      <sheetName val="ATTB"/>
      <sheetName val="AkumATTB"/>
      <sheetName val="RELOK-AT"/>
      <sheetName val="ATBM"/>
      <sheetName val="ReInKit"/>
      <sheetName val="ReInTran"/>
      <sheetName val="ReinDis"/>
      <sheetName val="PokokPJP"/>
      <sheetName val="PPJP-Valas"/>
      <sheetName val="Bikapsir"/>
      <sheetName val="PokokJPJT"/>
      <sheetName val="PokokJPJTValas"/>
      <sheetName val="BikapsirJT"/>
      <sheetName val="HutBunga"/>
      <sheetName val="HutBungaValas"/>
      <sheetName val="Gangguan S.D Juli 10 (2)"/>
      <sheetName val="Gangguan S.D Juli 10 (3)"/>
      <sheetName val="PENJELASAN"/>
      <sheetName val="DISBURSE SIDANG"/>
      <sheetName val="DISBURSE PER BULAN"/>
      <sheetName val="SKI-kontrak (3)"/>
      <sheetName val="SKI-kontrak (2)"/>
      <sheetName val="SKI-kontrak"/>
      <sheetName val="TRS"/>
      <sheetName val="TRS (2)"/>
      <sheetName val="R-BULANAN"/>
      <sheetName val="FORM A2-APLN"/>
      <sheetName val="FORM A1-APLN"/>
      <sheetName val="ANGGARAN (PAGU)"/>
      <sheetName val="ANGGARAN"/>
      <sheetName val="DISBURSE (PAGU)"/>
      <sheetName val="NR BULANAN"/>
      <sheetName val="triwulan"/>
      <sheetName val="FORM A3-APLN"/>
      <sheetName val="LUNCURAN 2009"/>
      <sheetName val="MINTASKI-288"/>
      <sheetName val="FORM-A3 FINAL (sesuai pagu)"/>
      <sheetName val="FORM-A3 FINAL(kebutuhan)"/>
      <sheetName val="SKI-(FINAL M)"/>
      <sheetName val="FORM-A3 FINAL(khusus trans) (2)"/>
      <sheetName val="FORM-A3 FINAL(khusus trans) "/>
      <sheetName val="FORM A3-APLN (PERCEPATAN)"/>
      <sheetName val="FORM A3-APLN "/>
      <sheetName val="FORM A3-APBN"/>
      <sheetName val="FORM-A4-APBN"/>
      <sheetName val="FORM A3-SLA"/>
      <sheetName val="FORM-A4-SLA"/>
      <sheetName val="REKAP RKAP "/>
      <sheetName val="REKAP RKAP  (2)"/>
      <sheetName val="AI (IS1)"/>
      <sheetName val="AI (IS2)(1)"/>
      <sheetName val="UNIT"/>
      <sheetName val="Perhitungan.Kin.Operasi"/>
      <sheetName val="H O P"/>
      <sheetName val="Perhitungan.Kin.Keuangan"/>
      <sheetName val="Perhitungan.Kin.Ads. PUKK"/>
      <sheetName val="Pengusahaan POINT"/>
      <sheetName val="LR-TRGT &amp; REAL _pnusysutanTUL3"/>
      <sheetName val="NRC _Target &amp;real non klp"/>
      <sheetName val="2003cab"/>
      <sheetName val="2003GAB"/>
      <sheetName val="2003ktgjh"/>
      <sheetName val="Rincian By Adminis"/>
      <sheetName val="Rincian Lain lain by Adm"/>
      <sheetName val="LabaRugi Lainnya 2007(20)"/>
      <sheetName val="LabaRugi Unsur2006(21A)"/>
      <sheetName val="LabaRugi Fungsi2006(21B)"/>
      <sheetName val="XXXXXXX0"/>
      <sheetName val="XXXXXXX1"/>
      <sheetName val="PRK"/>
      <sheetName val="CUTI TH"/>
      <sheetName val="WINDUAN 2"/>
      <sheetName val="WINDUAN 3"/>
      <sheetName val="WINDUAN 4"/>
      <sheetName val="PENSIUN"/>
      <sheetName val="Pensiun Normal"/>
      <sheetName val="THR"/>
      <sheetName val="Data Peg-Estimasi Angg 2005"/>
      <sheetName val="Gaji Dasar &amp; Index Daerah"/>
      <sheetName val="Tj. Rmh+Tj. Transp."/>
      <sheetName val="Tunj. Jabatan"/>
      <sheetName val="Cuti Tahunan "/>
      <sheetName val="Ct. Besar"/>
      <sheetName val="THR (baru)"/>
      <sheetName val="Iuran Pemb.Kerja"/>
      <sheetName val="Pajak"/>
      <sheetName val="Pakaian Dinas"/>
      <sheetName val="Rupa-rupa"/>
      <sheetName val="Uang Makan Lembur"/>
      <sheetName val="Biaya Diklat"/>
      <sheetName val="Usulan FINAL-1 Tahun"/>
      <sheetName val="TRIW+FUNGSI"/>
      <sheetName val="CASHFLOW-BULANAN"/>
      <sheetName val="PANTAUAN"/>
      <sheetName val="D-Usaha"/>
      <sheetName val="LKAO"/>
      <sheetName val="MAT VALUE"/>
      <sheetName val="JASA-OS"/>
      <sheetName val="Instalasi"/>
      <sheetName val="TOTAL HAR-UNIT"/>
      <sheetName val="REKAP-MAT"/>
      <sheetName val="REKAP-JASA"/>
      <sheetName val="TOTAL-AO"/>
      <sheetName val="JASA"/>
      <sheetName val="MAT"/>
      <sheetName val="KANWIL"/>
      <sheetName val="BMASIN"/>
      <sheetName val="KBARU"/>
      <sheetName val="BARABAI"/>
      <sheetName val="PRAYA"/>
      <sheetName val="KPUAS"/>
      <sheetName val="SBTO"/>
      <sheetName val="APB"/>
      <sheetName val="S-ASAM2"/>
      <sheetName val="Cara"/>
      <sheetName val="Data Peg. per 1 Jan-2006"/>
      <sheetName val="Gaji Dasar"/>
      <sheetName val="Tj. Daerah"/>
      <sheetName val="Tj. Dasar"/>
      <sheetName val="Ct Th "/>
      <sheetName val="Ct.Bsr "/>
      <sheetName val="Iur Pemb Kerja"/>
      <sheetName val="Pajak "/>
      <sheetName val="Final - 1 Tahun"/>
      <sheetName val="Final - Triwulanan"/>
      <sheetName val="Final - Bulanan"/>
      <sheetName val="AI (IS2) (2)"/>
      <sheetName val="REK TRW (IS3)"/>
      <sheetName val="REK TRW (IS4)"/>
      <sheetName val="GABLUARJAWA1 (2)"/>
      <sheetName val="GABLUARJAWA2 (2)"/>
      <sheetName val="GABJAWA (2)"/>
      <sheetName val="GABUPUSAT (2)"/>
      <sheetName val="GABKONS (2)"/>
      <sheetName val="HOLDINGA (2)"/>
      <sheetName val="KONSOLIDASI (2)"/>
      <sheetName val="FGTM 01"/>
      <sheetName val="Lampiran I"/>
      <sheetName val="PRKAIDIST"/>
      <sheetName val="Tabel Istilah"/>
      <sheetName val="reconductr_SUTM_total"/>
      <sheetName val="BCR"/>
      <sheetName val="Cap Balance"/>
      <sheetName val="Pembebanan"/>
      <sheetName val="justifikasi"/>
      <sheetName val="tabel1"/>
      <sheetName val="tabel2"/>
      <sheetName val="IRR Manna"/>
      <sheetName val="Rincian Lain lain by Adm (2)"/>
      <sheetName val="LabaRugi Lainnya 2006(20)"/>
      <sheetName val="LAPORAN OAF-EAF"/>
      <sheetName val="IKP"/>
      <sheetName val="DATA 1"/>
      <sheetName val=" DATA 2"/>
      <sheetName val="DERATING 1"/>
      <sheetName val="DERATING 2"/>
      <sheetName val="OUTAGE 1"/>
      <sheetName val="OUTAGE2"/>
      <sheetName val="Table APJ"/>
      <sheetName val="Kinerja Unit Cetak"/>
      <sheetName val="PENGUSAHAAN HISTORY"/>
      <sheetName val="DATA PENGUSAHAAN"/>
      <sheetName val="PROYEKSI AO 2009"/>
      <sheetName val="PREDIKSI REALISASI AO 2008"/>
      <sheetName val="PROYEKSI AO 2009 REV"/>
      <sheetName val="PROYEKSI AO 2009 REV (2)"/>
      <sheetName val="PROYEKSI LABA-RUGI 2009"/>
      <sheetName val="PROYEKSI L-R 2009 Versi I"/>
      <sheetName val="PENGUSAHAAN 2009"/>
      <sheetName val="PROY L-R 2009 Ver I - II"/>
      <sheetName val="PROY AO 2009 Ver I-II"/>
      <sheetName val="PROYEKSI L-R 2009 Versi II"/>
      <sheetName val="PROYEKSI AO 2009 Versi I"/>
      <sheetName val="PROYEKSI AO 2009 Versi II"/>
      <sheetName val="MUK APJ"/>
      <sheetName val="MUK GM"/>
      <sheetName val="PENGUSAHAAN 2009 (4)"/>
      <sheetName val="PENGUSAHAAN 2009 (3)"/>
      <sheetName val="PENGUSAHAAN 2009 (2)"/>
      <sheetName val="PENGUSAHAAN 2008"/>
      <sheetName val="PROYEKSI LABA-RUGI 2009 REV"/>
      <sheetName val="AGENDA RAPIMPLUS"/>
      <sheetName val="JADWAL KOORDINASI"/>
      <sheetName val="MUK"/>
      <sheetName val="TATA TERTIB"/>
      <sheetName val="ROAD MAP DISTRIBUSI"/>
      <sheetName val="ROAD MAP NIAGA"/>
      <sheetName val="5.4 NIAGA"/>
      <sheetName val="Pendanaan 04"/>
      <sheetName val="Disclouse_04"/>
      <sheetName val="Draft Pendanaan Baru"/>
      <sheetName val="Piutang Denda Normal PK"/>
      <sheetName val="SKA Bunga Keterlambatan Iuran"/>
      <sheetName val="AlokBagHas"/>
      <sheetName val="lamp.2"/>
      <sheetName val="Piutang NormalPk"/>
      <sheetName val="KA-Normal Pemb.Kerja"/>
      <sheetName val="SKA Selisih Peny Aktuaria"/>
      <sheetName val="Iuran Normal PK Diterima Dim "/>
      <sheetName val="Piutang Normal Psrt"/>
      <sheetName val="KA-Normal Peserta"/>
      <sheetName val="Iuran Normal Pst Diterima Dim "/>
      <sheetName val="Piutang I. Tambahan"/>
      <sheetName val="AJE"/>
      <sheetName val="SKA Pemberi Kerja"/>
      <sheetName val="Iuran Tambahan Diterima Dimuka"/>
      <sheetName val="KA PEMBERI KERJA"/>
      <sheetName val="Bayar Kembali-PK"/>
      <sheetName val="Bayar Kembali-Psrt"/>
      <sheetName val="SKA Percepatan Def Solv"/>
      <sheetName val="Nam_Acc "/>
      <sheetName val="Disc Audit"/>
      <sheetName val="Pemby.Manf. Pens. Dimuka"/>
      <sheetName val="BayarPensiunBulanan"/>
      <sheetName val="BayarPensiun20%"/>
      <sheetName val="BayarPensiunSekaligus"/>
      <sheetName val="Utip Manf Pensiun"/>
      <sheetName val="Profile"/>
      <sheetName val="Chart Account"/>
      <sheetName val="GL_Account"/>
      <sheetName val="JK"/>
      <sheetName val="JB"/>
      <sheetName val="JM"/>
      <sheetName val="GL"/>
      <sheetName val="Notes BS"/>
      <sheetName val="BS"/>
      <sheetName val="WS"/>
      <sheetName val="Palopo Bermasalah"/>
      <sheetName val="Pere -Pare  Bermasalah"/>
      <sheetName val="Rekap Ptg"/>
      <sheetName val="Rincian Piutang"/>
      <sheetName val="Rekap Piutang Rincian"/>
      <sheetName val="Kode Nasabah"/>
      <sheetName val="Kumpul"/>
      <sheetName val="Data Sumber"/>
      <sheetName val="Rekap Piutang"/>
      <sheetName val="Rekap %"/>
      <sheetName val="Rekap Perwil"/>
      <sheetName val="Rkap"/>
      <sheetName val="Rekap Piutang Wil"/>
      <sheetName val="D Isi"/>
      <sheetName val="Targer &amp; Realisasi Penjualan"/>
      <sheetName val="Rencan &amp; Realisasi"/>
      <sheetName val="Perbandingan Penjualan"/>
      <sheetName val="Perbandinga Perbulan"/>
      <sheetName val="Realisasi Jual"/>
      <sheetName val="Ren Jual"/>
      <sheetName val="Analisa Cash &amp; Kredit"/>
      <sheetName val="Rekap posisi Piutang"/>
      <sheetName val="Transfer"/>
      <sheetName val="Rencana &amp; Realisasi Cash In"/>
      <sheetName val="Rekap % 1"/>
      <sheetName val="% PaK Hsn"/>
      <sheetName val="Rkap (2)"/>
      <sheetName val="Rekap Piut"/>
      <sheetName val="REKAP PEND. NON OP &amp; BIA N AJUS"/>
      <sheetName val="REKAP BIAYA OPERASIONAL AJUST"/>
      <sheetName val="REKAP HPP AJUST"/>
      <sheetName val="REKAP LABA RUGI AJUST"/>
      <sheetName val="LABA RUGI WILAYAH AJUST"/>
      <sheetName val="LABA RUGI CETAK"/>
      <sheetName val="PERBANDINAGN 2001 2002"/>
      <sheetName val="GRAFIK PERCABANG AJUST"/>
      <sheetName val="GRAFIK PERCABANG"/>
      <sheetName val="GRAFIK PERBULAN AJUST"/>
      <sheetName val="GRAFIK PERBULAN"/>
      <sheetName val="REKAP PERBULAN AJUST"/>
      <sheetName val="REKAP PERCABANG AJUST"/>
      <sheetName val="REKAP BULAN BERJALAN AJUST"/>
      <sheetName val="REKAP BAHAN RAPAT KWARTAL I"/>
      <sheetName val="BAHAN RAPAT KWARTAL I"/>
      <sheetName val="SUL SEL KAMAL"/>
      <sheetName val="SUL SEL ARDI"/>
      <sheetName val="KOLAKA"/>
      <sheetName val="KENDARI"/>
      <sheetName val="MANADO"/>
      <sheetName val="GORONTALO"/>
      <sheetName val="SAMARINDA"/>
      <sheetName val="BALIKPAPAN"/>
      <sheetName val="BANYUWANGI"/>
      <sheetName val="SURABAYA setelah di ajust"/>
      <sheetName val="SURABAYA"/>
      <sheetName val="JAKARTA setelah di ajust"/>
      <sheetName val="JAKARTA"/>
      <sheetName val="DENPASAR"/>
      <sheetName val="Target RE 2013"/>
      <sheetName val="Target PELANGGAN PER UNIT 2013"/>
      <sheetName val="PELANGGAN Gab. per Unit 2013"/>
      <sheetName val="PLG KONSOLIDASI PER TARIF "/>
      <sheetName val="PLG Holding Pergolongan Tarif"/>
      <sheetName val="PLG gabungan Ind Barat PER TRF"/>
      <sheetName val="PLG gabungan Ind. Timur Per Trf"/>
      <sheetName val="PLG Gabungan Jawa Bali per TRF"/>
      <sheetName val="pELANGGAN gabungan Anak Pers"/>
      <sheetName val="PELANGAN PER TARIP PER UNIT"/>
      <sheetName val="QView"/>
      <sheetName val="Skenario"/>
      <sheetName val="Mgmt Rpt"/>
      <sheetName val="LR Region"/>
      <sheetName val="KK-LR"/>
      <sheetName val="KK-NRC"/>
      <sheetName val="Gap CF"/>
      <sheetName val="KK"/>
      <sheetName val="BPP Kons"/>
      <sheetName val="BPP Holding"/>
      <sheetName val="BPP Jamali"/>
      <sheetName val="BPP IBB Op"/>
      <sheetName val="BPP IBB"/>
      <sheetName val="BPP IBT Op"/>
      <sheetName val="BPP IBT"/>
      <sheetName val="BPP Btm"/>
      <sheetName val="BPP Trk"/>
      <sheetName val="Formula CICR-WACC"/>
      <sheetName val="Ren. Inv"/>
      <sheetName val="DCSR"/>
      <sheetName val="CICR"/>
      <sheetName val="WACC"/>
      <sheetName val="Kep 100-09"/>
      <sheetName val="Kep 100"/>
      <sheetName val="Butuh PSO"/>
      <sheetName val="Jual Rekap"/>
      <sheetName val="Jual-Unit"/>
      <sheetName val="KK EP"/>
      <sheetName val="Data EP"/>
      <sheetName val="L5IPP"/>
      <sheetName val="L6Sewa"/>
      <sheetName val="L8NE"/>
      <sheetName val="L 9"/>
      <sheetName val="L10Har"/>
      <sheetName val="L12Admin"/>
      <sheetName val="L13Depr"/>
      <sheetName val="L15 Investasi"/>
      <sheetName val="L20Keu"/>
      <sheetName val="KVA &amp; BP"/>
      <sheetName val="T7Penyertaan"/>
      <sheetName val="T14SDPD"/>
      <sheetName val="T15LPE"/>
      <sheetName val="T16PSO"/>
      <sheetName val="T17RISD"/>
      <sheetName val="T18LR AP"/>
      <sheetName val="T19Nrc AP"/>
      <sheetName val="Prognosa AP"/>
      <sheetName val="DISBURS"/>
      <sheetName val="A RUTIN"/>
      <sheetName val="B RUTIN"/>
      <sheetName val="A NON RUTIN"/>
      <sheetName val="B NON RUTIN"/>
      <sheetName val="1a. POLA OPERASI (Kontrol)"/>
      <sheetName val="1.b Pola Operasi"/>
      <sheetName val="2. ASUMSI &amp; OPERATOR"/>
      <sheetName val="3. Rekap Rinci Bulanan"/>
      <sheetName val="Ikhtisar I"/>
      <sheetName val="Loan B"/>
      <sheetName val="Loan C"/>
      <sheetName val="ADMINISTRASI"/>
      <sheetName val=" 4. Sheet L R"/>
      <sheetName val="Neraca 2012"/>
      <sheetName val="Cash Flow 2012"/>
      <sheetName val="Hitungan Rincian"/>
      <sheetName val="XXXXXX"/>
      <sheetName val="data1"/>
      <sheetName val="BTS"/>
      <sheetName val="Fixed"/>
      <sheetName val="Plgn PLN2003"/>
      <sheetName val="DATA PLGN PLN"/>
      <sheetName val="Internet"/>
      <sheetName val="Invest teleponi"/>
      <sheetName val="Roadmap RJP"/>
      <sheetName val="report"/>
      <sheetName val="NILAI ASET TELKOM PLN"/>
      <sheetName val="DETAIL INVESTASI"/>
      <sheetName val="Capex"/>
      <sheetName val="depr&amp;cicilan"/>
      <sheetName val="Opex"/>
      <sheetName val="Pasar RKAP"/>
      <sheetName val="TarifRKAP"/>
      <sheetName val="RevRKAP"/>
      <sheetName val="Income"/>
      <sheetName val="Chart1"/>
      <sheetName val="Valuasi Perusahaan"/>
      <sheetName val="Sensitivitas"/>
      <sheetName val="value row"/>
      <sheetName val="NEKons"/>
      <sheetName val="020108"/>
      <sheetName val="030108a"/>
      <sheetName val="030108b"/>
      <sheetName val="170108"/>
      <sheetName val="310108"/>
      <sheetName val="080208"/>
      <sheetName val="270208"/>
      <sheetName val="080208 BBMrendah"/>
      <sheetName val="rkap2008"/>
      <sheetName val="KSU"/>
      <sheetName val="KSS"/>
      <sheetName val="Changes"/>
      <sheetName val="SewaDis(12A2)"/>
      <sheetName val="FORM-B"/>
      <sheetName val="FORM_B"/>
      <sheetName val="Hal-1"/>
      <sheetName val="VALUE"/>
      <sheetName val="Indikator210"/>
      <sheetName val="Indikator215"/>
      <sheetName val="Hal-2"/>
      <sheetName val="Hal-3"/>
      <sheetName val="Hal-4"/>
      <sheetName val="Hal-5"/>
      <sheetName val="Hal-6"/>
      <sheetName val="Hal-7"/>
      <sheetName val="Hal8-13"/>
      <sheetName val="Hal-14"/>
      <sheetName val="Hal-15"/>
      <sheetName val="Hal-16"/>
      <sheetName val="PEND-ARUS"/>
      <sheetName val="PEND-BBM"/>
      <sheetName val="PEND-HAR"/>
      <sheetName val="PEND-PEG"/>
      <sheetName val="PEND-ADM"/>
      <sheetName val="FORMA"/>
      <sheetName val="FORMB"/>
      <sheetName val="Web"/>
      <sheetName val="KWH FUEL MIX"/>
      <sheetName val="Kwh Tranper"/>
      <sheetName val="KWH masuk BBM bbb gas"/>
      <sheetName val=" OIL  2012 WLH REKAP "/>
      <sheetName val="KWH SENDIRI &amp; SEWA 20112"/>
      <sheetName val=" BB BARA REKAP 2012"/>
      <sheetName val=" BBM 2012 WLH REKAP"/>
      <sheetName val="KWH GABUNGAN 2012"/>
      <sheetName val="TambahAKUM"/>
      <sheetName val="RinciSTP-Prodes"/>
      <sheetName val="Rekap PDP"/>
      <sheetName val="BIinves-Pemeliharaan"/>
      <sheetName val="LPS"/>
      <sheetName val="ATTBTotal"/>
      <sheetName val="ATTBHapus"/>
      <sheetName val="ATTBRelokasi"/>
      <sheetName val="ATTBDiperbaiki"/>
      <sheetName val="AkumATTBTotal"/>
      <sheetName val="AkumATTBHapus"/>
      <sheetName val="AkumATTBRelokasi"/>
      <sheetName val="AkumATTBDiperbaiki"/>
      <sheetName val="Rincian ATTB"/>
      <sheetName val="InvestasiA"/>
      <sheetName val="PendukungInves"/>
      <sheetName val="00"/>
      <sheetName val="0"/>
      <sheetName val=""/>
      <sheetName val="Penyert-anak"/>
      <sheetName val="Penyert-Saham"/>
      <sheetName val="MilikSaham"/>
      <sheetName val="NCI"/>
      <sheetName val="BI.DTGH"/>
      <sheetName val="BDDLainnya"/>
      <sheetName val="Dmk-Pjk"/>
      <sheetName val="RDBDP"/>
      <sheetName val="PUMKPR"/>
      <sheetName val="Kas&amp;Strkas"/>
      <sheetName val="Piut-Umur"/>
      <sheetName val="Piut-Umur BARU"/>
      <sheetName val="Piut-Umur LAMA"/>
      <sheetName val="Piut-umur-bln"/>
      <sheetName val="PiutRR"/>
      <sheetName val="PenyisihanPiutang"/>
      <sheetName val="Persd-Mat"/>
      <sheetName val="KlasPersd"/>
      <sheetName val="PenyisihanMat"/>
      <sheetName val="Rinc-Bl-BBM"/>
      <sheetName val="HutangUsaha"/>
      <sheetName val="HutBiProy"/>
      <sheetName val="FORM REKON DP"/>
      <sheetName val="UtangUsaha"/>
      <sheetName val="IPS-IPK"/>
      <sheetName val="ManfPs"/>
      <sheetName val="SKP"/>
      <sheetName val="UtLainPJ"/>
      <sheetName val="UtLainPD"/>
      <sheetName val="Utg SGU"/>
      <sheetName val="UJL"/>
      <sheetName val="DMKLPB-TARIF"/>
      <sheetName val="DMKLPB-LANGG"/>
      <sheetName val="JualGLangg"/>
      <sheetName val="JUAL LPB-TARIF"/>
      <sheetName val="JUAL LPB-LANGG"/>
      <sheetName val="JUAL&amp;BL-TL"/>
      <sheetName val="PENDOPLN&amp;BEOPLAIN"/>
      <sheetName val="ProduksiTLSendiri"/>
      <sheetName val="BPeg-U"/>
      <sheetName val="Reals-MP"/>
      <sheetName val="BOLain1"/>
      <sheetName val="BOLain2"/>
      <sheetName val="Non Allw Cost"/>
      <sheetName val="BeLuOp"/>
      <sheetName val="BePinjaman"/>
      <sheetName val="PJK-TGH"/>
      <sheetName val="HASIL PERHITUNGAN"/>
      <sheetName val="DATA PENDUKUNG OP."/>
      <sheetName val="PENGISIAN DATA PENDUKUNG OAF"/>
      <sheetName val="PENGISIAN DATA PENDUKUNG CSF"/>
      <sheetName val="PENGISIAN DATA TARA KALOR"/>
      <sheetName val="PENGISIAN DATA PENDUKUNG KEU."/>
      <sheetName val="REAL-LR"/>
      <sheetName val="REAL-NER"/>
      <sheetName val="KOMPLAIN PLG"/>
      <sheetName val="GB-PRY"/>
      <sheetName val="dttr"/>
      <sheetName val="PBUN"/>
      <sheetName val="rekap-pp"/>
      <sheetName val="A2 pri123 (REKAP)"/>
      <sheetName val="A1 pri123 (2)"/>
      <sheetName val="A1 pri123"/>
      <sheetName val="A2 pri123"/>
      <sheetName val="A2 pri1"/>
      <sheetName val="A2 pri2"/>
      <sheetName val="A2 pri3"/>
      <sheetName val="KUMULATIP"/>
      <sheetName val="GRAFIK"/>
      <sheetName val="JAN"/>
      <sheetName val="FEB"/>
      <sheetName val="MAR"/>
      <sheetName val="APR"/>
      <sheetName val="MAY"/>
      <sheetName val="JUNE"/>
      <sheetName val="AGUS"/>
      <sheetName val="SEPT03"/>
      <sheetName val="OKT"/>
      <sheetName val="NOF"/>
      <sheetName val="DES"/>
      <sheetName val="O"/>
      <sheetName val="SGV"/>
      <sheetName val="OPERASI KIT"/>
      <sheetName val="BTN"/>
      <sheetName val="Analisa Tie Line"/>
      <sheetName val="Analisa  Bundaran Mandonga"/>
      <sheetName val="GAMBAR"/>
      <sheetName val="CMKS"/>
      <sheetName val="CWP"/>
      <sheetName val="CPG"/>
      <sheetName val="CPL"/>
      <sheetName val="CPR"/>
      <sheetName val="CBK"/>
      <sheetName val="CKD"/>
      <sheetName val="CBB"/>
      <sheetName val="CMM"/>
      <sheetName val="WILAYAH"/>
      <sheetName val="Rekap_ 01"/>
      <sheetName val="Usulan 10 Juli 2012"/>
      <sheetName val="LKAI NR 2012 _Rev 01"/>
      <sheetName val="Disburse Bulanan (REAL)"/>
      <sheetName val="Perkiraan SD AkhThn"/>
      <sheetName val="Rutin 2012_01 "/>
      <sheetName val="AKB APLN"/>
      <sheetName val="Arus Kas Bulanan_01"/>
      <sheetName val="NOVEMBER"/>
      <sheetName val="OKTOBER"/>
      <sheetName val="SEPTEMBER"/>
      <sheetName val="AGUSTUS"/>
      <sheetName val="TARGET BARU"/>
      <sheetName val="MEI"/>
      <sheetName val="APRL"/>
      <sheetName val="MART"/>
      <sheetName val="% "/>
      <sheetName val="Rekap Bln"/>
      <sheetName val="Rekap APJ"/>
      <sheetName val="TARGET BLN"/>
      <sheetName val="Des07"/>
      <sheetName val="Des06"/>
      <sheetName val="Des05"/>
      <sheetName val="TW"/>
      <sheetName val="Petunjuk"/>
      <sheetName val="TM1. HarMat(12C1)"/>
      <sheetName val="TM1. HarJabor(12C2)"/>
      <sheetName val="JANUARI "/>
      <sheetName val="NEWFORMATOAJAN09"/>
      <sheetName val="REFERENSI"/>
      <sheetName val="FORM 12A JAN 09"/>
      <sheetName val="JAN09 Ggn Manual"/>
      <sheetName val="JAN09 Hps Manual "/>
      <sheetName val="FEBRUARI"/>
      <sheetName val="NEWFORMATOAFEB09"/>
      <sheetName val="FORM 12A FEB 09"/>
      <sheetName val="FEB09 Ggn Manual"/>
      <sheetName val="FEB09 Hps Manual "/>
      <sheetName val="MARET"/>
      <sheetName val="NEWFORMATOAMAR09"/>
      <sheetName val="FORM 12A MAR 09"/>
      <sheetName val="MAR09 Ggn Manual"/>
      <sheetName val="MAR09 Hps Manual "/>
      <sheetName val="JUN"/>
      <sheetName val="JUL"/>
      <sheetName val="AGT"/>
      <sheetName val="SEP"/>
      <sheetName val="SEP.REV"/>
      <sheetName val="SEP edit"/>
      <sheetName val="NOV"/>
      <sheetName val="ExSummary"/>
      <sheetName val="ExSummary-PI"/>
      <sheetName val="PPJ"/>
      <sheetName val="PPN"/>
      <sheetName val="MATERAI"/>
      <sheetName val="TAGSUS"/>
      <sheetName val="KTRLAMBATAN"/>
      <sheetName val="INVOICE"/>
      <sheetName val="KLP"/>
      <sheetName val="Bank-Pendp&amp;Pemby"/>
      <sheetName val="Hut-Pajak"/>
      <sheetName val="HutLainPJ"/>
      <sheetName val="HutLainPD"/>
      <sheetName val="Htg SGU"/>
      <sheetName val="HutangBiaya"/>
      <sheetName val="ID"/>
      <sheetName val="Auxilary Tabel 1"/>
      <sheetName val="Laba Rugi All 1"/>
      <sheetName val="Neraca All 1"/>
      <sheetName val="K-amb 1"/>
      <sheetName val="Laba Rugi All 2"/>
      <sheetName val="Neraca All 2"/>
      <sheetName val="Laba Rugi All 3"/>
      <sheetName val="Neraca All 3"/>
      <sheetName val="Laba Rugi All 4"/>
      <sheetName val="Neraca All 4"/>
      <sheetName val="Kit &amp; Dist"/>
      <sheetName val="DSM"/>
      <sheetName val="SAIDI &amp; SAIFI"/>
      <sheetName val="Auxilary Tabel 2"/>
      <sheetName val="Auxilary Tabel 3"/>
      <sheetName val="SDM"/>
      <sheetName val="Target"/>
      <sheetName val="K-Corp-1"/>
      <sheetName val="LM 1"/>
      <sheetName val="K-Corp-2"/>
      <sheetName val="LM 2"/>
      <sheetName val="K-Corp-3"/>
      <sheetName val="LM 3"/>
      <sheetName val="K-Amb-4"/>
      <sheetName val="K-Tnt-4"/>
      <sheetName val="K-Tua-4"/>
      <sheetName val="K-Corp-4"/>
      <sheetName val="LM 4"/>
      <sheetName val="QPR 1"/>
      <sheetName val="QPR 2"/>
      <sheetName val="QPR 3"/>
      <sheetName val="QPR 4"/>
      <sheetName val="Keu 1"/>
      <sheetName val="Auxilary Tabel 4"/>
      <sheetName val="Keu 2"/>
      <sheetName val="Keu 3"/>
      <sheetName val="Keu 4"/>
      <sheetName val="Data BI"/>
      <sheetName val="Lampiran Surat Kalibrasi"/>
      <sheetName val="GANGGUAN"/>
      <sheetName val="SELISIH KURS"/>
      <sheetName val="by. adm"/>
      <sheetName val="KALIBRASI Peg &amp; SDM"/>
      <sheetName val="ANEV"/>
      <sheetName val="ANEV (2)"/>
      <sheetName val="Minyak Pelumas"/>
      <sheetName val="Teori"/>
      <sheetName val="Lap KIT"/>
      <sheetName val="NEW FORMAT"/>
      <sheetName val="FORM 12A"/>
      <sheetName val="FORM 12B Ggn"/>
      <sheetName val="FORM 12B Hapus"/>
      <sheetName val="MONITORING 2007"/>
      <sheetName val="MONITORING 2008"/>
      <sheetName val="MONITORING 2009"/>
      <sheetName val="rkap2010_latihan"/>
      <sheetName val="TM1Beli"/>
      <sheetName val="Penjualan08"/>
      <sheetName val="Penjualan09"/>
      <sheetName val="Penjualan10"/>
      <sheetName val="Sale10vAGA"/>
      <sheetName val="Gab 2010-2011 Ver1"/>
      <sheetName val="Visi Dis 2012"/>
      <sheetName val="rkap2010"/>
      <sheetName val="Prod01"/>
      <sheetName val="Prod2"/>
      <sheetName val="Compatibility Report"/>
      <sheetName val="20100119 RKAP 2010 - All Region"/>
      <sheetName val="JualPerTarip11"/>
      <sheetName val="20100929"/>
      <sheetName val="NE Prog"/>
      <sheetName val="Roadmap"/>
      <sheetName val="Skenario 1"/>
      <sheetName val="Skenario 2"/>
      <sheetName val="REALISASI PER-WIL"/>
      <sheetName val="REALISASI PER-KIT"/>
      <sheetName val="IPP 2011"/>
      <sheetName val="Rekap PLN+IPP"/>
      <sheetName val="Sumatera"/>
      <sheetName val="P3BJB"/>
      <sheetName val="P3BS"/>
      <sheetName val="Coal"/>
      <sheetName val="PS LJB"/>
      <sheetName val="PS JB"/>
      <sheetName val="APBN"/>
      <sheetName val="Hydro"/>
      <sheetName val="Geothermal"/>
      <sheetName val="NE 1811"/>
      <sheetName val="sewa LJB"/>
      <sheetName val="IPP"/>
      <sheetName val="10.000 MW"/>
      <sheetName val="IB"/>
      <sheetName val="EP"/>
      <sheetName val="NE 1704"/>
      <sheetName val="Sheet1(QInfo)"/>
      <sheetName val="Sheet1(QData)"/>
      <sheetName val="PRODUKSI 2013"/>
      <sheetName val="NE 2013"/>
      <sheetName val="Fuel Mix"/>
      <sheetName val="FuelMix IPP Sewa"/>
      <sheetName val="(I)"/>
      <sheetName val="(III)"/>
      <sheetName val="(V)"/>
      <sheetName val="(VI)"/>
      <sheetName val="(VII)"/>
      <sheetName val="(IV)"/>
      <sheetName val="PF"/>
      <sheetName val="Pembangkit"/>
      <sheetName val="GMU Borang Medco"/>
      <sheetName val="CF BORANG JAKABARING"/>
      <sheetName val="FuelUsed (Netto)"/>
      <sheetName val="PS"/>
      <sheetName val="FUEL USED"/>
      <sheetName val="FuelUsed (Brutto)"/>
      <sheetName val="Produksi per Sektor 2010"/>
      <sheetName val="Cek Progres F12,13,14"/>
      <sheetName val="Per pemasok Gas"/>
      <sheetName val="IPP 2009"/>
      <sheetName val="HRG BBM NON PTM"/>
      <sheetName val="HRG BBM PTM Tangki-Tanker"/>
      <sheetName val="HRG PTM PIPA"/>
      <sheetName val="HRG GAS"/>
      <sheetName val="Kontrak vs Realisasi Gas"/>
      <sheetName val="Grafik Gas"/>
      <sheetName val="Grafik batubara2"/>
      <sheetName val="GWh Per-Jns Kit"/>
      <sheetName val="Stok Fuel"/>
      <sheetName val="Stok HSD LJB"/>
      <sheetName val="Stok HSD Jawa"/>
      <sheetName val="Stok MFO LJB"/>
      <sheetName val="Stok MFO Jawa"/>
      <sheetName val="Stok Coal LJB"/>
      <sheetName val="Stok Coal Jawa"/>
      <sheetName val="Batubara Ind"/>
      <sheetName val="Rp-kWh"/>
      <sheetName val="AP"/>
      <sheetName val="Percepatan"/>
      <sheetName val="SUMMARY SFC"/>
      <sheetName val="Trans JB"/>
      <sheetName val="NE 3009"/>
      <sheetName val="KIT SBS"/>
      <sheetName val="Tabel ND"/>
      <sheetName val="Grafik ND"/>
      <sheetName val="GGN"/>
      <sheetName val="MAMPU NETTO"/>
      <sheetName val="V. MUSIM"/>
      <sheetName val="DERATING"/>
      <sheetName val="Produksi PLTA"/>
      <sheetName val="BESAI"/>
      <sheetName val="BTTGI"/>
      <sheetName val="TESS"/>
      <sheetName val="MUSI"/>
      <sheetName val="B.AGAM"/>
      <sheetName val="MNJAU"/>
      <sheetName val="SNKRK"/>
      <sheetName val="KTPJG"/>
      <sheetName val="MAMPU PASOK"/>
      <sheetName val="NERDA"/>
      <sheetName val="BP TTGI"/>
      <sheetName val="KOMPOS BP"/>
      <sheetName val="BP HK HM"/>
      <sheetName val="Beban Sumatra 2009"/>
      <sheetName val="GRF BP"/>
      <sheetName val="Waduk"/>
      <sheetName val="Grafik ND (2)"/>
      <sheetName val="DMN"/>
      <sheetName val="Grafik ND SBST (Numpang)"/>
      <sheetName val="Comp Subsidi"/>
      <sheetName val="Biaya BBM"/>
      <sheetName val="Neraca TL"/>
      <sheetName val="CF Tw"/>
      <sheetName val="T14-SDPD"/>
      <sheetName val="BPP"/>
      <sheetName val="kWh Jual"/>
      <sheetName val="SDPD-F"/>
      <sheetName val="T15-LPE"/>
      <sheetName val="Bahan Bakar"/>
      <sheetName val="KVA"/>
      <sheetName val="Keb. Subsidi"/>
      <sheetName val="L 8"/>
      <sheetName val="L10-Har"/>
      <sheetName val="KEPMEN 100"/>
      <sheetName val="Sewa Kit"/>
      <sheetName val="L5-IPP"/>
      <sheetName val="L11-Peg"/>
      <sheetName val="L12-Admin"/>
      <sheetName val="L13-Penyusutan"/>
      <sheetName val="L20-Pinjaman"/>
      <sheetName val="T16-PSO"/>
      <sheetName val="T17-RISD"/>
      <sheetName val="T18-LR AP"/>
      <sheetName val="T19-NRC AP"/>
      <sheetName val="T7-Penyertaan"/>
      <sheetName val="PROD JUAL BBR"/>
      <sheetName val="BABEL"/>
      <sheetName val="KALBAR"/>
      <sheetName val="ACEH"/>
      <sheetName val="S2JB"/>
      <sheetName val="SUMUT"/>
      <sheetName val="SUMBAR"/>
      <sheetName val="RIAU"/>
      <sheetName val="KIT SBU"/>
      <sheetName val="Kaltim"/>
      <sheetName val="Kalselteng"/>
      <sheetName val="Suluttenggo"/>
      <sheetName val="Sulselrabar"/>
      <sheetName val="MMU"/>
      <sheetName val="NTB"/>
      <sheetName val="NTT"/>
      <sheetName val="Papua"/>
      <sheetName val="Tarakan"/>
      <sheetName val="Rekap2013"/>
      <sheetName val="RKAP13"/>
      <sheetName val="NE 2609"/>
      <sheetName val="Kit BBM"/>
      <sheetName val="Energy Mix"/>
      <sheetName val="PLTU L. Jawa (2)"/>
      <sheetName val="PLTU Jawa  "/>
      <sheetName val="Harga BBM Indonesia"/>
      <sheetName val="CashFlow012001Anggaran"/>
      <sheetName val="Ref"/>
      <sheetName val="Penjualan"/>
      <sheetName val="PdptBP"/>
      <sheetName val="PdptLain"/>
      <sheetName val="ProdVolBiaya"/>
      <sheetName val="BPeg"/>
      <sheetName val="Depr"/>
      <sheetName val="BAdmin"/>
      <sheetName val="LuarOperasi"/>
      <sheetName val="ca"/>
      <sheetName val="01 A"/>
      <sheetName val="Form Target"/>
      <sheetName val="form_realisasi TW II"/>
      <sheetName val="1 SUSUT"/>
      <sheetName val="2-3 saidi saifi"/>
      <sheetName val="4 Trafo rusak"/>
      <sheetName val="5 FGTM"/>
      <sheetName val="6. PPTL "/>
      <sheetName val="7. ASET"/>
      <sheetName val="8. B. HAR"/>
      <sheetName val="9. B. ADMIN "/>
      <sheetName val="FGTM 03"/>
      <sheetName val="PTKU (2)"/>
      <sheetName val="BPP-BANDUNG"/>
      <sheetName val="LabaRugi Fungsi "/>
      <sheetName val="PembelianTL(12A1)"/>
      <sheetName val="BiAdmin-U unit non Jasa(12E1.a)"/>
      <sheetName val="BiAdmin-U unit Jasa(12E1.b)"/>
      <sheetName val="BiAdmin-F unit non Jasa(12E2.a)"/>
      <sheetName val="BiAdmin-F unit Jasa(12E2.b)"/>
      <sheetName val="BiPinjaman(15)"/>
      <sheetName val="LabaRugi Lainnya(20)"/>
      <sheetName val="LabaRugi Unsur th(t-1)(21A)"/>
      <sheetName val="LabaRugi Fungsi th (t-1)(21B)"/>
      <sheetName val="Pos-pos Biaya Kritis (22)"/>
      <sheetName val="BPP PLN (22)"/>
      <sheetName val="LKAI-DIST"/>
      <sheetName val="Usulan RKAP 2014"/>
      <sheetName val="LKAI-DIST (VOL)"/>
      <sheetName val="Usulan RKAP 2014-Area"/>
      <sheetName val="RAB-Gardu"/>
      <sheetName val="RAB-Gardu (2)"/>
      <sheetName val="RAB-JTM"/>
      <sheetName val="RAB-JTR"/>
      <sheetName val="RAB-ALAT"/>
      <sheetName val="RAB-APP"/>
      <sheetName val="RAB-RECONECTING"/>
      <sheetName val="Cat-agust 08"/>
      <sheetName val="KPI MANSEK"/>
      <sheetName val="kin.seklom"/>
      <sheetName val="Target 2010"/>
      <sheetName val="BIAYA"/>
      <sheetName val="Target 2010 (Breakdown)"/>
      <sheetName val="Target_2009 (Breakdown Bulanan)"/>
      <sheetName val="Breakdown KIN.2010 "/>
      <sheetName val="Breakdown KIN.2007"/>
      <sheetName val="SAVING MFO 2010 (SEKLOM)"/>
      <sheetName val="EFOR real"/>
      <sheetName val="EFOR-target"/>
      <sheetName val="Jam Derating-ren"/>
      <sheetName val="Cat-okt 08"/>
      <sheetName val="Summary OPS KIT 2010"/>
      <sheetName val="EAF"/>
      <sheetName val="OAF"/>
      <sheetName val="Grafik OAF"/>
      <sheetName val="Tara Kalor-format WIL"/>
      <sheetName val="BPP HITUNG"/>
      <sheetName val="HARGA BB"/>
      <sheetName val="Konstribusi Sub Unit 2010"/>
      <sheetName val="Grafik EAF"/>
      <sheetName val="Grafik % BBM "/>
      <sheetName val="Grafik % BBM AMP"/>
      <sheetName val="Grafik Tara Kalor"/>
      <sheetName val="Grafik TK AMP"/>
      <sheetName val="Grafik SFC Kit Sendiri"/>
      <sheetName val="Grafik SFC Sewa"/>
      <sheetName val="Grafik kWh prod kit sendiri"/>
      <sheetName val="Grafik Kwh prod total"/>
      <sheetName val="Gafik kWh MFO HSD Sendiri"/>
      <sheetName val="Grafik kWh Sewa"/>
      <sheetName val="Grafik SLC"/>
      <sheetName val="Grafik PS"/>
      <sheetName val="Grafik PS PLTD"/>
      <sheetName val="Grafik SFC PLTD"/>
      <sheetName val="Grafik TK PLTD"/>
      <sheetName val="EFOR"/>
      <sheetName val="FOF"/>
      <sheetName val="Gangg. Rata2"/>
      <sheetName val="Grafik BPP"/>
      <sheetName val="Grafik Harga BBM"/>
      <sheetName val="Biaya Peg"/>
      <sheetName val="Biaya ADM"/>
      <sheetName val="OAT"/>
      <sheetName val="ITO"/>
      <sheetName val="HOP"/>
      <sheetName val="Grafik Saving MFO 2010"/>
      <sheetName val="SAVING MFO 07 (SEKLOM)"/>
      <sheetName val="SAVING MFO 08 (SEKLOM)"/>
      <sheetName val="TARGET MFO SEKLOM 2009"/>
      <sheetName val="Saving&amp;Target MFO"/>
      <sheetName val="Komposisi By Har 08"/>
      <sheetName val="Grafik Uji coba MFO PMT"/>
      <sheetName val="Rencana MFO PMT"/>
      <sheetName val="April"/>
      <sheetName val="NOP"/>
      <sheetName val="DES (2)"/>
      <sheetName val="JAN10"/>
      <sheetName val="FEB10"/>
      <sheetName val="MAR10"/>
      <sheetName val="APR10"/>
      <sheetName val="MEI10"/>
      <sheetName val="JUNI10 "/>
      <sheetName val="JULI10"/>
      <sheetName val="AGS10"/>
      <sheetName val="SEP10"/>
      <sheetName val="OKT10"/>
      <sheetName val="NOV10"/>
      <sheetName val="DES10"/>
      <sheetName val="Juni 10"/>
      <sheetName val="Juli 10"/>
      <sheetName val="Ags 10"/>
      <sheetName val="Sep 10"/>
      <sheetName val="Okt 10"/>
      <sheetName val="Nov 10"/>
      <sheetName val="3.KINERJA"/>
      <sheetName val="KINERJA-2009"/>
      <sheetName val="KINERJA-2010"/>
      <sheetName val="kin.mat"/>
      <sheetName val="kin.sbw"/>
      <sheetName val="kin.bima"/>
      <sheetName val="KPI"/>
      <sheetName val="1.LABA-RUGI"/>
      <sheetName val="Neraca_Unit"/>
      <sheetName val="1A.NERACA"/>
      <sheetName val="1.1PROD-JUAL"/>
      <sheetName val="1.2PENDAPATAN"/>
      <sheetName val="1.8ADM"/>
      <sheetName val="1.6har"/>
      <sheetName val="AKTIVA"/>
      <sheetName val="1.7PEG"/>
      <sheetName val="1.9PENYUSUTAN"/>
      <sheetName val="1.10B.Beban-Diluar Usaha"/>
      <sheetName val="1.10A.Pedp-dliluar Usaha"/>
      <sheetName val="Bunga Pinjaman"/>
      <sheetName val="1.3SEWA"/>
      <sheetName val="1.5A.BBM"/>
      <sheetName val="1.5B.ongkut"/>
      <sheetName val="1.5C.OLI"/>
      <sheetName val="DAYAMAMPU"/>
      <sheetName val="NERACA ENERGI (perUnit)"/>
      <sheetName val="RASIO BBM"/>
      <sheetName val="RUMUS"/>
      <sheetName val="Upah &amp; Bahan"/>
      <sheetName val="Rekap.Anls"/>
      <sheetName val="Curva S-Balok"/>
      <sheetName val="NM-ANL"/>
      <sheetName val="Alat Minimum"/>
      <sheetName val="Personil Inti"/>
      <sheetName val="MPU-1"/>
      <sheetName val="MPU-3"/>
      <sheetName val="Harga &amp; Bahan "/>
      <sheetName val="analisa lama"/>
      <sheetName val="harga lama"/>
      <sheetName val="mos.1"/>
      <sheetName val="mos.2"/>
      <sheetName val="stn.crus.1"/>
      <sheetName val="stn.crus.2"/>
      <sheetName val="daft.alt"/>
      <sheetName val="staf."/>
      <sheetName val="check."/>
      <sheetName val="dmpu"/>
      <sheetName val="sche.alt"/>
      <sheetName val="sche."/>
      <sheetName val="1.2"/>
      <sheetName val="3.1.1"/>
      <sheetName val="3.2.1 &amp; 3.3"/>
      <sheetName val="4.2.2"/>
      <sheetName val="5.1.1 &amp; 5.1.2"/>
      <sheetName val="6.1.1"/>
      <sheetName val="6.3.6"/>
      <sheetName val="7.1.5 &amp; 7.3.1"/>
      <sheetName val="7.13"/>
      <sheetName val="anls.quar"/>
      <sheetName val="anls.alt"/>
      <sheetName val="agrt.ksr.hls"/>
      <sheetName val="agrt.a"/>
      <sheetName val="agrt.b"/>
      <sheetName val="agrt.c"/>
      <sheetName val="bsc.prc"/>
      <sheetName val="Anl Bkstng&amp;Bkrn"/>
      <sheetName val="Kolom K225"/>
      <sheetName val="Batu Gng"/>
      <sheetName val="Pondasi tapak"/>
      <sheetName val="Dam Air"/>
      <sheetName val="galian Tanah"/>
      <sheetName val="Urugan tanah"/>
      <sheetName val="HRG BAHAN"/>
      <sheetName val="rab pos tiket"/>
      <sheetName val="rab pagar tembok"/>
      <sheetName val="rab reklamasi"/>
      <sheetName val="Program"/>
      <sheetName val="NWP JALAN"/>
      <sheetName val="Rp-Indo"/>
      <sheetName val="stn.crus."/>
      <sheetName val="AMP"/>
      <sheetName val="Aspal Semen"/>
      <sheetName val="Belpegawai input"/>
      <sheetName val="total pph-sda"/>
      <sheetName val="DATA Input"/>
      <sheetName val="2001-2004"/>
      <sheetName val="DATA LW - DDN"/>
      <sheetName val="Banding All"/>
      <sheetName val="Papua-riau"/>
      <sheetName val="Persiapan (2)"/>
      <sheetName val="C0nst 1"/>
      <sheetName val="S-Curve1"/>
      <sheetName val="R kelas"/>
      <sheetName val="R Guru"/>
      <sheetName val="R Serbaguna"/>
      <sheetName val="Pustaka"/>
      <sheetName val="T Wudu"/>
      <sheetName val="Parkir"/>
      <sheetName val="p block"/>
      <sheetName val="water tank"/>
      <sheetName val="sanitasi"/>
      <sheetName val="Pagar"/>
      <sheetName val="furniture"/>
      <sheetName val="Mushalla"/>
      <sheetName val="recap tot sem"/>
      <sheetName val="Toilet "/>
      <sheetName val="upah &amp; bhan"/>
      <sheetName val="rcap ttal"/>
      <sheetName val="Total Aceh Selatan "/>
      <sheetName val="Rekap LAGEUN"/>
      <sheetName val="Kuantitas lageun"/>
      <sheetName val="Rekap TEUNOM"/>
      <sheetName val="Kuantitas TEUNOM"/>
      <sheetName val="DT Personalia"/>
      <sheetName val="DATA ALAT"/>
      <sheetName val="Pengalaman Gng"/>
      <sheetName val="Pek. sedang "/>
      <sheetName val="DT Personil Inti"/>
      <sheetName val="Struktur Organisasi"/>
      <sheetName val="DT Peralatan Utama"/>
      <sheetName val="XXXX"/>
      <sheetName val="Analisa Harga Lama"/>
      <sheetName val="Vol A"/>
      <sheetName val="Vol B"/>
      <sheetName val="Vol C"/>
      <sheetName val="Vol D"/>
      <sheetName val="Vol E"/>
      <sheetName val="Vol F"/>
      <sheetName val="Metode Pengadaan"/>
      <sheetName val="BILL (2)"/>
      <sheetName val="Item1"/>
      <sheetName val="Item2"/>
      <sheetName val="Item4-5"/>
      <sheetName val="Item3"/>
      <sheetName val="Proses"/>
      <sheetName val="Alat DC"/>
      <sheetName val="Item6"/>
      <sheetName val="Item7"/>
      <sheetName val="Item8"/>
      <sheetName val="Item9"/>
      <sheetName val="Item10"/>
      <sheetName val="Jam Al Myr Item"/>
      <sheetName val="Jam Alat"/>
      <sheetName val="Jarak"/>
      <sheetName val="Tim &amp; Loc"/>
      <sheetName val="Gorong-2"/>
      <sheetName val="Pas-batu"/>
      <sheetName val="Ang Qua"/>
      <sheetName val="Franco BC"/>
      <sheetName val="Alat Qua."/>
      <sheetName val="crushing_pro"/>
      <sheetName val="hauling_pro"/>
      <sheetName val="mix_pro"/>
      <sheetName val="spread_pro"/>
      <sheetName val="HATSAT-KUDUS"/>
      <sheetName val="H_Satuan"/>
      <sheetName val="ANA-9"/>
      <sheetName val="ANA-4"/>
      <sheetName val="hitung alat"/>
      <sheetName val="sort"/>
      <sheetName val="S-KUASA"/>
      <sheetName val="PEN-NILAI"/>
      <sheetName val="Kuantitas kencleng"/>
      <sheetName val="Mobilisasi HRS"/>
      <sheetName val="DHSD"/>
      <sheetName val="KONFIRMASI PLAN 6a"/>
      <sheetName val="lalulintas"/>
      <sheetName val="div 2"/>
      <sheetName val="div 3"/>
      <sheetName val="div 4"/>
      <sheetName val="div 5"/>
      <sheetName val="div 6"/>
      <sheetName val="div 7"/>
      <sheetName val="div 8"/>
      <sheetName val="div 9"/>
      <sheetName val="alat usul"/>
      <sheetName val="DAFTAR GEL"/>
      <sheetName val="datakontrak"/>
      <sheetName val="DAFTARMPU"/>
      <sheetName val="Agregat Halus &amp; Kasar"/>
      <sheetName val="Agregat Kelas A"/>
      <sheetName val="Agregat Kelas B"/>
      <sheetName val="Agregat Kelas C"/>
      <sheetName val="bilang total"/>
      <sheetName val="AN TAMBAHAN 1"/>
      <sheetName val="AN TAMBAHAN 2"/>
      <sheetName val="AN TAMBAHAN 3"/>
      <sheetName val="SUPLIER"/>
      <sheetName val="alat usulan"/>
      <sheetName val="RAB 1"/>
      <sheetName val="RAB 2"/>
      <sheetName val="HARGA ALAT"/>
      <sheetName val="ANL EL 322"/>
      <sheetName val="OLD-DAFT"/>
      <sheetName val="Up Date BOW"/>
      <sheetName val="BOW"/>
      <sheetName val="Guide"/>
      <sheetName val="NEW-DAFT"/>
      <sheetName val="Bobot Rusak"/>
      <sheetName val="cover "/>
      <sheetName val="An. Alat"/>
      <sheetName val="Sekedul pak lah"/>
      <sheetName val="Pak Lah Anas tek"/>
      <sheetName val="Anas Tek"/>
      <sheetName val="Anal.Teknik"/>
      <sheetName val="Rab II"/>
      <sheetName val="Rab III"/>
      <sheetName val="Rab IV"/>
      <sheetName val="Analis OK"/>
      <sheetName val="Anl. Jl"/>
      <sheetName val="Hbh. Jl"/>
      <sheetName val="DRUP (ASLI)"/>
      <sheetName val="Pengesahan"/>
      <sheetName val="SRT.PEN"/>
      <sheetName val="REK.NEGO"/>
      <sheetName val="NEGO"/>
      <sheetName val="DIV6(2)"/>
      <sheetName val="DIV7(2)"/>
      <sheetName val="Rekap Timb. Pil."/>
      <sheetName val="Timb. Pil."/>
      <sheetName val=" Rekap P B J"/>
      <sheetName val="P B J"/>
      <sheetName val="Rekap Klas B Bahu"/>
      <sheetName val="Klas B Bahu Kiri"/>
      <sheetName val="Klas B Bahu Kanan"/>
      <sheetName val="Rekap Klas A"/>
      <sheetName val="Klas A"/>
      <sheetName val="Rekap Klas B"/>
      <sheetName val="Klas B"/>
      <sheetName val="Rekap Prime"/>
      <sheetName val="Prime"/>
      <sheetName val="Rekap AC-BC"/>
      <sheetName val="AC - BC"/>
      <sheetName val="Re-Shedule"/>
      <sheetName val="Rekap Pas. Batu Mortar"/>
      <sheetName val="Pas. Batu Mortar Kanan"/>
      <sheetName val="Rekap Gal. Biasa"/>
      <sheetName val="Gal. Biasa (box culvert)"/>
      <sheetName val="Gal. Biasa Saluran"/>
      <sheetName val="Rekap Timb. Pil"/>
      <sheetName val="Timb. Pil"/>
      <sheetName val="Rekap PBJ."/>
      <sheetName val="Rekap B Bahu"/>
      <sheetName val="B Bahu"/>
      <sheetName val="Rekap Prime Bahu"/>
      <sheetName val="Prime Bahu"/>
      <sheetName val="Rekap Kelas A"/>
      <sheetName val="Kelas A"/>
      <sheetName val="Rekap Kelas B"/>
      <sheetName val="Kelas B"/>
      <sheetName val="Rekap AC-BC (Aggregat)"/>
      <sheetName val="AC-BC (Aggregat)"/>
      <sheetName val="Rekap AC-BC (Aspal)"/>
      <sheetName val="AC-BC (Aspal)."/>
      <sheetName val="Rekap AC-BC (Filler)"/>
      <sheetName val="AC-BC (Filler)."/>
      <sheetName val="Rekap Beton K-250"/>
      <sheetName val="Beton K-250 Box Culvert"/>
      <sheetName val="Rekap Baja U24"/>
      <sheetName val="Baja U24 Box Culvert"/>
      <sheetName val="Baja U24 Plat Beton"/>
      <sheetName val="Pas.Batu Pondasi Plat Beton"/>
      <sheetName val="K-250 Plat Beton"/>
      <sheetName val="Pas. Batu Mortar Kiri"/>
      <sheetName val="Gal. Biasa Sal. Kn"/>
      <sheetName val="Gal. Biasa Sal. Kr"/>
      <sheetName val="Timb. Pilhn"/>
      <sheetName val="xy Timb. Pil"/>
      <sheetName val="Pas. Batu Mortar Kanan-1"/>
      <sheetName val="Gal. Biasa Oprit Jbt"/>
      <sheetName val="Gal. Biasa Sal. Kn-1"/>
      <sheetName val="Rekap Timb. Biasa"/>
      <sheetName val="Rekap XY m3"/>
      <sheetName val="XY"/>
      <sheetName val="Beton K-250TypeI"/>
      <sheetName val="Rekap Beton Siklop K-175"/>
      <sheetName val="Siklop K-175"/>
      <sheetName val="Baja U24 Talud TP.I"/>
      <sheetName val="Rekap Pas. Batu"/>
      <sheetName val="Pas Batu type I"/>
      <sheetName val="Pas Batu type III"/>
      <sheetName val="Pas. Batu Kanan typeII"/>
      <sheetName val="Sub Kon"/>
      <sheetName val="rer-jd"/>
      <sheetName val="smpl"/>
      <sheetName val="REKAP Penyiapan"/>
      <sheetName val="Penyiapan Bdn Jalan"/>
      <sheetName val="Rek.Tim Biasa"/>
      <sheetName val="Tim.Biasa"/>
      <sheetName val="REKAP LRP"/>
      <sheetName val="LRP"/>
      <sheetName val="AC-BC 1"/>
      <sheetName val="AC-BC 1 (2)"/>
      <sheetName val="AC-BC"/>
      <sheetName val="X,Y (Klass A)"/>
      <sheetName val="KLS A"/>
      <sheetName val="KLS B"/>
      <sheetName val="REKAP URPIL"/>
      <sheetName val="urpil"/>
      <sheetName val="REKAP Pas.Batu Mortar"/>
      <sheetName val="Pas Batu Mortar"/>
      <sheetName val="REKAP GALIAN DRAINASE"/>
      <sheetName val="Galian utk Selokan"/>
      <sheetName val="REKAP K-250"/>
      <sheetName val="K-250 PLAT PACKER"/>
      <sheetName val="REKAP BAJA"/>
      <sheetName val="PEMBESIAN PACKER"/>
      <sheetName val="REKAP TALUD"/>
      <sheetName val="PAS. BATU"/>
      <sheetName val="Pas Batu PLAT"/>
      <sheetName val="CONV-ANGKA DAN HURUF"/>
      <sheetName val="KURVA S"/>
      <sheetName val="Persentase"/>
      <sheetName val="VIEW"/>
      <sheetName val="INPUT DATA"/>
      <sheetName val="KWTS "/>
      <sheetName val="&lt;&lt; PROSES&gt;&gt;"/>
      <sheetName val="01-PESANAN"/>
      <sheetName val="02-DAF PESANAN"/>
      <sheetName val="03-PENAWARAN"/>
      <sheetName val="04-PENUNJUKAN"/>
      <sheetName val="05-SPK"/>
      <sheetName val="06-BAPB-SPK"/>
      <sheetName val="06-BAPB-PESANAN"/>
      <sheetName val="07-BAST"/>
      <sheetName val="08-BERITA ACARA PEMBAYARAN"/>
      <sheetName val="KULIT"/>
      <sheetName val="BAP"/>
      <sheetName val="KW"/>
      <sheetName val="BAST"/>
      <sheetName val="BAPB"/>
      <sheetName val="Bogor 27-Sep-2012"/>
      <sheetName val="est2013"/>
      <sheetName val="tUnit"/>
      <sheetName val="Cascading"/>
      <sheetName val="rayon"/>
      <sheetName val="sek"/>
      <sheetName val="ul"/>
      <sheetName val="area"/>
      <sheetName val="Eva BA"/>
      <sheetName val="Index web"/>
      <sheetName val="PLN"/>
      <sheetName val="BA2 Ind"/>
      <sheetName val="BA2 Eng"/>
      <sheetName val="BA1"/>
      <sheetName val="CDO"/>
      <sheetName val="PLB (2)"/>
      <sheetName val="LHT (2)"/>
      <sheetName val="G. W_Cab"/>
      <sheetName val="Target (2)"/>
      <sheetName val="MONITOR-SUSUT"/>
      <sheetName val="LHT"/>
      <sheetName val="JBI"/>
      <sheetName val="BKL"/>
      <sheetName val="WS2JB_KIRIM"/>
      <sheetName val="Rek_WS2JB"/>
      <sheetName val="Rek_PLB"/>
      <sheetName val="Rek_LHT "/>
      <sheetName val="Rek_JBI "/>
      <sheetName val="Rek_BKL "/>
      <sheetName val="Mon_kWh Lur"/>
      <sheetName val="Data_KPUB"/>
      <sheetName val="PLN-2"/>
      <sheetName val="PLN-1"/>
      <sheetName val="Invoice U2"/>
      <sheetName val="Invoice U1"/>
      <sheetName val="BA Ind"/>
      <sheetName val="BA Eng"/>
      <sheetName val="BA-1"/>
      <sheetName val="C-1"/>
      <sheetName val="C-2"/>
      <sheetName val="D-2"/>
      <sheetName val="RL-BPP"/>
      <sheetName val="Asumsi "/>
      <sheetName val="Harga BBM"/>
      <sheetName val="SubLis-07"/>
      <sheetName val="Rekap Sublis"/>
      <sheetName val="Rekap BPP"/>
      <sheetName val="D"/>
      <sheetName val="F"/>
      <sheetName val="H"/>
      <sheetName val="J"/>
      <sheetName val="K"/>
      <sheetName val="By Non BPP-06"/>
      <sheetName val="LRAnak"/>
      <sheetName val="KWHJUAL"/>
      <sheetName val="Indk"/>
      <sheetName val="Debcap"/>
      <sheetName val="asumsi-org"/>
      <sheetName val="RAB pnw"/>
      <sheetName val="Mobilisasi-pnw"/>
      <sheetName val="Land Clearing-pnw"/>
      <sheetName val="Cut &amp; Fill-pnw"/>
      <sheetName val="Peralatan-pnw"/>
      <sheetName val="BA Hasil Evaluasi"/>
      <sheetName val="PENGALAM PERUS"/>
      <sheetName val="PENGALAMAN TA(A3)"/>
      <sheetName val="PENGALAMAN TA(A4)"/>
      <sheetName val="Beltra  (7)"/>
      <sheetName val="ARchimedia"/>
      <sheetName val="Multi struktur"/>
      <sheetName val="Ariman"/>
      <sheetName val="Latimojong"/>
      <sheetName val="Cipta Bina Tirta"/>
      <sheetName val="Kharisma Cipta Utama"/>
      <sheetName val="penyulang"/>
      <sheetName val="har 70"/>
      <sheetName val="har 150"/>
      <sheetName val="GGN TRANS 150"/>
      <sheetName val="GGN TRANS 70"/>
      <sheetName val="GGN-PENYULANG"/>
      <sheetName val="GGN-TRANSMISI-07"/>
      <sheetName val="GGN-KIT-07"/>
      <sheetName val="KINERJA KIT"/>
      <sheetName val="GGN TRANS"/>
      <sheetName val="DATA-BASE SUTT"/>
      <sheetName val="TRF-07"/>
      <sheetName val="ALT II (CABANG)"/>
      <sheetName val="ALT I (CABANG)"/>
      <sheetName val="Simulasi"/>
      <sheetName val="beban"/>
      <sheetName val="ALT I"/>
      <sheetName val="ALT II"/>
      <sheetName val="ALT III"/>
      <sheetName val="REkap awal"/>
      <sheetName val="REKAP GAB "/>
      <sheetName val="REKAP BJM"/>
      <sheetName val="FORM A1 BJM"/>
      <sheetName val="REKAP PRY"/>
      <sheetName val="REKAP BRB"/>
      <sheetName val="FORM A1 BRB"/>
      <sheetName val="REKAP KLP"/>
      <sheetName val="FORM A1 KLP"/>
      <sheetName val="REKAP KTB"/>
      <sheetName val="AI 1 CAB KTB 2007 "/>
      <sheetName val="sum PRY"/>
      <sheetName val="A1 PRY"/>
      <sheetName val="BLKRAB"/>
      <sheetName val="hps mo"/>
      <sheetName val="MTDANA"/>
      <sheetName val="RAB MO"/>
      <sheetName val="ANALISA BARANG"/>
      <sheetName val="ANALISA JASA"/>
      <sheetName val="BARANG"/>
      <sheetName val="MATERIAL3"/>
      <sheetName val="DataBaru"/>
      <sheetName val="Cek Per Pegawai"/>
      <sheetName val="CUTI (Rp)"/>
      <sheetName val="CUTI BESAR (Rp)"/>
      <sheetName val="BULAN WINDUAN"/>
      <sheetName val="WINDUAN 2 (Rp)"/>
      <sheetName val="WINDUAN 3 (Rp)"/>
      <sheetName val="WINDUAN 4 (Rp)"/>
      <sheetName val="MASA KERJA"/>
      <sheetName val="THR (Rp)"/>
      <sheetName val="THRBaru"/>
      <sheetName val="THRBaru (Rp) "/>
      <sheetName val="ACUANBARU"/>
      <sheetName val="Tunj. Jabatan (TKJ)"/>
      <sheetName val="Cuti Tahunan &amp; Cuti Besar"/>
      <sheetName val="2 WINDU, 3 WINDU, 4 WINDU"/>
      <sheetName val="THR (2)"/>
      <sheetName val="AO + AI"/>
      <sheetName val="FINAL"/>
      <sheetName val="PRA"/>
      <sheetName val="KIN2001"/>
      <sheetName val="UB"/>
      <sheetName val="BBRT"/>
      <sheetName val="BBJM"/>
      <sheetName val="BBRB"/>
      <sheetName val="BKTB"/>
      <sheetName val="BKPS"/>
      <sheetName val="BPRY"/>
      <sheetName val="BMHK"/>
      <sheetName val="BSMD"/>
      <sheetName val="BBPP"/>
      <sheetName val="BTRK"/>
      <sheetName val="RANK"/>
      <sheetName val="PRA (2)"/>
      <sheetName val="UPB (2)"/>
      <sheetName val="BJM(2)"/>
      <sheetName val="UPB (3)"/>
      <sheetName val="BRT (3)"/>
      <sheetName val="BJM (3)"/>
      <sheetName val="PRA (3)"/>
      <sheetName val="UPB"/>
      <sheetName val="SAA"/>
      <sheetName val="BRT"/>
      <sheetName val="BJM"/>
      <sheetName val="BRB"/>
      <sheetName val="KTB"/>
      <sheetName val="PRY"/>
      <sheetName val="WTRK"/>
      <sheetName val="WKT"/>
      <sheetName val="UBKSTT"/>
      <sheetName val="Lembur"/>
      <sheetName val="Final - 1 Tahun (Format Baru)"/>
      <sheetName val="Final-Triwulanan (Format Baru)"/>
      <sheetName val="Rekap lap Th 2008"/>
      <sheetName val="Devi"/>
      <sheetName val="Dt Asmandis"/>
      <sheetName val="Monitor Laporan"/>
      <sheetName val="MCB"/>
      <sheetName val="Kur CT-DC"/>
      <sheetName val="RAB CT-DC"/>
      <sheetName val="Kur DC-CT"/>
      <sheetName val="RAB DC-CT"/>
      <sheetName val="Op CT TR"/>
      <sheetName val="RAB OPS CT TR"/>
      <sheetName val="Ops CT TM"/>
      <sheetName val="RAB OPS CT TM"/>
      <sheetName val="SISTEM SUMBAGSEL"/>
      <sheetName val="DSCR"/>
      <sheetName val="CF Akt"/>
      <sheetName val="An Cash Invest"/>
      <sheetName val="Analisa CF"/>
      <sheetName val="L2IPP"/>
      <sheetName val="L2IPP-konsep"/>
      <sheetName val="L4Sewa"/>
      <sheetName val="L6AngEP"/>
      <sheetName val="L7NE"/>
      <sheetName val="L8Prod"/>
      <sheetName val="L9Har"/>
      <sheetName val="L10Peg"/>
      <sheetName val="L11Depr"/>
      <sheetName val="L31BPPHolding"/>
      <sheetName val="L27Keu"/>
      <sheetName val="L29ISAK8"/>
      <sheetName val="2013"/>
      <sheetName val="L30LRRegion"/>
      <sheetName val="L31ButuhPSO"/>
      <sheetName val="T8LPE"/>
      <sheetName val="T9KompPSO"/>
      <sheetName val="T10SDPD"/>
      <sheetName val="Pendanaan Investasi"/>
      <sheetName val="T12LRAP"/>
      <sheetName val="T13NRCAP"/>
      <sheetName val="BPP JB"/>
      <sheetName val="BPP IB"/>
      <sheetName val="BPP IT"/>
      <sheetName val="LR Presentasi"/>
      <sheetName val="Pendapatan&amp;Penjualan"/>
      <sheetName val="L4-BP"/>
      <sheetName val="T-Prod Vol dan Biaya"/>
      <sheetName val="rkap2009"/>
      <sheetName val="Uang Lembur"/>
      <sheetName val="Final - 1 Tahun (Format Lama)"/>
      <sheetName val="Final-Triwulanan (Format Lama)"/>
      <sheetName val="Final Bulanan (Format Lama)"/>
      <sheetName val="Anggaran 3P (Format Baru)"/>
      <sheetName val="Angg RKAP 2009 Tahunan FINAL"/>
      <sheetName val="Angg  2009 Trw. FINAL"/>
      <sheetName val="Angg  2009 Bulanan FINAL"/>
      <sheetName val="Data Tbhn"/>
      <sheetName val="CMK"/>
      <sheetName val="Rekap Cetak"/>
      <sheetName val="JAN 11"/>
      <sheetName val="FEB 11"/>
      <sheetName val="MAR 11"/>
      <sheetName val="APR 11"/>
      <sheetName val="MEI 11"/>
      <sheetName val="JUN 11"/>
      <sheetName val="JUL 11"/>
      <sheetName val="AGS 11"/>
      <sheetName val="SEP 11"/>
      <sheetName val="OKT 11"/>
      <sheetName val="NOV 11"/>
      <sheetName val="DES 11"/>
      <sheetName val="Lamp 1-6"/>
      <sheetName val="Lamp. 3 (Diagram Alir)"/>
      <sheetName val="Grafik Susut"/>
      <sheetName val="Coal 2014"/>
      <sheetName val="Hitung HBA"/>
      <sheetName val="Hitung HBA (2)"/>
      <sheetName val="Kurs Dollar"/>
      <sheetName val="Data HBA"/>
      <sheetName val="Data PKB"/>
      <sheetName val="R-SM-KIN"/>
      <sheetName val="R_SM_KIN"/>
      <sheetName val="R-SM-KIN-PRO-JAWAB (2)"/>
      <sheetName val="R-SM-KIN-PRO-JAWAB"/>
      <sheetName val="forcat-KIN-th"/>
      <sheetName val="forcast-jam-tt "/>
      <sheetName val="forcest th"/>
      <sheetName val="sm-2"/>
      <sheetName val="SM-1"/>
      <sheetName val="MEI "/>
      <sheetName val="jan-april "/>
      <sheetName val="APR "/>
      <sheetName val=" (TW-1) "/>
      <sheetName val="PEB "/>
      <sheetName val="JAN "/>
      <sheetName val="R-SM-BB "/>
      <sheetName val="R-SM-JAM"/>
      <sheetName val="R-SM-KIN-PRO"/>
      <sheetName val="R-SM-JAM-PRO"/>
      <sheetName val="PR-TH"/>
      <sheetName val="KIN-TH"/>
      <sheetName val="pro"/>
      <sheetName val="BiPeg-Fungsi"/>
      <sheetName val="BPP PLN"/>
      <sheetName val="LOGSHEET_RESUME"/>
      <sheetName val="LOGRESUME"/>
      <sheetName val="LOGSHEET_AM"/>
      <sheetName val="LOGSHEET_PM"/>
      <sheetName val="mesin"/>
      <sheetName val="mesin_dispatch"/>
      <sheetName val="EREV_PLAN"/>
      <sheetName val="Price"/>
      <sheetName val="TRADING_EVA"/>
      <sheetName val="Alokasi-06"/>
      <sheetName val="MASTER 2"/>
      <sheetName val="Growth 6 % - P3B (PLTGU + BBM)"/>
      <sheetName val="Break Down Produksi"/>
      <sheetName val="Break Down Biaya Kimia,Air"/>
      <sheetName val="Break Down Biaya M.Plmas "/>
      <sheetName val="Break Down Vol. M.Plmas"/>
      <sheetName val="Break Down Biaya BBM "/>
      <sheetName val="Break Down Volume BBM"/>
      <sheetName val="Break Down Ppenjualan"/>
      <sheetName val="Eff.Thermal"/>
      <sheetName val="RKA 2010"/>
      <sheetName val="TW Periodik"/>
      <sheetName val="TW Khusus"/>
      <sheetName val="TW Rutin"/>
      <sheetName val="PLTGU_rut"/>
      <sheetName val="PLTGU_per"/>
      <sheetName val="PLTGU_khu"/>
      <sheetName val="PLTU_rut"/>
      <sheetName val="PLTU_per"/>
      <sheetName val="PLTU_khu"/>
      <sheetName val="PLTG_rut"/>
      <sheetName val="PLTG_per"/>
      <sheetName val="PLTG_khu"/>
      <sheetName val="PLTD_rut"/>
      <sheetName val="PLTD_per"/>
      <sheetName val="PLTD_khu"/>
      <sheetName val="Fungsi Clearing_Rut"/>
      <sheetName val="Fungsi Clearing_khu"/>
      <sheetName val="Har-TGP_BA"/>
      <sheetName val="APK&amp;K3"/>
      <sheetName val="mo_pel"/>
      <sheetName val="mo_filt"/>
      <sheetName val="Pek"/>
      <sheetName val="mo_umum"/>
      <sheetName val="Kimia Lab"/>
      <sheetName val="BA Transaction"/>
      <sheetName val="Download_Cover"/>
      <sheetName val="Download_Data"/>
      <sheetName val="Dispitute Oct-04_Jan-05"/>
      <sheetName val="Dispute Record Units 1-3"/>
      <sheetName val="Input GENERATION-DATA"/>
      <sheetName val="Monthly BA-2 Units 1-3"/>
      <sheetName val="Monthly BA-2 Units 1-3 Oct-04"/>
      <sheetName val="Monthly BA-2 Units 1-3 Nov-04"/>
      <sheetName val="Monthly BA-2 Units 1-3 Dec-04"/>
      <sheetName val="Monthly BA-2 Units 1-3 Jan-05"/>
      <sheetName val="Monthly BA-2 Units 4-6"/>
      <sheetName val="CoMU1-3 "/>
      <sheetName val="CoMU4-6"/>
      <sheetName val="PLNMU 1-3"/>
      <sheetName val="PLNMU 4-6"/>
      <sheetName val="Summary BA-2 Units 1-3"/>
      <sheetName val="SAYS"/>
      <sheetName val="REVENUE_SUMMARY"/>
      <sheetName val="Summary BA-2 Units 4-6"/>
      <sheetName val="KasInv"/>
      <sheetName val="InvOLD"/>
      <sheetName val="Sudah Berjalan"/>
      <sheetName val="Rencana Penambahan"/>
      <sheetName val="acc"/>
      <sheetName val="least"/>
      <sheetName val="urgen"/>
      <sheetName val="CM BAG TIMUR"/>
      <sheetName val="prod03"/>
      <sheetName val="Kinerja bulanan (2)"/>
      <sheetName val="Kinerja bulanan"/>
      <sheetName val="data bbm &amp;produksi"/>
      <sheetName val="gang-kit"/>
      <sheetName val="24JAM OPERASI PLTG"/>
      <sheetName val="4 JAM OPERASI PLTG"/>
      <sheetName val="4 JAM OPERASI 15 hari"/>
      <sheetName val="24JAM OPR 2 UNIT PLTG"/>
      <sheetName val="REA LABA"/>
      <sheetName val="pltg 24 jam op"/>
      <sheetName val="FULL NOP"/>
      <sheetName val="PLTG 4 jam op"/>
      <sheetName val="XXXXXXX2"/>
      <sheetName val="XXXXXXX3"/>
      <sheetName val="XXXXXXX4"/>
      <sheetName val="XXXXXXX5"/>
      <sheetName val="XXXXXXX6"/>
      <sheetName val="XXXXXXX7"/>
      <sheetName val="XXXXXXX8"/>
      <sheetName val="XXXXXXX9"/>
      <sheetName val="XXXXXXXA"/>
      <sheetName val="KWH (2)"/>
      <sheetName val="SWITCH PEK (2)"/>
      <sheetName val="Kurva Beban"/>
      <sheetName val="BEBAN 2"/>
      <sheetName val="BEBAN 1"/>
      <sheetName val="SWITCH KIT"/>
      <sheetName val="SWITCH PEK"/>
      <sheetName val="Isi disini kit"/>
      <sheetName val="DAYA MAMPU"/>
      <sheetName val="DAYA SEDIA"/>
      <sheetName val="KIT1"/>
      <sheetName val="KIT2"/>
      <sheetName val="Entry LF Siang"/>
      <sheetName val="Entry LF Malam"/>
      <sheetName val="GI Tertinggi"/>
      <sheetName val="Cetak LF1"/>
      <sheetName val="Cetak LF2"/>
      <sheetName val="Cetak LF3"/>
      <sheetName val="Cetak LF4"/>
      <sheetName val="AktivaTetap(1A1)"/>
      <sheetName val="AktivaTetap(1A2)"/>
      <sheetName val="AkumAT(1B1)"/>
      <sheetName val="AkumAT(1B2)"/>
      <sheetName val="Aktiva Tetap (1C)"/>
      <sheetName val="PDPKonstruksi(2A1)"/>
      <sheetName val="PDPKonstruksi(2A2)"/>
      <sheetName val="PDPMaterial(2B1)"/>
      <sheetName val="PDPMaterial(2B2)"/>
      <sheetName val="PDP (2C)"/>
      <sheetName val="PDPDimuka(2D)"/>
      <sheetName val="Penyertaan(3)"/>
      <sheetName val="ATTB(4A1)"/>
      <sheetName val="ATTB(4A2)"/>
      <sheetName val="AkumATTB(4B1)"/>
      <sheetName val="AkumATTB(4B2)"/>
      <sheetName val="MatHapus(4C)"/>
      <sheetName val="ATBM (4D1)"/>
      <sheetName val="ATBM (4D2)"/>
      <sheetName val="PiutangLL(4E)"/>
      <sheetName val="BiDitghkan(4F)"/>
      <sheetName val="BDD&amp;UM(4G)"/>
      <sheetName val="BDD&amp;UMLain(4G1)"/>
      <sheetName val="AktivaLLJP(4H)"/>
      <sheetName val="Cash&amp;Bank(5A)"/>
      <sheetName val="DpsK3bln(5A1)"/>
      <sheetName val="InvestasiSementara(5A2)"/>
      <sheetName val="PiutangUsahaNetto(5B)"/>
      <sheetName val="PiutLangg-U(5B1)"/>
      <sheetName val="MatHar(5D)"/>
      <sheetName val="PembayDPajak(5E)"/>
      <sheetName val="PiutangLLLancar(5F)"/>
      <sheetName val="AktivaLLLancar(5G)"/>
      <sheetName val="Ekuitas(6A)"/>
      <sheetName val="BantuanLN(6B)"/>
      <sheetName val="AkunPenutup(7A)"/>
      <sheetName val="PendBP(8A)"/>
      <sheetName val="DaftarBP(8B)"/>
      <sheetName val="KewajibanJP(9A)"/>
      <sheetName val="PkRp(9A1)"/>
      <sheetName val="PkVal(9A2)"/>
      <sheetName val="ByDkpRp(9B)"/>
      <sheetName val="HutBank-3(9C)"/>
      <sheetName val="UtBiProy(9D)"/>
      <sheetName val="UtangUsh(10A1)"/>
      <sheetName val="Pensiun(10B1)"/>
      <sheetName val="UT-Pajak(10C)"/>
      <sheetName val="UT-LLJP(10D)"/>
      <sheetName val="UtangBiaya(10E)"/>
      <sheetName val="UtangBiaya(10E1)"/>
      <sheetName val="PinjamanJKPJTempo(10F)"/>
      <sheetName val="PkJtRp(10F1)"/>
      <sheetName val="PkJtVal(10F2)"/>
      <sheetName val="ByDkpJtRp(10G)"/>
      <sheetName val="RKAP2004"/>
      <sheetName val="Pen.Non Pjk"/>
      <sheetName val="Penerimaan"/>
      <sheetName val="Bayar"/>
      <sheetName val="RAB (2)"/>
      <sheetName val="COMMISONING"/>
      <sheetName val="KINsd2004"/>
      <sheetName val="bara"/>
      <sheetName val="FAC "/>
      <sheetName val="DI "/>
      <sheetName val="MANUAL"/>
      <sheetName val="Ind_kit_BLN"/>
      <sheetName val="Ind_Eff_kit_bln"/>
      <sheetName val="FORM 13 2"/>
      <sheetName val="FJK-pltg 8"/>
      <sheetName val="Form 14 3"/>
      <sheetName val="FAKTOR_KIT 6"/>
      <sheetName val="data pgsh pltu-g 5"/>
      <sheetName val="GG"/>
      <sheetName val="GangU1"/>
      <sheetName val="GangU2"/>
      <sheetName val="gangG1"/>
      <sheetName val="gangG2"/>
      <sheetName val="gangG3"/>
      <sheetName val="Kinerja thn"/>
      <sheetName val="Kinerja trw"/>
      <sheetName val="DATA-KWH UPT"/>
      <sheetName val="DATA-KWH KIT"/>
      <sheetName val="Digital"/>
      <sheetName val="BAjan"/>
      <sheetName val="BAfeb"/>
      <sheetName val="BAmar"/>
      <sheetName val="BAapril"/>
      <sheetName val="BA mei"/>
      <sheetName val="BAjuni"/>
      <sheetName val="BA JULI"/>
      <sheetName val="BA AGT"/>
      <sheetName val="FJK-pltu 7"/>
      <sheetName val="JAM"/>
      <sheetName val="12 RB"/>
      <sheetName val="DATA-KWH UPT ANALOG"/>
      <sheetName val="GRAFIK1"/>
      <sheetName val="CEK PS"/>
      <sheetName val="SOMB"/>
      <sheetName val="pengu gajah (2)"/>
      <sheetName val="TE '05"/>
      <sheetName val="KIN -2005 BLN"/>
      <sheetName val="L-R TW III PERBULAN"/>
      <sheetName val="TARGET L-R 3 TW"/>
      <sheetName val="REAL PERBULAN"/>
      <sheetName val="TE '04"/>
      <sheetName val="KIN -2005 BLN "/>
      <sheetName val="KIN -2004 3 BLN"/>
      <sheetName val="NRC PERBULAN"/>
      <sheetName val="SAIFI"/>
      <sheetName val="SAIDI  (2)"/>
      <sheetName val="Losses _form_baru (2)"/>
      <sheetName val="Saidi-saifi-2003"/>
      <sheetName val="Cab.T.krg"/>
      <sheetName val="Cab.Mtr"/>
      <sheetName val="Cab.Ktb"/>
      <sheetName val="Grafik Cab.T.krg"/>
      <sheetName val="Grafik Mtr"/>
      <sheetName val="Grafik ktb"/>
      <sheetName val="Grafik Wil"/>
      <sheetName val="WIL Trgt 293,4"/>
      <sheetName val="Saidi-saifi WIL2004"/>
      <sheetName val="coverPS"/>
      <sheetName val="RENDIK 08"/>
      <sheetName val="Rendik07"/>
      <sheetName val="RekapPS"/>
      <sheetName val="TinPS#1"/>
      <sheetName val="TinPS#2"/>
      <sheetName val="TinPS#4"/>
      <sheetName val="TinPS#5"/>
      <sheetName val="TinPS#6"/>
      <sheetName val="TinPS#7"/>
      <sheetName val="Tin#ksg7-Niigata"/>
      <sheetName val="DikMO#1"/>
      <sheetName val="DikTO#2"/>
      <sheetName val="DikMO#7"/>
      <sheetName val="SUSps"/>
      <sheetName val="AI-PS"/>
      <sheetName val="coverSJ"/>
      <sheetName val="RekapSJ"/>
      <sheetName val="Rendik-SJ"/>
      <sheetName val="matrutinsj#1"/>
      <sheetName val="matrutinsj#2"/>
      <sheetName val="SO1"/>
      <sheetName val="TO2"/>
      <sheetName val="SUSsj "/>
      <sheetName val="AI-SJ"/>
      <sheetName val="RKAPHAR 05"/>
      <sheetName val="HARDIKMUSKM"/>
      <sheetName val="HARDIKMOSKM"/>
      <sheetName val="RUTINSKM"/>
      <sheetName val="KHUSUSSKM"/>
      <sheetName val="MUTOSULI"/>
      <sheetName val="SPPTOSUL1"/>
      <sheetName val="SPPTOSWD"/>
      <sheetName val="MUTOSWD"/>
      <sheetName val="SPPMOSUL2"/>
      <sheetName val="MUMOSUL2"/>
      <sheetName val="RUTINPB"/>
      <sheetName val="KHUSUSPB"/>
      <sheetName val="MUAISFAC"/>
      <sheetName val="MUAIHYA"/>
      <sheetName val="SPPAITES"/>
      <sheetName val="RUTIN TES"/>
      <sheetName val="KHUSUS TES"/>
      <sheetName val="ANGINVKIT2005"/>
      <sheetName val="Fungsi Sarana"/>
      <sheetName val="Harsus PLTA "/>
      <sheetName val="Harsus PLTD"/>
      <sheetName val="RUTIN- PLTD"/>
      <sheetName val="RUTIN-PLTA"/>
      <sheetName val="UKL-UPL SKMD"/>
      <sheetName val="UKL-UPL BAAI"/>
      <sheetName val="Rekap_PLTD SKM"/>
      <sheetName val="Rekap_PLTD BAAI "/>
      <sheetName val="Rekap_PLTA"/>
      <sheetName val="Hydro Art"/>
      <sheetName val="SFAC_Tes"/>
      <sheetName val="SWD_PBAAI "/>
      <sheetName val="Mirrless_PBAAI"/>
      <sheetName val="Sulzer_PBAAI"/>
      <sheetName val="Cockerill_SKM"/>
      <sheetName val="Mirrless_SKM"/>
      <sheetName val="CASHFLOW-TRIWULAN"/>
      <sheetName val="Tragi"/>
      <sheetName val="Har_Sus"/>
      <sheetName val="REN.HAR"/>
      <sheetName val="REN.OP"/>
      <sheetName val="RUTIN.TU"/>
      <sheetName val="KHUSUS"/>
      <sheetName val="RUTIN PLTA (2007)"/>
      <sheetName val="rutin-pltd (2007)"/>
      <sheetName val="REKAP-PLTA+PLTD"/>
      <sheetName val="PERIODIK_PLTA"/>
      <sheetName val="PERIODIK_PLTD"/>
      <sheetName val="INVESTASI DISETUJUI"/>
      <sheetName val="AO"/>
      <sheetName val="M utama GI Hydro Art 1,3,4"/>
      <sheetName val="Hydro GI M kecil 1,3,4 "/>
      <sheetName val="M utama MO Hydro Art 2"/>
      <sheetName val="M kecil Hydro MO 2"/>
      <sheetName val="Rutin PLTA TES (2007)"/>
      <sheetName val="Non Rutin PLTA Tes 2007"/>
      <sheetName val="RUTIN PLTA MUSI 2007"/>
      <sheetName val="NON RUTIN MUSI 2007"/>
      <sheetName val="Rutin SKM (2007)"/>
      <sheetName val="Non Rutin SKM2007"/>
      <sheetName val="Priodik Mirrless2B p baai"/>
      <sheetName val="Priodik Mirrless p baai"/>
      <sheetName val="Rutin Baai  (2007)"/>
      <sheetName val="Non Rutin Baai 2007"/>
      <sheetName val="REN PRIODIK"/>
      <sheetName val="JADHARDIKKIT2006"/>
      <sheetName val="JADHARTINKIT"/>
      <sheetName val="PB06 baru "/>
      <sheetName val="SKM06 baru "/>
      <sheetName val="TA06 baru"/>
      <sheetName val="RRD"/>
      <sheetName val="REKAP RUTIN"/>
      <sheetName val="RUTIN MUSI"/>
      <sheetName val="NON RUTIN MUSI"/>
      <sheetName val="Non Rutin TES"/>
      <sheetName val="Rutin SKM"/>
      <sheetName val="Non Rutin SKM"/>
      <sheetName val="Rutin Baai"/>
      <sheetName val="Non Rutin Baai"/>
      <sheetName val="Priodik Sulzer 2 Baai"/>
      <sheetName val="INVESTASI TU"/>
      <sheetName val="INVESTASI-KIT"/>
      <sheetName val="Priodik Hydro Art 1,2&amp;3"/>
      <sheetName val="Priodik PLTA TES"/>
      <sheetName val="Rutin PLTA TES"/>
      <sheetName val="Non Rutin PLTA Tes"/>
      <sheetName val="Priodik Mirrless2 SKM"/>
      <sheetName val="Priodik Mirrless2B SKM (2)"/>
      <sheetName val="Pri Mir 3 TO"/>
      <sheetName val="Priodik SWD BAAI"/>
      <sheetName val="PRIODIK SWD_B BAAI"/>
      <sheetName val="Priodik Sulzer 2B Baai"/>
      <sheetName val="Rutin Baai "/>
      <sheetName val="JADHARDIKKIT"/>
      <sheetName val="JADHARDIK-RKAP (2)"/>
      <sheetName val="JADHARDIK-RKAP"/>
      <sheetName val="POINT12"/>
      <sheetName val="PB06"/>
      <sheetName val="SKM06 (2)"/>
      <sheetName val="TA06 "/>
      <sheetName val="Rekap Har"/>
      <sheetName val="rutin-pltd"/>
      <sheetName val="REKAP-PLTA (2)"/>
      <sheetName val="renhardik"/>
      <sheetName val="REKAP-PLTD"/>
      <sheetName val="REKAP-PLTA"/>
      <sheetName val="omb09"/>
      <sheetName val="Target Kinerja010bln"/>
      <sheetName val="MASTER BLN SD"/>
      <sheetName val="MASTER BLN"/>
      <sheetName val="JAM KIT"/>
      <sheetName val="MASTER"/>
      <sheetName val="MASTERTRIWULAN"/>
      <sheetName val="Target Kinerja"/>
      <sheetName val="LABA-RUGI (2)"/>
      <sheetName val="BUKU HIJAU SOMB-AO09"/>
      <sheetName val="Target Kinerja10"/>
      <sheetName val="Target TW"/>
      <sheetName val="Target Kinerja09 (2)"/>
      <sheetName val="KinTW"/>
      <sheetName val="surat REVISI"/>
      <sheetName val="bkl (SK099)"/>
      <sheetName val="KinTW (2)"/>
      <sheetName val="LR 21"/>
      <sheetName val="LR (2)"/>
      <sheetName val="DATA_akuntansi"/>
      <sheetName val="DATA_kwh (sk099)"/>
      <sheetName val="DATA_kwh"/>
      <sheetName val="DATA_BB"/>
      <sheetName val="DATA_pelumas"/>
      <sheetName val="Susut Trafo KIT"/>
      <sheetName val="Juni_2010 KITSBS utk LM"/>
      <sheetName val="Juni_2010 KITSBS"/>
      <sheetName val="Juni_2010 SKRM"/>
      <sheetName val="Juni_2010 SJMB"/>
      <sheetName val="Juni_2010 SBAM"/>
      <sheetName val="Juni_2010 SBKL"/>
      <sheetName val="Juni_2010 SOMB"/>
      <sheetName val="Juni_2010 SBKT"/>
      <sheetName val="Juni_2010 SBDL"/>
      <sheetName val="Juni_2010 STAR"/>
      <sheetName val="PENILAIAN KINERJA"/>
      <sheetName val="TARGET KINERJA 2010"/>
      <sheetName val="PENCAPAIAN KINERJA"/>
      <sheetName val="12 RB (2)"/>
      <sheetName val="DATA-KWH UPT baru"/>
      <sheetName val="BA baru"/>
      <sheetName val="DATA-KWH UPT ZUARMAN"/>
      <sheetName val="JANUARI"/>
      <sheetName val="NOPEMBER"/>
      <sheetName val="KIN-2010 PER bln"/>
      <sheetName val="KIN -2010 PRINT"/>
      <sheetName val="KIN -2010 BLN"/>
      <sheetName val="GAB ()"/>
      <sheetName val="PS per Fungsi"/>
      <sheetName val="BB"/>
      <sheetName val="Rasio Energi"/>
      <sheetName val="Terpasang"/>
      <sheetName val="Mampu"/>
      <sheetName val="j-period"/>
      <sheetName val="j-kerja"/>
      <sheetName val="j-har"/>
      <sheetName val="j-gangg"/>
      <sheetName val="SdOF"/>
      <sheetName val="j-Drtg EFDH"/>
      <sheetName val="HarxDM"/>
      <sheetName val="PrdxDM"/>
      <sheetName val="SOF"/>
      <sheetName val="HR-KIT"/>
      <sheetName val="HEAT RATE"/>
      <sheetName val="Tara Kalor Sektor"/>
      <sheetName val="tarakalor-sumary"/>
      <sheetName val="SFC"/>
      <sheetName val="SLC"/>
      <sheetName val="j-stdby"/>
      <sheetName val="POF"/>
      <sheetName val="INPUT QPR"/>
      <sheetName val="LPTK"/>
      <sheetName val="FOR"/>
      <sheetName val="Kin Keu TW"/>
      <sheetName val="NrcTW"/>
      <sheetName val="LRTW"/>
      <sheetName val="Oli"/>
      <sheetName val="KIN KEU"/>
      <sheetName val="Oli "/>
      <sheetName val="SLOC"/>
      <sheetName val="FDH"/>
      <sheetName val="DFDH"/>
      <sheetName val="PDH"/>
      <sheetName val="DPDH"/>
      <sheetName val="EPDH"/>
      <sheetName val="EFDHRS"/>
      <sheetName val="jst,jkXdmn"/>
      <sheetName val="jpXdmn"/>
      <sheetName val="jggn,efdhxdmn"/>
      <sheetName val="jk,jggnxdmn"/>
      <sheetName val="Energi-12 utk RKAP"/>
      <sheetName val="Energi-12 banding dengan 11"/>
      <sheetName val="dd ep"/>
      <sheetName val="12rbkum"/>
      <sheetName val="12rbtw1"/>
      <sheetName val="12rbtw2"/>
      <sheetName val="12rbtw3"/>
      <sheetName val="VolumBBM-12"/>
      <sheetName val="VolumBBM-12 tw1"/>
      <sheetName val="VolumBBM-12 tw2"/>
      <sheetName val="VolumBBM-12 tw3"/>
      <sheetName val="BiayaBBM-12"/>
      <sheetName val="BiayaBBM-12 tw1"/>
      <sheetName val="BiayaBBM-12 tw2"/>
      <sheetName val="BiayaBBM-12 tw3"/>
      <sheetName val="kimia"/>
      <sheetName val="Energi-12"/>
      <sheetName val="Resum-12"/>
      <sheetName val="Resum-12 tw1"/>
      <sheetName val="Resum-12 tw2"/>
      <sheetName val="Resum-12 tw3"/>
      <sheetName val="asumsi kwh"/>
      <sheetName val="Draft_rkap2012_RugiLaba"/>
      <sheetName val="Draft_rkap2012_RugiLaba (2)"/>
      <sheetName val="2012"/>
      <sheetName val="2012 REV"/>
      <sheetName val="LAMP_1"/>
      <sheetName val="LAMP_2"/>
      <sheetName val="LAMP_3"/>
      <sheetName val="LAMP_4"/>
      <sheetName val="LAMP_5"/>
      <sheetName val="LAMP_7"/>
      <sheetName val="BALANCING"/>
      <sheetName val="TO 5000"/>
      <sheetName val="SO10000"/>
      <sheetName val="SO10000 (2)"/>
      <sheetName val="MO"/>
      <sheetName val="MO (2)"/>
      <sheetName val="WKSKT"/>
      <sheetName val="Instalasi-Pembangkit"/>
      <sheetName val="Instalasi-Transmisi"/>
      <sheetName val="Instalasi-Telekomunikasi"/>
      <sheetName val="Instalasi-TID"/>
      <sheetName val="Daftar Kegiatan"/>
      <sheetName val="Skor"/>
      <sheetName val="PRINT"/>
      <sheetName val="WBS"/>
      <sheetName val="WPL"/>
      <sheetName val="Aje&amp;Rje"/>
      <sheetName val="G1"/>
      <sheetName val="H1-A"/>
      <sheetName val="H1-B"/>
      <sheetName val="H1-C"/>
      <sheetName val="I1-A"/>
      <sheetName val="I1-B"/>
      <sheetName val="J1"/>
      <sheetName val="K1"/>
      <sheetName val="L1-A1"/>
      <sheetName val="L1-A2"/>
      <sheetName val="L1-B"/>
      <sheetName val="L1-C"/>
      <sheetName val="N1"/>
      <sheetName val="CIT"/>
      <sheetName val="COGS Segment"/>
      <sheetName val="COGS"/>
      <sheetName val="TBDEC03"/>
      <sheetName val="TBOCT03"/>
      <sheetName val="TBDEC02"/>
      <sheetName val="COA"/>
      <sheetName val="AP-PLANNING"/>
      <sheetName val="Materiality"/>
      <sheetName val="GT_Custom"/>
      <sheetName val="Related Party Transaction"/>
      <sheetName val="Penj ~ bpp "/>
      <sheetName val="TB SAMP"/>
      <sheetName val="TB Consol"/>
      <sheetName val="Lap Keu"/>
      <sheetName val="Details per area"/>
      <sheetName val="Saldo Persd "/>
      <sheetName val="Detail tambahan"/>
      <sheetName val="Koreksi fiskal"/>
      <sheetName val="Aktiva Tetap"/>
      <sheetName val="Depresiasi"/>
      <sheetName val="Transaksi Hubungan Istimewa"/>
      <sheetName val="rokok promosi"/>
      <sheetName val="rokok rusak"/>
      <sheetName val="coa(input saldo awal)"/>
      <sheetName val="input jurnal"/>
      <sheetName val="tRIAL bALANCE"/>
      <sheetName val="cek akun"/>
      <sheetName val="Rekonsel"/>
      <sheetName val="TB SPRP"/>
      <sheetName val="BS-Rupiah"/>
      <sheetName val="BS-USD"/>
      <sheetName val="PL-IDR"/>
      <sheetName val="PL-USD"/>
      <sheetName val="Ex-Rate"/>
      <sheetName val="Cash &amp; cash equivalent"/>
      <sheetName val="Trade Receivable"/>
      <sheetName val="Other Receivable"/>
      <sheetName val="Inventories"/>
      <sheetName val="Tax Recoverable"/>
      <sheetName val="Deffered Expenditure"/>
      <sheetName val="Plasma Investment"/>
      <sheetName val="koreksi plasma"/>
      <sheetName val="Developmen Cost of Plt."/>
      <sheetName val="Fixed Asset"/>
      <sheetName val="Construction In Progress"/>
      <sheetName val="Creditors"/>
      <sheetName val="Acrual "/>
      <sheetName val="Advances from customers"/>
      <sheetName val="Borrowing"/>
      <sheetName val="Tax Payable"/>
      <sheetName val="Bank Loan &amp; Other Loan"/>
      <sheetName val="Capital"/>
      <sheetName val="Forex"/>
      <sheetName val="Other Forex"/>
      <sheetName val="Interest"/>
      <sheetName val="Finance exp."/>
      <sheetName val="loan wilmar 1"/>
      <sheetName val="loan wilmar 2"/>
      <sheetName val="loan u sap 1"/>
      <sheetName val="loan u sap 2"/>
      <sheetName val="loan wilmar"/>
      <sheetName val="loan u sap"/>
      <sheetName val="Tes Bs"/>
      <sheetName val="Tes Pl"/>
      <sheetName val="Idr This Month"/>
      <sheetName val="Idr Todate"/>
      <sheetName val="Usd This Month"/>
      <sheetName val="Usd Todate"/>
      <sheetName val="Forex 1"/>
      <sheetName val="ITEM-BALANCE"/>
      <sheetName val="NMI-Tax Recoverable &amp; Payable"/>
      <sheetName val="NMI-Acrual"/>
      <sheetName val="2-asi-00"/>
      <sheetName val="Sheet1 (2)"/>
      <sheetName val="Daftar Hutang"/>
      <sheetName val="Daftar Piutang"/>
      <sheetName val="SALES BUDGET NOV"/>
      <sheetName val="SCHEDULE NOV"/>
      <sheetName val="A.T. Bali"/>
      <sheetName val="Kas"/>
      <sheetName val="BAG"/>
      <sheetName val="Eksekutif"/>
      <sheetName val="Niaga"/>
      <sheetName val="BII SG"/>
      <sheetName val="Mandiri"/>
      <sheetName val="BCA Giro"/>
      <sheetName val="giro kerluar"/>
      <sheetName val="j. umum"/>
      <sheetName val="RKP KDR"/>
      <sheetName val="LAP KDR"/>
      <sheetName val="RKP MOST"/>
      <sheetName val="PNGM"/>
      <sheetName val="LAP CODE"/>
      <sheetName val="ALL"/>
      <sheetName val="DBF"/>
      <sheetName val="LUNAS"/>
      <sheetName val="TUNAI"/>
      <sheetName val="BON"/>
      <sheetName val="PIUT"/>
      <sheetName val="PER.LIVER"/>
      <sheetName val="PER.LIVER (2)"/>
      <sheetName val="NOTA LIVER MJK"/>
      <sheetName val="NOTA LIVER JMB"/>
      <sheetName val="DO"/>
      <sheetName val="NOTA KVS"/>
      <sheetName val="KANVAS"/>
      <sheetName val="REKAP.LIVER"/>
      <sheetName val="OMZT"/>
      <sheetName val="MUTASI"/>
      <sheetName val="Sumber Sinar"/>
      <sheetName val="PER.PIUT"/>
      <sheetName val="PEMASARAN"/>
      <sheetName val="PENJ SA"/>
      <sheetName val="LABA KVS"/>
      <sheetName val="SETOR"/>
      <sheetName val="SELLING OUT"/>
      <sheetName val="MASTER SA (2)"/>
      <sheetName val="MASTER SA"/>
      <sheetName val="MASTER HARGA"/>
      <sheetName val="LAMPUNG"/>
      <sheetName val="P PINANG"/>
      <sheetName val="TJ PANDAN"/>
      <sheetName val="BENGKULU"/>
      <sheetName val="PALEMBANG"/>
      <sheetName val="JAMBI"/>
      <sheetName val="REGIONAL SUMBAGSEL"/>
      <sheetName val="MEDAN"/>
      <sheetName val="REGIONAL SUMBAGUT"/>
      <sheetName val="PEKANBARU"/>
      <sheetName val="SELAT PANJANG"/>
      <sheetName val="DUMAI"/>
      <sheetName val="RENGAT"/>
      <sheetName val="TEMBILAHAN"/>
      <sheetName val="TJ PINANG"/>
      <sheetName val="TJ BALAI KARIMUN"/>
      <sheetName val="TJ BATU"/>
      <sheetName val="PADANG"/>
      <sheetName val="REGIONAL SUMBAGTENG"/>
      <sheetName val="MAKASAR"/>
      <sheetName val="LUWUK"/>
      <sheetName val="BAU2"/>
      <sheetName val="PALU"/>
      <sheetName val="AMBON"/>
      <sheetName val="TOLI2"/>
      <sheetName val="JAYAPURA"/>
      <sheetName val="SORONG"/>
      <sheetName val="BIAK"/>
      <sheetName val="MERAUKE"/>
      <sheetName val="MANOKWARI"/>
      <sheetName val="FAK2"/>
      <sheetName val="SERUI"/>
      <sheetName val="NABIRE"/>
      <sheetName val="REGIONAL INDONESIA TIMUR"/>
      <sheetName val="KUPANG"/>
      <sheetName val="BANJARMASIN"/>
      <sheetName val="MATARAM"/>
      <sheetName val="ENDE"/>
      <sheetName val="BIMA"/>
      <sheetName val="WAINGAPU"/>
      <sheetName val="MAUMERE"/>
      <sheetName val="REGIONAL BALIKA"/>
      <sheetName val="PONTIANAK"/>
      <sheetName val="SMA"/>
      <sheetName val="dn"/>
      <sheetName val="LPPU Sales Senin"/>
      <sheetName val="JKT1"/>
      <sheetName val="JKT2"/>
      <sheetName val="JKT3"/>
      <sheetName val="TGR"/>
      <sheetName val="SRG"/>
      <sheetName val="BGR"/>
      <sheetName val="KRW"/>
      <sheetName val="BKS"/>
      <sheetName val="REGIONAL JAKARTA"/>
      <sheetName val="SKB"/>
      <sheetName val="CJR"/>
      <sheetName val="SKB+CJR"/>
      <sheetName val="SMD"/>
      <sheetName val="SBG"/>
      <sheetName val="SMD+SBG"/>
      <sheetName val="GRT"/>
      <sheetName val="TSK"/>
      <sheetName val="GRT+TSK"/>
      <sheetName val="BDG"/>
      <sheetName val="REGIONAL JABAR"/>
      <sheetName val="TEGAL"/>
      <sheetName val="CIREBON"/>
      <sheetName val="PURWOKERTO"/>
      <sheetName val="REGIONAL TEGAL"/>
      <sheetName val="YOGYA"/>
      <sheetName val="MAGELANG"/>
      <sheetName val="SURAKARTA"/>
      <sheetName val="SEMARANG"/>
      <sheetName val="PATI"/>
      <sheetName val="REGIONAL JATENG"/>
      <sheetName val="SBY"/>
      <sheetName val="MJKT"/>
      <sheetName val="BJN"/>
      <sheetName val="MDR"/>
      <sheetName val="KEDIRI"/>
      <sheetName val="MADIUN"/>
      <sheetName val="MALANG"/>
      <sheetName val="PROBOLINGGO"/>
      <sheetName val="ADC MALANG"/>
      <sheetName val="JEMBER"/>
      <sheetName val="SITUBONDO"/>
      <sheetName val="LUMAJANG"/>
      <sheetName val="ADC JEMBER"/>
      <sheetName val="REGIONAL JATIM"/>
      <sheetName val="BALI"/>
      <sheetName val="SM"/>
      <sheetName val="KONSOL SM"/>
      <sheetName val=" SPR Standar"/>
      <sheetName val="Omset"/>
      <sheetName val="R.KIRIM"/>
      <sheetName val="R.JUAL"/>
      <sheetName val="TITIPAN"/>
      <sheetName val="STOCK AWAL -3"/>
      <sheetName val="STOCK AWAL-2"/>
      <sheetName val="STOCK AWAL FISIK"/>
      <sheetName val="Rokok rusak SPRP"/>
      <sheetName val="Contoh isi rokok rusak"/>
      <sheetName val="tb"/>
      <sheetName val="KOTABUMI"/>
      <sheetName val="PANGKAL_PINANG"/>
      <sheetName val="TJ_PANDAN"/>
      <sheetName val="MUARA_BUNGO"/>
      <sheetName val="SIANTAR"/>
      <sheetName val="KISARAN"/>
      <sheetName val="B_ACEH"/>
      <sheetName val="LHOKSEUMAWE"/>
      <sheetName val="SELAT_PANJANG"/>
      <sheetName val="ADC PEKANBARU"/>
      <sheetName val="TJ_PINANG"/>
      <sheetName val="TJ_BALAI_KARIMUN"/>
      <sheetName val="ADC TJ_PINANG"/>
      <sheetName val="BUKIT_TINGGI"/>
      <sheetName val="PADANG+BUKIT_TINGGI"/>
      <sheetName val="ADC MAKASAR"/>
      <sheetName val="TERNATE"/>
      <sheetName val="ADC SORONG"/>
      <sheetName val="ADC MERAUKE"/>
      <sheetName val="ADC BIAK"/>
      <sheetName val="Indikator"/>
      <sheetName val="PADANG+BUKIT_TINGGI "/>
      <sheetName val="TJ_BATU"/>
      <sheetName val="muara bungo"/>
      <sheetName val="SDS"/>
      <sheetName val="SAEC"/>
      <sheetName val="SEVAL"/>
      <sheetName val="SSTRAT"/>
      <sheetName val="16B-SBIN345"/>
      <sheetName val="STKBB"/>
      <sheetName val="SRO"/>
      <sheetName val="SSEWA"/>
      <sheetName val="16A-SBIN345"/>
      <sheetName val="SPORSI"/>
      <sheetName val="SNEW"/>
      <sheetName val="SAUDIT"/>
      <sheetName val="SKEY"/>
      <sheetName val="Sdeal"/>
      <sheetName val="14A-SOBIN"/>
      <sheetName val="14B-SOBIN"/>
      <sheetName val="SPARET"/>
      <sheetName val="14C-SOBIN"/>
      <sheetName val="SPARETSPM"/>
      <sheetName val="SOICI-IN"/>
      <sheetName val="SOICI-OUT"/>
      <sheetName val="SROSPM"/>
      <sheetName val="DA-V"/>
      <sheetName val="Grup-V"/>
      <sheetName val="StatusLoadDepo"/>
      <sheetName val="14B-SOBI_x0000_"/>
      <sheetName val="SO "/>
      <sheetName val="Nilai Rupiah"/>
      <sheetName val="SPR (GG)"/>
      <sheetName val="SPR (SS)"/>
      <sheetName val="CR"/>
      <sheetName val="SL"/>
      <sheetName val="SB"/>
      <sheetName val="ML"/>
      <sheetName val="DP"/>
      <sheetName val="NT"/>
      <sheetName val="MD"/>
      <sheetName val="PB"/>
      <sheetName val="LG"/>
      <sheetName val="MK"/>
      <sheetName val="MN"/>
      <sheetName val="BM"/>
      <sheetName val="TOTAL DP"/>
      <sheetName val="TOTAL LP"/>
      <sheetName val="NAS"/>
      <sheetName val="Item"/>
      <sheetName val="Hrg 28 Sept &amp; 30 Nov"/>
      <sheetName val="Harga rokok 25Jan10"/>
      <sheetName val="Harga 15Mar10 "/>
      <sheetName val="Hrg 12Apr10"/>
      <sheetName val="Hrg 10Mei10"/>
      <sheetName val="Harga 24Mei10"/>
      <sheetName val="Harga 28Jun10"/>
      <sheetName val="Harga 12Jul10"/>
      <sheetName val="Harga 6Sept10"/>
      <sheetName val="Harga 25Okt10"/>
      <sheetName val="NAV000"/>
      <sheetName val="10000"/>
      <sheetName val="Materiality and TE"/>
      <sheetName val="PAJE '04"/>
      <sheetName val="PRJE '04"/>
      <sheetName val="CAJE-04"/>
      <sheetName val="PYJE '04"/>
      <sheetName val="WP-PBM-04"/>
      <sheetName val="WBS2005"/>
      <sheetName val="Rincian BS"/>
      <sheetName val="IS"/>
      <sheetName val="CC "/>
      <sheetName val="G-1"/>
      <sheetName val="K Movement"/>
      <sheetName val="K-1"/>
      <sheetName val="M-4"/>
      <sheetName val="N-1"/>
      <sheetName val="N-2"/>
      <sheetName val="NN "/>
      <sheetName val="FISKAL"/>
      <sheetName val="O-1_PPh 21"/>
      <sheetName val="O-1.1 Rekap gaji"/>
      <sheetName val="O-2_PPh 23"/>
      <sheetName val="O-3_PPh 25"/>
      <sheetName val="O-5_PPN"/>
      <sheetName val="P-1"/>
      <sheetName val="Q"/>
      <sheetName val="Q-3"/>
      <sheetName val="Q-3.1"/>
      <sheetName val="QQ"/>
      <sheetName val="R-1 Perhitungan def. tax"/>
      <sheetName val="T"/>
      <sheetName val="T-1"/>
      <sheetName val="TT"/>
      <sheetName val="U-3"/>
      <sheetName val="U-4"/>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K-2"/>
      <sheetName val="Reclassification vehicle"/>
      <sheetName val="Vehicle"/>
      <sheetName val="Building"/>
      <sheetName val="Machinery and equipment"/>
      <sheetName val="CIP-2008 to 2009"/>
      <sheetName val="Point discuss"/>
      <sheetName val="C.1"/>
      <sheetName val="C.2"/>
      <sheetName val="C.2.1"/>
      <sheetName val="C.3"/>
      <sheetName val="C.4"/>
      <sheetName val="CC"/>
      <sheetName val="D.1"/>
      <sheetName val="E-1"/>
      <sheetName val="E-1.2"/>
      <sheetName val="E-2"/>
      <sheetName val="F.1"/>
      <sheetName val="F.2"/>
      <sheetName val="F.5"/>
      <sheetName val="F.6"/>
      <sheetName val="G-1.3"/>
      <sheetName val="K.1"/>
      <sheetName val="K.2"/>
      <sheetName val="K.2.1"/>
      <sheetName val="K.2.2"/>
      <sheetName val="K.3"/>
      <sheetName val="K.4"/>
      <sheetName val="J.1"/>
      <sheetName val="J.2"/>
      <sheetName val="N"/>
      <sheetName val="N.1"/>
      <sheetName val="N.2"/>
      <sheetName val="N.3"/>
      <sheetName val="NN"/>
      <sheetName val="Pe"/>
      <sheetName val="O.4"/>
      <sheetName val="U-1"/>
      <sheetName val="U.1.1"/>
      <sheetName val="U.1.2"/>
      <sheetName val="U.1.3"/>
      <sheetName val="U-2"/>
      <sheetName val="U.2.1"/>
      <sheetName val="U-3.1"/>
      <sheetName val="U.3.2"/>
      <sheetName val="Rekap SKP"/>
      <sheetName val="U-5.1"/>
      <sheetName val="Cross Check"/>
      <sheetName val="Cash on hand and in banks"/>
      <sheetName val="Short-term investment"/>
      <sheetName val="Accounts receivable"/>
      <sheetName val="Other receivable (payable)"/>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Sales"/>
      <sheetName val="Other charges (income)"/>
      <sheetName val="Induk+Nothit"/>
      <sheetName val=" Penjualan "/>
      <sheetName val="Rekap Ekspor"/>
      <sheetName val="Pelunasan Piutang"/>
      <sheetName val="Bahan Baku Lokal"/>
      <sheetName val="Bahan Baku Impor "/>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A-4"/>
      <sheetName val="T account"/>
      <sheetName val="Cf Indirect"/>
      <sheetName val="Cf06"/>
      <sheetName val="DIT"/>
      <sheetName val="Machinery"/>
      <sheetName val="SPT 21"/>
      <sheetName val="CutOff Bank"/>
      <sheetName val="C-17 Test of Forex"/>
      <sheetName val="AR analysis"/>
      <sheetName val="F-1"/>
      <sheetName val="F-2"/>
      <sheetName val="F-3"/>
      <sheetName val="F-4"/>
      <sheetName val="G-2"/>
      <sheetName val="HH"/>
      <sheetName val="I Lead"/>
      <sheetName val="I-1"/>
      <sheetName val="I-2"/>
      <sheetName val="II"/>
      <sheetName val="K-2.1"/>
      <sheetName val="K-2.1.1"/>
      <sheetName val="K-2.1.2"/>
      <sheetName val="K-2.1.3"/>
      <sheetName val="K-2.1.4"/>
      <sheetName val="K-2.1.5"/>
      <sheetName val="K-2.1.6"/>
      <sheetName val="M Lead"/>
      <sheetName val="M-1"/>
      <sheetName val="M-2"/>
      <sheetName val="MM"/>
      <sheetName val="Loan Analysis"/>
      <sheetName val="N-3"/>
      <sheetName val="O.1 VAT"/>
      <sheetName val="O-2"/>
      <sheetName val="O-2.1"/>
      <sheetName val="O-3"/>
      <sheetName val="O-3.1 Art 4(2)"/>
      <sheetName val="P Lead"/>
      <sheetName val="P-2"/>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induk (2)"/>
      <sheetName val="Deferred tax assets"/>
      <sheetName val="Macro5"/>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1"/>
      <sheetName val="G 2"/>
      <sheetName val="Memo H"/>
      <sheetName val="H1"/>
      <sheetName val="Memo I"/>
      <sheetName val="I 1"/>
      <sheetName val="I 2"/>
      <sheetName val="I 3"/>
      <sheetName val="I 4"/>
      <sheetName val="Memo J"/>
      <sheetName val="J Lead"/>
      <sheetName val="J 1"/>
      <sheetName val="Memo K"/>
      <sheetName val="K Lead"/>
      <sheetName val="K 1"/>
      <sheetName val="K 2"/>
      <sheetName val="K 2.1"/>
      <sheetName val="K 2.2"/>
      <sheetName val="K 2.3"/>
      <sheetName val="K 3"/>
      <sheetName val="K 4 FA combined"/>
      <sheetName val="N Memo"/>
      <sheetName val="N Lead"/>
      <sheetName val="N 1"/>
      <sheetName val="N 2"/>
      <sheetName val="N 3"/>
      <sheetName val="O Memo"/>
      <sheetName val="O Lead"/>
      <sheetName val="O1"/>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Pakanbaru"/>
      <sheetName val="fiscal CSA 04"/>
      <sheetName val="fiscal WITM 04 "/>
      <sheetName val="NDE Deposito"/>
      <sheetName val="Ellim&amp;Deff.tax unaudited"/>
      <sheetName val="PER SHM WITM  (3)"/>
      <sheetName val="fiscal WITM"/>
      <sheetName val="fiscal WICM 04"/>
      <sheetName val="fiscal WICM"/>
      <sheetName val="fiscal CSA"/>
      <sheetName val="by sewa summ"/>
      <sheetName val="WITM def tax"/>
      <sheetName val="WICM DEFTAX"/>
      <sheetName val="CSA DEFTAX"/>
      <sheetName val="tax csa"/>
      <sheetName val="anlyt konsol"/>
      <sheetName val="REkon IMSI-WITM (2)"/>
      <sheetName val="REkon IMSI-WITM"/>
      <sheetName val="claim for tax"/>
      <sheetName val="anlyt witm"/>
      <sheetName val="anlyt wicm"/>
      <sheetName val="anlyt csa"/>
      <sheetName val="00 received in 01"/>
      <sheetName val="J a n"/>
      <sheetName val="F e b"/>
      <sheetName val="M a r"/>
      <sheetName val="A p r"/>
      <sheetName val="M a y"/>
      <sheetName val="J u n"/>
      <sheetName val="J u l"/>
      <sheetName val="A u g"/>
      <sheetName val="S e p"/>
      <sheetName val="O c t"/>
      <sheetName val="N o v"/>
      <sheetName val="Per GL J a n"/>
      <sheetName val="Marshal"/>
      <sheetName val="Monthly Data"/>
      <sheetName val="Permanent info"/>
      <sheetName val="GeneralInfo"/>
      <sheetName val="Family"/>
      <sheetName val="Biaya PIR"/>
      <sheetName val="Hsl-Pen"/>
      <sheetName val="sat-baru"/>
      <sheetName val="infras"/>
      <sheetName val="BMP"/>
      <sheetName val="Angsuran"/>
      <sheetName val="sensitivity"/>
      <sheetName val="Cash-print"/>
      <sheetName val="BOT"/>
      <sheetName val="tt-biaya"/>
      <sheetName val="SUD"/>
      <sheetName val="STB"/>
      <sheetName val="JKK"/>
      <sheetName val="TBM-OP97 660 HA"/>
      <sheetName val="TBM-OP'96 211 HA"/>
      <sheetName val="TBM-OP96 236 HA"/>
      <sheetName val="TBM-OP96 287 HA"/>
      <sheetName val="TBM-OP96 246 HA"/>
      <sheetName val="TBM-OP97 281 HA"/>
      <sheetName val="TBM-OP95 304 HA"/>
      <sheetName val="TBM-OP98 200 HA"/>
      <sheetName val="127 Ha Out of HGU"/>
      <sheetName val="TBM"/>
      <sheetName val="NERKON "/>
      <sheetName val="DAF.ISI"/>
      <sheetName val="P&amp;L"/>
      <sheetName val="KB"/>
      <sheetName val="P-Kebun-XX "/>
      <sheetName val="P-DGN"/>
      <sheetName val="PPEG"/>
      <sheetName val="BYRM-XX"/>
      <sheetName val="PLL "/>
      <sheetName val="REKAP-AT"/>
      <sheetName val="Depre-TM"/>
      <sheetName val="BT-XX"/>
      <sheetName val="Ak_pro-XX"/>
      <sheetName val="HUT"/>
      <sheetName val="BTH"/>
      <sheetName val="HK-XX"/>
      <sheetName val="HR"/>
      <sheetName val="HLL"/>
      <sheetName val="pph"/>
      <sheetName val="AL-BTL KK"/>
      <sheetName val="BTL-PT'S"/>
      <sheetName val="BTL-RO"/>
      <sheetName val="K-B"/>
      <sheetName val="REKON P-KEBUN"/>
      <sheetName val="P-DGG"/>
      <sheetName val="PERS-DP"/>
      <sheetName val="BYRM"/>
      <sheetName val="PJR-PEM"/>
      <sheetName val="PINJ-PEG"/>
      <sheetName val="PJR-LL"/>
      <sheetName val="P-LL "/>
      <sheetName val="PPN-MASUKAN"/>
      <sheetName val="BIBIT"/>
      <sheetName val="AK-PRS"/>
      <sheetName val="BTGH"/>
      <sheetName val="H-DGG"/>
      <sheetName val="H-GJ"/>
      <sheetName val="H-KONT"/>
      <sheetName val="H-PJK"/>
      <sheetName val="PPN KELUARAN"/>
      <sheetName val="H-LL"/>
      <sheetName val="H-B"/>
      <sheetName val="H-PMG-SHM"/>
      <sheetName val="MODAL"/>
      <sheetName val="LABA-DTHN"/>
      <sheetName val="AL-Peny-BTL-Fin"/>
      <sheetName val="HAL"/>
      <sheetName val="MEMO"/>
      <sheetName val="P-KebunXX"/>
      <sheetName val="PsDiPj"/>
      <sheetName val="PPEGxx"/>
      <sheetName val="BYRMXX"/>
      <sheetName val="AL-BTL KK (2)"/>
      <sheetName val="BTL  "/>
      <sheetName val="XXX"/>
      <sheetName val="BTXX"/>
      <sheetName val="Ak_pro"/>
      <sheetName val="HUT "/>
      <sheetName val="HK"/>
      <sheetName val="pph "/>
      <sheetName val="HB "/>
      <sheetName val="HBJP"/>
      <sheetName val="Capex Sum"/>
      <sheetName val="AAL"/>
      <sheetName val="IIS"/>
      <sheetName val="AARJ"/>
      <sheetName val="AKTIVA1TB"/>
      <sheetName val="AKTIVA2TB"/>
      <sheetName val="AKTIVAMDN"/>
      <sheetName val="OoR-AKTIVA1TB"/>
      <sheetName val="OoR-AKTIVA3TB"/>
      <sheetName val="OoR-AKTIVA4TB"/>
      <sheetName val="F-05"/>
      <sheetName val="F-07 "/>
      <sheetName val="F-07 A"/>
      <sheetName val="F-07.01"/>
      <sheetName val="F-07.02"/>
      <sheetName val="F-07.03"/>
      <sheetName val="F-07.04"/>
      <sheetName val="F-07.06"/>
      <sheetName val="F-07.06 A"/>
      <sheetName val="F-07.07"/>
      <sheetName val="F-07.07 A"/>
      <sheetName val="Ytd"/>
      <sheetName val="LMA 7 Peb"/>
      <sheetName val=" LMA 14 Peb"/>
      <sheetName val="LMA 21 Peb"/>
      <sheetName val="LMA 28 Peb"/>
      <sheetName val="Tax"/>
      <sheetName val="Marshall-JSS"/>
      <sheetName val="F1771"/>
      <sheetName val="Marshall-CMA"/>
      <sheetName val="F1771-I"/>
      <sheetName val="F1771-II"/>
      <sheetName val="F1771-III"/>
      <sheetName val="F1771-IV"/>
      <sheetName val="F1771-V"/>
      <sheetName val="F1771-VI"/>
      <sheetName val="Depreciation  schedule"/>
      <sheetName val="Peny-JSS"/>
      <sheetName val="Peny-CMA"/>
      <sheetName val="Attachment"/>
      <sheetName val="TaxCMA"/>
      <sheetName val="TaxJSS"/>
      <sheetName val="PLconsold"/>
      <sheetName val="pph-25"/>
      <sheetName val="25installment"/>
      <sheetName val="Reasonableness test"/>
      <sheetName val="TB YTD"/>
      <sheetName val="TB Current"/>
      <sheetName val="VATO"/>
      <sheetName val="BSD"/>
      <sheetName val="Table"/>
      <sheetName val="COA Definition"/>
      <sheetName val="To Do"/>
      <sheetName val="Note"/>
      <sheetName val="Calender"/>
      <sheetName val="Knowledge Index"/>
      <sheetName val="3800 mapping"/>
      <sheetName val="PMU"/>
      <sheetName val="TB 31.12.02"/>
      <sheetName val="3800 2001"/>
      <sheetName val="TNG-GDG1"/>
      <sheetName val="MESIN1"/>
      <sheetName val="PABRIK1"/>
      <sheetName val="TNG-GDG1 disp Nov"/>
      <sheetName val="MESIN1 disp Nov"/>
      <sheetName val="PABRIK1 disp Nov"/>
      <sheetName val="IS disp Nov"/>
      <sheetName val="TNG-GDG1 disp Mei"/>
      <sheetName val="MESIN1 disp Mei"/>
      <sheetName val="WORKSHOP disp Mei"/>
      <sheetName val="PABRIK1 disp Mei"/>
      <sheetName val="LAB disp Mei"/>
      <sheetName val="I-KANTOR disp Mei"/>
      <sheetName val="instalasi disp Mei"/>
      <sheetName val="2001GeneralInfo"/>
      <sheetName val="identitas (2)"/>
      <sheetName val="2001Marshal"/>
      <sheetName val="2001profit - loss"/>
      <sheetName val="2000biaya lain-lain"/>
      <sheetName val="2001neraca"/>
      <sheetName val="2001REC-FISCAL"/>
      <sheetName val="2001FA-DEPR"/>
      <sheetName val="2001depr-fisc"/>
      <sheetName val="2001PPh ps 22"/>
      <sheetName val="2001Exit fiscal"/>
      <sheetName val="2001PPh 25"/>
      <sheetName val="2001Art 23(prepaid)"/>
      <sheetName val="2001Pengurus"/>
      <sheetName val="2000dftlamp"/>
      <sheetName val="2002Art25 calc"/>
      <sheetName val="FI-1771$.P1"/>
      <sheetName val="FE-1771$.P1"/>
      <sheetName val="FI-1771$.P2"/>
      <sheetName val="FE-1771$.P2"/>
      <sheetName val="FI-1771-I$"/>
      <sheetName val="FE-1771-I$"/>
      <sheetName val="FI-1771-II$"/>
      <sheetName val="FE-1771-II$"/>
      <sheetName val="FI-1771-III$"/>
      <sheetName val="FE-1771-III$"/>
      <sheetName val="FI-1771-IV"/>
      <sheetName val="FE-1771-IV"/>
      <sheetName val="FI-1771-V"/>
      <sheetName val="FE-1771-V"/>
      <sheetName val="FI-1771-VI $"/>
      <sheetName val="FE-1771-VI$"/>
      <sheetName val="Inventory Lead "/>
      <sheetName val="COGS Lead"/>
      <sheetName val="Detail COGS"/>
      <sheetName val="Gross Margin"/>
      <sheetName val="Penyusutan"/>
      <sheetName val="Unearned premiums"/>
      <sheetName val="Cadangan premi"/>
      <sheetName val="List of Doc Received"/>
      <sheetName val="Attachement"/>
      <sheetName val="FisLoss95"/>
      <sheetName val="IntrVSLoan"/>
      <sheetName val="OperLease95"/>
      <sheetName val="SP-Semarang"/>
      <sheetName val="Reklas"/>
      <sheetName val="akumulasi kerugian"/>
      <sheetName val="Marshal 2nd draft"/>
      <sheetName val="Marshal 1st draft"/>
      <sheetName val="Art. 23"/>
      <sheetName val="PPh 23"/>
      <sheetName val="PUBLISINDO"/>
      <sheetName val="Art. 25 calc"/>
      <sheetName val="Angsuran PPh 25"/>
      <sheetName val="FI-1771.P1"/>
      <sheetName val="FE-1771.P1"/>
      <sheetName val="FI-1771.P2"/>
      <sheetName val="FE-1771.P2"/>
      <sheetName val="FI-1771-I"/>
      <sheetName val="FE-1771-I"/>
      <sheetName val="FI-1771-II"/>
      <sheetName val="FE-1771-II"/>
      <sheetName val="FI-1771-III"/>
      <sheetName val="FE-1771-III"/>
      <sheetName val="FI-1771-VI"/>
      <sheetName val="FE-1771-VI"/>
      <sheetName val="Balance Sheet"/>
      <sheetName val="Rugi Laba"/>
      <sheetName val="Income Statm"/>
      <sheetName val="Rek Fiskal"/>
      <sheetName val="Fiscal Rec"/>
      <sheetName val="Rek Fiskal-detail"/>
      <sheetName val="PPh 25"/>
      <sheetName val="Art.25"/>
      <sheetName val="PPh 22"/>
      <sheetName val="Art 22"/>
      <sheetName val="PPh 25 calc."/>
      <sheetName val="Art 25 calc"/>
      <sheetName val="Daftar Pengurus"/>
      <sheetName val="Comm. List"/>
      <sheetName val="Daftar Pemegang Saham"/>
      <sheetName val="Shareholder List"/>
      <sheetName val="Entertainment"/>
      <sheetName val="FE-1770.P1"/>
      <sheetName val="FE-1770.P2"/>
      <sheetName val="FE-1770-I"/>
      <sheetName val="FE-1770-II"/>
      <sheetName val="FE-1770-III"/>
      <sheetName val="FI-177O.P1"/>
      <sheetName val="FI-1770.P2"/>
      <sheetName val="FI-1770-I"/>
      <sheetName val="FI-1770-II"/>
      <sheetName val="FI-1770-III"/>
      <sheetName val="PPh25-Installment"/>
      <sheetName val="TaxPaidAbroad"/>
      <sheetName val="Irregular Income"/>
      <sheetName val="tax calculation"/>
      <sheetName val="data wp"/>
      <sheetName val="Marshal-KSO"/>
      <sheetName val="Marshal-MGTI"/>
      <sheetName val="Fiscal adj"/>
      <sheetName val="Penyusutan5.1"/>
      <sheetName val="Penyusutan5.2"/>
      <sheetName val="Depr Schedule"/>
      <sheetName val="CIP2000"/>
      <sheetName val="Pemegang saham"/>
      <sheetName val="shareholder"/>
      <sheetName val="Bank Rec"/>
      <sheetName val="Op HU"/>
      <sheetName val="1001 Op"/>
      <sheetName val="1002 Cap"/>
      <sheetName val="BNI HU"/>
      <sheetName val="1003 BNI"/>
      <sheetName val="1005 Amro"/>
      <sheetName val="1007 Kas"/>
      <sheetName val="1009 VICO"/>
      <sheetName val="1102 PU"/>
      <sheetName val="IC"/>
      <sheetName val="IC kurs"/>
      <sheetName val="Depr Eng"/>
      <sheetName val="Depr Ind"/>
      <sheetName val="Fa disposal-fiscal"/>
      <sheetName val="Fa disposal-fiscal Ind"/>
      <sheetName val="Fa disposal-commerce"/>
      <sheetName val="Exit Tax"/>
      <sheetName val="Entertainment Eng"/>
      <sheetName val="Installments"/>
      <sheetName val="Installments (2)"/>
      <sheetName val="Attachments"/>
      <sheetName val="Depresiasi total"/>
      <sheetName val="Daftar depresiasi"/>
      <sheetName val="Rekonsiliasi aktiva tetap"/>
      <sheetName val="daftar"/>
      <sheetName val="gol1"/>
      <sheetName val="gol2"/>
      <sheetName val="Attachment-Version 2"/>
      <sheetName val="Marshal (2)"/>
      <sheetName val="Marshal (1)"/>
      <sheetName val="List of attachments"/>
      <sheetName val="Attachment-Version 1 "/>
      <sheetName val="FA Addition (Revised)"/>
      <sheetName val="FA Addition (1)"/>
      <sheetName val="Reconciliation"/>
      <sheetName val="Fiscal Exit Tax"/>
      <sheetName val="Taxcomput"/>
      <sheetName val="Biaya lain2"/>
      <sheetName val="taxcorrection"/>
      <sheetName val="Art 25 Paid"/>
      <sheetName val="Art 21 recon"/>
      <sheetName val="penyusutan-eng"/>
      <sheetName val="Penyusutan (2)"/>
      <sheetName val="pph25"/>
      <sheetName val="pph21"/>
      <sheetName val="1771-Y I"/>
      <sheetName val="1771-Y E"/>
      <sheetName val="Lampiran (E)"/>
      <sheetName val="Depresiasi (E)"/>
      <sheetName val="B8"/>
      <sheetName val="H1.A"/>
      <sheetName val="H1.B"/>
      <sheetName val="H1.C"/>
      <sheetName val="I1.A"/>
      <sheetName val="I1.B"/>
      <sheetName val="L1.A"/>
      <sheetName val="L1.B"/>
      <sheetName val="L1.C"/>
      <sheetName val="Q1"/>
      <sheetName val="R1.B"/>
      <sheetName val="R1.A"/>
      <sheetName val="ARPPL"/>
      <sheetName val="ARPBS"/>
      <sheetName val="DT2005"/>
      <sheetName val="W-CF"/>
      <sheetName val="ARP"/>
      <sheetName val="C10"/>
      <sheetName val="T3.1"/>
      <sheetName val="WBS (T3)"/>
      <sheetName val="T3"/>
      <sheetName val="Ratio(Int)"/>
      <sheetName val="Ratio(YE)"/>
      <sheetName val="Inc. Stat"/>
      <sheetName val="BS 2006"/>
      <sheetName val="AJE-2006-interim (2)"/>
      <sheetName val="List of Pending"/>
      <sheetName val="ratio analysis"/>
      <sheetName val="tb (excell) dec 2005"/>
      <sheetName val="tb 2004 (2)"/>
      <sheetName val="Ratio analysis SA"/>
      <sheetName val="BS&amp;IS"/>
      <sheetName val="SAD-Dec"/>
      <sheetName val="SUAD"/>
      <sheetName val="Client AJE"/>
      <sheetName val="SAD-SEpt(2)"/>
      <sheetName val="SAD-June "/>
      <sheetName val="Omission and error"/>
      <sheetName val="Cash Flows Workpapers Indirect"/>
      <sheetName val="Notes"/>
      <sheetName val="Input"/>
      <sheetName val="AI-1"/>
      <sheetName val="AI-2"/>
      <sheetName val="AII-1"/>
      <sheetName val="AII-2"/>
      <sheetName val="AII-3"/>
      <sheetName val="AII-4"/>
      <sheetName val="AII-5"/>
      <sheetName val="AII-6"/>
      <sheetName val="AII-7"/>
      <sheetName val="AIV-1"/>
      <sheetName val="S-A"/>
      <sheetName val="SA-1"/>
      <sheetName val="S-B"/>
      <sheetName val="S-B2"/>
      <sheetName val="S-C"/>
      <sheetName val="S-C1"/>
      <sheetName val="S-F"/>
      <sheetName val="S-E"/>
      <sheetName val="S-F1"/>
      <sheetName val="S-G"/>
      <sheetName val="S-H"/>
      <sheetName val="S-I"/>
      <sheetName val="S-I1"/>
      <sheetName val="S-I2"/>
      <sheetName val="S-I3"/>
      <sheetName val="S-J"/>
      <sheetName val="S-K"/>
      <sheetName val="S-P"/>
      <sheetName val="S-P1"/>
      <sheetName val="S-P2"/>
      <sheetName val="S-P3"/>
      <sheetName val="S-P4"/>
      <sheetName val="M-2a Local"/>
      <sheetName val="M-2a Export"/>
      <sheetName val="M-3"/>
      <sheetName val="M-3a"/>
      <sheetName val="M-3b"/>
      <sheetName val="M-5 (Type)"/>
      <sheetName val="M-5 (Brand)"/>
      <sheetName val="M-5a"/>
      <sheetName val="M-5b"/>
      <sheetName val="M-6"/>
      <sheetName val="M-7"/>
      <sheetName val="M-8"/>
      <sheetName val="M-9"/>
      <sheetName val="M-10"/>
      <sheetName val="M-10a"/>
      <sheetName val="M-10b"/>
      <sheetName val="M-11"/>
      <sheetName val="M-12"/>
      <sheetName val="M-13"/>
      <sheetName val="M-14"/>
      <sheetName val="M-15"/>
      <sheetName val="1771"/>
      <sheetName val="1771.2"/>
      <sheetName val="1771-I"/>
      <sheetName val="1771-II"/>
      <sheetName val="1771-III"/>
      <sheetName val="1771-IV"/>
      <sheetName val="1771-V"/>
      <sheetName val="1771-VI"/>
      <sheetName val="1771(E)"/>
      <sheetName val="1771.2(E)"/>
      <sheetName val="1771-I(E)"/>
      <sheetName val="1771-II(E)"/>
      <sheetName val="1771-III(E)"/>
      <sheetName val="1771-IV(E)"/>
      <sheetName val="1771-V(E)"/>
      <sheetName val="1771-VI(E)"/>
      <sheetName val="Marshal (3)"/>
      <sheetName val="Marshal (4)"/>
      <sheetName val="4th of 2001"/>
      <sheetName val="provision"/>
      <sheetName val="director"/>
      <sheetName val="FA-gainloss"/>
      <sheetName val="Laba-rugi aktiva"/>
      <sheetName val="peny-2001"/>
      <sheetName val="Depr-2001"/>
      <sheetName val="1770-Y"/>
      <sheetName val="1771 (E)"/>
      <sheetName val="1771.2 (E)"/>
      <sheetName val="1771-I (E)"/>
      <sheetName val="1771-II (E)"/>
      <sheetName val="1771-III (E)"/>
      <sheetName val="1771-IV (E)"/>
      <sheetName val="1771-V (E)"/>
      <sheetName val="1771-VI (E)"/>
      <sheetName val="4200"/>
      <sheetName val="4300"/>
      <sheetName val="6700"/>
      <sheetName val="6400"/>
      <sheetName val="6300"/>
      <sheetName val="6120"/>
      <sheetName val="6110"/>
      <sheetName val="Depr fiskal2006"/>
      <sheetName val="CIT 2006"/>
      <sheetName val="CIT 2005"/>
      <sheetName val="FA Fiscal 2005"/>
      <sheetName val="Tax BTJ 2006"/>
      <sheetName val="CITR Cal"/>
      <sheetName val="ERWIN"/>
      <sheetName val="Depreciation "/>
      <sheetName val="Dep-detailed"/>
      <sheetName val="Gain "/>
      <sheetName val="PPh 21"/>
      <sheetName val="Prepaid"/>
      <sheetName val="Att. 9"/>
      <sheetName val="F1771-1"/>
      <sheetName val="F1771-2"/>
      <sheetName val="F1771-3"/>
      <sheetName val="F1771-4"/>
      <sheetName val="F1771-5"/>
      <sheetName val="F1771-6"/>
      <sheetName val="Attachment (2)"/>
      <sheetName val="disposal"/>
      <sheetName val="Detail-A"/>
      <sheetName val="summary-1"/>
      <sheetName val="summary-2"/>
      <sheetName val="summary-3"/>
      <sheetName val="summary-4"/>
      <sheetName val="summary-5"/>
      <sheetName val="summary-6"/>
      <sheetName val="nov01"/>
      <sheetName val="jan 2001"/>
      <sheetName val="Detail-B"/>
      <sheetName val="ANALYZE"/>
      <sheetName val="car"/>
      <sheetName val="GL 01 report 00"/>
      <sheetName val="2001 per GL (2)"/>
      <sheetName val="2001 per month (2)"/>
      <sheetName val="2001 per GL (1)"/>
      <sheetName val=" 2001 per month (1)"/>
      <sheetName val="Dec"/>
      <sheetName val="2001 per month (1)"/>
      <sheetName val="D e c"/>
      <sheetName val="Life- QBR"/>
      <sheetName val="Life-data"/>
      <sheetName val="Life - Guidelines"/>
      <sheetName val="P&amp;C- QBR"/>
      <sheetName val="P&amp;C -data"/>
      <sheetName val="P&amp;C - Guidelines"/>
      <sheetName val="Reinsurance - QBR"/>
      <sheetName val="Reinsurance - data"/>
      <sheetName val="Reinsurance -Guidelines"/>
      <sheetName val="Asset management -QBR"/>
      <sheetName val="asset management -data"/>
      <sheetName val="Asset managment - Guidelines"/>
      <sheetName val="Bank - QBR"/>
      <sheetName val="Bank - data"/>
      <sheetName val="Bank - Guidelines"/>
      <sheetName val="Global risks - QBR"/>
      <sheetName val="Global risks- data"/>
      <sheetName val="Lifedata"/>
      <sheetName val="Health-QBR"/>
      <sheetName val="HEALTH DATA"/>
      <sheetName val="Q-PC1"/>
      <sheetName val="Q-PC2"/>
      <sheetName val="NCQ-EXP"/>
      <sheetName val="QBR - P&amp;C"/>
      <sheetName val="P&amp;C data"/>
      <sheetName val="P&amp;C guidelines"/>
      <sheetName val="UPR"/>
      <sheetName val="IBNR"/>
      <sheetName val="List att."/>
      <sheetName val="Depreciation - Mulyo"/>
      <sheetName val="Neraca - Auidt"/>
      <sheetName val="Perhitungan PPh 25"/>
      <sheetName val="Fiscal Corr."/>
      <sheetName val="Depreciation &amp; Peny."/>
      <sheetName val="Art. 23 reconciliation"/>
      <sheetName val="Corporate Reporter"/>
      <sheetName val="FX Exposure"/>
      <sheetName val="Trial Bal"/>
      <sheetName val="Sept02"/>
      <sheetName val="Aug 02"/>
      <sheetName val="June 02"/>
      <sheetName val="May 02"/>
      <sheetName val="April 02"/>
      <sheetName val="Mar 02"/>
      <sheetName val="Feb02"/>
      <sheetName val="Jan02"/>
      <sheetName val="Dec01"/>
      <sheetName val="1771-1"/>
      <sheetName val="1771-2"/>
      <sheetName val="1771-3"/>
      <sheetName val="1771-4"/>
      <sheetName val="1771-5"/>
      <sheetName val="1771-6"/>
      <sheetName val="Dftlamp"/>
      <sheetName val="Depr-fiskal"/>
      <sheetName val="fiscal depr"/>
      <sheetName val="Rekon-FA"/>
      <sheetName val="Additional-FA"/>
      <sheetName val="Int-exp"/>
      <sheetName val="positivecorr"/>
      <sheetName val="korfis"/>
      <sheetName val="Breakdown Fiscal Correction"/>
      <sheetName val="Revised wht slips"/>
      <sheetName val="Attachmentx"/>
      <sheetName val="Lampiranx"/>
      <sheetName val="Entertainmentx"/>
      <sheetName val="Revised Depr"/>
      <sheetName val="Depreciationx"/>
      <sheetName val="Art25 installx"/>
      <sheetName val="Depr 2001"/>
      <sheetName val="1771-Y"/>
      <sheetName val="ARt 2223 prepaid"/>
      <sheetName val="Journal Req'd"/>
      <sheetName val="Template "/>
      <sheetName val="TRanscations-Prov"/>
      <sheetName val="1. Provision m'ment"/>
      <sheetName val="2. Depr 00"/>
      <sheetName val="4. FA Addition"/>
      <sheetName val="3. Amort 00"/>
      <sheetName val="5. Expln-Dev"/>
      <sheetName val="TRans-Expln"/>
      <sheetName val="6. P&amp;L Listing ex sun"/>
      <sheetName val="7. Losses"/>
      <sheetName val="CCOA-BAl"/>
      <sheetName val="Trans 1. - 97040"/>
      <sheetName val="43060"/>
      <sheetName val="Trans 2. 97165"/>
      <sheetName val="Trans 3. 97345"/>
      <sheetName val="Trans 4.97850, 97860 "/>
      <sheetName val="Trans 5 - 97515, 97835 , 97840"/>
      <sheetName val="Trans 6 43060, 98017,11831 "/>
      <sheetName val="Trans 7 98075"/>
      <sheetName val="Schedule 4"/>
      <sheetName val="Tangerang Site"/>
      <sheetName val="I-10"/>
      <sheetName val="EBIT-97"/>
      <sheetName val="301198 Prov"/>
      <sheetName val="DIB"/>
      <sheetName val="126 &amp; 127"/>
      <sheetName val="bpcs-rep"/>
      <sheetName val="depr-1998"/>
      <sheetName val="611alloc"/>
      <sheetName val="AI-95"/>
      <sheetName val="Prov Obsolete"/>
      <sheetName val="Structuring"/>
      <sheetName val="AR-conf"/>
      <sheetName val="AP-english"/>
      <sheetName val="AP-conf "/>
      <sheetName val="125 &amp; 128"/>
      <sheetName val="Remarks B14-2 "/>
      <sheetName val="FX-96.97.1098"/>
      <sheetName val="Royalties"/>
      <sheetName val="30614"/>
      <sheetName val="30912"/>
      <sheetName val="AR &amp; Inv WOff "/>
      <sheetName val="MB Country"/>
      <sheetName val="cc-129-98"/>
      <sheetName val="AGING"/>
      <sheetName val="Balance end 2002"/>
      <sheetName val="Balance 30-06-03"/>
      <sheetName val="Ecr"/>
      <sheetName val="2003"/>
      <sheetName val="2004"/>
      <sheetName val="2005"/>
      <sheetName val="2006"/>
      <sheetName val="Awalna"/>
      <sheetName val="Format Ngitung  "/>
      <sheetName val="Rul,m"/>
      <sheetName val="Rul,s"/>
      <sheetName val="NOTA"/>
      <sheetName val="INPUT "/>
      <sheetName val="ANAK HAYAM"/>
      <sheetName val="Parab Hayam 2003"/>
      <sheetName val="H.KONTRAK"/>
      <sheetName val="DOC"/>
      <sheetName val="FARM "/>
      <sheetName val="SUPPLIER"/>
      <sheetName val="Exchange Rate"/>
      <sheetName val="Compta X - 2"/>
      <sheetName val="aug"/>
      <sheetName val="HP Bangunan"/>
      <sheetName val="HP Inventaris"/>
      <sheetName val="HP Kendaraan"/>
      <sheetName val="Ak. Peny. Bangunan"/>
      <sheetName val="Ak. Peny. Inventaris"/>
      <sheetName val="Ak. Peny. Kendaraan"/>
      <sheetName val="Analytical"/>
      <sheetName val="RENTABILITAS"/>
      <sheetName val="CashFL"/>
      <sheetName val="PPAP"/>
      <sheetName val="KAP 4 Report"/>
      <sheetName val="Maturity ++"/>
      <sheetName val="BMPK"/>
      <sheetName val="Konsen-1"/>
      <sheetName val="Konsentrasi"/>
      <sheetName val="PDN ++"/>
      <sheetName val="PDN"/>
      <sheetName val="CAR Versi BI"/>
      <sheetName val="EQ"/>
      <sheetName val="DEFFERED TAX"/>
      <sheetName val="AYD"/>
      <sheetName val="KYD Terkait"/>
      <sheetName val="RJE"/>
      <sheetName val="CCJE"/>
      <sheetName val="Passed"/>
      <sheetName val="Ratio PPAP Audited"/>
      <sheetName val="Trading Bonds (Rp) 2003"/>
      <sheetName val="Trading Bonds (USD) 2003"/>
      <sheetName val="Held to Maturity Bonds(Rp) 2003"/>
      <sheetName val="REPORT and DISCLOSURES"/>
      <sheetName val="Pack"/>
      <sheetName val="Lainnya"/>
      <sheetName val="Roaster"/>
      <sheetName val="F.Drying"/>
      <sheetName val="Molen"/>
      <sheetName val="Selisih"/>
      <sheetName val="Grafik mesin"/>
      <sheetName val="Dapur"/>
      <sheetName val="Tiris"/>
      <sheetName val="Packing"/>
      <sheetName val="mixer kanji"/>
      <sheetName val="Oven"/>
      <sheetName val="Juice bawang"/>
      <sheetName val="Bucket"/>
      <sheetName val="Roasting"/>
      <sheetName val="Mesin Ayak"/>
      <sheetName val="Colloid mill"/>
      <sheetName val="Gotrok"/>
      <sheetName val="H_KONTRAK"/>
      <sheetName val="DAT_1"/>
      <sheetName val="Present"/>
      <sheetName val="Assumption"/>
      <sheetName val="Insurance"/>
      <sheetName val="Throughput"/>
      <sheetName val="Revenue Trend"/>
      <sheetName val="Revenue"/>
      <sheetName val="FA-PELINDO"/>
      <sheetName val="FA-HTP"/>
      <sheetName val="Ass-Fiscal"/>
      <sheetName val="FA-HTP (Fiskal) (2)"/>
      <sheetName val="FA-HTP (Fiskal)"/>
      <sheetName val="Depr - HTP (inl. cap interest)"/>
      <sheetName val="Depr Forex"/>
      <sheetName val="Material @"/>
      <sheetName val="Maintenance"/>
      <sheetName val="Rent"/>
      <sheetName val="Royalty"/>
      <sheetName val="Fin Stat"/>
      <sheetName val="Fin Pro 1"/>
      <sheetName val="Loan"/>
      <sheetName val="Fin Pro - HTP"/>
      <sheetName val="_43_9_1"/>
      <sheetName val="P-Kebun "/>
      <sheetName val="PPEMxx"/>
      <sheetName val="Ak_pro (2)"/>
      <sheetName val="HLLXX"/>
      <sheetName val="PJR.PENJ "/>
      <sheetName val="JASAGIRO"/>
      <sheetName val="DAT-1"/>
      <sheetName val="DAT-2"/>
      <sheetName val="DAT-3"/>
      <sheetName val="DAT-4"/>
      <sheetName val="DAT-5"/>
      <sheetName val="40 Memo"/>
      <sheetName val="40 Lead"/>
      <sheetName val="40.1Freight Expense"/>
      <sheetName val="Biaya Air (2)"/>
      <sheetName val="40.2Biaya Listrik"/>
      <sheetName val="40.3 ARP"/>
      <sheetName val="Revenue Trend (XXX)"/>
      <sheetName val="FA-PELINDO (Koja)"/>
      <sheetName val="FA-HTP (Fiskal) "/>
      <sheetName val="Total Fiskal"/>
      <sheetName val="FA-HTP (Koja)"/>
      <sheetName val="FA-HTP (Komersial)"/>
      <sheetName val="FA-HTP (Komersial) (2)"/>
      <sheetName val="Total Komersial"/>
      <sheetName val="Perbandingan FA (XXX)"/>
      <sheetName val="Depr-Int (XXX)"/>
      <sheetName val="Material @ (XXX)"/>
      <sheetName val="Fin Pro 1 (XXX)"/>
      <sheetName val="Loan Schedule"/>
      <sheetName val="Income Tax "/>
      <sheetName val="Graph (XXX)"/>
      <sheetName val="Rescheduling"/>
      <sheetName val="Ak_pro "/>
      <sheetName val="PJR.PENJ"/>
      <sheetName val="CRA-Detail"/>
      <sheetName val="Control Risk Aspects"/>
      <sheetName val="tm-02"/>
      <sheetName val="jln-02"/>
      <sheetName val="tm-03"/>
      <sheetName val="jln-03"/>
      <sheetName val="tm-04"/>
      <sheetName val="jln-04"/>
      <sheetName val="tm-all"/>
      <sheetName val="tmb-05"/>
      <sheetName val="tbm-06"/>
      <sheetName val="tbm-07"/>
      <sheetName val="tbm-all"/>
      <sheetName val="vp-tmball-2007"/>
      <sheetName val="Vp-tmall-2007"/>
      <sheetName val="vp-bbt-2007"/>
      <sheetName val="vp-pn 2007"/>
      <sheetName val="Panen-all"/>
      <sheetName val="bbt-08"/>
      <sheetName val="8500"/>
      <sheetName val="8500.1"/>
      <sheetName val="8500.1.2"/>
      <sheetName val="BIO DIESEL"/>
      <sheetName val="8500.2"/>
      <sheetName val="8500.3"/>
      <sheetName val="8500.2.1 TOD"/>
      <sheetName val=" ARA"/>
      <sheetName val="Perincian HPP"/>
      <sheetName val="8500.1.3 JURNAL"/>
      <sheetName val="C2.1"/>
      <sheetName val="C2.2"/>
      <sheetName val="C2.3"/>
      <sheetName val="C3"/>
      <sheetName val="C4"/>
      <sheetName val="C5"/>
      <sheetName val="C5.1"/>
      <sheetName val="C6"/>
      <sheetName val="C7"/>
      <sheetName val="C8"/>
      <sheetName val="C.tod"/>
      <sheetName val="C.ARA"/>
      <sheetName val="HARGA_BKS"/>
      <sheetName val="AKHIR BKS"/>
      <sheetName val="HPP_JULI"/>
      <sheetName val="STOCK_AWAL"/>
      <sheetName val="BELI AGST"/>
      <sheetName val="HPP_NON_OPEN"/>
      <sheetName val="HPP_CPN"/>
      <sheetName val="HPP_SRG"/>
      <sheetName val="HPP_TGR_NEW"/>
      <sheetName val="HPP_BKS_NEW"/>
      <sheetName val="REFRES"/>
      <sheetName val="HPP_0803"/>
      <sheetName val="non"/>
      <sheetName val="cpn"/>
      <sheetName val="HPP_JUNI"/>
      <sheetName val="BELI JULI"/>
      <sheetName val="HAP"/>
      <sheetName val="Qunion_Penjualan_PerBULAN_JULI"/>
      <sheetName val="HPP PER UNIT"/>
      <sheetName val="Stock Akhir"/>
      <sheetName val="Jual per unit"/>
      <sheetName val="Beli &amp; Retur"/>
      <sheetName val="HPP PER UNIT CPN"/>
      <sheetName val="Stock Akhir CIPINANG"/>
      <sheetName val="Beli &amp; Retur CPN"/>
      <sheetName val="HPP_0503"/>
      <sheetName val="HPP_0503 CPN"/>
      <sheetName val="M_BARANG"/>
      <sheetName val="SALGO GS"/>
      <sheetName val="SALDO_GS_CPN"/>
      <sheetName val="BELI0503"/>
      <sheetName val="SLD AWAL"/>
      <sheetName val="KD_BELI WITH NPN"/>
      <sheetName val="HG_BEL"/>
      <sheetName val="DATAIL"/>
      <sheetName val="HPP_AGUSTUS"/>
      <sheetName val="BELI _SEPTEMBER"/>
      <sheetName val="COPY"/>
      <sheetName val="Qunion_penjualan"/>
      <sheetName val="PIVOT"/>
      <sheetName val="JL_BEL"/>
      <sheetName val="DATA_JUALAN"/>
      <sheetName val="HPPNON"/>
      <sheetName val="HPPCPN"/>
      <sheetName val="HPPSRG"/>
      <sheetName val="HPPTGR"/>
      <sheetName val="HPPBKS"/>
      <sheetName val="REKAP_JUALAN"/>
      <sheetName val="PIVOT'TE"/>
      <sheetName val="HPP_0703"/>
      <sheetName val="DATA2"/>
      <sheetName val="JUALLAN"/>
      <sheetName val="MAS"/>
      <sheetName val="JBR"/>
      <sheetName val="KDR"/>
      <sheetName val="MDN"/>
      <sheetName val="MLG"/>
      <sheetName val="PRB"/>
      <sheetName val="NGELOM"/>
      <sheetName val="LK"/>
      <sheetName val="GLOBAL"/>
      <sheetName val="S_AWAL-hpp"/>
      <sheetName val="S_AKHIR"/>
      <sheetName val="JUAL@RETUR"/>
      <sheetName val="DATA AWAL"/>
      <sheetName val="PABRIK"/>
      <sheetName val="SAMPEL"/>
      <sheetName val="BONUS"/>
      <sheetName val="BAD STOCK"/>
      <sheetName val="OPNAME GOOD STOCK"/>
      <sheetName val="OPNAME SALES"/>
      <sheetName val="OPNAME BAD STOCK"/>
      <sheetName val="SALDO GOOD STOCK"/>
      <sheetName val="SALDO BAD STOCK"/>
      <sheetName val="SheetGMP"/>
      <sheetName val="SheetGMT"/>
      <sheetName val="KKP13 50 Deb tentiv"/>
      <sheetName val="AA.6 Star Eastern"/>
      <sheetName val="AA.5.1"/>
      <sheetName val="AA.5 Artha Graha"/>
      <sheetName val="bunga Inv"/>
      <sheetName val="Bunga BKP (2)"/>
      <sheetName val="Bunga BKP"/>
      <sheetName val="AA.4.1 Bukopin"/>
      <sheetName val="AA.4 Bukopin"/>
      <sheetName val="bunga kmk"/>
      <sheetName val="AA.3.1.1"/>
      <sheetName val="AA.3.1"/>
      <sheetName val="AA.3 Bumiputera"/>
      <sheetName val="AA.2.1 Bukopin"/>
      <sheetName val="AA.2 Bukopin"/>
      <sheetName val="AA.1.1.1 BNI"/>
      <sheetName val="AA.1.1 BNI"/>
      <sheetName val="AA.1 BNI"/>
      <sheetName val="AA"/>
      <sheetName val="AA_1_1 BNI"/>
      <sheetName val="TCM"/>
      <sheetName val="Ranges"/>
      <sheetName val="Lamp 11"/>
      <sheetName val="Lamp-II.2.2.3"/>
      <sheetName val="KKP-II.2.2.1.2"/>
      <sheetName val="KKP-II.2.2.2.1"/>
      <sheetName val="KKP-II.2.2.2.2"/>
      <sheetName val="KKP-II.2.2.2.3"/>
      <sheetName val="KKP-II.2.2.2.4"/>
      <sheetName val="KKP-II.2.2.2.5"/>
      <sheetName val="KKP-II.2.2.4.1"/>
      <sheetName val="KKP-II.2.2.3.1"/>
      <sheetName val="KKP-II.2.2.5.1"/>
      <sheetName val="KKP-II.2.2.6.1"/>
      <sheetName val="KKP-II.2.2.7.1"/>
      <sheetName val="KKP-II.2.2.8.1"/>
      <sheetName val="KKP-II.2.2.9.1"/>
      <sheetName val="KKP-II.2.2.10.1"/>
      <sheetName val="KKP-II.2.2.11.1"/>
      <sheetName val="Lamp 13"/>
      <sheetName val="Tabel-LHP"/>
      <sheetName val="Combined Report_EUR"/>
      <sheetName val="Report ID523 ADA_EUR"/>
      <sheetName val="Report ID524 C Ost_EUR"/>
      <sheetName val="Report ID525 C Deu_EUR"/>
      <sheetName val="Data ID523 ADA"/>
      <sheetName val="Data ID524 C OSt"/>
      <sheetName val="Data ID525 C Deu"/>
      <sheetName val="Cash Transfer"/>
      <sheetName val="Combined Report_USD"/>
      <sheetName val="Report ID523 ADA_USD"/>
      <sheetName val="Report ID524 C Ost_USD"/>
      <sheetName val="Report ID525 C Deu_USD"/>
      <sheetName val="EAR"/>
      <sheetName val="Adj In ID523"/>
      <sheetName val="Adj Out ID523"/>
      <sheetName val="Adj In ID524"/>
      <sheetName val="Adj Out ID524"/>
      <sheetName val="Adj Out ID525"/>
      <sheetName val="Adj In ID525"/>
      <sheetName val="Main Menu"/>
      <sheetName val="Proj Summ"/>
      <sheetName val="Team"/>
      <sheetName val="Effort.P"/>
      <sheetName val="Effort.A"/>
      <sheetName val="Subcontracted"/>
      <sheetName val="Expense.P"/>
      <sheetName val="Expense.A"/>
      <sheetName val="Asset"/>
      <sheetName val="Tracker"/>
      <sheetName val="Time Report"/>
      <sheetName val="Rates"/>
      <sheetName val="Analysis"/>
      <sheetName val="Help"/>
      <sheetName val="Codestable"/>
      <sheetName val="worksheet Actual"/>
      <sheetName val="worksheet Budget"/>
      <sheetName val="8_1 Bill_Collect Monthly"/>
      <sheetName val="1. Budget PL ASCO 2010"/>
      <sheetName val="2. Budget PL OPCO"/>
      <sheetName val="3. PL ASCO"/>
      <sheetName val="4. PL OPCO"/>
      <sheetName val="5.PL ASCO+OPCO"/>
      <sheetName val="6. PL LMIRT YTD"/>
      <sheetName val="6a.PL LMIRT-Current"/>
      <sheetName val="7a. BS"/>
      <sheetName val="7. BS LMIRT "/>
      <sheetName val="8a. Notes to BS"/>
      <sheetName val="Actual P&amp;L (Rp penuh)"/>
      <sheetName val="Actual Note to BS (Rp penuh)"/>
      <sheetName val="Actual BS  (Rp penuh)"/>
      <sheetName val="8. Notes to BS LMIRT "/>
      <sheetName val="9.Budget CF Asco+Opco"/>
      <sheetName val="9a.Budget CF Asco"/>
      <sheetName val="9b.Budget Opco"/>
      <sheetName val="10. CF Monhy"/>
      <sheetName val="11.CF YTD"/>
      <sheetName val="12. SecDep"/>
      <sheetName val="13. Interest SH"/>
      <sheetName val="14.Unrealised Exchg Diff"/>
      <sheetName val="15.Other Inc."/>
      <sheetName val="16. Int.Inc"/>
      <sheetName val="17.Misc exp."/>
      <sheetName val="18.Legal Exp"/>
      <sheetName val="19. Cash held"/>
      <sheetName val="20. Interest Remit"/>
      <sheetName val="1001"/>
      <sheetName val="1002"/>
      <sheetName val="1003"/>
      <sheetName val="1004"/>
      <sheetName val="1005"/>
      <sheetName val="1006"/>
      <sheetName val="1007"/>
      <sheetName val="1008"/>
      <sheetName val="1009"/>
      <sheetName val="1010"/>
      <sheetName val="NLPAWAL"/>
      <sheetName val="INDIKATOR (3)"/>
      <sheetName val="KOMP.INDKTR.KEU (3)"/>
      <sheetName val="JUAL AT"/>
      <sheetName val="BELI AT "/>
      <sheetName val="HP AT"/>
      <sheetName val="NLP "/>
      <sheetName val="RLP "/>
      <sheetName val="WS CF"/>
      <sheetName val="equity"/>
      <sheetName val="BUA"/>
      <sheetName val="PLL"/>
      <sheetName val="BLL"/>
      <sheetName val="DI"/>
      <sheetName val="PRW.05(10)"/>
      <sheetName val="PRW.06(21)"/>
      <sheetName val="PRW.07(15)"/>
      <sheetName val="EW.01A"/>
      <sheetName val="EW.01A(Rkp)"/>
      <sheetName val="EW.01B"/>
      <sheetName val="EW.01B(Rkp)"/>
      <sheetName val="EW.02"/>
      <sheetName val="Estm-HU"/>
      <sheetName val="Estm-Progres"/>
      <sheetName val="EW.02 (Rkp)"/>
      <sheetName val="EW.03"/>
      <sheetName val="DATA_2009"/>
      <sheetName val="RWD-02"/>
      <sheetName val="RWD-04"/>
      <sheetName val="tw 1"/>
      <sheetName val="tw 2"/>
      <sheetName val="tw 3"/>
      <sheetName val="tw 4"/>
      <sheetName val="barat"/>
      <sheetName val="tengah"/>
      <sheetName val="timur"/>
      <sheetName val="LN"/>
      <sheetName val="gedung"/>
      <sheetName val="sipil"/>
      <sheetName val="(Pusat TW1)"/>
      <sheetName val="(Pusat TW2)"/>
      <sheetName val="(Pusat TW3)"/>
      <sheetName val="(Pusat TW4)"/>
      <sheetName val="(Realisasi TW1)"/>
      <sheetName val="(proyekTW2)"/>
      <sheetName val="(proyekTW3)"/>
      <sheetName val="(proyekTW4"/>
      <sheetName val="tw1"/>
      <sheetName val="tw2"/>
      <sheetName val="tw3"/>
      <sheetName val="tw4"/>
      <sheetName val="tw4 (revisi)"/>
      <sheetName val="8500.05"/>
      <sheetName val="8510.05"/>
      <sheetName val="Tickmark"/>
      <sheetName val="AP Aging"/>
      <sheetName val="Trade creditors"/>
      <sheetName val="Details third party"/>
      <sheetName val="Details Related Party"/>
      <sheetName val="GRIR inventory"/>
      <sheetName val="GRIR non inventory"/>
      <sheetName val="NN Confirmation"/>
      <sheetName val="BS_IDR"/>
      <sheetName val="BS_USD"/>
      <sheetName val="PLBLN_IDR"/>
      <sheetName val="PLBLN_USD"/>
      <sheetName val="DETAIL EXP"/>
      <sheetName val="Def.Tax"/>
      <sheetName val="DIFF IN CONV"/>
      <sheetName val="DEF.CHARGES"/>
      <sheetName val="INVENTORY"/>
      <sheetName val="CIP"/>
      <sheetName val="Detail CIP"/>
      <sheetName val="INTERCO"/>
      <sheetName val="Ex_Rate"/>
      <sheetName val="ALLOWANCE"/>
      <sheetName val="ALLOWANCE-FINAL"/>
      <sheetName val="CRJ-01"/>
      <sheetName val="OM"/>
      <sheetName val="T5"/>
      <sheetName val="T4"/>
      <sheetName val="VROON"/>
      <sheetName val="L107"/>
      <sheetName val="ISMY"/>
      <sheetName val="TO"/>
      <sheetName val="OD"/>
      <sheetName val="AKUM-TB (2)"/>
      <sheetName val="AKUM-TB"/>
      <sheetName val="BTL"/>
      <sheetName val="Schedule Loan"/>
      <sheetName val="5200.15 Loan"/>
      <sheetName val="NSP-ANP"/>
      <sheetName val="Report Tax"/>
      <sheetName val="TPSF"/>
      <sheetName val="RJE TPSF"/>
      <sheetName val="PAJE TPSF "/>
      <sheetName val="WS2005"/>
      <sheetName val="TB 1205&amp;1206"/>
      <sheetName val="WS Konsolidasi"/>
      <sheetName val="TPS"/>
      <sheetName val="Tax-TPS Solo"/>
      <sheetName val="CAJE TPS"/>
      <sheetName val="PAJE TPS"/>
      <sheetName val="RJE TPS"/>
      <sheetName val="5300.85 Foreign. AP"/>
      <sheetName val="WS2006 PBC"/>
      <sheetName val="LC"/>
      <sheetName val="MTN "/>
      <sheetName val="Reclass "/>
      <sheetName val="Cash Flow."/>
      <sheetName val="SKP-STP"/>
      <sheetName val="Mata Uang Asing."/>
      <sheetName val="Segment."/>
      <sheetName val="Struktur Perusahaan Anak"/>
      <sheetName val="LPE"/>
      <sheetName val="Kas&amp;Bank"/>
      <sheetName val="Inv JP"/>
      <sheetName val="Piutang Usaha"/>
      <sheetName val="Persediaan"/>
      <sheetName val="Perikatan"/>
      <sheetName val="HutangBank"/>
      <sheetName val="Hut Obligasi"/>
      <sheetName val="Hut Usaha"/>
      <sheetName val="BMHD"/>
      <sheetName val="HSGU"/>
      <sheetName val="Pinj Jk Panjang"/>
      <sheetName val="Modal Saham"/>
      <sheetName val="Beban Usaha"/>
      <sheetName val="Penjualan Bersih"/>
      <sheetName val="Pokok Penjualan"/>
      <sheetName val="Imbalan KErja"/>
      <sheetName val="BebabBunga"/>
      <sheetName val="Entitas Sepengendali"/>
      <sheetName val="EPS"/>
      <sheetName val="Rel PArties"/>
      <sheetName val="5100.00 Lead"/>
      <sheetName val="Konfirm leasing"/>
      <sheetName val="Cek Pembayaran Poko"/>
      <sheetName val="Lead 2"/>
      <sheetName val="SEP02"/>
      <sheetName val="AUG02"/>
      <sheetName val="NOV03"/>
      <sheetName val="OCT03"/>
      <sheetName val="SEP03"/>
      <sheetName val="AUG03"/>
      <sheetName val="MAR03"/>
      <sheetName val="DEC02"/>
      <sheetName val="NOV02"/>
      <sheetName val="OCT02"/>
      <sheetName val="ark"/>
      <sheetName val="Lamp tax calc"/>
      <sheetName val="Lamp tax calc 08"/>
      <sheetName val="Mata uang Asing"/>
      <sheetName val="Kas dan Setara"/>
      <sheetName val="Piutang Lain-lain"/>
      <sheetName val="Hutang Lain-lain"/>
      <sheetName val="CRJE"/>
      <sheetName val="Uang M dan Biaya Dibayar dimuka"/>
      <sheetName val="Aset Tetap"/>
      <sheetName val="Beban Ditangguhkan"/>
      <sheetName val="Beban yg Masih H. Dibayar"/>
      <sheetName val="Hutang Usaha"/>
      <sheetName val="Pen. Ditangguhkan"/>
      <sheetName val="Uang Jaminan Penyewa"/>
      <sheetName val="Hutang Bank"/>
      <sheetName val="Hutang kpd P. Saham"/>
      <sheetName val="Pendapatan Sewa"/>
      <sheetName val="Pen. Jasa Pelayanan"/>
      <sheetName val="Pen. Usaha Lain-lain"/>
      <sheetName val="Pend. Beban Lain-lain"/>
      <sheetName val="Imbal Kerja"/>
      <sheetName val="Reklasifikasi"/>
      <sheetName val="Ged"/>
      <sheetName val="Partisi"/>
      <sheetName val="Tehnik"/>
      <sheetName val="Keamanan"/>
      <sheetName val="Kend"/>
      <sheetName val="Rekonsiliasi"/>
      <sheetName val="HGB"/>
      <sheetName val="Properti Inv"/>
      <sheetName val="Per PT SD JULI "/>
      <sheetName val="PPh ps.4(2)"/>
      <sheetName val="2800.ARP"/>
      <sheetName val="2800"/>
      <sheetName val="2800.20"/>
      <sheetName val="2800.30"/>
      <sheetName val="2800.30.1"/>
      <sheetName val="2800.30.2"/>
      <sheetName val="2800.40"/>
      <sheetName val="2800.50"/>
      <sheetName val="2800.50.1"/>
      <sheetName val="Symbol"/>
      <sheetName val="BANGUNAN"/>
      <sheetName val="NONBANGUNAN"/>
      <sheetName val="Manpower"/>
      <sheetName val="1771-II_1"/>
      <sheetName val="1771-II_2"/>
      <sheetName val="1771-II_3"/>
      <sheetName val="1771-V Bag A"/>
      <sheetName val="1771-V Bag B"/>
      <sheetName val="Daftar Kompensasi"/>
      <sheetName val="Attc 20"/>
      <sheetName val="Lap_cashflow"/>
      <sheetName val="Detial LapCashflow"/>
      <sheetName val="CF 2010"/>
      <sheetName val="PROYEKSI 2010"/>
      <sheetName val="CF 2010 Budget"/>
      <sheetName val="COVERR"/>
      <sheetName val="DAF-ISI"/>
      <sheetName val="ULAS"/>
      <sheetName val="01a"/>
      <sheetName val="31"/>
      <sheetName val="44"/>
      <sheetName val="45"/>
      <sheetName val="46"/>
      <sheetName val="47"/>
      <sheetName val="48"/>
      <sheetName val="49"/>
      <sheetName val="50"/>
      <sheetName val="51"/>
      <sheetName val="52"/>
      <sheetName val="C13"/>
      <sheetName val="CDYW"/>
      <sheetName val="opini"/>
      <sheetName val="Ws Jul-2004"/>
      <sheetName val="AJE (2)"/>
      <sheetName val="Neraca "/>
      <sheetName val="Neraca  (2)"/>
      <sheetName val="Laba Rugi "/>
      <sheetName val="CF (2)"/>
      <sheetName val="NOTE7"/>
      <sheetName val="NOTE8"/>
      <sheetName val="Ws_Jul-2004"/>
      <sheetName val="AJE_(2)"/>
      <sheetName val="Neraca_"/>
      <sheetName val="Neraca__(2)"/>
      <sheetName val="Laba_Rugi_"/>
      <sheetName val="CF_(2)"/>
      <sheetName val="FA_ACQUISITION_(TOTAL)"/>
      <sheetName val="Ws_Jul-20041"/>
      <sheetName val="AJE_(2)1"/>
      <sheetName val="Neraca_1"/>
      <sheetName val="Neraca__(2)1"/>
      <sheetName val="Laba_Rugi_1"/>
      <sheetName val="CF_(2)1"/>
      <sheetName val="Addition"/>
      <sheetName val="Instructions"/>
      <sheetName val="NAP"/>
      <sheetName val="ROSS LIST"/>
      <sheetName val="21s"/>
      <sheetName val="24b"/>
      <sheetName val="Transport"/>
      <sheetName val="08012_2"/>
      <sheetName val="BUM_Lap"/>
      <sheetName val="08012.3"/>
      <sheetName val="08012.0"/>
      <sheetName val="402"/>
      <sheetName val="Ketentuan"/>
      <sheetName val="Areal"/>
      <sheetName val="DaftarPeg"/>
      <sheetName val="Alokasi"/>
      <sheetName val="BUM_Pengolahan"/>
      <sheetName val="BUM_Rekap"/>
      <sheetName val="Hargabrg"/>
      <sheetName val="0222"/>
      <sheetName val="08012.1"/>
      <sheetName val="08012.2"/>
      <sheetName val="08012.4"/>
      <sheetName val="08012.5"/>
      <sheetName val="400"/>
      <sheetName val="Dibebankan"/>
      <sheetName val="Psr_Penghub"/>
      <sheetName val="HTI"/>
      <sheetName val="A-1"/>
      <sheetName val="A-2"/>
      <sheetName val="A-3"/>
      <sheetName val="Offset Afiliasi &amp; Write-Off"/>
      <sheetName val="Affiliation Reconcile"/>
      <sheetName val="TYT"/>
      <sheetName val="BSU"/>
      <sheetName val="Limpra"/>
      <sheetName val="Ures"/>
      <sheetName val="Muruf"/>
      <sheetName val="HTI Murni"/>
      <sheetName val="Unit IV"/>
      <sheetName val="TYSP"/>
      <sheetName val="reklas(offset)for reporting"/>
      <sheetName val="PSAK 24 TYSP"/>
      <sheetName val="Segmen"/>
      <sheetName val="Sales Geografis"/>
      <sheetName val="Anal Review"/>
      <sheetName val="List of PAJE (to client)"/>
      <sheetName val="mutasi investasi"/>
      <sheetName val="Pending"/>
      <sheetName val="Fin-highlights"/>
      <sheetName val="fiscal rekon"/>
      <sheetName val="WBS1"/>
      <sheetName val="WBS2"/>
      <sheetName val="A4.1"/>
      <sheetName val="A4.2"/>
      <sheetName val="A4.3"/>
      <sheetName val="A4.4"/>
      <sheetName val="CAJE&amp;CRJE"/>
      <sheetName val="total marketing"/>
      <sheetName val="marketing opal"/>
      <sheetName val="marketing amethys"/>
      <sheetName val="Profit &amp; loss"/>
      <sheetName val="product development"/>
      <sheetName val="Oct-06 own prod"/>
      <sheetName val="Sept-06 own prod"/>
      <sheetName val="manitol Oct 06"/>
      <sheetName val="manitol Sept 06 "/>
      <sheetName val="neurotam Sept'06"/>
      <sheetName val="neurotam Oct'06 "/>
      <sheetName val="cravit Oct-06"/>
      <sheetName val="cravit Sept-06"/>
      <sheetName val="hemosol Oct-06"/>
      <sheetName val="hemosol Sept-06"/>
      <sheetName val="Customize Work Program"/>
      <sheetName val="XXXXX"/>
      <sheetName val="XXXX0"/>
      <sheetName val="Recovered_Sheet4"/>
      <sheetName val="Recovered_Sheet5"/>
      <sheetName val="Recovered_Sheet6"/>
      <sheetName val="20000"/>
      <sheetName val="30000"/>
      <sheetName val="2000"/>
      <sheetName val="3000"/>
      <sheetName val="Assets"/>
      <sheetName val="NetSales"/>
      <sheetName val="AR"/>
      <sheetName val="topWBS2"/>
      <sheetName val="topWBS1"/>
      <sheetName val="Consolidated jurnal"/>
      <sheetName val="dtlE1"/>
      <sheetName val="TopPL"/>
      <sheetName val="N2"/>
      <sheetName val="dtlN1"/>
      <sheetName val="U4"/>
      <sheetName val="U.3"/>
      <sheetName val="U.5"/>
      <sheetName val="U.1"/>
      <sheetName val="notused2"/>
      <sheetName val="notused"/>
      <sheetName val="notused1"/>
      <sheetName val="F1,2,3"/>
      <sheetName val="WS for Report-BS"/>
      <sheetName val="WS for Report-PL"/>
      <sheetName val="PRJE For Report Purposes"/>
      <sheetName val="Passed_adj"/>
      <sheetName val="DataCon"/>
      <sheetName val="Input_tables"/>
      <sheetName val="Data Karyawan"/>
      <sheetName val="Benefit_Tab"/>
      <sheetName val="JHT"/>
      <sheetName val="PSC_Calc"/>
      <sheetName val="output"/>
      <sheetName val="Payments"/>
      <sheetName val="summary_frm_output"/>
      <sheetName val="Checker"/>
      <sheetName val="Presentation1"/>
      <sheetName val="Lap Akturia 2004"/>
      <sheetName val="discl_present_gab"/>
      <sheetName val="AG_presntn"/>
      <sheetName val="decr_table"/>
      <sheetName val="GraphBen"/>
      <sheetName val="Sensitivity-Analysis"/>
      <sheetName val="DES'03"/>
      <sheetName val="PL-FARM-MON"/>
      <sheetName val="PL-FARM-VAN"/>
      <sheetName val="PL-FARM-MON (NIAGA)"/>
      <sheetName val="PL-FARM-VAN (NIAGA)"/>
      <sheetName val="PL-CSD"/>
      <sheetName val="Profit-Loss-xx1"/>
      <sheetName val="PL-CSD-JAN-DEC"/>
      <sheetName val="CAPEX-1"/>
      <sheetName val="Intrst+Man Fee-xx1"/>
      <sheetName val="Cash Flow-xx1"/>
      <sheetName val="TR_Coll-xx1"/>
      <sheetName val="TP-xx1"/>
      <sheetName val="Sales-xx1"/>
      <sheetName val="Cost-Rm-Csd-CONV"/>
      <sheetName val="Cost-xx1"/>
      <sheetName val="JURNAL-xx1"/>
      <sheetName val="BS-xx1"/>
      <sheetName val="&lt;&lt;&gt;&gt;"/>
      <sheetName val="  Analisa_Ratio"/>
      <sheetName val="DEPOSITO-ALOC"/>
      <sheetName val="Gain-(Loss)-Forex"/>
      <sheetName val="Forex-Journal-xx1"/>
      <sheetName val="Sch.CB-Niaga"/>
      <sheetName val="TR A (36Jt)"/>
      <sheetName val="Sch.CB-Prima"/>
      <sheetName val="Loan Payment-2003"/>
      <sheetName val="Loan Payment-2004"/>
      <sheetName val="Non Cash Exp"/>
      <sheetName val="Total-Pond-Mon-Van"/>
      <sheetName val="Farmer-Pond-Monodon"/>
      <sheetName val="Farmer-Pond-Vannamei"/>
      <sheetName val="Company-Pond-Monodon"/>
      <sheetName val="Company-Pond-Vannamei"/>
      <sheetName val="Sum Jan - Aug (New)"/>
      <sheetName val="Projected Gross Profit Vanemei "/>
      <sheetName val="Sum Jan - Aug (Old)"/>
      <sheetName val="Individual Gross Profit J - Aug"/>
      <sheetName val="PROFIT-LOSS"/>
      <sheetName val="COMP.ASSUMPTION"/>
      <sheetName val="Summ-Jan - Jun 2005"/>
      <sheetName val="Summ-GP"/>
      <sheetName val="Historical Vanamei Cost"/>
      <sheetName val="FIXED asset updated"/>
      <sheetName val="fa FEb 06"/>
      <sheetName val="REkap PAjak"/>
      <sheetName val="HEADER-NEW"/>
      <sheetName val="HEADER"/>
      <sheetName val="IndJan-Mar"/>
      <sheetName val="IndApr-Juni (2)"/>
      <sheetName val="IndJuly-Des"/>
      <sheetName val="Pemb Induk"/>
      <sheetName val="Cop"/>
      <sheetName val="CONT-ALL"/>
      <sheetName val="CONT-OPR"/>
      <sheetName val="COMB. BO-NP"/>
      <sheetName val="PAR-BO"/>
      <sheetName val="COMP. PAR-BO"/>
      <sheetName val="PAR-BO in PCS"/>
      <sheetName val="BGTPL98 (BO)"/>
      <sheetName val="PAR-NP"/>
      <sheetName val="BGTPL98 (NP)"/>
      <sheetName val="COMP. PAR-NP"/>
      <sheetName val="COMP. NS&amp;GP"/>
      <sheetName val="DETAIL SALES FARMER - BO"/>
      <sheetName val="DETAIL SALES FARMER - NP"/>
      <sheetName val="DETAIL SALES FM-MONODON"/>
      <sheetName val="DETAIL SALES FM-VANNAMEI"/>
      <sheetName val="COM-DETAIL-COGS-MONODON"/>
      <sheetName val="DetailCOGSNP"/>
      <sheetName val="RM-MNPD-MONODON"/>
      <sheetName val="RM-FPD-MONODON"/>
      <sheetName val="DETAIL-COGS-VANNAMEI"/>
      <sheetName val="RM-MNPD-VANNAMEI"/>
      <sheetName val="RM-FPD-VANNAMEI"/>
      <sheetName val="OVERHEAD-MONODON"/>
      <sheetName val="OVERHEAD-VANNAMEI"/>
      <sheetName val="SUM-SECHE-WIPNAUP-MONODON"/>
      <sheetName val="SUM-SECH-WIPFRY-MONODON"/>
      <sheetName val="SUM-SECHE-WIP-VANNAMEI"/>
      <sheetName val="EXPENDITURE-MONODON"/>
      <sheetName val="EXPENDITURE-VANNAMEI"/>
      <sheetName val="SELLEXP"/>
      <sheetName val="8 ADM"/>
      <sheetName val="2 NS&amp;GP(NP)"/>
      <sheetName val="GEN. &amp; ADM. EXP."/>
      <sheetName val="PROD.NAUPLII-MONODON"/>
      <sheetName val="NAUPLII PER UNIT-MONODON"/>
      <sheetName val="NAUPLII-COST-AMOUNT-MONODON"/>
      <sheetName val="PROD.FRY-MONODON"/>
      <sheetName val="COGS PER FRY-MONODON"/>
      <sheetName val="PROD.NAUPLII-VANNAMEI"/>
      <sheetName val="NAUPLII PER UNIT-VANNAMEI"/>
      <sheetName val="NAUPLII-COST-AMOUNT-VANNAMEI"/>
      <sheetName val="PROD.FRY-VANNAMEI"/>
      <sheetName val="COGS PER FRY-VANNAMEI"/>
      <sheetName val="Flushing Jan02"/>
      <sheetName val="Flushing Sep-Des "/>
      <sheetName val="Flushing Feb02"/>
      <sheetName val="Flushing Mar02"/>
      <sheetName val="INV"/>
      <sheetName val="10 FA"/>
      <sheetName val="11 CIP"/>
      <sheetName val="12 JAPG"/>
      <sheetName val="13 BRDSTK"/>
      <sheetName val="Boxes-Monodon"/>
      <sheetName val="Boxes-Vannamei"/>
      <sheetName val="HARVEST02_Vennamei"/>
      <sheetName val="HARVEST02"/>
      <sheetName val="H3"/>
      <sheetName val="h-2"/>
      <sheetName val="CYCLUS"/>
      <sheetName val="P_WEEK"/>
      <sheetName val="AREA_LIST"/>
      <sheetName val="HIII"/>
      <sheetName val="H4"/>
      <sheetName val="Data Per 19 Mei 2005"/>
      <sheetName val="prop_price_van (2)"/>
      <sheetName val="Locas"/>
      <sheetName val="0000000"/>
      <sheetName val="1000000"/>
      <sheetName val="WBS1dec 04@"/>
      <sheetName val="WBS 2dec 04@"/>
      <sheetName val="WPLdec 04@"/>
      <sheetName val="detailwpl dec 04"/>
      <sheetName val="T-ACC-04"/>
      <sheetName val="PM &amp; TE dec 04@"/>
      <sheetName val="Cashflow old"/>
      <sheetName val="cash flows- indirect"/>
      <sheetName val="detail cash flows (2)"/>
      <sheetName val="FA_FISCAL2004"/>
      <sheetName val="Fiscal computation"/>
      <sheetName val="nde "/>
      <sheetName val="C-2.1"/>
      <sheetName val="E-2.1"/>
      <sheetName val="Raw"/>
      <sheetName val="FG &amp; WIP"/>
      <sheetName val="PPH22"/>
      <sheetName val="rekap PPH 25"/>
      <sheetName val="I-1.2"/>
      <sheetName val="Mutasi Fixed assets 2004"/>
      <sheetName val="RekapFA"/>
      <sheetName val="RincianFA"/>
      <sheetName val="rekap pph 21"/>
      <sheetName val="perhit PPH21"/>
      <sheetName val="PPh 23,26"/>
      <sheetName val="rekap PPN"/>
      <sheetName val="accrued UU No.13"/>
      <sheetName val="Home Statement awal"/>
      <sheetName val="Home Statement - Dec '04"/>
      <sheetName val="TB Client Dec 31 '04"/>
      <sheetName val="An. Rev WBS1"/>
      <sheetName val="AN REV WBS 2"/>
      <sheetName val="AN REV WPL"/>
      <sheetName val="Analisa GP"/>
      <sheetName val="Cost Analysis 2003"/>
      <sheetName val="SRM AUDIT 04VS 03"/>
      <sheetName val="FS per month use"/>
      <sheetName val="BI Middle Rate Translation'04"/>
      <sheetName val="Confirmation control"/>
      <sheetName val="E-1 Nov"/>
      <sheetName val="U1-2"/>
      <sheetName val="U1-2-1"/>
      <sheetName val="1721"/>
      <sheetName val="1721-A"/>
      <sheetName val="1721-A1"/>
      <sheetName val="1721-A1 (2)"/>
      <sheetName val="1721-A2"/>
      <sheetName val="1721-B"/>
      <sheetName val="1721-C"/>
      <sheetName val="PA Result"/>
      <sheetName val="LIST EE"/>
      <sheetName val="Lumpsum Payment"/>
      <sheetName val="Lumpsum Payment (Rev)"/>
      <sheetName val="Lumpsum Finance"/>
      <sheetName val="Lumpsum Hatch"/>
      <sheetName val="Lumps farm"/>
      <sheetName val="Lumps Mkt"/>
      <sheetName val="Control 2"/>
      <sheetName val="Control"/>
      <sheetName val="HUTANG SGU"/>
      <sheetName val="Sun_Xenia_4"/>
      <sheetName val="Sun_Mits_6"/>
      <sheetName val="Sri_Mits_3"/>
      <sheetName val="Sri_Mits_4"/>
      <sheetName val="Sun_Mits_7"/>
      <sheetName val="Sun_Mits_2"/>
      <sheetName val="Sun_Mits_3"/>
      <sheetName val="Sun_Mits_4"/>
      <sheetName val="Bra_Mits_23ho"/>
      <sheetName val="Bra_Mits_23rkho"/>
      <sheetName val="Bra_Mits_23ho cls"/>
      <sheetName val="BRA_2rkho"/>
      <sheetName val="BRA_1rkho"/>
      <sheetName val="Sun_Mits_2rkcls"/>
      <sheetName val="BUANA_Carry_13"/>
      <sheetName val="Honda city_3"/>
      <sheetName val="mits FE"/>
      <sheetName val="CARRY_2U"/>
      <sheetName val="XENIA_1U"/>
      <sheetName val="B9461_Bks"/>
      <sheetName val="PE_TO"/>
      <sheetName val="Projected_P&amp;L"/>
      <sheetName val="Historical_P&amp;L"/>
      <sheetName val="Historical Opex"/>
      <sheetName val="E055"/>
      <sheetName val="PREPAID RENT"/>
      <sheetName val="MJ"/>
      <sheetName val="MJ (2)"/>
      <sheetName val="combine"/>
      <sheetName val="CFLS"/>
      <sheetName val="CMLS"/>
      <sheetName val="parent farm"/>
      <sheetName val="Memo on Walkthrough"/>
      <sheetName val="Pending Document (3)"/>
      <sheetName val="Sampling Vouched FA Addition"/>
      <sheetName val="Pending Document-JKT"/>
      <sheetName val="Pending Document"/>
      <sheetName val="Pending Document (2)"/>
      <sheetName val="Summary FA Addition-2005"/>
      <sheetName val="Candra"/>
      <sheetName val="utk auditor"/>
      <sheetName val="BSFeb"/>
      <sheetName val="PLFeb"/>
      <sheetName val="BSMarch"/>
      <sheetName val="TB March 07"/>
      <sheetName val="BS for SRM"/>
      <sheetName val="PL for SRM"/>
      <sheetName val="CF Combine"/>
      <sheetName val="CF-indirect"/>
      <sheetName val="CF Direct"/>
      <sheetName val="PM_TE"/>
      <sheetName val="Test Reval Feb"/>
      <sheetName val="WBS 1"/>
      <sheetName val="WBS 2"/>
      <sheetName val="PAJE PRJE March"/>
      <sheetName val="PAJE PRJE Feb'07"/>
      <sheetName val="Test Reval March "/>
      <sheetName val="FiscComp"/>
      <sheetName val="Fiscal"/>
      <sheetName val="Def Tax"/>
      <sheetName val="E.1"/>
      <sheetName val="E.2"/>
      <sheetName val="F.2.1"/>
      <sheetName val="F2-2"/>
      <sheetName val="F.3"/>
      <sheetName val="G.1"/>
      <sheetName val="L.2"/>
      <sheetName val="O.1 "/>
      <sheetName val="O.2"/>
      <sheetName val="U1-1"/>
      <sheetName val="U1-3"/>
      <sheetName val="U2-1"/>
      <sheetName val="U2-2"/>
      <sheetName val="U-3-1"/>
      <sheetName val="U-3-1-1"/>
      <sheetName val="U-3-2"/>
      <sheetName val="U-3-2-1"/>
      <sheetName val="PSAK 24"/>
      <sheetName val="Cut Off Parts"/>
      <sheetName val="Cut Off Sales"/>
      <sheetName val="Cut Off Purch"/>
      <sheetName val="Question to Ibu Mory"/>
      <sheetName val="F.Inventory"/>
      <sheetName val="F.1feb 08"/>
      <sheetName val="F5.1"/>
      <sheetName val="K.Lead.March"/>
      <sheetName val="K1.Leasehold Improvement.March"/>
      <sheetName val="K2.Furniture and Fixtures.March"/>
      <sheetName val="K3.Office Equipment.March"/>
      <sheetName val="U1.Sales"/>
      <sheetName val="U1.1.sales comm"/>
      <sheetName val="U1.2.instal comm"/>
      <sheetName val="U1.3.Feb"/>
      <sheetName val="U2.Cost of Sales"/>
      <sheetName val="U2.1"/>
      <sheetName val="U.3.1"/>
      <sheetName val="U3.1.1"/>
      <sheetName val="Sheet permintaan vouching"/>
      <sheetName val="140801"/>
      <sheetName val="SAT_STAFF_ACC4_DC4"/>
      <sheetName val="E-1-1 subs AR-conf. only"/>
      <sheetName val="subs. AP"/>
      <sheetName val="conf. control"/>
      <sheetName val="vat&amp;pph21"/>
      <sheetName val="Rekap Per Jenis"/>
      <sheetName val="Rekap Per  Fungsi"/>
      <sheetName val="RKA 2011"/>
      <sheetName val="RUT_MAT"/>
      <sheetName val="Material Operasi PLTU"/>
      <sheetName val="RUT_JASA"/>
      <sheetName val="PER_MAT"/>
      <sheetName val="PER_JASA"/>
      <sheetName val="KHU_MAT"/>
      <sheetName val="KHU_JASA"/>
      <sheetName val="Har-Priok_Per Entitas"/>
      <sheetName val="Kapitalisir"/>
      <sheetName val="Material Operasi PLTGU"/>
      <sheetName val="Material Operasi PLTG"/>
      <sheetName val="REKAP PER UNIT"/>
      <sheetName val="Tab 1 - Rekap"/>
      <sheetName val="Tab 2.1 - HRD Max Rate (325)"/>
      <sheetName val="Tab 2.2 - HRD Max Rate (279)"/>
      <sheetName val="Tab 3.1 - HRD AVR. Rate (325) "/>
      <sheetName val="Tab 3.2 - HRD AVR. Rate  (279)"/>
      <sheetName val="Tab 4 - Projection avg (279) IP"/>
      <sheetName val="Cost Structure"/>
      <sheetName val="Tab 4 - Projection avg (279Mix)"/>
      <sheetName val="Tab 4 - Projection "/>
      <sheetName val="Tab 4 - Projection avg (IP 325)"/>
      <sheetName val="PEMBACAAN"/>
      <sheetName val="Pekerjaan"/>
      <sheetName val="DISPOSISI"/>
      <sheetName val="RP-143"/>
      <sheetName val="SAMPUL (2)"/>
      <sheetName val="SAMPUL (3)"/>
      <sheetName val="Rekap Prio"/>
      <sheetName val="fisik-biaya"/>
      <sheetName val="FORM A12BJI"/>
      <sheetName val="RKP-PROGRAM"/>
      <sheetName val="Basket prio 1"/>
      <sheetName val="REKAP 1"/>
      <sheetName val="FORM A12 BJI"/>
      <sheetName val="RENC-PLGG"/>
      <sheetName val="REKAP 2"/>
      <sheetName val="PRIO 2"/>
      <sheetName val="PRIO 3"/>
      <sheetName val="NON RUTIN"/>
      <sheetName val="Data Basket I"/>
      <sheetName val="UGB-PDKB"/>
      <sheetName val="Luncuran"/>
      <sheetName val="R-Wil"/>
      <sheetName val="FORM A12 WLSU"/>
      <sheetName val="FORM A12MED"/>
      <sheetName val="FORM A12SBG"/>
      <sheetName val="FORM A12PSP"/>
      <sheetName val="FORM A12PMS"/>
      <sheetName val="FORM A12PKM"/>
      <sheetName val="FORM A12RAP"/>
      <sheetName val="FORM A12NIA"/>
      <sheetName val="mdu"/>
      <sheetName val="mdu (2)"/>
      <sheetName val="Kawat &amp; Kabel"/>
      <sheetName val="KWH&amp;MCB"/>
      <sheetName val="CrossARM"/>
      <sheetName val="RP-SG8"/>
      <sheetName val="FISIK"/>
      <sheetName val="HS WIL"/>
      <sheetName val="REKAPITULASI1"/>
      <sheetName val="FISIK R"/>
      <sheetName val="FISIK NR"/>
      <sheetName val="BASKET1"/>
      <sheetName val="REKAP1"/>
      <sheetName val="JTM1"/>
      <sheetName val="JTR1"/>
      <sheetName val="GARDU1"/>
      <sheetName val="SR1"/>
      <sheetName val="FORM A12WSU"/>
      <sheetName val="FORM A12PMS 2011"/>
      <sheetName val="FORM A12 SBG"/>
      <sheetName val="FORM A12 RAP"/>
      <sheetName val="FORM A12 NIAS"/>
      <sheetName val="RKP PRIORITAS"/>
      <sheetName val="RENC PLG"/>
      <sheetName val="COV DT PEDKG"/>
      <sheetName val="ACTIVA"/>
      <sheetName val="RINC TIANG"/>
      <sheetName val="RINC JTM"/>
      <sheetName val="RINC JTR"/>
      <sheetName val="DM-SAR"/>
      <sheetName val="ES"/>
      <sheetName val="UAI-5"/>
      <sheetName val="BAS1"/>
      <sheetName val="BAS2"/>
      <sheetName val="BAS3"/>
      <sheetName val="BAS4"/>
      <sheetName val="BAS5"/>
      <sheetName val="BAS6"/>
      <sheetName val="LOSSES 2009"/>
      <sheetName val="LOSSES 2009 (ESTIMASI)"/>
      <sheetName val="LOSSES 2009 (EST PERHIT SENDIR)"/>
      <sheetName val="ACTION PLAN 09"/>
      <sheetName val="Versi Wil"/>
      <sheetName val="LOSESS PER TRW 06-08"/>
      <sheetName val="dupon chart"/>
      <sheetName val="Pelanggan Meter Elektronik"/>
      <sheetName val="ISI"/>
      <sheetName val="FORM.1.A.CB"/>
      <sheetName val="FORM.1.B-CB"/>
      <sheetName val="FORM.1C- CB"/>
      <sheetName val="FORM.2.A- CB"/>
      <sheetName val="FORM.2.B-WIL"/>
      <sheetName val="Form.2.C-WIL"/>
      <sheetName val="FORM.3A- WIL"/>
      <sheetName val="FORM.3.B PST"/>
      <sheetName val="FORM.3.C PST"/>
      <sheetName val="FORM.3.D PST"/>
      <sheetName val="FORM.3.E PST"/>
      <sheetName val="FORM.3F BENGKEL TRAFO"/>
      <sheetName val="FORM.4"/>
      <sheetName val="FORM.5"/>
      <sheetName val="FORM.6"/>
      <sheetName val="FORM.3.D PST (Ranting-Rayon)"/>
      <sheetName val="Scoring"/>
      <sheetName val="REKAP LKAI BASKET 2014"/>
      <sheetName val="LKAI BULANAN 2014 (2)"/>
      <sheetName val="FORM A12 AREA APD"/>
      <sheetName val="HS JPROC"/>
      <sheetName val="FORM A12MDN"/>
      <sheetName val="LKAI 2014"/>
      <sheetName val="FORM A12 PAKAM "/>
      <sheetName val="FORM 12 R.PRAPAT"/>
      <sheetName val="PIN POST"/>
      <sheetName val="FORM A12 PMS"/>
      <sheetName val="REKAP AI 2014"/>
      <sheetName val="REKAP PER.AREA"/>
      <sheetName val="AKB 2014"/>
      <sheetName val="LKAI 2014 (2)"/>
      <sheetName val="LKAI BULANAN 2014"/>
      <sheetName val="REKAP JTM JTR GARDU SR"/>
      <sheetName val="MATERIAL DISTRIBUSI"/>
      <sheetName val="JTM JTR GARDU SR"/>
      <sheetName val="SKKI"/>
      <sheetName val="FORM A12MDN B"/>
      <sheetName val="FORM A12 BJI B"/>
      <sheetName val="FORM A12 PAKAM B"/>
      <sheetName val="FORM A12 PMS B"/>
      <sheetName val="FORM A12 SBG B"/>
      <sheetName val="FORM A12 PSP B"/>
      <sheetName val="FORM A12  RAP B"/>
      <sheetName val="FORM A12 NIAS B"/>
      <sheetName val="FISIK MDU LKAI (2)"/>
      <sheetName val="MDU DIS"/>
      <sheetName val="FORM A12 P.SP"/>
      <sheetName val="ATK PP"/>
      <sheetName val="BRG CETAK"/>
      <sheetName val="NON OPERASI"/>
      <sheetName val="B.Har.TUL"/>
      <sheetName val="B.Overhoul"/>
      <sheetName val="TELKOM"/>
      <sheetName val="SRN KRJ"/>
      <sheetName val="KENDRN"/>
      <sheetName val="Har-IT"/>
      <sheetName val="B.Har.TU"/>
      <sheetName val="PEND-PLTD"/>
      <sheetName val="GDG-PLTD"/>
      <sheetName val="SEWA KEND"/>
      <sheetName val="bakup1"/>
      <sheetName val="minggu (2)"/>
      <sheetName val="minggu"/>
      <sheetName val="bulan (2)"/>
      <sheetName val="bulan"/>
      <sheetName val="TMSCH1 "/>
      <sheetName val="Rek.TK"/>
      <sheetName val="MONTH AP-JUL'07"/>
      <sheetName val="MONTH SEPT'07-2"/>
      <sheetName val="mgg"/>
      <sheetName val="1-37"/>
      <sheetName val="38"/>
      <sheetName val="39"/>
      <sheetName val="40"/>
      <sheetName val="41"/>
      <sheetName val="42"/>
      <sheetName val="43"/>
      <sheetName val="mei-des"/>
      <sheetName val="Progress SKI_2011"/>
      <sheetName val="Rekap AO R NR"/>
      <sheetName val="NONRUTIN 53"/>
      <sheetName val="RUTIN 54"/>
      <sheetName val="disburse NR"/>
      <sheetName val="Progrs NR"/>
      <sheetName val="RUTIN 53"/>
      <sheetName val="plafond"/>
      <sheetName val="perhitungan 2013"/>
      <sheetName val="REKAP BI-PEG"/>
      <sheetName val="POS-52"/>
      <sheetName val="REKAP-5.3(PEMELIHARAAN)"/>
      <sheetName val="53"/>
      <sheetName val="REKAP BI-ADM(5.4)"/>
      <sheetName val="POS-54"/>
      <sheetName val="BI-LUAR OP"/>
      <sheetName val="2010"/>
      <sheetName val="2011"/>
      <sheetName val="LR Unit"/>
      <sheetName val="Data LR TM1"/>
      <sheetName val="Trsfer Price TM1"/>
      <sheetName val="EP Bu Anik"/>
      <sheetName val="LR Template"/>
      <sheetName val="L15 Inv"/>
      <sheetName val="BPP IBB no AP"/>
      <sheetName val="BPP IBT no AP"/>
      <sheetName val="Spt"/>
      <sheetName val="Pbn"/>
      <sheetName val="Kpg"/>
      <sheetName val="UPpry"/>
      <sheetName val="Ksg"/>
      <sheetName val="Krn"/>
      <sheetName val="skm"/>
      <sheetName val="blk"/>
      <sheetName val="Gab.Cab"/>
      <sheetName val="SPI"/>
      <sheetName val="DIST"/>
      <sheetName val="PERUNIT"/>
      <sheetName val="SAIDI"/>
      <sheetName val="SAIDI (2)"/>
      <sheetName val="SAIDI (3)"/>
      <sheetName val="SAFI"/>
      <sheetName val="SAFI (2)"/>
      <sheetName val="SAFI (3)"/>
      <sheetName val="CAR  PAX"/>
      <sheetName val="CAR  plc"/>
      <sheetName val="scada 2001"/>
      <sheetName val="workshop"/>
      <sheetName val="telkom 2002"/>
      <sheetName val="rkap2002"/>
      <sheetName val="telkom 2002 (2)"/>
      <sheetName val="AI_Radio"/>
      <sheetName val="CLSP"/>
      <sheetName val="CAR  RAD"/>
      <sheetName val="SINGARAJA"/>
      <sheetName val="REKAP DENPASAR"/>
      <sheetName val="KODE DENPASAR"/>
      <sheetName val="REKAP SINGARAJA"/>
      <sheetName val="KODE SINGARAJA"/>
      <sheetName val="Criteria"/>
      <sheetName val="Kode Gangguan"/>
      <sheetName val="Kode GI"/>
      <sheetName val="BPP Kalselteng"/>
      <sheetName val="BPP Kaltim"/>
      <sheetName val="BPP Suluttenggo"/>
      <sheetName val="BPP Sulselra"/>
      <sheetName val="KK Fuel"/>
      <sheetName val="L8-KK NE"/>
      <sheetName val="L5-KK IPP"/>
      <sheetName val="L6-Sewa Kit"/>
      <sheetName val="Data Fuel"/>
      <sheetName val="SMSTR I"/>
      <sheetName val="TRWLN I"/>
      <sheetName val="SUTT"/>
      <sheetName val="Rekap UK"/>
      <sheetName val="AGSTS"/>
      <sheetName val="Ggn sistem"/>
      <sheetName val="ULU"/>
      <sheetName val="ILIR"/>
      <sheetName val="SBR"/>
      <sheetName val="MLK"/>
      <sheetName val="REKAP-2"/>
      <sheetName val="ULU-T"/>
      <sheetName val="ULU-T2"/>
      <sheetName val="KOTA-T"/>
      <sheetName val="ILIR-T"/>
      <sheetName val="ILIR-T2"/>
      <sheetName val="SBR-T"/>
      <sheetName val="TGR-T"/>
      <sheetName val="KTB-T"/>
      <sheetName val="MLK-T"/>
      <sheetName val="MLK-T2"/>
      <sheetName val="ULU-ACC"/>
      <sheetName val="ULU-ACC2"/>
      <sheetName val="KOTA-ACC"/>
      <sheetName val="KOTA-ACC2"/>
      <sheetName val="ILIR-ACC"/>
      <sheetName val="ILIR-ACC (2)"/>
      <sheetName val="SBR-ACC"/>
      <sheetName val="SBR-ACC (2)"/>
      <sheetName val="TGR-ACC"/>
      <sheetName val="TGR-ACC (2)"/>
      <sheetName val="KTB-ACC"/>
      <sheetName val="MLK-ACC"/>
      <sheetName val="MLK-ACC (2)"/>
      <sheetName val="neraca unit"/>
      <sheetName val="LR-2003"/>
      <sheetName val="daft_2"/>
      <sheetName val="daft_1.1-1.3.b"/>
      <sheetName val="daft_1.4"/>
      <sheetName val="daft_1.5-1.5.e"/>
      <sheetName val="daft_1.6-1.8"/>
      <sheetName val="Arus Kas"/>
      <sheetName val="Summary by program"/>
      <sheetName val="Summary by project (2)"/>
      <sheetName val="Summary by project"/>
      <sheetName val="Attachment 1"/>
      <sheetName val="EDP1 ( attachment 2)"/>
      <sheetName val="Attachment 3"/>
      <sheetName val="Act.plan 1"/>
      <sheetName val="Act.plan 1 (2)"/>
      <sheetName val="Act.plan 2"/>
      <sheetName val="Act.plan 2 (2)"/>
      <sheetName val="Act.plan 4"/>
      <sheetName val="Act.plan 2 (3)"/>
      <sheetName val="Act.plan 3"/>
      <sheetName val="Data Dukung Loss"/>
      <sheetName val="Act.plan 4 (2)"/>
      <sheetName val="Retail"/>
      <sheetName val="Support KIT1"/>
      <sheetName val="Support KIT (2)"/>
      <sheetName val="Support KIT (3)"/>
      <sheetName val="Support KIT(4)"/>
      <sheetName val="Support DIST"/>
      <sheetName val="Support DIST (koreksi April)"/>
      <sheetName val="Support DIST (2)"/>
      <sheetName val="R&amp;R PROYEK"/>
      <sheetName val="R&amp;R HRD"/>
      <sheetName val="R&amp;R INVESTASI"/>
      <sheetName val="R&amp;R INCENT.PROG"/>
      <sheetName val="SCRAP"/>
      <sheetName val="REK-MOD"/>
      <sheetName val="ATTB-AKTV"/>
      <sheetName val="RITEL-PJU"/>
      <sheetName val="SwaGabRev"/>
      <sheetName val="jan04"/>
      <sheetName val="feb04"/>
      <sheetName val="mar04"/>
      <sheetName val="apr04"/>
      <sheetName val="mei04"/>
      <sheetName val="jun04"/>
      <sheetName val="s.d.jun04"/>
      <sheetName val="jul04"/>
      <sheetName val="s.d.jul04"/>
      <sheetName val="rekmodiPtk (MAP)"/>
      <sheetName val="KOREKTIP"/>
      <sheetName val="FILTER"/>
      <sheetName val="PERIODIK"/>
      <sheetName val="USULAN"/>
      <sheetName val="REAL&lt;500"/>
      <sheetName val=" Jasa Ophar Triw.II 2003"/>
      <sheetName val=" Jasa Ophar Juni 2003 "/>
      <sheetName val=" Jasa Ophar Mei 2003 "/>
      <sheetName val=" Jasa Ophar April 2003"/>
      <sheetName val="REKAP TRIW.II"/>
      <sheetName val=" PEMEL MOBIL TRIW.II"/>
      <sheetName val=" PEMEL MOBIL JUNI"/>
      <sheetName val=" PEMEL MOBIL MEI"/>
      <sheetName val=" PEMEL MOBIL APRIL"/>
      <sheetName val=" BBM TRIW.II"/>
      <sheetName val=" BBM JUNI"/>
      <sheetName val=" BBM MEI"/>
      <sheetName val=" BBM APRIL "/>
      <sheetName val="  P.KERJA TRIW.II"/>
      <sheetName val=" P.KERJA JUNI"/>
      <sheetName val=" P.KERJA MEI"/>
      <sheetName val=" P.KERJA APRIL"/>
      <sheetName val="LK MAT.DIST TM "/>
      <sheetName val="LK MAT.DIST GT "/>
      <sheetName val="LK MAT.DIST TR "/>
      <sheetName val="LK MAT.DIST SR "/>
      <sheetName val="SEWA MOBIL APRIL"/>
      <sheetName val="SEWA MOBIL MEI"/>
      <sheetName val="SEWA MOBIL  JUNI"/>
      <sheetName val="SEWA MOBIL TRIW.II"/>
      <sheetName val="Penjelas (REAL)"/>
      <sheetName val="Neraca (REAL)"/>
      <sheetName val="LabaRugi (REAL)"/>
      <sheetName val="BukuBesar (REAL)"/>
      <sheetName val="KALIBRASI"/>
      <sheetName val="1. KINERJA (PERS.KEU)"/>
      <sheetName val="2. NERACA (KIN)"/>
      <sheetName val="3. LABA-RUGI (KIN)"/>
      <sheetName val="4. LR-UNIT (KIN)"/>
      <sheetName val="5. NER-UNIT (KIN)"/>
      <sheetName val="6. HAR (52)"/>
      <sheetName val="7. PEG(v.2.0)"/>
      <sheetName val="8. ADM (54)"/>
      <sheetName val="9. NER-UNIT 2007"/>
      <sheetName val="10. LR-UNIT 2007"/>
      <sheetName val="12RB"/>
      <sheetName val="PLG"/>
      <sheetName val="2.KPI"/>
      <sheetName val="3.RASIO KEU"/>
      <sheetName val="2.LABA-RUGI"/>
      <sheetName val="3.NERACA"/>
      <sheetName val="4.LR-UNIT"/>
      <sheetName val="5.NER-UNIT"/>
      <sheetName val="6. NER-UNIT(est.2008)"/>
      <sheetName val="7.HAR"/>
      <sheetName val="8.PEG"/>
      <sheetName val="9.ADM"/>
      <sheetName val="10.AKTIVA"/>
      <sheetName val="JML PEG"/>
      <sheetName val="III-09(des)"/>
      <sheetName val="TUL III -09(jan)  "/>
      <sheetName val="LPTGOL"/>
      <sheetName val="LPTTRP"/>
      <sheetName val="30-60 KWH"/>
      <sheetName val="PERGOL"/>
      <sheetName val="III09-DESEMBER-07 "/>
      <sheetName val="KLS"/>
      <sheetName val="WTS"/>
      <sheetName val="SDY"/>
      <sheetName val="WNS"/>
      <sheetName val="SLM"/>
      <sheetName val="RYU"/>
      <sheetName val="RYS"/>
      <sheetName val="POT"/>
      <sheetName val="Gilimanuk"/>
      <sheetName val="BA Gilimanuk"/>
      <sheetName val="Amortization Table"/>
      <sheetName val="permohonan"/>
      <sheetName val="bukan PNS"/>
      <sheetName val="kebenaran dok."/>
      <sheetName val="surat kuasa"/>
      <sheetName val="spta"/>
      <sheetName val="riwayat hidup"/>
      <sheetName val="personalia"/>
      <sheetName val="tunduk"/>
      <sheetName val="P.MODAL"/>
      <sheetName val="Skk"/>
      <sheetName val="Kit TW1"/>
      <sheetName val="ProdSendiri"/>
      <sheetName val="NEB Ringkas"/>
      <sheetName val="NE Bulanan"/>
      <sheetName val="SewaBeli"/>
      <sheetName val="PS&amp;Susut TL"/>
      <sheetName val="ProdB"/>
      <sheetName val="LapMasuk"/>
      <sheetName val="Listing"/>
      <sheetName val="Neraca Triwulanan"/>
      <sheetName val="Kit Triwulanan"/>
      <sheetName val="Ner TW2"/>
      <sheetName val="Kit TW2"/>
      <sheetName val="BBakar"/>
      <sheetName val="Jawa"/>
      <sheetName val="LM Lamp X"/>
      <sheetName val="Iner"/>
      <sheetName val="0. rekap fasilitas"/>
      <sheetName val="0.1 Rekap Harga Satuan"/>
      <sheetName val="1. ANALISA UPAH"/>
      <sheetName val="2.KEBUTUHAN PETUGAS"/>
      <sheetName val="3. ANALISA Biaya Petugas"/>
      <sheetName val="4. Analisa SewaAlat"/>
      <sheetName val="5. Analisa BPK"/>
      <sheetName val="6. Analisa SewaK3"/>
      <sheetName val="7. Analisa Harga Sarana"/>
      <sheetName val="8. ANALISA VOLUME aset"/>
      <sheetName val="9. ANALISA HPS INSPEKSI"/>
      <sheetName val="10. ANALISA HPS Pemeliharaan"/>
      <sheetName val="11. VARCOST"/>
      <sheetName val="12. HPS RAYON"/>
      <sheetName val="13. REKAP "/>
      <sheetName val="14. FRONT RAYON"/>
      <sheetName val="15. ANALISA TRAFO6"/>
      <sheetName val="16. RAB EMT3"/>
      <sheetName val="17. ANALISA EMT3-1"/>
      <sheetName val="PRK A0 GAB WIL"/>
      <sheetName val="Material RAYON"/>
      <sheetName val="AHS HPS Material"/>
      <sheetName val="Analisa Material Impor"/>
      <sheetName val="KONVERSI MANHOUR"/>
      <sheetName val="PROYEKSI UMK"/>
      <sheetName val="HARGA MOBIL"/>
      <sheetName val="Referensi HPS"/>
      <sheetName val="11. HPS RAYON"/>
      <sheetName val="12. REKAP "/>
      <sheetName val="13. FRONT RAYON"/>
      <sheetName val="14. ANALISA TRAFO6"/>
      <sheetName val="15. RAB EMT3"/>
      <sheetName val="16. ANALISA EMT3-1"/>
      <sheetName val="tuntunan"/>
      <sheetName val="RAB PKL KOTA"/>
      <sheetName val="FRONT-1-"/>
      <sheetName val="VOL INSPEKSI "/>
      <sheetName val="VOL PEMELIHARAAN"/>
      <sheetName val="B.SARANA-3-"/>
      <sheetName val="C.BIAYA INSPEKSI-4-"/>
      <sheetName val="A1.TENAGA-7-"/>
      <sheetName val="A2.TENAGA-8-"/>
      <sheetName val="D.BIAYA PEMELIHARAAN-5-"/>
      <sheetName val="VOL - KEND DAN TK"/>
      <sheetName val="RAB SKA KOTA"/>
      <sheetName val="REKAP NIAS"/>
      <sheetName val="FRONT NIAS"/>
      <sheetName val="HPS NIAS"/>
      <sheetName val="Material NIAS"/>
      <sheetName val="FRONT G. SITOLI"/>
      <sheetName val="HPS G. SITOLI"/>
      <sheetName val="Material G. SITOLI"/>
      <sheetName val="DATA JARINGAN G. SITOLI"/>
      <sheetName val="FRONT T. DALAM"/>
      <sheetName val="HPS T. DALAM"/>
      <sheetName val="Material T. DALAM"/>
      <sheetName val="DATA JARINGAN T. DALAM"/>
      <sheetName val="Jasa TK Yangu"/>
      <sheetName val="Analisa SewaAlat"/>
      <sheetName val=" Analisa SewaK3"/>
      <sheetName val="Analisa Sarana"/>
      <sheetName val="ANALISA HPS INSPEKSI"/>
      <sheetName val="ANALISA HPS Pemeliharaan"/>
      <sheetName val="ANALISA Biaya Yangu"/>
      <sheetName val="TENAGA KERJA"/>
      <sheetName val="Zona 2 R.prapat"/>
      <sheetName val="RAB LOT"/>
      <sheetName val="Transportasi"/>
      <sheetName val="Alat Kerja"/>
      <sheetName val="HSewaAlat"/>
      <sheetName val="HSewaK3"/>
      <sheetName val="Analisa HS inspeksi gardu"/>
      <sheetName val="Aset Zona 2"/>
      <sheetName val="COVER BUKU"/>
      <sheetName val="FORM 1.2"/>
      <sheetName val="REKAP (150 M)"/>
      <sheetName val="FORM 1.2 GAB BABEL (150 M)"/>
      <sheetName val="Rin MDU 2012 Pagu AI 150 Milyar"/>
      <sheetName val="Rekap TJP 2011"/>
      <sheetName val="P0 P1 2011"/>
      <sheetName val="Rin MDU 2012 TJP"/>
      <sheetName val="LITBANG PENUGASAN"/>
      <sheetName val="LITBANG JASTEK"/>
      <sheetName val="BASKET-1"/>
      <sheetName val="BASKET-2"/>
      <sheetName val="BASKET-3"/>
      <sheetName val="BASKET-4"/>
      <sheetName val="BASKET-5"/>
      <sheetName val="BASKET-6"/>
      <sheetName val="KONDISI DIST"/>
      <sheetName val="BSAA"/>
      <sheetName val="JT"/>
      <sheetName val="FORM A13MED (2)"/>
      <sheetName val="FORM A13MED"/>
      <sheetName val="FORM A13MED (Non Rutin)"/>
      <sheetName val="RENC PLG 2012"/>
      <sheetName val="COV DT PEDKG (2)"/>
      <sheetName val="17100"/>
      <sheetName val="LSBALI"/>
      <sheetName val="LSWIL03"/>
      <sheetName val="BALI03"/>
      <sheetName val="JUAL03"/>
      <sheetName val="kitluR-upj"/>
      <sheetName val="kitlur"/>
      <sheetName val="REKAP.KEND"/>
      <sheetName val="JTH"/>
      <sheetName val="TLK"/>
      <sheetName val="KLPG"/>
      <sheetName val="BRW"/>
      <sheetName val="UP"/>
      <sheetName val="NGBL"/>
      <sheetName val="SKMR"/>
      <sheetName val="KSN"/>
      <sheetName val="JASA 2008"/>
      <sheetName val="RYN"/>
      <sheetName val="NBL"/>
      <sheetName val="KKN"/>
      <sheetName val="SL3"/>
      <sheetName val=" PP1 Buntoi (2)"/>
      <sheetName val="pp2"/>
      <sheetName val="PP1"/>
      <sheetName val="FEEDER I BTK"/>
      <sheetName val="FEEDER II BTK "/>
      <sheetName val="FEEDER III BTK  "/>
      <sheetName val="KJ AMPAH"/>
      <sheetName val="puruk cahu"/>
      <sheetName val="MUARA TEWEH"/>
      <sheetName val="MISIP TAMIYANG"/>
      <sheetName val="tamiyang"/>
      <sheetName val="SL4"/>
      <sheetName val="sl 1"/>
      <sheetName val="sl 2"/>
      <sheetName val="sl 5"/>
      <sheetName val="rekap ev"/>
      <sheetName val="FGTM 03 Pusat"/>
      <sheetName val="Form Realisasi"/>
      <sheetName val="6 Jardis"/>
      <sheetName val="7 PPTL"/>
      <sheetName val="8 Teg Ujung"/>
      <sheetName val="9 OPEX-CAPEX"/>
      <sheetName val="Realisasi Fisik Jardis"/>
      <sheetName val="Realisasi Fisik Jardis (3)"/>
      <sheetName val="12A1"/>
      <sheetName val="12A2"/>
      <sheetName val="12B1"/>
      <sheetName val="12B2"/>
      <sheetName val="12B3"/>
      <sheetName val="12B4"/>
      <sheetName val="12C1"/>
      <sheetName val="12C2"/>
      <sheetName val="12C3"/>
      <sheetName val="12C4"/>
      <sheetName val="12C5"/>
      <sheetName val="12C6-1"/>
      <sheetName val="12C6-2"/>
      <sheetName val="REKAP 12C DISTRIBUSI"/>
      <sheetName val="Piut-Umur1"/>
      <sheetName val="Piut-Umur2"/>
      <sheetName val="IPS-IPK DPLK"/>
      <sheetName val="PembelianTL"/>
      <sheetName val="Pembelian TL2"/>
      <sheetName val="Sewa Diesel"/>
      <sheetName val="bi-outsourching"/>
      <sheetName val="UTANG USAHA"/>
      <sheetName val="Tunggakan 10 bulan"/>
      <sheetName val="Revas"/>
      <sheetName val="TP"/>
      <sheetName val="GB"/>
      <sheetName val="KJ"/>
      <sheetName val="SDK"/>
      <sheetName val="CABANG"/>
      <sheetName val="REKAP-REV"/>
      <sheetName val="RAB-REV"/>
      <sheetName val="JLN"/>
      <sheetName val="Twr (15)"/>
      <sheetName val="BQMem"/>
      <sheetName val="Psiapan(1)"/>
      <sheetName val="Tanah(2)"/>
      <sheetName val="RESUME1"/>
      <sheetName val="Pond(3)"/>
      <sheetName val="Dinding(4)"/>
      <sheetName val="Plester(5)"/>
      <sheetName val="Kayu(6)"/>
      <sheetName val="Beton(7)"/>
      <sheetName val="Atap(8)"/>
      <sheetName val="Langit2(9)"/>
      <sheetName val="Stasi(10)"/>
      <sheetName val="Besi-All(11)"/>
      <sheetName val="Kunci-kaca(12)"/>
      <sheetName val="Keramik(13)"/>
      <sheetName val="Definition"/>
      <sheetName val="Dummy"/>
      <sheetName val="FLI - Sec.1"/>
      <sheetName val="FLIb on COD"/>
      <sheetName val="FLIb for Phase One except COD"/>
      <sheetName val="FLIb for Phase Two"/>
      <sheetName val="FLI after COD"/>
      <sheetName val="FLI before COD"/>
      <sheetName val="FLI _ Sec_1"/>
      <sheetName val="Detail Tapak"/>
      <sheetName val="Detail Kolom"/>
      <sheetName val="Detail Pas. Batu"/>
      <sheetName val="Potongan"/>
      <sheetName val="Denah"/>
      <sheetName val="Material-Bahan"/>
      <sheetName val="Analisa Fisik"/>
      <sheetName val="DI-2.1 DHS"/>
      <sheetName val="DI-2.2.1 AHSPS"/>
      <sheetName val="Sens-29Jul30%"/>
      <sheetName val="Sens-29Jul20%"/>
      <sheetName val="Sens-29Jul10%"/>
      <sheetName val="Sens-29Jul"/>
      <sheetName val="Sens"/>
      <sheetName val="DMO"/>
      <sheetName val="MINYAK"/>
      <sheetName val="NBBM"/>
      <sheetName val="STOK"/>
      <sheetName val="arus"/>
      <sheetName val="BOP"/>
      <sheetName val="inv-38"/>
      <sheetName val="inv-39"/>
      <sheetName val="inv-40"/>
      <sheetName val="inv-41"/>
      <sheetName val="harga ekonomi"/>
      <sheetName val="volume bbm "/>
      <sheetName val="Alpha "/>
      <sheetName val="energi dan non energi"/>
      <sheetName val="Grafik BBM &amp; Listrik"/>
      <sheetName val="bbm 2009"/>
      <sheetName val="Listrik (APBN-2010)"/>
      <sheetName val="BBM (APBN-2010)"/>
      <sheetName val="listrik (APBN-P 2010)"/>
      <sheetName val="BBM (APBN-P 2010)"/>
      <sheetName val="BBM (RAPBN 2011)"/>
      <sheetName val="listrik (RAPBN 2011)"/>
      <sheetName val="DPNBP-BBM"/>
      <sheetName val="Model BBM"/>
      <sheetName val="Model LPG"/>
      <sheetName val="Konv-mitan"/>
      <sheetName val="2008-outlook"/>
      <sheetName val="Minyak (Bloomberg)"/>
      <sheetName val="Future (Bloomberg)"/>
      <sheetName val="Kurs (BI)"/>
      <sheetName val="MOPS (Blomberg)"/>
      <sheetName val="Future Oil"/>
      <sheetName val="Kurs Beli"/>
      <sheetName val="volume bbm"/>
      <sheetName val="Source"/>
      <sheetName val="Formula Harga ekonomi "/>
      <sheetName val="Formula"/>
      <sheetName val="Bulanan"/>
      <sheetName val="Tahunan"/>
      <sheetName val="hasil Jual BBM"/>
      <sheetName val="Dampak Neto"/>
      <sheetName val="sales dan losses listrik"/>
      <sheetName val="salaes 2008"/>
      <sheetName val="Sales (2002-2008)"/>
      <sheetName val="harga jual eceran"/>
      <sheetName val="Perh.BBM"/>
      <sheetName val="Kons.BBM"/>
      <sheetName val="Pemantauan dini (2)"/>
      <sheetName val="Konsumsi listrik"/>
      <sheetName val="konsumsi bbm"/>
      <sheetName val="Sub-Juli"/>
      <sheetName val="BBM 2010 (Dit.PNBP)"/>
      <sheetName val="Outlook 2010 (Dit.PNBP)"/>
      <sheetName val="ICP-MOPS"/>
      <sheetName val="Alpha"/>
      <sheetName val="Model BBM-LPG"/>
      <sheetName val="Model BBM-Naik BBM"/>
      <sheetName val="Logbook"/>
      <sheetName val="BK"/>
      <sheetName val="BM (2)"/>
      <sheetName val="cukai 09"/>
      <sheetName val="cukai (2)"/>
      <sheetName val="tax_base"/>
      <sheetName val="pen_measures"/>
      <sheetName val="DTP&amp;Admin "/>
      <sheetName val="rasio PPh"/>
      <sheetName val="PPB Migas baru (2)"/>
      <sheetName val="Catatan Penting"/>
      <sheetName val="pph per pasal print"/>
      <sheetName val="Harga Minyak (2)"/>
      <sheetName val="Elastisitas"/>
      <sheetName val="BM print"/>
      <sheetName val="BK print"/>
      <sheetName val="cukai print"/>
      <sheetName val="DTP&amp;Admin 2008 print"/>
      <sheetName val="DTP&amp;Admin 2009 print"/>
      <sheetName val="DIP"/>
      <sheetName val="DJBC"/>
      <sheetName val="Rincian alpha 2010 dan 2011"/>
      <sheetName val="rumusan alpha 2011 (aep)"/>
      <sheetName val="Simulasi "/>
      <sheetName val="Model BBM-LPG 2010"/>
      <sheetName val="Mgmt Report"/>
      <sheetName val="Butuh Subsidi"/>
      <sheetName val="L13-Depr"/>
      <sheetName val="Copy of 20090119 RKAP 2009 Rev1"/>
      <sheetName val="Model BBM-Naik BBM-2011"/>
      <sheetName val="Ringkas"/>
      <sheetName val="Analisa PPN Pertamax"/>
      <sheetName val="Perk Konsumsi BBM (propor-ICP)"/>
      <sheetName val="Perk Konsumsi BBM (kendraan)"/>
      <sheetName val="jumlah kendaran"/>
      <sheetName val="Grafik bbm"/>
      <sheetName val="Mentah"/>
      <sheetName val="Setengah Mateng"/>
      <sheetName val="dalam US$"/>
      <sheetName val="dalam IDR"/>
      <sheetName val="harga internasional (juni"/>
      <sheetName val=" harga internasional (Juli)"/>
      <sheetName val="Inflasi"/>
      <sheetName val="HET simulasi-2011"/>
      <sheetName val="Subsidi Benih"/>
      <sheetName val="pupuk 2005-2011"/>
      <sheetName val="IC-MOPS"/>
      <sheetName val="Kurs"/>
      <sheetName val="Konsumsi"/>
      <sheetName val="Alpha (2006-2011)"/>
      <sheetName val="Alpha 2012"/>
      <sheetName val="alpha summary"/>
      <sheetName val="volume bbm  (3)"/>
      <sheetName val="volume bbm  (2)"/>
      <sheetName val="Sheet66"/>
      <sheetName val="Sheet66 (2)"/>
      <sheetName val="komoditiBBM"/>
      <sheetName val="% subsidi"/>
      <sheetName val="Pie Chart"/>
      <sheetName val="CPA"/>
      <sheetName val="Alpha BBM"/>
      <sheetName val="Simulasi APBN "/>
      <sheetName val="Simulasi APBN-P (BBM-Naik)"/>
      <sheetName val="subsidi BBM"/>
      <sheetName val="2013 18072012 (2)"/>
      <sheetName val="RAPBN 2013"/>
      <sheetName val="Input_kum"/>
      <sheetName val="Real_bulanan"/>
      <sheetName val="2010 Estimate"/>
      <sheetName val="% Real per bulan"/>
      <sheetName val="Source - charts"/>
      <sheetName val="LKPP"/>
      <sheetName val="Real_chart"/>
      <sheetName val="Proy Bulanan"/>
      <sheetName val="% Proy&amp;Real"/>
      <sheetName val="Grafik bulanan"/>
      <sheetName val="input_mingguan"/>
      <sheetName val="grafik_mingguan"/>
      <sheetName val="rekap harga internasional"/>
      <sheetName val="Petunjuk Pengisian"/>
      <sheetName val="Exec Summary"/>
      <sheetName val="Konteks"/>
      <sheetName val="Risk Register"/>
      <sheetName val="Kriteria Penilaian"/>
      <sheetName val="Taksonomi Risiko"/>
      <sheetName val="OUTPUT 1 (Identifikasi)"/>
      <sheetName val="OUTPUT 2 (Analisis)"/>
      <sheetName val="OUTPUT 3 (Mitigasi)"/>
      <sheetName val="OUTPUT 4 (PETA Risiko)"/>
      <sheetName val="OUTPUT 5 (Pemantauan)"/>
      <sheetName val="산근"/>
      <sheetName val="edit"/>
      <sheetName val="RJBR Material"/>
      <sheetName val="RESUM  Murni"/>
      <sheetName val="RJBR"/>
      <sheetName val="RJBR (2)"/>
      <sheetName val="Judul SKI-2006"/>
      <sheetName val="Monitor 2006"/>
      <sheetName val="SKI KHUSUS"/>
      <sheetName val="Tower Purchase"/>
      <sheetName val="Tower Erection"/>
      <sheetName val="Tower Fond."/>
      <sheetName val="Provisional Sums"/>
      <sheetName val="harGa Satuan Tower"/>
      <sheetName val="Langsir Material"/>
      <sheetName val="hARGA sAtuan Erection"/>
      <sheetName val="HARGA SATUAN PONDASI"/>
      <sheetName val="AHS TO PRINT"/>
      <sheetName val="AHS PERSIAPAN"/>
      <sheetName val="AHS PONDASI"/>
      <sheetName val="ANALISA PROTEKSI"/>
      <sheetName val="AHS PROTEKSI"/>
      <sheetName val="AHS ALOKASI"/>
      <sheetName val="BEBAN TOWER"/>
      <sheetName val="DESAIN PONDASI"/>
      <sheetName val="AHS Twr"/>
      <sheetName val="Anl Vol Proteksi"/>
      <sheetName val="ERECTION+LANGSIR"/>
      <sheetName val="Volume Desain Pondasi"/>
      <sheetName val="BOQ PONDASI"/>
      <sheetName val="Perhit harga"/>
      <sheetName val="daftar sewa alat"/>
      <sheetName val="daftar upah tenaga kerja"/>
      <sheetName val="daftar harga bahan"/>
      <sheetName val="Pengeboran"/>
      <sheetName val="sat.pekerjaan"/>
      <sheetName val="HPS EM eskalasi "/>
      <sheetName val="HPS EM"/>
      <sheetName val="AHS BinaMarga"/>
      <sheetName val="ABK Pek.Tanah"/>
      <sheetName val="ABK Pek.Pondasi"/>
      <sheetName val="ABK Pek.Dinding"/>
      <sheetName val="ABK Pek.Plesteran"/>
      <sheetName val="ABK Pek.Kayu"/>
      <sheetName val="ABK Pek.Beton"/>
      <sheetName val="ABK Pek.Penutup Atap"/>
      <sheetName val="ABK Pek.Langit2"/>
      <sheetName val="ABK Pek.Sanitasi"/>
      <sheetName val="ABK Pek.Besi&amp;Alumunium"/>
      <sheetName val="ABK Pek.Kunci&amp;Kaca"/>
      <sheetName val="ABK Pek.Penutup Lantai&amp;dinding"/>
      <sheetName val="ABK Pek.Pengecatan"/>
      <sheetName val="ABK Pek.Persiapan"/>
      <sheetName val="Summary-Wil IB"/>
      <sheetName val="Wil Aceh"/>
      <sheetName val="Wil Riau"/>
      <sheetName val="Wil S2JB"/>
      <sheetName val="Wil Babel"/>
      <sheetName val="Wil Sumut"/>
      <sheetName val="Wil Lampung"/>
      <sheetName val="Wil Sumbar"/>
      <sheetName val="Wil Kalbar"/>
      <sheetName val="Summary-Pembangkitan"/>
      <sheetName val="Summary-P3B"/>
      <sheetName val="P3B Sumatera"/>
      <sheetName val="Proyek"/>
      <sheetName val="UIP Kit Sum I"/>
      <sheetName val="UIP Kit Sum II"/>
      <sheetName val="UIP Ring Sum I"/>
      <sheetName val="UIP Ring Sum II"/>
      <sheetName val="硸硸湡敧"/>
      <sheetName val="graf2"/>
      <sheetName val="01-01-2015"/>
      <sheetName val="Billing_HistoryA"/>
      <sheetName val="USK 07 Ayangan"/>
      <sheetName val="Menu Utama"/>
      <sheetName val="12 RB Lampiran 1-7"/>
      <sheetName val="12 RB Lampiran 1-5"/>
      <sheetName val="12 RB Lampiran 1-4"/>
      <sheetName val="12 RB Lampiran 1-3"/>
      <sheetName val="12 RB Lampiran 1-2"/>
      <sheetName val="12 RB Lampiran 1-1"/>
      <sheetName val="Losses GI"/>
      <sheetName val="Bagi Selisih kWH GI"/>
      <sheetName val="Data 12RB"/>
      <sheetName val="MONITOR SUSUT RANTING"/>
      <sheetName val="Data Akumulasi"/>
      <sheetName val="Komparasi Pola Susut Rayon"/>
      <sheetName val="Komparasi Pola Susut Area"/>
      <sheetName val="AKUMULASI"/>
      <sheetName val="LOSSES RTG POLA BARU"/>
      <sheetName val="Hg.Sat"/>
      <sheetName val="An.TW"/>
      <sheetName val="A.H.S.PEK"/>
      <sheetName val="DD"/>
      <sheetName val="DDRS"/>
      <sheetName val="DDR6"/>
      <sheetName val="Mt+Uph+Alt"/>
      <sheetName val="An. Hg Sat"/>
      <sheetName val="Hg.Sat "/>
      <sheetName val="A.H.S.PEK "/>
      <sheetName val="An.TW "/>
      <sheetName val="AA6"/>
      <sheetName val="BB6"/>
      <sheetName val="CC6"/>
      <sheetName val="DD6"/>
      <sheetName val="EE6"/>
      <sheetName val="gab-TRANS"/>
      <sheetName val="resum-ai"/>
      <sheetName val="DIVLUR"/>
      <sheetName val="STET"/>
      <sheetName val="SJKT"/>
      <sheetName val="SPGD"/>
      <sheetName val="SBGR"/>
      <sheetName val="SPRN"/>
      <sheetName val="SCRB"/>
      <sheetName val="SKTG"/>
      <sheetName val="STTG"/>
      <sheetName val="SMDN"/>
      <sheetName val="SBYA"/>
      <sheetName val="SMLG"/>
      <sheetName val="SDPS"/>
      <sheetName val="FORM-A"/>
      <sheetName val="NERACA DAYA"/>
      <sheetName val="TRNS-C1"/>
      <sheetName val="DJBB PNYL"/>
      <sheetName val="Chart gang BOGOR"/>
      <sheetName val="MESIN_KIT"/>
      <sheetName val="B.P-C.P 2006"/>
      <sheetName val="sr, jtr &amp; trafo"/>
      <sheetName val="se031"/>
      <sheetName val="JTM BB"/>
      <sheetName val="mntr-dist"/>
      <sheetName val="mntr-kit"/>
      <sheetName val="se031 (2)"/>
      <sheetName val="pdm-trcna"/>
      <sheetName val="rkp-feed"/>
      <sheetName val="urutan"/>
      <sheetName val="layan"/>
      <sheetName val="matrial"/>
      <sheetName val="REKAP SS"/>
      <sheetName val="REKAP SS DATA DASAR APKU1"/>
      <sheetName val="KOTIM"/>
      <sheetName val="KOBAR"/>
      <sheetName val="PANAM"/>
      <sheetName val="MARPOYAN"/>
      <sheetName val="RUMBAI"/>
      <sheetName val="BANGKINANG"/>
      <sheetName val="SIAK"/>
      <sheetName val="KERINCI"/>
      <sheetName val="PERAWANG"/>
      <sheetName val="PASIR"/>
      <sheetName val="CONTOH"/>
      <sheetName val="DATA DASAR "/>
      <sheetName val="Dasar Saidi Saifi"/>
      <sheetName val="kerangka laporan"/>
      <sheetName val="kinerja dist"/>
      <sheetName val="tmp"/>
      <sheetName val="segel ulang"/>
      <sheetName val="p2tl LAMP 1"/>
      <sheetName val="p2tl LAMP 1-A"/>
      <sheetName val="p2tl plg"/>
      <sheetName val="P2TL LUNAS"/>
      <sheetName val="ganti meter"/>
      <sheetName val="KWH exprt Duri - Dumai 01 "/>
      <sheetName val="KWH export belutu 01"/>
      <sheetName val="DAFTAR trf rusak"/>
      <sheetName val="MRK TRF rusak"/>
      <sheetName val="PENYEBAB trf rusak"/>
      <sheetName val="daya trf RSK"/>
      <sheetName val="penyeimbng bbn trf"/>
      <sheetName val="pentanahn"/>
      <sheetName val="mutu V-TR 01"/>
      <sheetName val="meter prabayar"/>
      <sheetName val="data RE"/>
      <sheetName val="se003"/>
      <sheetName val="pekerjaan "/>
      <sheetName val="SAIDI SAIFI"/>
      <sheetName val="gangguan feeder"/>
      <sheetName val="recoveri time LAP"/>
      <sheetName val="KUM JAN"/>
      <sheetName val="KUM FEB"/>
      <sheetName val="KUM MAR"/>
      <sheetName val="KUM APR"/>
      <sheetName val="KUM MEI"/>
      <sheetName val="KUM JUNI"/>
      <sheetName val="KUM JULI"/>
      <sheetName val="AGS"/>
      <sheetName val="AGS-S"/>
      <sheetName val="KUM AGS"/>
      <sheetName val="PENYEBAB AGS "/>
      <sheetName val="KUM SEPT"/>
      <sheetName val="BULAN OKTOBER"/>
      <sheetName val="KUM OKT"/>
      <sheetName val="KUM NOV"/>
      <sheetName val="KUM DES"/>
      <sheetName val="PENYEBAB SEPT"/>
      <sheetName val="CFLK2 01"/>
      <sheetName val="REKAP A-1"/>
      <sheetName val="RAB A-1"/>
      <sheetName val="Rekap harsat"/>
      <sheetName val="Break down"/>
      <sheetName val="Break down (2)"/>
      <sheetName val="TKDN"/>
      <sheetName val="Rekap B &amp; J"/>
      <sheetName val="Billing_HistoryATD1"/>
      <sheetName val="12 RB Lampiran 1-6"/>
      <sheetName val="PLTD-SWASTA 06"/>
      <sheetName val="12 RB TANPA I-4 JAN 07"/>
      <sheetName val="12 RB TANPA I-4 PEB 07"/>
      <sheetName val="12 RB TANPA I-4 MRT 07"/>
      <sheetName val="12 RB TANPA I-4 APR 07"/>
      <sheetName val="12 RB TANPA I-4 MEI 07"/>
      <sheetName val="12 RB TANPA I-4 JUN 07"/>
      <sheetName val="12 RB TANPA I-4 JUL 07"/>
      <sheetName val="12 RB TANPA I-4 AGS 07"/>
      <sheetName val="12 RB TANPA I-4 SEP 07"/>
      <sheetName val="12 RB TANPA I-4 OKT 07"/>
      <sheetName val="12 RB TANPA I-4 NOP 07"/>
      <sheetName val="12 RB TANPA I-4 DES 07"/>
      <sheetName val="Cover PST"/>
      <sheetName val="LAMP_1 PST"/>
      <sheetName val="LAMP_2 PST"/>
      <sheetName val="LAMP_3 PST"/>
      <sheetName val="LAMP_4 PST"/>
      <sheetName val="LAMP_5 PST"/>
      <sheetName val="LAMP_6 PST"/>
      <sheetName val="LAMP_7 PST"/>
      <sheetName val="EXIM ANTAR APJ "/>
      <sheetName val="CRB BLN"/>
      <sheetName val="CRB-I.4 BLN"/>
      <sheetName val="TSK BLN"/>
      <sheetName val="GRT BLN"/>
      <sheetName val="CJR BLN"/>
      <sheetName val="SKI BLN"/>
      <sheetName val="BGR BLN"/>
      <sheetName val="BGR-I.4 BLN"/>
      <sheetName val="BTN BLN"/>
      <sheetName val="BTN-I.4 BLN"/>
      <sheetName val="PWK BLN"/>
      <sheetName val="PWK-I.4 BLN"/>
      <sheetName val="CMH BLN"/>
      <sheetName val="BDG BLN"/>
      <sheetName val="BDG-I.4 BLN"/>
      <sheetName val="MJA BLN"/>
      <sheetName val="BKS BLN"/>
      <sheetName val="BKS-I.4 BLN"/>
      <sheetName val="DPK BLN"/>
      <sheetName val="KRW BLN"/>
      <sheetName val="KRW-I.4 BLN"/>
      <sheetName val="SMD BLN"/>
      <sheetName val="Jan BLN"/>
      <sheetName val="Feb BLN"/>
      <sheetName val="Mar BLN"/>
      <sheetName val="Apr BLN"/>
      <sheetName val="Mei BLN"/>
      <sheetName val="Jun BLN"/>
      <sheetName val="Jul BLN"/>
      <sheetName val="Agt BLN"/>
      <sheetName val="Sep BLN"/>
      <sheetName val="Okt BLN"/>
      <sheetName val="Nov BLN"/>
      <sheetName val="Des BLN"/>
      <sheetName val="12 Bulanan"/>
      <sheetName val="CRB KUMUL"/>
      <sheetName val="CRB-I.4 KUMUL"/>
      <sheetName val="TSK KUMUL"/>
      <sheetName val="GRT KUMUL"/>
      <sheetName val="CJR KUMUL"/>
      <sheetName val="SKI KUMUL"/>
      <sheetName val="BGR KUMUL"/>
      <sheetName val="BGR-I.4 KUMUL"/>
      <sheetName val="BTN KUMUL"/>
      <sheetName val="BTN-I.4 KUMUL"/>
      <sheetName val="PWK KUMUL"/>
      <sheetName val="PWK-I.4 KUMUL"/>
      <sheetName val="CMH KUMUL"/>
      <sheetName val="BDG KUMUL"/>
      <sheetName val="BDG-I.4 KUMUL"/>
      <sheetName val="MJA KUMUL"/>
      <sheetName val="BKS KUMUL"/>
      <sheetName val="BKS-I.4 KUMUL"/>
      <sheetName val="DPK KUMUL"/>
      <sheetName val="KRW KUMUL"/>
      <sheetName val="KRW-I.4 KUMUL"/>
      <sheetName val="SMDKUKUL"/>
      <sheetName val="Jan KUMUL"/>
      <sheetName val="Feb KUMUL"/>
      <sheetName val="Mar KUMUL"/>
      <sheetName val="Apr KUMUL"/>
      <sheetName val="Mei KUMUL"/>
      <sheetName val="Jun KUMUL"/>
      <sheetName val="Jul KUMUL"/>
      <sheetName val="Agt KUMUL"/>
      <sheetName val="Sep KUMUL"/>
      <sheetName val="Okt KUMUL"/>
      <sheetName val="Nov KUMUL"/>
      <sheetName val="Des KUMUL"/>
      <sheetName val="JUMLAH PENYULANG DLL"/>
      <sheetName val="BO"/>
      <sheetName val="UFR"/>
      <sheetName val="Rekap ENS"/>
      <sheetName val="dPdV"/>
      <sheetName val="FEEDER PDM KRN GANGG.SISTEM"/>
      <sheetName val="Trafo Padam"/>
      <sheetName val="Quota"/>
      <sheetName val="Total (Cetak)"/>
      <sheetName val="Ref. Harga"/>
      <sheetName val="rab_50_TRF"/>
      <sheetName val="rab_100_TRF"/>
      <sheetName val="rab_50"/>
      <sheetName val="rab_100"/>
      <sheetName val="REKAP WIL BABEL"/>
      <sheetName val="REKAPTJP"/>
      <sheetName val="FORM 1.2-tjp"/>
      <sheetName val="Res"/>
      <sheetName val="Pak"/>
      <sheetName val="Con"/>
      <sheetName val="TJK"/>
      <sheetName val="Res (2)"/>
      <sheetName val="Material List "/>
      <sheetName val="Steel structure price"/>
      <sheetName val="13.1"/>
      <sheetName val="13.3"/>
      <sheetName val="Metal Roofing"/>
      <sheetName val="RESUM"/>
      <sheetName val="FAS "/>
      <sheetName val="TLK "/>
      <sheetName val="SCH1"/>
      <sheetName val="SCH2"/>
      <sheetName val="SCH3"/>
      <sheetName val="SCH4"/>
      <sheetName val="Alat per jam"/>
      <sheetName val="Hrg Bhn &amp; Upah"/>
      <sheetName val="METODE ALAT "/>
      <sheetName val="ATB"/>
      <sheetName val="AC-WC"/>
      <sheetName val="Satuan"/>
      <sheetName val="ANAL ALAT"/>
      <sheetName val="ANAL KOEF"/>
      <sheetName val="persiapbadan"/>
      <sheetName val="galian"/>
      <sheetName val="timbunan"/>
      <sheetName val="Timb.Pilihan"/>
      <sheetName val="lpbklasc"/>
      <sheetName val="galiansal"/>
      <sheetName val="pas.batu"/>
      <sheetName val="tulangan"/>
      <sheetName val="beton275"/>
      <sheetName val="dinding kepala"/>
      <sheetName val="GPBSB (1,5)"/>
      <sheetName val="GPBSB1"/>
      <sheetName val="REK-Lokasi 1"/>
      <sheetName val="Gt-Lti"/>
      <sheetName val="BEQI"/>
      <sheetName val="MARK UP NEGO"/>
      <sheetName val="alat2"/>
      <sheetName val="Sch. INt (bULANAN)"/>
      <sheetName val="Murk Up"/>
      <sheetName val="rap rinci"/>
      <sheetName val="bhn alt"/>
      <sheetName val="schbhn"/>
      <sheetName val="schalt"/>
      <sheetName val="schtng"/>
      <sheetName val="bantu"/>
      <sheetName val="break"/>
      <sheetName val="DATA PROYEK"/>
      <sheetName val="Analisa Harsat"/>
      <sheetName val="Analisa Harsat CCO Intern"/>
      <sheetName val="AnHarSat Real Sd Saat Lalu"/>
      <sheetName val="AnHarSat Real Saat Ini"/>
      <sheetName val="Harsat Alat"/>
      <sheetName val="Harsat SubKon"/>
      <sheetName val="CCO Intern"/>
      <sheetName val="Cost Control Utk Perub RAP"/>
      <sheetName val="RAP Change"/>
      <sheetName val="RAP Sisa"/>
      <sheetName val="Sel Dev"/>
      <sheetName val="Permhnan UM"/>
      <sheetName val="Penggunaan UM"/>
      <sheetName val="Alat Inven"/>
      <sheetName val="Alat Non Inven"/>
      <sheetName val="Analisa Upah"/>
      <sheetName val="Pengadaan Bahan"/>
      <sheetName val="Pemakaian Bahan"/>
      <sheetName val="Rekap Sisa Bahan"/>
      <sheetName val="Vendor Approved"/>
      <sheetName val="Biaya LONSTAD"/>
      <sheetName val="Progres Rasio LR"/>
      <sheetName val="Jasa2015"/>
      <sheetName val="Preventif"/>
      <sheetName val="Prediktif"/>
      <sheetName val="Korektif"/>
      <sheetName val="JasaOM"/>
      <sheetName val="AlihDaya"/>
      <sheetName val="Rutin"/>
      <sheetName val="NonRutin"/>
      <sheetName val="SAT-PEK"/>
      <sheetName val="KUBIKASI"/>
      <sheetName val="HIT. TULANGAN"/>
      <sheetName val="SAT PEK OK"/>
      <sheetName val="Resource Plan"/>
      <sheetName val="Change control"/>
      <sheetName val="Resource Plan (2)"/>
      <sheetName val="2.5 Supply &amp; Installation Sub"/>
      <sheetName val="2.6 Recurrent Cost Sub-Table"/>
      <sheetName val="Warranty Period"/>
      <sheetName val="Resource Load"/>
      <sheetName val="Jakarta Load Cost"/>
      <sheetName val="Kontrak Kinerja 2008"/>
      <sheetName val="Kinerja 2008"/>
      <sheetName val="bpujl 2008 (2)"/>
      <sheetName val="PIUTANG 2008"/>
      <sheetName val="Pendapatan IPTL 2008 23"/>
      <sheetName val="bpujl 2008"/>
      <sheetName val="Beli TL 2008_23"/>
      <sheetName val="nilai kinerja 2007"/>
      <sheetName val="KPI - KM"/>
      <sheetName val="NAC"/>
      <sheetName val="Breakdown Unit 2008 (2)"/>
      <sheetName val="Load Shedding  "/>
      <sheetName val="GGNKMS"/>
      <sheetName val="SAIDI-SAIFI"/>
      <sheetName val="SIMPATETIK TRIP"/>
      <sheetName val="Data Gangguan Trafo GI trip aki"/>
      <sheetName val="AI 2012 Area Basket 1-2"/>
      <sheetName val="1300"/>
      <sheetName val="800"/>
      <sheetName val="800-SAR"/>
      <sheetName val="FORM A1-A2  Gambir"/>
      <sheetName val="FORM A1-A2  Priok"/>
      <sheetName val="FORM A1-A2  Kramatjati"/>
      <sheetName val="FORM A1-A2  Tangerang"/>
      <sheetName val="FORM A1-A2  Jtnegara"/>
      <sheetName val="FORM A1-A2  Kebayoran"/>
      <sheetName val="FORM A1_A2 APD"/>
      <sheetName val="FORM A1-A2 KD"/>
      <sheetName val="SUTM Kby"/>
      <sheetName val="HARSAT #2"/>
      <sheetName val="rekap bsk2"/>
      <sheetName val="Pro Strategi"/>
      <sheetName val="% (2)"/>
      <sheetName val="Usulan RKAP 2009"/>
      <sheetName val="rab vs lkai"/>
      <sheetName val="rekap tgr"/>
      <sheetName val="rekap kMJ"/>
      <sheetName val="rekap kby"/>
      <sheetName val="rekap GBR"/>
      <sheetName val="14B-SOBI"/>
      <sheetName val="TP02Y"/>
      <sheetName val="JawaBali"/>
      <sheetName val="TP02aNG"/>
      <sheetName val="TP02Real"/>
      <sheetName val="Kode"/>
      <sheetName val="DJBB_PNYL"/>
      <sheetName val="Chart_gang_BOGOR"/>
      <sheetName val="NERACA_DAYA"/>
      <sheetName val="B_P-C_P_2006"/>
      <sheetName val="Resource_Plan_(2)"/>
      <sheetName val="GABLUARJAWA1_(2)"/>
      <sheetName val="terbilang"/>
      <sheetName val="RecoveredExternalLink1"/>
      <sheetName val="SINGLE LINE BUNTOK"/>
      <sheetName val="SENGLE LINE AMPAH"/>
      <sheetName val="No gardu Buntok"/>
      <sheetName val="Peralatan terpasang"/>
      <sheetName val="standart kebutuhan alat"/>
      <sheetName val="kelebihan alat"/>
      <sheetName val="OK"/>
      <sheetName val="OK (2)"/>
      <sheetName val="OK (3)"/>
      <sheetName val="RAB Mobil"/>
      <sheetName val="Workplan Susut 24 nov awal"/>
      <sheetName val="Workplan Keandalan"/>
      <sheetName val="4. Workplan Susut-KPS"/>
      <sheetName val="PPS"/>
      <sheetName val="TLY"/>
      <sheetName val="MTW"/>
      <sheetName val="Kode Scoring"/>
      <sheetName val="PCH"/>
      <sheetName val="RealKPS"/>
      <sheetName val="RealPPS"/>
      <sheetName val="RealBTK"/>
      <sheetName val="RealTLY"/>
      <sheetName val="RealMTW"/>
      <sheetName val="RealPCH"/>
      <sheetName val="RealGAB"/>
      <sheetName val="dmpt"/>
      <sheetName val="blw"/>
      <sheetName val="gdl"/>
      <sheetName val="kpj"/>
      <sheetName val="DNY (2)"/>
      <sheetName val="blb"/>
      <sheetName val="ngt"/>
      <sheetName val="kta"/>
      <sheetName val="btu"/>
      <sheetName val="lwg"/>
      <sheetName val="pcg"/>
      <sheetName val="sgsri"/>
      <sheetName val="kba"/>
      <sheetName val="Rumus Susut Trafo Dist"/>
      <sheetName val="Rekap susut trafo"/>
      <sheetName val="Taksir"/>
      <sheetName val="Gedung Kantor"/>
      <sheetName val="wc"/>
      <sheetName val="DISCLAIMER"/>
      <sheetName val="Peta Quarry"/>
      <sheetName val="Jembatan Sementara"/>
      <sheetName val="Perhitungan Mobilisasi Alat"/>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3"/>
      <sheetName val="D5"/>
      <sheetName val="D6"/>
      <sheetName val="D7(1)"/>
      <sheetName val="D7(2)"/>
      <sheetName val="D8(1)"/>
      <sheetName val="D8(2)"/>
      <sheetName val="D9"/>
      <sheetName val="D10 LS-Rutin"/>
      <sheetName val="D10 Kuantitas"/>
      <sheetName val="D10 Analisa HSP"/>
      <sheetName val="User"/>
      <sheetName val="Menu1"/>
      <sheetName val="Menu2"/>
      <sheetName val="Dbase_nome"/>
      <sheetName val="Dbase_HPS"/>
      <sheetName val="Profil"/>
      <sheetName val="Input_renja"/>
      <sheetName val="dbrenja"/>
      <sheetName val="record RKA"/>
      <sheetName val="DBS2"/>
      <sheetName val="rek DKH"/>
      <sheetName val="DKH (2)"/>
      <sheetName val="DIV 1"/>
      <sheetName val="DIV 1 (2)"/>
      <sheetName val="gal sel"/>
      <sheetName val="kupasan"/>
      <sheetName val="gal tnh"/>
      <sheetName val="timb tnh"/>
      <sheetName val="timb pil"/>
      <sheetName val="lap res peng"/>
      <sheetName val="lap per"/>
      <sheetName val="lapen"/>
      <sheetName val="beton K175"/>
      <sheetName val="bj tlg"/>
      <sheetName val="pas bt"/>
      <sheetName val="telford"/>
      <sheetName val="DIV 5 6"/>
      <sheetName val="DKH "/>
      <sheetName val="Sch Pek"/>
      <sheetName val="Sch Prnl"/>
      <sheetName val="Sch Bahan"/>
      <sheetName val="gorong2"/>
      <sheetName val="peny bd jln"/>
      <sheetName val="Beton K250"/>
      <sheetName val="Bj U24"/>
      <sheetName val="Plaster"/>
      <sheetName val="Siar"/>
      <sheetName val="RkAp Alat"/>
      <sheetName val="As Fin"/>
      <sheetName val="As Spray"/>
      <sheetName val="Comp"/>
      <sheetName val="Conc Mix"/>
      <sheetName val="DT"/>
      <sheetName val="Exca"/>
      <sheetName val="Gen Set"/>
      <sheetName val="M Grader"/>
      <sheetName val="W Loader"/>
      <sheetName val="Tandem R"/>
      <sheetName val="TR"/>
      <sheetName val="VBro"/>
      <sheetName val="Con Vb"/>
      <sheetName val="W Tank"/>
      <sheetName val="Tamper"/>
      <sheetName val="Sur-pen"/>
      <sheetName val="quarry1"/>
      <sheetName val="mobilisas"/>
      <sheetName val="Moblisasi"/>
      <sheetName val="sat-dsr bhn"/>
      <sheetName val="an alat"/>
      <sheetName val="an produk bhn"/>
      <sheetName val="anls hrg sat"/>
      <sheetName val="divisi 7"/>
      <sheetName val="urai div2-6"/>
      <sheetName val="urai div7"/>
      <sheetName val="SCEDDULE"/>
      <sheetName val="SONIL"/>
      <sheetName val="urai div8"/>
      <sheetName val="urai div9"/>
      <sheetName val="urai div10"/>
      <sheetName val="divisi 10 pemel"/>
      <sheetName val="anlisa a"/>
      <sheetName val="DFTR BY "/>
      <sheetName val="anls by sewa"/>
      <sheetName val="uraian analisa alt"/>
      <sheetName val="hit kap alt utm"/>
      <sheetName val="rab pemel"/>
      <sheetName val="satuanjadi"/>
      <sheetName val="satuanjadiSNI2007"/>
      <sheetName val="analSNI2007"/>
      <sheetName val="skedul"/>
      <sheetName val="skema"/>
      <sheetName val="DAFT-SONIL"/>
      <sheetName val="DAFT-ALAT"/>
      <sheetName val="lti-gelagar kayu"/>
      <sheetName val="b-strktur-k-350"/>
      <sheetName val="cat-besi"/>
      <sheetName val="tmbrisan"/>
      <sheetName val="urg-pasir"/>
      <sheetName val="BRONJONG"/>
      <sheetName val="SIARAN"/>
      <sheetName val="PLESTERAN"/>
      <sheetName val="PAS-B-Parit"/>
      <sheetName val="TIANG PENGAMAN"/>
      <sheetName val="SAND SHEET"/>
      <sheetName val="PERANCAH"/>
      <sheetName val="PENGECETAN"/>
      <sheetName val="Rawat-JBT"/>
      <sheetName val="BETON-K225"/>
      <sheetName val="BETON K-175"/>
      <sheetName val="BETON K-125"/>
      <sheetName val="BEGISTING"/>
      <sheetName val="lapen-3"/>
      <sheetName val="lapen-krl"/>
      <sheetName val="PACTHING"/>
      <sheetName val="LPA-KLAS B"/>
      <sheetName val="BURAS"/>
      <sheetName val="LPA KLAS A"/>
      <sheetName val="PARIT-A"/>
      <sheetName val="PARIT-samping"/>
      <sheetName val="MEMOTONG BAHU"/>
      <sheetName val="SUB-GRADE"/>
      <sheetName val="PADAT-GRG"/>
      <sheetName val="GAL.KONST"/>
      <sheetName val="PAS.BATU PARIT"/>
      <sheetName val="PARIT GAL.TNH (M)"/>
      <sheetName val="K-018"/>
      <sheetName val="K-017"/>
      <sheetName val="K-016"/>
      <sheetName val="K-013"/>
      <sheetName val="K-012"/>
      <sheetName val="h-tenaga"/>
      <sheetName val="h-alat"/>
      <sheetName val="h-bhn"/>
      <sheetName val="anl.harga"/>
      <sheetName val="BAHU"/>
      <sheetName val="DAMIJA"/>
      <sheetName val="PARIT GAL.TNH"/>
      <sheetName val="LPB KLAS C"/>
      <sheetName val="lapen-5"/>
      <sheetName val="skema-tenaga"/>
      <sheetName val="skema-bahan"/>
      <sheetName val="LS-PERSIAPAN"/>
      <sheetName val="UKUR"/>
      <sheetName val="RAB GRG2"/>
      <sheetName val="s-jadi (2)"/>
      <sheetName val="RAB (4)"/>
      <sheetName val="1 {B-Q}"/>
      <sheetName val="Analisa {3 DIV.2} Irigasi"/>
      <sheetName val="5 { QUARY"/>
      <sheetName val="8 { RINCIAN SEWA ALAT }"/>
      <sheetName val="4 { BASIC }"/>
      <sheetName val="6 { ALAT }"/>
      <sheetName val="Mob To Mob"/>
      <sheetName val="Analisa {3 DIV.2} "/>
      <sheetName val="Analisa {3 DIV.4}"/>
      <sheetName val="Analisa {3 DIV.5}  "/>
      <sheetName val="Analisa {3 DIV.6}"/>
      <sheetName val="Analisa {3 DIV.8}"/>
      <sheetName val="Analisa {3 DIV.10}"/>
      <sheetName val="7 { AGREGAT HALUS DAN KASAR }"/>
      <sheetName val="7 { AGREGAT A,B,C }"/>
      <sheetName val="LS { RUTIN }"/>
      <sheetName val="ANALISA { HSP }"/>
      <sheetName val="2 { UMUM }"/>
      <sheetName val="Analisa {3 DIV.9}"/>
      <sheetName val="Analisa {3 DIV.7}"/>
      <sheetName val="Analisa {3 DIV.3}  "/>
      <sheetName val="DIVISI. 2"/>
      <sheetName val="DIVISI.3"/>
      <sheetName val="DIVISI. 5"/>
      <sheetName val="DIVISI.6"/>
      <sheetName val="DIVISI 6. A"/>
      <sheetName val="DIVISI.7 (Plot)"/>
      <sheetName val="RINCIAN ALAT"/>
      <sheetName val="SUB.KON"/>
      <sheetName val="SCHEDULE (2)"/>
      <sheetName val="DIVISI.7"/>
      <sheetName val="SRT.PLLGN"/>
      <sheetName val="NON PNS"/>
      <sheetName val="FINALLY"/>
      <sheetName val="PLESTER + ACI"/>
      <sheetName val="LANTAI"/>
      <sheetName val="KUSEN BAJA"/>
      <sheetName val="WATERPROOFING"/>
      <sheetName val="TANGGULAN"/>
      <sheetName val="LAIN-LAIN"/>
      <sheetName val="Rekap ARS "/>
      <sheetName val="Ars BATA RINGAN "/>
      <sheetName val="BQ Gdg 7&amp;8"/>
      <sheetName val="BQ Gdg 5&amp;6"/>
      <sheetName val="II_MAIN-LOB"/>
      <sheetName val="III_FASADE"/>
      <sheetName val="IV__POOL_DECK"/>
      <sheetName val="V_BALLROOM"/>
      <sheetName val="VI_CANOPY"/>
      <sheetName val="VII_CAR_&amp;_LIFT"/>
      <sheetName val="IX_ATRIUM"/>
      <sheetName val="X_LANDSCAPE"/>
      <sheetName val="Summary_"/>
      <sheetName val="Mobilization"/>
      <sheetName val="Appendix 4"/>
      <sheetName val="Unit Price Analysis"/>
      <sheetName val="Basic Price I"/>
      <sheetName val="Material Analysis I"/>
      <sheetName val="Supporting Analysis"/>
      <sheetName val="Basic Price II"/>
      <sheetName val="Material Analysis II"/>
      <sheetName val="Cost of Mat on site"/>
      <sheetName val="Method"/>
      <sheetName val="Ow &amp; Op"/>
      <sheetName val="Jumlah Alat"/>
      <sheetName val="Estimate of Foreign"/>
      <sheetName val="Breakdown Foreign"/>
      <sheetName val="Price adjusment"/>
      <sheetName val="APP"/>
      <sheetName val="Rincian  "/>
      <sheetName val="acn"/>
      <sheetName val="UpBahal"/>
      <sheetName val="lisa"/>
      <sheetName val="Analisa 2006"/>
      <sheetName val="Harga Satuan "/>
      <sheetName val="Rekapitu"/>
      <sheetName val="Lamp 5A"/>
      <sheetName val="Lamp 5A (2)"/>
      <sheetName val="lamp. 6a"/>
      <sheetName val="lamp. 6b"/>
      <sheetName val="Lamp 7"/>
      <sheetName val="Lamp 9)"/>
      <sheetName val="Lamp 10"/>
      <sheetName val="Lamp 14"/>
      <sheetName val="Lamp 3b (2)"/>
      <sheetName val="2.3 (4)"/>
      <sheetName val="3.1 (1)"/>
      <sheetName val="3.1 (2)"/>
      <sheetName val="3.2 (1)"/>
      <sheetName val="3.2 (2)"/>
      <sheetName val="4.2 (2)"/>
      <sheetName val="5.1(1)"/>
      <sheetName val="5.1 (2)"/>
      <sheetName val="6.1 (1)"/>
      <sheetName val="6.3 (6)"/>
      <sheetName val="7.1 (4)"/>
      <sheetName val="7.1 (5)"/>
      <sheetName val="7.1 (6)"/>
      <sheetName val="7.1(8)"/>
      <sheetName val="7.3 (1)"/>
      <sheetName val="7.9"/>
      <sheetName val="7.10(3)"/>
      <sheetName val="Lamp 3b"/>
      <sheetName val="lamp. 3c"/>
      <sheetName val="lamp. 3d"/>
      <sheetName val="Uraian K"/>
      <sheetName val="rek ana"/>
      <sheetName val="anl. MOB"/>
      <sheetName val="Alat&amp;Anls"/>
      <sheetName val="Lamp 12"/>
      <sheetName val="Lamp 15"/>
      <sheetName val="Rubahen Mulo"/>
      <sheetName val="Indo"/>
      <sheetName val="Ike Pake Angkut"/>
      <sheetName val="conv."/>
      <sheetName val="ISIAN"/>
      <sheetName val="BAHANUPAH"/>
      <sheetName val="REKALAT"/>
      <sheetName val="ANALISAE"/>
      <sheetName val="ANLPEN"/>
      <sheetName val="REK ANALISA"/>
      <sheetName val="volume (2)"/>
      <sheetName val="LBR-KJR"/>
      <sheetName val="Engineer Estimate (EE)"/>
      <sheetName val="DAB"/>
      <sheetName val="Rkp. DAP"/>
      <sheetName val="Daftar Harga Satuan"/>
      <sheetName val="Volume 3 RKB"/>
      <sheetName val="RAB 3 RKB"/>
      <sheetName val="Anl. SNI Gedung"/>
      <sheetName val="Upah Bahan SNI"/>
      <sheetName val="CONV.ANGKA-HURUF"/>
      <sheetName val="S - CURVE"/>
      <sheetName val="RMS"/>
      <sheetName val="Back Up Data Saluran Drainase"/>
      <sheetName val="Back Up Box Culvert"/>
      <sheetName val="REK ANL"/>
      <sheetName val="Bhn &amp; Upah"/>
      <sheetName val="PHOTO VISUAL"/>
      <sheetName val="curve"/>
      <sheetName val="schd"/>
      <sheetName val="SCDL"/>
      <sheetName val="network planning"/>
      <sheetName val="Rek Alat"/>
      <sheetName val="57"/>
      <sheetName val="57 (3)"/>
      <sheetName val="57 (4)"/>
      <sheetName val=" (4)"/>
      <sheetName val="AnalisaEdi"/>
      <sheetName val="AnalisaTahap2"/>
      <sheetName val="RekapTotal"/>
      <sheetName val="JETTY"/>
      <sheetName val="INST.AIR BERSIH"/>
      <sheetName val="REHAB BALAI"/>
      <sheetName val="BUNGKER"/>
      <sheetName val="REHAP PELATARAN"/>
      <sheetName val="REHABPPI"/>
      <sheetName val="REHAB INST.LAMPU"/>
      <sheetName val="JALAN"/>
      <sheetName val="UPAH BAHAN JALAN"/>
      <sheetName val="ANL.JLN.LPA klas A n TIMB"/>
      <sheetName val="ANL.JALAN"/>
      <sheetName val="ANL,GEDUNG"/>
      <sheetName val="BEKESTING"/>
      <sheetName val="B.BESI"/>
      <sheetName val="REKAP ANLS"/>
      <sheetName val="S CURVE"/>
      <sheetName val="Back Up"/>
      <sheetName val="B O W"/>
      <sheetName val="BIAYA  ALAT"/>
      <sheetName val="Time SCDUL (2)"/>
      <sheetName val="Time SCDUL"/>
      <sheetName val="RAB SD Lambheu"/>
      <sheetName val="RAB SMP D-Kamal"/>
      <sheetName val="DAFTAR TANYA"/>
      <sheetName val="SCHED"/>
      <sheetName val="REK-RAB"/>
      <sheetName val="ANRAP"/>
      <sheetName val="upah dll"/>
      <sheetName val="Mob,demob"/>
      <sheetName val="RAP I"/>
      <sheetName val="BOQ+BTL"/>
      <sheetName val="RAPA"/>
      <sheetName val="APEK"/>
      <sheetName val="ASAT"/>
      <sheetName val="VOLPEK"/>
      <sheetName val="Kontrak Induk 2007"/>
      <sheetName val="AHSP'07"/>
      <sheetName val="Daft Harga'07"/>
      <sheetName val="notasi"/>
      <sheetName val="DOK. LELANG"/>
      <sheetName val="GEDUNG. KET"/>
      <sheetName val="K. CAMAT"/>
      <sheetName val="MCK"/>
      <sheetName val="ANALISAUPAHBAHAN"/>
      <sheetName val="UPAH-BAHAN-PERALATAN"/>
      <sheetName val="UPAH BAHAN"/>
      <sheetName val="MOBILISASI "/>
      <sheetName val="7.1"/>
      <sheetName val="7.2"/>
      <sheetName val="10.1"/>
      <sheetName val="10.2"/>
      <sheetName val="Pjg Pipa"/>
      <sheetName val="Rekap Acc"/>
      <sheetName val="Harga Pipa"/>
      <sheetName val="RAB Pipa"/>
      <sheetName val="RAB Pemas. Pipa "/>
      <sheetName val="Pek-Persiapan"/>
      <sheetName val="Collector-Chamber"/>
      <sheetName val="Reservoir-50"/>
      <sheetName val="BPT"/>
      <sheetName val="RAB Terminal Air"/>
      <sheetName val="Rekap Konst"/>
      <sheetName val="Rekap Pengad"/>
      <sheetName val="U&amp;Bh"/>
      <sheetName val="RAPI"/>
      <sheetName val="Sisa-VOLUME-pek"/>
      <sheetName val="Analisa Produksi alat'06"/>
      <sheetName val=" Biaya alat jam'06"/>
      <sheetName val="Kontrak 2006"/>
      <sheetName val="vol-pek"/>
      <sheetName val="BIIL"/>
      <sheetName val="L.8"/>
      <sheetName val="L.14"/>
      <sheetName val="L.12"/>
      <sheetName val="L.6"/>
      <sheetName val="L.7a-b"/>
      <sheetName val="L4c"/>
      <sheetName val="L.10"/>
      <sheetName val="L.11"/>
      <sheetName val="L.13"/>
      <sheetName val="1.d"/>
      <sheetName val="A,B,C,D,E"/>
      <sheetName val="1.g"/>
      <sheetName val="1.e"/>
      <sheetName val="1.f"/>
      <sheetName val="L-1.f"/>
      <sheetName val="L.F-F"/>
      <sheetName val="L.F-1"/>
      <sheetName val="L.F-G"/>
      <sheetName val="L.F-H"/>
      <sheetName val="L.d.F-H"/>
      <sheetName val="BoQ_CR"/>
      <sheetName val="BoQ_2STR"/>
      <sheetName val="BoQ_house"/>
      <sheetName val="BoQ_miscell"/>
      <sheetName val="Sumary_ovrl"/>
      <sheetName val="kont anak1"/>
      <sheetName val="Upah Modifikasi"/>
      <sheetName val="Anl.Alat"/>
      <sheetName val="SHEDUL"/>
      <sheetName val="D.Alat"/>
      <sheetName val="KSO"/>
      <sheetName val="Anl.Teknik"/>
      <sheetName val="RAB Babahrote"/>
      <sheetName val="Rkp Babahrote"/>
      <sheetName val="ANL. ALAT"/>
      <sheetName val="TP ALAT"/>
      <sheetName val="R A B "/>
      <sheetName val="Analisa "/>
      <sheetName val="Alat 1"/>
      <sheetName val="Alat 2"/>
      <sheetName val="Alat 3"/>
      <sheetName val="Harga Alat 3"/>
      <sheetName val="Upah Bahan "/>
      <sheetName val="Scedhule  "/>
      <sheetName val="Subkontrak "/>
      <sheetName val="Daf.Personil"/>
      <sheetName val="Srt Penawar"/>
      <sheetName val="Rekap Bill"/>
      <sheetName val="Net wok"/>
      <sheetName val="Schedule Multy Years"/>
      <sheetName val="Schedule Multy Years (2)"/>
      <sheetName val="Schedule Alat (2)"/>
      <sheetName val="Schedule Bahan Tenaga"/>
      <sheetName val="Lamp. 1"/>
      <sheetName val="Jadwal Alat Bahan TKerja "/>
      <sheetName val="Jadwal Alat Bahan TKerja MTY"/>
      <sheetName val="Usul Staf Inti"/>
      <sheetName val="Struktur Orga"/>
      <sheetName val="(PQ) Usul Alat"/>
      <sheetName val="Daftra Harga"/>
      <sheetName val="Konf Batu"/>
      <sheetName val="Konf Aspal"/>
      <sheetName val="Konf Beton"/>
      <sheetName val="Lamp. 13"/>
      <sheetName val="Daf Simak"/>
      <sheetName val="Lamp. 12"/>
      <sheetName val="For.1d"/>
      <sheetName val="srt Blac lis"/>
      <sheetName val="PQ dtr isi"/>
      <sheetName val="Neraca prs"/>
      <sheetName val="Uraian Anl. Alat"/>
      <sheetName val="Peralatang edung"/>
      <sheetName val="L.SIMAK"/>
      <sheetName val="L,2,3,4"/>
      <sheetName val="L.4"/>
      <sheetName val="L.4 ---"/>
      <sheetName val="L.6 NWP"/>
      <sheetName val="L.7"/>
      <sheetName val="L.9"/>
      <sheetName val="L14 SMEN"/>
      <sheetName val="L.14 PC"/>
      <sheetName val="L.14 BJ"/>
      <sheetName val="L.14 BT "/>
      <sheetName val="L.14---"/>
      <sheetName val="L.15 PCR"/>
      <sheetName val="L.16"/>
      <sheetName val="L.18"/>
      <sheetName val="RAB   "/>
      <sheetName val="Empiris"/>
      <sheetName val="Hspk-Oe"/>
      <sheetName val="5-ALAT (2)"/>
      <sheetName val="D3Coferdam"/>
      <sheetName val="D6 ASBT"/>
      <sheetName val="D7(3)"/>
      <sheetName val="D7(4)"/>
      <sheetName val="Lantai Kayu"/>
      <sheetName val="BOQ (2)"/>
      <sheetName val="Inputing Data"/>
      <sheetName val="4-formulir harga bahan "/>
      <sheetName val="Coferdam"/>
      <sheetName val="Pipa Buangan"/>
      <sheetName val="Lantai Kayu-geoteks"/>
      <sheetName val="Item Pek.Utama"/>
      <sheetName val="MAJOR (2)"/>
      <sheetName val="Analisa K3 "/>
      <sheetName val="Divisi"/>
      <sheetName val="jdw-alat"/>
      <sheetName val="JDW-BAHAN"/>
      <sheetName val="JDW-Personil"/>
      <sheetName val="MOB-ALAT"/>
      <sheetName val="Sub-Kontr"/>
      <sheetName val="Ekstern"/>
      <sheetName val="cashflow-AGUST-(MKP)"/>
      <sheetName val="Scedule&amp;Graf"/>
      <sheetName val="LEMBAR1"/>
      <sheetName val="LEMBAR2"/>
      <sheetName val="LEMBAR3"/>
      <sheetName val="LEMBAR4"/>
      <sheetName val="LEMBAR5"/>
      <sheetName val="Jadwl Pelaksanaan"/>
      <sheetName val="analisa mpu"/>
      <sheetName val="EMPIRIS (2)"/>
      <sheetName val="4-Basic Price (2)"/>
      <sheetName val="r df kw"/>
      <sheetName val="df kw"/>
      <sheetName val="L 1"/>
      <sheetName val="L 5"/>
      <sheetName val="L 6a"/>
      <sheetName val="L 6b"/>
      <sheetName val="L 7"/>
      <sheetName val="L 10"/>
      <sheetName val="L 11"/>
      <sheetName val="L 12"/>
      <sheetName val="L 13"/>
      <sheetName val="L 14"/>
      <sheetName val="A DA"/>
      <sheetName val="Cerocok bambu"/>
      <sheetName val="urugan kembali"/>
      <sheetName val="Bongkaran batu pasangan"/>
      <sheetName val="pipa besi"/>
      <sheetName val="Beton Bertulang"/>
      <sheetName val="Plesteran 1.3"/>
      <sheetName val="LPM"/>
      <sheetName val="TIME SCL (2)"/>
      <sheetName val="TIME SCL"/>
      <sheetName val="C-BPTUB"/>
      <sheetName val="TS PU"/>
      <sheetName val="EVPU (2)"/>
      <sheetName val="LP (2)"/>
      <sheetName val="Rkp Mc Final"/>
      <sheetName val="Rkp Mc"/>
      <sheetName val="Galian Saluran"/>
      <sheetName val="Tnh Timbun"/>
      <sheetName val="Timbun Pilihan"/>
      <sheetName val="Pyp Bdn Jln"/>
      <sheetName val="KlasA"/>
      <sheetName val="KlasB"/>
      <sheetName val="Prime Coat"/>
      <sheetName val="Take Coat"/>
      <sheetName val="K.300 Box"/>
      <sheetName val="K.300 Plat Btn"/>
      <sheetName val="K.250 Ttp Saluran"/>
      <sheetName val="K.250 samping dekranas"/>
      <sheetName val="K.175 Kerb"/>
      <sheetName val="K. 125"/>
      <sheetName val="Rkp Besi Penutup Plat Beton"/>
      <sheetName val="Besi Box Culvert &amp; Plat Beton"/>
      <sheetName val="Besi Penutup Plat Beton"/>
      <sheetName val="Pintu Pagar D"/>
      <sheetName val="Bongkar Beton"/>
      <sheetName val="Pond Crucuk"/>
      <sheetName val="Pas Batu Plat Beton"/>
      <sheetName val="Pas Batu Ttp Saluran"/>
      <sheetName val="Handrail"/>
      <sheetName val="Screen"/>
      <sheetName val="Pipa 4 &quot;"/>
      <sheetName val="Kerb Pracetak"/>
      <sheetName val="Expose Kricak"/>
      <sheetName val="Paving Block"/>
      <sheetName val="Lampu"/>
      <sheetName val="Pulau &amp; Taman"/>
      <sheetName val="S 3 - K 2"/>
      <sheetName val="Anl Teknis"/>
      <sheetName val="ISIAN ADM"/>
      <sheetName val="PERSONAL (2)"/>
      <sheetName val="STRUKTUR (2)"/>
      <sheetName val="NERACA (2)"/>
      <sheetName val="PENGALAMAN"/>
      <sheetName val="PQ"/>
      <sheetName val="PERLENGKAPAN"/>
      <sheetName val="DTPEKERJAAN"/>
      <sheetName val="Schedule BBt 13-BBt15"/>
      <sheetName val="3Div3"/>
      <sheetName val="Analisa1"/>
      <sheetName val="HArga Upah BAhan"/>
      <sheetName val="S-Penawaran"/>
      <sheetName val="DMP-Utama"/>
      <sheetName val="Analisa DMPU"/>
      <sheetName val="On Site"/>
      <sheetName val="Bahan DN"/>
      <sheetName val="Pernyataan"/>
      <sheetName val="Check List"/>
      <sheetName val="Pembatas"/>
      <sheetName val="rumput"/>
      <sheetName val="Koef (2)"/>
      <sheetName val="Ans"/>
      <sheetName val="Kua"/>
      <sheetName val="Data Isi Disini"/>
      <sheetName val="DH"/>
      <sheetName val="TAB"/>
      <sheetName val="Koef"/>
      <sheetName val="daftar-keb-bhn"/>
      <sheetName val="RAB-TOT"/>
      <sheetName val="RAB -1"/>
      <sheetName val="RAB -2"/>
      <sheetName val="RAB-3"/>
      <sheetName val="RAB-4"/>
      <sheetName val="RAB-5"/>
      <sheetName val="Anal-BM"/>
      <sheetName val="Anal-alat"/>
      <sheetName val="hrg-stn-pek"/>
      <sheetName val="Hrg-Bahan"/>
      <sheetName val="Hrg-Upah"/>
      <sheetName val="Sub-kotrak"/>
      <sheetName val="Data Diseleksi"/>
      <sheetName val="Data-pendukung"/>
      <sheetName val="Pengirus Per."/>
      <sheetName val="Pemilik Modal"/>
      <sheetName val="Alat Utama"/>
      <sheetName val="Teknik1"/>
      <sheetName val="L = 150"/>
      <sheetName val="Harga Upah &amp; Bahan"/>
      <sheetName val="Input+Output Data"/>
      <sheetName val="BTL Kantor"/>
      <sheetName val="BTL Lapangan"/>
      <sheetName val="Crushed Stone"/>
      <sheetName val="Base Class A"/>
      <sheetName val="Base Class B"/>
      <sheetName val="AC Binder"/>
      <sheetName val="AC Wearing"/>
      <sheetName val="HRS-WC"/>
      <sheetName val="Tack Coat"/>
      <sheetName val="DAFTR MP"/>
      <sheetName val="ANAL. TEKNIS"/>
      <sheetName val="U&amp;B"/>
      <sheetName val="Table 1"/>
      <sheetName val="PRA - RK3K"/>
      <sheetName val="Hrg-Sat-Dasar"/>
      <sheetName val="Analisa Lump Sum"/>
      <sheetName val="Daft-Hrg-Sat-Pek"/>
      <sheetName val="Mat-onsite"/>
      <sheetName val="Kon-Kap"/>
      <sheetName val="Daf-Mata Utama"/>
      <sheetName val="Daf. Usulan Alat"/>
      <sheetName val="Daf. Usulan Staf"/>
      <sheetName val="Perny. Bukan PN-TNI"/>
      <sheetName val="Daf. Keb. Tenaga"/>
      <sheetName val="Daf. Keb. Bahan"/>
      <sheetName val="RAB  (2)"/>
      <sheetName val="Analisa Harga Satuan (2)"/>
      <sheetName val="RAB total"/>
      <sheetName val="Upah-Bahan-Alat"/>
      <sheetName val="Daftar Kebutuhan Tenaga"/>
      <sheetName val="Daftar Kebutuhan Bahan"/>
      <sheetName val="Analisa Mob."/>
      <sheetName val="Daftar Staf Inti Proyek"/>
      <sheetName val="support-data"/>
      <sheetName val="Metode Penawaran"/>
      <sheetName val="Perny ikut Lelang"/>
      <sheetName val="daftar-hrg-pek"/>
      <sheetName val="Konfirmasi-kap"/>
      <sheetName val="Koefisien-bahan"/>
      <sheetName val="daftar-peralatan"/>
      <sheetName val="PENGGUNAAN PRODUK DLM NEGERI"/>
      <sheetName val="Rescedult"/>
      <sheetName val="time_schedule"/>
      <sheetName val="R A B1"/>
      <sheetName val="R A B 2"/>
      <sheetName val="R A B 3"/>
      <sheetName val="R A B 4"/>
      <sheetName val="R A B 5-Sumpur Laston"/>
      <sheetName val="R A B 6"/>
      <sheetName val="Anal Keof Bab 1-5"/>
      <sheetName val="Anal Keof Bab 6-10"/>
      <sheetName val="Analisa1-10"/>
      <sheetName val="Anal-onsite"/>
      <sheetName val="Anal-Teknik"/>
      <sheetName val="RAB1 (2)"/>
      <sheetName val="An.Backhoe"/>
      <sheetName val="An.Buldoz"/>
      <sheetName val="C.Mixer"/>
      <sheetName val="An.Vibro"/>
      <sheetName val="Stamper"/>
      <sheetName val="D.Truck"/>
      <sheetName val="An.Shovel"/>
      <sheetName val="Recapitulation"/>
      <sheetName val="H_BHN"/>
      <sheetName val="Input_Data"/>
      <sheetName val="Lamp."/>
      <sheetName val="Anl. Teknis"/>
      <sheetName val="HDS BhnUph"/>
      <sheetName val="HDS Alat"/>
      <sheetName val="Jdw Kerja"/>
      <sheetName val="Jdw Alat"/>
      <sheetName val="Jdw Bahan"/>
      <sheetName val="Jdw Personil"/>
      <sheetName val="Judul Cover"/>
      <sheetName val="Rekapitulasi (1A)"/>
      <sheetName val="R A B (1B)"/>
      <sheetName val="Analisa1-10 (1C-D)"/>
      <sheetName val="Mata Pemb Utama (1E)"/>
      <sheetName val="Analisa-Harga (1F)"/>
      <sheetName val="Upah&amp;Bahan (2)"/>
      <sheetName val="time_schedule (3)"/>
      <sheetName val="daftar-personil (4)"/>
      <sheetName val="daftar-peralatan (5)"/>
      <sheetName val="Sub-kontrak (6)"/>
      <sheetName val="Anal-onsite (7)"/>
      <sheetName val="Konfirmasi-kap (8)"/>
      <sheetName val="Koefisien-bahan (9)"/>
      <sheetName val="Bukan Pegawai Negeri "/>
      <sheetName val="envelope"/>
      <sheetName val="check-list 3"/>
      <sheetName val="List of Major 4"/>
      <sheetName val="Appendix 5"/>
      <sheetName val="Schedule 1"/>
      <sheetName val="Bid summary"/>
      <sheetName val="Estimated"/>
      <sheetName val="Price-analysis 2"/>
      <sheetName val="base price"/>
      <sheetName val="onsite anal 2c"/>
      <sheetName val="material-coef2"/>
      <sheetName val="routine-maintenance 2b"/>
      <sheetName val="material-coeffisient"/>
      <sheetName val="equipment 6"/>
      <sheetName val="personil 7"/>
      <sheetName val="Sub-contract 8"/>
      <sheetName val="Estimate of Foreign 10-1"/>
      <sheetName val="Breakdown 10-2"/>
      <sheetName val="Foreign Indices 11"/>
      <sheetName val="civil official"/>
      <sheetName val="confirmation of crushing 2d"/>
      <sheetName val="Perny. Tenaga Teknik"/>
      <sheetName val="Koto-Lambah"/>
      <sheetName val="Landia-Ranah"/>
      <sheetName val="Rekap (3)"/>
      <sheetName val="Gadut-Dama"/>
      <sheetName val="Rekap (4)"/>
      <sheetName val="Pinang-Koto"/>
      <sheetName val="Data Lelang"/>
      <sheetName val="Daftar simak"/>
      <sheetName val="Amplop"/>
      <sheetName val="Rek - Tahun 2001"/>
      <sheetName val="Gumarang"/>
      <sheetName val="Ombilin"/>
      <sheetName val="Psr Aur-1"/>
      <sheetName val="Perwira"/>
      <sheetName val="Padat Karya"/>
      <sheetName val="Hafid Jalil"/>
      <sheetName val="Analisa BOW"/>
      <sheetName val="Kebutuhan Alat"/>
      <sheetName val="Jadwal Bahan"/>
      <sheetName val="Jadwal Alat"/>
      <sheetName val="URUTAN KERJA DOMINAN"/>
      <sheetName val="Perny ikut Lelang (2)"/>
      <sheetName val="Kbnr Dokumen"/>
      <sheetName val="Tenaga Inti"/>
      <sheetName val="Prod Negeri"/>
      <sheetName val="A Hrg Sat"/>
      <sheetName val="Dft Hrg Sst"/>
      <sheetName val="Upah Alat"/>
      <sheetName val="R A B"/>
      <sheetName val="Data Kontrak"/>
      <sheetName val="Perny tdk Menuntut"/>
      <sheetName val="Perny BBM"/>
      <sheetName val="Mesjid Raya - Koto Tuo"/>
      <sheetName val="Pdg Panjang - Labuatan"/>
      <sheetName val="Jln Propinsi - Sp Mesjid"/>
      <sheetName val="Koefi"/>
      <sheetName val="Prog"/>
      <sheetName val="Coba-coba"/>
      <sheetName val="Baja Tulangan"/>
      <sheetName val="Beton"/>
      <sheetName val="Concreting"/>
      <sheetName val="Cnth Itungan Girder"/>
      <sheetName val="Cnth Itungan Girder juga"/>
      <sheetName val="Diafragma"/>
      <sheetName val="Dndng Sumuran"/>
      <sheetName val="Expntion Joints"/>
      <sheetName val="Exp Joint"/>
      <sheetName val="Formwork"/>
      <sheetName val="Girder 16.6"/>
      <sheetName val="Girder 17.6"/>
      <sheetName val="Girder 22.6"/>
      <sheetName val="Girder 25.6"/>
      <sheetName val="Girder 28.6"/>
      <sheetName val="Girder 30.8"/>
      <sheetName val="Girder 31.8"/>
      <sheetName val="Girder 35.8"/>
      <sheetName val="K500"/>
      <sheetName val="K400"/>
      <sheetName val="K350"/>
      <sheetName val="K300"/>
      <sheetName val="K250"/>
      <sheetName val="K175"/>
      <sheetName val="K125(lama)"/>
      <sheetName val="K1250(baru)"/>
      <sheetName val="Psngan Batu"/>
      <sheetName val="Perk Beton"/>
      <sheetName val="Sand-Bedding"/>
      <sheetName val="Staging"/>
      <sheetName val="Gal Tnp Cold Mllng"/>
      <sheetName val="Gal Cold Milling"/>
      <sheetName val="Pekrjaan Pk Jack Hammer"/>
      <sheetName val="RESUM-2"/>
      <sheetName val="PROSES-EVA-LLG"/>
      <sheetName val="TABEL-A-B-C (3)"/>
      <sheetName val="TABEL MUNDUR"/>
      <sheetName val="TABEL-D"/>
      <sheetName val="BAHP"/>
      <sheetName val="REKOM"/>
      <sheetName val="BAB-1-IV"/>
      <sheetName val="BAB-VI"/>
      <sheetName val="BAB-VII"/>
      <sheetName val="ARITMATIK"/>
      <sheetName val="TOTAL HARGA"/>
      <sheetName val="BAB-VIII"/>
      <sheetName val="BAB-IX"/>
      <sheetName val="VII-1"/>
      <sheetName val="VII-2"/>
      <sheetName val="VII-3"/>
      <sheetName val="VII-4"/>
      <sheetName val="VII-5"/>
      <sheetName val="Lampiran Pen"/>
      <sheetName val="Daftar personil inti"/>
      <sheetName val="Daftar jenis alat utama"/>
      <sheetName val="H.Alat"/>
      <sheetName val="Daftar Pek. utama"/>
      <sheetName val="Form. TKDN"/>
      <sheetName val="Form. PRA-RK3K"/>
      <sheetName val="Daftar barang impor"/>
      <sheetName val="Form. Analisa teknis Sat. Pek"/>
      <sheetName val="Kul"/>
      <sheetName val="Jbt"/>
      <sheetName val="An.BOW"/>
      <sheetName val="An. HS"/>
      <sheetName val="Upah "/>
      <sheetName val="REKAP NAMA"/>
      <sheetName val="COV TAWAR"/>
      <sheetName val="UPAH (2)"/>
      <sheetName val="Scadule"/>
      <sheetName val="Scadule (2)"/>
      <sheetName val="Scadule (3)"/>
      <sheetName val="Scadule (4)"/>
      <sheetName val="Scadule (5)"/>
      <sheetName val="Scadule (6)"/>
      <sheetName val="Rumah"/>
      <sheetName val="Scadule (7)"/>
      <sheetName val="Scadule (8)"/>
      <sheetName val="Permanen"/>
      <sheetName val="SP"/>
      <sheetName val="S add"/>
      <sheetName val="REKAP DPRD "/>
      <sheetName val="RAB DPRD"/>
      <sheetName val="STRUTUR"/>
      <sheetName val="BACK UP BESI"/>
      <sheetName val="Din2g BaTa"/>
      <sheetName val="Ttk LaMPu"/>
      <sheetName val="DinDinG PartiSi"/>
      <sheetName val="REKAP WALIKOTA"/>
      <sheetName val="RAB WALIKOTA"/>
      <sheetName val="RAB 3"/>
      <sheetName val="RAB 4"/>
      <sheetName val="RAB 5"/>
      <sheetName val="RAB 6"/>
      <sheetName val="RAB 7"/>
      <sheetName val="RAB 8"/>
      <sheetName val="RAB 9"/>
      <sheetName val="RAB 10"/>
      <sheetName val="RAB 11"/>
      <sheetName val="RAB 12"/>
      <sheetName val="Anl El"/>
      <sheetName val="mobilisasi 1"/>
      <sheetName val="mobilisasi 2"/>
      <sheetName val="UpahJalan"/>
      <sheetName val="K224"/>
      <sheetName val="DC"/>
      <sheetName val="Rek Mob"/>
      <sheetName val="C100-900"/>
      <sheetName val="3Div10a"/>
      <sheetName val="3Div10b"/>
      <sheetName val="3Div10c"/>
      <sheetName val="L.1a"/>
      <sheetName val="L.1b"/>
      <sheetName val="L.2b"/>
      <sheetName val="L.5a"/>
      <sheetName val="L.5b"/>
      <sheetName val="L.13.1"/>
      <sheetName val="Surat Pernyataan"/>
      <sheetName val="Daftar Rekanan"/>
      <sheetName val="Divisi 1"/>
      <sheetName val="Divisi 2"/>
      <sheetName val="Divisi 3"/>
      <sheetName val="Divisi 4"/>
      <sheetName val="Divisi 5"/>
      <sheetName val="Divisi 6"/>
      <sheetName val="Divisi 8"/>
      <sheetName val="Rekap-Ruas"/>
      <sheetName val="Koto Panjang"/>
      <sheetName val="Sungayang"/>
      <sheetName val="Batu Batikam"/>
      <sheetName val="Simp.Cubadak"/>
      <sheetName val="cov-ruas"/>
      <sheetName val="Daftar tagihan"/>
      <sheetName val="Rekap Jalan"/>
      <sheetName val="RAB Jalan"/>
      <sheetName val="Rekap Kb. Putih"/>
      <sheetName val="RAB Kb. Putih"/>
      <sheetName val="Rekap Panji"/>
      <sheetName val="RAB Panji"/>
      <sheetName val="Rekap Sp. Kapau"/>
      <sheetName val="RAB Sp. Kapau"/>
      <sheetName val="Rekap Koto Baru"/>
      <sheetName val="RAB Koto Baru"/>
      <sheetName val="Anal. Harga Bahan"/>
      <sheetName val="Analisa Harga Pek."/>
      <sheetName val="Anal Koef Bab 1-5"/>
      <sheetName val="Anal Koef Bab 6-10"/>
      <sheetName val="Hps"/>
      <sheetName val="sch alat"/>
      <sheetName val="Sch Personil"/>
      <sheetName val="Strtr Orgn"/>
      <sheetName val="Metode Batu"/>
      <sheetName val="Data Rumus"/>
      <sheetName val="ALATBERAT"/>
      <sheetName val="INDEK ALAT"/>
      <sheetName val="Bid"/>
      <sheetName val="DafAHS"/>
      <sheetName val="pricing"/>
      <sheetName val="AHSAlat"/>
      <sheetName val="jadwal2"/>
      <sheetName val="hitkeb"/>
      <sheetName val="prodalat"/>
      <sheetName val="keb"/>
      <sheetName val="XXXXXXXXC"/>
      <sheetName val="XXXXXXXXD"/>
      <sheetName val="XXXXXXXXE"/>
      <sheetName val="INDEKS"/>
      <sheetName val="JABATAN"/>
      <sheetName val="Pondasi-Apt"/>
      <sheetName val="STR-APRT-WIKA"/>
      <sheetName val="Plafon"/>
      <sheetName val="RAB-ME"/>
      <sheetName val="RAB-ARS"/>
      <sheetName val="RAB-STR"/>
      <sheetName val="Analisa G   K"/>
      <sheetName val="Analisa  F  I"/>
      <sheetName val="pre_sum"/>
      <sheetName val="person "/>
      <sheetName val="hitungan"/>
      <sheetName val="Summary-PI"/>
      <sheetName val="Keterangan"/>
      <sheetName val="rekap-all"/>
      <sheetName val="kantin"/>
      <sheetName val="III"/>
      <sheetName val="OFFICE"/>
      <sheetName val="V"/>
      <sheetName val="Warehouse"/>
      <sheetName val="VII"/>
      <sheetName val="VIII"/>
      <sheetName val="IX"/>
      <sheetName val="X"/>
      <sheetName val="XI"/>
      <sheetName val="Pipe Rack"/>
      <sheetName val="Menara"/>
      <sheetName val="IV"/>
      <sheetName val="VI"/>
      <sheetName val="Estimate"/>
      <sheetName val="div31"/>
      <sheetName val="div71"/>
      <sheetName val="1-REKAP"/>
      <sheetName val="1-BQ"/>
      <sheetName val="3-DIV1"/>
      <sheetName val="3-DIV2"/>
      <sheetName val="3-DIV3"/>
      <sheetName val="3-DIV4"/>
      <sheetName val="3-DIV5"/>
      <sheetName val="3-DIV6"/>
      <sheetName val="3-DIV7"/>
      <sheetName val="3-DIV7.1"/>
      <sheetName val="3-DIV8"/>
      <sheetName val="3-DIV9"/>
      <sheetName val="3-DIV10"/>
      <sheetName val="batu kosong"/>
      <sheetName val="pas. batu talud"/>
      <sheetName val="pipa pvc"/>
      <sheetName val="geotextile"/>
      <sheetName val="timbunan tanah"/>
      <sheetName val="SIRTU"/>
      <sheetName val="galian manual"/>
      <sheetName val="beton-K300"/>
      <sheetName val="beton-K175"/>
      <sheetName val="besi"/>
      <sheetName val="KERB"/>
      <sheetName val="GORONG-GORONG"/>
      <sheetName val="DAFTAR HARGA UPAH"/>
      <sheetName val="DAFTAR HARGA ALAT"/>
      <sheetName val="Rekap Mock"/>
      <sheetName val="di Areal Tambak"/>
      <sheetName val="WB-Tambak"/>
      <sheetName val="BQBAJA"/>
      <sheetName val="Persp"/>
      <sheetName val="Der"/>
      <sheetName val="Ter"/>
      <sheetName val="KTR"/>
      <sheetName val="Gudang"/>
      <sheetName val="gd 2"/>
      <sheetName val="Pos"/>
      <sheetName val="PW"/>
      <sheetName val="Infr"/>
      <sheetName val="DIV6.1"/>
      <sheetName val="DIV6.4"/>
      <sheetName val="DIV7.1"/>
      <sheetName val="DIV7.2"/>
      <sheetName val="DIV10.1"/>
      <sheetName val="DIV11"/>
      <sheetName val="Agregat"/>
      <sheetName val="Sc.P"/>
      <sheetName val="Da"/>
      <sheetName val="Df"/>
      <sheetName val="MDM"/>
      <sheetName val="D7"/>
      <sheetName val="D7a"/>
      <sheetName val="D8"/>
      <sheetName val="D10"/>
      <sheetName val="D11"/>
      <sheetName val="Rekapitulasi H S P"/>
      <sheetName val="Harga Upah "/>
      <sheetName val="HSA &amp; PAB"/>
      <sheetName val="A H S P"/>
      <sheetName val="Rekapitulasi H S P (2)"/>
      <sheetName val="STANDARD ANALISA Harga Satuan P"/>
      <sheetName val="Anal_ Pancang"/>
      <sheetName val="Vol  bekist dan Stiger trestel"/>
      <sheetName val="Bekisting balok"/>
      <sheetName val="Stiger balok"/>
      <sheetName val="Transpor antar pulau"/>
      <sheetName val="Tes beton"/>
      <sheetName val="Vol Dudukan MB&amp;catWork"/>
      <sheetName val="Vol Bek&amp;stiger BD"/>
      <sheetName val="Vol Selimut"/>
      <sheetName val="Vol BESI TRESTEL"/>
      <sheetName val="Tgl Penawaran"/>
      <sheetName val="RAB Total 2006"/>
      <sheetName val="Harga Agg Di Kamal"/>
      <sheetName val="Harga Profil Di Kamal"/>
      <sheetName val="HARGA SAT KAMAL"/>
      <sheetName val="ANA K225 besi bekis trestel&amp;BD"/>
      <sheetName val="RAB Murni 2006"/>
      <sheetName val="REKAP MURNI"/>
      <sheetName val="Alat Bantu Cor&amp;Penyebrangan"/>
      <sheetName val="Ana selimut"/>
      <sheetName val="HArga Tiang pancang"/>
      <sheetName val="Met k225 besi bekis Tres&amp;BD"/>
      <sheetName val="BAHAN DASAR"/>
      <sheetName val="RAB 2006"/>
      <sheetName val="TPI"/>
      <sheetName val=" Bekisting poer"/>
      <sheetName val="Stiger poer"/>
      <sheetName val="Bekistinr plat"/>
      <sheetName val="Stiger plat"/>
      <sheetName val="Landasan stiger"/>
      <sheetName val="Vender"/>
      <sheetName val="Biaya Pompa dan Mixer"/>
      <sheetName val="COVER OE"/>
      <sheetName val="REKAP OE"/>
      <sheetName val="RAB OE"/>
      <sheetName val="Analisa OE"/>
      <sheetName val="HARGA SAT KAMAL OE"/>
      <sheetName val="BETON RADY MIX"/>
      <sheetName val="10.1 (1)"/>
      <sheetName val="10.1 (2)"/>
      <sheetName val="10.1 (3)"/>
      <sheetName val="10.1 (4)"/>
      <sheetName val="10.1 (5)"/>
      <sheetName val="."/>
      <sheetName val="Harga S Dasar UNTUK DIISI"/>
      <sheetName val="quary"/>
      <sheetName val="Cover Balong"/>
      <sheetName val="Cover B.Urip"/>
      <sheetName val="Kop Add.Banyu U "/>
      <sheetName val="Add. III B.Urip"/>
      <sheetName val="Kop Add.Balong"/>
      <sheetName val="Add.Balong III"/>
      <sheetName val="4-ANTEK"/>
      <sheetName val="BAHAN , UPAH , ALAT"/>
      <sheetName val="5-ALAT"/>
      <sheetName val="8-Lamp1"/>
      <sheetName val="8-lamp5"/>
      <sheetName val="8-Lamp6.B"/>
      <sheetName val="8-Lamp10"/>
      <sheetName val="8-Lamp9"/>
      <sheetName val="8-Lamp11"/>
      <sheetName val="8-Lamp13"/>
      <sheetName val="8-Lamp14 "/>
      <sheetName val="8-Lamp15"/>
      <sheetName val="9-DATA"/>
      <sheetName val="10-SIMAK"/>
      <sheetName val="11-S.PEN"/>
      <sheetName val="pnl"/>
      <sheetName val="kbl"/>
      <sheetName val="cov1"/>
      <sheetName val="duct"/>
      <sheetName val="d51"/>
      <sheetName val="d52"/>
      <sheetName val="d53"/>
      <sheetName val="d54"/>
      <sheetName val="d55a"/>
      <sheetName val="d55"/>
      <sheetName val="d56"/>
      <sheetName val="tamb"/>
      <sheetName val="an71"/>
      <sheetName val="d71"/>
      <sheetName val="d72"/>
      <sheetName val="d73"/>
      <sheetName val="d74"/>
      <sheetName val="d75"/>
      <sheetName val="B.Bank"/>
      <sheetName val="Transpor karyawan"/>
      <sheetName val="Huruf (2)"/>
      <sheetName val="Penawaran Harga"/>
      <sheetName val="Lamp Penawaran"/>
      <sheetName val="Alat untuk proyek"/>
      <sheetName val="matapembayaranutama"/>
      <sheetName val="Kerjaan Sub Kon"/>
      <sheetName val="BQ1"/>
      <sheetName val="skedul Pelaksanaan"/>
      <sheetName val="Metker"/>
      <sheetName val="SEGITIGA"/>
      <sheetName val="Metode pakai"/>
      <sheetName val="Alat pakai"/>
      <sheetName val="URUT"/>
      <sheetName val="HSUB SARPRA"/>
      <sheetName val="RAB-Kons"/>
      <sheetName val="HSPek 101-202"/>
      <sheetName val="Rekap-Kons"/>
      <sheetName val="Uditch"/>
      <sheetName val="BOQ lama"/>
      <sheetName val="antek a"/>
      <sheetName val="antek (2)"/>
      <sheetName val="antek(3)"/>
      <sheetName val="antek (4)"/>
      <sheetName val="antek (5)"/>
      <sheetName val="antek (6)"/>
      <sheetName val="antek (7.1-5)"/>
      <sheetName val="antek (7.6)"/>
      <sheetName val="antek (7.9-15)"/>
      <sheetName val="antek (8)"/>
      <sheetName val="sat a"/>
      <sheetName val="sat (1)"/>
      <sheetName val="sat (2)"/>
      <sheetName val="sat (3)"/>
      <sheetName val="sat (4)"/>
      <sheetName val="sat (5)"/>
      <sheetName val="sat (6)"/>
      <sheetName val="sat (7)"/>
      <sheetName val="sat (8)"/>
      <sheetName val="MOBILSS 2"/>
      <sheetName val="daftar (2)"/>
      <sheetName val="Harga Aspal"/>
      <sheetName val="an1"/>
      <sheetName val="ut1"/>
      <sheetName val="master tandatangan"/>
      <sheetName val="Surat Penawarn"/>
      <sheetName val="CHEKL LIST"/>
      <sheetName val="Kapasitas AMP"/>
      <sheetName val="DIV6-2"/>
      <sheetName val="Methode lengkap"/>
      <sheetName val="TIME SCHEDULE tenaga&amp;alat"/>
      <sheetName val="ANAL lump sum"/>
      <sheetName val="ANLS HARGA ALAT"/>
      <sheetName val="TOOL&amp;EMPLOY"/>
      <sheetName val="RAB2"/>
      <sheetName val="RAB2 (2)"/>
      <sheetName val="S_DAYA"/>
      <sheetName val="SUB-KONTRAKKAN"/>
      <sheetName val="anaMob"/>
      <sheetName val="anaUTama"/>
      <sheetName val="UrtekUtama"/>
      <sheetName val="M.Pembyr Utm"/>
      <sheetName val="PERHIT-KOEF"/>
      <sheetName val="scheTenaga"/>
      <sheetName val="ScheBahan"/>
      <sheetName val="scheAlat"/>
      <sheetName val="Personalia Pengalaman"/>
      <sheetName val="PROSENTASE PEK."/>
      <sheetName val="DPembyUtama"/>
      <sheetName val="RAP2"/>
      <sheetName val="RAP (2)"/>
      <sheetName val="JAD .2"/>
      <sheetName val="yasurya pramama"/>
      <sheetName val="sat pek"/>
      <sheetName val="HARGA PERALATAN"/>
      <sheetName val="analisa 1"/>
      <sheetName val="ANALISA.2"/>
      <sheetName val="Kuda2"/>
      <sheetName val="Gording"/>
      <sheetName val="keramik"/>
      <sheetName val="Kebenaran"/>
      <sheetName val="biodata"/>
      <sheetName val="batu kali"/>
      <sheetName val="bekas"/>
      <sheetName val="hargaSatuan"/>
      <sheetName val="batu"/>
      <sheetName val="tumbukBek"/>
      <sheetName val="tumbukBekBes"/>
      <sheetName val="angk200"/>
      <sheetName val="REKAP FO"/>
      <sheetName val="RAB 2007"/>
      <sheetName val="ANALISA HRG SAT."/>
      <sheetName val="pancang"/>
      <sheetName val="perincian"/>
      <sheetName val="duba"/>
      <sheetName val="304-06"/>
      <sheetName val="CAT-HAR"/>
      <sheetName val="304-01"/>
      <sheetName val="304-02"/>
      <sheetName val="304-03"/>
      <sheetName val="304-04"/>
      <sheetName val="304-05"/>
      <sheetName val="304-07"/>
      <sheetName val="304-08"/>
      <sheetName val="304-09"/>
      <sheetName val="304-10"/>
      <sheetName val="304-11"/>
      <sheetName val="304-12"/>
      <sheetName val="304-13"/>
      <sheetName val="304-14"/>
      <sheetName val="304_06"/>
      <sheetName val="REK-EL "/>
      <sheetName val="REK-TRONIK"/>
      <sheetName val="t-phone"/>
      <sheetName val="struktur(kontrak)"/>
      <sheetName val="BQ STR GARUDA"/>
      <sheetName val="BQ 1"/>
      <sheetName val="Royal"/>
      <sheetName val="AC &amp; Fan "/>
      <sheetName val="Bag_2"/>
      <sheetName val="Bag_9"/>
      <sheetName val="Concrete"/>
      <sheetName val="Bill rekap"/>
      <sheetName val="escon"/>
      <sheetName val="2_x0000__x0000_"/>
      <sheetName val="2??"/>
      <sheetName val="II.5"/>
      <sheetName val="2_x005f_x0000__x005f_x0000_"/>
      <sheetName val="NAMES"/>
      <sheetName val="Ind.MP Sch."/>
      <sheetName val="2__"/>
      <sheetName val="luar"/>
      <sheetName val="satuan_pek"/>
      <sheetName val="RINC FIN T4  _3_"/>
      <sheetName val="RINC FIN T4  _2_"/>
      <sheetName val="RINC hotel"/>
      <sheetName val="RINC FIN T4 "/>
      <sheetName val="daffin"/>
      <sheetName val="rekap_total"/>
      <sheetName val="REK-EL_"/>
      <sheetName val="BQ_STR_GARUDA"/>
      <sheetName val="BQ_1"/>
      <sheetName val="AC_&amp;_Fan_"/>
      <sheetName val="rek_det_1-3"/>
      <sheetName val="BIAYA_PEGAWAI"/>
      <sheetName val="Bill_rekap"/>
      <sheetName val="Bill_of_Qty"/>
      <sheetName val="Kolom UT"/>
      <sheetName val="PIPING"/>
      <sheetName val="D2.8"/>
      <sheetName val="D4.4.1"/>
      <sheetName val="D4.4.2"/>
      <sheetName val="D4.4.3"/>
      <sheetName val="Bill of Qty MEP"/>
      <sheetName val="Rekap Addendum"/>
      <sheetName val="2_x005f_x005f_x005f_x0000__x005f_x005f_x005f_x0000_"/>
      <sheetName val="R. MINGGU"/>
      <sheetName val="BILANGAN"/>
      <sheetName val="REKAP MC (Baru)"/>
      <sheetName val="REKAP MC"/>
      <sheetName val="MC UMUM"/>
      <sheetName val="MC DRAINASE"/>
      <sheetName val="MC TANAH"/>
      <sheetName val="MC PKBJ"/>
      <sheetName val="MC BTR"/>
      <sheetName val="MC PA"/>
      <sheetName val="MC STRKTR"/>
      <sheetName val="MC PKDPK"/>
      <sheetName val="TITIP"/>
      <sheetName val="REQUEST"/>
      <sheetName val="SCHEDULLE"/>
      <sheetName val="Huruf (3)"/>
      <sheetName val="ALS-TKNIK"/>
      <sheetName val="dasar"/>
      <sheetName val="samp"/>
      <sheetName val="GLENM"/>
      <sheetName val="ANALISA-2"/>
      <sheetName val="amtek"/>
      <sheetName val="SW ALT"/>
      <sheetName val="Dalat"/>
      <sheetName val="Sched."/>
      <sheetName val="alue deah teungoh1"/>
      <sheetName val="alue deah teungoh"/>
      <sheetName val="matang rayeuk1"/>
      <sheetName val="matang rayeuk"/>
      <sheetName val="jeulingke1"/>
      <sheetName val="jeulingke"/>
      <sheetName val="lambaro skep1"/>
      <sheetName val="lambaro skep"/>
      <sheetName val="tibang1"/>
      <sheetName val="tibang"/>
      <sheetName val="deah raya1"/>
      <sheetName val="deah raya"/>
      <sheetName val="pante riek1"/>
      <sheetName val="lam awe"/>
      <sheetName val="lam awe 1"/>
      <sheetName val="pante riek"/>
      <sheetName val="WAKTU"/>
      <sheetName val="DPD"/>
      <sheetName val="DPU (2)"/>
      <sheetName val="Div-7"/>
      <sheetName val="Ls-Mobilisasi (OK)"/>
      <sheetName val="SAT-DAS (2)"/>
      <sheetName val="SAT-DAS"/>
      <sheetName val="Ur-Anl (ok punya)"/>
      <sheetName val="Analisa (ok punya)"/>
      <sheetName val="Kuan&amp;Harga(BQ)"/>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 val="Kuan&amp;Harga"/>
      <sheetName val="Ur-Anl (ok )"/>
      <sheetName val="Analisa (ok)"/>
      <sheetName val="Lamp-1 (Schedule ok (2)"/>
      <sheetName val="DFT UPAH &amp; BAHAN"/>
      <sheetName val="Analisa (ok) (2)"/>
      <sheetName val="HPS-05"/>
      <sheetName val="Anl.Harsat Alat ok"/>
      <sheetName val="ANAL Teknik "/>
      <sheetName val="Utama"/>
      <sheetName val="AnlB"/>
      <sheetName val="Grg2"/>
      <sheetName val="Ps5"/>
      <sheetName val="Anl1"/>
      <sheetName val="Anls3.3"/>
      <sheetName val="Anl.PasBAtu"/>
      <sheetName val="Anls3.9"/>
      <sheetName val="Anls3.6"/>
      <sheetName val="Agrgt"/>
      <sheetName val="Lamp 9"/>
      <sheetName val="Ur-Anl"/>
      <sheetName val="-"/>
      <sheetName val="Dftr"/>
      <sheetName val="REKAP &amp; RAB"/>
      <sheetName val="URAIAN ANALISA HARGA SATUAN "/>
      <sheetName val="Upah&amp;Bhn"/>
      <sheetName val="DAFTAR USULAN PERALATAN"/>
      <sheetName val="STRUKTUR ORGANISASI LAPANGAN"/>
      <sheetName val="Setel"/>
      <sheetName val="ANALISA.K"/>
      <sheetName val="RAB JLN"/>
      <sheetName val="REKAP ANL.BOW"/>
      <sheetName val="UPAH-BAHAN"/>
      <sheetName val="Tskpa"/>
      <sheetName val="Foto"/>
      <sheetName val="LINK FOTO"/>
      <sheetName val="TKab"/>
      <sheetName val="Bikin_Bat_File"/>
      <sheetName val="Data UPDATE"/>
      <sheetName val="Data UPDATE (2)"/>
      <sheetName val="DAU"/>
      <sheetName val="susunan benar"/>
      <sheetName val="Keppres DAU"/>
      <sheetName val="KMK DP Murni"/>
      <sheetName val="KMK DP PNSD"/>
      <sheetName val="KMK DP ST"/>
      <sheetName val="1. DINAS PU musrenbang"/>
      <sheetName val="2. DISHUB musrenbang"/>
      <sheetName val="3. BLHK musrenbang"/>
      <sheetName val="4. PEMBANGUNAN musrenbang"/>
      <sheetName val="5. BPBD musrenbang"/>
      <sheetName val="6. DISTAMBEN musrenbang"/>
      <sheetName val="Pembahasan Bappeda"/>
      <sheetName val="renja PU"/>
      <sheetName val="DINAS PU "/>
      <sheetName val="Otsus Migas PU"/>
      <sheetName val="Pertambangan"/>
      <sheetName val="Perhubungan"/>
      <sheetName val="BPBD"/>
      <sheetName val="BLHK"/>
      <sheetName val="REKAP - GAB"/>
      <sheetName val="TOTAL OF LIEN ACCOUNTS"/>
      <sheetName val="6-19 PAY CALCULATION "/>
      <sheetName val="ARUN III"/>
      <sheetName val="BES MCGC"/>
      <sheetName val="BONTANG V"/>
      <sheetName val="BONTANG VI"/>
      <sheetName val="BONTANG II"/>
      <sheetName val="WEST NATUNA"/>
      <sheetName val="ARUN II"/>
      <sheetName val="BES-AQP"/>
      <sheetName val="BLPGV"/>
      <sheetName val="BLPGVII"/>
      <sheetName val="CORRIDOR"/>
      <sheetName val="BES KOREA II"/>
      <sheetName val="BES KCO"/>
      <sheetName val="BONT III"/>
      <sheetName val="BONT IV"/>
      <sheetName val="ONWJ"/>
      <sheetName val="KANGEAN"/>
      <sheetName val="KMI"/>
      <sheetName val="CILACAP"/>
      <sheetName val="Interest Calc."/>
      <sheetName val="Int. Calculation - after 6-18"/>
      <sheetName val="DAU '08"/>
      <sheetName val="Lamp SE Prov"/>
      <sheetName val="Lamp SE KabKota"/>
      <sheetName val="AAAAA"/>
      <sheetName val="EXIST"/>
      <sheetName val="REP"/>
      <sheetName val="REOP"/>
      <sheetName val="STIM"/>
      <sheetName val="KUPL"/>
      <sheetName val="BOR"/>
      <sheetName val="OPT-LIFT"/>
      <sheetName val="AOB"/>
      <sheetName val="AOT"/>
      <sheetName val="RAB_1"/>
      <sheetName val="RAB_2"/>
      <sheetName val="taksiran prod"/>
      <sheetName val="PHOTO"/>
      <sheetName val="PHOTO (2)"/>
      <sheetName val="Bartolomeo"/>
      <sheetName val="Policy"/>
      <sheetName val="Exercise"/>
      <sheetName val="Hasil"/>
      <sheetName val="Simulasi inti"/>
      <sheetName val="statistik"/>
      <sheetName val="sortlisted Stats"/>
      <sheetName val="Pemekaran 17 KK (2007)"/>
      <sheetName val="Final DAU"/>
      <sheetName val="BP 2007"/>
      <sheetName val="Bakor"/>
      <sheetName val="DBH SDA and Tax 2008"/>
      <sheetName val="Rekon PAD Growth"/>
      <sheetName val="PAD + DBH"/>
      <sheetName val="DAU 2005"/>
      <sheetName val="LW dan IPM"/>
      <sheetName val="Worksheet"/>
      <sheetName val="PDRB"/>
      <sheetName val="Luas Bakor 2"/>
      <sheetName val="Form Desa-1 "/>
      <sheetName val="Form Desa-2 "/>
      <sheetName val="Form Desa-3 "/>
      <sheetName val="Form Desa-4"/>
      <sheetName val="Form Desa-5"/>
      <sheetName val="Form Desa-6"/>
      <sheetName val="Form Desa-7"/>
      <sheetName val="Form Desa-8"/>
      <sheetName val="Form Desa-9"/>
      <sheetName val="Form Desa-10"/>
      <sheetName val="Form Desa-11"/>
      <sheetName val="Form Desa-12"/>
      <sheetName val="Form Desa-13"/>
      <sheetName val="Form Desa-14"/>
      <sheetName val="Form Desa-15"/>
      <sheetName val="Form Desa-16"/>
      <sheetName val="Form Desa-17"/>
      <sheetName val="Form Desa-18"/>
      <sheetName val="Form Rekap Kecamatan"/>
      <sheetName val="Provinsi"/>
      <sheetName val="Kabupaten"/>
      <sheetName val="Kecamatan"/>
      <sheetName val="Desa"/>
      <sheetName val="Prov"/>
      <sheetName val="Perk T"/>
      <sheetName val="UT"/>
      <sheetName val="NJ"/>
      <sheetName val="PGL"/>
      <sheetName val="LL"/>
      <sheetName val="LT"/>
      <sheetName val="TJ K"/>
      <sheetName val="PI"/>
      <sheetName val="UB "/>
      <sheetName val="Trg "/>
      <sheetName val="Prg "/>
      <sheetName val="AT no ok"/>
      <sheetName val="Rekap Kec"/>
      <sheetName val="Rekap Kab"/>
      <sheetName val="Rekap Prov"/>
      <sheetName val="FORM G"/>
      <sheetName val="FORM G1"/>
      <sheetName val="FORM G1 (Opr)"/>
      <sheetName val="Analisa Alat (2)"/>
      <sheetName val="An.K"/>
      <sheetName val="Kes Har"/>
      <sheetName val="REK. KBL"/>
      <sheetName val="TOS JAL"/>
      <sheetName val="R K T L P"/>
      <sheetName val="Gbr DSAIN"/>
      <sheetName val="LUAS KMDRI"/>
      <sheetName val="LUAS KMDRI &amp; BAKO"/>
      <sheetName val="DDN 07"/>
      <sheetName val="F-25.b LEMBAR CATATAN"/>
      <sheetName val="Lifting Oil"/>
      <sheetName val="R-2006"/>
      <sheetName val="CATATAN UNTUK PERBAIKAN"/>
      <sheetName val="Pember Selokan Smp diperkeras"/>
      <sheetName val="gorgor - pemjeb"/>
      <sheetName val="pel  rut bahu jln mat"/>
      <sheetName val="Daft Harg"/>
      <sheetName val="Rekap LAP."/>
      <sheetName val="10.PELENGKAP"/>
      <sheetName val="9.DRAINASE "/>
      <sheetName val="8.PERKERASAN"/>
      <sheetName val="7.PAGAR"/>
      <sheetName val="5. TIKET&amp;RETAIL"/>
      <sheetName val="4.TOWER"/>
      <sheetName val="3.MUSHOLA"/>
      <sheetName val="2.TPR"/>
      <sheetName val="1.WC UMUM"/>
      <sheetName val="KOEF. ALAT KLAS A &amp; B"/>
      <sheetName val="KOEF. ALAT LPS RESAP PENGIKAT"/>
      <sheetName val="KOEF. ALAT ATB"/>
      <sheetName val="HS-P&amp;J tipe B"/>
      <sheetName val="HSItem-Print"/>
      <sheetName val="SUM I"/>
      <sheetName val="GALBI(ki)"/>
      <sheetName val="GALBI(ka)"/>
      <sheetName val="GALBI(tg)"/>
      <sheetName val="TIMPIL"/>
      <sheetName val="LAPON-B"/>
      <sheetName val="LAPON-A"/>
      <sheetName val="BADAN JALAN"/>
      <sheetName val="URUPAS"/>
      <sheetName val="PASBA(ka)"/>
      <sheetName val="SALBET(ki)"/>
      <sheetName val="TUTUP(ki)"/>
      <sheetName val="SALBET(ka)"/>
      <sheetName val="TUTUP(ka)"/>
      <sheetName val="PASBA(ki)"/>
      <sheetName val="PLAST(ki)"/>
      <sheetName val="PLAST(ka)"/>
      <sheetName val="ACI(ka)"/>
      <sheetName val=" ACI(ki)"/>
      <sheetName val="Rekap-MC"/>
      <sheetName val="DIV I"/>
      <sheetName val="DIV II"/>
      <sheetName val="DIV III"/>
      <sheetName val="DIV IV"/>
      <sheetName val="DIV V"/>
      <sheetName val="DIV VI"/>
      <sheetName val="DIV VII"/>
      <sheetName val="DIV XI"/>
      <sheetName val="PROGRESS"/>
      <sheetName val="MINGGUAN-I"/>
      <sheetName val="MINGGUAN-II"/>
      <sheetName val="MINGGUAN-III"/>
      <sheetName val="MINGGUAN-IV"/>
      <sheetName val="Rab '05 (NEGO)"/>
      <sheetName val="% Harga 04-05"/>
      <sheetName val="Rekap Hrg"/>
      <sheetName val="Rekap Rab '05"/>
      <sheetName val="Rab '05"/>
      <sheetName val="AHSP'05"/>
      <sheetName val="Daft Print"/>
      <sheetName val="daf harga'05"/>
      <sheetName val=" Biaya alat jam'05"/>
      <sheetName val="Analisa Produksi alat'05"/>
      <sheetName val="Anl.Teknis"/>
      <sheetName val="Tbl.Alat"/>
      <sheetName val="Prod Alat 2005"/>
      <sheetName val="Sruct.Org'05"/>
      <sheetName val="daf harga A.Besar"/>
      <sheetName val="Anal-Grout!Back!Water"/>
      <sheetName val="AHSP"/>
      <sheetName val="BUPATI2 (2)"/>
      <sheetName val="ANL_Jalan_ BOW"/>
      <sheetName val="RAB FINAL"/>
      <sheetName val="ANL_Gedung_BOW"/>
      <sheetName val="Sewa Alat_BOW"/>
      <sheetName val="KOP (3)"/>
      <sheetName val="Volume Poskesdes T.80"/>
      <sheetName val="Besi &amp; Bekisting"/>
      <sheetName val="type 40"/>
      <sheetName val="Rekap 40"/>
      <sheetName val="Rekap DIV"/>
      <sheetName val="DIV VIII"/>
      <sheetName val="Pem 1"/>
      <sheetName val="pem2"/>
      <sheetName val="PAM3"/>
      <sheetName val="Rek.mpu"/>
      <sheetName val="NETWORK"/>
      <sheetName val="jadwal Tenaga"/>
      <sheetName val="Mat On Site"/>
      <sheetName val="Lam16"/>
      <sheetName val="KDN"/>
      <sheetName val="REK ALL"/>
      <sheetName val="REK.BBI"/>
      <sheetName val="REKAP TOT"/>
      <sheetName val="KNTR BBI"/>
      <sheetName val="REK. RUMAH"/>
      <sheetName val="REK RUMAH45"/>
      <sheetName val="RUMAH45"/>
      <sheetName val="JDWL.PLK"/>
      <sheetName val="JDWL.BAHAN"/>
      <sheetName val="JDWL. PERSONIL"/>
      <sheetName val="Analisa Hrga Satuan"/>
      <sheetName val="Material On Site"/>
      <sheetName val="MC-1"/>
      <sheetName val="REK MC-1"/>
      <sheetName val="COVER 1"/>
      <sheetName val="COVER 1 (2)"/>
      <sheetName val="R. Progress  "/>
      <sheetName val="COVER foto"/>
      <sheetName val="NK"/>
      <sheetName val=" BQ TA 06"/>
      <sheetName val="3.a_Mob"/>
      <sheetName val="3B_mos"/>
      <sheetName val="3C_plant"/>
      <sheetName val="ANL_TEK"/>
      <sheetName val="ANL_TEK.6"/>
      <sheetName val="ANL_TEK.8"/>
      <sheetName val="2.ANL"/>
      <sheetName val="KBTH_BAHAN"/>
      <sheetName val="4BHN"/>
      <sheetName val="4.upah"/>
      <sheetName val="4.ALAT"/>
      <sheetName val="5.sch"/>
      <sheetName val="5.schALAT"/>
      <sheetName val="5.schBAHAN"/>
      <sheetName val="6.sub"/>
      <sheetName val="TKDN (2)"/>
      <sheetName val="JADWAL BAHAN (2)"/>
      <sheetName val="JADWAL PERSONEL (2)"/>
      <sheetName val="BAHAN &amp; UPAH"/>
      <sheetName val="TJ1Q47"/>
      <sheetName val="TJ1Q43"/>
      <sheetName val="RYQ52"/>
      <sheetName val="RYQ46"/>
      <sheetName val="TK SETIA"/>
      <sheetName val="PERHITUNGAN"/>
      <sheetName val="BUP MUSHALLA"/>
      <sheetName val="BUP t.wudhuk"/>
      <sheetName val="K. Besi"/>
      <sheetName val="GALBI(ka')"/>
      <sheetName val="TIMBI(kk)"/>
      <sheetName val="SIAPBOS"/>
      <sheetName val="SALBET(ki)IA"/>
      <sheetName val="SALBET(ki)IB"/>
      <sheetName val="k2"/>
      <sheetName val="SALBET(ki)II"/>
      <sheetName val="SALBET(ka)II"/>
      <sheetName val="Besi 2"/>
      <sheetName val="Vol."/>
      <sheetName val="Begisting 1"/>
      <sheetName val="Begisting 2"/>
      <sheetName val="Besi 1"/>
      <sheetName val="Bhn&amp;cover"/>
      <sheetName val="Mob&amp;Demob"/>
      <sheetName val="BKU_face"/>
      <sheetName val="Penj_selisih"/>
      <sheetName val="lpj"/>
      <sheetName val="lain"/>
      <sheetName val="pskt"/>
      <sheetName val="LsB"/>
      <sheetName val="bku"/>
      <sheetName val="Update"/>
      <sheetName val="RAPP (3)"/>
      <sheetName val="JAMINAN (2)"/>
      <sheetName val="TechniqueAnalys"/>
      <sheetName val="Lamp.3"/>
      <sheetName val="Kap. Plant"/>
      <sheetName val="BUL&amp;BP"/>
      <sheetName val="TechniqueAnalys (2)"/>
      <sheetName val="Jobmix"/>
      <sheetName val="Rail"/>
      <sheetName val="Hauling"/>
      <sheetName val="Appendix12a"/>
      <sheetName val="Appendix12b"/>
      <sheetName val="AHSBAHAN"/>
      <sheetName val="AnalMobilisasi"/>
      <sheetName val="ListofHauling"/>
      <sheetName val="KOEFBAHAN"/>
      <sheetName val="Surat P"/>
      <sheetName val="Personil Peralatan"/>
      <sheetName val="RAP PREHEATER  "/>
      <sheetName val="REKAP RAPI"/>
      <sheetName val="RAPI PERSIAPAN"/>
      <sheetName val="ANAL PERSIAPAN"/>
      <sheetName val="OPR ALAT"/>
      <sheetName val="TOWER CRANE"/>
      <sheetName val="ALAT LAIN"/>
      <sheetName val="RAPI KILN "/>
      <sheetName val="RAPI PREHEATER "/>
      <sheetName val="ANAL RAPI"/>
      <sheetName val="BHN KILN"/>
      <sheetName val="UPAH KILN"/>
      <sheetName val="BHN PREHETER"/>
      <sheetName val="UPAH PREHETER"/>
      <sheetName val="ITEM PREHEATER"/>
      <sheetName val="ITEM PEK KILN"/>
      <sheetName val="4.SiloPabrik"/>
      <sheetName val="BOQ(1)"/>
      <sheetName val="Distribusi &amp; Harsat"/>
      <sheetName val="AHS1"/>
      <sheetName val="SPESIFIKASI"/>
      <sheetName val="HARGADASAR"/>
      <sheetName val="PROJECT"/>
      <sheetName val="hrg_alat"/>
      <sheetName val="alat_utama"/>
      <sheetName val="Hrg Modif"/>
      <sheetName val="rms_huruf"/>
      <sheetName val="QTY"/>
      <sheetName val="Pemby Utama"/>
      <sheetName val="LS MOB"/>
      <sheetName val="Hrg Dasar"/>
      <sheetName val="Kap Plant"/>
      <sheetName val="DT Seleksi"/>
      <sheetName val="Yg Disub"/>
      <sheetName val="SNI"/>
      <sheetName val="rab mesjid"/>
      <sheetName val="rab menara"/>
      <sheetName val="rab t4wudhu"/>
      <sheetName val="Daft.Sewa Alat"/>
      <sheetName val="analisa-K"/>
      <sheetName val="TNH"/>
      <sheetName val="FORM X COST"/>
      <sheetName val="SPL"/>
      <sheetName val="Setapak"/>
      <sheetName val="Saluran"/>
      <sheetName val="Trotoar"/>
      <sheetName val="Duiker"/>
      <sheetName val="Septic Tank"/>
      <sheetName val="Bill Of Quantit"/>
      <sheetName val="PERALATAN KERJA"/>
      <sheetName val="PROGRAM K3"/>
      <sheetName val="SITE EXPENSE"/>
      <sheetName val="MANAJ.LAP"/>
      <sheetName val="SRT-PENWR "/>
      <sheetName val="SURAT PENWAN"/>
      <sheetName val="an_pintu"/>
      <sheetName val="Penwrn"/>
      <sheetName val="Scd_RAB"/>
      <sheetName val="draft sched"/>
      <sheetName val="1mingguanlap"/>
      <sheetName val="mas sch rev"/>
      <sheetName val="Scd_RAP"/>
      <sheetName val="Scd_Eva"/>
      <sheetName val="Tambang C"/>
      <sheetName val="clarfiks"/>
      <sheetName val="Ceklist"/>
      <sheetName val="ANALISA PANGKEP"/>
      <sheetName val="rab tot"/>
      <sheetName val="rab thp I"/>
      <sheetName val="LINK-MAST. BASIC PRICE"/>
      <sheetName val="chek list"/>
      <sheetName val="formulir"/>
      <sheetName val="BIDANG"/>
      <sheetName val="Peernyataan Mengikuti"/>
      <sheetName val="ganti rugi"/>
      <sheetName val="KODE ETIK"/>
      <sheetName val="Landasan Hukum"/>
      <sheetName val="PENGURUS 01"/>
      <sheetName val="data keuangan"/>
      <sheetName val="BUKAN PEGAWAI"/>
      <sheetName val="NERACA K"/>
      <sheetName val="NERACA M"/>
      <sheetName val="Kemampuan Nyata"/>
      <sheetName val="data personalia"/>
      <sheetName val="Perny. Tenaga Ahli"/>
      <sheetName val="pengalaman kerja"/>
      <sheetName val="Peralat "/>
      <sheetName val="lengkap"/>
      <sheetName val="pas photo"/>
      <sheetName val="buku induk"/>
      <sheetName val="Dt.Proyek"/>
      <sheetName val="AN.Bahan"/>
      <sheetName val="An. Hrg Sat."/>
      <sheetName val="form tender"/>
      <sheetName val="STR.ORGANISASI"/>
      <sheetName val="Title"/>
      <sheetName val="Price Persiapan dan Penunjang"/>
      <sheetName val="Price Diesel Generator"/>
      <sheetName val="Price Pengujian dan Camms"/>
      <sheetName val="Price Biaya Cadangan"/>
      <sheetName val="Price Rekapitulasi Akhir"/>
      <sheetName val="BQ.Persiapan dan  Penunjang"/>
      <sheetName val="BQ.Diesel Generator  "/>
      <sheetName val="BQ.Pengujian dan  Comms"/>
      <sheetName val="BQ.Pemeliharaan"/>
      <sheetName val="BQ.Biaya Cadangan"/>
      <sheetName val="BQ.Rekapitulasi  Akhir"/>
      <sheetName val="AN.BETON"/>
      <sheetName val="ANALISA STR &amp; ARS"/>
      <sheetName val="RAB_ASRAMA (7)"/>
      <sheetName val="DFT. HRG BHN &amp; UPAH"/>
      <sheetName val="DFT. HRG. SAT. PEK."/>
      <sheetName val="RAB.SEKRETARIAT (1)"/>
      <sheetName val="RAB_KELAS (2)"/>
      <sheetName val="RAB.LAB.BAHASA (3)"/>
      <sheetName val="RAB.PERPUSTAKAAN (4)"/>
      <sheetName val="RAB.AULA UTAMA (5)"/>
      <sheetName val="RAB.AULA SEDANG (6)"/>
      <sheetName val="RAB_R. MAKAN (8)"/>
      <sheetName val="RAB.GUEST HOUSE (9)"/>
      <sheetName val="RAB.BANG.M&amp;E (10)"/>
      <sheetName val="RAB.RMH JBT T.54 (11)"/>
      <sheetName val="RAB.RMH JABATAN T.70 (12)"/>
      <sheetName val="RAB.TENNIS (13.A)"/>
      <sheetName val="RAB_LAP. BASKET (13.B)"/>
      <sheetName val="RAB_LAP. VOLLEY (13.C)"/>
      <sheetName val="RAB.LAP.UPACARA (13.D)"/>
      <sheetName val="RAB.SPORT CLUB (14)"/>
      <sheetName val="RAB_MASJID (15)"/>
      <sheetName val="RAB.LOUNDRY (16)"/>
      <sheetName val="RAB_KANTIN (17)"/>
      <sheetName val="RAB.R.PENJAGA (18)"/>
      <sheetName val="RAB_POS JAGA (19.A)"/>
      <sheetName val="RAB_POS JAGA (19.B)"/>
      <sheetName val="RAB.GARASI (20)"/>
      <sheetName val="RAB.POLIKLINIK (21)"/>
      <sheetName val="RAB.GRUND TANK (22)"/>
      <sheetName val="RAB.SEPTIC TANK (22.A)"/>
      <sheetName val="RAB_SITE HALAMAN(23)"/>
      <sheetName val="RAB.OUTBOND(24)"/>
      <sheetName val="ME_DOSEN"/>
      <sheetName val="GWT  STP"/>
      <sheetName val="PSU"/>
      <sheetName val="ana-precast"/>
      <sheetName val="uang muka"/>
      <sheetName val="Ad_123"/>
      <sheetName val="Duiker_ringan"/>
      <sheetName val="btn_Jepit"/>
      <sheetName val="ringan_exp"/>
      <sheetName val="Bek_Berat_plat"/>
      <sheetName val="Bek_berat_exp"/>
      <sheetName val="SCH  (2)"/>
      <sheetName val="SCH "/>
      <sheetName val="Konfirm"/>
      <sheetName val="Lamp2"/>
      <sheetName val="Meth "/>
      <sheetName val="HSD Bahan"/>
      <sheetName val="HSD Upah+Alat"/>
      <sheetName val="bab-02"/>
      <sheetName val="bab-03"/>
      <sheetName val="bab-05"/>
      <sheetName val="bab-06"/>
      <sheetName val="bab-07"/>
      <sheetName val="bab-08"/>
      <sheetName val="bab-11"/>
      <sheetName val="SCHE"/>
      <sheetName val="KOMP"/>
      <sheetName val="Peng."/>
      <sheetName val="surat "/>
      <sheetName val="IND (2)"/>
      <sheetName val="CH Met Bab"/>
      <sheetName val="Sub Kont"/>
      <sheetName val="k-300"/>
      <sheetName val="tack"/>
      <sheetName val="****01"/>
      <sheetName val="Breakdown Cost"/>
      <sheetName val="Labor"/>
      <sheetName val="Consumable"/>
      <sheetName val="Tools&amp;Consum"/>
      <sheetName val="Work Rate Analysis"/>
      <sheetName val="Mat. Unit Analysis"/>
      <sheetName val="COST SUMM"/>
      <sheetName val="Labor Cost"/>
      <sheetName val="consum"/>
      <sheetName val="tool"/>
      <sheetName val="hydro test"/>
      <sheetName val="AHS Flafond"/>
      <sheetName val="1_2_3"/>
      <sheetName val="REKAP RAB TAHAP2(OE)"/>
      <sheetName val="RAB TAHAP 2 (OE)"/>
      <sheetName val="RAB TAHAP 2 (BQ)"/>
      <sheetName val="REKAP RAB TAHAP (BQ)"/>
      <sheetName val="UPAH DAN BAHAN (2)"/>
      <sheetName val="UPAH DAN BAHAN"/>
      <sheetName val="REKAP RAB TAHAP (2)"/>
      <sheetName val="RAB TAHAP 2"/>
      <sheetName val="REKAP RAB TAHAP (3)"/>
      <sheetName val="RAB TAHAP 3"/>
      <sheetName val="RAB KOSONG "/>
      <sheetName val="ANALISA KOSONG"/>
      <sheetName val="RAB_10"/>
      <sheetName val="ALS. EXCAVATOR LONG"/>
      <sheetName val="ALS. EXCAVATOR STANDRAD"/>
      <sheetName val="ALS. PENYIAPAN LAHAN"/>
      <sheetName val="ALS. PENGHAMPARAN"/>
      <sheetName val="PAGAR 50 M"/>
      <sheetName val="PYPAN LAHAN"/>
      <sheetName val="ALS. GALIAN"/>
      <sheetName val="KOLAM LABUH"/>
      <sheetName val="AIR BERSIH"/>
      <sheetName val="OE "/>
      <sheetName val="CEMARA"/>
      <sheetName val="as"/>
      <sheetName val="ADAM"/>
      <sheetName val="thariro"/>
      <sheetName val="Bumi"/>
      <sheetName val="Schdule"/>
      <sheetName val="DAFT-ANL"/>
      <sheetName val="REKAP."/>
      <sheetName val="DAF.KUAN&amp;HARGA"/>
      <sheetName val="ANL-E"/>
      <sheetName val="ANL- K "/>
      <sheetName val="CRF"/>
      <sheetName val="RAB JBT.10X6"/>
      <sheetName val="Vol.3x4,5"/>
      <sheetName val="Vol.4x4,5"/>
      <sheetName val="Vol.6x4,5"/>
      <sheetName val="Vol.8x4,5 "/>
      <sheetName val="Vol.10x4,5"/>
      <sheetName val="Vol.20x4,"/>
      <sheetName val="1. HARGA SATUAN"/>
      <sheetName val="2A. ANALISA BANGUNAN"/>
      <sheetName val="2B. ANALISA GORONG2 DIA.60 CM "/>
      <sheetName val="2B. ANALISA GORONG2 DIA.80"/>
      <sheetName val="2C. ANALISA JEMBATAN KAYU 4x3M"/>
      <sheetName val="VOL 4x3M"/>
      <sheetName val="2C. ANALISA JEMBATAN KAYU 6x3M"/>
      <sheetName val="VOL 6x3"/>
      <sheetName val="2D. ANALISA LAHAN TRANS"/>
      <sheetName val="2D. ANALISA LAHAN FU"/>
      <sheetName val="2E. ANALISA ALAT"/>
      <sheetName val="2F. ANALISA JLN POROS DAN DESA"/>
      <sheetName val="3A. GUDANG UNIT"/>
      <sheetName val="3B. KEPALA UPT"/>
      <sheetName val="3C. BALAI DESA"/>
      <sheetName val="3D. RUMAH TYPE 36"/>
      <sheetName val="3D. RUMAH TYPE 36 (EDIT)"/>
      <sheetName val="3E. SARANA AIR BERSIH TRANS"/>
      <sheetName val="3F. SARANA AIR BERSIH FU"/>
      <sheetName val="3G. JALAN POROS-PENGHUBUNG"/>
      <sheetName val="3H. JALAN DESA"/>
      <sheetName val="3Ia. JEMBATAN KAYU (4 x 3 M)"/>
      <sheetName val="3Ib. JEMBATAN KAYU (6 x 3 M)"/>
      <sheetName val="3J. GORONG2 60 CM"/>
      <sheetName val="3K. GORONG2 80 CM"/>
      <sheetName val="3L. GENTONG SEMEN TRANS"/>
      <sheetName val="3M. GENTONG SEMEN FU"/>
      <sheetName val="4. REKAP RAB"/>
      <sheetName val="5. SCHEDULE"/>
      <sheetName val="3G. JALAN POROS-PENGHUBUNG (2)"/>
      <sheetName val="SCEDUL "/>
      <sheetName val="BA.EVA &amp; NEGO"/>
      <sheetName val="REKAP DAfKUAN&amp;HARGA"/>
      <sheetName val="UPAH BAHAN NEGO"/>
      <sheetName val="blank barau tekelak - manding"/>
      <sheetName val="BLANK TEKELAK - MANDING"/>
      <sheetName val="BLANK KERAMATA JAYA"/>
      <sheetName val="BLANK KENANGA"/>
      <sheetName val="BLANK DARMA-JAYA"/>
      <sheetName val="VOL.GR"/>
      <sheetName val="RAB GR"/>
      <sheetName val="VOL.JEMBATAN"/>
      <sheetName val="RAB JBT.sei.ana"/>
      <sheetName val="RAB JBT.MASUKA"/>
      <sheetName val="RAB SD.17 - BANHU"/>
      <sheetName val="RAB STG - TEMPUNAK"/>
      <sheetName val="KONF-CRUSHER"/>
      <sheetName val="KONF-AMP "/>
      <sheetName val="S-PEN "/>
      <sheetName val="KUANT &amp; HRG"/>
      <sheetName val="AN. RUTIN"/>
      <sheetName val="ANMOB"/>
      <sheetName val="DIV-03"/>
      <sheetName val="DIV-04"/>
      <sheetName val="DIV-05"/>
      <sheetName val="DIV-06"/>
      <sheetName val="DFTR HRG"/>
      <sheetName val="ANLAT"/>
      <sheetName val="Pengantarr Unit"/>
      <sheetName val=" Pengantar Basic"/>
      <sheetName val="RTJK TYPE. 36"/>
      <sheetName val="3. POS JAGA"/>
      <sheetName val="BHAN &amp;uPH"/>
      <sheetName val="ASKES"/>
      <sheetName val="MIKRO"/>
      <sheetName val="Bil.Rek"/>
      <sheetName val="PVJ"/>
      <sheetName val="sinar"/>
      <sheetName val="Anandha"/>
      <sheetName val="sanjaya"/>
      <sheetName val="Emergency juli"/>
      <sheetName val="S-PEN"/>
      <sheetName val="volum"/>
      <sheetName val="R. KLS"/>
      <sheetName val="R. KLS (bq)"/>
      <sheetName val="REKAP (bq)"/>
      <sheetName val="R. KLS (2)"/>
      <sheetName val="Analysa"/>
      <sheetName val="rekap biaya alat berat"/>
      <sheetName val="Daf_Upah_Bahan"/>
      <sheetName val="BHN_PLKAP"/>
      <sheetName val="Mat_On_Site"/>
      <sheetName val="Anl_Harga_Sat"/>
      <sheetName val="JEMB 7X3"/>
      <sheetName val="P_A_3daun"/>
      <sheetName val="P_A_2DAUN"/>
      <sheetName val="Anl_Prod_STD"/>
      <sheetName val="Anl_Milik_STD"/>
      <sheetName val="Anl_Operasi_STD"/>
      <sheetName val="Sat_Exc_STD"/>
      <sheetName val="anl teknik T Btg"/>
      <sheetName val="sub con"/>
      <sheetName val="DAT ALAT"/>
      <sheetName val="ANALISA PEMANCANGAN"/>
      <sheetName val="BUNGKER MINYAK"/>
      <sheetName val="JALAN LINGKUNGAN (LANJUTAN)"/>
      <sheetName val="TURAP"/>
      <sheetName val="MESS ABK"/>
      <sheetName val="PAGAR KELILING"/>
      <sheetName val="DERMAGA"/>
      <sheetName val="REHAB "/>
      <sheetName val="BARANG BUKTI"/>
      <sheetName val="ANL. LONG BOOM"/>
      <sheetName val="ANL. STANDARD"/>
      <sheetName val="ANL. GALIAN"/>
      <sheetName val="ANALISA PEMANC. DERMAGA"/>
      <sheetName val="URUGAN"/>
      <sheetName val="SEKAT"/>
      <sheetName val="ALS PEMBERSHN LAHAN"/>
      <sheetName val="ALS EXCAVATOR LONG"/>
      <sheetName val="ALS EXCAVATOR STDR"/>
      <sheetName val="ALS PENGHAMPARAN"/>
      <sheetName val="PENYIAPAN LAHAN"/>
      <sheetName val="PENYIMPANAN BRG"/>
      <sheetName val="TAHANAN"/>
      <sheetName val="KANTOR WILKER"/>
      <sheetName val="RUMAH KOPEL (EDIT)"/>
      <sheetName val="TIANG BENDERA"/>
      <sheetName val="TERALIS"/>
      <sheetName val="PAPAN NAMA WILKER"/>
      <sheetName val="RMH 45"/>
      <sheetName val="Jln Lingkungan"/>
      <sheetName val="REKAP-"/>
      <sheetName val="Bil.45"/>
      <sheetName val="Bil.Turap"/>
      <sheetName val="Bil.Reservoar"/>
      <sheetName val="Bil.JalLing"/>
      <sheetName val="Tanah-M"/>
      <sheetName val="Tanah-A(Ting)"/>
      <sheetName val="1. TURAP"/>
      <sheetName val="2. INSTALASI AIR"/>
      <sheetName val="3. PINTU PENGAMAN KOLAM LABUH"/>
      <sheetName val="4. AIR BERSIH"/>
      <sheetName val="5. RUMAH TYPE 45"/>
      <sheetName val="6. LANDSCAPE"/>
      <sheetName val="Pekerjaan Tanah"/>
      <sheetName val="Pekerjaan Pond Batu"/>
      <sheetName val="Pekerjaan Beton Bertulang"/>
      <sheetName val="Pekerjaan Dinding"/>
      <sheetName val="Pekerjaan Plasteran"/>
      <sheetName val="Pekerjaan Kayu"/>
      <sheetName val="Pekerjaan Penutup Atap"/>
      <sheetName val="Pekerjaan Plafond"/>
      <sheetName val="Pekerjaan Sanitasi"/>
      <sheetName val="Pekerjaan Besi &amp; Aluminium"/>
      <sheetName val="Pekerjaan Kunci &amp; Kaca"/>
      <sheetName val="Pekerjaan Penutup Lantai Dnding"/>
      <sheetName val="Pekerjaan Pengecatan"/>
      <sheetName val="Pekerjaan Mekanikal Elektrikal"/>
      <sheetName val="Pekerjaan Bongkaran"/>
      <sheetName val="Tanaman"/>
      <sheetName val="2a. Analisa Harga Satuan"/>
      <sheetName val="3. Rekap Analisa Harga Satuan"/>
      <sheetName val="2b. Analisa Pemancangan Dermaga"/>
      <sheetName val="2c. Analisa Long Boom+Ponton"/>
      <sheetName val="2d. Analisa Long Boom"/>
      <sheetName val="2e. Analisa Standart"/>
      <sheetName val="2f. Pengangkutan Material"/>
      <sheetName val="2g. Siklus Galian &amp; Timbunan"/>
      <sheetName val="4. Rab Dermaga Beton"/>
      <sheetName val="5. Rab Turap Beton"/>
      <sheetName val="5. Rab Turap Beton (Revisi)"/>
      <sheetName val="6. Rab Kolam Labuh"/>
      <sheetName val="7. Gedung Kantor (Full)"/>
      <sheetName val="7. Gedung Kantor (Disesuaikan)"/>
      <sheetName val="8. Lanscape"/>
      <sheetName val="9. Rekap Rab"/>
      <sheetName val="Plat Turap"/>
      <sheetName val="Tiang 25-25"/>
      <sheetName val="Tiang 30-30"/>
      <sheetName val="Balok 15-15 (Turap)"/>
      <sheetName val="Balok 15-15 (Dermaga)"/>
      <sheetName val="Balok Vender 20-50"/>
      <sheetName val="Capingbeam 30-100"/>
      <sheetName val="Balok 20-30"/>
      <sheetName val="Balok 15-30"/>
      <sheetName val="Kolom pondasi 30-30"/>
      <sheetName val="Rekap Analisa Harga Satuan"/>
      <sheetName val="Basic Price KKR 2011 (Final)"/>
      <sheetName val="ANALISA KONSTRUKSI"/>
      <sheetName val="Harga Bahan TTD Sekda"/>
      <sheetName val="KANTOR SARPRAS"/>
      <sheetName val="MESS OPERATOR"/>
      <sheetName val="Kolom 7x7"/>
      <sheetName val="Kolom 12x12"/>
      <sheetName val="Kolom 12x25"/>
      <sheetName val="Kolom 20x20"/>
      <sheetName val="Kolom 15x15"/>
      <sheetName val="Balok 20x40"/>
      <sheetName val="Balok 20x45"/>
      <sheetName val="Ring Balok 15x30"/>
      <sheetName val="Tanaman TTD Sekda"/>
      <sheetName val="Fas Pendukung"/>
      <sheetName val="GROUND TANK"/>
      <sheetName val="SHEET PILE"/>
      <sheetName val="KIOS"/>
      <sheetName val="Rekap Analisa "/>
      <sheetName val="Analisa Pemancangan "/>
      <sheetName val="Lt.GT.15"/>
      <sheetName val="Lt.GT.20"/>
      <sheetName val="Sloof GT 20-20"/>
      <sheetName val="Blk GT 15-30"/>
      <sheetName val="Klm GT 15-15"/>
      <sheetName val="S Caping Beam"/>
      <sheetName val="S Tiang 25-25"/>
      <sheetName val="S Pile"/>
      <sheetName val="S Air "/>
      <sheetName val="Bil.Total"/>
      <sheetName val="Bil.Kios"/>
      <sheetName val="Bil.Pendukung"/>
      <sheetName val="Bil.TPS"/>
      <sheetName val="Bil.Jalan"/>
      <sheetName val="Bil.Grd Tank"/>
      <sheetName val="Bil.Sheet"/>
      <sheetName val="Pile"/>
      <sheetName val="P.1"/>
      <sheetName val="Sloof 15-50"/>
      <sheetName val="Klm 20-20"/>
      <sheetName val="Klm 20-30"/>
      <sheetName val="Klm Praktis"/>
      <sheetName val="Blk 15-15"/>
      <sheetName val="Blk 15-30"/>
      <sheetName val="Lt.10 (tunggal)"/>
      <sheetName val="Dak.10"/>
      <sheetName val="Sloof 15-30"/>
      <sheetName val="Lt.10"/>
      <sheetName val="Bak"/>
      <sheetName val="T. Kolong"/>
      <sheetName val="Blk 20-40"/>
      <sheetName val="Blk 25-70"/>
      <sheetName val="Ring 15-40"/>
      <sheetName val="Klm 30-40"/>
      <sheetName val="Klm 15-15"/>
      <sheetName val="Konsul"/>
      <sheetName val="Frame"/>
      <sheetName val="2. ANALISA HARGA SATUAN"/>
      <sheetName val="3. REKAP ANALISA"/>
      <sheetName val="4a. BAK SAMPAH"/>
      <sheetName val="4b. WC UMUM"/>
      <sheetName val="4c. Jalan "/>
      <sheetName val="4ca. Drainase"/>
      <sheetName val="4e. Pasar Ikan"/>
      <sheetName val="5. REKAPITULASI"/>
      <sheetName val="RAB Bangunan"/>
      <sheetName val="P.2"/>
      <sheetName val="Blk 15-20"/>
      <sheetName val="Lt.Ground.15"/>
      <sheetName val="Lt.Ground.20"/>
      <sheetName val="Sloof Ground 20-20"/>
      <sheetName val="Blk Ground 15-30"/>
      <sheetName val="Klm Ground 15-15"/>
      <sheetName val="Bil.Bangunan"/>
      <sheetName val="Scedulle"/>
      <sheetName val="An. Sukadana"/>
      <sheetName val="Pemancangan"/>
      <sheetName val="Bil.Rek (2)"/>
      <sheetName val="Bil.Rek (3)"/>
      <sheetName val="PPI (Dipakai)"/>
      <sheetName val="PPI (Dipakai) (Edit)"/>
      <sheetName val="BP 2010 bln okt Wil 1 ok"/>
      <sheetName val="BP 2010 bln okt Wil 2 ok"/>
      <sheetName val="BP 2010 bln okt Wil 3 ok"/>
      <sheetName val="Rekap Provinsi"/>
      <sheetName val="Luwu Utara"/>
      <sheetName val="Gowa"/>
      <sheetName val="Banjar"/>
      <sheetName val="Muaro Jambi"/>
      <sheetName val="Wajo"/>
      <sheetName val="Ngawi"/>
      <sheetName val="Percairan PerKab_Kota BIREUEN"/>
      <sheetName val="Lap. Konsol Penggunaan DD"/>
      <sheetName val="Sewa Alat Yang Tidak Di Pakai"/>
      <sheetName val="Sewa Alat Yang Dipakai"/>
      <sheetName val="Upah Bahan_BOW"/>
      <sheetName val="Jalan Jabat_Mak Rahim"/>
      <sheetName val="data Desa"/>
      <sheetName val="Harga Bhn&amp;Alat"/>
      <sheetName val="Vol. Timgal"/>
      <sheetName val="S R1"/>
      <sheetName val="VAP"/>
      <sheetName val="Rab1 Jalan"/>
      <sheetName val="TOS Grg40"/>
      <sheetName val="Anal.Harga"/>
      <sheetName val="TOS Tal "/>
      <sheetName val="Anal.Harga (3)"/>
      <sheetName val="Rab3 Talud"/>
      <sheetName val="Periksa Desain"/>
      <sheetName val="TOS GGR"/>
      <sheetName val="Rab2 Grg2"/>
      <sheetName val="Rekap  (2)"/>
      <sheetName val="RAB RKB"/>
      <sheetName val="RB RD"/>
      <sheetName val="RAB WC"/>
      <sheetName val="Srn&amp;Mbl"/>
      <sheetName val="LKP Des"/>
      <sheetName val="LKP Jan"/>
      <sheetName val="LKP Feb"/>
      <sheetName val="LKP Mar"/>
      <sheetName val="MC Des"/>
      <sheetName val="MC Jan"/>
      <sheetName val="MC Feb"/>
      <sheetName val="MC Mar"/>
      <sheetName val="Daftar Upah &amp; Bahan"/>
      <sheetName val="Sub Kon "/>
      <sheetName val="NETWOK PLANNING"/>
      <sheetName val="Jadwal Personil"/>
      <sheetName val="Analisa Harga Alat"/>
      <sheetName val="Rekap-MPU"/>
      <sheetName val="Rp"/>
      <sheetName val="ID LOKASI"/>
      <sheetName val="DATA INDUK PENYALURAN DD 2016"/>
      <sheetName val="KODE KEGIATAN"/>
      <sheetName val="FORM PENGENDALIAN gampong baro"/>
      <sheetName val=" PENGENDALIAN DESA Kd Tanjong"/>
      <sheetName val=" PENGENDALIAN DESA Mnsh Dyh"/>
      <sheetName val="FORM PENGENDALIAN DESA C"/>
      <sheetName val="FORM PENGENDALIAN DESA D"/>
      <sheetName val="Data Propinsi"/>
      <sheetName val="bandingkan"/>
      <sheetName val="Perb. ada Propnya."/>
      <sheetName val="12 Kota Baru"/>
      <sheetName val="Tatal Daper per Prov"/>
      <sheetName val="DATA 2005"/>
      <sheetName val="DBH"/>
      <sheetName val="Data Daerah"/>
      <sheetName val="LW dan JP"/>
      <sheetName val="data dr DBH"/>
      <sheetName val="PAD dan DBH"/>
      <sheetName val="BHS  vs bhd 2013 final"/>
      <sheetName val="Realisasi TW III OP"/>
      <sheetName val="Realisasi TW III PPh Ps 21"/>
      <sheetName val="SE Dirjen PPh Definitif"/>
      <sheetName val="Hitung DBH PPh Definitif"/>
      <sheetName val="DBH PPh Definitif"/>
      <sheetName val="DBH PPh Definitif + TW 3"/>
      <sheetName val="DBH OP Definitif final"/>
      <sheetName val="DBH 21 Definitif final"/>
      <sheetName val="PER KANWIL"/>
      <sheetName val="6 BESAR"/>
      <sheetName val="20 Besar"/>
      <sheetName val="Per KPP"/>
      <sheetName val="kode kpp"/>
      <sheetName val="format_baru"/>
      <sheetName val="format_lama"/>
      <sheetName val="akun_tertentu"/>
      <sheetName val="akun_surplus_defisit"/>
      <sheetName val="bobot_2"/>
      <sheetName val="tpr 2003"/>
      <sheetName val="BERITA ACARA"/>
      <sheetName val="PAGU IND"/>
      <sheetName val="RKP 2016"/>
      <sheetName val="IPM2012"/>
      <sheetName val="Menu APBDes"/>
      <sheetName val="Rekening Pendapatan"/>
      <sheetName val="Rekening Belanja"/>
      <sheetName val="Rekening Pembiayaan"/>
      <sheetName val="Penjabaran APBDes"/>
      <sheetName val="Ringkasan APBDes"/>
      <sheetName val="SK APBDes"/>
      <sheetName val="LINK NAMA"/>
      <sheetName val="TANGGUNG JAWAB BELANJA (2)"/>
      <sheetName val="TANGGUNG JAWAB BELANJA"/>
      <sheetName val="BUKU KAS PEMBANTU"/>
      <sheetName val="EDIT SPP"/>
      <sheetName val="Form APBDes"/>
      <sheetName val="SPP"/>
      <sheetName val="BUKU KAS UMUM"/>
      <sheetName val="BUKU BANK DESA"/>
      <sheetName val="BUKU KAS PEMBANTU PAJAK"/>
      <sheetName val="REALISASI SMESTER 1 APBDes"/>
      <sheetName val="REALISASI SMESTER AKHIR APBDes"/>
      <sheetName val="LPJ BENDAHARA"/>
      <sheetName val="KAB. BARITO UTARA"/>
      <sheetName val="GUNUNG TIMANG"/>
      <sheetName val="TEWEH TIMUR"/>
      <sheetName val="GUNUNG PUREI"/>
      <sheetName val="MONTALLAT"/>
      <sheetName val="LAHEI"/>
      <sheetName val="LAHEI BARAT"/>
      <sheetName val="TEWEH SELATAN"/>
      <sheetName val="TEWEH BARU"/>
      <sheetName val="TEWEH TENGAH"/>
      <sheetName val="RAB Pengajuan"/>
      <sheetName val="RAB Belaanja"/>
      <sheetName val="RPD"/>
      <sheetName val="IKK"/>
      <sheetName val="BP Jadi"/>
      <sheetName val="Penduduk"/>
      <sheetName val="Data Dasar"/>
      <sheetName val="KK_Simulasi (3)"/>
      <sheetName val="KK_Simulasi"/>
      <sheetName val="KK_Simulasi (2)"/>
      <sheetName val="praktek 2016"/>
      <sheetName val="ADD 2016"/>
      <sheetName val="Data In"/>
      <sheetName val="VII.6"/>
      <sheetName val="Lamp 9 Renc"/>
      <sheetName val="Lamp 9 Reali"/>
      <sheetName val="Renc Perj Dinas"/>
      <sheetName val="Renc Perj Dinas (2)"/>
      <sheetName val="T Sheet"/>
      <sheetName val="Absensi"/>
      <sheetName val="Tanda terima"/>
      <sheetName val="SNI 2008"/>
      <sheetName val="0%"/>
      <sheetName val="0% (2)"/>
      <sheetName val="0% (3)"/>
      <sheetName val="0% (4)"/>
      <sheetName val="Vol-Jalan"/>
      <sheetName val="H.Sat"/>
      <sheetName val="RAB-Jalan"/>
      <sheetName val="OP-TPK"/>
      <sheetName val="Rekap-ts"/>
      <sheetName val="rekap pnpm"/>
      <sheetName val="Rekap Bhn,Upah&amp;Alat"/>
      <sheetName val="RE-Schedule"/>
      <sheetName val="Form progres fisik Kec BAB"/>
      <sheetName val="FORM ADN KEC Silaut"/>
      <sheetName val="RTS &amp; AHT"/>
      <sheetName val="COT PUUK"/>
      <sheetName val="PANTE PISANG"/>
      <sheetName val="alue peuno"/>
      <sheetName val="blang rambong"/>
      <sheetName val="DFT KUAN&amp;HRG"/>
      <sheetName val="UPH &amp; BHN"/>
      <sheetName val="Analisa AB"/>
      <sheetName val="Analisa BD"/>
      <sheetName val="PPh Ps 21"/>
      <sheetName val="1. Cara Pengisian"/>
      <sheetName val="1. Petunjuk Pengisian"/>
      <sheetName val="1. format Prasarana Desa"/>
      <sheetName val="2. Cara Pengisian"/>
      <sheetName val="2. Petunjuk Pengisian"/>
      <sheetName val="2. Format Non Prasarana Desa"/>
      <sheetName val="REKAP Desa"/>
      <sheetName val="Transfer "/>
      <sheetName val="Total Dana"/>
      <sheetName val="Dana BPNPM"/>
      <sheetName val="Dana P2SPP Integrasi"/>
      <sheetName val="Dana Paska"/>
      <sheetName val="Dana Ops"/>
      <sheetName val="Dana SPP"/>
      <sheetName val="DOK PNPM-MPd"/>
      <sheetName val="DOK P2SPP"/>
      <sheetName val="DOK Perenc"/>
      <sheetName val="DOK Pelmas"/>
      <sheetName val="B-BPNPM"/>
      <sheetName val="K-BPNPM"/>
      <sheetName val="B P2SPP"/>
      <sheetName val="K P2SPP"/>
      <sheetName val="B-Pasca Krisis"/>
      <sheetName val="K-Pasca Krisis"/>
      <sheetName val="B-OP"/>
      <sheetName val="K-OP"/>
      <sheetName val="B-SPP"/>
      <sheetName val="K-SPP"/>
      <sheetName val="B-DOKP"/>
      <sheetName val="K-DOKP"/>
      <sheetName val="B-DOKPM"/>
      <sheetName val="K-DOKPM"/>
      <sheetName val="B-DOK P2SPP"/>
      <sheetName val="K-DOK P2SPP"/>
      <sheetName val="B-DOK PNPM-MPd"/>
      <sheetName val="K-PNPM-MP Perenc.Kegiatan"/>
      <sheetName val="K-PNPM-MP Pelatihan Masyarakat"/>
      <sheetName val="K-PNPM-MP Operas. Pelaku"/>
      <sheetName val="K-PNPM-MP Biaya Prog. Pend Lain"/>
      <sheetName val="B-DOKMF"/>
      <sheetName val="K-DOKMF"/>
      <sheetName val="Perk Pinj SPP"/>
      <sheetName val="LPP-SPP"/>
      <sheetName val="KL-SPP"/>
      <sheetName val="Form 84a - 84c"/>
      <sheetName val="Rekons"/>
      <sheetName val="Akumulasi RAO 2012"/>
      <sheetName val="Inventaris"/>
      <sheetName val="Amortisasi"/>
      <sheetName val="Form 83 (Arus Dana)"/>
      <sheetName val="Form 83 (Arusdana Paska Krisis)"/>
      <sheetName val="RL MF"/>
      <sheetName val="Nerc MF"/>
      <sheetName val="Oprs-Reg"/>
      <sheetName val="Nerc-Reg"/>
      <sheetName val="Form 85"/>
      <sheetName val="Form 86"/>
      <sheetName val="DB SPP"/>
      <sheetName val="DB Kolek SPP"/>
      <sheetName val="DB UEP"/>
      <sheetName val="DB OPR-Reg"/>
      <sheetName val="DB NRC-Reg"/>
      <sheetName val="DB OPR-MF"/>
      <sheetName val="DB NRC-MF"/>
      <sheetName val="DB Arus-Dana"/>
      <sheetName val="DB Rekons"/>
      <sheetName val="K-UEP"/>
      <sheetName val="B-UEP"/>
      <sheetName val="LPP-UEP"/>
      <sheetName val="KL-UEP"/>
      <sheetName val="DB Kolek UEP"/>
      <sheetName val="Dana UEP"/>
      <sheetName val="Pemetaan"/>
      <sheetName val="Kesehatan"/>
      <sheetName val="DB OPR-1"/>
      <sheetName val="DB NRC-2"/>
      <sheetName val="KASUS8"/>
      <sheetName val="KASUS10"/>
      <sheetName val="DOK RPJMDes"/>
      <sheetName val="Akumulasi RAO 2012 (2)"/>
      <sheetName val="RAO 2012 FIX"/>
      <sheetName val="Form 83 (Arus Dana)Maret"/>
      <sheetName val="K-BLM BPNPM "/>
      <sheetName val="B-BLM BPNPM "/>
      <sheetName val="Akumulasi RAO 2013"/>
      <sheetName val="Rekons FK"/>
      <sheetName val="Kab &lt;=40%"/>
      <sheetName val="Kab- 41%-79%"/>
      <sheetName val="Kab&gt;-=80%"/>
      <sheetName val="RBL"/>
      <sheetName val="Temas"/>
      <sheetName val="Boni"/>
      <sheetName val="Oelua "/>
      <sheetName val="Modosinal"/>
      <sheetName val="Netenaen"/>
      <sheetName val="Lidor"/>
      <sheetName val="Tolama"/>
      <sheetName val="Ingguinak"/>
      <sheetName val="Oetutulu"/>
      <sheetName val="Daudolu "/>
      <sheetName val="Oebela "/>
      <sheetName val="Tualima"/>
      <sheetName val="R-1"/>
      <sheetName val="R-1 (Oil)"/>
      <sheetName val="R-1 (Gas)"/>
      <sheetName val="R-2"/>
      <sheetName val="R-2A"/>
      <sheetName val="R-3"/>
      <sheetName val="R-4"/>
      <sheetName val="R-4 (Oil)"/>
      <sheetName val="R-4 (Gas)"/>
      <sheetName val="R-4A"/>
      <sheetName val="R-8"/>
      <sheetName val="R-8A"/>
      <sheetName val="R-11"/>
      <sheetName val="R-11A"/>
      <sheetName val="R-14.OIL"/>
      <sheetName val="R-14.GAS"/>
      <sheetName val="R15"/>
      <sheetName val="R-16.1"/>
      <sheetName val="R-16.1.1"/>
      <sheetName val="R-16.2"/>
      <sheetName val="R-16.2.1 "/>
      <sheetName val="APBDES"/>
      <sheetName val="Rincian APBDes New"/>
      <sheetName val="rekp Bidang Kegiatan Net"/>
      <sheetName val="rekp Bidang Kegiatan"/>
      <sheetName val="RENCANA ANGGARAN BIAYA (RAB)"/>
      <sheetName val="AKUN PENDAPATAN"/>
      <sheetName val="AKUN BIDANG BELANJA"/>
      <sheetName val="AKUN BELANJA BARANG DAN MODAL"/>
      <sheetName val="PAGU APBDESA (PP 60 &amp; PP 43)"/>
      <sheetName val="ADG 2016 Kecamatan"/>
      <sheetName val="ADG 2016  Desa"/>
      <sheetName val="ADG Langkahan 2016"/>
      <sheetName val="DD LANGKAHAN"/>
      <sheetName val="Contoh Pengisian"/>
      <sheetName val="Data BUMDES Aktif Aceh Utara"/>
      <sheetName val="REKAP BUMDES 2015"/>
      <sheetName val="REKAP BUMDES 2016"/>
      <sheetName val="TA2"/>
      <sheetName val="tabel id desa"/>
      <sheetName val="Pivot TA"/>
      <sheetName val="CP TA P3MD"/>
      <sheetName val="Pivot PD"/>
      <sheetName val="CP PD P3MD"/>
      <sheetName val="lookup ID Kec PD"/>
      <sheetName val="lookup ID Kab TA"/>
      <sheetName val="DATA INDUK (2)"/>
      <sheetName val="TA"/>
      <sheetName val="PD"/>
      <sheetName val="PLD"/>
      <sheetName val="Pivot PLD"/>
      <sheetName val="PLD (2)"/>
      <sheetName val="Formula (R) PANJA A"/>
      <sheetName val="Formula (R)"/>
      <sheetName val="IPM2007"/>
      <sheetName val="CHT 2013"/>
      <sheetName val="Realisasi IHT 2013 Per Kab Kota"/>
      <sheetName val="Prognosa 2014"/>
      <sheetName val="tembakau 2013"/>
      <sheetName val="IPM2013"/>
      <sheetName val="CHT2012"/>
      <sheetName val="Name"/>
      <sheetName val="bUAT Perpres"/>
      <sheetName val="Lamp Surat"/>
      <sheetName val="banding2014"/>
      <sheetName val="jumlah daerah"/>
      <sheetName val="RenPen 2015"/>
      <sheetName val="Resume Kab &gt;=80%"/>
      <sheetName val="REKAP KUOTA, 2015 + 2016"/>
      <sheetName val="REKAP HASIL SELEKSI 2016"/>
      <sheetName val="REKAP HASIL SELEKSI 2015"/>
      <sheetName val="rekap data Pendukung utk WB"/>
      <sheetName val="Rekap Data TPP 2015-2016"/>
      <sheetName val="Rekap Data TPP 2015-2016 (2)"/>
      <sheetName val="Rekap Data TPP 2015-2016 (OK)"/>
      <sheetName val="DATABASE-2"/>
      <sheetName val="Pemerintahan"/>
      <sheetName val="Pembinaan"/>
      <sheetName val="Pemberdayaan"/>
      <sheetName val="SILTAP"/>
      <sheetName val="RAB BKD (1)"/>
      <sheetName val="DH Sat"/>
      <sheetName val="B. BESI"/>
      <sheetName val="S - CURVE,GED. A"/>
      <sheetName val="BILL MC 1"/>
      <sheetName val="REKAP MC 1"/>
      <sheetName val="DftKuan LLANG"/>
      <sheetName val="DftKuan"/>
      <sheetName val="Angku"/>
      <sheetName val="Pompaair"/>
      <sheetName val="Vibrator"/>
      <sheetName val="Truck"/>
      <sheetName val="Roller"/>
      <sheetName val="Upbah"/>
      <sheetName val="Anali Lelang"/>
      <sheetName val="Anali"/>
      <sheetName val="Anali_2"/>
      <sheetName val="Gal.C"/>
      <sheetName val="Gal.D"/>
      <sheetName val="JADUAL"/>
      <sheetName val="harga bahan upah"/>
      <sheetName val="Bill of Quantity "/>
      <sheetName val="analisa harga bahan"/>
      <sheetName val="HARST"/>
      <sheetName val="ANALI.PP"/>
      <sheetName val="pas.pmp"/>
      <sheetName val="Acc.pmp$pp"/>
      <sheetName val="RM.JAGA"/>
      <sheetName val="RESERV"/>
      <sheetName val="PERLNT"/>
      <sheetName val="RAB.BOR"/>
      <sheetName val="HARGA SAT"/>
      <sheetName val="BRON"/>
      <sheetName val="HIDRAN"/>
      <sheetName val="RESRV"/>
      <sheetName val="Rencana Cair"/>
      <sheetName val="Sheet1_up date5feb09"/>
      <sheetName val="Sheet1_up date23feb09"/>
      <sheetName val="Provincial"/>
      <sheetName val="PAGU DIPA SATKER PBL"/>
      <sheetName val="Usulan Revisi DIPA Renc-Realss"/>
      <sheetName val="Provincial_Revisi220509"/>
      <sheetName val="Provincial_OK28042009"/>
      <sheetName val="sced"/>
      <sheetName val=" Propinsi"/>
      <sheetName val="SubGiatMak"/>
      <sheetName val="Rekap Belanja"/>
      <sheetName val="Cakupan"/>
      <sheetName val="Banten"/>
      <sheetName val="DIY"/>
      <sheetName val="Irjabar"/>
      <sheetName val="Kalsel"/>
      <sheetName val="Kalteng"/>
      <sheetName val="Kepri"/>
      <sheetName val="Maluku"/>
      <sheetName val="Malut"/>
      <sheetName val="NAD"/>
      <sheetName val="Sulbar"/>
      <sheetName val="Sulsel"/>
      <sheetName val="Sulteng"/>
      <sheetName val="Sultra"/>
      <sheetName val="Sulut"/>
      <sheetName val="Sumsel"/>
      <sheetName val="2873_Kel_Lama"/>
      <sheetName val="2873_Rekap_Kota"/>
      <sheetName val="3648_Kel_Lama"/>
      <sheetName val="3648_Rekap_Kota"/>
      <sheetName val="2292_Kel_Baru"/>
      <sheetName val="2292_Rekap_Kota"/>
      <sheetName val="Rekap_Kota_8813 Kel_100%"/>
      <sheetName val="Rekap_Kota_8813 Kel"/>
      <sheetName val="Evaluasi Provins Istisna'a 2011"/>
      <sheetName val="Evaluasi Usulan Istisna'a 2011"/>
      <sheetName val="Nasional "/>
      <sheetName val="Nasional (IJD)"/>
      <sheetName val="1-NAD"/>
      <sheetName val="1-NAD-IJD"/>
      <sheetName val="2-Sumut"/>
      <sheetName val="2-Sumut-IJD"/>
      <sheetName val="3-Sumbar"/>
      <sheetName val="3-Sumbar-IJD"/>
      <sheetName val="4-Riau"/>
      <sheetName val="4-Riau-IJD"/>
      <sheetName val="5-Jambi"/>
      <sheetName val="5-Jambi-IJD"/>
      <sheetName val="6-Sumsel "/>
      <sheetName val="6-Sumsel-IJD"/>
      <sheetName val="7-Bengkulu"/>
      <sheetName val="7-Bengkulu-IJD"/>
      <sheetName val="8-Lampung "/>
      <sheetName val="8-Lampung-IJD"/>
      <sheetName val="9-Kepri "/>
      <sheetName val="9-Kepri-IJD"/>
      <sheetName val="10-Babel"/>
      <sheetName val="10-Babel-IJD"/>
      <sheetName val="11-DKI JAKARTA"/>
      <sheetName val="11-DKI Jakarta-IJD"/>
      <sheetName val="12-Banten"/>
      <sheetName val="12-Banten-IJD"/>
      <sheetName val="13-Kalbar"/>
      <sheetName val="13-Kalbar-IJD"/>
      <sheetName val="14-Jabar"/>
      <sheetName val="14-Jabar-IJD"/>
      <sheetName val="KodeSIM"/>
      <sheetName val="Ana-Pipa"/>
      <sheetName val="HU"/>
      <sheetName val="Pierlintasan"/>
      <sheetName val="Broncap"/>
      <sheetName val="s-curve BP05 (7)"/>
      <sheetName val="s-curve BP05 (6)"/>
      <sheetName val="s-curve BP05 (5)"/>
      <sheetName val="s-curve BP05A"/>
      <sheetName val="s-curve BP05A (yg dipakai)"/>
      <sheetName val="Alat BP05A"/>
      <sheetName val="RKP-DKH"/>
      <sheetName val="DKH-BP07"/>
      <sheetName val="RKP-DKH-UPRT"/>
      <sheetName val="DKH-BP07-UPRT"/>
      <sheetName val="DKH-BP07C"/>
      <sheetName val="ANAL-1"/>
      <sheetName val="ANAL-2"/>
      <sheetName val="DAKON"/>
      <sheetName val="ap-12a"/>
      <sheetName val="ap-12b"/>
      <sheetName val="ap-12c"/>
      <sheetName val="DB"/>
      <sheetName val="RKPANAL"/>
      <sheetName val="TANYA"/>
      <sheetName val="BREAKSTRUKTUR"/>
      <sheetName val="TEST"/>
      <sheetName val="ANALBETON"/>
      <sheetName val="Material&amp;Alat"/>
      <sheetName val="RKP-BOQ"/>
      <sheetName val="RAB-01"/>
      <sheetName val="Alat-1"/>
      <sheetName val="Alat-2"/>
      <sheetName val="Form Desa-1 PM"/>
      <sheetName val="Form Desa-1 Suka Damai"/>
      <sheetName val="Form Desa-1 Wih Lah "/>
      <sheetName val="KAla Pegasing"/>
      <sheetName val="Resume BoQ"/>
      <sheetName val="an_harsat"/>
      <sheetName val="Anatek"/>
      <sheetName val="Technical Analysis"/>
      <sheetName val="daft_alat"/>
      <sheetName val="owning"/>
      <sheetName val="sub_kon"/>
      <sheetName val="met_plk"/>
      <sheetName val="XXXX1"/>
      <sheetName val="XXXX2"/>
      <sheetName val="XXXX3"/>
      <sheetName val="Rugi"/>
      <sheetName val="Kashplo"/>
      <sheetName val="Div 1 - Umum"/>
      <sheetName val="Analisa Bahan"/>
      <sheetName val="Berbutir"/>
      <sheetName val="RABP"/>
      <sheetName val="HSBU"/>
      <sheetName val="ANLS MPU"/>
      <sheetName val="ANLS HPP"/>
      <sheetName val="analisa tanah"/>
      <sheetName val="Div 3 - Tanah"/>
      <sheetName val="ANLS -LALIN"/>
      <sheetName val="ANLS-U"/>
      <sheetName val="ANLS-2"/>
      <sheetName val="ANLS-3"/>
      <sheetName val="ANLS-4"/>
      <sheetName val="ANLS-6"/>
      <sheetName val="ANLS-7"/>
      <sheetName val="ANLS(SK)-II"/>
      <sheetName val="ANLS-10"/>
      <sheetName val="ANLS-12"/>
      <sheetName val="MOS (2)"/>
      <sheetName val="analisa sub drain"/>
      <sheetName val="Analisa tempat cuci roda"/>
      <sheetName val="analisa concrete barrier tipe 1"/>
      <sheetName val="estim.WKT PELAKS."/>
      <sheetName val="itwil"/>
      <sheetName val="bupati"/>
      <sheetName val="bappeda"/>
      <sheetName val="ah sanitary"/>
      <sheetName val="saklar"/>
      <sheetName val="hs inst. elektrikal"/>
      <sheetName val="exhaust"/>
      <sheetName val="Taksiran Gaji"/>
      <sheetName val="Rincian (2)"/>
      <sheetName val="remuneration JAWA"/>
      <sheetName val="reimbursable JAWA"/>
      <sheetName val="Tiket Mobilisasi"/>
      <sheetName val="konsol MT I"/>
      <sheetName val="konsol MT II"/>
      <sheetName val="reg-1"/>
      <sheetName val="PMK Semi Final 2014"/>
      <sheetName val="Gabung"/>
      <sheetName val="SAMPUL MC-01"/>
      <sheetName val="SAMPUL MC-02"/>
      <sheetName val="SAMPUL MC-01 &amp; 02"/>
      <sheetName val="SAMPUL MC-03"/>
      <sheetName val="SAMPUL MC-04"/>
      <sheetName val="SAMPUL MC-03 &amp; 04"/>
      <sheetName val="SAMPUL MC-05"/>
      <sheetName val="SAMPUL MC-06"/>
      <sheetName val="SAMPUL MC-07"/>
      <sheetName val="SAMPUL MC-08"/>
      <sheetName val="SAMPUL MC-09"/>
      <sheetName val="SAMPUL (FOTO 0%)"/>
      <sheetName val="DAFTAR ISIAN (2)"/>
      <sheetName val="REKAP CCO"/>
      <sheetName val="ba.pemriksaan"/>
      <sheetName val="REKAP CCO PENRUAS ABY-TB"/>
      <sheetName val="BQPENRUAS.ABY-TLB"/>
      <sheetName val="DRAFT CCO"/>
      <sheetName val="REKAP INDUK"/>
      <sheetName val="REKAP urpil bahu"/>
      <sheetName val="urpil bahu"/>
      <sheetName val="PENYIAPAN"/>
      <sheetName val="REKAP agg a"/>
      <sheetName val="AGG. A"/>
      <sheetName val="REKAP agg b"/>
      <sheetName val="AGG. B."/>
      <sheetName val="REKAP prim"/>
      <sheetName val="REKAP AC-WC AGG"/>
      <sheetName val="AC-WC AGG"/>
      <sheetName val="REKAP ASBUTON"/>
      <sheetName val="ASBUTON"/>
      <sheetName val="REKAP GAL. SALURAN"/>
      <sheetName val="GALIAN SALURAN ki"/>
      <sheetName val="GALIAN SALURAN ka"/>
      <sheetName val="REKAP SAL. MORTAR"/>
      <sheetName val="MORTAR"/>
      <sheetName val="KI.MORTAR GENDONG"/>
      <sheetName val="Ka.MORTAR GENDONG"/>
      <sheetName val="TALUD"/>
      <sheetName val="BJA TUL"/>
      <sheetName val="REKAP BETON K250"/>
      <sheetName val="REKAP BETON K125"/>
      <sheetName val="BETON K125"/>
      <sheetName val="REKAP GORONG2"/>
      <sheetName val="PAS. BATU GRG (2)"/>
      <sheetName val="REKAP GAL.Biasa"/>
      <sheetName val="GALIAN BIasa"/>
      <sheetName val="REKAP tim.batu"/>
      <sheetName val="tim.batu"/>
      <sheetName val="REKAP tim.biasa"/>
      <sheetName val="REKAP CEK DAM"/>
      <sheetName val="PS. BATU CEK DAM"/>
      <sheetName val="opname"/>
      <sheetName val="opname1"/>
      <sheetName val="opname2"/>
      <sheetName val="OPNAME PUASA BETON K250 real"/>
      <sheetName val="opname puasa REKAP BAJA"/>
      <sheetName val="opname puasaPAS. BATU GRG"/>
      <sheetName val="opname puasaTALUD"/>
      <sheetName val="Galian 1"/>
      <sheetName val="Galian 2"/>
      <sheetName val="DAFTAR ISIAN"/>
      <sheetName val="REK. BACK UP"/>
      <sheetName val="REKAP timbun"/>
      <sheetName val="timbun"/>
      <sheetName val="REKAP HRS"/>
      <sheetName val="HRS"/>
      <sheetName val="STREAKING RENCANA"/>
      <sheetName val="STREAKING CCO"/>
      <sheetName val="MORTAR GENDONG"/>
      <sheetName val="PAS. BATU GRG"/>
      <sheetName val="Gal_Cold Milling"/>
      <sheetName val="Gal_Jack Hammer"/>
      <sheetName val="sced.mat"/>
      <sheetName val="sced alat"/>
      <sheetName val="CHAS FLOW"/>
      <sheetName val="HIT TKDN"/>
      <sheetName val="MKLL"/>
      <sheetName val="Format Analisa"/>
      <sheetName val="AS.Modif"/>
      <sheetName val="SCHEDULE MOBILISASI ALAT"/>
      <sheetName val="SCHEDULE MOBILISASI MATERIAL"/>
      <sheetName val="Appendix 7a"/>
      <sheetName val="Appendix 7b"/>
      <sheetName val="Appendix 7c"/>
      <sheetName val="pek. subkon"/>
      <sheetName val="tRAFFIC mANAGEMENT"/>
      <sheetName val="Div 2 - Drainase"/>
      <sheetName val="Div 6 - Aspal"/>
      <sheetName val="Div 10 - Rutin"/>
      <sheetName val="Div 8 - Peng Kondisi"/>
      <sheetName val="Div 4 - Class B, bahu"/>
      <sheetName val="Div 7 - Struktur"/>
      <sheetName val="Div 5 - Berbutir"/>
      <sheetName val="SummBOQ"/>
      <sheetName val="BOQDmkbypass"/>
      <sheetName val="Summary IP"/>
      <sheetName val="Div 9 - Harian"/>
      <sheetName val="StoneCrusher"/>
      <sheetName val="HS Upah"/>
      <sheetName val="HS Bahan"/>
      <sheetName val="HS Alat"/>
      <sheetName val="HS Sub-Kon"/>
      <sheetName val="Material Beton"/>
      <sheetName val="kunci"/>
      <sheetName val="Tng+bhn+alat"/>
      <sheetName val="Analisa Pek. Rutin"/>
      <sheetName val="Mata Pembayaran Utama"/>
      <sheetName val="Bahu Jalan"/>
      <sheetName val="Pengembalian Kondisi"/>
      <sheetName val="ACWC-ASBP"/>
      <sheetName val="pek. harian"/>
      <sheetName val="Agregat A"/>
      <sheetName val="Agregat B"/>
      <sheetName val="Mat. On Site"/>
      <sheetName val="Kap. Plant Pemecah Batu"/>
      <sheetName val="Kap. Plant Beton"/>
      <sheetName val="Kap. Plant Camp Asphalt"/>
      <sheetName val="Schedule Tender"/>
      <sheetName val="betnK-225"/>
      <sheetName val="Agregat Kasar &amp; Halus Hotmix"/>
      <sheetName val="TURNOVER"/>
      <sheetName val="Asumsi Pek"/>
      <sheetName val="Agregat Kasar &amp; Halus LPA"/>
      <sheetName val="Compatibility Report (1)"/>
      <sheetName val="DATA TAMBAHAN"/>
      <sheetName val="DISAIN RDS"/>
      <sheetName val="KOEFESIEN"/>
      <sheetName val="3-DIV3 (2)"/>
      <sheetName val="3-DIV3 (3)"/>
      <sheetName val="3-DIV3 (4)"/>
      <sheetName val="3-DIV5-LPAS"/>
      <sheetName val="3-DIV6 Lasbutag"/>
      <sheetName val="3-DIV10 LS-Rutin"/>
      <sheetName val="3-DIV10 Kuantitas"/>
      <sheetName val="3-DIV10 Analisa HSP"/>
      <sheetName val="5-Peralatan"/>
      <sheetName val="5-Peralatan (2)"/>
      <sheetName val="6-Agregat Halus &amp; Kasar"/>
      <sheetName val="6-Agregat Kelas A"/>
      <sheetName val="6-Agregat Kelas B"/>
      <sheetName val="6-Agregat Kelas C"/>
      <sheetName val="DISAIN"/>
      <sheetName val="TAMBAHAN PAHS2006"/>
      <sheetName val="3-DIV6 Asbuton"/>
      <sheetName val="3-DIV7(1)"/>
      <sheetName val="3-DIV7(2)"/>
      <sheetName val="REKAP BAJA (2)"/>
      <sheetName val="BJA TUL (1.5 M)"/>
      <sheetName val="BJA TUL (3 M)"/>
      <sheetName val="BJA TUL (1.5 M) (2)"/>
      <sheetName val="BJA TUL (1.5 M) (3)"/>
      <sheetName val="BJA TUL (1.5 M) (4)"/>
      <sheetName val="BJA TUL (4 M)"/>
      <sheetName val="REKAP urpil BDN(12)"/>
      <sheetName val="Urpil BDN(12)"/>
      <sheetName val="REKAP urpil BDN (15)"/>
      <sheetName val="Urpil BDN (15)"/>
      <sheetName val="BETON K250 (e)"/>
      <sheetName val="KONTRAK AWAL"/>
      <sheetName val="Schedule ORIGINAL"/>
      <sheetName val="BETON K125GR"/>
      <sheetName val="CCOMM 3.625"/>
      <sheetName val="REKAP BETON K175 "/>
      <sheetName val="BETONK175BAHUJLN"/>
      <sheetName val="REKAP P B J"/>
      <sheetName val="TIMB. BIASA"/>
      <sheetName val="REKAP Total URPIL"/>
      <sheetName val="REKAP AC-WC"/>
      <sheetName val="REKAP GAL.SAL"/>
      <sheetName val="REKAP MORTAR"/>
      <sheetName val="KILOMETER"/>
      <sheetName val="DD APBN 2017"/>
      <sheetName val="ADD 2017"/>
      <sheetName val="DBHP 2017"/>
      <sheetName val="PAGU ADD, DD &amp; DBHP 2"/>
      <sheetName val="BESARAN &amp; PERUNTUKAN DD TA  (2)"/>
      <sheetName val="DD KADES DEFINITIF"/>
      <sheetName val="DD PILKADES"/>
      <sheetName val="BESARAN &amp; PERUNTUKAN VERSI 7"/>
      <sheetName val="Rekap PD DD"/>
      <sheetName val="Rekap PD Silpa"/>
      <sheetName val="Rekap PLD DD"/>
      <sheetName val="Rekap PLD Silpa"/>
      <sheetName val="RINNCIAN APBDES 2016"/>
      <sheetName val="pembagian pertahap"/>
      <sheetName val="RINGKASAN APBDES 2016"/>
      <sheetName val="Table Profil"/>
      <sheetName val="ANALISA PEK"/>
      <sheetName val="hrg uph+bhn"/>
      <sheetName val="KONSOLIDASI 2016"/>
      <sheetName val="REALISASI 2016"/>
      <sheetName val="KONSOLIDASI 2016 (2)"/>
      <sheetName val="LAPORAN REALISASI"/>
      <sheetName val="LAPORAN PENYERAPAN"/>
      <sheetName val="MJR"/>
      <sheetName val="Met"/>
      <sheetName val="AN-E"/>
      <sheetName val="GEL"/>
      <sheetName val="Lamp Mob"/>
      <sheetName val="Ana (2)"/>
      <sheetName val="Met Col"/>
      <sheetName val="Ana.Non "/>
      <sheetName val="Meth.Non"/>
      <sheetName val="PENG.2"/>
      <sheetName val="PENG.3"/>
      <sheetName val="ORG2"/>
      <sheetName val="CUR"/>
      <sheetName val="Minat"/>
      <sheetName val="STF (2)"/>
      <sheetName val="alt-cimangkok"/>
      <sheetName val="DLM"/>
      <sheetName val="BALT"/>
      <sheetName val="LMP.1"/>
      <sheetName val="LMP.2"/>
      <sheetName val="RTN"/>
      <sheetName val="ANA (BAK)"/>
      <sheetName val="MET (BAK)"/>
      <sheetName val="TM"/>
      <sheetName val="Jenis Prasarana"/>
      <sheetName val="Data POD"/>
      <sheetName val="ProgExstOIL"/>
      <sheetName val="indkab"/>
      <sheetName val="Luas_ID"/>
      <sheetName val="Rekap_ByID"/>
      <sheetName val="Luas_Kab"/>
      <sheetName val="Report_Prov"/>
      <sheetName val="Luas_Prov"/>
      <sheetName val="Report_Kab"/>
      <sheetName val="PMK 150"/>
      <sheetName val="sejarah PAD"/>
      <sheetName val="Makuda"/>
      <sheetName val="Kepmen"/>
      <sheetName val="Data Kepmen"/>
      <sheetName val="PAD"/>
      <sheetName val="1. Nad"/>
      <sheetName val="2. Sumut"/>
      <sheetName val="3. Sumbar"/>
      <sheetName val="4. Riau"/>
      <sheetName val="5. Jambi"/>
      <sheetName val="6. Sumsel"/>
      <sheetName val="8. Bengkulu"/>
      <sheetName val="9. Lampung"/>
      <sheetName val="7. Babel"/>
      <sheetName val="31. Kep. Riau"/>
      <sheetName val="11. Jabar"/>
      <sheetName val="13. Jateng"/>
      <sheetName val="14. DIY"/>
      <sheetName val="15. Jatim"/>
      <sheetName val="12. Banten"/>
      <sheetName val="25. Bali"/>
      <sheetName val="26. NTB"/>
      <sheetName val="27. NTT"/>
      <sheetName val="16. Kalbar"/>
      <sheetName val="17. Kalteng"/>
      <sheetName val="18. Kalsel"/>
      <sheetName val="19. Kaltim"/>
      <sheetName val="20. Sulut"/>
      <sheetName val="22. Sulteng"/>
      <sheetName val="23. Sulsel"/>
      <sheetName val="24. Sultra"/>
      <sheetName val="21. Gorontalo"/>
      <sheetName val="32. Sulbar"/>
      <sheetName val="28. Maluku"/>
      <sheetName val="29. Malut"/>
      <sheetName val="33. Irjabar"/>
      <sheetName val="30. Papua"/>
      <sheetName val="kompilasi"/>
      <sheetName val="PAD dan TBD tahun 2007"/>
      <sheetName val="R-2005"/>
      <sheetName val="APBD 2006 (2)"/>
      <sheetName val="Rekon PAD dan TBD"/>
      <sheetName val="ma'il"/>
      <sheetName val="Cek KLas"/>
      <sheetName val="Cek KLas (2)"/>
      <sheetName val="Rekap DAK 09-10"/>
      <sheetName val="Pagu DAK 2010 (2)"/>
      <sheetName val="Alokasi 2009-2010"/>
      <sheetName val="Report (2)"/>
      <sheetName val="Report (3)"/>
      <sheetName val="Cop (2)"/>
      <sheetName val="Peta"/>
      <sheetName val="Ana-1"/>
      <sheetName val="Koef-1"/>
      <sheetName val="Ana-2"/>
      <sheetName val="Koef-2"/>
      <sheetName val="B Lokal"/>
      <sheetName val="HSD Pek"/>
      <sheetName val="Asu01"/>
      <sheetName val="Asu02"/>
      <sheetName val="HSP 2008+10%"/>
      <sheetName val="cvr.oe"/>
      <sheetName val="cvr.ee"/>
      <sheetName val="Mobs"/>
      <sheetName val="Div.3"/>
      <sheetName val="Method-01"/>
      <sheetName val="Method-02"/>
      <sheetName val="Method-03"/>
      <sheetName val="BASIQ"/>
      <sheetName val="Hrg.Alat"/>
      <sheetName val="MOS-2"/>
      <sheetName val="Hrg.Alat Baru"/>
      <sheetName val="HSP 10 Kota Tual"/>
      <sheetName val="Alat (2)"/>
      <sheetName val="Srt-Llg"/>
      <sheetName val="Schdul"/>
      <sheetName val="RINGKS"/>
      <sheetName val="perst"/>
      <sheetName val="RAB Penyelenggaraan Pemdes(1)"/>
      <sheetName val="RAB Pembangunan Desa(2)"/>
      <sheetName val="RAB Pmbinaanaan (3)"/>
      <sheetName val="RAB Pemberdayaan (4)"/>
      <sheetName val="RAB Operasional"/>
      <sheetName val="RAB Pembrdayaan Masy."/>
      <sheetName val="PTPKD"/>
      <sheetName val="Alokasi APBDES (Ok)"/>
      <sheetName val="APBDES (Ok)"/>
      <sheetName val="APBDES DD"/>
      <sheetName val="APBDES ADD"/>
      <sheetName val="MAERO_2"/>
      <sheetName val="Grafik Alokasi APBDesa2017"/>
      <sheetName val="alokasi DD"/>
      <sheetName val="FORM FOTO KEG FISIK KEC.PEULIMB"/>
      <sheetName val="FORM FOTO KEG NON"/>
      <sheetName val="Permasalahan"/>
      <sheetName val="DATA INDUK"/>
      <sheetName val="Balee Daka"/>
      <sheetName val="Seuneubok Teungoh"/>
      <sheetName val="Rambong Payong"/>
      <sheetName val="Paloh Pupu"/>
      <sheetName val="Jambo Dalam"/>
      <sheetName val="Uteun Sikumbong"/>
      <sheetName val="Uteun Rungkom"/>
      <sheetName val="Seuneubok Punti"/>
      <sheetName val="Lancok Bungo"/>
      <sheetName val="Cot Geulumpang"/>
      <sheetName val="Matang Kule"/>
      <sheetName val="Seuneubok Aceh"/>
      <sheetName val="Seuneubok Seumawe"/>
      <sheetName val="Keude Plimbang"/>
      <sheetName val="Seuneubok Nalan"/>
      <sheetName val="Seuneubok Plimbang"/>
      <sheetName val="Kuta Trieng"/>
      <sheetName val="Teupin Panah"/>
      <sheetName val="Puuek"/>
      <sheetName val="Krueng Baro"/>
      <sheetName val="Garab"/>
      <sheetName val="Padang Kasab"/>
      <sheetName val="BUMDES"/>
      <sheetName val="Data BKN"/>
      <sheetName val="analisa Data BKN"/>
      <sheetName val="BELPEG(daerah-DDN)"/>
      <sheetName val="DAU Perpres"/>
      <sheetName val="PROGRAM KEGIATAN"/>
      <sheetName val="KODE REKENING"/>
      <sheetName val="Rencana Anggaran"/>
      <sheetName val="RB BL"/>
      <sheetName val="BL"/>
      <sheetName val="Penjabaran"/>
      <sheetName val="DPA"/>
      <sheetName val="RINGKAS KEG"/>
      <sheetName val="TOTAL_OF_LIEN_ACCOUNTS"/>
      <sheetName val="6-19_PAY_CALCULATION_"/>
      <sheetName val="ARUN_III"/>
      <sheetName val="BES_MCGC"/>
      <sheetName val="BONTANG_V"/>
      <sheetName val="BONTANG_VI"/>
      <sheetName val="BONTANG_II"/>
      <sheetName val="WEST_NATUNA"/>
      <sheetName val="ARUN_II"/>
      <sheetName val="BES_KOREA_II"/>
      <sheetName val="BES_KCO"/>
      <sheetName val="BONT_III"/>
      <sheetName val="BONT_IV"/>
      <sheetName val="Interest_Calc_"/>
      <sheetName val="Int__Calculation_-_after_6-18"/>
      <sheetName val="DAU_'08"/>
      <sheetName val="Lamp_SE_Prov"/>
      <sheetName val="Lamp_SE_KabKota"/>
      <sheetName val="Data_KK"/>
      <sheetName val="DAU_suatu_daerah"/>
      <sheetName val="40_db"/>
      <sheetName val="cover_(2)"/>
      <sheetName val="analisa_alat_berat"/>
      <sheetName val="taksiran_prod"/>
      <sheetName val="PHOTO_(2)"/>
      <sheetName val="Tiang_Pancang_Baja"/>
      <sheetName val="Expantion_Joint"/>
      <sheetName val="NP_(2)"/>
      <sheetName val="Void_Slab"/>
      <sheetName val="deck_slab"/>
      <sheetName val="Lean_Concr"/>
      <sheetName val="Perletakan_Strip"/>
      <sheetName val="Pembongkaran_Jbt_Lama"/>
      <sheetName val="Pemb_Jbt_Rangka_Baja"/>
      <sheetName val="Pengadaan_Jembatan_Sementara"/>
      <sheetName val="Pengadaan_Jembatan_Aramco"/>
      <sheetName val="Tiang_Pancang"/>
      <sheetName val="Simulasi_inti"/>
      <sheetName val="sortlisted_Stats"/>
      <sheetName val="Pemekaran_17_KK_(2007)"/>
      <sheetName val="Final_DAU"/>
      <sheetName val="BP_2007"/>
      <sheetName val="DBH_SDA_and_Tax_2008"/>
      <sheetName val="Rekon_PAD_Growth"/>
      <sheetName val="PAD_+_DBH"/>
      <sheetName val="DAU_2005"/>
      <sheetName val="LW_dan_IPM"/>
      <sheetName val="Luas_Bakor_2"/>
      <sheetName val="Lifting_Oil"/>
      <sheetName val="Form_Desa-1_"/>
      <sheetName val="Form_Desa-2_"/>
      <sheetName val="Form_Desa-3_"/>
      <sheetName val="Form_Desa-4"/>
      <sheetName val="Form_Desa-5"/>
      <sheetName val="Form_Desa-6"/>
      <sheetName val="Form_Desa-7"/>
      <sheetName val="Form_Desa-8"/>
      <sheetName val="Form_Desa-9"/>
      <sheetName val="Form_Desa-10"/>
      <sheetName val="Form_Desa-11"/>
      <sheetName val="Form_Desa-12"/>
      <sheetName val="Form_Desa-13"/>
      <sheetName val="Form_Desa-14"/>
      <sheetName val="Form_Desa-15"/>
      <sheetName val="Form_Desa-16"/>
      <sheetName val="Form_Desa-17"/>
      <sheetName val="Form_Desa-18"/>
      <sheetName val="Form_Rekap_Kecamatan"/>
      <sheetName val="Perk_T"/>
      <sheetName val="TJ_K"/>
      <sheetName val="UB_"/>
      <sheetName val="Trg_"/>
      <sheetName val="Prg_"/>
      <sheetName val="AT_no_ok"/>
      <sheetName val="Rekap_Kec"/>
      <sheetName val="Rekap_Kab"/>
      <sheetName val="Rekap_Prov"/>
      <sheetName val="H_ANALISA"/>
      <sheetName val="ANL_BIAYA"/>
      <sheetName val="H_bh"/>
      <sheetName val="Pembongkaran_Beton"/>
      <sheetName val="Peng,_Jemb__Rangka-Gantung"/>
      <sheetName val="Revisi-Zarkasyi_(2)"/>
      <sheetName val="Daftar_Harga"/>
      <sheetName val="Analisa_Alat"/>
      <sheetName val="FORM_G"/>
      <sheetName val="FORM_G1"/>
      <sheetName val="FORM_G1_(Opr)"/>
      <sheetName val="Analisa_Alat_(2)"/>
      <sheetName val="An_K"/>
      <sheetName val="Kes_Har"/>
      <sheetName val="REK__KBL"/>
      <sheetName val="TOS_JAL"/>
      <sheetName val="R_K_T_L_P"/>
      <sheetName val="Gbr_DSAIN"/>
      <sheetName val="Kuantitas_&amp;_Harga"/>
      <sheetName val="LUAS_KMDRI"/>
      <sheetName val="LUAS_KMDRI_&amp;_BAKO"/>
      <sheetName val="DDN_07"/>
      <sheetName val="F-25_b_LEMBAR_CATATAN"/>
      <sheetName val="Ana__PU"/>
      <sheetName val="ANA_Mob"/>
      <sheetName val="ANA_Rutin"/>
      <sheetName val="Met-PU-2_2"/>
      <sheetName val="Met-PU-6_3_(5)"/>
      <sheetName val="Met-PU-6_3_(6)"/>
      <sheetName val="Met-PU-6_3_(7)"/>
      <sheetName val="Alamat_(bersama)"/>
      <sheetName val="Met-PU-2_1"/>
      <sheetName val="Met-PU-3_1_(1)"/>
      <sheetName val="Met-PU-3_2_(1)"/>
      <sheetName val="Met-PU-4_2_(2)"/>
      <sheetName val="B_T"/>
      <sheetName val="Hit_Besi_Puskesmas_"/>
      <sheetName val="Hit_Besi_Gudang"/>
      <sheetName val="DIV_10"/>
      <sheetName val="CATATAN_UNTUK_PERBAIKAN"/>
      <sheetName val="Pember_Selokan_Smp_diperkeras"/>
      <sheetName val="gorgor_-_pemjeb"/>
      <sheetName val="pel__rut_bahu_jln_mat"/>
      <sheetName val="ANALISA_(2)"/>
      <sheetName val="Daft_Harg"/>
      <sheetName val="Rekap_LAP_"/>
      <sheetName val="10_PELENGKAP"/>
      <sheetName val="9_DRAINASE_"/>
      <sheetName val="8_PERKERASAN"/>
      <sheetName val="7_PAGAR"/>
      <sheetName val="5__TIKET&amp;RETAIL"/>
      <sheetName val="4_TOWER"/>
      <sheetName val="3_MUSHOLA"/>
      <sheetName val="2_TPR"/>
      <sheetName val="1_WC_UMUM"/>
      <sheetName val="A__PERSIAPAN"/>
      <sheetName val="KOEF__ALAT_KLAS_A_&amp;_B"/>
      <sheetName val="KOEF__ALAT_LPS_RESAP_PENGIKAT"/>
      <sheetName val="KOEF__ALAT_ATB"/>
      <sheetName val="Analisa_EI-AL"/>
      <sheetName val="Analisa_SNI"/>
      <sheetName val="HS-P&amp;J_tipe_B"/>
      <sheetName val="Currency_Rate"/>
      <sheetName val="Unit_Price_M"/>
      <sheetName val="SUM_I"/>
      <sheetName val="BADAN_JALAN"/>
      <sheetName val="_ACI(ki)"/>
      <sheetName val="DIV_I"/>
      <sheetName val="DIV_II"/>
      <sheetName val="DIV_III"/>
      <sheetName val="DIV_IV"/>
      <sheetName val="DIV_V"/>
      <sheetName val="DIV_VI"/>
      <sheetName val="DIV_VII"/>
      <sheetName val="DIV_XI"/>
      <sheetName val="Met-PU-3_2_(2)"/>
      <sheetName val="Met-PU-5_1_(1)"/>
      <sheetName val="Met-PU-5_1_(2)"/>
      <sheetName val="Met-PU-7_10_(3)"/>
      <sheetName val="RUMUS_BEKISTING"/>
      <sheetName val="HIT_BEKISTING"/>
      <sheetName val="Rab_'05_(NEGO)"/>
      <sheetName val="%_Harga_04-05"/>
      <sheetName val="Rekap_Hrg"/>
      <sheetName val="Rekap_Rab_'05"/>
      <sheetName val="Rab_'05"/>
      <sheetName val="Daft_Print"/>
      <sheetName val="daf_harga'05"/>
      <sheetName val="_Biaya_alat_jam'05"/>
      <sheetName val="Analisa_Produksi_alat'05"/>
      <sheetName val="Anl_Teknis"/>
      <sheetName val="Tbl_Alat"/>
      <sheetName val="Prod_Alat_2005"/>
      <sheetName val="Sruct_Org'05"/>
      <sheetName val="daf_harga_A_Besar"/>
      <sheetName val="DRUP_(ASLI)"/>
      <sheetName val="Harga_&amp;_Bahan_"/>
      <sheetName val="analisa_lama"/>
      <sheetName val="harga_lama"/>
      <sheetName val="rab_pos_tiket"/>
      <sheetName val="rab_pagar_tembok"/>
      <sheetName val="rab_reklamasi"/>
      <sheetName val="DOK__LELANG"/>
      <sheetName val="GEDUNG__KET"/>
      <sheetName val="K__CAMAT"/>
      <sheetName val="BUPATI2_(2)"/>
      <sheetName val="BACK_UP"/>
      <sheetName val="ANL_Jalan__BOW"/>
      <sheetName val="RAB_FINAL"/>
      <sheetName val="Sewa_Alat_BOW"/>
      <sheetName val="KOP_(3)"/>
      <sheetName val="RAB_(2)"/>
      <sheetName val="Volume_Poskesdes_T_80"/>
      <sheetName val="Upah_(2)"/>
      <sheetName val="Besi_&amp;_Bekisting"/>
      <sheetName val="type_40"/>
      <sheetName val="Rekap_40"/>
      <sheetName val="Rekap_DIV"/>
      <sheetName val="DIV_VIII"/>
      <sheetName val="Pem_1"/>
      <sheetName val="Rek_mpu"/>
      <sheetName val="jadwal_alat"/>
      <sheetName val="jadwal_bahan"/>
      <sheetName val="jadwal_Tenaga"/>
      <sheetName val="Mat_On_Site1"/>
      <sheetName val="NETWORK_PLANNING"/>
      <sheetName val="REK_ALL"/>
      <sheetName val="REK_BBI"/>
      <sheetName val="REKAP_TOT"/>
      <sheetName val="KNTR_BBI"/>
      <sheetName val="REK__RUMAH"/>
      <sheetName val="REK_RUMAH45"/>
      <sheetName val="JDWL_PLK"/>
      <sheetName val="JDWL_BAHAN"/>
      <sheetName val="JDWL__PERSONIL"/>
      <sheetName val="ANALISA_TEKNIK"/>
      <sheetName val="Analisa_Hrga_Satuan"/>
      <sheetName val="Material_On_Site"/>
      <sheetName val="RAB_"/>
      <sheetName val="REK_MC-1"/>
      <sheetName val="COVER_1"/>
      <sheetName val="COVER_1_(2)"/>
      <sheetName val="R__Progress__"/>
      <sheetName val="COVER_foto"/>
      <sheetName val="Tb5-Biaya_Perawatan"/>
      <sheetName val="Daftar_Upah&amp;Bahan"/>
      <sheetName val="Daftar_Analisa"/>
      <sheetName val="rab_swa"/>
      <sheetName val="_BQ_TA_06"/>
      <sheetName val="3_a_Mob"/>
      <sheetName val="ANL_TEK_6"/>
      <sheetName val="ANL_TEK_8"/>
      <sheetName val="2_ANL"/>
      <sheetName val="4_upah"/>
      <sheetName val="4_ALAT"/>
      <sheetName val="5_sch"/>
      <sheetName val="5_schALAT"/>
      <sheetName val="5_schBAHAN"/>
      <sheetName val="6_sub"/>
      <sheetName val="TKDN_(2)"/>
      <sheetName val="JADWAL_BAHAN_(2)"/>
      <sheetName val="JADWAL_PERSONEL_(2)"/>
      <sheetName val="BAHAN_&amp;_UPAH"/>
      <sheetName val="L_8"/>
      <sheetName val="L_3"/>
      <sheetName val="L_2"/>
      <sheetName val="L_1"/>
      <sheetName val="L_7a-b"/>
      <sheetName val="1_d"/>
      <sheetName val="1_g"/>
      <sheetName val="1_e"/>
      <sheetName val="1_f"/>
      <sheetName val="L-1_f"/>
      <sheetName val="L_F-F"/>
      <sheetName val="L_F-1"/>
      <sheetName val="L_F-G"/>
      <sheetName val="L_F-H"/>
      <sheetName val="L_d_F-H"/>
      <sheetName val="r_df_kw"/>
      <sheetName val="df_kw"/>
      <sheetName val="harga_dasar"/>
      <sheetName val="L_6a"/>
      <sheetName val="L_6b"/>
      <sheetName val="L_101"/>
      <sheetName val="L_111"/>
      <sheetName val="L_121"/>
      <sheetName val="L_131"/>
      <sheetName val="L_141"/>
      <sheetName val="A_DA"/>
      <sheetName val="TK_SETIA"/>
      <sheetName val="Upah_Bahan1"/>
      <sheetName val="BUP_MUSHALLA"/>
      <sheetName val="BUP_t_wudhuk"/>
      <sheetName val="K__Besi"/>
      <sheetName val="Up_Date_BOW"/>
      <sheetName val="Rekap_SKS"/>
      <sheetName val="Surat_Penawaran"/>
      <sheetName val="Bobot_Rusak"/>
      <sheetName val="cover_"/>
      <sheetName val="An__Alat"/>
      <sheetName val="Sekedul_pak_lah"/>
      <sheetName val="Pak_Lah_Anas_tek"/>
      <sheetName val="Anas_Tek"/>
      <sheetName val="Anal_Teknik"/>
      <sheetName val="Rab_I"/>
      <sheetName val="Rab_II"/>
      <sheetName val="Rab_III"/>
      <sheetName val="Rab_IV"/>
      <sheetName val="Analis_OK"/>
      <sheetName val="Anl__Jl"/>
      <sheetName val="Hbh__Jl"/>
      <sheetName val="Besi_2"/>
      <sheetName val="Vol_"/>
      <sheetName val="Begisting_1"/>
      <sheetName val="Begisting_2"/>
      <sheetName val="Besi_1"/>
      <sheetName val="PEK_TAMBAH_KURANG"/>
      <sheetName val="BIAYA_CADANGAN"/>
      <sheetName val="REKAPITULASI_AKHIR"/>
      <sheetName val="Ana_duct"/>
      <sheetName val="Hsd_Duct"/>
      <sheetName val="Data_Hitungan"/>
      <sheetName val="Aks_Pipa"/>
      <sheetName val="K_TambahAC"/>
      <sheetName val="K_TambahFH"/>
      <sheetName val="valve_16k"/>
      <sheetName val="Ven_Fan"/>
      <sheetName val="Analisa_Str+Ars"/>
      <sheetName val="Bhn_cost"/>
      <sheetName val="Sub_cost"/>
      <sheetName val="Alat_cost"/>
      <sheetName val="B_-_Norelec"/>
      <sheetName val="rek-fitPP_"/>
      <sheetName val="Item_Tambahan"/>
      <sheetName val="HRG_BHN"/>
      <sheetName val="ANALS_ARS"/>
      <sheetName val="ANALS_KY"/>
      <sheetName val="ANALS_ME"/>
      <sheetName val="Rkp_total_full"/>
      <sheetName val="Rkp_Lt-1_full"/>
      <sheetName val="_Lt-1_Full"/>
      <sheetName val="Rekap_Lt-2"/>
      <sheetName val="Finishing_Lt-2"/>
      <sheetName val="Rekap_-_Lt-3"/>
      <sheetName val="Finishing_Lt-3_&amp;_Atap"/>
      <sheetName val="Rekap_-sarana_luar"/>
      <sheetName val="Sarana_Luar"/>
      <sheetName val="Harga_Satuan"/>
      <sheetName val="LUAS_LANTAI"/>
      <sheetName val="Luas_Gedung1"/>
      <sheetName val="DAF_2_"/>
      <sheetName val="DAF__6"/>
      <sheetName val="DAFTAR_7"/>
      <sheetName val="Add_ME"/>
      <sheetName val="LIST_MATERIAL_REV"/>
      <sheetName val="DATA_CENTER"/>
      <sheetName val="OFFICE_4_LT"/>
      <sheetName val="OFFICE_2_LT"/>
      <sheetName val="Bang_A"/>
      <sheetName val="Bang_B"/>
      <sheetName val="Dom_"/>
      <sheetName val="Rasio_(2)"/>
      <sheetName val="rate_(3)"/>
      <sheetName val="rate_(2)"/>
      <sheetName val="unit_rate"/>
      <sheetName val="D2_1-Cover"/>
      <sheetName val="D2_1"/>
      <sheetName val="D2_2-Cover"/>
      <sheetName val="D2_2"/>
      <sheetName val="D3_1-Cover(MALL&amp;PARK)"/>
      <sheetName val="D3_1"/>
      <sheetName val="D3_2-Cover(LANDS)"/>
      <sheetName val="D3_2"/>
      <sheetName val="D3_3-Cover(T-A)"/>
      <sheetName val="D3_3"/>
      <sheetName val="D3_4-Cover(T-B)"/>
      <sheetName val="D3_4"/>
      <sheetName val="D3_5-Cover(T-C)"/>
      <sheetName val="D3_5"/>
      <sheetName val="D_3_6-Cover_BAJA"/>
      <sheetName val="D3_6"/>
      <sheetName val="2_1"/>
      <sheetName val="2_2"/>
      <sheetName val="2_3"/>
      <sheetName val="2_4"/>
      <sheetName val="2_5A"/>
      <sheetName val="2_5B"/>
      <sheetName val="2_5"/>
      <sheetName val="2_6"/>
      <sheetName val="2_7"/>
      <sheetName val="2_8"/>
      <sheetName val="2_9"/>
      <sheetName val="2_10"/>
      <sheetName val="2_11"/>
      <sheetName val="2_12"/>
      <sheetName val="2_13"/>
      <sheetName val="B___Norelec"/>
      <sheetName val="VAC_"/>
      <sheetName val="EF_"/>
      <sheetName val="TLP&amp;DATA_"/>
      <sheetName val="AHS-_AC"/>
      <sheetName val="ahs-Gate_Valve_"/>
      <sheetName val="RekapITULASI_"/>
      <sheetName val="Rekap_Total_Struktur"/>
      <sheetName val="Rekap_Struktur_Atas"/>
      <sheetName val="STRUKTUR_ATAS"/>
      <sheetName val="Rekap_Struktur_GWT,_STP"/>
      <sheetName val="GWT,_STP"/>
      <sheetName val="TAMBAH_KURANG"/>
      <sheetName val="Grand_Sumarry"/>
      <sheetName val="Rough_CP_Aceh_Trade_Mall"/>
      <sheetName val="Galian_LW_RV_01"/>
      <sheetName val="Rekap_Pile_Cap"/>
      <sheetName val="Rekap_Pit_Life"/>
      <sheetName val="Rekap_Plat"/>
      <sheetName val="Rekap_Balok"/>
      <sheetName val="Rekap_Colom_Rasio_(190)"/>
      <sheetName val="Rekap_Tangga"/>
      <sheetName val="Luas_Bangnn_poltek"/>
      <sheetName val="VOL_BESI"/>
      <sheetName val="VOL_CUT_&amp;_FILL"/>
      <sheetName val="VOL_IRONMNGRY"/>
      <sheetName val="VOL_BAK_SAMPAH"/>
      <sheetName val="VOL-GUEST_HOUSE,GENSET&amp;POSJAGA"/>
      <sheetName val="VOL_STRUKTUR_&amp;_ARSITEKTUR_"/>
      <sheetName val="Analisa_jalan"/>
      <sheetName val="Analisa_non_standar"/>
      <sheetName val="Analisa_Pintu"/>
      <sheetName val="Analisa_Preliminary_"/>
      <sheetName val="ASRAMA_(C)"/>
      <sheetName val="REKTORAT_(A)"/>
      <sheetName val="WORKSHOP_(H)"/>
      <sheetName val="GENSET,POMPA_&amp;_GROUNDTANK_(K)"/>
      <sheetName val="R_KOMPRESOR"/>
      <sheetName val="POS_JAGA"/>
      <sheetName val="harga_sat_bhn"/>
      <sheetName val="analisa_bhn&amp;upah"/>
      <sheetName val="REKAP_CIVIL_&amp;_ME"/>
      <sheetName val="Cover_depan"/>
      <sheetName val="Cover_(1)"/>
      <sheetName val="Cover_(3)"/>
      <sheetName val="COVER_(4)"/>
      <sheetName val="REKAP_ELEKTRIKAL"/>
      <sheetName val="F_ALARM"/>
      <sheetName val="REKAP_MEKANIKAL"/>
      <sheetName val="COV2_4_"/>
      <sheetName val="D2_4"/>
      <sheetName val="COV3_3"/>
      <sheetName val="COV4_3_"/>
      <sheetName val="D4_3_(TE)"/>
      <sheetName val="COV5_3"/>
      <sheetName val="D5_3_(TF)_"/>
      <sheetName val="COV6_3"/>
      <sheetName val="D6_3_(TG)"/>
      <sheetName val="COV7_3"/>
      <sheetName val="D7_3_(TH)"/>
      <sheetName val="COV8_3"/>
      <sheetName val="D8_3_(TJ)"/>
      <sheetName val="COV9_3"/>
      <sheetName val="D9_3_(TK)_"/>
      <sheetName val="COVER_PLAFOND"/>
      <sheetName val="COVER_BASEMEN"/>
      <sheetName val="D3_4_1"/>
      <sheetName val="COVER_PODIUM"/>
      <sheetName val="D3_4_2"/>
      <sheetName val="COVER_APARTEMEN"/>
      <sheetName val="D3_4_3"/>
      <sheetName val="COVER_HOTEL"/>
      <sheetName val="D3_4_4"/>
      <sheetName val="COVER_BOUTIQUE"/>
      <sheetName val="D3_4_5"/>
      <sheetName val="01A-_RAB"/>
      <sheetName val="1A_RKAB_TTL"/>
      <sheetName val="01A-_RAB_(ars)"/>
      <sheetName val="GT-2_"/>
      <sheetName val="REKAP_UTAMA"/>
      <sheetName val="ANALISA_ME"/>
      <sheetName val="ANALISA_PERSIAPAN"/>
      <sheetName val="HG_Bahan"/>
      <sheetName val="An_Beton"/>
      <sheetName val="AN_HG_DKI"/>
      <sheetName val="anpartisi_(REV)"/>
      <sheetName val="ahs_struktur"/>
      <sheetName val="UM_10%"/>
      <sheetName val="Cashflow_perbl"/>
      <sheetName val="Cover_Daf-2"/>
      <sheetName val="Cover_Daf-2_(2)"/>
      <sheetName val="BQ_Daf-2"/>
      <sheetName val="Mark_Up_DK_1"/>
      <sheetName val="Mark_Up_C_8"/>
      <sheetName val="UPAH_&amp;_BAHAN"/>
      <sheetName val="BUL_(2)"/>
      <sheetName val="RAPP_(3)"/>
      <sheetName val="JAMINAN_(2)"/>
      <sheetName val="Spek_Kusen"/>
      <sheetName val="Gross_Area"/>
      <sheetName val="Kap__Plant"/>
      <sheetName val="TechniqueAnalys_(2)"/>
      <sheetName val="Surat_P"/>
      <sheetName val="Personil_Peralatan"/>
      <sheetName val="RAP_PREHEATER__"/>
      <sheetName val="REKAP_RAPI"/>
      <sheetName val="RAPI_PERSIAPAN"/>
      <sheetName val="ANAL_PERSIAPAN"/>
      <sheetName val="OPR_ALAT"/>
      <sheetName val="BIAYA_ALAT"/>
      <sheetName val="TOWER_CRANE"/>
      <sheetName val="ALAT_LAIN"/>
      <sheetName val="RAPI_KILN_"/>
      <sheetName val="RAPI_PREHEATER_"/>
      <sheetName val="ANAL_RAPI"/>
      <sheetName val="BHN_KILN"/>
      <sheetName val="UPAH_KILN"/>
      <sheetName val="BHN_PREHETER"/>
      <sheetName val="UPAH_PREHETER"/>
      <sheetName val="ITEM_PREHEATER"/>
      <sheetName val="ITEM_PEK_KILN"/>
      <sheetName val="4_SiloPabrik"/>
      <sheetName val="Distribusi_&amp;_Harsat"/>
      <sheetName val="Hrg_Modif"/>
      <sheetName val="ANL_LS"/>
      <sheetName val="Pemby_Utama"/>
      <sheetName val="LS_MOB"/>
      <sheetName val="Hrg_Dasar"/>
      <sheetName val="Kap_Plant"/>
      <sheetName val="DT_Seleksi"/>
      <sheetName val="Daftar_Simak"/>
      <sheetName val="Yg_Disub"/>
      <sheetName val="rab_mesjid"/>
      <sheetName val="rab_menara"/>
      <sheetName val="rab_t4wudhu"/>
      <sheetName val="Daft_Sewa_Alat"/>
      <sheetName val="FORM_X_COST"/>
      <sheetName val="mu_rev"/>
      <sheetName val="uraian_teknis"/>
      <sheetName val="Sc_Bahan"/>
      <sheetName val="Man_Power"/>
      <sheetName val="Sc_Alat"/>
      <sheetName val="RENC_MUTU"/>
      <sheetName val="TS_(2)"/>
      <sheetName val="Jadwal_(2)"/>
      <sheetName val="Sch_Person"/>
      <sheetName val="Daftar_Alat"/>
      <sheetName val="Anal_Mob"/>
      <sheetName val="lalu_lintas"/>
      <sheetName val="Pemel_Rutin"/>
      <sheetName val="girder_1"/>
      <sheetName val="girder_2"/>
      <sheetName val="Met-Tek_(2)"/>
      <sheetName val="Septic_Tank"/>
      <sheetName val="Bill_Of_Quantit"/>
      <sheetName val="PERALATAN_KERJA"/>
      <sheetName val="PROGRAM_K3"/>
      <sheetName val="SITE_EXPENSE"/>
      <sheetName val="MANAJ_LAP"/>
      <sheetName val="SRT-PENWR_"/>
      <sheetName val="Rekap_Biaya"/>
      <sheetName val="SURAT_PENWAN"/>
      <sheetName val="Analisa_Quarry"/>
      <sheetName val="Sheet1_(2)"/>
      <sheetName val="draft_sched"/>
      <sheetName val="mas_sch_rev"/>
      <sheetName val="rekap_(2)"/>
      <sheetName val="Tambang_C"/>
      <sheetName val="ANALISA_PANGKEP"/>
      <sheetName val="rab_tot"/>
      <sheetName val="rab_thp_I"/>
      <sheetName val="LINK-MAST__BASIC_PRICE"/>
      <sheetName val="chek_list"/>
      <sheetName val="Peernyataan_Mengikuti"/>
      <sheetName val="ganti_rugi"/>
      <sheetName val="KODE_ETIK"/>
      <sheetName val="Landasan_Hukum"/>
      <sheetName val="PENGURUS_01"/>
      <sheetName val="data_keuangan"/>
      <sheetName val="BUKAN_PEGAWAI"/>
      <sheetName val="NERACA_K"/>
      <sheetName val="NERACA_M"/>
      <sheetName val="Kemampuan_Nyata"/>
      <sheetName val="data_personalia"/>
      <sheetName val="Perny__Tenaga_Ahli"/>
      <sheetName val="Riwayat_Hidup"/>
      <sheetName val="pengalaman_kerja"/>
      <sheetName val="Peralat_"/>
      <sheetName val="pas_photo"/>
      <sheetName val="buku_induk"/>
      <sheetName val="Dt_Proyek"/>
      <sheetName val="AN_Bahan"/>
      <sheetName val="An__Hrg_Sat_"/>
      <sheetName val="form_tender"/>
      <sheetName val="STR_ORGANISASI"/>
      <sheetName val="Price_Persiapan_dan_Penunjang"/>
      <sheetName val="Price_Diesel_Generator"/>
      <sheetName val="Price_Pengujian_dan_Camms"/>
      <sheetName val="Price_Biaya_Cadangan"/>
      <sheetName val="Price_Rekapitulasi_Akhir"/>
      <sheetName val="BQ_Persiapan_dan__Penunjang"/>
      <sheetName val="BQ_Diesel_Generator__"/>
      <sheetName val="BQ_Pengujian_dan__Comms"/>
      <sheetName val="BQ_Pemeliharaan"/>
      <sheetName val="BQ_Biaya_Cadangan"/>
      <sheetName val="BQ_Rekapitulasi__Akhir"/>
      <sheetName val="ANALISA_STR_&amp;_ARS"/>
      <sheetName val="RAB_ASRAMA_(7)"/>
      <sheetName val="DFT__HRG_BHN_&amp;_UPAH"/>
      <sheetName val="DFT__HRG__SAT__PEK_"/>
      <sheetName val="RAB_SEKRETARIAT_(1)"/>
      <sheetName val="RAB_KELAS_(2)"/>
      <sheetName val="RAB_LAB_BAHASA_(3)"/>
      <sheetName val="RAB_PERPUSTAKAAN_(4)"/>
      <sheetName val="RAB_AULA_UTAMA_(5)"/>
      <sheetName val="RAB_AULA_SEDANG_(6)"/>
      <sheetName val="RAB_R__MAKAN_(8)"/>
      <sheetName val="RAB_GUEST_HOUSE_(9)"/>
      <sheetName val="RAB_BANG_M&amp;E_(10)"/>
      <sheetName val="RAB_RMH_JBT_T_54_(11)"/>
      <sheetName val="RAB_RMH_JABATAN_T_70_(12)"/>
      <sheetName val="RAB_TENNIS_(13_A)"/>
      <sheetName val="RAB_LAP__BASKET_(13_B)"/>
      <sheetName val="RAB_LAP__VOLLEY_(13_C)"/>
      <sheetName val="RAB_LAP_UPACARA_(13_D)"/>
      <sheetName val="RAB_SPORT_CLUB_(14)"/>
      <sheetName val="RAB_MASJID_(15)"/>
      <sheetName val="RAB_LOUNDRY_(16)"/>
      <sheetName val="RAB_KANTIN_(17)"/>
      <sheetName val="RAB_R_PENJAGA_(18)"/>
      <sheetName val="RAB_POS_JAGA_(19_A)"/>
      <sheetName val="RAB_POS_JAGA_(19_B)"/>
      <sheetName val="RAB_GARASI_(20)"/>
      <sheetName val="RAB_POLIKLINIK_(21)"/>
      <sheetName val="RAB_GRUND_TANK_(22)"/>
      <sheetName val="RAB_SEPTIC_TANK_(22_A)"/>
      <sheetName val="RAB_SITE_HALAMAN(23)"/>
      <sheetName val="RAB_OUTBOND(24)"/>
      <sheetName val="hitung_alat"/>
      <sheetName val="Kuantitas_kencleng"/>
      <sheetName val="Mobilisasi_HRS"/>
      <sheetName val="KONFIRMASI_PLAN_6a"/>
      <sheetName val="div_2"/>
      <sheetName val="div_3"/>
      <sheetName val="div_4"/>
      <sheetName val="div_5"/>
      <sheetName val="div_6"/>
      <sheetName val="div_7"/>
      <sheetName val="div_8"/>
      <sheetName val="div_9"/>
      <sheetName val="alat_usul"/>
      <sheetName val="DAFTAR_GEL"/>
      <sheetName val="Agregat_Halus_&amp;_Kasar"/>
      <sheetName val="Agregat_Kelas_A"/>
      <sheetName val="Agregat_Kelas_B"/>
      <sheetName val="Agregat_Kelas_C"/>
      <sheetName val="bilang_total"/>
      <sheetName val="AN_TAMBAHAN_1"/>
      <sheetName val="AN_TAMBAHAN_2"/>
      <sheetName val="AN_TAMBAHAN_3"/>
      <sheetName val="alat_usulan"/>
      <sheetName val="GWT__STP"/>
      <sheetName val="uang_muka"/>
      <sheetName val="batu_kali"/>
      <sheetName val="SCH__(2)"/>
      <sheetName val="SCH_"/>
      <sheetName val="Meth_"/>
      <sheetName val="HSD_Bahan"/>
      <sheetName val="HSD_Upah+Alat"/>
      <sheetName val="Peng_"/>
      <sheetName val="surat_"/>
      <sheetName val="IND_(2)"/>
      <sheetName val="CH_Met_Bab"/>
      <sheetName val="Sub_Kont"/>
      <sheetName val="Breakdown_Cost"/>
      <sheetName val="Work_Rate_Analysis"/>
      <sheetName val="Mat__Unit_Analysis"/>
      <sheetName val="Basic_Price"/>
      <sheetName val="QUARY_(TDK_DIPAKAI)"/>
      <sheetName val="ALAT2_(TDK_DIPAKAI)"/>
      <sheetName val="Klas_B0"/>
      <sheetName val="COST_SUMM"/>
      <sheetName val="Labor_Cost"/>
      <sheetName val="hydro_test"/>
      <sheetName val="AHS_Flafond"/>
      <sheetName val="REKAP_RAB_TAHAP2(OE)"/>
      <sheetName val="RAB_TAHAP_2_(OE)"/>
      <sheetName val="RAB_TAHAP_2_(BQ)"/>
      <sheetName val="REKAP_RAB_TAHAP_(BQ)"/>
      <sheetName val="UPAH_DAN_BAHAN_(2)"/>
      <sheetName val="UPAH_DAN_BAHAN"/>
      <sheetName val="REKAP_RAB_TAHAP_(2)"/>
      <sheetName val="RAB_TAHAP_2"/>
      <sheetName val="REKAP_RAB_TAHAP_(3)"/>
      <sheetName val="RAB_TAHAP_3"/>
      <sheetName val="RAB_KOSONG_"/>
      <sheetName val="ANALISA_KOSONG"/>
      <sheetName val="ALS__EXCAVATOR_LONG"/>
      <sheetName val="ALS__EXCAVATOR_STANDRAD"/>
      <sheetName val="ALS__PENYIAPAN_LAHAN"/>
      <sheetName val="ALS__PENGHAMPARAN"/>
      <sheetName val="PAGAR_50_M"/>
      <sheetName val="PYPAN_LAHAN"/>
      <sheetName val="ALS__GALIAN"/>
      <sheetName val="KOLAM_LABUH"/>
      <sheetName val="AIR_BERSIH"/>
      <sheetName val="OE_"/>
      <sheetName val="REKAP_"/>
      <sheetName val="DAF_KUAN&amp;HARGA"/>
      <sheetName val="HARGA_ALAT"/>
      <sheetName val="ANL-_K_"/>
      <sheetName val="RAB_JBT_10X6"/>
      <sheetName val="Vol_3x4,5"/>
      <sheetName val="Vol_4x4,5"/>
      <sheetName val="Vol_6x4,5"/>
      <sheetName val="Vol_8x4,5_"/>
      <sheetName val="Vol_10x4,5"/>
      <sheetName val="Vol_20x4,"/>
      <sheetName val="1__HARGA_SATUAN"/>
      <sheetName val="2A__ANALISA_BANGUNAN"/>
      <sheetName val="2B__ANALISA_GORONG2_DIA_60_CM_"/>
      <sheetName val="2B__ANALISA_GORONG2_DIA_80"/>
      <sheetName val="2C__ANALISA_JEMBATAN_KAYU_4x3M"/>
      <sheetName val="VOL_4x3M"/>
      <sheetName val="2C__ANALISA_JEMBATAN_KAYU_6x3M"/>
      <sheetName val="VOL_6x3"/>
      <sheetName val="2D__ANALISA_LAHAN_TRANS"/>
      <sheetName val="2D__ANALISA_LAHAN_FU"/>
      <sheetName val="2E__ANALISA_ALAT"/>
      <sheetName val="2F__ANALISA_JLN_POROS_DAN_DESA"/>
      <sheetName val="3A__GUDANG_UNIT"/>
      <sheetName val="3B__KEPALA_UPT"/>
      <sheetName val="3C__BALAI_DESA"/>
      <sheetName val="3D__RUMAH_TYPE_36"/>
      <sheetName val="3D__RUMAH_TYPE_36_(EDIT)"/>
      <sheetName val="3E__SARANA_AIR_BERSIH_TRANS"/>
      <sheetName val="3F__SARANA_AIR_BERSIH_FU"/>
      <sheetName val="3G__JALAN_POROS-PENGHUBUNG"/>
      <sheetName val="3H__JALAN_DESA"/>
      <sheetName val="3Ia__JEMBATAN_KAYU_(4_x_3_M)"/>
      <sheetName val="3Ib__JEMBATAN_KAYU_(6_x_3_M)"/>
      <sheetName val="3J__GORONG2_60_CM"/>
      <sheetName val="3K__GORONG2_80_CM"/>
      <sheetName val="3L__GENTONG_SEMEN_TRANS"/>
      <sheetName val="3M__GENTONG_SEMEN_FU"/>
      <sheetName val="4__REKAP_RAB"/>
      <sheetName val="5__SCHEDULE"/>
      <sheetName val="3G__JALAN_POROS-PENGHUBUNG_(2)"/>
      <sheetName val="SCEDUL_"/>
      <sheetName val="BA_EVA_&amp;_NEGO"/>
      <sheetName val="REKAP_DAfKUAN&amp;HARGA"/>
      <sheetName val="UPAH_BAHAN_NEGO"/>
      <sheetName val="blank_barau_tekelak_-_manding"/>
      <sheetName val="BLANK_TEKELAK_-_MANDING"/>
      <sheetName val="BLANK_KERAMATA_JAYA"/>
      <sheetName val="BLANK_KENANGA"/>
      <sheetName val="BLANK_DARMA-JAYA"/>
      <sheetName val="VOL_GR"/>
      <sheetName val="RAB_GR"/>
      <sheetName val="VOL_JEMBATAN"/>
      <sheetName val="RAB_JBT_sei_ana"/>
      <sheetName val="RAB_JBT_MASUKA"/>
      <sheetName val="RAB_SD_17_-_BANHU"/>
      <sheetName val="RAB_STG_-_TEMPUNAK"/>
      <sheetName val="KONF-AMP_"/>
      <sheetName val="S-PEN_"/>
      <sheetName val="KUANT_&amp;_HRG"/>
      <sheetName val="AN__RUTIN"/>
      <sheetName val="DFTR_HRG"/>
      <sheetName val="Pengantarr_Unit"/>
      <sheetName val="_Pengantar_Basic"/>
      <sheetName val="Unit_Price"/>
      <sheetName val="RTJK_TYPE__36"/>
      <sheetName val="3__POS_JAGA"/>
      <sheetName val="Anls_Hrg_Sat"/>
      <sheetName val="BHAN_&amp;uPH"/>
      <sheetName val="Bil_Rek"/>
      <sheetName val="Emergency_juli"/>
      <sheetName val="Pekerjaan_Utama"/>
      <sheetName val="R__KLS"/>
      <sheetName val="R__KLS_(bq)"/>
      <sheetName val="REKAP_(bq)"/>
      <sheetName val="R__KLS_(2)"/>
      <sheetName val="rekap_biaya_alat_berat"/>
      <sheetName val="JEMB_7X3"/>
      <sheetName val="anl_teknik_T_Btg"/>
      <sheetName val="anl_teknik"/>
      <sheetName val="sub_con"/>
      <sheetName val="DAT_ALAT"/>
      <sheetName val="ANALISA_PEMANCANGAN"/>
      <sheetName val="BUNGKER_MINYAK"/>
      <sheetName val="JALAN_LINGKUNGAN_(LANJUTAN)"/>
      <sheetName val="MESS_ABK"/>
      <sheetName val="PAGAR_KELILING"/>
      <sheetName val="REHAB_"/>
      <sheetName val="BARANG_BUKTI"/>
      <sheetName val="ANL__LONG_BOOM"/>
      <sheetName val="ANL__STANDARD"/>
      <sheetName val="ANL__GALIAN"/>
      <sheetName val="ANALISA_PEMANC__DERMAGA"/>
      <sheetName val="ALS_PEMBERSHN_LAHAN"/>
      <sheetName val="ALS_EXCAVATOR_LONG"/>
      <sheetName val="ALS_EXCAVATOR_STDR"/>
      <sheetName val="ALS_PENGHAMPARAN"/>
      <sheetName val="PENYIAPAN_LAHAN"/>
      <sheetName val="PENYIMPANAN_BRG"/>
      <sheetName val="KANTOR_WILKER"/>
      <sheetName val="RUMAH_KOPEL_(EDIT)"/>
      <sheetName val="TIANG_BENDERA"/>
      <sheetName val="PAPAN_NAMA_WILKER"/>
      <sheetName val="RMH_45"/>
      <sheetName val="Jln_Lingkungan"/>
      <sheetName val="Bil_45"/>
      <sheetName val="Bil_Turap"/>
      <sheetName val="Bil_Reservoar"/>
      <sheetName val="Bil_JalLing"/>
      <sheetName val="1__TURAP"/>
      <sheetName val="2__INSTALASI_AIR"/>
      <sheetName val="3__PINTU_PENGAMAN_KOLAM_LABUH"/>
      <sheetName val="4__AIR_BERSIH"/>
      <sheetName val="5__RUMAH_TYPE_45"/>
      <sheetName val="6__LANDSCAPE"/>
      <sheetName val="Pekerjaan_Tanah"/>
      <sheetName val="Pekerjaan_Pond_Batu"/>
      <sheetName val="Pekerjaan_Beton_Bertulang"/>
      <sheetName val="Pekerjaan_Dinding"/>
      <sheetName val="Pekerjaan_Plasteran"/>
      <sheetName val="Pekerjaan_Kayu"/>
      <sheetName val="Pekerjaan_Penutup_Atap"/>
      <sheetName val="Pekerjaan_Plafond"/>
      <sheetName val="Pekerjaan_Sanitasi"/>
      <sheetName val="Pekerjaan_Besi_&amp;_Aluminium"/>
      <sheetName val="Pekerjaan_Kunci_&amp;_Kaca"/>
      <sheetName val="Pekerjaan_Penutup_Lantai_Dnding"/>
      <sheetName val="Pekerjaan_Pengecatan"/>
      <sheetName val="Pekerjaan_Mekanikal_Elektrikal"/>
      <sheetName val="Pekerjaan_Bongkaran"/>
      <sheetName val="2a__Analisa_Harga_Satuan"/>
      <sheetName val="3__Rekap_Analisa_Harga_Satuan"/>
      <sheetName val="2b__Analisa_Pemancangan_Dermaga"/>
      <sheetName val="2c__Analisa_Long_Boom+Ponton"/>
      <sheetName val="2d__Analisa_Long_Boom"/>
      <sheetName val="2e__Analisa_Standart"/>
      <sheetName val="2f__Pengangkutan_Material"/>
      <sheetName val="2g__Siklus_Galian_&amp;_Timbunan"/>
      <sheetName val="4__Rab_Dermaga_Beton"/>
      <sheetName val="5__Rab_Turap_Beton"/>
      <sheetName val="5__Rab_Turap_Beton_(Revisi)"/>
      <sheetName val="6__Rab_Kolam_Labuh"/>
      <sheetName val="7__Gedung_Kantor_(Full)"/>
      <sheetName val="7__Gedung_Kantor_(Disesuaikan)"/>
      <sheetName val="8__Lanscape"/>
      <sheetName val="9__Rekap_Rab"/>
      <sheetName val="Plat_Turap"/>
      <sheetName val="Tiang_25-25"/>
      <sheetName val="Tiang_30-30"/>
      <sheetName val="Balok_15-15_(Turap)"/>
      <sheetName val="Balok_15-15_(Dermaga)"/>
      <sheetName val="Balok_Vender_20-50"/>
      <sheetName val="Capingbeam_30-100"/>
      <sheetName val="Balok_20-30"/>
      <sheetName val="Balok_15-30"/>
      <sheetName val="Kolom_pondasi_30-30"/>
      <sheetName val="Pekerjaan_Persiapan"/>
      <sheetName val="Analisa_Harga_Satuan"/>
      <sheetName val="Rekap_Analisa_Harga_Satuan"/>
      <sheetName val="Rekap_Rab"/>
      <sheetName val="Basic_Price_KKR_2011_(Final)"/>
      <sheetName val="ANALISA_KONSTRUKSI"/>
      <sheetName val="Harga_Bahan_TTD_Sekda"/>
      <sheetName val="KANTOR_SARPRAS"/>
      <sheetName val="MESS_OPERATOR"/>
      <sheetName val="Kolom_7x7"/>
      <sheetName val="Kolom_12x12"/>
      <sheetName val="Kolom_12x25"/>
      <sheetName val="Kolom_20x20"/>
      <sheetName val="Kolom_15x15"/>
      <sheetName val="Balok_20x40"/>
      <sheetName val="Balok_20x45"/>
      <sheetName val="Ring_Balok_15x30"/>
      <sheetName val="Tanaman_TTD_Sekda"/>
      <sheetName val="Fas_Pendukung"/>
      <sheetName val="GROUND_TANK"/>
      <sheetName val="SHEET_PILE"/>
      <sheetName val="Rekap_Analisa_"/>
      <sheetName val="Analisa_Harga_"/>
      <sheetName val="Analisa_Pemancangan_"/>
      <sheetName val="Lt_GT_15"/>
      <sheetName val="Lt_GT_20"/>
      <sheetName val="Sloof_GT_20-20"/>
      <sheetName val="Blk_GT_15-30"/>
      <sheetName val="Klm_GT_15-15"/>
      <sheetName val="S_Caping_Beam"/>
      <sheetName val="S_Tiang_25-25"/>
      <sheetName val="S_Pile"/>
      <sheetName val="S_Air_"/>
      <sheetName val="Bil_Total"/>
      <sheetName val="Bil_Kios"/>
      <sheetName val="Bil_Pendukung"/>
      <sheetName val="Bil_TPS"/>
      <sheetName val="Bil_Jalan"/>
      <sheetName val="Bil_Grd_Tank"/>
      <sheetName val="Bil_Sheet"/>
      <sheetName val="P_1"/>
      <sheetName val="Sloof_15-50"/>
      <sheetName val="Klm_20-20"/>
      <sheetName val="Klm_20-30"/>
      <sheetName val="Klm_Praktis"/>
      <sheetName val="Blk_15-15"/>
      <sheetName val="Blk_15-30"/>
      <sheetName val="Lt_10_(tunggal)"/>
      <sheetName val="Dak_10"/>
      <sheetName val="Sloof_15-30"/>
      <sheetName val="T__Kolong"/>
      <sheetName val="Blk_20-40"/>
      <sheetName val="Blk_25-70"/>
      <sheetName val="Ring_15-40"/>
      <sheetName val="Klm_30-40"/>
      <sheetName val="Klm_15-15"/>
      <sheetName val="2__ANALISA_HARGA_SATUAN"/>
      <sheetName val="3__REKAP_ANALISA"/>
      <sheetName val="4a__BAK_SAMPAH"/>
      <sheetName val="4b__WC_UMUM"/>
      <sheetName val="4c__Jalan_"/>
      <sheetName val="4ca__Drainase"/>
      <sheetName val="4e__Pasar_Ikan"/>
      <sheetName val="5__REKAPITULASI"/>
      <sheetName val="RAB_Bangunan"/>
      <sheetName val="P_2"/>
      <sheetName val="Blk_15-20"/>
      <sheetName val="Lt_Ground_15"/>
      <sheetName val="Lt_Ground_20"/>
      <sheetName val="Sloof_Ground_20-20"/>
      <sheetName val="Blk_Ground_15-30"/>
      <sheetName val="Klm_Ground_15-15"/>
      <sheetName val="Bil_Bangunan"/>
      <sheetName val="An__Sukadana"/>
      <sheetName val="Rekap_ANALISA"/>
      <sheetName val="Bil_Rek_(2)"/>
      <sheetName val="Bil_Rek_(3)"/>
      <sheetName val="PPI_(Dipakai)"/>
      <sheetName val="PPI_(Dipakai)_(Edit)"/>
      <sheetName val="BP_2010_bln_okt_Wil_1_ok"/>
      <sheetName val="BP_2010_bln_okt_Wil_2_ok"/>
      <sheetName val="BP_2010_bln_okt_Wil_3_ok"/>
      <sheetName val="Rekap_Provinsi"/>
      <sheetName val="Luwu_Utara"/>
      <sheetName val="Muaro_Jambi"/>
      <sheetName val="Percairan_PerKab_Kota_BIREUEN"/>
      <sheetName val="Lap__Konsol_Penggunaan_DD"/>
      <sheetName val="Sewa_Alat_Yang_Tidak_Di_Pakai"/>
      <sheetName val="Sewa_Alat_Yang_Dipakai"/>
      <sheetName val="Upah_Bahan_BOW"/>
      <sheetName val="Jalan_Jabat_Mak_Rahim"/>
      <sheetName val="data_Desa"/>
      <sheetName val="Harga_Bhn&amp;Alat"/>
      <sheetName val="Vol__Timgal"/>
      <sheetName val="S_R1"/>
      <sheetName val="Rab1_Jalan"/>
      <sheetName val="TOS_Grg40"/>
      <sheetName val="Anal_Harga"/>
      <sheetName val="Rab_Grg2"/>
      <sheetName val="TOS_Tal_"/>
      <sheetName val="Anal_Harga_(3)"/>
      <sheetName val="Rab3_Talud"/>
      <sheetName val="Periksa_Desain"/>
      <sheetName val="TOS_GGR"/>
      <sheetName val="Rab2_Grg2"/>
      <sheetName val="Rekap__(2)"/>
      <sheetName val="alue_deah_teungoh1"/>
      <sheetName val="alue_deah_teungoh"/>
      <sheetName val="matang_rayeuk1"/>
      <sheetName val="matang_rayeuk"/>
      <sheetName val="lambaro_skep1"/>
      <sheetName val="lambaro_skep"/>
      <sheetName val="deah_raya1"/>
      <sheetName val="deah_raya"/>
      <sheetName val="pante_riek1"/>
      <sheetName val="lam_awe"/>
      <sheetName val="lam_awe_1"/>
      <sheetName val="pante_riek"/>
      <sheetName val="Rekap_Anls"/>
      <sheetName val="Curva_S-Balok"/>
      <sheetName val="Alat_Minimum"/>
      <sheetName val="Personil_Inti"/>
      <sheetName val="Peralatan_(2)"/>
      <sheetName val="mos_1"/>
      <sheetName val="mos_2"/>
      <sheetName val="stn_crus_1"/>
      <sheetName val="stn_crus_2"/>
      <sheetName val="daft_alt"/>
      <sheetName val="staf_"/>
      <sheetName val="sub_"/>
      <sheetName val="check_"/>
      <sheetName val="sche_alt"/>
      <sheetName val="sche_"/>
      <sheetName val="1_2"/>
      <sheetName val="3_1_1"/>
      <sheetName val="3_2_1_&amp;_3_3"/>
      <sheetName val="4_2_2"/>
      <sheetName val="5_1_1_&amp;_5_1_2"/>
      <sheetName val="6_1_1"/>
      <sheetName val="6_3_6"/>
      <sheetName val="7_1_5_&amp;_7_3_1"/>
      <sheetName val="7_13"/>
      <sheetName val="anls_quar"/>
      <sheetName val="anls_alt"/>
      <sheetName val="agrt_ksr_hls"/>
      <sheetName val="agrt_a"/>
      <sheetName val="agrt_b"/>
      <sheetName val="agrt_c"/>
      <sheetName val="bsc_prc"/>
      <sheetName val="Anl_Bkstng&amp;Bkrn"/>
      <sheetName val="Kolom_K225"/>
      <sheetName val="Batu_Gng"/>
      <sheetName val="Pondasi_tapak"/>
      <sheetName val="Dam_Air"/>
      <sheetName val="galian_Tanah"/>
      <sheetName val="Urugan_tanah"/>
      <sheetName val="HRG_BAHAN"/>
      <sheetName val="NWP_JALAN"/>
      <sheetName val="stn_crus_"/>
      <sheetName val="Aspal_Semen"/>
      <sheetName val="Gedung_Kantor"/>
      <sheetName val="RAB_RKB"/>
      <sheetName val="RB_RD"/>
      <sheetName val="RAB_WC"/>
      <sheetName val="LKP_Des"/>
      <sheetName val="LKP_Jan"/>
      <sheetName val="LKP_Feb"/>
      <sheetName val="LKP_Mar"/>
      <sheetName val="MC_Des"/>
      <sheetName val="MC_Jan"/>
      <sheetName val="MC_Feb"/>
      <sheetName val="MC_Mar"/>
      <sheetName val="S_-_CURVE"/>
      <sheetName val="REK_ANALISA"/>
      <sheetName val="Daftar_Upah_&amp;_Bahan"/>
      <sheetName val="Analisa_Pekerjaan"/>
      <sheetName val="Sub_Kon_"/>
      <sheetName val="NETWOK_PLANNING"/>
      <sheetName val="Jadwal_Personil"/>
      <sheetName val="Analisa_Harga_Alat"/>
      <sheetName val="ID_LOKASI"/>
      <sheetName val="DATA_INDUK_PENYALURAN_DD_2016"/>
      <sheetName val="KODE_KEGIATAN"/>
      <sheetName val="FORM_PENGENDALIAN_gampong_baro"/>
      <sheetName val="_PENGENDALIAN_DESA_Kd_Tanjong"/>
      <sheetName val="_PENGENDALIAN_DESA_Mnsh_Dyh"/>
      <sheetName val="FORM_PENGENDALIAN_DESA_C"/>
      <sheetName val="FORM_PENGENDALIAN_DESA_D"/>
      <sheetName val="Data_Propinsi"/>
      <sheetName val="Perb__ada_Propnya_"/>
      <sheetName val="12_Kota_Baru"/>
      <sheetName val="susunan_benar"/>
      <sheetName val="Keppres_DAU"/>
      <sheetName val="KMK_DP_Murni"/>
      <sheetName val="KMK_DP_PNSD"/>
      <sheetName val="KMK_DP_ST"/>
      <sheetName val="Tatal_Daper_per_Prov"/>
      <sheetName val="DATA_2005"/>
      <sheetName val="Data_Daerah"/>
      <sheetName val="DATA_LW_-_DDN"/>
      <sheetName val="LW_dan_JP"/>
      <sheetName val="data_dr_DBH"/>
      <sheetName val="PAD_dan_DBH"/>
      <sheetName val="BHS__vs_bhd_2013_final"/>
      <sheetName val="Realisasi_TW_III_OP"/>
      <sheetName val="Realisasi_TW_III_PPh_Ps_21"/>
      <sheetName val="SE_Dirjen_PPh_Definitif"/>
      <sheetName val="Hitung_DBH_PPh_Definitif"/>
      <sheetName val="DBH_PPh_Definitif"/>
      <sheetName val="DBH_PPh_Definitif_+_TW_3"/>
      <sheetName val="DBH_OP_Definitif_final"/>
      <sheetName val="DBH_21_Definitif_final"/>
      <sheetName val="PER_KANWIL"/>
      <sheetName val="6_BESAR"/>
      <sheetName val="20_Besar"/>
      <sheetName val="Per_KPP"/>
      <sheetName val="kode_kpp"/>
      <sheetName val="tpr_2003"/>
      <sheetName val="BERITA_ACARA"/>
      <sheetName val="PAGU_IND"/>
      <sheetName val="RKP_2016"/>
      <sheetName val="Menu_APBDes"/>
      <sheetName val="Rekening_Pendapatan"/>
      <sheetName val="Rekening_Belanja"/>
      <sheetName val="Rekening_Pembiayaan"/>
      <sheetName val="Penjabaran_APBDes"/>
      <sheetName val="Ringkasan_APBDes"/>
      <sheetName val="SK_APBDes"/>
      <sheetName val="LINK_NAMA"/>
      <sheetName val="TANGGUNG_JAWAB_BELANJA_(2)"/>
      <sheetName val="TANGGUNG_JAWAB_BELANJA"/>
      <sheetName val="BUKU_KAS_PEMBANTU"/>
      <sheetName val="EDIT_SPP"/>
      <sheetName val="Form_APBDes"/>
      <sheetName val="BUKU_KAS_UMUM"/>
      <sheetName val="BUKU_BANK_DESA"/>
      <sheetName val="BUKU_KAS_PEMBANTU_PAJAK"/>
      <sheetName val="REALISASI_SMESTER_1_APBDes"/>
      <sheetName val="REALISASI_SMESTER_AKHIR_APBDes"/>
      <sheetName val="LPJ_BENDAHARA"/>
      <sheetName val="KAB__BARITO_UTARA"/>
      <sheetName val="GUNUNG_TIMANG"/>
      <sheetName val="TEWEH_TIMUR"/>
      <sheetName val="GUNUNG_PUREI"/>
      <sheetName val="LAHEI_BARAT"/>
      <sheetName val="TEWEH_SELATAN"/>
      <sheetName val="TEWEH_BARU"/>
      <sheetName val="TEWEH_TENGAH"/>
      <sheetName val="RAB_Pengajuan"/>
      <sheetName val="RAB_Belaanja"/>
      <sheetName val="BP_Jadi"/>
      <sheetName val="Data_Dasar"/>
      <sheetName val="KK_Simulasi_(3)"/>
      <sheetName val="KK_Simulasi_(2)"/>
      <sheetName val="praktek_2016"/>
      <sheetName val="ADD_2016"/>
      <sheetName val="Data_In"/>
      <sheetName val="VII_6"/>
      <sheetName val="Lamp_9_Renc"/>
      <sheetName val="Lamp_9_Reali"/>
      <sheetName val="Renc_Perj_Dinas"/>
      <sheetName val="Renc_Perj_Dinas_(2)"/>
      <sheetName val="T_Sheet"/>
      <sheetName val="Tanda_terima"/>
      <sheetName val="SNI_2008"/>
      <sheetName val="0%_(2)"/>
      <sheetName val="0%_(3)"/>
      <sheetName val="0%_(4)"/>
      <sheetName val="H_Sat"/>
      <sheetName val="rekap_pnpm"/>
      <sheetName val="Rekap_Bhn,Upah&amp;Alat"/>
      <sheetName val="Form_progres_fisik_Kec_BAB"/>
      <sheetName val="FORM_ADN_KEC_Silaut"/>
      <sheetName val="RTS_&amp;_AHT"/>
      <sheetName val="COT_PUUK"/>
      <sheetName val="PANTE_PISANG"/>
      <sheetName val="alue_peuno"/>
      <sheetName val="blang_rambong"/>
      <sheetName val="DFT_KUAN&amp;HRG"/>
      <sheetName val="UPH_&amp;_BHN"/>
      <sheetName val="Analisa_AB"/>
      <sheetName val="Analisa_BD"/>
      <sheetName val="PPh_Ps_21"/>
      <sheetName val="1__Cara_Pengisian"/>
      <sheetName val="1__Petunjuk_Pengisian"/>
      <sheetName val="1__format_Prasarana_Desa"/>
      <sheetName val="2__Cara_Pengisian"/>
      <sheetName val="2__Petunjuk_Pengisian"/>
      <sheetName val="2__Format_Non_Prasarana_Desa"/>
      <sheetName val="REKAP_Desa"/>
      <sheetName val="Transfer_"/>
      <sheetName val="Total_Dana"/>
      <sheetName val="Dana_BPNPM"/>
      <sheetName val="Dana_P2SPP_Integrasi"/>
      <sheetName val="Dana_Paska"/>
      <sheetName val="Dana_Ops"/>
      <sheetName val="Dana_SPP"/>
      <sheetName val="DOK_PNPM-MPd"/>
      <sheetName val="DOK_P2SPP"/>
      <sheetName val="DOK_Perenc"/>
      <sheetName val="DOK_Pelmas"/>
      <sheetName val="B_P2SPP"/>
      <sheetName val="K_P2SPP"/>
      <sheetName val="B-Pasca_Krisis"/>
      <sheetName val="K-Pasca_Krisis"/>
      <sheetName val="B-DOK_P2SPP"/>
      <sheetName val="K-DOK_P2SPP"/>
      <sheetName val="B-DOK_PNPM-MPd"/>
      <sheetName val="K-PNPM-MP_Perenc_Kegiatan"/>
      <sheetName val="K-PNPM-MP_Pelatihan_Masyarakat"/>
      <sheetName val="K-PNPM-MP_Operas__Pelaku"/>
      <sheetName val="K-PNPM-MP_Biaya_Prog__Pend_Lain"/>
      <sheetName val="Perk_Pinj_SPP"/>
      <sheetName val="Form_84a_-_84c"/>
      <sheetName val="Akumulasi_RAO_2012"/>
      <sheetName val="Aktiva_Tetap"/>
      <sheetName val="Form_83_(Arus_Dana)"/>
      <sheetName val="Form_83_(Arusdana_Paska_Krisis)"/>
      <sheetName val="RL_MF"/>
      <sheetName val="Nerc_MF"/>
      <sheetName val="Form_85"/>
      <sheetName val="Form_86"/>
      <sheetName val="DB_SPP"/>
      <sheetName val="DB_Kolek_SPP"/>
      <sheetName val="DB_UEP"/>
      <sheetName val="DB_OPR-Reg"/>
      <sheetName val="DB_NRC-Reg"/>
      <sheetName val="DB_OPR-MF"/>
      <sheetName val="DB_NRC-MF"/>
      <sheetName val="DB_Arus-Dana"/>
      <sheetName val="DB_Rekons"/>
      <sheetName val="DB_Kolek_UEP"/>
      <sheetName val="Dana_UEP"/>
      <sheetName val="DB_OPR-1"/>
      <sheetName val="DB_NRC-2"/>
      <sheetName val="DOK_RPJMDes"/>
      <sheetName val="Akumulasi_RAO_2012_(2)"/>
      <sheetName val="RAO_2012_FIX"/>
      <sheetName val="Form_83_(Arus_Dana)Maret"/>
      <sheetName val="K-BLM_BPNPM_"/>
      <sheetName val="B-BLM_BPNPM_"/>
      <sheetName val="Akumulasi_RAO_2013"/>
      <sheetName val="Rekons_FK"/>
      <sheetName val="Kab_&lt;=40%"/>
      <sheetName val="Kab-_41%-79%"/>
      <sheetName val="BANGUNAN UTAMA"/>
      <sheetName val="INSTALASI ME "/>
      <sheetName val="MUSHOLLA"/>
      <sheetName val="KM&amp;WC musolla"/>
      <sheetName val="KM&amp;WC 2bh"/>
      <sheetName val="KM&amp;WC 3 bh"/>
      <sheetName val="PAGAR SAMP &amp; BEL"/>
      <sheetName val="DEPO SAMPAH"/>
      <sheetName val="LOS LESEHAN"/>
      <sheetName val="KIOS SAMPING"/>
      <sheetName val="INSTALASI ME KIOS"/>
      <sheetName val="HIT VOL BAJA"/>
      <sheetName val="BANGUNAN UTAMA1"/>
      <sheetName val="INSTALASI ME 2"/>
      <sheetName val="Spec. &amp; Volume"/>
      <sheetName val="Spec. &amp; Volume (2)"/>
      <sheetName val="DHSB-DHSU"/>
      <sheetName val="AN lapen"/>
      <sheetName val="TOS"/>
      <sheetName val="KURVA.S "/>
      <sheetName val="RPD I"/>
      <sheetName val="HARGA SK TRIWL I-06"/>
      <sheetName val="OBSERVASI LAPANGAN"/>
      <sheetName val="ANALIS SNI TRWL I-EDIT"/>
      <sheetName val="penggunaan uang muka"/>
      <sheetName val="PENGGUAAN UANG MUKA"/>
      <sheetName val="Schedule ok"/>
      <sheetName val="Mingguan Tng dan Mtrl"/>
      <sheetName val="Harian 1"/>
      <sheetName val="Harian 2"/>
      <sheetName val="Harian 3"/>
      <sheetName val="Harian 4"/>
      <sheetName val="Harian 5"/>
      <sheetName val="Harian 6"/>
      <sheetName val="Harian 7"/>
      <sheetName val="Harian 8"/>
      <sheetName val="Harian 9"/>
      <sheetName val="Harian 10 "/>
      <sheetName val="Harian 11"/>
      <sheetName val="Harian 12"/>
      <sheetName val="Harian 13"/>
      <sheetName val="BACKUP"/>
      <sheetName val="&quot;S&quot; (4)"/>
      <sheetName val="&quot;S&quot;RENC"/>
      <sheetName val="&quot;S&quot;"/>
      <sheetName val="MC"/>
      <sheetName val="&quot;S&quot; (2)"/>
      <sheetName val="MC (2)"/>
      <sheetName val="&quot;S&quot; (3)"/>
      <sheetName val="HR1"/>
      <sheetName val="HR2"/>
      <sheetName val="HR3"/>
      <sheetName val="HR4"/>
      <sheetName val="HR5"/>
      <sheetName val="HR6"/>
      <sheetName val="HR7"/>
      <sheetName val="HR8"/>
      <sheetName val="HR9"/>
      <sheetName val="HR10"/>
      <sheetName val="HR11"/>
      <sheetName val="HR12"/>
      <sheetName val="HR13"/>
      <sheetName val="HR14"/>
      <sheetName val="HR15"/>
      <sheetName val="HR16"/>
      <sheetName val="HR17"/>
      <sheetName val="HR18"/>
      <sheetName val="HR19"/>
      <sheetName val="HR20"/>
      <sheetName val="HR21"/>
      <sheetName val="Bagan Alir"/>
      <sheetName val="Gal"/>
      <sheetName val="PasBatu"/>
      <sheetName val="Siar&amp;Plester"/>
      <sheetName val="Pdt&amp;Timb"/>
      <sheetName val="DafHrg-A"/>
      <sheetName val="Skema Org"/>
      <sheetName val="An. Vol"/>
      <sheetName val="AHS (Lumsump)"/>
      <sheetName val="RAB  "/>
      <sheetName val="NEW BAHAN REG 1"/>
      <sheetName val="NEW ANALISA"/>
      <sheetName val="karepmu"/>
      <sheetName val="Perhitungan Volume"/>
      <sheetName val="DAFTAR QUANTITAS"/>
      <sheetName val="OE saluran DA PAGAR"/>
      <sheetName val="Lap.Blnan A"/>
      <sheetName val="rekap  A"/>
      <sheetName val="LAP MING"/>
      <sheetName val="Lap.Har A"/>
      <sheetName val="aNALISA (3)"/>
      <sheetName val="Anal  K '10"/>
      <sheetName val="Rekapitulasi (2)"/>
      <sheetName val="AHS (2)"/>
      <sheetName val="Harga Dasar (2)"/>
      <sheetName val="AHS (3)"/>
      <sheetName val="Rab  (1)"/>
      <sheetName val="Analisa (1)"/>
      <sheetName val="harga satuan (1)"/>
      <sheetName val="DATA (2)"/>
      <sheetName val="rEKAPITULASI aNALISA"/>
      <sheetName val="jADPEL"/>
      <sheetName val="Bhn&amp;Uph"/>
      <sheetName val="H.Sat.Pek."/>
      <sheetName val="K-618 B"/>
      <sheetName val="BOW A1+G2"/>
      <sheetName val="K-617"/>
      <sheetName val="K-516 P"/>
      <sheetName val="Analis Tambahan (BOW)"/>
      <sheetName val="K-522"/>
      <sheetName val="K-224"/>
      <sheetName val="K-810P"/>
      <sheetName val="BOW G.50 C."/>
      <sheetName val="BOW G 50 H"/>
      <sheetName val="K-710"/>
      <sheetName val="K-715"/>
      <sheetName val="K-725A"/>
      <sheetName val="K-810"/>
      <sheetName val="K-730"/>
      <sheetName val="K-729"/>
      <sheetName val="K-855"/>
      <sheetName val="K-815 P"/>
      <sheetName val="K-815"/>
      <sheetName val="BOW A1+G2 P"/>
      <sheetName val="KATELAN"/>
      <sheetName val="K-618"/>
      <sheetName val="K-612"/>
      <sheetName val="K-720"/>
      <sheetName val="K.641 B"/>
      <sheetName val="K-641"/>
      <sheetName val="K-528"/>
      <sheetName val="K-040"/>
      <sheetName val="K-321"/>
      <sheetName val="K-035"/>
      <sheetName val="K-026"/>
      <sheetName val="K-210"/>
      <sheetName val="K-516"/>
      <sheetName val="K-520"/>
      <sheetName val="K-311"/>
      <sheetName val="K-225"/>
      <sheetName val="K-112"/>
      <sheetName val="H.Sat.Alat"/>
      <sheetName val="E-080"/>
      <sheetName val="E-153"/>
      <sheetName val="E-211"/>
      <sheetName val="E-401"/>
      <sheetName val="E-084"/>
      <sheetName val="E-053"/>
      <sheetName val="E-130"/>
      <sheetName val="E-089"/>
      <sheetName val="E-252"/>
      <sheetName val="E-341"/>
      <sheetName val="E-010"/>
      <sheetName val="E-082"/>
      <sheetName val="E-182"/>
      <sheetName val="E-301"/>
      <sheetName val="E-253"/>
      <sheetName val="E-081"/>
      <sheetName val="E-157"/>
      <sheetName val="E-153 B"/>
      <sheetName val="E-088"/>
      <sheetName val="E-221"/>
      <sheetName val="E-031"/>
      <sheetName val="E-212"/>
      <sheetName val="E-040"/>
      <sheetName val="E-155"/>
      <sheetName val="E-156"/>
      <sheetName val="E-087"/>
      <sheetName val="E-001"/>
      <sheetName val="E-052"/>
      <sheetName val="SPP pembangunan  (5)"/>
      <sheetName val="SPP pembangunan  (4)"/>
      <sheetName val="SPP pembangunan  (3)"/>
      <sheetName val="SPP pembangunan  (2)"/>
      <sheetName val="SPP pembangunan "/>
      <sheetName val="2.BKP-Keg OPs. kelembagaan"/>
      <sheetName val="2.BKP-Keg OPs. Perkantoran "/>
      <sheetName val="2.BKP-Keg SILTAP"/>
      <sheetName val="BKU-15"/>
      <sheetName val="BKP-Pajak"/>
      <sheetName val="PTB"/>
      <sheetName val="1.RAB"/>
      <sheetName val=" SPP SILTAP 1"/>
      <sheetName val="SPP OPERASIONAL KANTOR "/>
      <sheetName val="2.3.2 Pembinaan MAsy. "/>
      <sheetName val="2.3.3 Pembinaan MAsy"/>
      <sheetName val="2.3.4Pembinaan MAsy"/>
      <sheetName val="2.4 pemberdayaan (2)"/>
      <sheetName val="2.4 pemberdayaan"/>
      <sheetName val="2.3.5 Pembinaan MAsy"/>
      <sheetName val="2.3.6 Pembinaan MAsy."/>
      <sheetName val="2.2.4 Pemb. rABAT kamb. 2 (2)"/>
      <sheetName val="2.3.5 Pembinaan MAsy (2)"/>
      <sheetName val="2.2.4 Pemb. rABAT SAnan  (2)"/>
      <sheetName val="2.2.4 Pemb. rABAT SAnan "/>
      <sheetName val="2.2.4 Pemb. rABAT kamb. 3"/>
      <sheetName val="2.2.4 Pemb. rABAT kamb. 2"/>
      <sheetName val="2.3.4Pembinaan MAsy (6)"/>
      <sheetName val="2.3.4Pembinaan MAsy (5)"/>
      <sheetName val="2.3.4Pembinaan MAsy (4)"/>
      <sheetName val="2.3.4Pembinaan MAsy (3)"/>
      <sheetName val="2.3.4Pembinaan MAsy (2)"/>
      <sheetName val="2.3.2 Pembinaan MAsy.  (2)"/>
      <sheetName val="2.2.5 Pemb. Draenase (3)"/>
      <sheetName val="2.2.5 Pemb.TPT 1"/>
      <sheetName val="2.2.5 Pemb. TPT 2"/>
      <sheetName val="2.2.5 Pemb. rABAT kamb. 1"/>
      <sheetName val="2.2.5 Pemb. TPT"/>
      <sheetName val="2.BKP-Keg Rukun Kematian "/>
      <sheetName val="2.4 PERANGKAT"/>
      <sheetName val="2.4 BPD"/>
      <sheetName val="RAB  (3)"/>
      <sheetName val="5.RAB Swadaya (2)"/>
      <sheetName val="RPD "/>
      <sheetName val="RPD  (2)"/>
      <sheetName val="RPD  (3)"/>
      <sheetName val="RPD  (4)"/>
      <sheetName val="BAHAS"/>
      <sheetName val="VO-ME "/>
      <sheetName val="Petunjuk_pengisian"/>
      <sheetName val="APBDesa"/>
      <sheetName val="APBDES VS 2017"/>
      <sheetName val="APBDES penjabaran"/>
      <sheetName val="B tdk langsg"/>
      <sheetName val="B langsung"/>
      <sheetName val="pembina"/>
      <sheetName val="pemberdy"/>
      <sheetName val="RAB.MCK"/>
      <sheetName val="RAB.MCK (2)"/>
      <sheetName val="ANAL.MCK (2)"/>
      <sheetName val="ANAL.MCK"/>
      <sheetName val="RAB.IPAL"/>
      <sheetName val="ANAL IPAL"/>
      <sheetName val="RAB.SUMUR BOR"/>
      <sheetName val="RAB.UNIT PENDUKUNG"/>
      <sheetName val="HARGA SATUAN (2)"/>
      <sheetName val="Petunjuk Pengisian (2)"/>
      <sheetName val="Cara Pengisian"/>
      <sheetName val="BENLI"/>
      <sheetName val="DUSTIM"/>
      <sheetName val="P.EPAT"/>
      <sheetName val="AWANG"/>
      <sheetName val="P TUTUI"/>
      <sheetName val="DUSTENG"/>
      <sheetName val="R.BATUAH"/>
      <sheetName val="PAKU"/>
      <sheetName val="K.JANANG"/>
      <sheetName val="P.KARAU"/>
      <sheetName val="Bang _x0000_"/>
      <sheetName val="Pampangan"/>
      <sheetName val="ANALISIS"/>
      <sheetName val="TOS 1"/>
      <sheetName val="RAB Bid 2.1.100%"/>
      <sheetName val="RAB HONOR"/>
      <sheetName val="SPP I"/>
      <sheetName val="RAB OPS KK"/>
      <sheetName val="SPP II"/>
      <sheetName val="RAB OPS BAMUSKAM"/>
      <sheetName val="SPP III"/>
      <sheetName val="RAB Triwula IV"/>
      <sheetName val="SPP IV"/>
      <sheetName val="Rekapan"/>
      <sheetName val="RAB OPS PENYUSUNAN"/>
      <sheetName val="TA Propinsi"/>
      <sheetName val="TA Kab"/>
      <sheetName val="RESIGN"/>
      <sheetName val="20.KALTENG(62)"/>
      <sheetName val="TA Provinsi"/>
      <sheetName val="REKAP DATA TPP"/>
      <sheetName val="PRIORITAS DATA PROVINSI"/>
      <sheetName val="PLD DESA"/>
      <sheetName val="MD &amp; PHK"/>
      <sheetName val="Rekap Revolving Funds"/>
      <sheetName val="Tingkat Pengembalian"/>
      <sheetName val="Identifikasi"/>
      <sheetName val="dana bergulir"/>
      <sheetName val="RESIKO CADANGAN"/>
      <sheetName val="ROA"/>
      <sheetName val="OPM"/>
      <sheetName val="NPL"/>
      <sheetName val="NIM"/>
      <sheetName val="ANALISA RASIO"/>
      <sheetName val="Cek Data"/>
      <sheetName val="dtKel"/>
      <sheetName val="NilaiKel"/>
      <sheetName val="Bk BantuSPP"/>
      <sheetName val="KWSPP"/>
      <sheetName val="BKSPP"/>
      <sheetName val="Ver Rek"/>
      <sheetName val="Cov kart spp Master"/>
      <sheetName val="Cov kart spp"/>
      <sheetName val="BKSPP-Master"/>
      <sheetName val="OpsProg"/>
      <sheetName val="NerProg"/>
      <sheetName val="OpsProgREG"/>
      <sheetName val="NerProgREG"/>
      <sheetName val="Penyaluran dana"/>
      <sheetName val="R-L Micr"/>
      <sheetName val="NerMicr"/>
      <sheetName val="Kas B-PNPM"/>
      <sheetName val="Kas B-Paska Krisis"/>
      <sheetName val="Kas OP-UPK"/>
      <sheetName val="Kas SPP"/>
      <sheetName val="Kas DOK PNPM MP"/>
      <sheetName val="Kas DOK Perenc MP"/>
      <sheetName val="Kas DOK Pelmas MP"/>
      <sheetName val="Kas DOK RPJMD"/>
      <sheetName val="Bk Bank"/>
      <sheetName val="JurnalBank"/>
      <sheetName val="AkunKec"/>
      <sheetName val="KOLEKTIBILITAS-SPP"/>
      <sheetName val="84ABC-SPP"/>
      <sheetName val="ContrSPP"/>
      <sheetName val="Arus Dana"/>
      <sheetName val="Arus Dana Pilot"/>
      <sheetName val="BDD"/>
      <sheetName val="DOK PNPM"/>
      <sheetName val="DOK PERC MP"/>
      <sheetName val="DOK PELT MP"/>
      <sheetName val="Cash Opname"/>
      <sheetName val="Audit Keuangan"/>
      <sheetName val="Real DOK PNPM"/>
      <sheetName val="Real DOK Perenc MP"/>
      <sheetName val="Real DOK PeLMas MP"/>
      <sheetName val="Real DOK RPJMD"/>
      <sheetName val="RPD_BLM11"/>
      <sheetName val="RPD_BLM12"/>
      <sheetName val="RPD SPP"/>
      <sheetName val="RPD Perenc"/>
      <sheetName val="RPD Pelmas"/>
      <sheetName val="RPD RPJMD"/>
      <sheetName val="DATA BANTUAN"/>
      <sheetName val="BUKU HUTANG &amp; HIBAH"/>
      <sheetName val="Aktiva Tetap &amp; Aktv Lain2"/>
      <sheetName val="Lap. Realisasi Surplus"/>
      <sheetName val="Penghapusan Pinjaman"/>
      <sheetName val="DB Ops Program"/>
      <sheetName val="db Nrc Program"/>
      <sheetName val="DB RL Micro"/>
      <sheetName val="db Nrc Micro"/>
      <sheetName val="db LPP-SPP"/>
      <sheetName val="db KOLEKTOBILITAS-SPP"/>
      <sheetName val="db Rekonsiliasi"/>
      <sheetName val="db Arus Dana"/>
      <sheetName val="TBUPK_ArusDana_Pilot"/>
      <sheetName val="Kas B-PPK"/>
      <sheetName val="Kas B-GSC"/>
      <sheetName val="Kas B-PASKA GEMPA"/>
      <sheetName val="Anggaran OP-UPK"/>
      <sheetName val="Kas UEP"/>
      <sheetName val="Kas SPP Pikak 3"/>
      <sheetName val="Kas DOK Microfinance"/>
      <sheetName val="Kas DOK Perenc GSC"/>
      <sheetName val="Kas DOK Pelmas GSC"/>
      <sheetName val="Kas DOK Paska Bencana"/>
      <sheetName val="dt kel"/>
      <sheetName val="KOLEKTIBILITAS-UEP"/>
      <sheetName val="84ABC-SPP+UEP"/>
      <sheetName val="Arus Dana (Rekap)"/>
      <sheetName val="db Arus Dana (Rekap)"/>
      <sheetName val="DOK PERNC. GSC"/>
      <sheetName val="DOK PELT. GSC"/>
      <sheetName val="DOK GEMPA"/>
      <sheetName val="DOK MICRO"/>
      <sheetName val="Real DOK Perenc GSC"/>
      <sheetName val="Real DOK PeLMas GSC"/>
      <sheetName val="Real DOK Paska Gempa"/>
      <sheetName val="Real DOK Microfinance"/>
      <sheetName val="TABEL ISIAN Neraca&amp;RL (2011)"/>
      <sheetName val="Neraca&amp;RL Per-Bulan"/>
      <sheetName val="TABEL ISIAN LPP"/>
      <sheetName val="TABEL ISIAN Kolektibilitas"/>
      <sheetName val="TABEL ISIAN Alokasi Surplus"/>
      <sheetName val="TABEL ISIAN Pert.Klp&amp;Modal"/>
      <sheetName val="Kelembagaan UPK"/>
      <sheetName val="Kelembagaan Pendukung UPK"/>
      <sheetName val="Penilaian Kinerja UPK"/>
      <sheetName val="Pengelolaan Keuangan"/>
      <sheetName val="Pengelolaan Pinjaman"/>
      <sheetName val="Nilai Kesehatan UPK"/>
      <sheetName val="Kategori Kesehatan"/>
      <sheetName val="REKAP PEMETAAN"/>
      <sheetName val="REKAP KESEHATAN"/>
      <sheetName val="TABEL ISIAN Neraca&amp;RL"/>
      <sheetName val="GRAFIK KONDISI KEUANGAN"/>
      <sheetName val="Db Kesehatan"/>
      <sheetName val="Db Pemetaan"/>
      <sheetName val="RekSPP"/>
      <sheetName val="data kelompok"/>
      <sheetName val="data peminjam"/>
      <sheetName val="dt angg spp"/>
      <sheetName val="MenuSPP"/>
      <sheetName val="RKK"/>
      <sheetName val="TanggungRenteng"/>
      <sheetName val="TTD TanggRent"/>
      <sheetName val="BA Kesepakatan"/>
      <sheetName val="DafHad"/>
      <sheetName val="Penerima Manfaat"/>
      <sheetName val="RAK-UPK"/>
      <sheetName val="RAA-Kel"/>
      <sheetName val="dt_angg"/>
      <sheetName val="Inp Dt Setoran"/>
      <sheetName val="Rincian Angsuran"/>
      <sheetName val="ID2"/>
      <sheetName val="My Profile"/>
      <sheetName val="BA PROV. KALTIM"/>
      <sheetName val="Pasar"/>
      <sheetName val="Penahan Tanah"/>
      <sheetName val="Tambatan"/>
      <sheetName val="Sumur"/>
      <sheetName val="EMbung"/>
      <sheetName val="Irigasi"/>
      <sheetName val="PAUD"/>
      <sheetName val="Polindes"/>
      <sheetName val="Posyandu"/>
      <sheetName val="Raga Desa"/>
      <sheetName val="Desa (2)"/>
      <sheetName val="5. Progres Pras (2)"/>
      <sheetName val="4. Progres NonPrasarana Kec"/>
      <sheetName val="bank data"/>
      <sheetName val="Hrg Sat"/>
      <sheetName val="Mobil"/>
      <sheetName val="div 6.1"/>
      <sheetName val="PERALATAN&amp;TENAGA TEKNIS"/>
      <sheetName val="T.Tinggi"/>
      <sheetName val="R.Barat"/>
      <sheetName val="Belanja Modal"/>
      <sheetName val="FORM HONOR 3"/>
      <sheetName val="RTRW"/>
      <sheetName val="FORM ANGGARAN ADD 2"/>
      <sheetName val="FORM ANGGARAN Dana Desa 2"/>
      <sheetName val="FORM Tunjangan Aparat (2)"/>
      <sheetName val="FORM Tunjangan BPD3"/>
      <sheetName val="Bidang kegiatan"/>
      <sheetName val="RAB PENY. PEMDES"/>
      <sheetName val="RAB FISIK"/>
      <sheetName val="RAB PEMBINAAN"/>
      <sheetName val="RAB PEMBERDAYAAN"/>
      <sheetName val="FORM FREVIEW"/>
      <sheetName val="TUTORIAL"/>
      <sheetName val="RPD 2014"/>
      <sheetName val="RPD perbtsn TOTAL"/>
      <sheetName val="RPD 2003 - 2013"/>
      <sheetName val="BANK BLM perb"/>
      <sheetName val="KAS BLM perb"/>
      <sheetName val="BANK BLM"/>
      <sheetName val="KAS BLM"/>
      <sheetName val="BANK SPP"/>
      <sheetName val="KOLEKTIBILITAS"/>
      <sheetName val="LPP-SPP LUNAS"/>
      <sheetName val="84A"/>
      <sheetName val="84B"/>
      <sheetName val="84C"/>
      <sheetName val="BANK OPS UPK"/>
      <sheetName val="KAS OPS UPK"/>
      <sheetName val="kas kelembagaan"/>
      <sheetName val="KELEMBAGAAN"/>
      <sheetName val="RTM"/>
      <sheetName val="INVENT-UPK"/>
      <sheetName val="DBDM"/>
      <sheetName val="LPP PENYELEWENGAN"/>
      <sheetName val="LAP-OPR"/>
      <sheetName val="LAP RUGI-LABA MF"/>
      <sheetName val="Form Kes UPK"/>
      <sheetName val="NERACA MF"/>
      <sheetName val="ACCESS"/>
      <sheetName val="ARUS DANA PERBATASAN"/>
      <sheetName val="REKON"/>
      <sheetName val="BA CAH ON HAND"/>
      <sheetName val="PEMETAAN UPK"/>
      <sheetName val="LAPORAN PEMETAAN"/>
      <sheetName val="BANK-DOK PNPM-MPd"/>
      <sheetName val="Kas DOK PNPM-MPd"/>
      <sheetName val="Buku Bantu-1"/>
      <sheetName val="Buku Bantu 2"/>
      <sheetName val="Buku Bantu 3"/>
      <sheetName val="Buku Bantu 4"/>
      <sheetName val="PENYERAPAN DOK PNPM-MPd"/>
      <sheetName val="ARUS KAS DANA"/>
      <sheetName val="Bank PL UPK"/>
      <sheetName val="Kas PL UPK"/>
      <sheetName val="PENYERAPAN DOK PL-UPK"/>
      <sheetName val="Bank DOK PAP"/>
      <sheetName val="Kas DOK PAP "/>
      <sheetName val="Penyerapan PAP"/>
      <sheetName val="db excel"/>
      <sheetName val="Calendar"/>
      <sheetName val="Settings"/>
      <sheetName val="Lamp. Penjabaran APBDes"/>
      <sheetName val="B. BANK DESA"/>
      <sheetName val="BK PEMB. PAJAK"/>
      <sheetName val="RAB Peny Pemerintahan"/>
      <sheetName val="RKPDes"/>
      <sheetName val="PAGU INDIKATIF"/>
      <sheetName val="Lap Fisik&amp;Keuangan"/>
      <sheetName val="LAP SEMESTER 1"/>
      <sheetName val="LAP SEMESTER AKHIR"/>
      <sheetName val="LPJ AKHIR TAHUN"/>
      <sheetName val="RPD 1"/>
      <sheetName val="REALISASI DD 1"/>
      <sheetName val="RPD 2"/>
      <sheetName val="REALISASI DD 2"/>
      <sheetName val="Lamp.1 "/>
      <sheetName val="bag. Lamp. 2"/>
      <sheetName val="Kas Umum"/>
      <sheetName val="Kode Pemasukan"/>
      <sheetName val="Kas Pemb Keg Siltap"/>
      <sheetName val="PEMDES-OP"/>
      <sheetName val="PEMDES-OP BPD"/>
      <sheetName val="PEMDES-RT.RW"/>
      <sheetName val="Kas Bantu Pembangunan"/>
      <sheetName val="Kas Bantu Pembinaan Masy"/>
      <sheetName val="Kas Bantu Pemberdayaan Masy"/>
      <sheetName val="DFT PROG MSK DESA"/>
      <sheetName val="SPTB"/>
      <sheetName val="ASSET DESA"/>
      <sheetName val="PERDES APBDES"/>
      <sheetName val="PERDES LPJ"/>
      <sheetName val="Kuitansi Induk"/>
      <sheetName val="Kuitansi Pelaksana"/>
      <sheetName val="Nota Kontan 1"/>
      <sheetName val="nota kontan 2"/>
      <sheetName val="HOK"/>
      <sheetName val="Kuitansi Biasa"/>
      <sheetName val="siltap dan Tunj"/>
      <sheetName val="PPH PENGH TDK TERATUR"/>
      <sheetName val="kerja Lepas"/>
      <sheetName val="PPH PESERTA KEG"/>
      <sheetName val="Tdk Tetap byr bulanan"/>
      <sheetName val="WP PPh 21"/>
      <sheetName val="Petunjuk Pengisian PPh 21"/>
      <sheetName val="PPH PSL 22"/>
      <sheetName val="SPM INDUK"/>
      <sheetName val="WP"/>
      <sheetName val="PPn dan PPh 22"/>
      <sheetName val="Pajak dan Retribusi Daerah"/>
      <sheetName val="1107 PUT"/>
      <sheetName val="1107 PUT 1"/>
      <sheetName val="1107 PUT 2"/>
      <sheetName val="WP PPn"/>
      <sheetName val="Petunjuk Pengisian PPn"/>
      <sheetName val="PPh Pasal 23"/>
      <sheetName val="Objek 1"/>
      <sheetName val="Objek 2"/>
      <sheetName val="Objek 3"/>
      <sheetName val="Objek 4"/>
      <sheetName val="(BP) PPH 23"/>
      <sheetName val="SSP PPh 23"/>
      <sheetName val="SPT PPh 23"/>
      <sheetName val="Petunjuk Pengisian PPh 23"/>
      <sheetName val="REALISASI DD"/>
      <sheetName val="FORM REALISASI DD"/>
      <sheetName val="LAP OUTPUT KEGIATAN DD 2017"/>
      <sheetName val="COVER list"/>
      <sheetName val="RAB-Rhb (2)"/>
      <sheetName val="slip"/>
      <sheetName val="Lbr Ass"/>
      <sheetName val="DKB JEM.2"/>
      <sheetName val="RAB JEMB 1"/>
      <sheetName val="DKB JEM.1"/>
      <sheetName val="dkb jl"/>
      <sheetName val="Barau Belian"/>
      <sheetName val="REK Rabat"/>
      <sheetName val="RAB Rabat"/>
      <sheetName val="Dkb Rabat"/>
      <sheetName val="RAB barau"/>
      <sheetName val="dkb barau"/>
      <sheetName val="Rek GR"/>
      <sheetName val="Rek Jembt"/>
      <sheetName val="RAB JEMBATAN"/>
      <sheetName val="Rekap.PM"/>
      <sheetName val="Rab.PM"/>
      <sheetName val="CTH. TOLOK ANGGARAN LANGSUNG"/>
      <sheetName val="Rekap.Jl"/>
      <sheetName val="Rab.Jl"/>
      <sheetName val="Dkb Sta"/>
      <sheetName val="Rek. BOW"/>
      <sheetName val="Rek-E"/>
      <sheetName val="Rek-K"/>
      <sheetName val="R-6"/>
      <sheetName val="Tarif Upah Workshop"/>
      <sheetName val="input_angg"/>
      <sheetName val="DaftIsi"/>
      <sheetName val="Rekomendasi"/>
      <sheetName val="SP Keluarga"/>
      <sheetName val="dBase_Angg"/>
      <sheetName val="Cov Peny MP"/>
      <sheetName val="BA MP"/>
      <sheetName val="Kwitansi MP"/>
      <sheetName val="TT MP"/>
      <sheetName val="SPK MP"/>
      <sheetName val="SK"/>
      <sheetName val="KK-Angg"/>
      <sheetName val="KK-Kel"/>
      <sheetName val="JAK-UPK"/>
      <sheetName val="KK-UPK"/>
      <sheetName val="Jilid penyaluran spp"/>
      <sheetName val="LAP REALS 1"/>
      <sheetName val="Lamp.4"/>
      <sheetName val="LAP REALS PER 2"/>
      <sheetName val="RAB Tak Terduga"/>
      <sheetName val="PERTANGG JWBN DESA"/>
      <sheetName val="Kas Umum (2)"/>
      <sheetName val="Kas Keg."/>
      <sheetName val="PEMDES-BM"/>
      <sheetName val="Kuitansi"/>
      <sheetName val="Rapdes 2017 sendoyan"/>
      <sheetName val="APBDes p landu"/>
      <sheetName val="APBDes (piantus)"/>
      <sheetName val="ABBDes  2017 Parit raja"/>
      <sheetName val="APBDes semanga"/>
      <sheetName val="Rumus Terbilang"/>
      <sheetName val="Rek-Alat"/>
      <sheetName val="An-Alat"/>
      <sheetName val="Rek-An-Alat"/>
      <sheetName val="Al-Utama"/>
      <sheetName val="An-Pek"/>
      <sheetName val="Rek-Vol"/>
      <sheetName val="J. ALAT"/>
      <sheetName val="J.TNGA"/>
      <sheetName val="Jwl Bhn+Alat"/>
      <sheetName val="2003 (3)"/>
      <sheetName val="Div_1"/>
      <sheetName val="43200"/>
      <sheetName val="furnished"/>
      <sheetName val="lalulintas "/>
      <sheetName val="T.Schedule"/>
      <sheetName val="EX"/>
      <sheetName val="DT.d"/>
      <sheetName val="DT.c"/>
      <sheetName val="DT.b"/>
      <sheetName val="VB"/>
      <sheetName val="C. Saw"/>
      <sheetName val="DT.1"/>
      <sheetName val="MG"/>
      <sheetName val="Schedule (3)"/>
      <sheetName val="storage"/>
      <sheetName val="Infrastruktur"/>
      <sheetName val="Tower"/>
      <sheetName val="Flat"/>
      <sheetName val="Class"/>
      <sheetName val="adm BUILDING"/>
      <sheetName val="lIBRARY"/>
      <sheetName val="LABORATORY I"/>
      <sheetName val="Teacher"/>
      <sheetName val="security"/>
      <sheetName val="Osis"/>
      <sheetName val="Mushala"/>
      <sheetName val="MPU_Psg Ptok"/>
      <sheetName val="MPU_Gal"/>
      <sheetName val="MPU_Urugan"/>
      <sheetName val="MPU_Urugan Psr"/>
      <sheetName val="MPU_Pndsi Umpak"/>
      <sheetName val="MPU_Beton cor"/>
      <sheetName val="MPU_Pembesian"/>
      <sheetName val="MPU_Bekisting"/>
      <sheetName val="MPU_Pndsi Tapak"/>
      <sheetName val="MPU_Kolom"/>
      <sheetName val="MPU_Relief"/>
      <sheetName val="MPU_Pagar Kwt duri"/>
      <sheetName val="MPU_Besi Siku"/>
      <sheetName val="jadwal Bhn"/>
      <sheetName val="jadwal Tenga Kerja"/>
      <sheetName val="Dftr Usln Prsnil"/>
      <sheetName val="Dftr Usln Alat"/>
      <sheetName val="Daftar SubKontrak"/>
      <sheetName val="Dftr Material On Site Pasir"/>
      <sheetName val="Dftr Material On Site Besi"/>
      <sheetName val="Dftr Material On Site Semen"/>
      <sheetName val="Dftr Material On Bata"/>
      <sheetName val="Anl. Peralatan"/>
      <sheetName val="Rekapitulasi SKS"/>
      <sheetName val="S.pen"/>
      <sheetName val="Lamp. 1b"/>
      <sheetName val="Latasir&amp;macadam"/>
      <sheetName val="Lamp. 5"/>
      <sheetName val="Lamp. 7"/>
      <sheetName val="Lamp. 8"/>
      <sheetName val="Lamp.9"/>
      <sheetName val="Lamp. 10"/>
      <sheetName val="Metod"/>
      <sheetName val="An.Tek"/>
      <sheetName val="Lamp. 14"/>
      <sheetName val="Analisa Pembayaran utama"/>
      <sheetName val="Hrg Sewa Peralatan"/>
      <sheetName val="HVS - HARGA SATUAN"/>
      <sheetName val="Analisa mster"/>
      <sheetName val="Harga Upah,Bahan dan Alat"/>
      <sheetName val="Uraian singkat"/>
      <sheetName val="FT"/>
      <sheetName val="BOQ1"/>
      <sheetName val="BOQ2"/>
      <sheetName val="BOQ3"/>
      <sheetName val="Bobot Besar"/>
      <sheetName val="Sub Tnh"/>
      <sheetName val="Analisa LS"/>
      <sheetName val="AnEarthW"/>
      <sheetName val="AnConW"/>
      <sheetName val="AnGateW"/>
      <sheetName val="AnStoneW"/>
      <sheetName val="AnMisc"/>
      <sheetName val="AnFonPiling"/>
      <sheetName val="BasicPrice"/>
      <sheetName val="ProdukAlat"/>
      <sheetName val="CatProg"/>
      <sheetName val="Enc14"/>
      <sheetName val="OwnEq"/>
      <sheetName val="Carmix"/>
      <sheetName val="EquipProduct"/>
      <sheetName val="Daft Alat"/>
      <sheetName val="LS Item"/>
      <sheetName val="AnaBetMortar"/>
      <sheetName val="Estimated CF"/>
      <sheetName val="Scaffolding"/>
      <sheetName val="KoefAlat"/>
      <sheetName val="Owning Cost"/>
      <sheetName val="Anl. Teknik"/>
      <sheetName val="Dftr Personil"/>
      <sheetName val="Dtr Alat"/>
      <sheetName val="Dftr Simak"/>
      <sheetName val="Dftr Lmp Pnwr"/>
      <sheetName val="Mata Utama"/>
      <sheetName val="ku"/>
      <sheetName val="tunt"/>
      <sheetName val="kuant"/>
      <sheetName val="anltek"/>
      <sheetName val="schA"/>
      <sheetName val="schB"/>
      <sheetName val="schPI"/>
      <sheetName val="LG (2)"/>
      <sheetName val="alatut"/>
      <sheetName val="LF2"/>
      <sheetName val="LF"/>
      <sheetName val="1.a"/>
      <sheetName val="1.b"/>
      <sheetName val="1.c"/>
      <sheetName val="E.3.Nrc"/>
      <sheetName val="LH"/>
      <sheetName val="tek"/>
      <sheetName val="Rab Asrama"/>
      <sheetName val="Jadwal Asrama"/>
      <sheetName val="Jadwal RKB"/>
      <sheetName val="Daftar Analisa Pus"/>
      <sheetName val="DATA PEELENGKAPAN"/>
      <sheetName val="DATA PERSONIL"/>
      <sheetName val="SD Tanjung"/>
      <sheetName val="SMP"/>
      <sheetName val="Backhoe"/>
      <sheetName val="Anl. Teknis (2)"/>
      <sheetName val="SUB KONTAKKAN"/>
      <sheetName val="PEM. UTAMA"/>
      <sheetName val="PEM. UTAMA (2)"/>
      <sheetName val="HRG.BAHAN"/>
      <sheetName val="Jadwal P. Bahan"/>
      <sheetName val="Jadwal P.Peralatan"/>
      <sheetName val="Jadwal P.Personil Inti"/>
      <sheetName val="PEMBAYARAN UTAMA"/>
      <sheetName val="Kap Plant Pmch Bt"/>
      <sheetName val="TIME s"/>
      <sheetName val="J Psnl"/>
      <sheetName val="J alat"/>
      <sheetName val="J BAHAN"/>
      <sheetName val="Net Plantning"/>
      <sheetName val="TIME ALAT"/>
      <sheetName val="TIME BAHAN"/>
      <sheetName val="TIME PERSO"/>
      <sheetName val="Galian R.Kepala"/>
      <sheetName val="Timbunan R. Kepala"/>
      <sheetName val="Timbunan R.Staf"/>
      <sheetName val="TIME (2)"/>
      <sheetName val="Galian R. Staf"/>
      <sheetName val="Timbunan Adm"/>
      <sheetName val="Galian Adm"/>
      <sheetName val="Dozer"/>
      <sheetName val="Dump"/>
      <sheetName val="AN. sAT"/>
      <sheetName val="H-Upah"/>
      <sheetName val="XY (3)"/>
      <sheetName val="j. PERALATAN"/>
      <sheetName val="j. BAHAN hari"/>
      <sheetName val="j. pesonil"/>
      <sheetName val="j. BAHAN"/>
      <sheetName val="j. PERALATAN hari"/>
      <sheetName val="j. pesonil hari"/>
      <sheetName val="scedule hari"/>
      <sheetName val="Hit Volume"/>
      <sheetName val="mpu REKAP"/>
      <sheetName val="mpu 1"/>
      <sheetName val="mpu 2"/>
      <sheetName val="mpu 3"/>
      <sheetName val="T SCHDULE"/>
      <sheetName val="Perbandingan Hspk Oe"/>
      <sheetName val="Revisi 03A Baru (3)"/>
      <sheetName val="TYPICAL"/>
      <sheetName val="mayor item"/>
      <sheetName val="Revisi 03B Baru (3)"/>
      <sheetName val="Rekap Kontrol C"/>
      <sheetName val="tipical"/>
      <sheetName val="taligitar"/>
      <sheetName val="Btg Dipakai"/>
      <sheetName val="Causeway"/>
      <sheetName val="Gerbang"/>
      <sheetName val="Air KeKapal"/>
      <sheetName val="Tangki Air"/>
      <sheetName val="R Dinas"/>
      <sheetName val="Btg Awal"/>
      <sheetName val="HARGA ALAT (3)"/>
      <sheetName val="ANL TEKNIS TANGGUL"/>
      <sheetName val="ANL TEKNIS RUMAH"/>
      <sheetName val="HARGA ALAT (2)"/>
      <sheetName val="TS PEKERJAAN"/>
      <sheetName val="RAB PERS"/>
      <sheetName val="REKAP T"/>
      <sheetName val="ANL GEOTEXTILE T"/>
      <sheetName val="RAB T"/>
      <sheetName val="REKAP R"/>
      <sheetName val="ANALISA R"/>
      <sheetName val="RAB R"/>
      <sheetName val="VOLUME R"/>
      <sheetName val="berat besi"/>
      <sheetName val="Time Scedule"/>
      <sheetName val="Mtr On Site"/>
      <sheetName val="Jadwal Psonil"/>
      <sheetName val="Jadwal Prltan"/>
      <sheetName val="Galian J"/>
      <sheetName val="Informasi PAGAR A"/>
      <sheetName val="Informasi PAGAR B"/>
      <sheetName val="Informasi BANGUNAN"/>
      <sheetName val="Analisa +"/>
      <sheetName val="BoQ 2"/>
      <sheetName val="Time Btang"/>
      <sheetName val="M P U"/>
      <sheetName val="Jdwl Bahan"/>
      <sheetName val="jADWAL Peralatan"/>
      <sheetName val="Jdwl Personil"/>
      <sheetName val="Anggaran Biaya"/>
      <sheetName val="INPUT  DATA"/>
      <sheetName val="S. Panawaran"/>
      <sheetName val="S. Panawaran (2)"/>
      <sheetName val="Fakta Inte"/>
      <sheetName val="Formulir Isian "/>
      <sheetName val="Pengurus "/>
      <sheetName val="Data Personalia 1"/>
      <sheetName val="Data Peralatan "/>
      <sheetName val="LAMP. PERALATAN"/>
      <sheetName val="Data Pengalaman"/>
      <sheetName val="Data Pengalaman (2)"/>
      <sheetName val="Data Pek. Yg Sdg"/>
      <sheetName val="S.P.Peng. Pengadilan"/>
      <sheetName val="S.P. Minat "/>
      <sheetName val="S.P.Keb. Dokumen"/>
      <sheetName val="S.P. Perpres"/>
      <sheetName val="S.P. PNSpolri"/>
      <sheetName val="S.P. Daf. Hitam "/>
      <sheetName val="D. Pengalaman dlm Kntrak"/>
      <sheetName val="Tipe"/>
      <sheetName val="D. PERSONIL USULAN PROYEK"/>
      <sheetName val="Ringkasan Personil "/>
      <sheetName val="D. Perlatan utama pekerjaan"/>
      <sheetName val="D.P. Yg di Sub Kntrak"/>
      <sheetName val="DT. Lampiran 11"/>
      <sheetName val="F Modal Kerja"/>
      <sheetName val="Mdl Kerja"/>
      <sheetName val="Struktur 1"/>
      <sheetName val="Struktur 2"/>
      <sheetName val="S. Minat (2)"/>
      <sheetName val="tkdn "/>
      <sheetName val="D.Urutan"/>
      <sheetName val="S. Pernyt. Bkn PNS"/>
      <sheetName val="S. Pernyt. 1"/>
      <sheetName val="S.KUASA"/>
      <sheetName val="S. Pernyt tng teknis"/>
      <sheetName val="S.KUASA (3)"/>
      <sheetName val="S. K. Dokumen"/>
      <sheetName val="S. Pernyataan.oke (2)"/>
      <sheetName val="patuh perpres"/>
      <sheetName val="beneficeris"/>
      <sheetName val="S. K. dok. kualifikasi"/>
      <sheetName val="S. K. dok. kualifikasi (2)"/>
      <sheetName val="S.P.SNGGUP"/>
      <sheetName val="S.P.BLACK LIST (2)"/>
      <sheetName val="S. K. Dokumen "/>
      <sheetName val="S.P.Pgdilan"/>
      <sheetName val="S. Pernyataan"/>
      <sheetName val="S.P.Keppres"/>
      <sheetName val="S. K. Dokumen (3)"/>
      <sheetName val="S.P.Dana DPA.2010"/>
      <sheetName val="S.P.Rekanan"/>
      <sheetName val="Fakta Inte (2)"/>
      <sheetName val="Sampul 1 (5)"/>
      <sheetName val="Sampul 1 (4)"/>
      <sheetName val="D.Urutan (2)"/>
      <sheetName val="Struktur 11 (2)"/>
      <sheetName val="KUALIFIKASI (2)"/>
      <sheetName val="Formulir "/>
      <sheetName val="Dt Adm"/>
      <sheetName val="Data Pengalaman 2"/>
      <sheetName val="S.KUASA (2)"/>
      <sheetName val="LAMP. PERALATAN (2)"/>
      <sheetName val="Lampiran "/>
      <sheetName val="Duk Alat BBC AMP"/>
      <sheetName val="Duk Alat BBC (2)"/>
      <sheetName val="Data Pengalaman (3)"/>
      <sheetName val="Duk Alat AJAS"/>
      <sheetName val="SUB.KONTRAK"/>
      <sheetName val="kdim"/>
      <sheetName val="Anl."/>
      <sheetName val="UMUM (2)"/>
      <sheetName val="UTAMA (2)"/>
      <sheetName val="ANL. Kdim"/>
      <sheetName val="HSAlat"/>
      <sheetName val="HSPekerja"/>
      <sheetName val="HSBahan"/>
      <sheetName val="hps ksng"/>
      <sheetName val="buoy"/>
      <sheetName val="Rekapksng"/>
      <sheetName val="Anlksg"/>
      <sheetName val="Mata Pbyr Utama"/>
      <sheetName val="Daftar Mata Pembayaran"/>
      <sheetName val="Pera.Utama"/>
      <sheetName val="Perso. Inti"/>
      <sheetName val="S Tawar"/>
      <sheetName val="ANL.TEKNIS BAHAN"/>
      <sheetName val="Time Scehedule"/>
      <sheetName val="Daftar Harga Alat Berat"/>
      <sheetName val="Hitungan Biaya Alat Berat"/>
      <sheetName val="Analisa Produksi Alat Berat"/>
      <sheetName val="Dvisi 7"/>
      <sheetName val="Dvisi 2"/>
      <sheetName val="Inform"/>
      <sheetName val="Harga On Site"/>
      <sheetName val="Pembayaran"/>
      <sheetName val="Sche.Kerja"/>
      <sheetName val="Sche.Alat"/>
      <sheetName val="Sche.Mat"/>
      <sheetName val="Sche.Teg"/>
      <sheetName val="Prltn"/>
      <sheetName val="T.SCHD (2)"/>
      <sheetName val="ANLISA"/>
      <sheetName val="LP. BNA"/>
      <sheetName val="T.SCHD"/>
      <sheetName val="lat_son"/>
      <sheetName val="PASAR SAYUR"/>
      <sheetName val="Informasi (2)"/>
      <sheetName val="V.5.1.1"/>
      <sheetName val="VI.6.1.1"/>
      <sheetName val="VI.6.3.6"/>
      <sheetName val="DP.Mobilisasi"/>
      <sheetName val="meth hsl nego"/>
      <sheetName val="NP (3)"/>
      <sheetName val="metoda (3)"/>
      <sheetName val="Pn.T.P.B"/>
      <sheetName val="Baja U32"/>
      <sheetName val="jadual harian"/>
      <sheetName val="Daf Alat Utm"/>
      <sheetName val="Dft upah"/>
      <sheetName val="Dft Op alt"/>
      <sheetName val="daf.usul.personil"/>
      <sheetName val="Meto"/>
      <sheetName val="Meth"/>
      <sheetName val="Rekap DRS"/>
      <sheetName val="Anal Drs"/>
      <sheetName val="Upah &amp; Bhn"/>
      <sheetName val="MPPU"/>
      <sheetName val="MP"/>
      <sheetName val="DAFT.REKAP"/>
      <sheetName val="JDW. Alat"/>
      <sheetName val="Scedhule"/>
      <sheetName val="Koreksi"/>
      <sheetName val="Insert Data"/>
      <sheetName val="D.KUANT"/>
      <sheetName val="ANL HG"/>
      <sheetName val="Daftar HB"/>
      <sheetName val="SCEDUL"/>
      <sheetName val="Sheet2 (4)"/>
      <sheetName val="Balai Satu - Sp. Tugu"/>
      <sheetName val="Batu Limbak - Balai Gadang"/>
      <sheetName val="Sei Tarab - Luak Gadang"/>
      <sheetName val="Pandai Sikek - Tanjung"/>
      <sheetName val="Kalumbuak - Kantor Wali"/>
      <sheetName val="daftar-keb-alat"/>
      <sheetName val="Rekab RAB"/>
      <sheetName val="daftar-keb-pekerja"/>
      <sheetName val="Analisa Mob.1"/>
      <sheetName val="Analisa Mob. 2"/>
      <sheetName val="Analisa Mob. 3"/>
      <sheetName val="SCHEDUEL"/>
      <sheetName val="JDWL ALAT"/>
      <sheetName val="jdwl persnl inti"/>
      <sheetName val="TS Bahan"/>
      <sheetName val="TS Alat"/>
      <sheetName val="Sche REKAP"/>
      <sheetName val="Rekap Jalan per R"/>
      <sheetName val="Sp. Congkong"/>
      <sheetName val="Sche sp.congkong"/>
      <sheetName val="Lt.Batu"/>
      <sheetName val="Sche Lt.Batu"/>
      <sheetName val="sei.jambu"/>
      <sheetName val="Sche Sei. Jambu"/>
      <sheetName val="sp.labuatan"/>
      <sheetName val="Sche Labuatan"/>
      <sheetName val="simabur"/>
      <sheetName val="Sche Simabur"/>
      <sheetName val="sp.gobah"/>
      <sheetName val="Sche Gobah"/>
      <sheetName val="Batu Limbak"/>
      <sheetName val="Sche BtLimbak"/>
      <sheetName val="malintang"/>
      <sheetName val="Sche Malintang"/>
      <sheetName val="sp.panorama"/>
      <sheetName val="Sche Panorama"/>
      <sheetName val="sitakuak"/>
      <sheetName val="Sche Sitakuak"/>
      <sheetName val="badinah-taratak"/>
      <sheetName val="Sche Badinah"/>
      <sheetName val="sp.jirek"/>
      <sheetName val="Sche Jirek"/>
      <sheetName val="sp.KUD"/>
      <sheetName val="Sche KUD"/>
      <sheetName val="jl smp2 tj alam"/>
      <sheetName val="Sche SMP2"/>
      <sheetName val="sp. tugu"/>
      <sheetName val="Sche Tugu"/>
      <sheetName val="sp.batu balang"/>
      <sheetName val="Sche Balang"/>
      <sheetName val="sp. pandai sikek"/>
      <sheetName val="Sche Sikek"/>
      <sheetName val="ambacang"/>
      <sheetName val="Sche Ambacang"/>
      <sheetName val="daftar harga sat.pek"/>
      <sheetName val="Rekap Kebutahan"/>
      <sheetName val="daftar-keb-peralatan"/>
      <sheetName val="daftar-keb-tenaga"/>
      <sheetName val="daftar-keb-bahan  "/>
      <sheetName val="R A B 1"/>
      <sheetName val="Daftar Tenaga"/>
      <sheetName val="Cover Penawaran (2)"/>
      <sheetName val="Cover Penawaran"/>
      <sheetName val="Analisa-Harga 2006"/>
      <sheetName val="Cover Penawaran (3)"/>
      <sheetName val="Cover Penawaran (4)"/>
      <sheetName val="Cover Penawaran (5)"/>
      <sheetName val="R A B (2)"/>
      <sheetName val="Upah,Bahan&amp;ALAT"/>
      <sheetName val="aie angek"/>
      <sheetName val="sche aie angek"/>
      <sheetName val="sialahan"/>
      <sheetName val="Schedule sialahan"/>
      <sheetName val="rawang"/>
      <sheetName val="Schedulerawang"/>
      <sheetName val="rambatan"/>
      <sheetName val="Schedulerambatan"/>
      <sheetName val="magek"/>
      <sheetName val="SCHE magek"/>
      <sheetName val="salak"/>
      <sheetName val="SCHE salak"/>
      <sheetName val="tugu"/>
      <sheetName val="SCHEtugu"/>
      <sheetName val="tarab"/>
      <sheetName val="SCHEtarab"/>
      <sheetName val="rao"/>
      <sheetName val="SCHE rao"/>
      <sheetName val="alai"/>
      <sheetName val="SCHE alai"/>
      <sheetName val="Judul Cover (2)"/>
      <sheetName val="Rekapitulasi - 1"/>
      <sheetName val="R A B - 1"/>
      <sheetName val="Rekapitulasi-2"/>
      <sheetName val="R A B - 2"/>
      <sheetName val="Rekapitulasi-3"/>
      <sheetName val="R A B - 3"/>
      <sheetName val="Rekapitulasi-4"/>
      <sheetName val="R A B - 4"/>
      <sheetName val="Rekapitulasi-5"/>
      <sheetName val="R A B - 5"/>
      <sheetName val="Rekapitulasi-6"/>
      <sheetName val="R A B - 6"/>
      <sheetName val="PENGGUNAAN PRODUK DLM NEGER (2)"/>
      <sheetName val="Analisa Harga Jembatan"/>
      <sheetName val="Analisa Harga Jalan"/>
      <sheetName val="Rencana Anggaran Biaya"/>
      <sheetName val="HS-P&amp;J"/>
      <sheetName val="6.GENST"/>
      <sheetName val="8.SELASAR"/>
      <sheetName val="7.KANTIN"/>
      <sheetName val="10.LANDSCAPE"/>
      <sheetName val="1.KDTG AKDP"/>
      <sheetName val="1.KTR-ok"/>
      <sheetName val="2. RT AKDP"/>
      <sheetName val="4.KBRT ANGKOT"/>
      <sheetName val="5.RT ANGKOT"/>
      <sheetName val="7.AR-KDTG AKDP"/>
      <sheetName val="8.AR-KBRK AKDP"/>
      <sheetName val="9.AR-KDTG ANGKOT"/>
      <sheetName val="10.AR-KBRK ANGKOT"/>
      <sheetName val="precast&amp;rig"/>
      <sheetName val="box-pre"/>
      <sheetName val="Sum-04"/>
      <sheetName val="Daf-harga"/>
      <sheetName val="Perhit-vol"/>
      <sheetName val="DUB"/>
      <sheetName val="OP ALAT"/>
      <sheetName val="S-CURVE"/>
      <sheetName val="Klt (2)"/>
      <sheetName val="L.2a"/>
      <sheetName val="L-2b"/>
      <sheetName val="L.13a-e"/>
      <sheetName val="L.11a"/>
      <sheetName val="L.3-5"/>
      <sheetName val="L.7a"/>
      <sheetName val="L.7b"/>
      <sheetName val="Alam-Panji"/>
      <sheetName val="Panji-Taba"/>
      <sheetName val="Pakan-Panji"/>
      <sheetName val="Kapau-Muto"/>
      <sheetName val="Rekap (5)"/>
      <sheetName val="Muto-Alam"/>
      <sheetName val="SP.CONGKONG"/>
      <sheetName val="lt.batu-gurun"/>
      <sheetName val="Sche lt.batu-gurun"/>
      <sheetName val="sei.jambu-batur"/>
      <sheetName val="Sch sei jambu"/>
      <sheetName val="Sche sp.labuatan"/>
      <sheetName val="Sche sp.gobah"/>
      <sheetName val="Sche batu limbak"/>
      <sheetName val="Sche Sppanorama"/>
      <sheetName val="Sche badinah-taratak"/>
      <sheetName val="Sche Sp.KUD"/>
      <sheetName val="Sche jln smp 2"/>
      <sheetName val="Sche sp tugu"/>
      <sheetName val="Sche Sp.batu balang"/>
      <sheetName val="Sche pandai sikek"/>
      <sheetName val="Rekap Jembatan"/>
      <sheetName val="Sche Rek. Jmbtn"/>
      <sheetName val="Malalo"/>
      <sheetName val="Sche Malalo"/>
      <sheetName val="Ustano"/>
      <sheetName val="Sche Ustano"/>
      <sheetName val="Analisa Mob. Jembatan"/>
      <sheetName val="divII"/>
      <sheetName val="DivIII"/>
      <sheetName val="DivIV"/>
      <sheetName val="DivV"/>
      <sheetName val="DivVI"/>
      <sheetName val="DivVII"/>
      <sheetName val="DivVIII"/>
      <sheetName val="DivIX"/>
      <sheetName val="DivX"/>
      <sheetName val="rekI"/>
      <sheetName val="bqI"/>
      <sheetName val="mobilisation"/>
      <sheetName val="sceidul"/>
      <sheetName val="lap.bulan"/>
      <sheetName val="scedul sim"/>
      <sheetName val="Dafhrg"/>
      <sheetName val="DafhrgAPP"/>
      <sheetName val="Anhs"/>
      <sheetName val="AnhsAPP"/>
      <sheetName val="Anlalat"/>
      <sheetName val="Bya alat APP"/>
      <sheetName val="anls Hrga Sat Btn Cyclpe"/>
      <sheetName val="Neg"/>
      <sheetName val="AnlTeknis"/>
      <sheetName val="Nego Per Ruas"/>
      <sheetName val="EE Per Ruas"/>
      <sheetName val="070"/>
      <sheetName val="123"/>
      <sheetName val="203"/>
      <sheetName val="069"/>
      <sheetName val="062"/>
      <sheetName val="137"/>
      <sheetName val="149"/>
      <sheetName val="143"/>
      <sheetName val="216"/>
      <sheetName val="215"/>
      <sheetName val="128"/>
      <sheetName val="106"/>
      <sheetName val="163"/>
      <sheetName val="028"/>
      <sheetName val="217"/>
      <sheetName val="159"/>
      <sheetName val="240"/>
      <sheetName val="80"/>
      <sheetName val="158"/>
      <sheetName val="78"/>
      <sheetName val="199"/>
      <sheetName val="087"/>
      <sheetName val="122"/>
      <sheetName val="84"/>
      <sheetName val="98"/>
      <sheetName val="102"/>
      <sheetName val="79"/>
      <sheetName val="208"/>
      <sheetName val="178"/>
      <sheetName val="160"/>
      <sheetName val="086"/>
      <sheetName val="194"/>
      <sheetName val="77"/>
      <sheetName val="126"/>
      <sheetName val="95"/>
      <sheetName val="197"/>
      <sheetName val="210"/>
      <sheetName val="101"/>
      <sheetName val="180"/>
      <sheetName val="213"/>
      <sheetName val="212"/>
      <sheetName val="071"/>
      <sheetName val="220"/>
      <sheetName val="211"/>
      <sheetName val="195"/>
      <sheetName val="214"/>
      <sheetName val="221"/>
      <sheetName val="222"/>
      <sheetName val="223"/>
      <sheetName val="224"/>
      <sheetName val="209"/>
      <sheetName val="132"/>
      <sheetName val="Daftar Harga Material"/>
      <sheetName val="Daftar Harga Satuan Alat"/>
      <sheetName val="Analisa Harga Peralatan"/>
      <sheetName val="Pemb. Utama"/>
      <sheetName val="Lampiran 8"/>
      <sheetName val="Srt Penw."/>
      <sheetName val="Srt Tng Inti"/>
      <sheetName val="RAB Rekap"/>
      <sheetName val="RAB Sei. Jambu"/>
      <sheetName val="RAB Balimbing"/>
      <sheetName val="RAB Rambatan"/>
      <sheetName val="RAB Paninj"/>
      <sheetName val="Dft.Hrg Stn Pek."/>
      <sheetName val="hRG Stn Bhn,Uph, perl"/>
      <sheetName val="Analisa Hrg Satuan"/>
      <sheetName val="Dftr Keb Tng,bnh,Alat"/>
      <sheetName val="Anal-alat Benar"/>
      <sheetName val="Mixer"/>
      <sheetName val="CCO-I"/>
      <sheetName val=" Rekap Gal Biasa pd Plat Beton"/>
      <sheetName val="Rekap Gal Biasa XY"/>
      <sheetName val="GAL. BIASA"/>
      <sheetName val="Gal Biasa Plat Beton sta 0+000"/>
      <sheetName val="Gal Biasa Plat Beton sta 0+258"/>
      <sheetName val="Gal Biasa Plat Beton Ruas II"/>
      <sheetName val="Gal Biasa Plat Beton Ruas II2"/>
      <sheetName val=" Rekap Timb Biasa"/>
      <sheetName val="Rekap Timb Biasa XY RII"/>
      <sheetName val="TIMB. BIASA RUAS II"/>
      <sheetName val=" Rekap Timb. Pil"/>
      <sheetName val="REKAP TIMB.PIL m2"/>
      <sheetName val="Timb. Pil. Ruas II"/>
      <sheetName val="PBJ"/>
      <sheetName val="PBJ RUAS II"/>
      <sheetName val=" Rekap B Bahu"/>
      <sheetName val=" Rekap A"/>
      <sheetName val=" Rekap B"/>
      <sheetName val="Klas B Ruas II"/>
      <sheetName val=" Rekap Prime"/>
      <sheetName val=" Rekap AC-BC"/>
      <sheetName val=" Rekap K-250"/>
      <sheetName val="K-250 Plat Beton sta 0+000"/>
      <sheetName val="K-250 Plat Beton sta 0+258"/>
      <sheetName val="K-250 Plat Beton Ruas II"/>
      <sheetName val="K-250 Plat Beton Ruas II2"/>
      <sheetName val=" Rekap Siklop K-175"/>
      <sheetName val="K-175 Plat Beton sta 0+000"/>
      <sheetName val="K-175 Plat Beton sta 0+258"/>
      <sheetName val="K-175 Plat Beton Ruas II"/>
      <sheetName val="K-175 Plat Beton Ruas II2"/>
      <sheetName val=" Rekap Baja U-24"/>
      <sheetName val="Baja U24 Plat Beton sta 0+000"/>
      <sheetName val="Baja U24 Plat Beton sta 0+258"/>
      <sheetName val="Baja U24 Plat Beton Ruas II"/>
      <sheetName val="Baja U24 Plat Beton Ruas II2"/>
      <sheetName val=" Rekap Pas. Batu"/>
      <sheetName val="Pas. Batu Peninggian Talud"/>
      <sheetName val="Pas. Batu Kanan"/>
      <sheetName val="Pas. Batu Kanan Ruas II"/>
      <sheetName val="K-250 Plat Beton Type 0+000"/>
      <sheetName val="K-250 Plat Beton Type 0+258"/>
      <sheetName val="Anal. Har. Satuan"/>
      <sheetName val="Rekap Kosong"/>
      <sheetName val="rekap dr P'Ramlan"/>
      <sheetName val="Lampiran-II"/>
      <sheetName val="Rekap. BD. Karet"/>
      <sheetName val="DU&amp;B Kosong"/>
      <sheetName val="PEK.PEL"/>
      <sheetName val="REK2"/>
      <sheetName val="kayu"/>
      <sheetName val="Kunci &amp; kaca"/>
      <sheetName val="Besi &amp; alm"/>
      <sheetName val="Lantai &amp; dinding"/>
      <sheetName val="Langit-langit"/>
      <sheetName val="Pengecatan"/>
      <sheetName val="REKAP Timb. Pil "/>
      <sheetName val="TIMB. PIL KR"/>
      <sheetName val="TIMB. PIL KN"/>
      <sheetName val="REKAP PBJ"/>
      <sheetName val="P B J KR"/>
      <sheetName val="PBJ KN"/>
      <sheetName val="GEOTEX"/>
      <sheetName val="REKAP A BAHU"/>
      <sheetName val="A BAHU KR"/>
      <sheetName val="A BAHU KN"/>
      <sheetName val="B BAHU KR"/>
      <sheetName val="B BAHU KN"/>
      <sheetName val="PRIME BAHU KR"/>
      <sheetName val="PRIME BAHU KN"/>
      <sheetName val="KLAS A KR"/>
      <sheetName val="KLAS A KN"/>
      <sheetName val="KLAS B KR"/>
      <sheetName val="KLAS B KN"/>
      <sheetName val="REKAP PRIME BADAN"/>
      <sheetName val="PRIME BADAN KR"/>
      <sheetName val="PRIME BADAN KN"/>
      <sheetName val="REKAP Perekat Aspal"/>
      <sheetName val="Perekat Aspal Exist"/>
      <sheetName val="Perekat Aspal AC-BASE"/>
      <sheetName val="Perekat Aspal AC-BC"/>
      <sheetName val="Latasir Klas B (Agg) KR"/>
      <sheetName val="Latasir Klas B (Agg) KN"/>
      <sheetName val="LATASIR (Aspal Keras+Aditif) KR"/>
      <sheetName val="LATASIR (Aspal Keras+Aditif) KN"/>
      <sheetName val="LATASIR (Filler) KR"/>
      <sheetName val="REKAP LATASIR"/>
      <sheetName val="LATASIR KR m2"/>
      <sheetName val="LATASIR KN m2"/>
      <sheetName val="REKA DIVISI ASPAL"/>
      <sheetName val="LATASIR (Filler) KN"/>
      <sheetName val="REKAP GRADASI AGG"/>
      <sheetName val="REKAP ASPAL KERAS"/>
      <sheetName val="REKAP ADITIF"/>
      <sheetName val="REKAP FILLER"/>
      <sheetName val="AC-WC (Agg)"/>
      <sheetName val="AC-WC (Aspal Keras+Aditif)"/>
      <sheetName val="AC-WC (Filler)"/>
      <sheetName val="AC-BC (Agg)"/>
      <sheetName val="AC-BC (Aspal Keras+Aditif)"/>
      <sheetName val="AC-BC (Filler)"/>
      <sheetName val="REKAP AC-BASE"/>
      <sheetName val="AC BASE XY"/>
      <sheetName val="xy AC-BASE 1 "/>
      <sheetName val="xy AC-BASE 2"/>
      <sheetName val="AC-BASE (Agg)"/>
      <sheetName val="AC-BASE (Aspal Keras+Aditif)"/>
      <sheetName val="AC-BASE (Filler)"/>
      <sheetName val="REKAP MARKA"/>
      <sheetName val="MARKA PUTU2"/>
      <sheetName val="MARKA MENERUS"/>
      <sheetName val="MARKA ZEBRA CROSS"/>
      <sheetName val="PIL mc "/>
      <sheetName val="Galian Sal mc Tot"/>
      <sheetName val="Galian Biasa mc 02"/>
      <sheetName val="Galian Biasa mc 03"/>
      <sheetName val="Galian Biasa mc 04"/>
      <sheetName val="Galian Biasa mc 05"/>
      <sheetName val=" 05"/>
      <sheetName val="Rekap Sal"/>
      <sheetName val="Galian Sal FINAL (A)"/>
      <sheetName val="Galian Sal 02"/>
      <sheetName val="Galian Sal 03"/>
      <sheetName val="Galian Sal 04"/>
      <sheetName val="Galian Sal 05"/>
      <sheetName val="Anl.Hrg Ls"/>
      <sheetName val="H.Dsr update"/>
      <sheetName val="CPM"/>
      <sheetName val="SKEDUL B"/>
      <sheetName val="Skdl-1"/>
      <sheetName val="Timb. b"/>
      <sheetName val="B. reklamasi"/>
      <sheetName val="1. kppp"/>
      <sheetName val="2. adpel"/>
      <sheetName val="D. pagar"/>
      <sheetName val="Anl (2)"/>
      <sheetName val="Anl. Tek KPPP"/>
      <sheetName val="Anl.Tek Adpel"/>
      <sheetName val="ANA LS rutin"/>
      <sheetName val="ACWC"/>
      <sheetName val="ACBC"/>
      <sheetName val="AGG A BAHU"/>
      <sheetName val="AGG B BAHU"/>
      <sheetName val="ALAT MIN"/>
      <sheetName val="Batas"/>
      <sheetName val="ACWC LEVELING"/>
      <sheetName val="BURDA"/>
    </sheetNames>
    <sheetDataSet>
      <sheetData sheetId="0" refreshError="1"/>
      <sheetData sheetId="1" refreshError="1"/>
      <sheetData sheetId="2" refreshError="1"/>
      <sheetData sheetId="3">
        <row r="3">
          <cell r="B3" t="str">
            <v>DAFTAR  KUANTITAS DAN HARGA</v>
          </cell>
        </row>
      </sheetData>
      <sheetData sheetId="4" refreshError="1"/>
      <sheetData sheetId="5" refreshError="1"/>
      <sheetData sheetId="6" refreshError="1"/>
      <sheetData sheetId="7" refreshError="1"/>
      <sheetData sheetId="8" refreshError="1"/>
      <sheetData sheetId="9">
        <row r="3">
          <cell r="C3" t="str">
            <v>Bustamam</v>
          </cell>
        </row>
      </sheetData>
      <sheetData sheetId="10">
        <row r="1">
          <cell r="B1">
            <v>1</v>
          </cell>
        </row>
      </sheetData>
      <sheetData sheetId="11">
        <row r="1">
          <cell r="B1">
            <v>1</v>
          </cell>
        </row>
      </sheetData>
      <sheetData sheetId="12">
        <row r="3">
          <cell r="B3" t="str">
            <v>RKA</v>
          </cell>
        </row>
      </sheetData>
      <sheetData sheetId="13" refreshError="1"/>
      <sheetData sheetId="14" refreshError="1"/>
      <sheetData sheetId="15" refreshError="1"/>
      <sheetData sheetId="16">
        <row r="2">
          <cell r="A2" t="str">
            <v>DAFTAR  KUANTITAS DAN HARGA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ow r="44">
          <cell r="H44">
            <v>1.0685464333781964</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
          <cell r="B1">
            <v>1</v>
          </cell>
        </row>
      </sheetData>
      <sheetData sheetId="65" refreshError="1"/>
      <sheetData sheetId="66">
        <row r="1">
          <cell r="B1">
            <v>1</v>
          </cell>
        </row>
      </sheetData>
      <sheetData sheetId="67" refreshError="1"/>
      <sheetData sheetId="68" refreshError="1"/>
      <sheetData sheetId="69" refreshError="1"/>
      <sheetData sheetId="70" refreshError="1"/>
      <sheetData sheetId="71" refreshError="1"/>
      <sheetData sheetId="72">
        <row r="1">
          <cell r="B1">
            <v>1</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ow r="1">
          <cell r="B1" t="str">
            <v>NAMA SKPA SINGKAT</v>
          </cell>
        </row>
      </sheetData>
      <sheetData sheetId="86">
        <row r="1">
          <cell r="G1">
            <v>4</v>
          </cell>
        </row>
      </sheetData>
      <sheetData sheetId="87">
        <row r="1">
          <cell r="B1">
            <v>1</v>
          </cell>
        </row>
      </sheetData>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1">
          <cell r="B1">
            <v>1</v>
          </cell>
        </row>
      </sheetData>
      <sheetData sheetId="129">
        <row r="26">
          <cell r="R26" t="str">
            <v xml:space="preserve"> Alat Baru</v>
          </cell>
        </row>
      </sheetData>
      <sheetData sheetId="130">
        <row r="1">
          <cell r="B1">
            <v>1</v>
          </cell>
        </row>
      </sheetData>
      <sheetData sheetId="131">
        <row r="1">
          <cell r="D1">
            <v>60</v>
          </cell>
        </row>
      </sheetData>
      <sheetData sheetId="132">
        <row r="1">
          <cell r="B1">
            <v>1</v>
          </cell>
        </row>
      </sheetData>
      <sheetData sheetId="133">
        <row r="2">
          <cell r="B2" t="str">
            <v>DAFTAR HARGA SATUAN BAHAN</v>
          </cell>
        </row>
      </sheetData>
      <sheetData sheetId="134">
        <row r="1">
          <cell r="D1">
            <v>60</v>
          </cell>
        </row>
      </sheetData>
      <sheetData sheetId="135">
        <row r="11">
          <cell r="G11">
            <v>12500</v>
          </cell>
        </row>
      </sheetData>
      <sheetData sheetId="136">
        <row r="11">
          <cell r="G11">
            <v>12500</v>
          </cell>
        </row>
      </sheetData>
      <sheetData sheetId="137">
        <row r="1">
          <cell r="D1">
            <v>60</v>
          </cell>
        </row>
      </sheetData>
      <sheetData sheetId="138">
        <row r="11">
          <cell r="G11">
            <v>12500</v>
          </cell>
        </row>
      </sheetData>
      <sheetData sheetId="139">
        <row r="1">
          <cell r="D1">
            <v>60</v>
          </cell>
        </row>
      </sheetData>
      <sheetData sheetId="140">
        <row r="1">
          <cell r="G1">
            <v>4</v>
          </cell>
        </row>
      </sheetData>
      <sheetData sheetId="141">
        <row r="1">
          <cell r="D1">
            <v>60</v>
          </cell>
        </row>
      </sheetData>
      <sheetData sheetId="142">
        <row r="29">
          <cell r="G29">
            <v>942282413.61460006</v>
          </cell>
        </row>
      </sheetData>
      <sheetData sheetId="143">
        <row r="5">
          <cell r="C5">
            <v>0.22195352097611887</v>
          </cell>
        </row>
      </sheetData>
      <sheetData sheetId="144">
        <row r="26">
          <cell r="R26" t="str">
            <v xml:space="preserve"> Alat Baru</v>
          </cell>
        </row>
      </sheetData>
      <sheetData sheetId="145">
        <row r="29">
          <cell r="G29">
            <v>942282413.61460006</v>
          </cell>
        </row>
      </sheetData>
      <sheetData sheetId="146">
        <row r="2">
          <cell r="B2" t="str">
            <v>DAFTAR ANALISA PERHITUNGAN PERALATAN</v>
          </cell>
        </row>
      </sheetData>
      <sheetData sheetId="147">
        <row r="5">
          <cell r="C5">
            <v>0.22195352097611887</v>
          </cell>
        </row>
      </sheetData>
      <sheetData sheetId="148">
        <row r="1">
          <cell r="D1">
            <v>60</v>
          </cell>
        </row>
      </sheetData>
      <sheetData sheetId="149">
        <row r="1">
          <cell r="D1">
            <v>60</v>
          </cell>
        </row>
      </sheetData>
      <sheetData sheetId="150" refreshError="1"/>
      <sheetData sheetId="151">
        <row r="1">
          <cell r="D1">
            <v>60</v>
          </cell>
        </row>
      </sheetData>
      <sheetData sheetId="152" refreshError="1"/>
      <sheetData sheetId="153" refreshError="1"/>
      <sheetData sheetId="154">
        <row r="1">
          <cell r="D1">
            <v>60</v>
          </cell>
        </row>
      </sheetData>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ow r="9">
          <cell r="B9" t="str">
            <v>UPAH</v>
          </cell>
        </row>
      </sheetData>
      <sheetData sheetId="171" refreshError="1"/>
      <sheetData sheetId="172" refreshError="1"/>
      <sheetData sheetId="173">
        <row r="1">
          <cell r="B1">
            <v>1</v>
          </cell>
        </row>
      </sheetData>
      <sheetData sheetId="174" refreshError="1"/>
      <sheetData sheetId="175" refreshError="1"/>
      <sheetData sheetId="176">
        <row r="1">
          <cell r="D1">
            <v>60</v>
          </cell>
        </row>
      </sheetData>
      <sheetData sheetId="177">
        <row r="1">
          <cell r="D1">
            <v>60</v>
          </cell>
        </row>
      </sheetData>
      <sheetData sheetId="178" refreshError="1"/>
      <sheetData sheetId="179" refreshError="1"/>
      <sheetData sheetId="180" refreshError="1"/>
      <sheetData sheetId="181" refreshError="1"/>
      <sheetData sheetId="182">
        <row r="1">
          <cell r="D1">
            <v>60</v>
          </cell>
        </row>
      </sheetData>
      <sheetData sheetId="183">
        <row r="1">
          <cell r="D1">
            <v>60</v>
          </cell>
        </row>
      </sheetData>
      <sheetData sheetId="184">
        <row r="1">
          <cell r="D1">
            <v>60</v>
          </cell>
        </row>
      </sheetData>
      <sheetData sheetId="185">
        <row r="1">
          <cell r="D1">
            <v>60</v>
          </cell>
        </row>
      </sheetData>
      <sheetData sheetId="186">
        <row r="1">
          <cell r="D1">
            <v>60</v>
          </cell>
        </row>
      </sheetData>
      <sheetData sheetId="187">
        <row r="9">
          <cell r="B9" t="str">
            <v>UPAH</v>
          </cell>
        </row>
      </sheetData>
      <sheetData sheetId="188">
        <row r="1">
          <cell r="D1">
            <v>60</v>
          </cell>
        </row>
      </sheetData>
      <sheetData sheetId="189">
        <row r="1">
          <cell r="D1">
            <v>60</v>
          </cell>
        </row>
      </sheetData>
      <sheetData sheetId="190">
        <row r="9">
          <cell r="B9" t="str">
            <v>UPAH</v>
          </cell>
        </row>
      </sheetData>
      <sheetData sheetId="191">
        <row r="1">
          <cell r="D1">
            <v>60</v>
          </cell>
        </row>
      </sheetData>
      <sheetData sheetId="192">
        <row r="1">
          <cell r="D1">
            <v>60</v>
          </cell>
        </row>
      </sheetData>
      <sheetData sheetId="193">
        <row r="1">
          <cell r="D1">
            <v>60</v>
          </cell>
        </row>
      </sheetData>
      <sheetData sheetId="194">
        <row r="1">
          <cell r="D1">
            <v>60</v>
          </cell>
        </row>
      </sheetData>
      <sheetData sheetId="195">
        <row r="1">
          <cell r="D1">
            <v>60</v>
          </cell>
        </row>
      </sheetData>
      <sheetData sheetId="196">
        <row r="1">
          <cell r="D1">
            <v>60</v>
          </cell>
        </row>
      </sheetData>
      <sheetData sheetId="197">
        <row r="1">
          <cell r="D1">
            <v>60</v>
          </cell>
        </row>
      </sheetData>
      <sheetData sheetId="198">
        <row r="29">
          <cell r="H29">
            <v>5.8333333333333334E-2</v>
          </cell>
        </row>
      </sheetData>
      <sheetData sheetId="199" refreshError="1"/>
      <sheetData sheetId="200">
        <row r="1">
          <cell r="D1">
            <v>60</v>
          </cell>
        </row>
      </sheetData>
      <sheetData sheetId="201">
        <row r="26">
          <cell r="R26" t="str">
            <v xml:space="preserve"> Alat Baru</v>
          </cell>
        </row>
      </sheetData>
      <sheetData sheetId="202">
        <row r="1">
          <cell r="B1">
            <v>1</v>
          </cell>
        </row>
      </sheetData>
      <sheetData sheetId="203">
        <row r="6">
          <cell r="A6">
            <v>1</v>
          </cell>
        </row>
      </sheetData>
      <sheetData sheetId="204">
        <row r="1">
          <cell r="D1">
            <v>60</v>
          </cell>
        </row>
      </sheetData>
      <sheetData sheetId="205" refreshError="1"/>
      <sheetData sheetId="206" refreshError="1"/>
      <sheetData sheetId="207" refreshError="1"/>
      <sheetData sheetId="208" refreshError="1"/>
      <sheetData sheetId="209" refreshError="1"/>
      <sheetData sheetId="210" refreshError="1"/>
      <sheetData sheetId="211">
        <row r="1">
          <cell r="D1">
            <v>60</v>
          </cell>
        </row>
      </sheetData>
      <sheetData sheetId="212">
        <row r="1">
          <cell r="D1">
            <v>60</v>
          </cell>
        </row>
      </sheetData>
      <sheetData sheetId="213">
        <row r="1">
          <cell r="D1">
            <v>60</v>
          </cell>
        </row>
      </sheetData>
      <sheetData sheetId="214">
        <row r="1">
          <cell r="D1">
            <v>60</v>
          </cell>
        </row>
      </sheetData>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ow r="1">
          <cell r="N1" t="str">
            <v>FORM LMK  : 2</v>
          </cell>
        </row>
      </sheetData>
      <sheetData sheetId="236">
        <row r="1">
          <cell r="D1">
            <v>60</v>
          </cell>
        </row>
      </sheetData>
      <sheetData sheetId="237" refreshError="1"/>
      <sheetData sheetId="238">
        <row r="1">
          <cell r="D1">
            <v>60</v>
          </cell>
        </row>
      </sheetData>
      <sheetData sheetId="239">
        <row r="1">
          <cell r="D1">
            <v>60</v>
          </cell>
        </row>
      </sheetData>
      <sheetData sheetId="240">
        <row r="1">
          <cell r="D1">
            <v>60</v>
          </cell>
        </row>
      </sheetData>
      <sheetData sheetId="241">
        <row r="10">
          <cell r="C10" t="str">
            <v>Pekerja</v>
          </cell>
        </row>
      </sheetData>
      <sheetData sheetId="242">
        <row r="1">
          <cell r="D1">
            <v>60</v>
          </cell>
        </row>
      </sheetData>
      <sheetData sheetId="243">
        <row r="2">
          <cell r="A2" t="str">
            <v>DAFTAR  KUANTITAS DAN HARGA</v>
          </cell>
        </row>
      </sheetData>
      <sheetData sheetId="244">
        <row r="1">
          <cell r="D1">
            <v>60</v>
          </cell>
        </row>
      </sheetData>
      <sheetData sheetId="245">
        <row r="1">
          <cell r="D1">
            <v>60</v>
          </cell>
        </row>
      </sheetData>
      <sheetData sheetId="246">
        <row r="1">
          <cell r="D1">
            <v>60</v>
          </cell>
        </row>
      </sheetData>
      <sheetData sheetId="247" refreshError="1"/>
      <sheetData sheetId="248">
        <row r="1">
          <cell r="B1">
            <v>1</v>
          </cell>
        </row>
      </sheetData>
      <sheetData sheetId="249">
        <row r="1">
          <cell r="D1">
            <v>60</v>
          </cell>
        </row>
      </sheetData>
      <sheetData sheetId="250">
        <row r="2">
          <cell r="A2" t="str">
            <v>DAFTAR  KUANTITAS DAN HARGA</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1">
          <cell r="B1">
            <v>1</v>
          </cell>
        </row>
      </sheetData>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ow r="1">
          <cell r="D1">
            <v>60</v>
          </cell>
        </row>
      </sheetData>
      <sheetData sheetId="285">
        <row r="1">
          <cell r="D1">
            <v>60</v>
          </cell>
        </row>
      </sheetData>
      <sheetData sheetId="286">
        <row r="5">
          <cell r="C5">
            <v>0.22195352097611887</v>
          </cell>
        </row>
      </sheetData>
      <sheetData sheetId="287">
        <row r="1">
          <cell r="D1">
            <v>60</v>
          </cell>
        </row>
      </sheetData>
      <sheetData sheetId="288" refreshError="1"/>
      <sheetData sheetId="289" refreshError="1"/>
      <sheetData sheetId="290">
        <row r="1">
          <cell r="G1">
            <v>4</v>
          </cell>
        </row>
      </sheetData>
      <sheetData sheetId="291" refreshError="1"/>
      <sheetData sheetId="292" refreshError="1"/>
      <sheetData sheetId="293" refreshError="1"/>
      <sheetData sheetId="294" refreshError="1"/>
      <sheetData sheetId="295" refreshError="1"/>
      <sheetData sheetId="296" refreshError="1"/>
      <sheetData sheetId="297">
        <row r="93">
          <cell r="C93" t="str">
            <v>REKAPITULASI</v>
          </cell>
        </row>
      </sheetData>
      <sheetData sheetId="298">
        <row r="2">
          <cell r="A2" t="str">
            <v>DAFTAR  KUANTITAS DAN HARGA</v>
          </cell>
        </row>
      </sheetData>
      <sheetData sheetId="299">
        <row r="4">
          <cell r="L4" t="str">
            <v>A.1</v>
          </cell>
        </row>
      </sheetData>
      <sheetData sheetId="300">
        <row r="3">
          <cell r="B3" t="str">
            <v>DAFTAR  KUANTITAS DAN HARGA</v>
          </cell>
        </row>
      </sheetData>
      <sheetData sheetId="301">
        <row r="1">
          <cell r="B1">
            <v>1</v>
          </cell>
        </row>
      </sheetData>
      <sheetData sheetId="302">
        <row r="3">
          <cell r="C3" t="str">
            <v>PROV</v>
          </cell>
        </row>
      </sheetData>
      <sheetData sheetId="303">
        <row r="3">
          <cell r="C3" t="str">
            <v>Bustamam</v>
          </cell>
        </row>
      </sheetData>
      <sheetData sheetId="304">
        <row r="3">
          <cell r="C3" t="str">
            <v>Bustamam</v>
          </cell>
        </row>
      </sheetData>
      <sheetData sheetId="305">
        <row r="1">
          <cell r="B1">
            <v>1</v>
          </cell>
        </row>
      </sheetData>
      <sheetData sheetId="306">
        <row r="1">
          <cell r="B1">
            <v>1</v>
          </cell>
        </row>
      </sheetData>
      <sheetData sheetId="307">
        <row r="3">
          <cell r="B3" t="str">
            <v>RKA</v>
          </cell>
        </row>
      </sheetData>
      <sheetData sheetId="308">
        <row r="1">
          <cell r="B1">
            <v>1</v>
          </cell>
        </row>
      </sheetData>
      <sheetData sheetId="309">
        <row r="3">
          <cell r="B3" t="str">
            <v>REKAPITULASI</v>
          </cell>
        </row>
      </sheetData>
      <sheetData sheetId="310">
        <row r="3">
          <cell r="B3" t="str">
            <v>DAFTAR  KUANTITAS DAN HARGA</v>
          </cell>
        </row>
      </sheetData>
      <sheetData sheetId="311">
        <row r="2">
          <cell r="A2" t="str">
            <v>DAFTAR  KUANTITAS DAN HARGA</v>
          </cell>
        </row>
      </sheetData>
      <sheetData sheetId="312">
        <row r="10">
          <cell r="A10">
            <v>1</v>
          </cell>
        </row>
      </sheetData>
      <sheetData sheetId="313"/>
      <sheetData sheetId="314">
        <row r="13">
          <cell r="A13" t="str">
            <v>0037.10701</v>
          </cell>
        </row>
      </sheetData>
      <sheetData sheetId="315">
        <row r="3">
          <cell r="B3" t="str">
            <v>DAFTAR  KUANTITAS DAN HARGA</v>
          </cell>
        </row>
      </sheetData>
      <sheetData sheetId="316">
        <row r="13">
          <cell r="A13" t="str">
            <v>0037.10701</v>
          </cell>
        </row>
      </sheetData>
      <sheetData sheetId="317">
        <row r="3">
          <cell r="B3" t="str">
            <v>DAFTAR  KUANTITAS DAN HARGA</v>
          </cell>
        </row>
      </sheetData>
      <sheetData sheetId="318">
        <row r="13">
          <cell r="A13" t="str">
            <v>0037.10701</v>
          </cell>
        </row>
      </sheetData>
      <sheetData sheetId="319">
        <row r="44">
          <cell r="H44">
            <v>1.0685464333781964</v>
          </cell>
        </row>
      </sheetData>
      <sheetData sheetId="320">
        <row r="26">
          <cell r="R26" t="str">
            <v xml:space="preserve"> Alat Baru</v>
          </cell>
        </row>
      </sheetData>
      <sheetData sheetId="321">
        <row r="2">
          <cell r="A2" t="str">
            <v>DAFTAR  KUANTITAS DAN HARGA</v>
          </cell>
        </row>
      </sheetData>
      <sheetData sheetId="322"/>
      <sheetData sheetId="323">
        <row r="1">
          <cell r="G1">
            <v>4</v>
          </cell>
        </row>
      </sheetData>
      <sheetData sheetId="324">
        <row r="1">
          <cell r="B1" t="str">
            <v>NAMA SKPA SINGKAT</v>
          </cell>
        </row>
      </sheetData>
      <sheetData sheetId="325">
        <row r="1">
          <cell r="D1">
            <v>60</v>
          </cell>
        </row>
      </sheetData>
      <sheetData sheetId="326">
        <row r="1">
          <cell r="B1" t="str">
            <v>NAMA SKPA SINGKAT</v>
          </cell>
        </row>
      </sheetData>
      <sheetData sheetId="327" refreshError="1"/>
      <sheetData sheetId="328" refreshError="1"/>
      <sheetData sheetId="329" refreshError="1"/>
      <sheetData sheetId="330" refreshError="1"/>
      <sheetData sheetId="331"/>
      <sheetData sheetId="332">
        <row r="5">
          <cell r="C5">
            <v>0.22195352097611887</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sheetData sheetId="492"/>
      <sheetData sheetId="493"/>
      <sheetData sheetId="494"/>
      <sheetData sheetId="495"/>
      <sheetData sheetId="496"/>
      <sheetData sheetId="497" refreshError="1"/>
      <sheetData sheetId="498"/>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refreshError="1"/>
      <sheetData sheetId="509" refreshError="1"/>
      <sheetData sheetId="510" refreshError="1"/>
      <sheetData sheetId="511" refreshError="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sheetData sheetId="911">
        <row r="14">
          <cell r="B14" t="str">
            <v>Tenaga :</v>
          </cell>
        </row>
        <row r="15">
          <cell r="B15" t="str">
            <v>Mandor</v>
          </cell>
          <cell r="E15" t="str">
            <v>Jam</v>
          </cell>
          <cell r="F15">
            <v>8900</v>
          </cell>
        </row>
        <row r="16">
          <cell r="B16" t="str">
            <v>Tukang</v>
          </cell>
          <cell r="E16" t="str">
            <v>Jam</v>
          </cell>
          <cell r="F16">
            <v>8200</v>
          </cell>
        </row>
        <row r="17">
          <cell r="B17" t="str">
            <v>Pekerja biasa</v>
          </cell>
          <cell r="E17" t="str">
            <v>Jam</v>
          </cell>
          <cell r="F17">
            <v>7500</v>
          </cell>
        </row>
        <row r="19">
          <cell r="B19" t="str">
            <v>Bahan :</v>
          </cell>
        </row>
        <row r="20">
          <cell r="B20" t="str">
            <v>Agregat Halus untuk Hotmix</v>
          </cell>
          <cell r="E20" t="str">
            <v>m³</v>
          </cell>
          <cell r="F20">
            <v>104000</v>
          </cell>
        </row>
        <row r="21">
          <cell r="B21" t="str">
            <v>Agregat Halus utk.Agregat Base</v>
          </cell>
          <cell r="E21" t="str">
            <v>m³</v>
          </cell>
          <cell r="F21">
            <v>97000</v>
          </cell>
        </row>
        <row r="22">
          <cell r="B22" t="str">
            <v>Agregat Kasar untuk Hotmix</v>
          </cell>
          <cell r="E22" t="str">
            <v>m³</v>
          </cell>
          <cell r="F22">
            <v>103000</v>
          </cell>
        </row>
        <row r="23">
          <cell r="B23" t="str">
            <v>Agregat Kasar utk.Agregat Base</v>
          </cell>
          <cell r="E23" t="str">
            <v>m³</v>
          </cell>
          <cell r="F23">
            <v>95000</v>
          </cell>
        </row>
        <row r="24">
          <cell r="B24" t="str">
            <v>Aspal</v>
          </cell>
          <cell r="E24" t="str">
            <v>kg</v>
          </cell>
          <cell r="F24">
            <v>5600</v>
          </cell>
        </row>
        <row r="25">
          <cell r="B25" t="str">
            <v>Baja Tulangan (Polos) U24</v>
          </cell>
          <cell r="E25" t="str">
            <v>kg</v>
          </cell>
          <cell r="F25">
            <v>7200</v>
          </cell>
        </row>
        <row r="26">
          <cell r="B26" t="str">
            <v>Bekisting baja</v>
          </cell>
          <cell r="E26" t="str">
            <v>ls</v>
          </cell>
          <cell r="F26">
            <v>25000</v>
          </cell>
        </row>
        <row r="27">
          <cell r="B27" t="str">
            <v>Beton K 225</v>
          </cell>
          <cell r="E27" t="str">
            <v>m</v>
          </cell>
          <cell r="F27">
            <v>495000</v>
          </cell>
        </row>
        <row r="28">
          <cell r="B28" t="str">
            <v>Besi Tie Rod dia 22</v>
          </cell>
          <cell r="E28" t="str">
            <v>kg</v>
          </cell>
          <cell r="F28">
            <v>10000</v>
          </cell>
        </row>
        <row r="29">
          <cell r="B29" t="str">
            <v>Beton Ready Mix K-250</v>
          </cell>
          <cell r="E29" t="str">
            <v>m</v>
          </cell>
          <cell r="F29">
            <v>620000</v>
          </cell>
        </row>
        <row r="30">
          <cell r="B30" t="str">
            <v>Kerb Beton</v>
          </cell>
          <cell r="E30" t="str">
            <v>m'</v>
          </cell>
          <cell r="F30">
            <v>100000</v>
          </cell>
        </row>
        <row r="31">
          <cell r="B31" t="str">
            <v>Curring Compound</v>
          </cell>
          <cell r="E31" t="str">
            <v>liter</v>
          </cell>
          <cell r="F31">
            <v>12000</v>
          </cell>
        </row>
        <row r="32">
          <cell r="B32" t="str">
            <v>Filler</v>
          </cell>
          <cell r="E32" t="str">
            <v>kg</v>
          </cell>
          <cell r="F32">
            <v>1000</v>
          </cell>
        </row>
        <row r="33">
          <cell r="B33" t="str">
            <v>Kawat Beton</v>
          </cell>
          <cell r="E33" t="str">
            <v>kg</v>
          </cell>
          <cell r="F33">
            <v>8500</v>
          </cell>
        </row>
        <row r="34">
          <cell r="B34" t="str">
            <v>Multipleks</v>
          </cell>
          <cell r="E34" t="str">
            <v>m²</v>
          </cell>
          <cell r="F34">
            <v>50000</v>
          </cell>
        </row>
        <row r="35">
          <cell r="B35" t="str">
            <v>Paku</v>
          </cell>
          <cell r="E35" t="str">
            <v>kg</v>
          </cell>
          <cell r="F35">
            <v>8000</v>
          </cell>
        </row>
        <row r="36">
          <cell r="B36" t="str">
            <v>Pasir Pasang</v>
          </cell>
          <cell r="E36" t="str">
            <v>m³</v>
          </cell>
          <cell r="F36">
            <v>65000</v>
          </cell>
        </row>
        <row r="37">
          <cell r="B37" t="str">
            <v>Kayu Acuan</v>
          </cell>
          <cell r="E37" t="str">
            <v>m³</v>
          </cell>
          <cell r="F37">
            <v>1400000</v>
          </cell>
        </row>
        <row r="38">
          <cell r="B38" t="str">
            <v>Material Pilihan</v>
          </cell>
          <cell r="E38" t="str">
            <v>m</v>
          </cell>
          <cell r="F38">
            <v>65000</v>
          </cell>
        </row>
        <row r="39">
          <cell r="B39" t="str">
            <v>Material Timbunan</v>
          </cell>
          <cell r="E39" t="str">
            <v>m</v>
          </cell>
          <cell r="F39">
            <v>4400</v>
          </cell>
        </row>
        <row r="40">
          <cell r="B40" t="str">
            <v>Semen</v>
          </cell>
          <cell r="E40" t="str">
            <v>kg</v>
          </cell>
          <cell r="F40">
            <v>1000</v>
          </cell>
        </row>
        <row r="41">
          <cell r="B41" t="str">
            <v>Chipping</v>
          </cell>
          <cell r="E41" t="str">
            <v>kg</v>
          </cell>
          <cell r="F41">
            <v>150</v>
          </cell>
        </row>
        <row r="43">
          <cell r="B43" t="str">
            <v>Alat :</v>
          </cell>
        </row>
        <row r="44">
          <cell r="B44" t="str">
            <v>Asphalt Cutter</v>
          </cell>
          <cell r="E44" t="str">
            <v>Jam</v>
          </cell>
          <cell r="F44">
            <v>25000</v>
          </cell>
        </row>
        <row r="45">
          <cell r="B45" t="str">
            <v>Asphalt Finisher</v>
          </cell>
          <cell r="D45" t="str">
            <v>70 ton / jam</v>
          </cell>
          <cell r="E45" t="str">
            <v>Jam</v>
          </cell>
          <cell r="F45">
            <v>225000</v>
          </cell>
        </row>
        <row r="46">
          <cell r="B46" t="str">
            <v>Asphalt Mixing Plant</v>
          </cell>
          <cell r="D46" t="str">
            <v>50 ton / jam</v>
          </cell>
          <cell r="E46" t="str">
            <v>Jam</v>
          </cell>
          <cell r="F46">
            <v>3600000</v>
          </cell>
        </row>
        <row r="47">
          <cell r="B47" t="str">
            <v>Asphalt Sprayer</v>
          </cell>
          <cell r="D47" t="str">
            <v>1000 ltr</v>
          </cell>
          <cell r="E47" t="str">
            <v>Jam</v>
          </cell>
          <cell r="F47">
            <v>95000</v>
          </cell>
        </row>
        <row r="48">
          <cell r="B48" t="str">
            <v>Bar Bending Machine</v>
          </cell>
          <cell r="E48" t="str">
            <v>Jam</v>
          </cell>
          <cell r="F48">
            <v>15000</v>
          </cell>
        </row>
        <row r="49">
          <cell r="B49" t="str">
            <v>Bar Cutting Machine</v>
          </cell>
          <cell r="E49" t="str">
            <v>Jam</v>
          </cell>
          <cell r="F49">
            <v>15000</v>
          </cell>
        </row>
        <row r="50">
          <cell r="B50" t="str">
            <v>Bulldozer</v>
          </cell>
          <cell r="D50" t="str">
            <v>165 Hp</v>
          </cell>
          <cell r="E50" t="str">
            <v>Jam</v>
          </cell>
          <cell r="F50">
            <v>250000</v>
          </cell>
        </row>
        <row r="51">
          <cell r="B51" t="str">
            <v>Concrete Mixer</v>
          </cell>
          <cell r="E51" t="str">
            <v>Jam</v>
          </cell>
          <cell r="F51">
            <v>25000</v>
          </cell>
        </row>
        <row r="52">
          <cell r="B52" t="str">
            <v>Concrete Vibrator</v>
          </cell>
          <cell r="E52" t="str">
            <v>jam</v>
          </cell>
          <cell r="F52">
            <v>25000</v>
          </cell>
        </row>
        <row r="53">
          <cell r="B53" t="str">
            <v>Dump Truck 3 - 4 M³</v>
          </cell>
          <cell r="D53" t="str">
            <v>3 - 4 m3</v>
          </cell>
          <cell r="E53" t="str">
            <v>Jam</v>
          </cell>
          <cell r="F53">
            <v>130000</v>
          </cell>
        </row>
        <row r="54">
          <cell r="B54" t="str">
            <v>Dump Truck Tronton</v>
          </cell>
          <cell r="D54" t="str">
            <v>24 ton</v>
          </cell>
          <cell r="E54" t="str">
            <v>Jam</v>
          </cell>
          <cell r="F54">
            <v>180000</v>
          </cell>
        </row>
        <row r="55">
          <cell r="B55" t="str">
            <v>Dump Truck Ranger</v>
          </cell>
          <cell r="D55" t="str">
            <v>16 ton</v>
          </cell>
          <cell r="E55" t="str">
            <v>Jam</v>
          </cell>
          <cell r="F55">
            <v>155000</v>
          </cell>
        </row>
        <row r="56">
          <cell r="B56" t="str">
            <v>Excavator</v>
          </cell>
          <cell r="D56" t="str">
            <v>143 Hp</v>
          </cell>
          <cell r="E56" t="str">
            <v>Jam</v>
          </cell>
          <cell r="F56">
            <v>250000</v>
          </cell>
        </row>
        <row r="57">
          <cell r="B57" t="str">
            <v>Flat Bed Truck</v>
          </cell>
          <cell r="E57" t="str">
            <v>Jam</v>
          </cell>
          <cell r="F57">
            <v>85000</v>
          </cell>
        </row>
        <row r="58">
          <cell r="B58" t="str">
            <v>Generator Set</v>
          </cell>
          <cell r="D58" t="str">
            <v>250 - 500 kva</v>
          </cell>
          <cell r="E58" t="str">
            <v>Jam</v>
          </cell>
          <cell r="F58">
            <v>350000</v>
          </cell>
        </row>
        <row r="59">
          <cell r="B59" t="str">
            <v>Pneumatic Tyre Roller</v>
          </cell>
          <cell r="D59" t="str">
            <v>8 - 10 ton</v>
          </cell>
          <cell r="E59" t="str">
            <v>Jam</v>
          </cell>
          <cell r="F59">
            <v>200000</v>
          </cell>
        </row>
        <row r="60">
          <cell r="B60" t="str">
            <v>Motor grader</v>
          </cell>
          <cell r="D60" t="str">
            <v>150 Hp</v>
          </cell>
          <cell r="E60" t="str">
            <v>Jam</v>
          </cell>
          <cell r="F60">
            <v>250000</v>
          </cell>
        </row>
        <row r="61">
          <cell r="B61" t="str">
            <v>Stamper</v>
          </cell>
          <cell r="D61" t="str">
            <v>3 Hp</v>
          </cell>
          <cell r="E61" t="str">
            <v>Jam</v>
          </cell>
          <cell r="F61">
            <v>25000</v>
          </cell>
        </row>
        <row r="62">
          <cell r="B62" t="str">
            <v>Tandem Roller</v>
          </cell>
          <cell r="D62" t="str">
            <v>10 ton</v>
          </cell>
          <cell r="E62" t="str">
            <v>Jam</v>
          </cell>
          <cell r="F62">
            <v>185000</v>
          </cell>
        </row>
        <row r="63">
          <cell r="B63" t="str">
            <v>Truck Crane</v>
          </cell>
          <cell r="E63" t="str">
            <v>Jam</v>
          </cell>
          <cell r="F63">
            <v>200000</v>
          </cell>
        </row>
        <row r="64">
          <cell r="B64" t="str">
            <v>Vibratory Roller</v>
          </cell>
          <cell r="D64" t="str">
            <v>8 ton</v>
          </cell>
          <cell r="E64" t="str">
            <v>Jam</v>
          </cell>
          <cell r="F64">
            <v>225000</v>
          </cell>
        </row>
        <row r="65">
          <cell r="B65" t="str">
            <v>Water Pump</v>
          </cell>
          <cell r="E65" t="str">
            <v>Jam</v>
          </cell>
          <cell r="F65">
            <v>25000</v>
          </cell>
        </row>
        <row r="66">
          <cell r="B66" t="str">
            <v>Water Tank Truck</v>
          </cell>
          <cell r="D66" t="str">
            <v>6000 ltr</v>
          </cell>
          <cell r="E66" t="str">
            <v>Jam</v>
          </cell>
          <cell r="F66">
            <v>145000</v>
          </cell>
        </row>
        <row r="67">
          <cell r="B67" t="str">
            <v>Wheel Loader</v>
          </cell>
          <cell r="D67" t="str">
            <v>110 Hp</v>
          </cell>
          <cell r="E67" t="str">
            <v>Jam</v>
          </cell>
          <cell r="F67">
            <v>225000</v>
          </cell>
        </row>
      </sheetData>
      <sheetData sheetId="912"/>
      <sheetData sheetId="913"/>
      <sheetData sheetId="914"/>
      <sheetData sheetId="915" refreshError="1"/>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ow r="2">
          <cell r="A2" t="str">
            <v>DAFTAR  KUANTITAS DAN HARGA</v>
          </cell>
        </row>
      </sheetData>
      <sheetData sheetId="934">
        <row r="2">
          <cell r="A2" t="str">
            <v>DAFTAR  KUANTITAS DAN HARGA</v>
          </cell>
        </row>
      </sheetData>
      <sheetData sheetId="935">
        <row r="2">
          <cell r="A2" t="str">
            <v>DAFTAR  KUANTITAS DAN HARGA</v>
          </cell>
        </row>
      </sheetData>
      <sheetData sheetId="936">
        <row r="2">
          <cell r="A2" t="str">
            <v>DAFTAR  KUANTITAS DAN HARGA</v>
          </cell>
        </row>
      </sheetData>
      <sheetData sheetId="937"/>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sheetData sheetId="1211" refreshError="1"/>
      <sheetData sheetId="1212" refreshError="1"/>
      <sheetData sheetId="1213" refreshError="1"/>
      <sheetData sheetId="1214" refreshError="1"/>
      <sheetData sheetId="1215"/>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sheetData sheetId="1227" refreshError="1"/>
      <sheetData sheetId="1228"/>
      <sheetData sheetId="1229"/>
      <sheetData sheetId="1230"/>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sheetData sheetId="1986"/>
      <sheetData sheetId="1987"/>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sheetData sheetId="1999"/>
      <sheetData sheetId="2000"/>
      <sheetData sheetId="2001"/>
      <sheetData sheetId="2002"/>
      <sheetData sheetId="2003"/>
      <sheetData sheetId="2004"/>
      <sheetData sheetId="2005"/>
      <sheetData sheetId="2006"/>
      <sheetData sheetId="2007"/>
      <sheetData sheetId="2008"/>
      <sheetData sheetId="2009" refreshError="1"/>
      <sheetData sheetId="2010" refreshError="1"/>
      <sheetData sheetId="201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sheetData sheetId="2022"/>
      <sheetData sheetId="2023"/>
      <sheetData sheetId="2024"/>
      <sheetData sheetId="2025"/>
      <sheetData sheetId="2026"/>
      <sheetData sheetId="2027">
        <row r="2">
          <cell r="A2" t="str">
            <v>DAFTAR  KUANTITAS DAN HARGA</v>
          </cell>
        </row>
      </sheetData>
      <sheetData sheetId="2028">
        <row r="2">
          <cell r="A2" t="str">
            <v>DAFTAR  KUANTITAS DAN HARGA</v>
          </cell>
        </row>
      </sheetData>
      <sheetData sheetId="2029">
        <row r="2">
          <cell r="A2" t="str">
            <v>DAFTAR  KUANTITAS DAN HARGA</v>
          </cell>
        </row>
      </sheetData>
      <sheetData sheetId="2030">
        <row r="2">
          <cell r="A2" t="str">
            <v>DAFTAR  KUANTITAS DAN HARGA</v>
          </cell>
        </row>
      </sheetData>
      <sheetData sheetId="2031">
        <row r="2">
          <cell r="A2" t="str">
            <v>DAFTAR  KUANTITAS DAN HARGA</v>
          </cell>
        </row>
      </sheetData>
      <sheetData sheetId="2032">
        <row r="2">
          <cell r="A2" t="str">
            <v>DAFTAR  KUANTITAS DAN HARGA</v>
          </cell>
        </row>
      </sheetData>
      <sheetData sheetId="2033">
        <row r="2">
          <cell r="A2" t="str">
            <v>DAFTAR  KUANTITAS DAN HARGA</v>
          </cell>
        </row>
      </sheetData>
      <sheetData sheetId="2034">
        <row r="2">
          <cell r="A2" t="str">
            <v>DAFTAR  KUANTITAS DAN HARGA</v>
          </cell>
        </row>
      </sheetData>
      <sheetData sheetId="2035">
        <row r="2">
          <cell r="A2" t="str">
            <v>DAFTAR  KUANTITAS DAN HARGA</v>
          </cell>
        </row>
      </sheetData>
      <sheetData sheetId="2036">
        <row r="2">
          <cell r="A2" t="str">
            <v>DAFTAR  KUANTITAS DAN HARGA</v>
          </cell>
        </row>
      </sheetData>
      <sheetData sheetId="2037">
        <row r="2">
          <cell r="A2" t="str">
            <v>DAFTAR  KUANTITAS DAN HARGA</v>
          </cell>
        </row>
      </sheetData>
      <sheetData sheetId="2038">
        <row r="2">
          <cell r="A2" t="str">
            <v>DAFTAR  KUANTITAS DAN HARGA</v>
          </cell>
        </row>
      </sheetData>
      <sheetData sheetId="2039">
        <row r="2">
          <cell r="A2" t="str">
            <v>DAFTAR  KUANTITAS DAN HARGA</v>
          </cell>
        </row>
      </sheetData>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sheetData sheetId="2067" refreshError="1"/>
      <sheetData sheetId="2068"/>
      <sheetData sheetId="2069"/>
      <sheetData sheetId="2070"/>
      <sheetData sheetId="2071" refreshError="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ow r="1">
          <cell r="A1" t="str">
            <v>RENCANA ANGGARAN BIAYA</v>
          </cell>
        </row>
      </sheetData>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ow r="1">
          <cell r="A1" t="str">
            <v>RENCANA ANGGARAN BIAYA</v>
          </cell>
        </row>
      </sheetData>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ow r="1">
          <cell r="A1" t="str">
            <v>RENCANA ANGGARAN BIAYA</v>
          </cell>
        </row>
      </sheetData>
      <sheetData sheetId="2509">
        <row r="1">
          <cell r="A1" t="str">
            <v>RENCANA ANGGARAN BIAYA</v>
          </cell>
        </row>
      </sheetData>
      <sheetData sheetId="2510">
        <row r="1">
          <cell r="A1" t="str">
            <v>RENCANA ANGGARAN BIAYA</v>
          </cell>
        </row>
      </sheetData>
      <sheetData sheetId="2511">
        <row r="1">
          <cell r="A1" t="str">
            <v>RENCANA ANGGARAN BIAYA</v>
          </cell>
        </row>
      </sheetData>
      <sheetData sheetId="2512">
        <row r="1">
          <cell r="A1" t="str">
            <v>RENCANA ANGGARAN BIAYA</v>
          </cell>
        </row>
      </sheetData>
      <sheetData sheetId="2513"/>
      <sheetData sheetId="2514"/>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ow r="1">
          <cell r="A1" t="str">
            <v>RENCANA ANGGARAN BIAYA</v>
          </cell>
        </row>
      </sheetData>
      <sheetData sheetId="2604">
        <row r="1">
          <cell r="A1" t="str">
            <v>RENCANA ANGGARAN BIAYA</v>
          </cell>
        </row>
      </sheetData>
      <sheetData sheetId="2605">
        <row r="1">
          <cell r="A1" t="str">
            <v>RENCANA ANGGARAN BIAYA</v>
          </cell>
        </row>
      </sheetData>
      <sheetData sheetId="2606">
        <row r="1">
          <cell r="A1" t="str">
            <v>RENCANA ANGGARAN BIAYA</v>
          </cell>
        </row>
      </sheetData>
      <sheetData sheetId="2607">
        <row r="1">
          <cell r="A1" t="str">
            <v>RENCANA ANGGARAN BIAYA</v>
          </cell>
        </row>
      </sheetData>
      <sheetData sheetId="2608" refreshError="1"/>
      <sheetData sheetId="2609">
        <row r="1">
          <cell r="A1" t="str">
            <v>RENCANA ANGGARAN BIAYA</v>
          </cell>
        </row>
      </sheetData>
      <sheetData sheetId="2610">
        <row r="1">
          <cell r="A1" t="str">
            <v>RENCANA ANGGARAN BIAYA</v>
          </cell>
        </row>
      </sheetData>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sheetData sheetId="2627"/>
      <sheetData sheetId="2628"/>
      <sheetData sheetId="2629"/>
      <sheetData sheetId="2630"/>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row r="6">
          <cell r="C6" t="str">
            <v>Infrastructure Reconstruction Financing Facility (IRFF) Project</v>
          </cell>
        </row>
        <row r="9">
          <cell r="C9" t="str">
            <v>583+400</v>
          </cell>
        </row>
        <row r="11">
          <cell r="C11" t="str">
            <v>617+300</v>
          </cell>
        </row>
        <row r="12">
          <cell r="C12" t="str">
            <v>Aceh Singkil</v>
          </cell>
        </row>
        <row r="13">
          <cell r="C13">
            <v>33.899999999999977</v>
          </cell>
        </row>
        <row r="14">
          <cell r="C14">
            <v>0</v>
          </cell>
        </row>
        <row r="15">
          <cell r="C15">
            <v>540</v>
          </cell>
          <cell r="D15" t="str">
            <v>(tiga ratus)</v>
          </cell>
        </row>
        <row r="16">
          <cell r="C16">
            <v>22.5</v>
          </cell>
        </row>
        <row r="17">
          <cell r="C17">
            <v>365</v>
          </cell>
        </row>
        <row r="19">
          <cell r="C19">
            <v>1000000000</v>
          </cell>
        </row>
        <row r="23">
          <cell r="C23">
            <v>15</v>
          </cell>
        </row>
        <row r="24">
          <cell r="C24">
            <v>7</v>
          </cell>
        </row>
        <row r="26">
          <cell r="C26">
            <v>5</v>
          </cell>
        </row>
        <row r="28">
          <cell r="C28">
            <v>1.8</v>
          </cell>
        </row>
        <row r="29">
          <cell r="C29">
            <v>0.04</v>
          </cell>
        </row>
        <row r="30">
          <cell r="C30">
            <v>24</v>
          </cell>
        </row>
        <row r="31">
          <cell r="C31">
            <v>16</v>
          </cell>
        </row>
        <row r="32">
          <cell r="C32">
            <v>16</v>
          </cell>
        </row>
        <row r="33">
          <cell r="C33">
            <v>10</v>
          </cell>
        </row>
        <row r="34">
          <cell r="C34">
            <v>4</v>
          </cell>
        </row>
        <row r="38">
          <cell r="C38" t="str">
            <v>aaa/bbb/ccc/xxx</v>
          </cell>
        </row>
        <row r="39">
          <cell r="C39" t="str">
            <v>24 Januari 2007</v>
          </cell>
        </row>
        <row r="43">
          <cell r="C43" t="str">
            <v>SK - 03 / SI / VI - 2007</v>
          </cell>
        </row>
      </sheetData>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ow r="1">
          <cell r="A1" t="str">
            <v>RENCANA ANGGARAN BIAYA</v>
          </cell>
        </row>
      </sheetData>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sheetData sheetId="3476" refreshError="1"/>
      <sheetData sheetId="3477" refreshError="1"/>
      <sheetData sheetId="3478" refreshError="1"/>
      <sheetData sheetId="3479"/>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sheetData sheetId="3521"/>
      <sheetData sheetId="3522" refreshError="1"/>
      <sheetData sheetId="3523"/>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sheetData sheetId="3580"/>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sheetData sheetId="3608"/>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ow r="1">
          <cell r="A1" t="str">
            <v>RENCANA ANGGARAN BIAYA</v>
          </cell>
        </row>
      </sheetData>
      <sheetData sheetId="3622">
        <row r="1">
          <cell r="A1" t="str">
            <v>RENCANA ANGGARAN BIAYA</v>
          </cell>
        </row>
      </sheetData>
      <sheetData sheetId="3623">
        <row r="1">
          <cell r="A1" t="str">
            <v>RENCANA ANGGARAN BIAYA</v>
          </cell>
        </row>
      </sheetData>
      <sheetData sheetId="3624">
        <row r="1">
          <cell r="A1" t="str">
            <v>RENCANA ANGGARAN BIAYA</v>
          </cell>
        </row>
      </sheetData>
      <sheetData sheetId="3625">
        <row r="1">
          <cell r="A1" t="str">
            <v>RENCANA ANGGARAN BIAYA</v>
          </cell>
        </row>
      </sheetData>
      <sheetData sheetId="3626">
        <row r="1">
          <cell r="A1" t="str">
            <v>RENCANA ANGGARAN BIAYA</v>
          </cell>
        </row>
      </sheetData>
      <sheetData sheetId="3627">
        <row r="1">
          <cell r="A1" t="str">
            <v>RENCANA ANGGARAN BIAYA</v>
          </cell>
        </row>
      </sheetData>
      <sheetData sheetId="3628">
        <row r="1">
          <cell r="A1" t="str">
            <v>RENCANA ANGGARAN BIAYA</v>
          </cell>
        </row>
      </sheetData>
      <sheetData sheetId="3629">
        <row r="1">
          <cell r="A1" t="str">
            <v>RENCANA ANGGARAN BIAYA</v>
          </cell>
        </row>
      </sheetData>
      <sheetData sheetId="3630">
        <row r="1">
          <cell r="A1" t="str">
            <v>RENCANA ANGGARAN BIAYA</v>
          </cell>
        </row>
      </sheetData>
      <sheetData sheetId="3631">
        <row r="1">
          <cell r="A1" t="str">
            <v>RENCANA ANGGARAN BIAYA</v>
          </cell>
        </row>
      </sheetData>
      <sheetData sheetId="3632">
        <row r="1">
          <cell r="A1" t="str">
            <v>RENCANA ANGGARAN BIAYA</v>
          </cell>
        </row>
      </sheetData>
      <sheetData sheetId="3633">
        <row r="1">
          <cell r="A1" t="str">
            <v>RENCANA ANGGARAN BIAYA</v>
          </cell>
        </row>
      </sheetData>
      <sheetData sheetId="3634">
        <row r="1">
          <cell r="A1" t="str">
            <v>RENCANA ANGGARAN BIAYA</v>
          </cell>
        </row>
      </sheetData>
      <sheetData sheetId="3635" refreshError="1"/>
      <sheetData sheetId="3636" refreshError="1"/>
      <sheetData sheetId="3637">
        <row r="1">
          <cell r="A1" t="str">
            <v>RENCANA ANGGARAN BIAYA</v>
          </cell>
        </row>
      </sheetData>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ow r="1">
          <cell r="A1" t="str">
            <v>RENCANA ANGGARAN BIAYA</v>
          </cell>
        </row>
      </sheetData>
      <sheetData sheetId="3649">
        <row r="1">
          <cell r="A1" t="str">
            <v>RENCANA ANGGARAN BIAYA</v>
          </cell>
        </row>
      </sheetData>
      <sheetData sheetId="3650">
        <row r="1">
          <cell r="A1" t="str">
            <v>RENCANA ANGGARAN BIAYA</v>
          </cell>
        </row>
      </sheetData>
      <sheetData sheetId="3651">
        <row r="1">
          <cell r="A1" t="str">
            <v>RENCANA ANGGARAN BIAYA</v>
          </cell>
        </row>
      </sheetData>
      <sheetData sheetId="3652">
        <row r="1">
          <cell r="A1" t="str">
            <v>RENCANA ANGGARAN BIAYA</v>
          </cell>
        </row>
      </sheetData>
      <sheetData sheetId="3653">
        <row r="1">
          <cell r="A1" t="str">
            <v>RENCANA ANGGARAN BIAYA</v>
          </cell>
        </row>
      </sheetData>
      <sheetData sheetId="3654">
        <row r="1">
          <cell r="A1" t="str">
            <v>RENCANA ANGGARAN BIAYA</v>
          </cell>
        </row>
      </sheetData>
      <sheetData sheetId="3655">
        <row r="1">
          <cell r="A1" t="str">
            <v>RENCANA ANGGARAN BIAYA</v>
          </cell>
        </row>
      </sheetData>
      <sheetData sheetId="3656">
        <row r="1">
          <cell r="A1" t="str">
            <v>RENCANA ANGGARAN BIAYA</v>
          </cell>
        </row>
      </sheetData>
      <sheetData sheetId="3657">
        <row r="1">
          <cell r="A1" t="str">
            <v>RENCANA ANGGARAN BIAYA</v>
          </cell>
        </row>
      </sheetData>
      <sheetData sheetId="3658">
        <row r="1">
          <cell r="A1" t="str">
            <v>RENCANA ANGGARAN BIAYA</v>
          </cell>
        </row>
      </sheetData>
      <sheetData sheetId="3659">
        <row r="1">
          <cell r="A1" t="str">
            <v>RENCANA ANGGARAN BIAYA</v>
          </cell>
        </row>
      </sheetData>
      <sheetData sheetId="3660">
        <row r="1">
          <cell r="A1" t="str">
            <v>RENCANA ANGGARAN BIAYA</v>
          </cell>
        </row>
      </sheetData>
      <sheetData sheetId="3661">
        <row r="1">
          <cell r="A1" t="str">
            <v>RENCANA ANGGARAN BIAYA</v>
          </cell>
        </row>
      </sheetData>
      <sheetData sheetId="3662">
        <row r="1">
          <cell r="A1" t="str">
            <v>RENCANA ANGGARAN BIAYA</v>
          </cell>
        </row>
      </sheetData>
      <sheetData sheetId="3663">
        <row r="1">
          <cell r="A1" t="str">
            <v>RENCANA ANGGARAN BIAYA</v>
          </cell>
        </row>
      </sheetData>
      <sheetData sheetId="3664">
        <row r="1">
          <cell r="A1" t="str">
            <v>RENCANA ANGGARAN BIAYA</v>
          </cell>
        </row>
      </sheetData>
      <sheetData sheetId="3665">
        <row r="1">
          <cell r="A1" t="str">
            <v>RENCANA ANGGARAN BIAYA</v>
          </cell>
        </row>
      </sheetData>
      <sheetData sheetId="3666">
        <row r="1">
          <cell r="A1" t="str">
            <v>RENCANA ANGGARAN BIAYA</v>
          </cell>
        </row>
      </sheetData>
      <sheetData sheetId="3667" refreshError="1"/>
      <sheetData sheetId="3668">
        <row r="1">
          <cell r="A1" t="str">
            <v>RENCANA ANGGARAN BIAYA</v>
          </cell>
        </row>
      </sheetData>
      <sheetData sheetId="3669"/>
      <sheetData sheetId="3670"/>
      <sheetData sheetId="367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ow r="1">
          <cell r="A1" t="str">
            <v>RENCANA ANGGARAN BIAYA</v>
          </cell>
        </row>
      </sheetData>
      <sheetData sheetId="3710">
        <row r="1">
          <cell r="A1" t="str">
            <v>RENCANA ANGGARAN BIAYA</v>
          </cell>
        </row>
      </sheetData>
      <sheetData sheetId="3711">
        <row r="1">
          <cell r="A1" t="str">
            <v>RENCANA ANGGARAN BIAYA</v>
          </cell>
        </row>
      </sheetData>
      <sheetData sheetId="3712">
        <row r="1">
          <cell r="A1" t="str">
            <v>RENCANA ANGGARAN BIAYA</v>
          </cell>
        </row>
      </sheetData>
      <sheetData sheetId="3713">
        <row r="1">
          <cell r="A1" t="str">
            <v>RENCANA ANGGARAN BIAYA</v>
          </cell>
        </row>
      </sheetData>
      <sheetData sheetId="3714">
        <row r="1">
          <cell r="A1" t="str">
            <v>RENCANA ANGGARAN BIAYA</v>
          </cell>
        </row>
      </sheetData>
      <sheetData sheetId="3715">
        <row r="1">
          <cell r="A1" t="str">
            <v>RENCANA ANGGARAN BIAYA</v>
          </cell>
        </row>
      </sheetData>
      <sheetData sheetId="3716">
        <row r="1">
          <cell r="A1" t="str">
            <v>RENCANA ANGGARAN BIAYA</v>
          </cell>
        </row>
      </sheetData>
      <sheetData sheetId="3717">
        <row r="1">
          <cell r="A1" t="str">
            <v>RENCANA ANGGARAN BIAYA</v>
          </cell>
        </row>
      </sheetData>
      <sheetData sheetId="3718">
        <row r="1">
          <cell r="A1" t="str">
            <v>RENCANA ANGGARAN BIAYA</v>
          </cell>
        </row>
      </sheetData>
      <sheetData sheetId="3719">
        <row r="1">
          <cell r="A1" t="str">
            <v>RENCANA ANGGARAN BIAYA</v>
          </cell>
        </row>
      </sheetData>
      <sheetData sheetId="3720">
        <row r="1">
          <cell r="A1" t="str">
            <v>RENCANA ANGGARAN BIAYA</v>
          </cell>
        </row>
      </sheetData>
      <sheetData sheetId="3721">
        <row r="1">
          <cell r="A1" t="str">
            <v>RENCANA ANGGARAN BIAYA</v>
          </cell>
        </row>
      </sheetData>
      <sheetData sheetId="3722">
        <row r="1">
          <cell r="A1" t="str">
            <v>RENCANA ANGGARAN BIAYA</v>
          </cell>
        </row>
      </sheetData>
      <sheetData sheetId="3723">
        <row r="1">
          <cell r="A1" t="str">
            <v>RENCANA ANGGARAN BIAYA</v>
          </cell>
        </row>
      </sheetData>
      <sheetData sheetId="3724">
        <row r="1">
          <cell r="A1" t="str">
            <v>RENCANA ANGGARAN BIAYA</v>
          </cell>
        </row>
      </sheetData>
      <sheetData sheetId="3725">
        <row r="1">
          <cell r="A1" t="str">
            <v>RENCANA ANGGARAN BIAYA</v>
          </cell>
        </row>
      </sheetData>
      <sheetData sheetId="3726">
        <row r="1">
          <cell r="A1" t="str">
            <v>RENCANA ANGGARAN BIAYA</v>
          </cell>
        </row>
      </sheetData>
      <sheetData sheetId="3727">
        <row r="1">
          <cell r="A1" t="str">
            <v>RENCANA ANGGARAN BIAYA</v>
          </cell>
        </row>
      </sheetData>
      <sheetData sheetId="3728">
        <row r="1">
          <cell r="A1" t="str">
            <v>RENCANA ANGGARAN BIAYA</v>
          </cell>
        </row>
      </sheetData>
      <sheetData sheetId="3729">
        <row r="1">
          <cell r="A1" t="str">
            <v>RENCANA ANGGARAN BIAYA</v>
          </cell>
        </row>
      </sheetData>
      <sheetData sheetId="3730">
        <row r="1">
          <cell r="A1" t="str">
            <v>RENCANA ANGGARAN BIAYA</v>
          </cell>
        </row>
      </sheetData>
      <sheetData sheetId="3731">
        <row r="1">
          <cell r="A1" t="str">
            <v>RENCANA ANGGARAN BIAYA</v>
          </cell>
        </row>
      </sheetData>
      <sheetData sheetId="3732">
        <row r="1">
          <cell r="A1" t="str">
            <v>RENCANA ANGGARAN BIAYA</v>
          </cell>
        </row>
      </sheetData>
      <sheetData sheetId="3733">
        <row r="1">
          <cell r="A1" t="str">
            <v>RENCANA ANGGARAN BIAYA</v>
          </cell>
        </row>
      </sheetData>
      <sheetData sheetId="3734">
        <row r="1">
          <cell r="A1" t="str">
            <v>RENCANA ANGGARAN BIAYA</v>
          </cell>
        </row>
      </sheetData>
      <sheetData sheetId="3735">
        <row r="1">
          <cell r="A1" t="str">
            <v>RENCANA ANGGARAN BIAYA</v>
          </cell>
        </row>
      </sheetData>
      <sheetData sheetId="3736">
        <row r="1">
          <cell r="A1" t="str">
            <v>RENCANA ANGGARAN BIAYA</v>
          </cell>
        </row>
      </sheetData>
      <sheetData sheetId="3737">
        <row r="1">
          <cell r="A1" t="str">
            <v>RENCANA ANGGARAN BIAYA</v>
          </cell>
        </row>
      </sheetData>
      <sheetData sheetId="3738">
        <row r="1">
          <cell r="A1" t="str">
            <v>RENCANA ANGGARAN BIAYA</v>
          </cell>
        </row>
      </sheetData>
      <sheetData sheetId="3739">
        <row r="1">
          <cell r="A1" t="str">
            <v>RENCANA ANGGARAN BIAYA</v>
          </cell>
        </row>
      </sheetData>
      <sheetData sheetId="3740">
        <row r="1">
          <cell r="A1" t="str">
            <v>RENCANA ANGGARAN BIAYA</v>
          </cell>
        </row>
      </sheetData>
      <sheetData sheetId="3741">
        <row r="1">
          <cell r="A1" t="str">
            <v>RENCANA ANGGARAN BIAYA</v>
          </cell>
        </row>
      </sheetData>
      <sheetData sheetId="3742">
        <row r="1">
          <cell r="A1" t="str">
            <v>RENCANA ANGGARAN BIAYA</v>
          </cell>
        </row>
      </sheetData>
      <sheetData sheetId="3743">
        <row r="1">
          <cell r="A1" t="str">
            <v>RENCANA ANGGARAN BIAYA</v>
          </cell>
        </row>
      </sheetData>
      <sheetData sheetId="3744">
        <row r="1">
          <cell r="A1" t="str">
            <v>RENCANA ANGGARAN BIAYA</v>
          </cell>
        </row>
      </sheetData>
      <sheetData sheetId="3745">
        <row r="1">
          <cell r="A1" t="str">
            <v>RENCANA ANGGARAN BIAYA</v>
          </cell>
        </row>
      </sheetData>
      <sheetData sheetId="3746" refreshError="1"/>
      <sheetData sheetId="3747" refreshError="1"/>
      <sheetData sheetId="3748">
        <row r="1">
          <cell r="A1" t="str">
            <v>RENCANA ANGGARAN BIAYA</v>
          </cell>
        </row>
      </sheetData>
      <sheetData sheetId="3749">
        <row r="1">
          <cell r="A1" t="str">
            <v>RENCANA ANGGARAN BIAYA</v>
          </cell>
        </row>
      </sheetData>
      <sheetData sheetId="3750">
        <row r="1">
          <cell r="A1" t="str">
            <v>RENCANA ANGGARAN BIAYA</v>
          </cell>
        </row>
      </sheetData>
      <sheetData sheetId="3751">
        <row r="1">
          <cell r="A1" t="str">
            <v>RENCANA ANGGARAN BIAYA</v>
          </cell>
        </row>
      </sheetData>
      <sheetData sheetId="3752">
        <row r="1">
          <cell r="A1" t="str">
            <v>RENCANA ANGGARAN BIAYA</v>
          </cell>
        </row>
      </sheetData>
      <sheetData sheetId="3753" refreshError="1"/>
      <sheetData sheetId="3754">
        <row r="1">
          <cell r="A1" t="str">
            <v>RENCANA ANGGARAN BIAYA</v>
          </cell>
        </row>
      </sheetData>
      <sheetData sheetId="3755" refreshError="1"/>
      <sheetData sheetId="3756" refreshError="1"/>
      <sheetData sheetId="3757" refreshError="1"/>
      <sheetData sheetId="3758" refreshError="1"/>
      <sheetData sheetId="3759"/>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ow r="1">
          <cell r="A1" t="str">
            <v>RENCANA ANGGARAN BIAYA</v>
          </cell>
        </row>
      </sheetData>
      <sheetData sheetId="3770">
        <row r="1">
          <cell r="A1" t="str">
            <v>RENCANA ANGGARAN BIAYA</v>
          </cell>
        </row>
      </sheetData>
      <sheetData sheetId="3771">
        <row r="1">
          <cell r="A1" t="str">
            <v>RENCANA ANGGARAN BIAYA</v>
          </cell>
        </row>
      </sheetData>
      <sheetData sheetId="3772">
        <row r="1">
          <cell r="A1" t="str">
            <v>RENCANA ANGGARAN BIAYA</v>
          </cell>
        </row>
      </sheetData>
      <sheetData sheetId="3773">
        <row r="1">
          <cell r="A1" t="str">
            <v>RENCANA ANGGARAN BIAYA</v>
          </cell>
        </row>
      </sheetData>
      <sheetData sheetId="3774">
        <row r="1">
          <cell r="A1" t="str">
            <v>RENCANA ANGGARAN BIAYA</v>
          </cell>
        </row>
      </sheetData>
      <sheetData sheetId="3775">
        <row r="1">
          <cell r="A1" t="str">
            <v>RENCANA ANGGARAN BIAYA</v>
          </cell>
        </row>
      </sheetData>
      <sheetData sheetId="3776"/>
      <sheetData sheetId="3777">
        <row r="1">
          <cell r="A1" t="str">
            <v>RENCANA ANGGARAN BIAYA</v>
          </cell>
        </row>
      </sheetData>
      <sheetData sheetId="3778" refreshError="1"/>
      <sheetData sheetId="3779" refreshError="1"/>
      <sheetData sheetId="3780" refreshError="1"/>
      <sheetData sheetId="3781">
        <row r="4">
          <cell r="L4" t="str">
            <v>A.1</v>
          </cell>
        </row>
      </sheetData>
      <sheetData sheetId="3782"/>
      <sheetData sheetId="3783">
        <row r="1">
          <cell r="A1" t="str">
            <v>RENCANA ANGGARAN BIAYA</v>
          </cell>
        </row>
      </sheetData>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sheetData sheetId="3987"/>
      <sheetData sheetId="3988"/>
      <sheetData sheetId="3989"/>
      <sheetData sheetId="3990"/>
      <sheetData sheetId="3991" refreshError="1"/>
      <sheetData sheetId="3992"/>
      <sheetData sheetId="3993"/>
      <sheetData sheetId="3994"/>
      <sheetData sheetId="3995"/>
      <sheetData sheetId="3996"/>
      <sheetData sheetId="3997"/>
      <sheetData sheetId="3998"/>
      <sheetData sheetId="3999"/>
      <sheetData sheetId="4000"/>
      <sheetData sheetId="4001"/>
      <sheetData sheetId="4002" refreshError="1"/>
      <sheetData sheetId="4003"/>
      <sheetData sheetId="4004"/>
      <sheetData sheetId="4005"/>
      <sheetData sheetId="4006"/>
      <sheetData sheetId="4007"/>
      <sheetData sheetId="4008"/>
      <sheetData sheetId="4009"/>
      <sheetData sheetId="4010"/>
      <sheetData sheetId="4011"/>
      <sheetData sheetId="4012"/>
      <sheetData sheetId="4013"/>
      <sheetData sheetId="4014">
        <row r="2">
          <cell r="A2" t="str">
            <v>DAFTAR  KUANTITAS DAN HARGA</v>
          </cell>
        </row>
      </sheetData>
      <sheetData sheetId="4015">
        <row r="2">
          <cell r="A2" t="str">
            <v>DAFTAR  KUANTITAS DAN HARGA</v>
          </cell>
        </row>
      </sheetData>
      <sheetData sheetId="4016">
        <row r="2">
          <cell r="A2" t="str">
            <v>DAFTAR  KUANTITAS DAN HARGA</v>
          </cell>
        </row>
      </sheetData>
      <sheetData sheetId="4017">
        <row r="2">
          <cell r="A2" t="str">
            <v>DAFTAR  KUANTITAS DAN HARGA</v>
          </cell>
        </row>
      </sheetData>
      <sheetData sheetId="4018">
        <row r="2">
          <cell r="A2" t="str">
            <v>DAFTAR  KUANTITAS DAN HARGA</v>
          </cell>
        </row>
      </sheetData>
      <sheetData sheetId="4019">
        <row r="2">
          <cell r="A2" t="str">
            <v>DAFTAR  KUANTITAS DAN HARGA</v>
          </cell>
        </row>
      </sheetData>
      <sheetData sheetId="4020">
        <row r="2">
          <cell r="A2" t="str">
            <v>DAFTAR  KUANTITAS DAN HARGA</v>
          </cell>
        </row>
      </sheetData>
      <sheetData sheetId="4021">
        <row r="2">
          <cell r="A2" t="str">
            <v>DAFTAR  KUANTITAS DAN HARGA</v>
          </cell>
        </row>
      </sheetData>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sheetData sheetId="4123"/>
      <sheetData sheetId="4124"/>
      <sheetData sheetId="4125"/>
      <sheetData sheetId="4126"/>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sheetData sheetId="4175"/>
      <sheetData sheetId="4176"/>
      <sheetData sheetId="4177"/>
      <sheetData sheetId="4178"/>
      <sheetData sheetId="4179"/>
      <sheetData sheetId="4180"/>
      <sheetData sheetId="4181"/>
      <sheetData sheetId="4182"/>
      <sheetData sheetId="4183"/>
      <sheetData sheetId="4184"/>
      <sheetData sheetId="4185" refreshError="1"/>
      <sheetData sheetId="4186"/>
      <sheetData sheetId="4187" refreshError="1"/>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refreshError="1"/>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sheetData sheetId="4267"/>
      <sheetData sheetId="4268" refreshError="1"/>
      <sheetData sheetId="4269" refreshError="1"/>
      <sheetData sheetId="4270" refreshError="1"/>
      <sheetData sheetId="4271" refreshError="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sheetData sheetId="5015" refreshError="1"/>
      <sheetData sheetId="5016">
        <row r="23">
          <cell r="C23">
            <v>66562588959</v>
          </cell>
        </row>
      </sheetData>
      <sheetData sheetId="5017"/>
      <sheetData sheetId="5018"/>
      <sheetData sheetId="5019"/>
      <sheetData sheetId="5020"/>
      <sheetData sheetId="5021"/>
      <sheetData sheetId="5022"/>
      <sheetData sheetId="5023"/>
      <sheetData sheetId="5024"/>
      <sheetData sheetId="5025"/>
      <sheetData sheetId="5026"/>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sheetData sheetId="5689"/>
      <sheetData sheetId="5690"/>
      <sheetData sheetId="5691"/>
      <sheetData sheetId="5692"/>
      <sheetData sheetId="5693"/>
      <sheetData sheetId="5694"/>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sheetData sheetId="5767"/>
      <sheetData sheetId="5768"/>
      <sheetData sheetId="5769"/>
      <sheetData sheetId="5770" refreshError="1"/>
      <sheetData sheetId="5771"/>
      <sheetData sheetId="5772"/>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sheetData sheetId="5788"/>
      <sheetData sheetId="5789"/>
      <sheetData sheetId="5790"/>
      <sheetData sheetId="579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sheetData sheetId="5855"/>
      <sheetData sheetId="5856"/>
      <sheetData sheetId="5857"/>
      <sheetData sheetId="5858"/>
      <sheetData sheetId="5859"/>
      <sheetData sheetId="5860"/>
      <sheetData sheetId="5861"/>
      <sheetData sheetId="5862"/>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sheetData sheetId="5876"/>
      <sheetData sheetId="5877"/>
      <sheetData sheetId="5878"/>
      <sheetData sheetId="5879"/>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sheetData sheetId="590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refreshError="1"/>
      <sheetData sheetId="5934" refreshError="1"/>
      <sheetData sheetId="5935" refreshError="1"/>
      <sheetData sheetId="5936"/>
      <sheetData sheetId="5937"/>
      <sheetData sheetId="5938"/>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sheetData sheetId="6117" refreshError="1"/>
      <sheetData sheetId="6118" refreshError="1"/>
      <sheetData sheetId="6119" refreshError="1"/>
      <sheetData sheetId="6120" refreshError="1"/>
      <sheetData sheetId="6121" refreshError="1"/>
      <sheetData sheetId="6122"/>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sheetData sheetId="6200"/>
      <sheetData sheetId="6201"/>
      <sheetData sheetId="6202"/>
      <sheetData sheetId="6203"/>
      <sheetData sheetId="6204"/>
      <sheetData sheetId="6205"/>
      <sheetData sheetId="6206"/>
      <sheetData sheetId="6207"/>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sheetData sheetId="6221"/>
      <sheetData sheetId="6222"/>
      <sheetData sheetId="6223"/>
      <sheetData sheetId="6224"/>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sheetData sheetId="6313"/>
      <sheetData sheetId="6314"/>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sheetData sheetId="6437"/>
      <sheetData sheetId="6438"/>
      <sheetData sheetId="6439"/>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sheetData sheetId="6569"/>
      <sheetData sheetId="6570"/>
      <sheetData sheetId="6571"/>
      <sheetData sheetId="6572"/>
      <sheetData sheetId="6573"/>
      <sheetData sheetId="6574"/>
      <sheetData sheetId="6575"/>
      <sheetData sheetId="6576" refreshError="1"/>
      <sheetData sheetId="6577"/>
      <sheetData sheetId="6578"/>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sheetData sheetId="6914" refreshError="1"/>
      <sheetData sheetId="6915" refreshError="1"/>
      <sheetData sheetId="6916" refreshError="1"/>
      <sheetData sheetId="6917" refreshError="1"/>
      <sheetData sheetId="6918" refreshError="1"/>
      <sheetData sheetId="6919" refreshError="1"/>
      <sheetData sheetId="6920"/>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ow r="3">
          <cell r="C3" t="str">
            <v>Bustamam</v>
          </cell>
        </row>
      </sheetData>
      <sheetData sheetId="6934"/>
      <sheetData sheetId="6935"/>
      <sheetData sheetId="6936">
        <row r="666">
          <cell r="BO666" t="str">
            <v xml:space="preserve"> Alat Baru</v>
          </cell>
        </row>
      </sheetData>
      <sheetData sheetId="6937"/>
      <sheetData sheetId="6938"/>
      <sheetData sheetId="6939"/>
      <sheetData sheetId="6940"/>
      <sheetData sheetId="6941"/>
      <sheetData sheetId="6942"/>
      <sheetData sheetId="6943"/>
      <sheetData sheetId="6944">
        <row r="3">
          <cell r="C3" t="str">
            <v>Bustamam</v>
          </cell>
        </row>
      </sheetData>
      <sheetData sheetId="6945" refreshError="1"/>
      <sheetData sheetId="6946" refreshError="1"/>
      <sheetData sheetId="6947">
        <row r="666">
          <cell r="BO666" t="str">
            <v xml:space="preserve"> Alat Baru</v>
          </cell>
        </row>
      </sheetData>
      <sheetData sheetId="6948" refreshError="1"/>
      <sheetData sheetId="6949">
        <row r="3">
          <cell r="C3" t="str">
            <v>PROV</v>
          </cell>
        </row>
      </sheetData>
      <sheetData sheetId="6950">
        <row r="1">
          <cell r="B1">
            <v>1</v>
          </cell>
        </row>
      </sheetData>
      <sheetData sheetId="6951">
        <row r="3">
          <cell r="C3" t="str">
            <v>Bustamam</v>
          </cell>
        </row>
      </sheetData>
      <sheetData sheetId="6952">
        <row r="1">
          <cell r="B1">
            <v>1</v>
          </cell>
        </row>
      </sheetData>
      <sheetData sheetId="6953">
        <row r="3">
          <cell r="B3" t="str">
            <v>RKA</v>
          </cell>
        </row>
      </sheetData>
      <sheetData sheetId="6954"/>
      <sheetData sheetId="6955"/>
      <sheetData sheetId="6956" refreshError="1"/>
      <sheetData sheetId="6957" refreshError="1"/>
      <sheetData sheetId="6958" refreshError="1"/>
      <sheetData sheetId="6959" refreshError="1"/>
      <sheetData sheetId="6960"/>
      <sheetData sheetId="6961"/>
      <sheetData sheetId="6962"/>
      <sheetData sheetId="6963"/>
      <sheetData sheetId="6964">
        <row r="3">
          <cell r="C3" t="str">
            <v>Bustamam</v>
          </cell>
        </row>
      </sheetData>
      <sheetData sheetId="6965"/>
      <sheetData sheetId="6966"/>
      <sheetData sheetId="6967" refreshError="1"/>
      <sheetData sheetId="6968"/>
      <sheetData sheetId="6969"/>
      <sheetData sheetId="6970"/>
      <sheetData sheetId="6971"/>
      <sheetData sheetId="6972"/>
      <sheetData sheetId="6973"/>
      <sheetData sheetId="6974"/>
      <sheetData sheetId="6975"/>
      <sheetData sheetId="6976"/>
      <sheetData sheetId="6977"/>
      <sheetData sheetId="6978"/>
      <sheetData sheetId="6979">
        <row r="4">
          <cell r="L4" t="str">
            <v>A.1</v>
          </cell>
        </row>
      </sheetData>
      <sheetData sheetId="6980">
        <row r="3">
          <cell r="C3" t="str">
            <v>PROV</v>
          </cell>
        </row>
      </sheetData>
      <sheetData sheetId="6981">
        <row r="1">
          <cell r="B1">
            <v>1</v>
          </cell>
        </row>
      </sheetData>
      <sheetData sheetId="6982">
        <row r="3">
          <cell r="C3" t="str">
            <v>Bustamam</v>
          </cell>
        </row>
      </sheetData>
      <sheetData sheetId="6983">
        <row r="1">
          <cell r="B1">
            <v>1</v>
          </cell>
        </row>
      </sheetData>
      <sheetData sheetId="6984">
        <row r="3">
          <cell r="B3" t="str">
            <v>RKA</v>
          </cell>
        </row>
      </sheetData>
      <sheetData sheetId="6985"/>
      <sheetData sheetId="6986"/>
      <sheetData sheetId="6987">
        <row r="3">
          <cell r="C3" t="str">
            <v>Bustamam</v>
          </cell>
        </row>
      </sheetData>
      <sheetData sheetId="6988"/>
      <sheetData sheetId="6989"/>
      <sheetData sheetId="6990">
        <row r="666">
          <cell r="BO666" t="str">
            <v xml:space="preserve"> Alat Baru</v>
          </cell>
        </row>
      </sheetData>
      <sheetData sheetId="6991"/>
      <sheetData sheetId="6992"/>
      <sheetData sheetId="6993"/>
      <sheetData sheetId="6994"/>
      <sheetData sheetId="6995"/>
      <sheetData sheetId="6996"/>
      <sheetData sheetId="6997"/>
      <sheetData sheetId="6998">
        <row r="3">
          <cell r="C3" t="str">
            <v>Bustamam</v>
          </cell>
        </row>
      </sheetData>
      <sheetData sheetId="6999"/>
      <sheetData sheetId="7000"/>
      <sheetData sheetId="7001">
        <row r="666">
          <cell r="BO666" t="str">
            <v xml:space="preserve"> Alat Baru</v>
          </cell>
        </row>
      </sheetData>
      <sheetData sheetId="7002">
        <row r="4">
          <cell r="L4" t="str">
            <v>A.1</v>
          </cell>
        </row>
      </sheetData>
      <sheetData sheetId="7003">
        <row r="3">
          <cell r="C3" t="str">
            <v>PROV</v>
          </cell>
        </row>
      </sheetData>
      <sheetData sheetId="7004">
        <row r="1">
          <cell r="B1">
            <v>1</v>
          </cell>
        </row>
      </sheetData>
      <sheetData sheetId="7005">
        <row r="3">
          <cell r="C3" t="str">
            <v>Bustamam</v>
          </cell>
        </row>
      </sheetData>
      <sheetData sheetId="7006">
        <row r="1">
          <cell r="B1">
            <v>1</v>
          </cell>
        </row>
      </sheetData>
      <sheetData sheetId="7007">
        <row r="3">
          <cell r="B3" t="str">
            <v>RKA</v>
          </cell>
        </row>
      </sheetData>
      <sheetData sheetId="7008"/>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ow r="1">
          <cell r="B1">
            <v>1</v>
          </cell>
        </row>
      </sheetData>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sheetData sheetId="7203"/>
      <sheetData sheetId="7204">
        <row r="1">
          <cell r="G1">
            <v>4</v>
          </cell>
        </row>
      </sheetData>
      <sheetData sheetId="7205">
        <row r="3">
          <cell r="C3" t="str">
            <v>PROV</v>
          </cell>
        </row>
      </sheetData>
      <sheetData sheetId="7206">
        <row r="1">
          <cell r="B1">
            <v>1</v>
          </cell>
        </row>
      </sheetData>
      <sheetData sheetId="7207">
        <row r="3">
          <cell r="C3" t="str">
            <v>Bustamam</v>
          </cell>
        </row>
      </sheetData>
      <sheetData sheetId="7208">
        <row r="1">
          <cell r="B1">
            <v>1</v>
          </cell>
        </row>
      </sheetData>
      <sheetData sheetId="7209">
        <row r="1">
          <cell r="D1">
            <v>60</v>
          </cell>
        </row>
      </sheetData>
      <sheetData sheetId="7210"/>
      <sheetData sheetId="7211"/>
      <sheetData sheetId="7212">
        <row r="29">
          <cell r="H29">
            <v>5.8333333333333334E-2</v>
          </cell>
        </row>
      </sheetData>
      <sheetData sheetId="7213"/>
      <sheetData sheetId="7214">
        <row r="29">
          <cell r="H29">
            <v>5.8333333333333334E-2</v>
          </cell>
        </row>
      </sheetData>
      <sheetData sheetId="7215">
        <row r="1">
          <cell r="D1">
            <v>60</v>
          </cell>
        </row>
      </sheetData>
      <sheetData sheetId="7216">
        <row r="3">
          <cell r="C3" t="str">
            <v>PROV</v>
          </cell>
        </row>
      </sheetData>
      <sheetData sheetId="7217">
        <row r="1">
          <cell r="B1">
            <v>1</v>
          </cell>
        </row>
      </sheetData>
      <sheetData sheetId="7218">
        <row r="1">
          <cell r="D1">
            <v>60</v>
          </cell>
        </row>
      </sheetData>
      <sheetData sheetId="7219">
        <row r="1">
          <cell r="B1">
            <v>1</v>
          </cell>
        </row>
      </sheetData>
      <sheetData sheetId="7220">
        <row r="2">
          <cell r="A2" t="str">
            <v>DAFTAR  KUANTITAS DAN HARGA</v>
          </cell>
        </row>
      </sheetData>
      <sheetData sheetId="7221"/>
      <sheetData sheetId="7222"/>
      <sheetData sheetId="7223"/>
      <sheetData sheetId="7224">
        <row r="2">
          <cell r="A2" t="str">
            <v>DAFTAR  KUANTITAS DAN HARGA</v>
          </cell>
        </row>
      </sheetData>
      <sheetData sheetId="7225">
        <row r="29">
          <cell r="H29">
            <v>5.8333333333333334E-2</v>
          </cell>
        </row>
      </sheetData>
      <sheetData sheetId="7226">
        <row r="1">
          <cell r="D1">
            <v>60</v>
          </cell>
        </row>
      </sheetData>
      <sheetData sheetId="7227">
        <row r="1">
          <cell r="G1">
            <v>4</v>
          </cell>
        </row>
      </sheetData>
      <sheetData sheetId="7228"/>
      <sheetData sheetId="7229" refreshError="1"/>
      <sheetData sheetId="7230" refreshError="1"/>
      <sheetData sheetId="7231" refreshError="1"/>
      <sheetData sheetId="7232" refreshError="1"/>
      <sheetData sheetId="7233"/>
      <sheetData sheetId="7234"/>
      <sheetData sheetId="7235" refreshError="1"/>
      <sheetData sheetId="7236"/>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sheetData sheetId="7253">
        <row r="1">
          <cell r="G1">
            <v>4</v>
          </cell>
        </row>
      </sheetData>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ow r="1">
          <cell r="D1">
            <v>60</v>
          </cell>
        </row>
      </sheetData>
      <sheetData sheetId="7295">
        <row r="43">
          <cell r="H43">
            <v>2.9112676056338039E-3</v>
          </cell>
        </row>
      </sheetData>
      <sheetData sheetId="7296"/>
      <sheetData sheetId="7297">
        <row r="1">
          <cell r="D1">
            <v>60</v>
          </cell>
        </row>
      </sheetData>
      <sheetData sheetId="7298">
        <row r="29">
          <cell r="G29">
            <v>942282413.61460006</v>
          </cell>
        </row>
      </sheetData>
      <sheetData sheetId="7299">
        <row r="666">
          <cell r="BO666" t="str">
            <v xml:space="preserve"> Alat Baru</v>
          </cell>
        </row>
      </sheetData>
      <sheetData sheetId="7300"/>
      <sheetData sheetId="7301">
        <row r="29">
          <cell r="G29">
            <v>942282413.61460006</v>
          </cell>
        </row>
      </sheetData>
      <sheetData sheetId="7302">
        <row r="29">
          <cell r="H29">
            <v>5.8333333333333334E-2</v>
          </cell>
        </row>
      </sheetData>
      <sheetData sheetId="7303">
        <row r="29">
          <cell r="H29">
            <v>5.8333333333333334E-2</v>
          </cell>
        </row>
      </sheetData>
      <sheetData sheetId="7304" refreshError="1"/>
      <sheetData sheetId="7305">
        <row r="1">
          <cell r="D1">
            <v>60</v>
          </cell>
        </row>
      </sheetData>
      <sheetData sheetId="7306" refreshError="1"/>
      <sheetData sheetId="7307" refreshError="1"/>
      <sheetData sheetId="7308">
        <row r="666">
          <cell r="BO666" t="str">
            <v xml:space="preserve"> Alat Baru</v>
          </cell>
        </row>
      </sheetData>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ow r="29">
          <cell r="H29">
            <v>5.8333333333333334E-2</v>
          </cell>
        </row>
      </sheetData>
      <sheetData sheetId="7323" refreshError="1"/>
      <sheetData sheetId="7324" refreshError="1"/>
      <sheetData sheetId="7325">
        <row r="1">
          <cell r="D1">
            <v>60</v>
          </cell>
        </row>
      </sheetData>
      <sheetData sheetId="7326" refreshError="1"/>
      <sheetData sheetId="7327" refreshError="1"/>
      <sheetData sheetId="7328">
        <row r="1">
          <cell r="D1">
            <v>60</v>
          </cell>
        </row>
      </sheetData>
      <sheetData sheetId="7329" refreshError="1"/>
      <sheetData sheetId="7330" refreshError="1"/>
      <sheetData sheetId="7331" refreshError="1"/>
      <sheetData sheetId="7332" refreshError="1"/>
      <sheetData sheetId="7333"/>
      <sheetData sheetId="7334">
        <row r="1">
          <cell r="G1">
            <v>4</v>
          </cell>
        </row>
      </sheetData>
      <sheetData sheetId="7335"/>
      <sheetData sheetId="7336"/>
      <sheetData sheetId="7337"/>
      <sheetData sheetId="7338"/>
      <sheetData sheetId="7339">
        <row r="4">
          <cell r="L4" t="str">
            <v>A.1</v>
          </cell>
        </row>
      </sheetData>
      <sheetData sheetId="7340">
        <row r="3">
          <cell r="C3" t="str">
            <v>PROV</v>
          </cell>
        </row>
      </sheetData>
      <sheetData sheetId="7341">
        <row r="1">
          <cell r="B1">
            <v>1</v>
          </cell>
        </row>
      </sheetData>
      <sheetData sheetId="7342">
        <row r="1">
          <cell r="D1">
            <v>60</v>
          </cell>
        </row>
      </sheetData>
      <sheetData sheetId="7343">
        <row r="1">
          <cell r="B1">
            <v>1</v>
          </cell>
        </row>
      </sheetData>
      <sheetData sheetId="7344">
        <row r="3">
          <cell r="B3" t="str">
            <v>RKA</v>
          </cell>
        </row>
      </sheetData>
      <sheetData sheetId="7345">
        <row r="29">
          <cell r="H29">
            <v>5.8333333333333334E-2</v>
          </cell>
        </row>
      </sheetData>
      <sheetData sheetId="7346"/>
      <sheetData sheetId="7347">
        <row r="29">
          <cell r="H29">
            <v>5.8333333333333334E-2</v>
          </cell>
        </row>
      </sheetData>
      <sheetData sheetId="7348">
        <row r="1">
          <cell r="D1">
            <v>60</v>
          </cell>
        </row>
      </sheetData>
      <sheetData sheetId="7349">
        <row r="43">
          <cell r="H43">
            <v>2.9112676056338039E-3</v>
          </cell>
        </row>
      </sheetData>
      <sheetData sheetId="7350" refreshError="1"/>
      <sheetData sheetId="7351">
        <row r="1">
          <cell r="D1">
            <v>60</v>
          </cell>
        </row>
      </sheetData>
      <sheetData sheetId="7352">
        <row r="29">
          <cell r="G29">
            <v>942282413.61460006</v>
          </cell>
        </row>
      </sheetData>
      <sheetData sheetId="7353" refreshError="1"/>
      <sheetData sheetId="7354" refreshError="1"/>
      <sheetData sheetId="7355" refreshError="1"/>
      <sheetData sheetId="7356" refreshError="1"/>
      <sheetData sheetId="7357" refreshError="1"/>
      <sheetData sheetId="7358">
        <row r="29">
          <cell r="H29">
            <v>5.8333333333333334E-2</v>
          </cell>
        </row>
      </sheetData>
      <sheetData sheetId="7359">
        <row r="1">
          <cell r="D1">
            <v>60</v>
          </cell>
        </row>
      </sheetData>
      <sheetData sheetId="7360">
        <row r="43">
          <cell r="H43">
            <v>2.9112676056338039E-3</v>
          </cell>
        </row>
      </sheetData>
      <sheetData sheetId="736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sheetData sheetId="7381"/>
      <sheetData sheetId="7382" refreshError="1"/>
      <sheetData sheetId="7383"/>
      <sheetData sheetId="7384"/>
      <sheetData sheetId="7385"/>
      <sheetData sheetId="7386"/>
      <sheetData sheetId="7387"/>
      <sheetData sheetId="7388">
        <row r="1">
          <cell r="G1">
            <v>4</v>
          </cell>
        </row>
      </sheetData>
      <sheetData sheetId="7389"/>
      <sheetData sheetId="7390"/>
      <sheetData sheetId="739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sheetData sheetId="7420">
        <row r="2">
          <cell r="A2" t="str">
            <v>DAFTAR  KUANTITAS DAN HARGA</v>
          </cell>
        </row>
      </sheetData>
      <sheetData sheetId="7421"/>
      <sheetData sheetId="7422">
        <row r="2">
          <cell r="A2" t="str">
            <v>DAFTAR  KUANTITAS DAN HARGA</v>
          </cell>
        </row>
      </sheetData>
      <sheetData sheetId="7423" refreshError="1"/>
      <sheetData sheetId="7424"/>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sheetData sheetId="7606"/>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efreshError="1"/>
      <sheetData sheetId="8975" refreshError="1"/>
      <sheetData sheetId="8976" refreshError="1"/>
      <sheetData sheetId="8977" refreshError="1"/>
      <sheetData sheetId="8978" refreshError="1"/>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refreshError="1"/>
      <sheetData sheetId="9657" refreshError="1"/>
      <sheetData sheetId="9658" refreshError="1"/>
      <sheetData sheetId="9659" refreshError="1"/>
      <sheetData sheetId="9660" refreshError="1"/>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ow r="7">
          <cell r="G7">
            <v>0</v>
          </cell>
        </row>
      </sheetData>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sheetData sheetId="9835">
        <row r="11">
          <cell r="E11">
            <v>33000</v>
          </cell>
        </row>
      </sheetData>
      <sheetData sheetId="9836"/>
      <sheetData sheetId="9837"/>
      <sheetData sheetId="9838"/>
      <sheetData sheetId="9839" refreshError="1"/>
      <sheetData sheetId="9840" refreshError="1"/>
      <sheetData sheetId="9841"/>
      <sheetData sheetId="9842"/>
      <sheetData sheetId="9843"/>
      <sheetData sheetId="9844"/>
      <sheetData sheetId="9845"/>
      <sheetData sheetId="9846"/>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ow r="2">
          <cell r="I2" t="str">
            <v>Nama</v>
          </cell>
        </row>
      </sheetData>
      <sheetData sheetId="10824">
        <row r="3">
          <cell r="B3" t="str">
            <v>DAFTAR  KUANTITAS DAN HARGA</v>
          </cell>
        </row>
      </sheetData>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ow r="3">
          <cell r="C3" t="str">
            <v xml:space="preserve">PERKIRAAN PRODUKSI MINYAK HASIL   REPARASI </v>
          </cell>
        </row>
      </sheetData>
      <sheetData sheetId="10841" refreshError="1"/>
      <sheetData sheetId="10842">
        <row r="2">
          <cell r="I2" t="str">
            <v>Nama</v>
          </cell>
        </row>
      </sheetData>
      <sheetData sheetId="10843" refreshError="1"/>
      <sheetData sheetId="10844">
        <row r="3">
          <cell r="B3" t="str">
            <v>DAFTAR  KUANTITAS DAN HARGA</v>
          </cell>
        </row>
      </sheetData>
      <sheetData sheetId="10845" refreshError="1"/>
      <sheetData sheetId="10846" refreshError="1"/>
      <sheetData sheetId="10847">
        <row r="2">
          <cell r="I2" t="str">
            <v>Nama</v>
          </cell>
        </row>
      </sheetData>
      <sheetData sheetId="10848" refreshError="1"/>
      <sheetData sheetId="10849" refreshError="1"/>
      <sheetData sheetId="10850">
        <row r="3">
          <cell r="B3" t="str">
            <v>DAFTAR  KUANTITAS DAN HARGA</v>
          </cell>
        </row>
      </sheetData>
      <sheetData sheetId="10851">
        <row r="2">
          <cell r="I2" t="str">
            <v>Nama</v>
          </cell>
        </row>
      </sheetData>
      <sheetData sheetId="10852">
        <row r="3">
          <cell r="C3" t="str">
            <v xml:space="preserve">PERKIRAAN PRODUKSI MINYAK  HASIL PEMBORAN </v>
          </cell>
        </row>
      </sheetData>
      <sheetData sheetId="10853">
        <row r="3">
          <cell r="B3" t="str">
            <v>DAFTAR  KUANTITAS DAN HARGA</v>
          </cell>
        </row>
      </sheetData>
      <sheetData sheetId="10854">
        <row r="3">
          <cell r="C3" t="str">
            <v xml:space="preserve">PERKIRAAN PRODUKSI MINYAK HASIL KUPL </v>
          </cell>
        </row>
      </sheetData>
      <sheetData sheetId="10855">
        <row r="5">
          <cell r="C5">
            <v>0.22195352097611887</v>
          </cell>
        </row>
      </sheetData>
      <sheetData sheetId="10856">
        <row r="5">
          <cell r="C5">
            <v>0.22195352097611887</v>
          </cell>
        </row>
      </sheetData>
      <sheetData sheetId="10857">
        <row r="5">
          <cell r="C5">
            <v>0.22195352097611887</v>
          </cell>
        </row>
      </sheetData>
      <sheetData sheetId="10858">
        <row r="5">
          <cell r="C5">
            <v>0.22195352097611887</v>
          </cell>
        </row>
      </sheetData>
      <sheetData sheetId="10859">
        <row r="11">
          <cell r="G11">
            <v>12500</v>
          </cell>
        </row>
      </sheetData>
      <sheetData sheetId="10860" refreshError="1"/>
      <sheetData sheetId="10861" refreshError="1"/>
      <sheetData sheetId="10862" refreshError="1"/>
      <sheetData sheetId="10863" refreshError="1"/>
      <sheetData sheetId="10864" refreshError="1"/>
      <sheetData sheetId="10865">
        <row r="11">
          <cell r="G11">
            <v>12500</v>
          </cell>
        </row>
      </sheetData>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ow r="20">
          <cell r="F20">
            <v>28000</v>
          </cell>
        </row>
      </sheetData>
      <sheetData sheetId="10875">
        <row r="20">
          <cell r="F20">
            <v>28000</v>
          </cell>
        </row>
      </sheetData>
      <sheetData sheetId="10876">
        <row r="20">
          <cell r="F20">
            <v>28000</v>
          </cell>
        </row>
      </sheetData>
      <sheetData sheetId="10877">
        <row r="11">
          <cell r="G11">
            <v>12500</v>
          </cell>
        </row>
      </sheetData>
      <sheetData sheetId="10878">
        <row r="20">
          <cell r="F20">
            <v>28000</v>
          </cell>
        </row>
      </sheetData>
      <sheetData sheetId="10879">
        <row r="11">
          <cell r="G11">
            <v>12500</v>
          </cell>
        </row>
      </sheetData>
      <sheetData sheetId="10880">
        <row r="20">
          <cell r="F20">
            <v>28000</v>
          </cell>
        </row>
      </sheetData>
      <sheetData sheetId="10881">
        <row r="11">
          <cell r="G11">
            <v>12500</v>
          </cell>
        </row>
      </sheetData>
      <sheetData sheetId="10882">
        <row r="20">
          <cell r="F20">
            <v>28000</v>
          </cell>
        </row>
      </sheetData>
      <sheetData sheetId="10883">
        <row r="11">
          <cell r="G11">
            <v>12500</v>
          </cell>
        </row>
      </sheetData>
      <sheetData sheetId="10884">
        <row r="11">
          <cell r="G11">
            <v>12500</v>
          </cell>
        </row>
      </sheetData>
      <sheetData sheetId="10885">
        <row r="11">
          <cell r="G11">
            <v>12500</v>
          </cell>
        </row>
      </sheetData>
      <sheetData sheetId="10886">
        <row r="20">
          <cell r="F20">
            <v>28000</v>
          </cell>
        </row>
      </sheetData>
      <sheetData sheetId="10887">
        <row r="11">
          <cell r="G11">
            <v>12500</v>
          </cell>
        </row>
      </sheetData>
      <sheetData sheetId="10888">
        <row r="20">
          <cell r="F20">
            <v>28000</v>
          </cell>
        </row>
      </sheetData>
      <sheetData sheetId="10889" refreshError="1"/>
      <sheetData sheetId="10890" refreshError="1"/>
      <sheetData sheetId="10891">
        <row r="11">
          <cell r="G11">
            <v>12500</v>
          </cell>
        </row>
      </sheetData>
      <sheetData sheetId="10892" refreshError="1"/>
      <sheetData sheetId="10893" refreshError="1"/>
      <sheetData sheetId="10894">
        <row r="20">
          <cell r="F20">
            <v>28000</v>
          </cell>
        </row>
      </sheetData>
      <sheetData sheetId="10895" refreshError="1"/>
      <sheetData sheetId="10896" refreshError="1"/>
      <sheetData sheetId="10897" refreshError="1"/>
      <sheetData sheetId="10898" refreshError="1"/>
      <sheetData sheetId="10899" refreshError="1"/>
      <sheetData sheetId="10900">
        <row r="20">
          <cell r="F20">
            <v>28000</v>
          </cell>
        </row>
      </sheetData>
      <sheetData sheetId="10901" refreshError="1"/>
      <sheetData sheetId="10902" refreshError="1"/>
      <sheetData sheetId="10903" refreshError="1"/>
      <sheetData sheetId="10904" refreshError="1"/>
      <sheetData sheetId="10905">
        <row r="11">
          <cell r="G11">
            <v>12500</v>
          </cell>
        </row>
      </sheetData>
      <sheetData sheetId="10906" refreshError="1"/>
      <sheetData sheetId="10907">
        <row r="11">
          <cell r="G11">
            <v>12500</v>
          </cell>
        </row>
      </sheetData>
      <sheetData sheetId="10908" refreshError="1"/>
      <sheetData sheetId="10909">
        <row r="11">
          <cell r="G11">
            <v>12500</v>
          </cell>
        </row>
      </sheetData>
      <sheetData sheetId="10910" refreshError="1"/>
      <sheetData sheetId="10911" refreshError="1"/>
      <sheetData sheetId="10912">
        <row r="11">
          <cell r="G11">
            <v>12500</v>
          </cell>
        </row>
      </sheetData>
      <sheetData sheetId="10913">
        <row r="11">
          <cell r="G11">
            <v>12500</v>
          </cell>
        </row>
      </sheetData>
      <sheetData sheetId="10914">
        <row r="11">
          <cell r="G11">
            <v>12500</v>
          </cell>
        </row>
      </sheetData>
      <sheetData sheetId="10915">
        <row r="11">
          <cell r="G11">
            <v>12500</v>
          </cell>
        </row>
      </sheetData>
      <sheetData sheetId="10916">
        <row r="11">
          <cell r="G11">
            <v>12500</v>
          </cell>
        </row>
      </sheetData>
      <sheetData sheetId="10917">
        <row r="11">
          <cell r="G11">
            <v>12500</v>
          </cell>
        </row>
      </sheetData>
      <sheetData sheetId="10918">
        <row r="11">
          <cell r="G11">
            <v>12500</v>
          </cell>
        </row>
      </sheetData>
      <sheetData sheetId="10919">
        <row r="20">
          <cell r="F20">
            <v>28000</v>
          </cell>
        </row>
      </sheetData>
      <sheetData sheetId="10920">
        <row r="11">
          <cell r="G11">
            <v>12500</v>
          </cell>
        </row>
      </sheetData>
      <sheetData sheetId="10921">
        <row r="20">
          <cell r="F20">
            <v>28000</v>
          </cell>
        </row>
      </sheetData>
      <sheetData sheetId="10922">
        <row r="20">
          <cell r="F20">
            <v>28000</v>
          </cell>
        </row>
      </sheetData>
      <sheetData sheetId="10923">
        <row r="20">
          <cell r="F20">
            <v>28000</v>
          </cell>
        </row>
      </sheetData>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ow r="11">
          <cell r="G11">
            <v>12500</v>
          </cell>
        </row>
      </sheetData>
      <sheetData sheetId="10936">
        <row r="11">
          <cell r="G11">
            <v>12500</v>
          </cell>
        </row>
      </sheetData>
      <sheetData sheetId="10937">
        <row r="11">
          <cell r="G11">
            <v>12500</v>
          </cell>
        </row>
      </sheetData>
      <sheetData sheetId="10938">
        <row r="11">
          <cell r="G11">
            <v>12500</v>
          </cell>
        </row>
      </sheetData>
      <sheetData sheetId="10939">
        <row r="11">
          <cell r="G11">
            <v>12500</v>
          </cell>
        </row>
      </sheetData>
      <sheetData sheetId="10940">
        <row r="11">
          <cell r="G11">
            <v>12500</v>
          </cell>
        </row>
      </sheetData>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ow r="11">
          <cell r="G11">
            <v>12500</v>
          </cell>
        </row>
      </sheetData>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efreshError="1"/>
      <sheetData sheetId="11793" refreshError="1"/>
      <sheetData sheetId="11794" refreshError="1"/>
      <sheetData sheetId="11795" refreshError="1"/>
      <sheetData sheetId="11796" refreshError="1"/>
      <sheetData sheetId="11797" refreshError="1"/>
      <sheetData sheetId="11798" refreshError="1"/>
      <sheetData sheetId="11799" refreshError="1"/>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ow r="3">
          <cell r="B3" t="str">
            <v>DAFTAR  KUANTITAS DAN HARGA</v>
          </cell>
        </row>
      </sheetData>
      <sheetData sheetId="11862">
        <row r="3">
          <cell r="C3" t="str">
            <v>PERKIRAAN PRODUKSI MINYAK  EXISTING</v>
          </cell>
        </row>
      </sheetData>
      <sheetData sheetId="11863">
        <row r="2">
          <cell r="I2" t="str">
            <v>Nama</v>
          </cell>
        </row>
      </sheetData>
      <sheetData sheetId="11864">
        <row r="3">
          <cell r="C3" t="str">
            <v xml:space="preserve">PERKIRAAN PRODUKSI MINYAK HASIL   REOPENING </v>
          </cell>
        </row>
      </sheetData>
      <sheetData sheetId="11865">
        <row r="3">
          <cell r="C3" t="str">
            <v xml:space="preserve">PERKIRAAN PRODUKSI MINYAK HASIL   STIMULASI </v>
          </cell>
        </row>
      </sheetData>
      <sheetData sheetId="11866">
        <row r="3">
          <cell r="C3" t="str">
            <v xml:space="preserve">PERKIRAAN PRODUKSI MINYAK HASIL KUPL </v>
          </cell>
        </row>
      </sheetData>
      <sheetData sheetId="11867">
        <row r="2">
          <cell r="I2" t="str">
            <v>Nama</v>
          </cell>
        </row>
      </sheetData>
      <sheetData sheetId="11868">
        <row r="3">
          <cell r="C3" t="str">
            <v xml:space="preserve">PERKIRAAN PRODUKSI MINYAK  HASIL PEMBORAN </v>
          </cell>
        </row>
      </sheetData>
      <sheetData sheetId="11869">
        <row r="3">
          <cell r="B3" t="str">
            <v>DAFTAR  KUANTITAS DAN HARGA</v>
          </cell>
        </row>
      </sheetData>
      <sheetData sheetId="11870">
        <row r="3">
          <cell r="C3" t="str">
            <v>PERKIRAAN PRODUKSI MINYAK HASIL KUPL</v>
          </cell>
        </row>
      </sheetData>
      <sheetData sheetId="11871">
        <row r="2">
          <cell r="I2" t="str">
            <v>Nama</v>
          </cell>
        </row>
      </sheetData>
      <sheetData sheetId="11872">
        <row r="3">
          <cell r="C3" t="str">
            <v>PERKIRAAN PRODUKSI MINYAK  HASIL PEMBORAN</v>
          </cell>
        </row>
      </sheetData>
      <sheetData sheetId="11873">
        <row r="3">
          <cell r="B3" t="str">
            <v>DAFTAR  KUANTITAS DAN HARGA</v>
          </cell>
        </row>
      </sheetData>
      <sheetData sheetId="11874" refreshError="1"/>
      <sheetData sheetId="11875">
        <row r="3">
          <cell r="C3" t="str">
            <v>PERKIRAAN PRODUKSI MINYAK  HASIL PEMBORAN</v>
          </cell>
        </row>
      </sheetData>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efreshError="1"/>
      <sheetData sheetId="11926" refreshError="1"/>
      <sheetData sheetId="11927" refreshError="1"/>
      <sheetData sheetId="11928" refreshError="1"/>
      <sheetData sheetId="11929" refreshError="1"/>
      <sheetData sheetId="11930" refreshError="1"/>
      <sheetData sheetId="11931" refreshError="1"/>
      <sheetData sheetId="11932" refreshError="1"/>
      <sheetData sheetId="11933" refreshError="1"/>
      <sheetData sheetId="11934" refreshError="1"/>
      <sheetData sheetId="11935" refreshError="1"/>
      <sheetData sheetId="11936" refreshError="1"/>
      <sheetData sheetId="11937" refreshError="1"/>
      <sheetData sheetId="11938" refreshError="1"/>
      <sheetData sheetId="11939" refreshError="1"/>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efreshError="1"/>
      <sheetData sheetId="11958" refreshError="1"/>
      <sheetData sheetId="11959" refreshError="1"/>
      <sheetData sheetId="11960" refreshError="1"/>
      <sheetData sheetId="11961" refreshError="1"/>
      <sheetData sheetId="11962" refreshError="1"/>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ow r="5">
          <cell r="C5">
            <v>0.22195352097611887</v>
          </cell>
        </row>
      </sheetData>
      <sheetData sheetId="11983">
        <row r="5">
          <cell r="C5">
            <v>0.22195352097611887</v>
          </cell>
        </row>
      </sheetData>
      <sheetData sheetId="11984">
        <row r="6">
          <cell r="A6">
            <v>1</v>
          </cell>
        </row>
      </sheetData>
      <sheetData sheetId="11985">
        <row r="5">
          <cell r="C5">
            <v>0.22195352097611887</v>
          </cell>
        </row>
      </sheetData>
      <sheetData sheetId="11986">
        <row r="5">
          <cell r="C5">
            <v>0.22195352097611887</v>
          </cell>
        </row>
      </sheetData>
      <sheetData sheetId="11987">
        <row r="5">
          <cell r="C5">
            <v>0.22195352097611887</v>
          </cell>
        </row>
      </sheetData>
      <sheetData sheetId="11988">
        <row r="5">
          <cell r="C5">
            <v>0.22195352097611887</v>
          </cell>
        </row>
      </sheetData>
      <sheetData sheetId="11989">
        <row r="5">
          <cell r="C5">
            <v>0.22195352097611887</v>
          </cell>
        </row>
      </sheetData>
      <sheetData sheetId="11990">
        <row r="5">
          <cell r="C5">
            <v>0.22195352097611887</v>
          </cell>
        </row>
      </sheetData>
      <sheetData sheetId="11991">
        <row r="5">
          <cell r="C5">
            <v>0.22195352097611887</v>
          </cell>
        </row>
      </sheetData>
      <sheetData sheetId="11992">
        <row r="5">
          <cell r="C5">
            <v>0.22195352097611887</v>
          </cell>
        </row>
      </sheetData>
      <sheetData sheetId="11993">
        <row r="5">
          <cell r="C5">
            <v>0.22195352097611887</v>
          </cell>
        </row>
      </sheetData>
      <sheetData sheetId="11994">
        <row r="5">
          <cell r="C5">
            <v>0.22195352097611887</v>
          </cell>
        </row>
      </sheetData>
      <sheetData sheetId="11995" refreshError="1"/>
      <sheetData sheetId="11996">
        <row r="5">
          <cell r="C5">
            <v>0.22195352097611887</v>
          </cell>
        </row>
      </sheetData>
      <sheetData sheetId="11997">
        <row r="5">
          <cell r="C5">
            <v>0.22195352097611887</v>
          </cell>
        </row>
      </sheetData>
      <sheetData sheetId="11998">
        <row r="5">
          <cell r="C5">
            <v>0.22195352097611887</v>
          </cell>
        </row>
      </sheetData>
      <sheetData sheetId="11999">
        <row r="5">
          <cell r="C5">
            <v>0.22195352097611887</v>
          </cell>
        </row>
      </sheetData>
      <sheetData sheetId="12000">
        <row r="5">
          <cell r="C5">
            <v>0.22195352097611887</v>
          </cell>
        </row>
      </sheetData>
      <sheetData sheetId="12001">
        <row r="5">
          <cell r="C5">
            <v>0.22195352097611887</v>
          </cell>
        </row>
      </sheetData>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ow r="2">
          <cell r="I2" t="str">
            <v>Nama</v>
          </cell>
        </row>
      </sheetData>
      <sheetData sheetId="12436">
        <row r="3">
          <cell r="C3" t="str">
            <v xml:space="preserve">PERKIRAAN PRODUKSI MINYAK HASIL   REOPENING </v>
          </cell>
        </row>
      </sheetData>
      <sheetData sheetId="12437">
        <row r="3">
          <cell r="C3" t="str">
            <v xml:space="preserve">PERKIRAAN PRODUKSI MINYAK HASIL   STIMULASI </v>
          </cell>
        </row>
      </sheetData>
      <sheetData sheetId="12438">
        <row r="3">
          <cell r="B3" t="str">
            <v>REKAPITULASI</v>
          </cell>
        </row>
      </sheetData>
      <sheetData sheetId="12439">
        <row r="6">
          <cell r="A6">
            <v>1</v>
          </cell>
        </row>
      </sheetData>
      <sheetData sheetId="12440">
        <row r="9">
          <cell r="E9">
            <v>1</v>
          </cell>
        </row>
      </sheetData>
      <sheetData sheetId="12441">
        <row r="9">
          <cell r="H9">
            <v>0</v>
          </cell>
        </row>
      </sheetData>
      <sheetData sheetId="12442">
        <row r="10">
          <cell r="H10">
            <v>111206750</v>
          </cell>
        </row>
      </sheetData>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refreshError="1"/>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refreshError="1"/>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efreshError="1"/>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efreshError="1"/>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refreshError="1"/>
      <sheetData sheetId="14319" refreshError="1"/>
      <sheetData sheetId="14320" refreshError="1"/>
      <sheetData sheetId="14321" refreshError="1"/>
      <sheetData sheetId="14322" refreshError="1"/>
      <sheetData sheetId="14323" refreshError="1"/>
      <sheetData sheetId="14324" refreshError="1"/>
      <sheetData sheetId="14325"/>
      <sheetData sheetId="14326">
        <row r="6">
          <cell r="A6">
            <v>1</v>
          </cell>
        </row>
      </sheetData>
      <sheetData sheetId="14327">
        <row r="6">
          <cell r="A6">
            <v>1</v>
          </cell>
        </row>
      </sheetData>
      <sheetData sheetId="14328">
        <row r="6">
          <cell r="A6">
            <v>1</v>
          </cell>
        </row>
      </sheetData>
      <sheetData sheetId="14329">
        <row r="5">
          <cell r="C5">
            <v>0.22195352097611887</v>
          </cell>
        </row>
      </sheetData>
      <sheetData sheetId="14330">
        <row r="9">
          <cell r="E9">
            <v>1</v>
          </cell>
        </row>
      </sheetData>
      <sheetData sheetId="14331"/>
      <sheetData sheetId="14332">
        <row r="5">
          <cell r="C5">
            <v>0.22195352097611887</v>
          </cell>
        </row>
      </sheetData>
      <sheetData sheetId="14333">
        <row r="5">
          <cell r="C5">
            <v>0.22195352097611887</v>
          </cell>
        </row>
      </sheetData>
      <sheetData sheetId="14334">
        <row r="5">
          <cell r="C5">
            <v>0.22195352097611887</v>
          </cell>
        </row>
      </sheetData>
      <sheetData sheetId="14335">
        <row r="5">
          <cell r="C5">
            <v>0.22195352097611887</v>
          </cell>
        </row>
      </sheetData>
      <sheetData sheetId="14336">
        <row r="5">
          <cell r="C5">
            <v>0.22195352097611887</v>
          </cell>
        </row>
      </sheetData>
      <sheetData sheetId="14337">
        <row r="5">
          <cell r="C5">
            <v>0.22195352097611887</v>
          </cell>
        </row>
      </sheetData>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ow r="20">
          <cell r="F20">
            <v>28000</v>
          </cell>
        </row>
      </sheetData>
      <sheetData sheetId="14385">
        <row r="20">
          <cell r="F20">
            <v>28000</v>
          </cell>
        </row>
      </sheetData>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refreshError="1"/>
      <sheetData sheetId="14395" refreshError="1"/>
      <sheetData sheetId="14396" refreshError="1"/>
      <sheetData sheetId="14397" refreshError="1"/>
      <sheetData sheetId="14398" refreshError="1"/>
      <sheetData sheetId="14399"/>
      <sheetData sheetId="14400" refreshError="1"/>
      <sheetData sheetId="14401"/>
      <sheetData sheetId="14402" refreshError="1"/>
      <sheetData sheetId="14403"/>
      <sheetData sheetId="14404"/>
      <sheetData sheetId="14405">
        <row r="20">
          <cell r="F20">
            <v>28000</v>
          </cell>
        </row>
      </sheetData>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refreshError="1"/>
      <sheetData sheetId="14482" refreshError="1"/>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refreshError="1"/>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efreshError="1"/>
      <sheetData sheetId="14758" refreshError="1"/>
      <sheetData sheetId="14759" refreshError="1"/>
      <sheetData sheetId="14760" refreshError="1"/>
      <sheetData sheetId="14761" refreshError="1"/>
      <sheetData sheetId="14762" refreshError="1"/>
      <sheetData sheetId="14763" refreshError="1"/>
      <sheetData sheetId="14764" refreshError="1"/>
      <sheetData sheetId="14765" refreshError="1"/>
      <sheetData sheetId="14766" refreshError="1"/>
      <sheetData sheetId="14767" refreshError="1"/>
      <sheetData sheetId="14768" refreshError="1"/>
      <sheetData sheetId="14769" refreshError="1"/>
      <sheetData sheetId="14770" refreshError="1"/>
      <sheetData sheetId="14771" refreshError="1"/>
      <sheetData sheetId="14772" refreshError="1"/>
      <sheetData sheetId="14773" refreshError="1"/>
      <sheetData sheetId="14774" refreshError="1"/>
      <sheetData sheetId="14775" refreshError="1"/>
      <sheetData sheetId="14776" refreshError="1"/>
      <sheetData sheetId="14777" refreshError="1"/>
      <sheetData sheetId="14778" refreshError="1"/>
      <sheetData sheetId="14779" refreshError="1"/>
      <sheetData sheetId="14780" refreshError="1"/>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refreshError="1"/>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Mata"/>
      <sheetName val="Analisa"/>
      <sheetName val="Jad"/>
      <sheetName val="Mat"/>
      <sheetName val="RAB"/>
      <sheetName val="Mob"/>
      <sheetName val="MobAlat"/>
      <sheetName val="Alat"/>
      <sheetName val="U &amp; B"/>
      <sheetName val="Jadwal"/>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sheetName val="Sheet5"/>
      <sheetName val="Sheet2"/>
      <sheetName val="Sheet3"/>
      <sheetName val="Sheet6"/>
      <sheetName val="Sheet7"/>
      <sheetName val="Sheet8"/>
      <sheetName val="Sheet9 "/>
      <sheetName val="Sheet10"/>
      <sheetName val=" Sheet11"/>
      <sheetName val="Peralatan"/>
      <sheetName val="BOQ"/>
      <sheetName val="AHS"/>
    </sheetNames>
    <sheetDataSet>
      <sheetData sheetId="0">
        <row r="53">
          <cell r="B53" t="str">
            <v>TOTAL  AGG :</v>
          </cell>
          <cell r="E53" t="str">
            <v>TOTAL  CAMP :</v>
          </cell>
        </row>
        <row r="54">
          <cell r="B54" t="str">
            <v>CA          =</v>
          </cell>
          <cell r="C54">
            <v>54.752899999999997</v>
          </cell>
          <cell r="E54" t="str">
            <v>CA          =</v>
          </cell>
          <cell r="F54">
            <v>51.303467300000001</v>
          </cell>
        </row>
        <row r="55">
          <cell r="B55" t="str">
            <v>FA          =</v>
          </cell>
          <cell r="C55">
            <v>39.613300000000002</v>
          </cell>
          <cell r="E55" t="str">
            <v>FA          =</v>
          </cell>
          <cell r="F55">
            <v>37.117662100000004</v>
          </cell>
        </row>
        <row r="56">
          <cell r="B56" t="str">
            <v>FF           =</v>
          </cell>
          <cell r="C56">
            <v>5.6338000000000008</v>
          </cell>
          <cell r="E56" t="str">
            <v>FF           =</v>
          </cell>
          <cell r="F56">
            <v>5.2788706000000012</v>
          </cell>
          <cell r="I56" t="str">
            <v>GARIS NOL RONGGA UDARA  :</v>
          </cell>
        </row>
        <row r="57">
          <cell r="B57" t="str">
            <v xml:space="preserve">            % Tertahan  No.4</v>
          </cell>
          <cell r="E57" t="str">
            <v>ASPAL   =</v>
          </cell>
          <cell r="F57">
            <v>6.3</v>
          </cell>
          <cell r="G57" t="str">
            <v>3/4-No.4</v>
          </cell>
        </row>
        <row r="58">
          <cell r="B58" t="str">
            <v>TOTAL    =</v>
          </cell>
          <cell r="C58">
            <v>100</v>
          </cell>
          <cell r="E58" t="str">
            <v>TOTAL    =</v>
          </cell>
          <cell r="F58">
            <v>100.00000000000001</v>
          </cell>
          <cell r="G58" t="str">
            <v xml:space="preserve"> P No.4</v>
          </cell>
          <cell r="I58" t="str">
            <v xml:space="preserve">     g d  =</v>
          </cell>
          <cell r="J58" t="str">
            <v>G x g w</v>
          </cell>
        </row>
        <row r="59">
          <cell r="J59" t="str">
            <v>1+  G.W</v>
          </cell>
        </row>
        <row r="60">
          <cell r="B60" t="str">
            <v>SPESIFIC  GRAVITY APP RATA 2  :</v>
          </cell>
          <cell r="H60" t="str">
            <v>W =</v>
          </cell>
          <cell r="I60">
            <v>10</v>
          </cell>
          <cell r="J60" t="str">
            <v>%    gd =</v>
          </cell>
          <cell r="K60">
            <v>2.1441435867943062</v>
          </cell>
        </row>
        <row r="61">
          <cell r="C61" t="str">
            <v xml:space="preserve">        .             100           =</v>
          </cell>
          <cell r="F61">
            <v>2.7293568950547531</v>
          </cell>
          <cell r="H61" t="str">
            <v>W =</v>
          </cell>
          <cell r="I61">
            <v>11</v>
          </cell>
          <cell r="J61" t="str">
            <v>%    gd =</v>
          </cell>
          <cell r="K61">
            <v>2.0991351158300882</v>
          </cell>
        </row>
        <row r="62">
          <cell r="A62" t="str">
            <v>Page 2</v>
          </cell>
          <cell r="C62" t="str">
            <v xml:space="preserve">      DEPARTEMEN     PEKERJAAN     UMUM</v>
          </cell>
          <cell r="D62" t="str">
            <v>+</v>
          </cell>
          <cell r="E62">
            <v>53.42</v>
          </cell>
          <cell r="H62" t="str">
            <v>W =</v>
          </cell>
          <cell r="I62">
            <v>12</v>
          </cell>
          <cell r="J62" t="str">
            <v>%    gd =</v>
          </cell>
          <cell r="K62">
            <v>2.0559773728236261</v>
          </cell>
        </row>
        <row r="63">
          <cell r="C63" t="str">
            <v xml:space="preserve">      KANTOR   WILAYAH   PROPINSI   JAWA   TENGAH</v>
          </cell>
          <cell r="E63">
            <v>2.742</v>
          </cell>
          <cell r="H63" t="str">
            <v>W =</v>
          </cell>
          <cell r="I63">
            <v>13</v>
          </cell>
          <cell r="J63" t="str">
            <v>%    gd =</v>
          </cell>
          <cell r="K63">
            <v>2.0145585057824458</v>
          </cell>
        </row>
        <row r="64">
          <cell r="C64" t="str">
            <v xml:space="preserve">      BALAI  PENGUJIAN  DAN  PERALATAN  PEKERJAAN  UMUM</v>
          </cell>
        </row>
        <row r="65">
          <cell r="C65" t="str">
            <v xml:space="preserve">        JL.  MURBEI  I  TIMUR  SRONDOL  WETAN  SEMARANG  TELP.  471705</v>
          </cell>
        </row>
        <row r="68">
          <cell r="C68" t="str">
            <v>UNTUK  AGG  KASAR  3  FRAKSI  !!!!!!!!!!!!!!!!!!!!!!!!!!!!!!!!!!!!!!!</v>
          </cell>
        </row>
        <row r="70">
          <cell r="B70" t="str">
            <v>PEKERJAAN / PROYEK        :</v>
          </cell>
          <cell r="E70" t="str">
            <v>PAKET  PEMELIHARAAN  BERKALA</v>
          </cell>
          <cell r="I70" t="str">
            <v xml:space="preserve">                DIKERJAKAN  :</v>
          </cell>
        </row>
        <row r="71">
          <cell r="E71" t="str">
            <v>JALAN  KALI  GAWE  SEMARANG</v>
          </cell>
          <cell r="I71" t="str">
            <v xml:space="preserve">                DIPERIKSA      :</v>
          </cell>
        </row>
        <row r="74">
          <cell r="D74" t="str">
            <v xml:space="preserve">TABEL   KOMBINASI   AGG   KASAR     A T B      </v>
          </cell>
        </row>
        <row r="75">
          <cell r="C75" t="str">
            <v xml:space="preserve">      UNTUK PENGISIAN TABEL PROPORSI CAMP( MATRIX )</v>
          </cell>
        </row>
        <row r="77">
          <cell r="D77" t="str">
            <v xml:space="preserve">            YAITU  LOLOS  NO. 8            =</v>
          </cell>
          <cell r="G77">
            <v>6.429038461538461</v>
          </cell>
        </row>
        <row r="78">
          <cell r="D78" t="str">
            <v xml:space="preserve">                         LOLOS  NO. 200       =</v>
          </cell>
          <cell r="G78">
            <v>0.53269230769230758</v>
          </cell>
        </row>
        <row r="81">
          <cell r="D81" t="str">
            <v>KOMPOSISI</v>
          </cell>
          <cell r="E81">
            <v>0.32692307692307693</v>
          </cell>
          <cell r="F81">
            <v>0.32692307692307693</v>
          </cell>
          <cell r="G81">
            <v>0.34615384615384615</v>
          </cell>
          <cell r="H81" t="str">
            <v>GRADASI</v>
          </cell>
        </row>
        <row r="82">
          <cell r="E82" t="str">
            <v>BP.MAX.</v>
          </cell>
          <cell r="F82" t="str">
            <v>BP. MAX.</v>
          </cell>
          <cell r="G82" t="str">
            <v>BP. MAX.</v>
          </cell>
          <cell r="H82" t="str">
            <v>KOMBI</v>
          </cell>
        </row>
        <row r="83">
          <cell r="D83" t="str">
            <v xml:space="preserve"> NO.SAR</v>
          </cell>
          <cell r="E83" t="str">
            <v>1"</v>
          </cell>
          <cell r="F83" t="str">
            <v>3/4"</v>
          </cell>
          <cell r="G83" t="str">
            <v>1/2"</v>
          </cell>
          <cell r="H83" t="str">
            <v>NASI</v>
          </cell>
        </row>
        <row r="84">
          <cell r="D84" t="str">
            <v>1"</v>
          </cell>
          <cell r="E84">
            <v>100</v>
          </cell>
          <cell r="F84">
            <v>100</v>
          </cell>
          <cell r="G84">
            <v>100</v>
          </cell>
          <cell r="H84">
            <v>100</v>
          </cell>
        </row>
        <row r="85">
          <cell r="D85" t="str">
            <v>3/4"</v>
          </cell>
          <cell r="E85">
            <v>76</v>
          </cell>
          <cell r="F85">
            <v>100</v>
          </cell>
          <cell r="G85">
            <v>100</v>
          </cell>
          <cell r="H85">
            <v>92.15384615384616</v>
          </cell>
        </row>
        <row r="86">
          <cell r="D86" t="str">
            <v>1/2"</v>
          </cell>
          <cell r="E86">
            <v>18.12</v>
          </cell>
          <cell r="F86">
            <v>37.17</v>
          </cell>
          <cell r="G86">
            <v>100</v>
          </cell>
          <cell r="H86">
            <v>52.690961538461536</v>
          </cell>
        </row>
        <row r="87">
          <cell r="D87" t="str">
            <v>3/8"</v>
          </cell>
          <cell r="E87">
            <v>4.3600000000000003</v>
          </cell>
          <cell r="F87">
            <v>6.41</v>
          </cell>
          <cell r="G87">
            <v>91.79</v>
          </cell>
          <cell r="H87">
            <v>35.294423076923081</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KAMAR"/>
      <sheetName val="Coll-KAMAR"/>
      <sheetName val="II.MAIN-LOB"/>
      <sheetName val="III.FASADE"/>
      <sheetName val="IV. POOL DECK"/>
      <sheetName val="V.BALLROOM"/>
      <sheetName val="VI.CANOPY"/>
      <sheetName val="VII.CAR &amp; LIFT"/>
      <sheetName val="IX.ATRIUM"/>
      <sheetName val="X.LANDSCAPE"/>
      <sheetName val="Cover"/>
      <sheetName val="Summary "/>
      <sheetName val="Cover-OP"/>
      <sheetName val="Summary-op"/>
      <sheetName val="Rb"/>
      <sheetName val="I_KAMAR"/>
      <sheetName val="REKAP"/>
      <sheetName val="GTS I PS"/>
      <sheetName val="escon"/>
      <sheetName val="PPC"/>
      <sheetName val="Analisa"/>
      <sheetName val="D3.1"/>
      <sheetName val="Summary"/>
      <sheetName val="3.1"/>
      <sheetName val="3.2"/>
      <sheetName val="3.3"/>
      <sheetName val="3.4"/>
      <sheetName val="Sum"/>
      <sheetName val="B4-TC "/>
      <sheetName val="FinSum"/>
      <sheetName val="Instalasi"/>
      <sheetName val="Instalasi EAP"/>
      <sheetName val="Round Duct IMP"/>
      <sheetName val="Air Reg"/>
      <sheetName val="Cable power"/>
      <sheetName val="Pasang AC Split "/>
      <sheetName val="Panel Intimuara 22 Sept 10"/>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ll.1.VAC-Supply-A"/>
      <sheetName val="SUM 200"/>
      <sheetName val="Plat"/>
      <sheetName val="Penjumlahan"/>
      <sheetName val="jobhist"/>
      <sheetName val="daftar harsat"/>
      <sheetName val="G_SUMMARY"/>
      <sheetName val="daffin"/>
      <sheetName val="CBD"/>
      <sheetName val="SEX"/>
      <sheetName val="II_MAIN-LOB"/>
      <sheetName val="III_FASADE"/>
      <sheetName val="IV__POOL_DECK"/>
      <sheetName val="V_BALLROOM"/>
      <sheetName val="VI_CANOPY"/>
      <sheetName val="VII_CAR_&amp;_LIFT"/>
      <sheetName val="IX_ATRIUM"/>
      <sheetName val="X_LANDSCAPE"/>
      <sheetName val="Summary_"/>
      <sheetName val="D3_1"/>
      <sheetName val="GTS_I_PS"/>
      <sheetName val="Hrg.Sat"/>
      <sheetName val="SUB ME"/>
      <sheetName val="mechanical asrama"/>
      <sheetName val="electrical asrama"/>
      <sheetName val="ME. Kelas"/>
      <sheetName val="umum"/>
      <sheetName val="analisa alat"/>
      <sheetName val="alat"/>
      <sheetName val="bahan"/>
      <sheetName val="upah"/>
      <sheetName val="SUB LAIN2"/>
      <sheetName val="SUB KUSEN"/>
      <sheetName val="analisa pekerjaan"/>
      <sheetName val="ars asrama "/>
      <sheetName val="str asrama"/>
      <sheetName val="ars kelas"/>
      <sheetName val="str kelas"/>
      <sheetName val="REKAP MERAH"/>
      <sheetName val="Cash Flow bulanan"/>
      <sheetName val="daily (12)"/>
      <sheetName val="fas"/>
      <sheetName val="typ 10_25"/>
      <sheetName val="ph26"/>
      <sheetName val="ph27"/>
      <sheetName val="kor_un"/>
      <sheetName val="kor"/>
      <sheetName val="I. Prelim"/>
      <sheetName val="5.1-5.4(1)-5.4(2)"/>
      <sheetName val="main summary"/>
      <sheetName val="Pek.Luar"/>
      <sheetName val="VAC-1"/>
      <sheetName val="BAG_2"/>
      <sheetName val="A"/>
      <sheetName val="r.tank"/>
      <sheetName val="prelim"/>
      <sheetName val="4"/>
      <sheetName val="iTEM hARSAT"/>
      <sheetName val="BAG-2"/>
      <sheetName val="AHAS1"/>
      <sheetName val="Statprod gab"/>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Bill_1_VAC-Supply-A"/>
      <sheetName val="3_1"/>
      <sheetName val="3_2"/>
      <sheetName val="3_3"/>
      <sheetName val="3_4"/>
      <sheetName val="B4-TC_"/>
      <sheetName val="Instalasi_EAP"/>
      <sheetName val="Round_Duct_IMP"/>
      <sheetName val="Air_Reg"/>
      <sheetName val="Cable_power"/>
      <sheetName val="Pasang_AC_Split_"/>
      <sheetName val="Panel_Intimuara_22_Sept_10"/>
      <sheetName val="SUM_200"/>
      <sheetName val="Bag_9"/>
      <sheetName val="Evaluasi"/>
      <sheetName val="HB "/>
      <sheetName val="baja"/>
      <sheetName val="FISIK"/>
      <sheetName val="1+580"/>
      <sheetName val="Kolom UT"/>
      <sheetName val="Bill_1_VAC_Supply_A"/>
      <sheetName val="304_06"/>
      <sheetName val="REKAP TOTAL (1)"/>
      <sheetName val="Elektrikal"/>
      <sheetName val="DETAIL LT11-13"/>
      <sheetName val="PL"/>
      <sheetName val="PK"/>
      <sheetName val="PROTECTION "/>
      <sheetName val="RINC FIN T4  _3_"/>
      <sheetName val="RINC FIN T4  _2_"/>
      <sheetName val="Harga ME "/>
      <sheetName val="harga"/>
      <sheetName val="DAF-4"/>
      <sheetName val="ahs_utama"/>
      <sheetName val="boq"/>
      <sheetName val="STR"/>
      <sheetName val="Fill this out first___"/>
      <sheetName val="DAF_2"/>
      <sheetName val="bill 3.9"/>
      <sheetName val="Vibro_Roller"/>
      <sheetName val="PLB-Basement 2.8.2-R1"/>
      <sheetName val="Resume"/>
      <sheetName val="Kuantitas &amp; Harga"/>
      <sheetName val="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Informasi"/>
      <sheetName val="Peta Quarry"/>
      <sheetName val="Mobilisasi"/>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37">
          <cell r="E37" t="e">
            <v>#VALUE!</v>
          </cell>
          <cell r="F37" t="e">
            <v>#VALUE!</v>
          </cell>
          <cell r="G37" t="e">
            <v>#VALUE!</v>
          </cell>
          <cell r="H37" t="e">
            <v>#VALUE!</v>
          </cell>
          <cell r="I37" t="e">
            <v>#VALUE!</v>
          </cell>
          <cell r="J37" t="e">
            <v>#VALUE!</v>
          </cell>
          <cell r="K37" t="e">
            <v>#VALUE!</v>
          </cell>
          <cell r="L37" t="e">
            <v>#VALUE!</v>
          </cell>
          <cell r="M37" t="e">
            <v>#VALUE!</v>
          </cell>
          <cell r="N37" t="e">
            <v>#VALUE!</v>
          </cell>
          <cell r="O37" t="e">
            <v>#VALUE!</v>
          </cell>
          <cell r="P37" t="e">
            <v>#VALUE!</v>
          </cell>
          <cell r="Q37" t="e">
            <v>#VALUE!</v>
          </cell>
          <cell r="R37" t="e">
            <v>#VALUE!</v>
          </cell>
          <cell r="S37" t="e">
            <v>#VALUE!</v>
          </cell>
          <cell r="T37" t="e">
            <v>#VALUE!</v>
          </cell>
          <cell r="U37" t="e">
            <v>#VALUE!</v>
          </cell>
          <cell r="V37" t="e">
            <v>#VALUE!</v>
          </cell>
          <cell r="W37" t="e">
            <v>#VALUE!</v>
          </cell>
          <cell r="X37" t="e">
            <v>#VALUE!</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E-OE"/>
      <sheetName val="BEAM-BID"/>
      <sheetName val="BEAM-OE"/>
      <sheetName val="BEAM-JADI"/>
      <sheetName val="PILE-bid"/>
      <sheetName val="PILE-jadi"/>
      <sheetName val="CON_K-500"/>
      <sheetName val="RCP"/>
      <sheetName val="pvc"/>
      <sheetName val="beton-k275"/>
      <sheetName val="oe-asli"/>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Informasi"/>
      <sheetName val="Rekap"/>
      <sheetName val="Peta Quarry"/>
      <sheetName val="BOQ"/>
      <sheetName val="Mobilisasi"/>
      <sheetName val="Perhitungan Mobilisasi Alat"/>
      <sheetName val="Lalu Lintas"/>
      <sheetName val="Jembatan Sementara"/>
      <sheetName val="Analisa K3"/>
      <sheetName val="alat-inflasi"/>
      <sheetName val="4-Basic Price"/>
      <sheetName val="4-Analisa Quarry"/>
      <sheetName val="4-formulir harga bahan"/>
      <sheetName val="angkut lokal"/>
      <sheetName val="5-ALAT(1)"/>
      <sheetName val="5-ALAT (2)"/>
      <sheetName val="berat bahan"/>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row r="7">
          <cell r="G7" t="str">
            <v>: ………………………………………………</v>
          </cell>
        </row>
      </sheetData>
      <sheetData sheetId="4">
        <row r="29">
          <cell r="H29">
            <v>2674358369.5407438</v>
          </cell>
        </row>
      </sheetData>
      <sheetData sheetId="5"/>
      <sheetData sheetId="6">
        <row r="173">
          <cell r="G173">
            <v>319262238.35140163</v>
          </cell>
        </row>
      </sheetData>
      <sheetData sheetId="7"/>
      <sheetData sheetId="8"/>
      <sheetData sheetId="9"/>
      <sheetData sheetId="10"/>
      <sheetData sheetId="11"/>
      <sheetData sheetId="12"/>
      <sheetData sheetId="13">
        <row r="72">
          <cell r="F72">
            <v>2300000</v>
          </cell>
        </row>
      </sheetData>
      <sheetData sheetId="14"/>
      <sheetData sheetId="15"/>
      <sheetData sheetId="16"/>
      <sheetData sheetId="17">
        <row r="8">
          <cell r="AR8" t="str">
            <v>E01</v>
          </cell>
        </row>
        <row r="27">
          <cell r="AW27">
            <v>36531.110855140207</v>
          </cell>
        </row>
      </sheetData>
      <sheetData sheetId="18"/>
      <sheetData sheetId="19"/>
      <sheetData sheetId="20"/>
      <sheetData sheetId="21"/>
      <sheetData sheetId="22"/>
      <sheetData sheetId="23"/>
      <sheetData sheetId="24">
        <row r="56">
          <cell r="L56" t="str">
            <v>Note: 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a"/>
      <sheetName val="Surat"/>
      <sheetName val="Dakon"/>
      <sheetName val="Rekap"/>
      <sheetName val="BQ"/>
      <sheetName val="A13"/>
      <sheetName val="A1-3"/>
      <sheetName val="AltMin"/>
      <sheetName val="A4"/>
      <sheetName val="A5"/>
      <sheetName val="A6"/>
      <sheetName val="A7"/>
      <sheetName val="L1"/>
      <sheetName val="A7a"/>
      <sheetName val="A8"/>
      <sheetName val="A9"/>
      <sheetName val="A10"/>
      <sheetName val="A11"/>
      <sheetName val="A12"/>
      <sheetName val="B1"/>
      <sheetName val="B3"/>
      <sheetName val="B2"/>
      <sheetName val="ABC"/>
      <sheetName val="D"/>
      <sheetName val="E"/>
      <sheetName val="Neraca"/>
      <sheetName val="F"/>
      <sheetName val="G"/>
      <sheetName val="HI"/>
      <sheetName val="J"/>
      <sheetName val="B4"/>
      <sheetName val="L2"/>
      <sheetName val="L3"/>
      <sheetName val="L3a"/>
      <sheetName val="L3b"/>
      <sheetName val="L3c"/>
      <sheetName val="L3d"/>
      <sheetName val="L4"/>
      <sheetName val="L6"/>
      <sheetName val="LA11"/>
      <sheetName val="L8a"/>
      <sheetName val="Cover"/>
      <sheetName val="L9a"/>
    </sheetNames>
    <sheetDataSet>
      <sheetData sheetId="0" refreshError="1">
        <row r="1">
          <cell r="J1" t="str">
            <v>PEMELIHARAAN JALAN DAN JEMBATAN PROVINSI</v>
          </cell>
        </row>
        <row r="2">
          <cell r="C2" t="str">
            <v xml:space="preserve">Penanggulangan Bencana Alam </v>
          </cell>
          <cell r="J2" t="str">
            <v>PENANGGULANGAN BENCANA ALAM</v>
          </cell>
        </row>
        <row r="3">
          <cell r="C3" t="str">
            <v>Ruas Jalan Sp. Sukarame - Salak - Ulumerah</v>
          </cell>
          <cell r="J3" t="str">
            <v>RUAS JALAN SP. SUKARAME - SALAK - ULUMERAH</v>
          </cell>
        </row>
        <row r="4">
          <cell r="C4" t="str">
            <v>Km. 173+800, Km. 177+200, Km. 177+400, Km. 190+900</v>
          </cell>
          <cell r="J4" t="str">
            <v>KM. 173+800, KM. 177+200, KM. 177+400, KM. 190+900</v>
          </cell>
        </row>
        <row r="5">
          <cell r="C5" t="str">
            <v>Sumatera Utara</v>
          </cell>
          <cell r="J5" t="str">
            <v>SUMATERA UTARA</v>
          </cell>
        </row>
        <row r="6">
          <cell r="J6" t="str">
            <v>CV. ERWIN PINDRA MANDIRI</v>
          </cell>
        </row>
        <row r="7">
          <cell r="C7" t="str">
            <v>AMI ERDELINA SITOHANG</v>
          </cell>
          <cell r="J7" t="str">
            <v>AMI ERDELINA SITOHANG</v>
          </cell>
        </row>
        <row r="8">
          <cell r="J8" t="str">
            <v>DIREKTRIS</v>
          </cell>
        </row>
        <row r="11">
          <cell r="C11" t="str">
            <v>(061) 8452486</v>
          </cell>
          <cell r="H11" t="str">
            <v>-</v>
          </cell>
        </row>
        <row r="12">
          <cell r="H12" t="str">
            <v>-</v>
          </cell>
        </row>
        <row r="13">
          <cell r="C13">
            <v>7</v>
          </cell>
        </row>
        <row r="18">
          <cell r="C18">
            <v>50</v>
          </cell>
        </row>
      </sheetData>
      <sheetData sheetId="1">
        <row r="14">
          <cell r="H14">
            <v>3857.14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14">
          <cell r="H14">
            <v>3857.14</v>
          </cell>
        </row>
        <row r="18">
          <cell r="H18">
            <v>3857.14</v>
          </cell>
        </row>
        <row r="19">
          <cell r="H19">
            <v>5000</v>
          </cell>
        </row>
        <row r="20">
          <cell r="H20">
            <v>3857.14</v>
          </cell>
        </row>
        <row r="21">
          <cell r="H21">
            <v>7142.86</v>
          </cell>
        </row>
        <row r="22">
          <cell r="H22">
            <v>3857.14</v>
          </cell>
        </row>
        <row r="23">
          <cell r="H23">
            <v>7142.86</v>
          </cell>
        </row>
      </sheetData>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ue deah teungoh1"/>
      <sheetName val="alue deah teungoh"/>
      <sheetName val="matang rayeuk1"/>
      <sheetName val="matang rayeuk"/>
      <sheetName val="jeulingke1"/>
      <sheetName val="jeulingke"/>
      <sheetName val="lambaro skep1"/>
      <sheetName val="lambaro skep"/>
      <sheetName val="tibang1"/>
      <sheetName val="tibang"/>
      <sheetName val="deah raya1"/>
      <sheetName val="deah raya"/>
      <sheetName val="pante riek1"/>
      <sheetName val="lam awe"/>
      <sheetName val="lam awe 1"/>
      <sheetName val="pante riek"/>
    </sheetNames>
    <sheetDataSet>
      <sheetData sheetId="0" refreshError="1"/>
      <sheetData sheetId="1" refreshError="1">
        <row r="17">
          <cell r="F17">
            <v>83550000</v>
          </cell>
        </row>
        <row r="23">
          <cell r="F23">
            <v>205513400.97</v>
          </cell>
        </row>
        <row r="26">
          <cell r="F26">
            <v>170022468</v>
          </cell>
        </row>
        <row r="30">
          <cell r="F30">
            <v>1025683822.1</v>
          </cell>
        </row>
        <row r="35">
          <cell r="F35">
            <v>1040291109.2</v>
          </cell>
        </row>
        <row r="39">
          <cell r="F39">
            <v>77799543.75</v>
          </cell>
        </row>
        <row r="56">
          <cell r="F56">
            <v>1361659741.323</v>
          </cell>
        </row>
        <row r="64">
          <cell r="F64">
            <v>3000000</v>
          </cell>
        </row>
        <row r="73">
          <cell r="F73">
            <v>254657936.89999998</v>
          </cell>
        </row>
        <row r="79">
          <cell r="F79">
            <v>12665653</v>
          </cell>
        </row>
        <row r="85">
          <cell r="F85">
            <v>6770446</v>
          </cell>
        </row>
        <row r="87">
          <cell r="F87">
            <v>60000000</v>
          </cell>
        </row>
        <row r="90">
          <cell r="F90">
            <v>200000</v>
          </cell>
        </row>
        <row r="133">
          <cell r="F133">
            <v>196595853.16</v>
          </cell>
        </row>
        <row r="151">
          <cell r="F151">
            <v>162462988.56</v>
          </cell>
        </row>
        <row r="162">
          <cell r="F162">
            <v>124584112.23</v>
          </cell>
        </row>
        <row r="165">
          <cell r="F165">
            <v>70000000</v>
          </cell>
        </row>
        <row r="192">
          <cell r="C192">
            <v>5341000000</v>
          </cell>
        </row>
      </sheetData>
      <sheetData sheetId="2" refreshError="1"/>
      <sheetData sheetId="3" refreshError="1">
        <row r="17">
          <cell r="F17">
            <v>81600000</v>
          </cell>
        </row>
        <row r="23">
          <cell r="F23">
            <v>254377815.34999999</v>
          </cell>
        </row>
        <row r="26">
          <cell r="F26">
            <v>266079268</v>
          </cell>
        </row>
        <row r="30">
          <cell r="F30">
            <v>1559198856.1625001</v>
          </cell>
        </row>
        <row r="35">
          <cell r="F35">
            <v>1458410793.2625</v>
          </cell>
        </row>
        <row r="39">
          <cell r="F39">
            <v>106331527.2</v>
          </cell>
        </row>
        <row r="56">
          <cell r="F56">
            <v>1971835616.1903002</v>
          </cell>
        </row>
        <row r="64">
          <cell r="F64">
            <v>3000000</v>
          </cell>
        </row>
        <row r="73">
          <cell r="F73">
            <v>200903300</v>
          </cell>
        </row>
        <row r="79">
          <cell r="F79">
            <v>9861261</v>
          </cell>
        </row>
        <row r="85">
          <cell r="F85">
            <v>5225517</v>
          </cell>
        </row>
        <row r="87">
          <cell r="F87">
            <v>37500000</v>
          </cell>
        </row>
        <row r="90">
          <cell r="F90">
            <v>200000</v>
          </cell>
        </row>
        <row r="133">
          <cell r="F133">
            <v>129585492.9985</v>
          </cell>
        </row>
        <row r="151">
          <cell r="F151">
            <v>119704957.7876</v>
          </cell>
        </row>
        <row r="162">
          <cell r="F162">
            <v>99789909.400000006</v>
          </cell>
        </row>
        <row r="165">
          <cell r="F165">
            <v>58500000</v>
          </cell>
        </row>
        <row r="192">
          <cell r="C192">
            <v>6998313000</v>
          </cell>
        </row>
      </sheetData>
      <sheetData sheetId="4" refreshError="1"/>
      <sheetData sheetId="5" refreshError="1">
        <row r="17">
          <cell r="F17">
            <v>80550000</v>
          </cell>
        </row>
        <row r="23">
          <cell r="F23">
            <v>417377689.45999998</v>
          </cell>
        </row>
        <row r="26">
          <cell r="F26">
            <v>289058311.20000005</v>
          </cell>
        </row>
        <row r="30">
          <cell r="F30">
            <v>1745917378.8000002</v>
          </cell>
        </row>
        <row r="35">
          <cell r="F35">
            <v>1680124637.8</v>
          </cell>
        </row>
        <row r="39">
          <cell r="F39">
            <v>239000167.36000001</v>
          </cell>
        </row>
        <row r="55">
          <cell r="F55">
            <v>2608820018.7850599</v>
          </cell>
        </row>
        <row r="63">
          <cell r="F63">
            <v>3000000</v>
          </cell>
        </row>
        <row r="72">
          <cell r="F72">
            <v>491331604.95999998</v>
          </cell>
        </row>
        <row r="78">
          <cell r="F78">
            <v>21240845.079999998</v>
          </cell>
        </row>
        <row r="84">
          <cell r="F84">
            <v>13265839.199999999</v>
          </cell>
        </row>
        <row r="86">
          <cell r="F86">
            <v>60500000</v>
          </cell>
        </row>
        <row r="89">
          <cell r="F89">
            <v>200000</v>
          </cell>
        </row>
        <row r="132">
          <cell r="F132">
            <v>394546446.10000002</v>
          </cell>
        </row>
        <row r="150">
          <cell r="F150">
            <v>283208847.31999999</v>
          </cell>
        </row>
        <row r="161">
          <cell r="F161">
            <v>232535496.96000001</v>
          </cell>
        </row>
        <row r="164">
          <cell r="F164">
            <v>140000000</v>
          </cell>
        </row>
        <row r="191">
          <cell r="C191">
            <v>9570744000</v>
          </cell>
        </row>
      </sheetData>
      <sheetData sheetId="6" refreshError="1"/>
      <sheetData sheetId="7" refreshError="1">
        <row r="17">
          <cell r="F17">
            <v>80550000</v>
          </cell>
        </row>
        <row r="23">
          <cell r="F23">
            <v>454450950.75</v>
          </cell>
        </row>
        <row r="26">
          <cell r="F26">
            <v>344500819</v>
          </cell>
        </row>
        <row r="30">
          <cell r="F30">
            <v>1986884197.375</v>
          </cell>
        </row>
        <row r="35">
          <cell r="F35">
            <v>2048299269.45</v>
          </cell>
        </row>
        <row r="39">
          <cell r="F39">
            <v>239951068.68000001</v>
          </cell>
        </row>
        <row r="56">
          <cell r="F56">
            <v>2862375894.2888002</v>
          </cell>
        </row>
        <row r="64">
          <cell r="F64">
            <v>3000000</v>
          </cell>
        </row>
        <row r="73">
          <cell r="F73">
            <v>575725270.5</v>
          </cell>
        </row>
        <row r="79">
          <cell r="F79">
            <v>28805403</v>
          </cell>
        </row>
        <row r="85">
          <cell r="F85">
            <v>15479178</v>
          </cell>
        </row>
        <row r="87">
          <cell r="F87">
            <v>105000000</v>
          </cell>
        </row>
        <row r="90">
          <cell r="F90">
            <v>200000</v>
          </cell>
        </row>
        <row r="133">
          <cell r="F133">
            <v>378419640.22899997</v>
          </cell>
        </row>
        <row r="151">
          <cell r="F151">
            <v>289562546</v>
          </cell>
        </row>
        <row r="163">
          <cell r="F163">
            <v>368586242.88</v>
          </cell>
        </row>
        <row r="166">
          <cell r="F166">
            <v>105000000</v>
          </cell>
        </row>
        <row r="193">
          <cell r="C193">
            <v>10875465000</v>
          </cell>
        </row>
      </sheetData>
      <sheetData sheetId="8" refreshError="1"/>
      <sheetData sheetId="9" refreshError="1">
        <row r="17">
          <cell r="F17">
            <v>83550000</v>
          </cell>
        </row>
        <row r="23">
          <cell r="F23">
            <v>221831840.19999999</v>
          </cell>
        </row>
        <row r="26">
          <cell r="F26">
            <v>229014450</v>
          </cell>
        </row>
        <row r="30">
          <cell r="F30">
            <v>1143325019.2</v>
          </cell>
        </row>
        <row r="35">
          <cell r="F35">
            <v>1289960058.8</v>
          </cell>
        </row>
        <row r="39">
          <cell r="F39">
            <v>157078889</v>
          </cell>
        </row>
        <row r="56">
          <cell r="F56">
            <v>1818627445.3911998</v>
          </cell>
        </row>
        <row r="64">
          <cell r="F64">
            <v>3000000</v>
          </cell>
        </row>
        <row r="73">
          <cell r="F73">
            <v>321503800</v>
          </cell>
        </row>
        <row r="79">
          <cell r="F79">
            <v>12220563.6</v>
          </cell>
        </row>
        <row r="85">
          <cell r="F85">
            <v>8067133.4800000004</v>
          </cell>
        </row>
        <row r="87">
          <cell r="F87">
            <v>81000000</v>
          </cell>
        </row>
        <row r="90">
          <cell r="F90">
            <v>200000</v>
          </cell>
        </row>
        <row r="133">
          <cell r="F133">
            <v>275723207.53999996</v>
          </cell>
        </row>
        <row r="151">
          <cell r="F151">
            <v>217495916.69999999</v>
          </cell>
        </row>
        <row r="162">
          <cell r="F162">
            <v>162978064.41</v>
          </cell>
        </row>
        <row r="165">
          <cell r="F165">
            <v>87500000</v>
          </cell>
        </row>
        <row r="192">
          <cell r="C192">
            <v>6724381000</v>
          </cell>
        </row>
      </sheetData>
      <sheetData sheetId="10" refreshError="1"/>
      <sheetData sheetId="11" refreshError="1">
        <row r="17">
          <cell r="F17">
            <v>83550000</v>
          </cell>
        </row>
        <row r="23">
          <cell r="F23">
            <v>735029960.25</v>
          </cell>
        </row>
        <row r="26">
          <cell r="F26">
            <v>190480101</v>
          </cell>
        </row>
        <row r="30">
          <cell r="F30">
            <v>1179083857.875</v>
          </cell>
        </row>
        <row r="35">
          <cell r="F35">
            <v>1110584935.74</v>
          </cell>
        </row>
        <row r="39">
          <cell r="F39">
            <v>152369459</v>
          </cell>
        </row>
        <row r="56">
          <cell r="F56">
            <v>861507763.98140001</v>
          </cell>
        </row>
        <row r="64">
          <cell r="F64">
            <v>3000000</v>
          </cell>
        </row>
        <row r="73">
          <cell r="F73">
            <v>313359271.26999998</v>
          </cell>
        </row>
        <row r="79">
          <cell r="F79">
            <v>12015763.76</v>
          </cell>
        </row>
        <row r="85">
          <cell r="F85">
            <v>7972300.3600000003</v>
          </cell>
        </row>
        <row r="87">
          <cell r="F87">
            <v>60000000</v>
          </cell>
        </row>
        <row r="90">
          <cell r="F90">
            <v>150000</v>
          </cell>
        </row>
        <row r="151">
          <cell r="F151">
            <v>0</v>
          </cell>
        </row>
        <row r="162">
          <cell r="F162">
            <v>0</v>
          </cell>
        </row>
        <row r="165">
          <cell r="F165">
            <v>0</v>
          </cell>
        </row>
        <row r="192">
          <cell r="C192">
            <v>5180013000</v>
          </cell>
        </row>
      </sheetData>
      <sheetData sheetId="12" refreshError="1"/>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PS"/>
      <sheetName val="WT"/>
      <sheetName val="MFC"/>
      <sheetName val="ADJ VOL"/>
      <sheetName val="1st"/>
      <sheetName val="2nd"/>
      <sheetName val="3rd"/>
      <sheetName val="4th"/>
      <sheetName val="5th"/>
      <sheetName val="6th"/>
      <sheetName val="SUM1"/>
      <sheetName val="SUM2"/>
      <sheetName val="SUM4"/>
      <sheetName val="SUM3"/>
      <sheetName val="SUM5"/>
      <sheetName val="SUM6"/>
      <sheetName val="TOTAL"/>
    </sheetNames>
    <sheetDataSet>
      <sheetData sheetId="0" refreshError="1"/>
      <sheetData sheetId="1" refreshError="1"/>
      <sheetData sheetId="2" refreshError="1"/>
      <sheetData sheetId="3" refreshError="1"/>
      <sheetData sheetId="4" refreshError="1"/>
      <sheetData sheetId="5" refreshError="1">
        <row r="14">
          <cell r="B14" t="str">
            <v>A</v>
          </cell>
        </row>
        <row r="15">
          <cell r="B15" t="str">
            <v>A</v>
          </cell>
        </row>
        <row r="16">
          <cell r="B16" t="str">
            <v>A</v>
          </cell>
        </row>
        <row r="17">
          <cell r="B17" t="str">
            <v>A</v>
          </cell>
        </row>
        <row r="19">
          <cell r="B19" t="str">
            <v>A</v>
          </cell>
        </row>
        <row r="20">
          <cell r="B20" t="str">
            <v>A</v>
          </cell>
        </row>
        <row r="21">
          <cell r="B21" t="str">
            <v>A</v>
          </cell>
        </row>
        <row r="25">
          <cell r="B25" t="str">
            <v>B</v>
          </cell>
          <cell r="AU25">
            <v>0</v>
          </cell>
        </row>
        <row r="27">
          <cell r="B27" t="str">
            <v>B</v>
          </cell>
          <cell r="AU27">
            <v>0</v>
          </cell>
        </row>
        <row r="28">
          <cell r="B28" t="str">
            <v>B</v>
          </cell>
          <cell r="AU28">
            <v>0</v>
          </cell>
        </row>
        <row r="29">
          <cell r="B29" t="str">
            <v>B</v>
          </cell>
        </row>
        <row r="30">
          <cell r="B30" t="str">
            <v>B</v>
          </cell>
          <cell r="AU30">
            <v>0</v>
          </cell>
        </row>
        <row r="31">
          <cell r="B31" t="str">
            <v>B</v>
          </cell>
        </row>
        <row r="32">
          <cell r="B32" t="str">
            <v>B</v>
          </cell>
          <cell r="AU32">
            <v>0</v>
          </cell>
        </row>
        <row r="33">
          <cell r="B33" t="str">
            <v>B</v>
          </cell>
          <cell r="AU33">
            <v>0</v>
          </cell>
        </row>
        <row r="34">
          <cell r="B34" t="str">
            <v>B</v>
          </cell>
        </row>
        <row r="35">
          <cell r="B35" t="str">
            <v>B</v>
          </cell>
        </row>
        <row r="36">
          <cell r="B36" t="str">
            <v>B</v>
          </cell>
          <cell r="AU36">
            <v>0</v>
          </cell>
        </row>
        <row r="37">
          <cell r="B37" t="str">
            <v>B</v>
          </cell>
        </row>
        <row r="38">
          <cell r="B38" t="str">
            <v>B</v>
          </cell>
        </row>
        <row r="39">
          <cell r="B39" t="str">
            <v>B</v>
          </cell>
        </row>
        <row r="40">
          <cell r="B40" t="str">
            <v>B</v>
          </cell>
        </row>
        <row r="42">
          <cell r="B42" t="str">
            <v>B</v>
          </cell>
          <cell r="AU42">
            <v>0</v>
          </cell>
        </row>
        <row r="43">
          <cell r="B43" t="str">
            <v>B</v>
          </cell>
        </row>
        <row r="44">
          <cell r="B44" t="str">
            <v>B</v>
          </cell>
          <cell r="AU44">
            <v>0</v>
          </cell>
        </row>
        <row r="46">
          <cell r="B46" t="str">
            <v>B</v>
          </cell>
          <cell r="AU46">
            <v>0</v>
          </cell>
        </row>
        <row r="47">
          <cell r="B47" t="str">
            <v>B</v>
          </cell>
          <cell r="AU47">
            <v>0</v>
          </cell>
        </row>
        <row r="48">
          <cell r="B48" t="str">
            <v>B</v>
          </cell>
        </row>
        <row r="52">
          <cell r="B52" t="str">
            <v>B</v>
          </cell>
          <cell r="AU52">
            <v>0</v>
          </cell>
        </row>
        <row r="56">
          <cell r="B56" t="str">
            <v>C</v>
          </cell>
          <cell r="AU56">
            <v>0</v>
          </cell>
        </row>
        <row r="58">
          <cell r="B58" t="str">
            <v>C</v>
          </cell>
          <cell r="AU58">
            <v>0</v>
          </cell>
        </row>
        <row r="60">
          <cell r="B60" t="str">
            <v>C</v>
          </cell>
          <cell r="AU60">
            <v>0</v>
          </cell>
        </row>
        <row r="61">
          <cell r="B61" t="str">
            <v>C</v>
          </cell>
          <cell r="AU61">
            <v>0</v>
          </cell>
        </row>
        <row r="62">
          <cell r="B62" t="str">
            <v>C</v>
          </cell>
          <cell r="AU62">
            <v>0</v>
          </cell>
        </row>
        <row r="63">
          <cell r="B63" t="str">
            <v>C</v>
          </cell>
          <cell r="AU63">
            <v>0</v>
          </cell>
        </row>
        <row r="64">
          <cell r="B64" t="str">
            <v>C</v>
          </cell>
          <cell r="AU64">
            <v>0</v>
          </cell>
        </row>
        <row r="65">
          <cell r="B65" t="str">
            <v>C</v>
          </cell>
          <cell r="AU65">
            <v>0</v>
          </cell>
        </row>
        <row r="66">
          <cell r="B66" t="str">
            <v>C</v>
          </cell>
          <cell r="AU66">
            <v>0</v>
          </cell>
        </row>
        <row r="67">
          <cell r="B67" t="str">
            <v>C</v>
          </cell>
          <cell r="AU67">
            <v>0</v>
          </cell>
        </row>
        <row r="68">
          <cell r="B68" t="str">
            <v>C</v>
          </cell>
          <cell r="AU68">
            <v>0</v>
          </cell>
        </row>
        <row r="69">
          <cell r="B69" t="str">
            <v>C</v>
          </cell>
          <cell r="AU69">
            <v>0</v>
          </cell>
        </row>
        <row r="70">
          <cell r="B70" t="str">
            <v>C</v>
          </cell>
          <cell r="AU70">
            <v>0</v>
          </cell>
        </row>
        <row r="71">
          <cell r="B71" t="str">
            <v>C</v>
          </cell>
        </row>
        <row r="72">
          <cell r="B72" t="str">
            <v>C</v>
          </cell>
          <cell r="AU72">
            <v>0</v>
          </cell>
        </row>
        <row r="74">
          <cell r="B74" t="str">
            <v>C</v>
          </cell>
          <cell r="AU74">
            <v>0</v>
          </cell>
        </row>
        <row r="75">
          <cell r="B75" t="str">
            <v>C</v>
          </cell>
          <cell r="AU75">
            <v>0</v>
          </cell>
        </row>
        <row r="76">
          <cell r="B76" t="str">
            <v>C</v>
          </cell>
        </row>
        <row r="78">
          <cell r="B78" t="str">
            <v>C</v>
          </cell>
          <cell r="AU78">
            <v>0</v>
          </cell>
        </row>
        <row r="79">
          <cell r="B79" t="str">
            <v>C</v>
          </cell>
          <cell r="AU79">
            <v>0</v>
          </cell>
        </row>
        <row r="80">
          <cell r="B80" t="str">
            <v>C</v>
          </cell>
        </row>
        <row r="81">
          <cell r="B81" t="str">
            <v>C</v>
          </cell>
          <cell r="AU81">
            <v>0</v>
          </cell>
        </row>
        <row r="82">
          <cell r="B82" t="str">
            <v>C</v>
          </cell>
          <cell r="AU82">
            <v>0</v>
          </cell>
        </row>
        <row r="83">
          <cell r="B83" t="str">
            <v>C</v>
          </cell>
          <cell r="AU83">
            <v>0</v>
          </cell>
        </row>
        <row r="89">
          <cell r="B89" t="str">
            <v>D</v>
          </cell>
          <cell r="AU89">
            <v>0</v>
          </cell>
        </row>
        <row r="90">
          <cell r="B90" t="str">
            <v>D</v>
          </cell>
          <cell r="AU90">
            <v>0</v>
          </cell>
        </row>
        <row r="92">
          <cell r="B92" t="str">
            <v>D</v>
          </cell>
          <cell r="AU92">
            <v>0</v>
          </cell>
        </row>
        <row r="93">
          <cell r="B93" t="str">
            <v>D</v>
          </cell>
          <cell r="AU93">
            <v>0</v>
          </cell>
        </row>
        <row r="94">
          <cell r="B94" t="str">
            <v>D</v>
          </cell>
          <cell r="AU94">
            <v>0</v>
          </cell>
        </row>
        <row r="95">
          <cell r="B95" t="str">
            <v>D</v>
          </cell>
          <cell r="AU95">
            <v>0</v>
          </cell>
        </row>
        <row r="96">
          <cell r="B96" t="str">
            <v>D</v>
          </cell>
          <cell r="AU96">
            <v>0</v>
          </cell>
        </row>
        <row r="97">
          <cell r="B97" t="str">
            <v>D</v>
          </cell>
          <cell r="AU97">
            <v>0</v>
          </cell>
        </row>
        <row r="98">
          <cell r="B98" t="str">
            <v>D</v>
          </cell>
          <cell r="AU98">
            <v>0</v>
          </cell>
        </row>
        <row r="99">
          <cell r="B99" t="str">
            <v>D</v>
          </cell>
          <cell r="AU99">
            <v>0</v>
          </cell>
        </row>
        <row r="100">
          <cell r="B100" t="str">
            <v>D</v>
          </cell>
          <cell r="AU100">
            <v>0</v>
          </cell>
        </row>
        <row r="101">
          <cell r="B101" t="str">
            <v>D</v>
          </cell>
        </row>
        <row r="104">
          <cell r="B104" t="str">
            <v>D</v>
          </cell>
          <cell r="AU104">
            <v>0</v>
          </cell>
        </row>
        <row r="105">
          <cell r="B105" t="str">
            <v>D</v>
          </cell>
          <cell r="AU105">
            <v>0</v>
          </cell>
        </row>
        <row r="106">
          <cell r="B106" t="str">
            <v>D</v>
          </cell>
          <cell r="AU106">
            <v>0</v>
          </cell>
        </row>
        <row r="107">
          <cell r="B107" t="str">
            <v>D</v>
          </cell>
          <cell r="AU107">
            <v>0</v>
          </cell>
        </row>
        <row r="108">
          <cell r="B108" t="str">
            <v>D</v>
          </cell>
          <cell r="AU108">
            <v>0</v>
          </cell>
        </row>
        <row r="109">
          <cell r="B109" t="str">
            <v>D</v>
          </cell>
          <cell r="AU109">
            <v>0</v>
          </cell>
        </row>
        <row r="110">
          <cell r="B110" t="str">
            <v>D</v>
          </cell>
          <cell r="AU110">
            <v>0</v>
          </cell>
        </row>
        <row r="111">
          <cell r="B111" t="str">
            <v>D</v>
          </cell>
          <cell r="AU111">
            <v>0</v>
          </cell>
        </row>
        <row r="112">
          <cell r="B112" t="str">
            <v>D</v>
          </cell>
          <cell r="AU112">
            <v>0</v>
          </cell>
        </row>
        <row r="113">
          <cell r="B113" t="str">
            <v>D</v>
          </cell>
          <cell r="AU113">
            <v>0</v>
          </cell>
        </row>
        <row r="114">
          <cell r="B114" t="str">
            <v>D</v>
          </cell>
          <cell r="AU114">
            <v>0</v>
          </cell>
        </row>
        <row r="115">
          <cell r="B115" t="str">
            <v>D</v>
          </cell>
          <cell r="AU115">
            <v>0</v>
          </cell>
        </row>
        <row r="116">
          <cell r="B116" t="str">
            <v>D</v>
          </cell>
        </row>
        <row r="117">
          <cell r="B117" t="str">
            <v>D</v>
          </cell>
          <cell r="AU117">
            <v>0</v>
          </cell>
        </row>
        <row r="118">
          <cell r="B118" t="str">
            <v>D</v>
          </cell>
        </row>
        <row r="119">
          <cell r="B119" t="str">
            <v>D</v>
          </cell>
          <cell r="AU119">
            <v>0</v>
          </cell>
        </row>
        <row r="121">
          <cell r="B121" t="str">
            <v>D</v>
          </cell>
          <cell r="AU121">
            <v>0</v>
          </cell>
        </row>
        <row r="122">
          <cell r="B122" t="str">
            <v>D</v>
          </cell>
          <cell r="AU122">
            <v>0</v>
          </cell>
        </row>
        <row r="123">
          <cell r="B123" t="str">
            <v>D</v>
          </cell>
          <cell r="AU123">
            <v>0</v>
          </cell>
        </row>
        <row r="124">
          <cell r="B124" t="str">
            <v>D</v>
          </cell>
          <cell r="AU124">
            <v>0</v>
          </cell>
        </row>
        <row r="125">
          <cell r="B125" t="str">
            <v>D</v>
          </cell>
          <cell r="AU125">
            <v>0</v>
          </cell>
        </row>
        <row r="126">
          <cell r="B126" t="str">
            <v>D</v>
          </cell>
          <cell r="AU126">
            <v>0</v>
          </cell>
        </row>
        <row r="130">
          <cell r="B130" t="str">
            <v>E</v>
          </cell>
          <cell r="AU130">
            <v>0</v>
          </cell>
        </row>
        <row r="131">
          <cell r="B131" t="str">
            <v>E</v>
          </cell>
          <cell r="AU131">
            <v>0</v>
          </cell>
        </row>
        <row r="133">
          <cell r="B133" t="str">
            <v>E</v>
          </cell>
          <cell r="AU133">
            <v>0</v>
          </cell>
        </row>
        <row r="134">
          <cell r="B134" t="str">
            <v>E</v>
          </cell>
          <cell r="AU134">
            <v>0</v>
          </cell>
        </row>
        <row r="135">
          <cell r="B135" t="str">
            <v>E</v>
          </cell>
          <cell r="AU135">
            <v>0</v>
          </cell>
        </row>
        <row r="136">
          <cell r="B136" t="str">
            <v>E</v>
          </cell>
          <cell r="AU136">
            <v>0</v>
          </cell>
        </row>
        <row r="137">
          <cell r="B137" t="str">
            <v>E</v>
          </cell>
          <cell r="AU137">
            <v>0</v>
          </cell>
        </row>
        <row r="138">
          <cell r="B138" t="str">
            <v>E</v>
          </cell>
          <cell r="AU138">
            <v>0</v>
          </cell>
        </row>
        <row r="139">
          <cell r="B139" t="str">
            <v>E</v>
          </cell>
          <cell r="AU139">
            <v>0</v>
          </cell>
        </row>
        <row r="140">
          <cell r="B140" t="str">
            <v>E</v>
          </cell>
          <cell r="AU140">
            <v>0</v>
          </cell>
        </row>
        <row r="141">
          <cell r="B141" t="str">
            <v>E</v>
          </cell>
          <cell r="AU141">
            <v>0</v>
          </cell>
        </row>
        <row r="142">
          <cell r="B142" t="str">
            <v>E</v>
          </cell>
        </row>
        <row r="143">
          <cell r="B143" t="str">
            <v>E</v>
          </cell>
          <cell r="AU143">
            <v>0</v>
          </cell>
        </row>
        <row r="144">
          <cell r="B144" t="str">
            <v>E</v>
          </cell>
          <cell r="AU144">
            <v>0</v>
          </cell>
        </row>
        <row r="145">
          <cell r="B145" t="str">
            <v>E</v>
          </cell>
          <cell r="AU145">
            <v>0</v>
          </cell>
        </row>
        <row r="146">
          <cell r="B146" t="str">
            <v>E</v>
          </cell>
          <cell r="AU146">
            <v>0</v>
          </cell>
        </row>
        <row r="147">
          <cell r="B147" t="str">
            <v>E</v>
          </cell>
          <cell r="AU147">
            <v>0</v>
          </cell>
        </row>
        <row r="148">
          <cell r="B148" t="str">
            <v>E</v>
          </cell>
          <cell r="AU148">
            <v>0</v>
          </cell>
        </row>
        <row r="149">
          <cell r="B149" t="str">
            <v>E</v>
          </cell>
          <cell r="AU149">
            <v>0</v>
          </cell>
        </row>
        <row r="150">
          <cell r="B150" t="str">
            <v>E</v>
          </cell>
          <cell r="AU150">
            <v>0</v>
          </cell>
        </row>
        <row r="152">
          <cell r="B152" t="str">
            <v>E</v>
          </cell>
          <cell r="AU152">
            <v>0</v>
          </cell>
        </row>
        <row r="153">
          <cell r="B153" t="str">
            <v>E</v>
          </cell>
          <cell r="AU153">
            <v>0</v>
          </cell>
        </row>
        <row r="154">
          <cell r="B154" t="str">
            <v>E</v>
          </cell>
          <cell r="AU154">
            <v>0</v>
          </cell>
        </row>
        <row r="155">
          <cell r="B155" t="str">
            <v>E</v>
          </cell>
          <cell r="AU155">
            <v>0</v>
          </cell>
        </row>
        <row r="156">
          <cell r="B156" t="str">
            <v>E</v>
          </cell>
          <cell r="AU156">
            <v>0</v>
          </cell>
        </row>
        <row r="157">
          <cell r="B157" t="str">
            <v>E</v>
          </cell>
          <cell r="AU157">
            <v>0</v>
          </cell>
        </row>
        <row r="158">
          <cell r="B158" t="str">
            <v>E</v>
          </cell>
          <cell r="AU158">
            <v>0</v>
          </cell>
        </row>
        <row r="159">
          <cell r="B159" t="str">
            <v>E</v>
          </cell>
          <cell r="AU159">
            <v>0</v>
          </cell>
        </row>
        <row r="160">
          <cell r="B160" t="str">
            <v>E</v>
          </cell>
          <cell r="AU160">
            <v>0</v>
          </cell>
        </row>
        <row r="161">
          <cell r="B161" t="str">
            <v>E</v>
          </cell>
          <cell r="AU161">
            <v>0</v>
          </cell>
        </row>
        <row r="162">
          <cell r="B162" t="str">
            <v>E</v>
          </cell>
          <cell r="AU162">
            <v>0</v>
          </cell>
        </row>
        <row r="163">
          <cell r="B163" t="str">
            <v>E</v>
          </cell>
          <cell r="AU163">
            <v>0</v>
          </cell>
        </row>
        <row r="164">
          <cell r="B164" t="str">
            <v>E</v>
          </cell>
          <cell r="AU164">
            <v>0</v>
          </cell>
        </row>
        <row r="165">
          <cell r="B165" t="str">
            <v>E</v>
          </cell>
          <cell r="AU165">
            <v>0</v>
          </cell>
        </row>
        <row r="166">
          <cell r="B166" t="str">
            <v>E</v>
          </cell>
          <cell r="AU166">
            <v>0</v>
          </cell>
        </row>
        <row r="167">
          <cell r="B167" t="str">
            <v>E</v>
          </cell>
          <cell r="AU167">
            <v>0</v>
          </cell>
        </row>
        <row r="168">
          <cell r="B168" t="str">
            <v>E</v>
          </cell>
        </row>
        <row r="169">
          <cell r="B169" t="str">
            <v>E</v>
          </cell>
          <cell r="AU169">
            <v>0</v>
          </cell>
        </row>
        <row r="170">
          <cell r="B170" t="str">
            <v>E</v>
          </cell>
          <cell r="AU170">
            <v>0</v>
          </cell>
        </row>
        <row r="171">
          <cell r="B171" t="str">
            <v>E</v>
          </cell>
          <cell r="AU171">
            <v>0</v>
          </cell>
        </row>
        <row r="176">
          <cell r="B176" t="str">
            <v>E</v>
          </cell>
          <cell r="AU176">
            <v>0</v>
          </cell>
        </row>
        <row r="177">
          <cell r="B177" t="str">
            <v>E</v>
          </cell>
          <cell r="AU177">
            <v>0</v>
          </cell>
        </row>
        <row r="178">
          <cell r="B178" t="str">
            <v>E</v>
          </cell>
          <cell r="AU178">
            <v>0</v>
          </cell>
        </row>
        <row r="179">
          <cell r="B179" t="str">
            <v>E</v>
          </cell>
          <cell r="AU179">
            <v>0</v>
          </cell>
        </row>
        <row r="180">
          <cell r="B180" t="str">
            <v>E</v>
          </cell>
          <cell r="AU180">
            <v>0</v>
          </cell>
        </row>
        <row r="181">
          <cell r="B181" t="str">
            <v>E</v>
          </cell>
          <cell r="AU181">
            <v>0</v>
          </cell>
        </row>
        <row r="182">
          <cell r="B182" t="str">
            <v>E</v>
          </cell>
          <cell r="AU182">
            <v>0</v>
          </cell>
        </row>
        <row r="183">
          <cell r="B183" t="str">
            <v>E</v>
          </cell>
          <cell r="AU183">
            <v>0</v>
          </cell>
        </row>
        <row r="189">
          <cell r="B189" t="str">
            <v>F</v>
          </cell>
          <cell r="AU189">
            <v>0</v>
          </cell>
        </row>
        <row r="190">
          <cell r="B190" t="str">
            <v>F</v>
          </cell>
          <cell r="AU190">
            <v>0</v>
          </cell>
        </row>
        <row r="191">
          <cell r="B191" t="str">
            <v>F</v>
          </cell>
          <cell r="AU191">
            <v>0</v>
          </cell>
        </row>
        <row r="194">
          <cell r="B194" t="str">
            <v>F</v>
          </cell>
          <cell r="AU194">
            <v>0</v>
          </cell>
        </row>
        <row r="195">
          <cell r="B195" t="str">
            <v>F</v>
          </cell>
          <cell r="AU195">
            <v>0</v>
          </cell>
        </row>
        <row r="197">
          <cell r="B197" t="str">
            <v>F</v>
          </cell>
          <cell r="AU197">
            <v>0</v>
          </cell>
        </row>
        <row r="198">
          <cell r="B198" t="str">
            <v>F</v>
          </cell>
          <cell r="AU198">
            <v>0</v>
          </cell>
        </row>
        <row r="199">
          <cell r="B199" t="str">
            <v>F</v>
          </cell>
          <cell r="AU199">
            <v>0</v>
          </cell>
        </row>
        <row r="200">
          <cell r="B200" t="str">
            <v>F</v>
          </cell>
          <cell r="AU200">
            <v>0</v>
          </cell>
        </row>
        <row r="201">
          <cell r="B201" t="str">
            <v>F</v>
          </cell>
          <cell r="AU201">
            <v>0</v>
          </cell>
        </row>
        <row r="202">
          <cell r="B202" t="str">
            <v>F</v>
          </cell>
          <cell r="AU202">
            <v>0</v>
          </cell>
        </row>
        <row r="203">
          <cell r="B203" t="str">
            <v>F</v>
          </cell>
          <cell r="AU203">
            <v>0</v>
          </cell>
        </row>
        <row r="204">
          <cell r="B204" t="str">
            <v>F</v>
          </cell>
        </row>
        <row r="205">
          <cell r="B205" t="str">
            <v>F</v>
          </cell>
          <cell r="AU205">
            <v>0</v>
          </cell>
        </row>
        <row r="207">
          <cell r="B207" t="str">
            <v>F</v>
          </cell>
          <cell r="AU207">
            <v>0</v>
          </cell>
        </row>
        <row r="208">
          <cell r="B208" t="str">
            <v>F</v>
          </cell>
          <cell r="AU208">
            <v>0</v>
          </cell>
        </row>
        <row r="209">
          <cell r="B209" t="str">
            <v>F</v>
          </cell>
          <cell r="AU209">
            <v>0</v>
          </cell>
        </row>
        <row r="210">
          <cell r="B210" t="str">
            <v>F</v>
          </cell>
        </row>
        <row r="211">
          <cell r="B211" t="str">
            <v>F</v>
          </cell>
          <cell r="AU211">
            <v>0</v>
          </cell>
        </row>
        <row r="212">
          <cell r="B212" t="str">
            <v>F</v>
          </cell>
          <cell r="AU212">
            <v>0</v>
          </cell>
        </row>
        <row r="213">
          <cell r="B213" t="str">
            <v>F</v>
          </cell>
        </row>
        <row r="214">
          <cell r="B214" t="str">
            <v>F</v>
          </cell>
          <cell r="AU214">
            <v>0</v>
          </cell>
        </row>
        <row r="218">
          <cell r="B218" t="str">
            <v>F</v>
          </cell>
          <cell r="AU218">
            <v>0</v>
          </cell>
        </row>
        <row r="219">
          <cell r="B219" t="str">
            <v>F</v>
          </cell>
          <cell r="AU219">
            <v>0</v>
          </cell>
        </row>
        <row r="221">
          <cell r="B221" t="str">
            <v>F</v>
          </cell>
          <cell r="AU221">
            <v>0</v>
          </cell>
        </row>
        <row r="222">
          <cell r="B222" t="str">
            <v>F</v>
          </cell>
          <cell r="AU222">
            <v>0</v>
          </cell>
        </row>
        <row r="223">
          <cell r="B223" t="str">
            <v>F</v>
          </cell>
          <cell r="AU223">
            <v>0</v>
          </cell>
        </row>
        <row r="224">
          <cell r="B224" t="str">
            <v>F</v>
          </cell>
          <cell r="AU224">
            <v>0</v>
          </cell>
        </row>
        <row r="225">
          <cell r="B225" t="str">
            <v>F</v>
          </cell>
          <cell r="AU225">
            <v>0</v>
          </cell>
        </row>
        <row r="226">
          <cell r="B226" t="str">
            <v>F</v>
          </cell>
          <cell r="AU226">
            <v>0</v>
          </cell>
        </row>
        <row r="227">
          <cell r="B227" t="str">
            <v>F</v>
          </cell>
          <cell r="AU227">
            <v>0</v>
          </cell>
        </row>
        <row r="228">
          <cell r="B228" t="str">
            <v>F</v>
          </cell>
          <cell r="AU228">
            <v>0</v>
          </cell>
        </row>
        <row r="229">
          <cell r="B229" t="str">
            <v>F</v>
          </cell>
        </row>
        <row r="230">
          <cell r="B230" t="str">
            <v>F</v>
          </cell>
          <cell r="AU230">
            <v>0</v>
          </cell>
        </row>
        <row r="232">
          <cell r="B232" t="str">
            <v>F</v>
          </cell>
          <cell r="AU232">
            <v>0</v>
          </cell>
        </row>
        <row r="233">
          <cell r="B233" t="str">
            <v>F</v>
          </cell>
          <cell r="AU233">
            <v>0</v>
          </cell>
        </row>
        <row r="234">
          <cell r="B234" t="str">
            <v>F</v>
          </cell>
          <cell r="AU234">
            <v>0</v>
          </cell>
        </row>
        <row r="236">
          <cell r="B236" t="str">
            <v>F</v>
          </cell>
          <cell r="AU236">
            <v>0</v>
          </cell>
        </row>
        <row r="237">
          <cell r="B237" t="str">
            <v>F</v>
          </cell>
          <cell r="AU237">
            <v>0</v>
          </cell>
        </row>
        <row r="239">
          <cell r="B239" t="str">
            <v>F</v>
          </cell>
          <cell r="AU239">
            <v>0</v>
          </cell>
        </row>
        <row r="240">
          <cell r="B240" t="str">
            <v>F</v>
          </cell>
          <cell r="AU240">
            <v>0</v>
          </cell>
        </row>
        <row r="241">
          <cell r="B241" t="str">
            <v>F</v>
          </cell>
          <cell r="AU241">
            <v>0</v>
          </cell>
        </row>
        <row r="242">
          <cell r="B242" t="str">
            <v>F</v>
          </cell>
          <cell r="AU242">
            <v>0</v>
          </cell>
        </row>
        <row r="243">
          <cell r="B243" t="str">
            <v>F</v>
          </cell>
          <cell r="AU243">
            <v>0</v>
          </cell>
        </row>
        <row r="244">
          <cell r="B244" t="str">
            <v>F</v>
          </cell>
          <cell r="AU244">
            <v>0</v>
          </cell>
        </row>
        <row r="245">
          <cell r="B245" t="str">
            <v>F</v>
          </cell>
          <cell r="AU245">
            <v>0</v>
          </cell>
        </row>
        <row r="246">
          <cell r="B246" t="str">
            <v>F</v>
          </cell>
          <cell r="AU246">
            <v>0</v>
          </cell>
        </row>
        <row r="247">
          <cell r="B247" t="str">
            <v>F</v>
          </cell>
          <cell r="AU247">
            <v>0</v>
          </cell>
        </row>
        <row r="249">
          <cell r="B249" t="str">
            <v>F</v>
          </cell>
          <cell r="AU249">
            <v>0</v>
          </cell>
        </row>
        <row r="250">
          <cell r="B250" t="str">
            <v>F</v>
          </cell>
          <cell r="AU250">
            <v>0</v>
          </cell>
        </row>
        <row r="251">
          <cell r="B251" t="str">
            <v>F</v>
          </cell>
          <cell r="AU251">
            <v>0</v>
          </cell>
        </row>
        <row r="254">
          <cell r="B254" t="str">
            <v>F</v>
          </cell>
          <cell r="AU254">
            <v>0</v>
          </cell>
        </row>
        <row r="255">
          <cell r="B255" t="str">
            <v>F</v>
          </cell>
          <cell r="AU255">
            <v>0</v>
          </cell>
        </row>
        <row r="256">
          <cell r="B256" t="str">
            <v>F</v>
          </cell>
          <cell r="AU256">
            <v>0</v>
          </cell>
        </row>
        <row r="257">
          <cell r="B257" t="str">
            <v>F</v>
          </cell>
          <cell r="AU257">
            <v>0</v>
          </cell>
        </row>
        <row r="258">
          <cell r="B258" t="str">
            <v>F</v>
          </cell>
          <cell r="AU258">
            <v>0</v>
          </cell>
        </row>
        <row r="259">
          <cell r="B259" t="str">
            <v>F</v>
          </cell>
          <cell r="AU259">
            <v>0</v>
          </cell>
        </row>
        <row r="260">
          <cell r="B260" t="str">
            <v>F</v>
          </cell>
        </row>
        <row r="261">
          <cell r="B261" t="str">
            <v>F</v>
          </cell>
          <cell r="AU261">
            <v>0</v>
          </cell>
        </row>
        <row r="262">
          <cell r="B262" t="str">
            <v>F</v>
          </cell>
        </row>
        <row r="263">
          <cell r="B263" t="str">
            <v>F</v>
          </cell>
        </row>
        <row r="265">
          <cell r="B265" t="str">
            <v>F</v>
          </cell>
          <cell r="AU265">
            <v>0</v>
          </cell>
        </row>
        <row r="271">
          <cell r="B271" t="str">
            <v>H</v>
          </cell>
          <cell r="AU271">
            <v>0</v>
          </cell>
        </row>
        <row r="272">
          <cell r="B272" t="str">
            <v>H</v>
          </cell>
          <cell r="AU272">
            <v>0</v>
          </cell>
        </row>
        <row r="275">
          <cell r="B275" t="str">
            <v>H</v>
          </cell>
          <cell r="AU275">
            <v>0</v>
          </cell>
        </row>
        <row r="276">
          <cell r="B276" t="str">
            <v>H</v>
          </cell>
          <cell r="AU276">
            <v>0</v>
          </cell>
        </row>
        <row r="277">
          <cell r="B277" t="str">
            <v>H</v>
          </cell>
          <cell r="AU277">
            <v>0</v>
          </cell>
        </row>
        <row r="278">
          <cell r="B278" t="str">
            <v>H</v>
          </cell>
          <cell r="AU278">
            <v>0</v>
          </cell>
        </row>
        <row r="279">
          <cell r="B279" t="str">
            <v>H</v>
          </cell>
          <cell r="AU279">
            <v>0</v>
          </cell>
        </row>
        <row r="281">
          <cell r="B281" t="str">
            <v>H</v>
          </cell>
          <cell r="AU281">
            <v>0</v>
          </cell>
        </row>
        <row r="282">
          <cell r="B282" t="str">
            <v>H</v>
          </cell>
          <cell r="AU282">
            <v>0</v>
          </cell>
        </row>
        <row r="283">
          <cell r="B283" t="str">
            <v>H</v>
          </cell>
        </row>
        <row r="284">
          <cell r="B284" t="str">
            <v>H</v>
          </cell>
          <cell r="AU284">
            <v>0</v>
          </cell>
        </row>
        <row r="285">
          <cell r="B285" t="str">
            <v>H</v>
          </cell>
          <cell r="AU285">
            <v>0</v>
          </cell>
        </row>
        <row r="286">
          <cell r="B286" t="str">
            <v>H</v>
          </cell>
          <cell r="AU286">
            <v>0</v>
          </cell>
        </row>
        <row r="287">
          <cell r="B287" t="str">
            <v>H</v>
          </cell>
        </row>
        <row r="288">
          <cell r="B288" t="str">
            <v>H</v>
          </cell>
          <cell r="AU288">
            <v>0</v>
          </cell>
        </row>
        <row r="289">
          <cell r="B289" t="str">
            <v>H</v>
          </cell>
          <cell r="AU289">
            <v>0</v>
          </cell>
        </row>
        <row r="290">
          <cell r="B290" t="str">
            <v>H</v>
          </cell>
        </row>
        <row r="291">
          <cell r="B291" t="str">
            <v>H</v>
          </cell>
        </row>
        <row r="293">
          <cell r="B293" t="str">
            <v>H</v>
          </cell>
          <cell r="AU293">
            <v>0</v>
          </cell>
        </row>
        <row r="294">
          <cell r="B294" t="str">
            <v>H</v>
          </cell>
          <cell r="AU294">
            <v>0</v>
          </cell>
        </row>
        <row r="295">
          <cell r="B295" t="str">
            <v>H</v>
          </cell>
          <cell r="AU295">
            <v>0</v>
          </cell>
        </row>
        <row r="296">
          <cell r="B296" t="str">
            <v>H</v>
          </cell>
          <cell r="AU296">
            <v>0</v>
          </cell>
        </row>
        <row r="297">
          <cell r="B297" t="str">
            <v>H</v>
          </cell>
          <cell r="AU297">
            <v>0</v>
          </cell>
        </row>
        <row r="298">
          <cell r="B298" t="str">
            <v>H</v>
          </cell>
          <cell r="AU298">
            <v>0</v>
          </cell>
        </row>
        <row r="299">
          <cell r="B299" t="str">
            <v>H</v>
          </cell>
        </row>
        <row r="300">
          <cell r="B300" t="str">
            <v>H</v>
          </cell>
        </row>
        <row r="302">
          <cell r="B302" t="str">
            <v>H</v>
          </cell>
        </row>
        <row r="303">
          <cell r="B303" t="str">
            <v>H</v>
          </cell>
        </row>
        <row r="304">
          <cell r="B304" t="str">
            <v>H</v>
          </cell>
          <cell r="AU304">
            <v>0</v>
          </cell>
        </row>
        <row r="305">
          <cell r="B305" t="str">
            <v>H</v>
          </cell>
        </row>
        <row r="306">
          <cell r="B306" t="str">
            <v>H</v>
          </cell>
          <cell r="AU306">
            <v>0</v>
          </cell>
        </row>
        <row r="307">
          <cell r="B307" t="str">
            <v>H</v>
          </cell>
        </row>
        <row r="308">
          <cell r="B308" t="str">
            <v>H</v>
          </cell>
          <cell r="AU308">
            <v>0</v>
          </cell>
        </row>
        <row r="309">
          <cell r="B309" t="str">
            <v>H</v>
          </cell>
          <cell r="AU309">
            <v>0</v>
          </cell>
        </row>
        <row r="310">
          <cell r="B310" t="str">
            <v>H</v>
          </cell>
          <cell r="AU310">
            <v>0</v>
          </cell>
        </row>
        <row r="312">
          <cell r="B312" t="str">
            <v>H</v>
          </cell>
          <cell r="AU312">
            <v>0</v>
          </cell>
        </row>
        <row r="313">
          <cell r="B313" t="str">
            <v>H</v>
          </cell>
          <cell r="AU313">
            <v>0</v>
          </cell>
        </row>
        <row r="314">
          <cell r="B314" t="str">
            <v>H</v>
          </cell>
          <cell r="AU314">
            <v>0</v>
          </cell>
        </row>
        <row r="315">
          <cell r="B315" t="str">
            <v>H</v>
          </cell>
        </row>
        <row r="316">
          <cell r="B316" t="str">
            <v>H</v>
          </cell>
        </row>
        <row r="317">
          <cell r="B317" t="str">
            <v>H</v>
          </cell>
          <cell r="AU317">
            <v>0</v>
          </cell>
        </row>
        <row r="318">
          <cell r="B318" t="str">
            <v>H</v>
          </cell>
        </row>
        <row r="319">
          <cell r="B319" t="str">
            <v>H</v>
          </cell>
          <cell r="AU319">
            <v>0</v>
          </cell>
        </row>
        <row r="320">
          <cell r="B320" t="str">
            <v>H</v>
          </cell>
          <cell r="AU320">
            <v>0</v>
          </cell>
        </row>
        <row r="321">
          <cell r="B321" t="str">
            <v>H</v>
          </cell>
        </row>
        <row r="322">
          <cell r="B322" t="str">
            <v>H</v>
          </cell>
          <cell r="AU322">
            <v>0</v>
          </cell>
        </row>
        <row r="323">
          <cell r="B323" t="str">
            <v>H</v>
          </cell>
          <cell r="AU323">
            <v>0</v>
          </cell>
        </row>
        <row r="324">
          <cell r="B324" t="str">
            <v>H</v>
          </cell>
        </row>
        <row r="325">
          <cell r="B325" t="str">
            <v>H</v>
          </cell>
        </row>
        <row r="327">
          <cell r="B327" t="str">
            <v>H</v>
          </cell>
          <cell r="AU327">
            <v>0</v>
          </cell>
        </row>
        <row r="328">
          <cell r="B328" t="str">
            <v>H</v>
          </cell>
          <cell r="AU328">
            <v>0</v>
          </cell>
        </row>
        <row r="329">
          <cell r="B329" t="str">
            <v>H</v>
          </cell>
          <cell r="AU329">
            <v>0</v>
          </cell>
        </row>
        <row r="330">
          <cell r="B330" t="str">
            <v>H</v>
          </cell>
          <cell r="AU330">
            <v>0</v>
          </cell>
        </row>
        <row r="331">
          <cell r="B331" t="str">
            <v>H</v>
          </cell>
          <cell r="AU331">
            <v>0</v>
          </cell>
        </row>
        <row r="332">
          <cell r="B332" t="str">
            <v>H</v>
          </cell>
          <cell r="AU332">
            <v>0</v>
          </cell>
        </row>
        <row r="333">
          <cell r="B333" t="str">
            <v>H</v>
          </cell>
          <cell r="AU333">
            <v>0</v>
          </cell>
        </row>
        <row r="334">
          <cell r="B334" t="str">
            <v>H</v>
          </cell>
          <cell r="AU334">
            <v>0</v>
          </cell>
        </row>
        <row r="336">
          <cell r="B336" t="str">
            <v>H</v>
          </cell>
          <cell r="AU336">
            <v>0</v>
          </cell>
        </row>
        <row r="337">
          <cell r="B337" t="str">
            <v>H</v>
          </cell>
          <cell r="AU337">
            <v>0</v>
          </cell>
        </row>
        <row r="338">
          <cell r="B338" t="str">
            <v>H</v>
          </cell>
          <cell r="AU338">
            <v>0</v>
          </cell>
        </row>
        <row r="339">
          <cell r="B339" t="str">
            <v>H</v>
          </cell>
          <cell r="AU339">
            <v>0</v>
          </cell>
        </row>
        <row r="340">
          <cell r="B340" t="str">
            <v>H</v>
          </cell>
          <cell r="AU340">
            <v>0</v>
          </cell>
        </row>
        <row r="342">
          <cell r="B342" t="str">
            <v>H</v>
          </cell>
        </row>
        <row r="343">
          <cell r="B343" t="str">
            <v>H</v>
          </cell>
        </row>
        <row r="346">
          <cell r="B346" t="str">
            <v>H</v>
          </cell>
          <cell r="AU346">
            <v>0</v>
          </cell>
        </row>
        <row r="347">
          <cell r="B347" t="str">
            <v>H</v>
          </cell>
          <cell r="AU347">
            <v>0</v>
          </cell>
        </row>
        <row r="348">
          <cell r="B348" t="str">
            <v>H</v>
          </cell>
          <cell r="AU348">
            <v>0</v>
          </cell>
        </row>
        <row r="349">
          <cell r="B349" t="str">
            <v>H</v>
          </cell>
          <cell r="AU349">
            <v>0</v>
          </cell>
        </row>
        <row r="350">
          <cell r="B350" t="str">
            <v>H</v>
          </cell>
          <cell r="AU350">
            <v>0</v>
          </cell>
        </row>
        <row r="352">
          <cell r="B352" t="str">
            <v>H</v>
          </cell>
          <cell r="AU352">
            <v>0</v>
          </cell>
        </row>
        <row r="353">
          <cell r="B353" t="str">
            <v>H</v>
          </cell>
          <cell r="AU353">
            <v>0</v>
          </cell>
        </row>
        <row r="354">
          <cell r="B354" t="str">
            <v>H</v>
          </cell>
        </row>
        <row r="355">
          <cell r="B355" t="str">
            <v>H</v>
          </cell>
          <cell r="AU355">
            <v>0</v>
          </cell>
        </row>
        <row r="356">
          <cell r="B356" t="str">
            <v>H</v>
          </cell>
          <cell r="AU356">
            <v>0</v>
          </cell>
        </row>
        <row r="357">
          <cell r="B357" t="str">
            <v>H</v>
          </cell>
          <cell r="AU357">
            <v>0</v>
          </cell>
        </row>
        <row r="358">
          <cell r="B358" t="str">
            <v>H</v>
          </cell>
        </row>
        <row r="359">
          <cell r="B359" t="str">
            <v>H</v>
          </cell>
          <cell r="AU359">
            <v>0</v>
          </cell>
        </row>
        <row r="360">
          <cell r="B360" t="str">
            <v>H</v>
          </cell>
          <cell r="AU360">
            <v>0</v>
          </cell>
        </row>
        <row r="361">
          <cell r="B361" t="str">
            <v>H</v>
          </cell>
        </row>
        <row r="362">
          <cell r="B362" t="str">
            <v>H</v>
          </cell>
        </row>
        <row r="364">
          <cell r="B364" t="str">
            <v>H</v>
          </cell>
          <cell r="AU364">
            <v>0</v>
          </cell>
        </row>
        <row r="365">
          <cell r="B365" t="str">
            <v>H</v>
          </cell>
          <cell r="AU365">
            <v>0</v>
          </cell>
        </row>
        <row r="366">
          <cell r="B366" t="str">
            <v>H</v>
          </cell>
          <cell r="AU366">
            <v>0</v>
          </cell>
        </row>
        <row r="367">
          <cell r="B367" t="str">
            <v>H</v>
          </cell>
          <cell r="AU367">
            <v>0</v>
          </cell>
        </row>
        <row r="368">
          <cell r="B368" t="str">
            <v>H</v>
          </cell>
          <cell r="AU368">
            <v>0</v>
          </cell>
        </row>
        <row r="369">
          <cell r="B369" t="str">
            <v>H</v>
          </cell>
          <cell r="AU369">
            <v>0</v>
          </cell>
        </row>
        <row r="370">
          <cell r="B370" t="str">
            <v>H</v>
          </cell>
        </row>
        <row r="371">
          <cell r="B371" t="str">
            <v>H</v>
          </cell>
        </row>
        <row r="373">
          <cell r="B373" t="str">
            <v>H</v>
          </cell>
        </row>
        <row r="374">
          <cell r="B374" t="str">
            <v>H</v>
          </cell>
        </row>
        <row r="375">
          <cell r="B375" t="str">
            <v>H</v>
          </cell>
          <cell r="AU375">
            <v>0</v>
          </cell>
        </row>
        <row r="376">
          <cell r="B376" t="str">
            <v>H</v>
          </cell>
        </row>
        <row r="377">
          <cell r="B377" t="str">
            <v>H</v>
          </cell>
          <cell r="AU377">
            <v>0</v>
          </cell>
        </row>
        <row r="378">
          <cell r="B378" t="str">
            <v>H</v>
          </cell>
        </row>
        <row r="379">
          <cell r="B379" t="str">
            <v>H</v>
          </cell>
          <cell r="AU379">
            <v>0</v>
          </cell>
        </row>
        <row r="380">
          <cell r="B380" t="str">
            <v>H</v>
          </cell>
          <cell r="AU380">
            <v>0</v>
          </cell>
        </row>
        <row r="381">
          <cell r="B381" t="str">
            <v>H</v>
          </cell>
          <cell r="AU381">
            <v>0</v>
          </cell>
        </row>
        <row r="383">
          <cell r="B383" t="str">
            <v>H</v>
          </cell>
          <cell r="AU383">
            <v>0</v>
          </cell>
        </row>
        <row r="384">
          <cell r="B384" t="str">
            <v>H</v>
          </cell>
          <cell r="AU384">
            <v>0</v>
          </cell>
        </row>
        <row r="385">
          <cell r="B385" t="str">
            <v>H</v>
          </cell>
          <cell r="AU385">
            <v>0</v>
          </cell>
        </row>
        <row r="386">
          <cell r="B386" t="str">
            <v>H</v>
          </cell>
        </row>
        <row r="387">
          <cell r="B387" t="str">
            <v>H</v>
          </cell>
          <cell r="AU387">
            <v>0</v>
          </cell>
        </row>
        <row r="388">
          <cell r="B388" t="str">
            <v>H</v>
          </cell>
        </row>
        <row r="389">
          <cell r="B389" t="str">
            <v>H</v>
          </cell>
          <cell r="AU389">
            <v>0</v>
          </cell>
        </row>
        <row r="390">
          <cell r="B390" t="str">
            <v>H</v>
          </cell>
          <cell r="AU390">
            <v>0</v>
          </cell>
        </row>
        <row r="391">
          <cell r="B391" t="str">
            <v>H</v>
          </cell>
        </row>
        <row r="392">
          <cell r="B392" t="str">
            <v>H</v>
          </cell>
          <cell r="AU392">
            <v>0</v>
          </cell>
        </row>
        <row r="393">
          <cell r="B393" t="str">
            <v>H</v>
          </cell>
          <cell r="AU393">
            <v>0</v>
          </cell>
        </row>
        <row r="394">
          <cell r="B394" t="str">
            <v>H</v>
          </cell>
        </row>
        <row r="395">
          <cell r="B395" t="str">
            <v>H</v>
          </cell>
        </row>
        <row r="397">
          <cell r="B397" t="str">
            <v>H</v>
          </cell>
          <cell r="AU397">
            <v>0</v>
          </cell>
        </row>
        <row r="398">
          <cell r="B398" t="str">
            <v>H</v>
          </cell>
          <cell r="AU398">
            <v>0</v>
          </cell>
        </row>
        <row r="399">
          <cell r="B399" t="str">
            <v>H</v>
          </cell>
          <cell r="AU399">
            <v>0</v>
          </cell>
        </row>
        <row r="400">
          <cell r="B400" t="str">
            <v>H</v>
          </cell>
          <cell r="AU400">
            <v>0</v>
          </cell>
        </row>
        <row r="401">
          <cell r="B401" t="str">
            <v>H</v>
          </cell>
          <cell r="AU401">
            <v>0</v>
          </cell>
        </row>
        <row r="402">
          <cell r="B402" t="str">
            <v>H</v>
          </cell>
          <cell r="AU402">
            <v>0</v>
          </cell>
        </row>
        <row r="403">
          <cell r="B403" t="str">
            <v>H</v>
          </cell>
          <cell r="AU403">
            <v>0</v>
          </cell>
        </row>
        <row r="404">
          <cell r="B404" t="str">
            <v>H</v>
          </cell>
          <cell r="AU404">
            <v>0</v>
          </cell>
        </row>
        <row r="406">
          <cell r="B406" t="str">
            <v>H</v>
          </cell>
          <cell r="AU406">
            <v>0</v>
          </cell>
        </row>
        <row r="407">
          <cell r="B407" t="str">
            <v>H</v>
          </cell>
          <cell r="AU407">
            <v>0</v>
          </cell>
        </row>
        <row r="408">
          <cell r="B408" t="str">
            <v>H</v>
          </cell>
          <cell r="AU408">
            <v>0</v>
          </cell>
        </row>
        <row r="409">
          <cell r="B409" t="str">
            <v>H</v>
          </cell>
          <cell r="AU409">
            <v>0</v>
          </cell>
        </row>
        <row r="410">
          <cell r="B410" t="str">
            <v>H</v>
          </cell>
          <cell r="AU410">
            <v>0</v>
          </cell>
        </row>
        <row r="412">
          <cell r="B412" t="str">
            <v>H</v>
          </cell>
        </row>
        <row r="413">
          <cell r="B413" t="str">
            <v>H</v>
          </cell>
          <cell r="AU413">
            <v>0</v>
          </cell>
        </row>
        <row r="414">
          <cell r="B414" t="str">
            <v>H</v>
          </cell>
          <cell r="AU414">
            <v>0</v>
          </cell>
        </row>
        <row r="415">
          <cell r="B415" t="str">
            <v>H</v>
          </cell>
          <cell r="AU415">
            <v>0</v>
          </cell>
        </row>
        <row r="416">
          <cell r="B416" t="str">
            <v>H</v>
          </cell>
          <cell r="AU416">
            <v>0</v>
          </cell>
        </row>
        <row r="417">
          <cell r="B417" t="str">
            <v>H</v>
          </cell>
          <cell r="AU417">
            <v>0</v>
          </cell>
        </row>
        <row r="419">
          <cell r="B419" t="str">
            <v>H</v>
          </cell>
          <cell r="AU419">
            <v>0</v>
          </cell>
        </row>
        <row r="420">
          <cell r="B420" t="str">
            <v>H</v>
          </cell>
        </row>
        <row r="421">
          <cell r="B421" t="str">
            <v>H</v>
          </cell>
          <cell r="AU421">
            <v>0</v>
          </cell>
        </row>
        <row r="422">
          <cell r="B422" t="str">
            <v>H</v>
          </cell>
          <cell r="AU422">
            <v>0</v>
          </cell>
        </row>
        <row r="423">
          <cell r="B423" t="str">
            <v>H</v>
          </cell>
        </row>
        <row r="424">
          <cell r="B424" t="str">
            <v>H</v>
          </cell>
          <cell r="AU424">
            <v>0</v>
          </cell>
        </row>
        <row r="425">
          <cell r="B425" t="str">
            <v>H</v>
          </cell>
          <cell r="AU425">
            <v>0</v>
          </cell>
        </row>
        <row r="426">
          <cell r="B426" t="str">
            <v>H</v>
          </cell>
        </row>
        <row r="427">
          <cell r="B427" t="str">
            <v>H</v>
          </cell>
        </row>
        <row r="429">
          <cell r="B429" t="str">
            <v>H</v>
          </cell>
          <cell r="AU429">
            <v>0</v>
          </cell>
        </row>
        <row r="430">
          <cell r="B430" t="str">
            <v>H</v>
          </cell>
          <cell r="AU430">
            <v>0</v>
          </cell>
        </row>
        <row r="431">
          <cell r="B431" t="str">
            <v>H</v>
          </cell>
          <cell r="AU431">
            <v>0</v>
          </cell>
        </row>
        <row r="432">
          <cell r="B432" t="str">
            <v>H</v>
          </cell>
          <cell r="AU432">
            <v>0</v>
          </cell>
        </row>
        <row r="433">
          <cell r="B433" t="str">
            <v>H</v>
          </cell>
          <cell r="AU433">
            <v>0</v>
          </cell>
        </row>
        <row r="434">
          <cell r="B434" t="str">
            <v>H</v>
          </cell>
          <cell r="AU434">
            <v>0</v>
          </cell>
        </row>
        <row r="435">
          <cell r="B435" t="str">
            <v>H</v>
          </cell>
        </row>
        <row r="436">
          <cell r="B436" t="str">
            <v>H</v>
          </cell>
        </row>
        <row r="438">
          <cell r="B438" t="str">
            <v>H</v>
          </cell>
        </row>
        <row r="439">
          <cell r="B439" t="str">
            <v>H</v>
          </cell>
        </row>
        <row r="440">
          <cell r="B440" t="str">
            <v>H</v>
          </cell>
          <cell r="AU440">
            <v>0</v>
          </cell>
        </row>
        <row r="441">
          <cell r="B441" t="str">
            <v>H</v>
          </cell>
        </row>
        <row r="442">
          <cell r="B442" t="str">
            <v>H</v>
          </cell>
          <cell r="AU442">
            <v>0</v>
          </cell>
        </row>
        <row r="443">
          <cell r="B443" t="str">
            <v>H</v>
          </cell>
        </row>
        <row r="444">
          <cell r="B444" t="str">
            <v>H</v>
          </cell>
          <cell r="AU444">
            <v>0</v>
          </cell>
        </row>
        <row r="445">
          <cell r="B445" t="str">
            <v>H</v>
          </cell>
          <cell r="AU445">
            <v>0</v>
          </cell>
        </row>
        <row r="446">
          <cell r="B446" t="str">
            <v>H</v>
          </cell>
          <cell r="AU446">
            <v>0</v>
          </cell>
        </row>
        <row r="448">
          <cell r="B448" t="str">
            <v>H</v>
          </cell>
          <cell r="AU448">
            <v>0</v>
          </cell>
        </row>
        <row r="449">
          <cell r="B449" t="str">
            <v>H</v>
          </cell>
          <cell r="AU449">
            <v>0</v>
          </cell>
        </row>
        <row r="450">
          <cell r="B450" t="str">
            <v>H</v>
          </cell>
          <cell r="AU450">
            <v>0</v>
          </cell>
        </row>
        <row r="451">
          <cell r="B451" t="str">
            <v>H</v>
          </cell>
        </row>
        <row r="452">
          <cell r="B452" t="str">
            <v>H</v>
          </cell>
        </row>
        <row r="453">
          <cell r="B453" t="str">
            <v>H</v>
          </cell>
          <cell r="AU453">
            <v>0</v>
          </cell>
        </row>
        <row r="454">
          <cell r="B454" t="str">
            <v>H</v>
          </cell>
        </row>
        <row r="455">
          <cell r="B455" t="str">
            <v>H</v>
          </cell>
          <cell r="AU455">
            <v>0</v>
          </cell>
        </row>
        <row r="456">
          <cell r="B456" t="str">
            <v>H</v>
          </cell>
          <cell r="AU456">
            <v>0</v>
          </cell>
        </row>
        <row r="457">
          <cell r="B457" t="str">
            <v>H</v>
          </cell>
        </row>
        <row r="458">
          <cell r="B458" t="str">
            <v>H</v>
          </cell>
          <cell r="AU458">
            <v>0</v>
          </cell>
        </row>
        <row r="459">
          <cell r="B459" t="str">
            <v>H</v>
          </cell>
          <cell r="AU459">
            <v>0</v>
          </cell>
        </row>
        <row r="460">
          <cell r="B460" t="str">
            <v>H</v>
          </cell>
        </row>
        <row r="461">
          <cell r="B461" t="str">
            <v>H</v>
          </cell>
        </row>
        <row r="463">
          <cell r="B463" t="str">
            <v>H</v>
          </cell>
          <cell r="AU463">
            <v>0</v>
          </cell>
        </row>
        <row r="464">
          <cell r="B464" t="str">
            <v>H</v>
          </cell>
          <cell r="AU464">
            <v>0</v>
          </cell>
        </row>
        <row r="465">
          <cell r="B465" t="str">
            <v>H</v>
          </cell>
          <cell r="AU465">
            <v>0</v>
          </cell>
        </row>
        <row r="466">
          <cell r="B466" t="str">
            <v>H</v>
          </cell>
          <cell r="AU466">
            <v>0</v>
          </cell>
        </row>
        <row r="467">
          <cell r="B467" t="str">
            <v>H</v>
          </cell>
          <cell r="AU467">
            <v>0</v>
          </cell>
        </row>
        <row r="468">
          <cell r="B468" t="str">
            <v>H</v>
          </cell>
          <cell r="AU468">
            <v>0</v>
          </cell>
        </row>
        <row r="469">
          <cell r="B469" t="str">
            <v>H</v>
          </cell>
          <cell r="AU469">
            <v>0</v>
          </cell>
        </row>
        <row r="470">
          <cell r="B470" t="str">
            <v>H</v>
          </cell>
          <cell r="AU470">
            <v>0</v>
          </cell>
        </row>
        <row r="472">
          <cell r="B472" t="str">
            <v>H</v>
          </cell>
          <cell r="AU472">
            <v>0</v>
          </cell>
        </row>
        <row r="473">
          <cell r="B473" t="str">
            <v>H</v>
          </cell>
          <cell r="AU473">
            <v>0</v>
          </cell>
        </row>
        <row r="474">
          <cell r="B474" t="str">
            <v>H</v>
          </cell>
          <cell r="AU474">
            <v>0</v>
          </cell>
        </row>
        <row r="475">
          <cell r="B475" t="str">
            <v>H</v>
          </cell>
          <cell r="AU475">
            <v>0</v>
          </cell>
        </row>
        <row r="476">
          <cell r="B476" t="str">
            <v>H</v>
          </cell>
          <cell r="AU476">
            <v>0</v>
          </cell>
        </row>
        <row r="483">
          <cell r="B483" t="str">
            <v>I</v>
          </cell>
          <cell r="AU483">
            <v>0</v>
          </cell>
        </row>
        <row r="484">
          <cell r="B484" t="str">
            <v>I</v>
          </cell>
          <cell r="AU484">
            <v>0</v>
          </cell>
        </row>
        <row r="485">
          <cell r="B485" t="str">
            <v>I</v>
          </cell>
          <cell r="AU485">
            <v>0</v>
          </cell>
        </row>
        <row r="486">
          <cell r="B486" t="str">
            <v>I</v>
          </cell>
        </row>
        <row r="487">
          <cell r="B487" t="str">
            <v>I</v>
          </cell>
          <cell r="AU487">
            <v>0</v>
          </cell>
        </row>
        <row r="488">
          <cell r="B488" t="str">
            <v>I</v>
          </cell>
          <cell r="AU488">
            <v>0</v>
          </cell>
        </row>
        <row r="489">
          <cell r="B489" t="str">
            <v>I</v>
          </cell>
        </row>
        <row r="490">
          <cell r="B490" t="str">
            <v>I</v>
          </cell>
          <cell r="AU490">
            <v>0</v>
          </cell>
        </row>
        <row r="495">
          <cell r="B495" t="str">
            <v>I</v>
          </cell>
          <cell r="AU495">
            <v>0</v>
          </cell>
        </row>
        <row r="496">
          <cell r="B496" t="str">
            <v>I</v>
          </cell>
          <cell r="AU496">
            <v>0</v>
          </cell>
        </row>
        <row r="497">
          <cell r="B497" t="str">
            <v>I</v>
          </cell>
        </row>
        <row r="498">
          <cell r="B498" t="str">
            <v>I</v>
          </cell>
          <cell r="AU498">
            <v>0</v>
          </cell>
        </row>
        <row r="499">
          <cell r="B499" t="str">
            <v>I</v>
          </cell>
          <cell r="AU499">
            <v>0</v>
          </cell>
        </row>
        <row r="500">
          <cell r="B500" t="str">
            <v>I</v>
          </cell>
          <cell r="AU500">
            <v>0</v>
          </cell>
        </row>
      </sheetData>
      <sheetData sheetId="6" refreshError="1"/>
      <sheetData sheetId="7" refreshError="1"/>
      <sheetData sheetId="8" refreshError="1"/>
      <sheetData sheetId="9" refreshError="1"/>
      <sheetData sheetId="10" refreshError="1">
        <row r="15">
          <cell r="O15">
            <v>154414325</v>
          </cell>
        </row>
        <row r="16">
          <cell r="O16">
            <v>0</v>
          </cell>
        </row>
        <row r="17">
          <cell r="O17">
            <v>0</v>
          </cell>
        </row>
        <row r="18">
          <cell r="O18">
            <v>3008101321.8000002</v>
          </cell>
        </row>
        <row r="19">
          <cell r="O19">
            <v>0</v>
          </cell>
        </row>
        <row r="20">
          <cell r="O20">
            <v>63788019.899999999</v>
          </cell>
        </row>
        <row r="22">
          <cell r="O22">
            <v>27336744</v>
          </cell>
        </row>
        <row r="23">
          <cell r="O23">
            <v>129756280</v>
          </cell>
        </row>
        <row r="24">
          <cell r="O24">
            <v>6418650</v>
          </cell>
        </row>
        <row r="25">
          <cell r="O25">
            <v>22500000</v>
          </cell>
        </row>
        <row r="29">
          <cell r="O29">
            <v>2712636107</v>
          </cell>
        </row>
        <row r="31">
          <cell r="O31">
            <v>0</v>
          </cell>
        </row>
        <row r="32">
          <cell r="O32">
            <v>493378710</v>
          </cell>
        </row>
        <row r="33">
          <cell r="O33">
            <v>1311013990</v>
          </cell>
        </row>
        <row r="34">
          <cell r="O34">
            <v>0</v>
          </cell>
        </row>
        <row r="35">
          <cell r="O35">
            <v>1856750872</v>
          </cell>
        </row>
        <row r="36">
          <cell r="O36">
            <v>0</v>
          </cell>
        </row>
        <row r="37">
          <cell r="O37">
            <v>0</v>
          </cell>
        </row>
        <row r="38">
          <cell r="O38">
            <v>2917421982</v>
          </cell>
        </row>
        <row r="39">
          <cell r="O39">
            <v>201446784</v>
          </cell>
        </row>
        <row r="40">
          <cell r="O40">
            <v>0</v>
          </cell>
        </row>
        <row r="41">
          <cell r="O41">
            <v>273173952</v>
          </cell>
        </row>
        <row r="42">
          <cell r="O42">
            <v>2277206416</v>
          </cell>
        </row>
        <row r="43">
          <cell r="O43">
            <v>1163325408</v>
          </cell>
        </row>
        <row r="44">
          <cell r="O44">
            <v>446099920</v>
          </cell>
        </row>
        <row r="45">
          <cell r="O45">
            <v>2493888099</v>
          </cell>
        </row>
        <row r="47">
          <cell r="O47">
            <v>0</v>
          </cell>
        </row>
        <row r="48">
          <cell r="O48">
            <v>412813592</v>
          </cell>
        </row>
        <row r="49">
          <cell r="O49">
            <v>1724400510</v>
          </cell>
        </row>
        <row r="51">
          <cell r="O51">
            <v>586598808</v>
          </cell>
        </row>
        <row r="52">
          <cell r="O52">
            <v>16580400</v>
          </cell>
        </row>
        <row r="53">
          <cell r="O53">
            <v>241730870</v>
          </cell>
        </row>
        <row r="57">
          <cell r="O57">
            <v>808759530</v>
          </cell>
        </row>
        <row r="61">
          <cell r="O61">
            <v>59146369</v>
          </cell>
        </row>
        <row r="63">
          <cell r="O63">
            <v>807585450</v>
          </cell>
        </row>
        <row r="65">
          <cell r="O65">
            <v>39975696</v>
          </cell>
        </row>
        <row r="66">
          <cell r="O66">
            <v>486640</v>
          </cell>
        </row>
        <row r="67">
          <cell r="O67">
            <v>274540080</v>
          </cell>
        </row>
        <row r="68">
          <cell r="O68">
            <v>351420896</v>
          </cell>
        </row>
        <row r="69">
          <cell r="O69">
            <v>62155536</v>
          </cell>
        </row>
        <row r="70">
          <cell r="O70">
            <v>161701280</v>
          </cell>
        </row>
        <row r="71">
          <cell r="O71">
            <v>111169120</v>
          </cell>
        </row>
        <row r="72">
          <cell r="O72">
            <v>237998880</v>
          </cell>
        </row>
        <row r="73">
          <cell r="O73">
            <v>2628776</v>
          </cell>
        </row>
        <row r="74">
          <cell r="O74">
            <v>6405164</v>
          </cell>
        </row>
        <row r="75">
          <cell r="O75">
            <v>36022560</v>
          </cell>
        </row>
        <row r="76">
          <cell r="O76">
            <v>0</v>
          </cell>
        </row>
        <row r="77">
          <cell r="O77">
            <v>66650220</v>
          </cell>
        </row>
        <row r="78">
          <cell r="O78">
            <v>5765500</v>
          </cell>
        </row>
        <row r="80">
          <cell r="O80">
            <v>6918600</v>
          </cell>
        </row>
        <row r="81">
          <cell r="O81">
            <v>0</v>
          </cell>
        </row>
        <row r="82">
          <cell r="O82">
            <v>194945980</v>
          </cell>
        </row>
        <row r="84">
          <cell r="O84">
            <v>2007090</v>
          </cell>
        </row>
        <row r="85">
          <cell r="O85">
            <v>0</v>
          </cell>
        </row>
        <row r="86">
          <cell r="O86">
            <v>442625820</v>
          </cell>
        </row>
        <row r="87">
          <cell r="O87">
            <v>7841080</v>
          </cell>
        </row>
        <row r="88">
          <cell r="O88">
            <v>0</v>
          </cell>
        </row>
        <row r="89">
          <cell r="O89">
            <v>10012080</v>
          </cell>
        </row>
        <row r="90">
          <cell r="O90">
            <v>4963020</v>
          </cell>
        </row>
        <row r="96">
          <cell r="O96">
            <v>116922339</v>
          </cell>
        </row>
        <row r="97">
          <cell r="O97">
            <v>2210450</v>
          </cell>
        </row>
        <row r="99">
          <cell r="O99">
            <v>3114450</v>
          </cell>
        </row>
        <row r="100">
          <cell r="O100">
            <v>442400</v>
          </cell>
        </row>
        <row r="101">
          <cell r="O101">
            <v>98687940</v>
          </cell>
        </row>
        <row r="102">
          <cell r="O102">
            <v>45979200</v>
          </cell>
        </row>
        <row r="103">
          <cell r="O103">
            <v>31378300</v>
          </cell>
        </row>
        <row r="104">
          <cell r="O104">
            <v>5240250</v>
          </cell>
        </row>
        <row r="105">
          <cell r="O105">
            <v>5595807</v>
          </cell>
        </row>
        <row r="106">
          <cell r="O106">
            <v>326968</v>
          </cell>
        </row>
        <row r="107">
          <cell r="O107">
            <v>0</v>
          </cell>
        </row>
        <row r="108">
          <cell r="O108">
            <v>42793020</v>
          </cell>
        </row>
        <row r="111">
          <cell r="O111">
            <v>10845207</v>
          </cell>
        </row>
        <row r="112">
          <cell r="O112">
            <v>66360</v>
          </cell>
        </row>
        <row r="113">
          <cell r="O113">
            <v>2264548</v>
          </cell>
        </row>
        <row r="114">
          <cell r="O114">
            <v>5545152</v>
          </cell>
        </row>
        <row r="115">
          <cell r="O115">
            <v>9336173</v>
          </cell>
        </row>
        <row r="116">
          <cell r="O116">
            <v>0</v>
          </cell>
        </row>
        <row r="117">
          <cell r="O117">
            <v>5804000</v>
          </cell>
        </row>
        <row r="118">
          <cell r="O118">
            <v>88128852</v>
          </cell>
        </row>
        <row r="119">
          <cell r="O119">
            <v>5526470</v>
          </cell>
        </row>
        <row r="120">
          <cell r="O120">
            <v>61270545</v>
          </cell>
        </row>
        <row r="121">
          <cell r="O121">
            <v>24094623</v>
          </cell>
        </row>
        <row r="122">
          <cell r="O122">
            <v>30590140</v>
          </cell>
        </row>
        <row r="123">
          <cell r="O123">
            <v>9498369</v>
          </cell>
        </row>
        <row r="124">
          <cell r="O124">
            <v>0</v>
          </cell>
        </row>
        <row r="125">
          <cell r="O125">
            <v>85586040</v>
          </cell>
        </row>
        <row r="126">
          <cell r="O126">
            <v>0</v>
          </cell>
        </row>
        <row r="127">
          <cell r="O127">
            <v>56396340</v>
          </cell>
        </row>
        <row r="128">
          <cell r="O128">
            <v>8648250</v>
          </cell>
        </row>
        <row r="130">
          <cell r="O130">
            <v>2007090</v>
          </cell>
        </row>
        <row r="131">
          <cell r="O131">
            <v>121660</v>
          </cell>
        </row>
        <row r="132">
          <cell r="O132">
            <v>4989825</v>
          </cell>
        </row>
        <row r="133">
          <cell r="O133">
            <v>0</v>
          </cell>
        </row>
        <row r="134">
          <cell r="O134">
            <v>29975800</v>
          </cell>
        </row>
        <row r="135">
          <cell r="O135">
            <v>43208130</v>
          </cell>
        </row>
        <row r="136">
          <cell r="O136">
            <v>12724470</v>
          </cell>
        </row>
        <row r="137">
          <cell r="O137">
            <v>1741460</v>
          </cell>
        </row>
        <row r="141">
          <cell r="O141">
            <v>16731927</v>
          </cell>
        </row>
        <row r="142">
          <cell r="O142">
            <v>1125320</v>
          </cell>
        </row>
        <row r="144">
          <cell r="O144">
            <v>8997300</v>
          </cell>
        </row>
        <row r="145">
          <cell r="O145">
            <v>1216600</v>
          </cell>
        </row>
        <row r="146">
          <cell r="O146">
            <v>19279500</v>
          </cell>
        </row>
        <row r="147">
          <cell r="O147">
            <v>1741960</v>
          </cell>
        </row>
        <row r="148">
          <cell r="O148">
            <v>21308170</v>
          </cell>
        </row>
        <row r="149">
          <cell r="O149">
            <v>6259740</v>
          </cell>
        </row>
        <row r="150">
          <cell r="O150">
            <v>2728676</v>
          </cell>
        </row>
        <row r="151">
          <cell r="O151">
            <v>56425</v>
          </cell>
        </row>
        <row r="152">
          <cell r="O152">
            <v>0</v>
          </cell>
        </row>
        <row r="153">
          <cell r="O153">
            <v>168172</v>
          </cell>
        </row>
        <row r="154">
          <cell r="O154">
            <v>15701650</v>
          </cell>
        </row>
        <row r="155">
          <cell r="O155">
            <v>27877494</v>
          </cell>
        </row>
        <row r="156">
          <cell r="O156">
            <v>1575895</v>
          </cell>
        </row>
        <row r="157">
          <cell r="O157">
            <v>15353280</v>
          </cell>
        </row>
        <row r="158">
          <cell r="O158">
            <v>35699832</v>
          </cell>
        </row>
        <row r="159">
          <cell r="O159">
            <v>84938</v>
          </cell>
        </row>
        <row r="160">
          <cell r="O160">
            <v>3216300</v>
          </cell>
        </row>
        <row r="161">
          <cell r="O161">
            <v>0</v>
          </cell>
        </row>
        <row r="162">
          <cell r="O162">
            <v>20059362</v>
          </cell>
        </row>
        <row r="164">
          <cell r="O164">
            <v>3737340</v>
          </cell>
        </row>
        <row r="165">
          <cell r="O165">
            <v>3318000</v>
          </cell>
        </row>
        <row r="166">
          <cell r="O166">
            <v>5398260</v>
          </cell>
        </row>
        <row r="167">
          <cell r="O167">
            <v>16390900</v>
          </cell>
        </row>
        <row r="168">
          <cell r="O168">
            <v>3436720</v>
          </cell>
        </row>
        <row r="169">
          <cell r="O169">
            <v>14329173</v>
          </cell>
        </row>
        <row r="170">
          <cell r="O170">
            <v>791800</v>
          </cell>
        </row>
        <row r="171">
          <cell r="O171">
            <v>40691820</v>
          </cell>
        </row>
        <row r="172">
          <cell r="O172">
            <v>0</v>
          </cell>
        </row>
        <row r="173">
          <cell r="O173">
            <v>17086206</v>
          </cell>
        </row>
        <row r="174">
          <cell r="O174">
            <v>10032120</v>
          </cell>
        </row>
        <row r="175">
          <cell r="O175">
            <v>42292600</v>
          </cell>
        </row>
        <row r="176">
          <cell r="O176">
            <v>32583180</v>
          </cell>
        </row>
        <row r="177">
          <cell r="O177">
            <v>6370350</v>
          </cell>
        </row>
        <row r="178">
          <cell r="O178">
            <v>157990</v>
          </cell>
        </row>
        <row r="179">
          <cell r="O179">
            <v>214420</v>
          </cell>
        </row>
        <row r="180">
          <cell r="O180">
            <v>0</v>
          </cell>
        </row>
        <row r="181">
          <cell r="O181">
            <v>504516</v>
          </cell>
        </row>
        <row r="182">
          <cell r="O182">
            <v>2612700</v>
          </cell>
        </row>
        <row r="183">
          <cell r="O183">
            <v>169663</v>
          </cell>
        </row>
        <row r="184">
          <cell r="O184">
            <v>27852586</v>
          </cell>
        </row>
        <row r="189">
          <cell r="O189">
            <v>4152600</v>
          </cell>
        </row>
        <row r="190">
          <cell r="O190">
            <v>5269730</v>
          </cell>
        </row>
        <row r="191">
          <cell r="O191">
            <v>6720269</v>
          </cell>
        </row>
        <row r="192">
          <cell r="O192">
            <v>1963840</v>
          </cell>
        </row>
        <row r="193">
          <cell r="O193">
            <v>0</v>
          </cell>
        </row>
        <row r="194">
          <cell r="O194">
            <v>13489110</v>
          </cell>
        </row>
        <row r="195">
          <cell r="O195">
            <v>1575895</v>
          </cell>
        </row>
        <row r="196">
          <cell r="O196">
            <v>3091980</v>
          </cell>
        </row>
        <row r="197">
          <cell r="O197">
            <v>5666640</v>
          </cell>
        </row>
        <row r="203">
          <cell r="O203">
            <v>17241510</v>
          </cell>
        </row>
        <row r="204">
          <cell r="O204">
            <v>71238786</v>
          </cell>
        </row>
        <row r="205">
          <cell r="O205">
            <v>19926238</v>
          </cell>
        </row>
        <row r="208">
          <cell r="O208">
            <v>45062631</v>
          </cell>
        </row>
        <row r="209">
          <cell r="O209">
            <v>2510620</v>
          </cell>
        </row>
        <row r="211">
          <cell r="O211">
            <v>714183680</v>
          </cell>
        </row>
        <row r="212">
          <cell r="O212">
            <v>42447600</v>
          </cell>
        </row>
        <row r="213">
          <cell r="O213">
            <v>75082980</v>
          </cell>
        </row>
        <row r="214">
          <cell r="O214">
            <v>41619620</v>
          </cell>
        </row>
        <row r="215">
          <cell r="O215">
            <v>337274600</v>
          </cell>
        </row>
        <row r="216">
          <cell r="O216">
            <v>11793100</v>
          </cell>
        </row>
        <row r="217">
          <cell r="O217">
            <v>0</v>
          </cell>
        </row>
        <row r="218">
          <cell r="O218">
            <v>9249460</v>
          </cell>
        </row>
        <row r="219">
          <cell r="O219">
            <v>8689450</v>
          </cell>
        </row>
        <row r="221">
          <cell r="O221">
            <v>0</v>
          </cell>
        </row>
        <row r="222">
          <cell r="O222">
            <v>57651840</v>
          </cell>
        </row>
        <row r="223">
          <cell r="O223">
            <v>0</v>
          </cell>
        </row>
        <row r="224">
          <cell r="O224">
            <v>33825000</v>
          </cell>
        </row>
        <row r="225">
          <cell r="O225">
            <v>733374681</v>
          </cell>
        </row>
        <row r="226">
          <cell r="O226">
            <v>185229672</v>
          </cell>
        </row>
        <row r="228">
          <cell r="O228">
            <v>0</v>
          </cell>
        </row>
        <row r="230">
          <cell r="O230">
            <v>3144852089.2800002</v>
          </cell>
        </row>
        <row r="234">
          <cell r="O234">
            <v>41387580</v>
          </cell>
        </row>
        <row r="235">
          <cell r="O235">
            <v>65032800</v>
          </cell>
        </row>
        <row r="237">
          <cell r="O237">
            <v>211029805</v>
          </cell>
        </row>
        <row r="238">
          <cell r="O238">
            <v>2506217</v>
          </cell>
        </row>
        <row r="239">
          <cell r="O239">
            <v>11757944.800000001</v>
          </cell>
        </row>
        <row r="240">
          <cell r="O240">
            <v>88753749</v>
          </cell>
        </row>
        <row r="241">
          <cell r="O241">
            <v>20215244</v>
          </cell>
        </row>
        <row r="242">
          <cell r="O242">
            <v>155985060</v>
          </cell>
        </row>
        <row r="243">
          <cell r="O243">
            <v>6904324</v>
          </cell>
        </row>
        <row r="244">
          <cell r="O244">
            <v>0</v>
          </cell>
        </row>
        <row r="245">
          <cell r="O245">
            <v>6474622</v>
          </cell>
        </row>
        <row r="246">
          <cell r="O246">
            <v>3712765</v>
          </cell>
        </row>
        <row r="248">
          <cell r="O248">
            <v>260498160</v>
          </cell>
        </row>
        <row r="249">
          <cell r="O249">
            <v>156866736</v>
          </cell>
        </row>
        <row r="250">
          <cell r="O250">
            <v>2111730.6</v>
          </cell>
        </row>
        <row r="252">
          <cell r="O252">
            <v>0</v>
          </cell>
        </row>
        <row r="253">
          <cell r="O253">
            <v>115315430</v>
          </cell>
        </row>
        <row r="254">
          <cell r="O254">
            <v>0</v>
          </cell>
        </row>
        <row r="255">
          <cell r="O255">
            <v>113472920</v>
          </cell>
        </row>
        <row r="257">
          <cell r="O257">
            <v>74414686</v>
          </cell>
        </row>
        <row r="258">
          <cell r="O258">
            <v>56553200</v>
          </cell>
        </row>
        <row r="259">
          <cell r="O259">
            <v>2816664</v>
          </cell>
        </row>
        <row r="260">
          <cell r="O260">
            <v>62423400</v>
          </cell>
        </row>
        <row r="261">
          <cell r="O261">
            <v>20865800</v>
          </cell>
        </row>
        <row r="262">
          <cell r="O262">
            <v>60916380</v>
          </cell>
        </row>
        <row r="263">
          <cell r="O263">
            <v>16419480</v>
          </cell>
        </row>
        <row r="264">
          <cell r="O264">
            <v>4766600</v>
          </cell>
        </row>
        <row r="265">
          <cell r="O265">
            <v>10721000</v>
          </cell>
        </row>
        <row r="267">
          <cell r="O267">
            <v>1384200</v>
          </cell>
        </row>
        <row r="268">
          <cell r="O268">
            <v>0</v>
          </cell>
        </row>
        <row r="269">
          <cell r="O269">
            <v>95571840</v>
          </cell>
        </row>
        <row r="270">
          <cell r="O270">
            <v>5012670</v>
          </cell>
        </row>
        <row r="273">
          <cell r="O273">
            <v>42956595</v>
          </cell>
        </row>
        <row r="274">
          <cell r="O274">
            <v>1941030</v>
          </cell>
        </row>
        <row r="275">
          <cell r="O275">
            <v>10624950</v>
          </cell>
        </row>
        <row r="276">
          <cell r="O276">
            <v>11466630</v>
          </cell>
        </row>
        <row r="277">
          <cell r="O277">
            <v>24167200</v>
          </cell>
        </row>
        <row r="278">
          <cell r="O278">
            <v>0</v>
          </cell>
        </row>
        <row r="279">
          <cell r="O279">
            <v>834000000</v>
          </cell>
        </row>
        <row r="280">
          <cell r="O280">
            <v>0</v>
          </cell>
        </row>
        <row r="281">
          <cell r="O281">
            <v>115776960</v>
          </cell>
        </row>
        <row r="282">
          <cell r="O282">
            <v>2028032</v>
          </cell>
        </row>
        <row r="283">
          <cell r="O283">
            <v>12700000</v>
          </cell>
        </row>
        <row r="285">
          <cell r="O285">
            <v>21215310</v>
          </cell>
        </row>
        <row r="291">
          <cell r="O291">
            <v>101635586</v>
          </cell>
        </row>
        <row r="292">
          <cell r="O292">
            <v>12177570</v>
          </cell>
        </row>
        <row r="295">
          <cell r="O295">
            <v>12527010</v>
          </cell>
        </row>
        <row r="296">
          <cell r="O296">
            <v>24079680</v>
          </cell>
        </row>
        <row r="297">
          <cell r="O297">
            <v>6304200</v>
          </cell>
        </row>
        <row r="298">
          <cell r="O298">
            <v>3744790</v>
          </cell>
        </row>
        <row r="299">
          <cell r="O299">
            <v>31972850</v>
          </cell>
        </row>
        <row r="301">
          <cell r="O301">
            <v>0</v>
          </cell>
        </row>
        <row r="302">
          <cell r="O302">
            <v>0</v>
          </cell>
        </row>
        <row r="303">
          <cell r="O303">
            <v>0</v>
          </cell>
        </row>
        <row r="304">
          <cell r="O304">
            <v>19983031</v>
          </cell>
        </row>
        <row r="305">
          <cell r="O305">
            <v>0</v>
          </cell>
        </row>
        <row r="306">
          <cell r="O306">
            <v>0</v>
          </cell>
        </row>
        <row r="307">
          <cell r="O307">
            <v>281602800</v>
          </cell>
        </row>
        <row r="308">
          <cell r="O308">
            <v>7818800</v>
          </cell>
        </row>
        <row r="309">
          <cell r="O309">
            <v>1267928</v>
          </cell>
        </row>
        <row r="310">
          <cell r="O310">
            <v>289443</v>
          </cell>
        </row>
        <row r="311">
          <cell r="O311">
            <v>5010432</v>
          </cell>
        </row>
        <row r="313">
          <cell r="O313">
            <v>163552480</v>
          </cell>
        </row>
        <row r="314">
          <cell r="O314">
            <v>5209974</v>
          </cell>
        </row>
        <row r="315">
          <cell r="O315">
            <v>138606000</v>
          </cell>
        </row>
        <row r="316">
          <cell r="O316">
            <v>14166600</v>
          </cell>
        </row>
        <row r="317">
          <cell r="O317">
            <v>46715900</v>
          </cell>
        </row>
        <row r="318">
          <cell r="O318">
            <v>3006280</v>
          </cell>
        </row>
        <row r="319">
          <cell r="O319">
            <v>1828632</v>
          </cell>
        </row>
        <row r="320">
          <cell r="O320">
            <v>4824450</v>
          </cell>
        </row>
        <row r="322">
          <cell r="O322">
            <v>0</v>
          </cell>
        </row>
        <row r="323">
          <cell r="O323">
            <v>2533430997</v>
          </cell>
        </row>
        <row r="324">
          <cell r="O324">
            <v>0</v>
          </cell>
        </row>
        <row r="325">
          <cell r="O325">
            <v>51078420</v>
          </cell>
        </row>
        <row r="326">
          <cell r="O326">
            <v>0</v>
          </cell>
        </row>
        <row r="327">
          <cell r="O327">
            <v>105000000</v>
          </cell>
        </row>
        <row r="328">
          <cell r="O328">
            <v>70113950</v>
          </cell>
        </row>
        <row r="329">
          <cell r="O329">
            <v>181254000</v>
          </cell>
        </row>
        <row r="330">
          <cell r="O330">
            <v>17836980</v>
          </cell>
        </row>
        <row r="332">
          <cell r="O332">
            <v>0</v>
          </cell>
        </row>
        <row r="333">
          <cell r="O333">
            <v>66150740</v>
          </cell>
        </row>
        <row r="334">
          <cell r="O334">
            <v>0</v>
          </cell>
        </row>
        <row r="335">
          <cell r="O335">
            <v>0</v>
          </cell>
        </row>
        <row r="336">
          <cell r="O336">
            <v>15373200</v>
          </cell>
        </row>
        <row r="337">
          <cell r="O337">
            <v>10308730</v>
          </cell>
        </row>
        <row r="338">
          <cell r="O338">
            <v>0</v>
          </cell>
        </row>
        <row r="339">
          <cell r="O339">
            <v>3489251</v>
          </cell>
        </row>
        <row r="340">
          <cell r="O340">
            <v>20889000</v>
          </cell>
        </row>
        <row r="341">
          <cell r="O341">
            <v>6940956</v>
          </cell>
        </row>
        <row r="342">
          <cell r="O342">
            <v>13197170</v>
          </cell>
        </row>
        <row r="343">
          <cell r="O343">
            <v>17708250</v>
          </cell>
        </row>
        <row r="344">
          <cell r="O344">
            <v>1998304</v>
          </cell>
        </row>
        <row r="345">
          <cell r="O345">
            <v>5608032</v>
          </cell>
        </row>
        <row r="346">
          <cell r="O346">
            <v>5104160</v>
          </cell>
        </row>
        <row r="347">
          <cell r="O347">
            <v>6553108</v>
          </cell>
        </row>
        <row r="349">
          <cell r="O349">
            <v>8553270</v>
          </cell>
        </row>
        <row r="350">
          <cell r="O350">
            <v>195051710</v>
          </cell>
        </row>
        <row r="351">
          <cell r="O351">
            <v>12151260</v>
          </cell>
        </row>
        <row r="352">
          <cell r="O352">
            <v>3127122</v>
          </cell>
        </row>
        <row r="353">
          <cell r="O353">
            <v>1294020</v>
          </cell>
        </row>
        <row r="354">
          <cell r="O354">
            <v>4122640</v>
          </cell>
        </row>
        <row r="355">
          <cell r="O355">
            <v>33291510</v>
          </cell>
        </row>
        <row r="356">
          <cell r="O356">
            <v>17319120</v>
          </cell>
        </row>
        <row r="358">
          <cell r="O358">
            <v>26307336</v>
          </cell>
        </row>
        <row r="359">
          <cell r="O359">
            <v>12705220</v>
          </cell>
        </row>
        <row r="360">
          <cell r="O360">
            <v>52689120</v>
          </cell>
        </row>
        <row r="361">
          <cell r="O361">
            <v>6371585</v>
          </cell>
        </row>
        <row r="362">
          <cell r="O362">
            <v>53249790</v>
          </cell>
        </row>
        <row r="364">
          <cell r="O364">
            <v>17742336</v>
          </cell>
        </row>
        <row r="365">
          <cell r="O365">
            <v>1104660</v>
          </cell>
        </row>
        <row r="368">
          <cell r="O368">
            <v>9917793</v>
          </cell>
        </row>
        <row r="369">
          <cell r="O369">
            <v>26309280</v>
          </cell>
        </row>
        <row r="370">
          <cell r="O370">
            <v>6304200</v>
          </cell>
        </row>
        <row r="371">
          <cell r="O371">
            <v>3928960</v>
          </cell>
        </row>
        <row r="372">
          <cell r="O372">
            <v>20156373</v>
          </cell>
        </row>
        <row r="374">
          <cell r="O374">
            <v>0</v>
          </cell>
        </row>
        <row r="375">
          <cell r="O375">
            <v>0</v>
          </cell>
        </row>
        <row r="376">
          <cell r="O376">
            <v>0</v>
          </cell>
        </row>
        <row r="377">
          <cell r="O377">
            <v>19983031</v>
          </cell>
        </row>
        <row r="378">
          <cell r="O378">
            <v>0</v>
          </cell>
        </row>
        <row r="379">
          <cell r="O379">
            <v>0</v>
          </cell>
        </row>
        <row r="380">
          <cell r="O380">
            <v>587590200</v>
          </cell>
        </row>
        <row r="381">
          <cell r="O381">
            <v>15687356</v>
          </cell>
        </row>
        <row r="382">
          <cell r="O382">
            <v>1607770</v>
          </cell>
        </row>
        <row r="383">
          <cell r="O383">
            <v>323505</v>
          </cell>
        </row>
        <row r="384">
          <cell r="O384">
            <v>5845504</v>
          </cell>
        </row>
        <row r="386">
          <cell r="O386">
            <v>154745808</v>
          </cell>
        </row>
        <row r="387">
          <cell r="O387">
            <v>4631088</v>
          </cell>
        </row>
        <row r="388">
          <cell r="O388">
            <v>115974128</v>
          </cell>
        </row>
        <row r="389">
          <cell r="O389">
            <v>18062415</v>
          </cell>
        </row>
        <row r="390">
          <cell r="O390">
            <v>31936688</v>
          </cell>
        </row>
        <row r="391">
          <cell r="O391">
            <v>2630495</v>
          </cell>
        </row>
        <row r="392">
          <cell r="O392">
            <v>1828632</v>
          </cell>
        </row>
        <row r="393">
          <cell r="O393">
            <v>4824450</v>
          </cell>
        </row>
        <row r="395">
          <cell r="O395">
            <v>0</v>
          </cell>
        </row>
        <row r="396">
          <cell r="O396">
            <v>3737492642</v>
          </cell>
        </row>
        <row r="397">
          <cell r="O397">
            <v>0</v>
          </cell>
        </row>
        <row r="398">
          <cell r="O398">
            <v>60912432</v>
          </cell>
        </row>
        <row r="399">
          <cell r="O399">
            <v>0</v>
          </cell>
        </row>
        <row r="400">
          <cell r="O400">
            <v>129705920</v>
          </cell>
        </row>
        <row r="401">
          <cell r="O401">
            <v>82439200</v>
          </cell>
        </row>
        <row r="402">
          <cell r="O402">
            <v>225679000</v>
          </cell>
        </row>
        <row r="403">
          <cell r="O403">
            <v>21234500</v>
          </cell>
        </row>
        <row r="405">
          <cell r="O405">
            <v>0</v>
          </cell>
        </row>
        <row r="406">
          <cell r="O406">
            <v>68431800</v>
          </cell>
        </row>
        <row r="407">
          <cell r="O407">
            <v>0</v>
          </cell>
        </row>
        <row r="408">
          <cell r="O408">
            <v>0</v>
          </cell>
        </row>
        <row r="409">
          <cell r="O409">
            <v>30926190</v>
          </cell>
        </row>
        <row r="410">
          <cell r="O410">
            <v>0</v>
          </cell>
        </row>
        <row r="411">
          <cell r="O411">
            <v>4211165</v>
          </cell>
        </row>
        <row r="412">
          <cell r="O412">
            <v>27852000</v>
          </cell>
        </row>
        <row r="413">
          <cell r="O413">
            <v>9435420</v>
          </cell>
        </row>
        <row r="414">
          <cell r="O414">
            <v>16967790</v>
          </cell>
        </row>
        <row r="415">
          <cell r="O415">
            <v>21249900</v>
          </cell>
        </row>
        <row r="416">
          <cell r="O416">
            <v>1998304</v>
          </cell>
        </row>
        <row r="417">
          <cell r="O417">
            <v>8576800</v>
          </cell>
        </row>
        <row r="418">
          <cell r="O418">
            <v>5104160</v>
          </cell>
        </row>
        <row r="419">
          <cell r="O419">
            <v>6553108</v>
          </cell>
        </row>
        <row r="421">
          <cell r="O421">
            <v>18661680</v>
          </cell>
        </row>
        <row r="422">
          <cell r="O422">
            <v>81954500</v>
          </cell>
        </row>
        <row r="423">
          <cell r="O423">
            <v>9328240</v>
          </cell>
        </row>
        <row r="424">
          <cell r="O424">
            <v>2506217</v>
          </cell>
        </row>
        <row r="425">
          <cell r="O425">
            <v>1575895</v>
          </cell>
        </row>
        <row r="426">
          <cell r="O426">
            <v>3234140</v>
          </cell>
        </row>
        <row r="427">
          <cell r="O427">
            <v>19833240</v>
          </cell>
        </row>
        <row r="428">
          <cell r="O428">
            <v>13710970</v>
          </cell>
        </row>
        <row r="430">
          <cell r="O430">
            <v>34677852</v>
          </cell>
        </row>
        <row r="431">
          <cell r="O431">
            <v>17787308</v>
          </cell>
        </row>
        <row r="432">
          <cell r="O432">
            <v>66739552</v>
          </cell>
        </row>
        <row r="433">
          <cell r="O433">
            <v>8221400</v>
          </cell>
        </row>
        <row r="434">
          <cell r="O434">
            <v>67449734</v>
          </cell>
        </row>
        <row r="437">
          <cell r="O437">
            <v>8941932</v>
          </cell>
        </row>
        <row r="438">
          <cell r="O438">
            <v>16610520</v>
          </cell>
        </row>
        <row r="439">
          <cell r="O439">
            <v>6083000</v>
          </cell>
        </row>
        <row r="440">
          <cell r="O440">
            <v>1841700</v>
          </cell>
        </row>
        <row r="441">
          <cell r="O441">
            <v>20156373</v>
          </cell>
        </row>
        <row r="443">
          <cell r="O443">
            <v>0</v>
          </cell>
        </row>
        <row r="444">
          <cell r="O444">
            <v>0</v>
          </cell>
        </row>
        <row r="445">
          <cell r="O445">
            <v>19983031</v>
          </cell>
        </row>
        <row r="446">
          <cell r="O446">
            <v>0</v>
          </cell>
        </row>
        <row r="447">
          <cell r="O447">
            <v>461472000</v>
          </cell>
        </row>
        <row r="448">
          <cell r="O448">
            <v>16625612</v>
          </cell>
        </row>
        <row r="449">
          <cell r="O449">
            <v>1289507.3999999999</v>
          </cell>
        </row>
        <row r="450">
          <cell r="O450">
            <v>315179</v>
          </cell>
        </row>
        <row r="451">
          <cell r="O451">
            <v>4771840</v>
          </cell>
        </row>
        <row r="453">
          <cell r="O453">
            <v>132100080</v>
          </cell>
        </row>
        <row r="454">
          <cell r="O454">
            <v>3808688</v>
          </cell>
        </row>
        <row r="455">
          <cell r="O455">
            <v>111951000</v>
          </cell>
        </row>
        <row r="456">
          <cell r="O456">
            <v>14166600</v>
          </cell>
        </row>
        <row r="457">
          <cell r="O457">
            <v>38222100</v>
          </cell>
        </row>
        <row r="458">
          <cell r="O458">
            <v>1954082</v>
          </cell>
        </row>
        <row r="459">
          <cell r="O459">
            <v>1828632</v>
          </cell>
        </row>
        <row r="460">
          <cell r="O460">
            <v>4824450</v>
          </cell>
        </row>
        <row r="462">
          <cell r="O462">
            <v>0</v>
          </cell>
        </row>
        <row r="463">
          <cell r="O463">
            <v>1993026908</v>
          </cell>
        </row>
        <row r="464">
          <cell r="O464">
            <v>0</v>
          </cell>
        </row>
        <row r="465">
          <cell r="O465">
            <v>35809092</v>
          </cell>
        </row>
        <row r="466">
          <cell r="O466">
            <v>0</v>
          </cell>
        </row>
        <row r="467">
          <cell r="O467">
            <v>71647000</v>
          </cell>
        </row>
        <row r="468">
          <cell r="O468">
            <v>49614840</v>
          </cell>
        </row>
        <row r="469">
          <cell r="O469">
            <v>124390000</v>
          </cell>
        </row>
        <row r="470">
          <cell r="O470">
            <v>12740700</v>
          </cell>
        </row>
        <row r="472">
          <cell r="O472">
            <v>0</v>
          </cell>
        </row>
        <row r="473">
          <cell r="O473">
            <v>45621200</v>
          </cell>
        </row>
        <row r="474">
          <cell r="O474">
            <v>0</v>
          </cell>
        </row>
        <row r="475">
          <cell r="O475">
            <v>0</v>
          </cell>
        </row>
        <row r="476">
          <cell r="O476">
            <v>7686600</v>
          </cell>
        </row>
        <row r="477">
          <cell r="O477">
            <v>10308730</v>
          </cell>
        </row>
        <row r="478">
          <cell r="O478">
            <v>0</v>
          </cell>
        </row>
        <row r="479">
          <cell r="O479">
            <v>2526699</v>
          </cell>
        </row>
        <row r="480">
          <cell r="O480">
            <v>14622300</v>
          </cell>
        </row>
        <row r="481">
          <cell r="O481">
            <v>4741455</v>
          </cell>
        </row>
        <row r="482">
          <cell r="O482">
            <v>9426550</v>
          </cell>
        </row>
        <row r="483">
          <cell r="O483">
            <v>14166600</v>
          </cell>
        </row>
        <row r="484">
          <cell r="O484">
            <v>1998304</v>
          </cell>
        </row>
        <row r="485">
          <cell r="O485">
            <v>3210736</v>
          </cell>
        </row>
        <row r="486">
          <cell r="O486">
            <v>5104160</v>
          </cell>
        </row>
        <row r="487">
          <cell r="O487">
            <v>3674640</v>
          </cell>
        </row>
        <row r="489">
          <cell r="O489">
            <v>26437380</v>
          </cell>
        </row>
        <row r="490">
          <cell r="O490">
            <v>75398140</v>
          </cell>
        </row>
        <row r="491">
          <cell r="O491">
            <v>6996180</v>
          </cell>
        </row>
        <row r="492">
          <cell r="O492">
            <v>1885310</v>
          </cell>
        </row>
        <row r="493">
          <cell r="O493">
            <v>1294020</v>
          </cell>
        </row>
        <row r="494">
          <cell r="O494">
            <v>2274560</v>
          </cell>
        </row>
        <row r="495">
          <cell r="O495">
            <v>17708250</v>
          </cell>
        </row>
        <row r="496">
          <cell r="O496">
            <v>14432600</v>
          </cell>
        </row>
        <row r="498">
          <cell r="O498">
            <v>20328396</v>
          </cell>
        </row>
        <row r="499">
          <cell r="O499">
            <v>11307645.800000001</v>
          </cell>
        </row>
        <row r="500">
          <cell r="O500">
            <v>45663904</v>
          </cell>
        </row>
        <row r="501">
          <cell r="O501">
            <v>4932840</v>
          </cell>
        </row>
        <row r="502">
          <cell r="O502">
            <v>39049846</v>
          </cell>
        </row>
        <row r="509">
          <cell r="O509">
            <v>41355510</v>
          </cell>
        </row>
        <row r="510">
          <cell r="O510">
            <v>0</v>
          </cell>
        </row>
        <row r="511">
          <cell r="O511">
            <v>39963666.75</v>
          </cell>
        </row>
        <row r="512">
          <cell r="O512">
            <v>159892002.59999999</v>
          </cell>
        </row>
        <row r="513">
          <cell r="O513">
            <v>0</v>
          </cell>
        </row>
        <row r="514">
          <cell r="O514">
            <v>0</v>
          </cell>
        </row>
        <row r="515">
          <cell r="O515">
            <v>8380960</v>
          </cell>
        </row>
        <row r="516">
          <cell r="O516">
            <v>15662940</v>
          </cell>
        </row>
        <row r="521">
          <cell r="O521">
            <v>56266000</v>
          </cell>
        </row>
        <row r="522">
          <cell r="O522">
            <v>0</v>
          </cell>
        </row>
        <row r="523">
          <cell r="O523">
            <v>28050560</v>
          </cell>
        </row>
        <row r="524">
          <cell r="O524">
            <v>26476500</v>
          </cell>
        </row>
        <row r="525">
          <cell r="O525">
            <v>122078490</v>
          </cell>
        </row>
        <row r="526">
          <cell r="O526">
            <v>45367210</v>
          </cell>
        </row>
      </sheetData>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Bahan"/>
      <sheetName val="Upah Tenaga Kerja"/>
      <sheetName val="Harga Satuan Bahan (2)"/>
      <sheetName val="Upah Tenaga Kerja (2)"/>
      <sheetName val="Analisa Harga"/>
      <sheetName val="Daftar Harga Pekerjaan"/>
      <sheetName val="RAB"/>
      <sheetName val="Rekapitulasi Harga"/>
    </sheetNames>
    <sheetDataSet>
      <sheetData sheetId="0" refreshError="1">
        <row r="11">
          <cell r="E11">
            <v>70000</v>
          </cell>
        </row>
        <row r="12">
          <cell r="E12">
            <v>110000</v>
          </cell>
        </row>
        <row r="15">
          <cell r="E15">
            <v>95000</v>
          </cell>
        </row>
        <row r="18">
          <cell r="E18">
            <v>280</v>
          </cell>
        </row>
        <row r="22">
          <cell r="E22">
            <v>12500</v>
          </cell>
        </row>
        <row r="23">
          <cell r="E23">
            <v>26000</v>
          </cell>
        </row>
        <row r="25">
          <cell r="E25">
            <v>8000</v>
          </cell>
        </row>
        <row r="27">
          <cell r="E27">
            <v>12500</v>
          </cell>
        </row>
        <row r="28">
          <cell r="E28">
            <v>10000</v>
          </cell>
        </row>
        <row r="29">
          <cell r="E29">
            <v>3600</v>
          </cell>
        </row>
        <row r="37">
          <cell r="E37">
            <v>2240</v>
          </cell>
        </row>
        <row r="39">
          <cell r="E39">
            <v>1680</v>
          </cell>
        </row>
        <row r="47">
          <cell r="E47">
            <v>1750000</v>
          </cell>
        </row>
        <row r="48">
          <cell r="E48">
            <v>1800000</v>
          </cell>
        </row>
        <row r="50">
          <cell r="E50">
            <v>1850000</v>
          </cell>
        </row>
        <row r="56">
          <cell r="E56">
            <v>2500</v>
          </cell>
        </row>
        <row r="60">
          <cell r="E60">
            <v>8500</v>
          </cell>
        </row>
        <row r="62">
          <cell r="E62">
            <v>1900000</v>
          </cell>
        </row>
        <row r="64">
          <cell r="E64">
            <v>1650000</v>
          </cell>
        </row>
        <row r="69">
          <cell r="E69">
            <v>8500</v>
          </cell>
        </row>
        <row r="70">
          <cell r="E70">
            <v>11800</v>
          </cell>
        </row>
        <row r="71">
          <cell r="E71">
            <v>37200</v>
          </cell>
        </row>
        <row r="110">
          <cell r="E110">
            <v>13000</v>
          </cell>
        </row>
        <row r="120">
          <cell r="E120">
            <v>7400</v>
          </cell>
        </row>
        <row r="121">
          <cell r="E121">
            <v>7000</v>
          </cell>
        </row>
        <row r="122">
          <cell r="E122">
            <v>7000</v>
          </cell>
        </row>
        <row r="130">
          <cell r="E130">
            <v>40000</v>
          </cell>
        </row>
        <row r="132">
          <cell r="E132">
            <v>132000</v>
          </cell>
        </row>
        <row r="142">
          <cell r="E142">
            <v>493600</v>
          </cell>
        </row>
        <row r="143">
          <cell r="E143">
            <v>781200</v>
          </cell>
        </row>
        <row r="144">
          <cell r="E144">
            <v>156500</v>
          </cell>
        </row>
        <row r="148">
          <cell r="E148">
            <v>576000</v>
          </cell>
        </row>
        <row r="149">
          <cell r="E149">
            <v>905000</v>
          </cell>
        </row>
        <row r="150">
          <cell r="E150">
            <v>4000000</v>
          </cell>
        </row>
        <row r="154">
          <cell r="E154">
            <v>56500</v>
          </cell>
        </row>
        <row r="155">
          <cell r="E155">
            <v>1000</v>
          </cell>
        </row>
        <row r="160">
          <cell r="E160">
            <v>15700</v>
          </cell>
        </row>
        <row r="161">
          <cell r="E161">
            <v>4300</v>
          </cell>
        </row>
        <row r="165">
          <cell r="E165">
            <v>24800</v>
          </cell>
        </row>
        <row r="175">
          <cell r="E175">
            <v>7500</v>
          </cell>
        </row>
      </sheetData>
      <sheetData sheetId="1" refreshError="1">
        <row r="12">
          <cell r="E12">
            <v>35000</v>
          </cell>
        </row>
        <row r="17">
          <cell r="E17">
            <v>30000</v>
          </cell>
        </row>
      </sheetData>
      <sheetData sheetId="2"/>
      <sheetData sheetId="3"/>
      <sheetData sheetId="4" refreshError="1"/>
      <sheetData sheetId="5"/>
      <sheetData sheetId="6" refreshError="1"/>
      <sheetData sheetId="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t2an"/>
      <sheetName val="map"/>
      <sheetName val="rekap"/>
      <sheetName val="rab"/>
      <sheetName val="HARSAT"/>
      <sheetName val="railing"/>
      <sheetName val="anal-1-4"/>
      <sheetName val="anal-5"/>
      <sheetName val="anal-6"/>
      <sheetName val="61004"/>
      <sheetName val="61005"/>
      <sheetName val="61006"/>
      <sheetName val="61007"/>
      <sheetName val="61008"/>
    </sheetNames>
    <sheetDataSet>
      <sheetData sheetId="0" refreshError="1"/>
      <sheetData sheetId="1" refreshError="1"/>
      <sheetData sheetId="2" refreshError="1"/>
      <sheetData sheetId="3">
        <row r="31">
          <cell r="P31">
            <v>110525680</v>
          </cell>
        </row>
        <row r="38">
          <cell r="P38">
            <v>31580392.800000001</v>
          </cell>
        </row>
        <row r="52">
          <cell r="P52">
            <v>447021510.60000002</v>
          </cell>
        </row>
        <row r="58">
          <cell r="P58">
            <v>76162624</v>
          </cell>
        </row>
        <row r="66">
          <cell r="P66">
            <v>237256729.80000001</v>
          </cell>
        </row>
        <row r="110">
          <cell r="P110">
            <v>5844147740.499999</v>
          </cell>
        </row>
        <row r="130">
          <cell r="P130">
            <v>205536531.60000002</v>
          </cell>
        </row>
      </sheetData>
      <sheetData sheetId="4"/>
      <sheetData sheetId="5" refreshError="1"/>
      <sheetData sheetId="6" refreshError="1"/>
      <sheetData sheetId="7" refreshError="1"/>
      <sheetData sheetId="8" refreshError="1"/>
      <sheetData sheetId="9">
        <row r="46">
          <cell r="U46">
            <v>73859960</v>
          </cell>
        </row>
      </sheetData>
      <sheetData sheetId="10">
        <row r="113">
          <cell r="P113">
            <v>81695000</v>
          </cell>
        </row>
      </sheetData>
      <sheetData sheetId="11">
        <row r="107">
          <cell r="R107">
            <v>282064045.45454544</v>
          </cell>
        </row>
      </sheetData>
      <sheetData sheetId="12">
        <row r="30">
          <cell r="R30">
            <v>22000000</v>
          </cell>
        </row>
      </sheetData>
      <sheetData sheetId="13">
        <row r="26">
          <cell r="N26">
            <v>2440299.0340909092</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
      <sheetName val="boq"/>
      <sheetName val="harsat"/>
      <sheetName val="opow"/>
      <sheetName val="anal-1"/>
      <sheetName val="antek"/>
      <sheetName val="oret"/>
      <sheetName val="61004"/>
      <sheetName val="61005"/>
      <sheetName val="61006"/>
      <sheetName val="61007"/>
      <sheetName val="61008"/>
      <sheetName val="Sheet6"/>
    </sheetNames>
    <sheetDataSet>
      <sheetData sheetId="0"/>
      <sheetData sheetId="1"/>
      <sheetData sheetId="2">
        <row r="80">
          <cell r="J80">
            <v>141964</v>
          </cell>
        </row>
      </sheetData>
      <sheetData sheetId="3"/>
      <sheetData sheetId="4"/>
      <sheetData sheetId="5"/>
      <sheetData sheetId="6"/>
      <sheetData sheetId="7"/>
      <sheetData sheetId="8">
        <row r="117">
          <cell r="P117">
            <v>210187500</v>
          </cell>
        </row>
      </sheetData>
      <sheetData sheetId="9">
        <row r="113">
          <cell r="R113">
            <v>250361457.5</v>
          </cell>
        </row>
      </sheetData>
      <sheetData sheetId="10">
        <row r="32">
          <cell r="R32">
            <v>11000000</v>
          </cell>
        </row>
      </sheetData>
      <sheetData sheetId="11">
        <row r="28">
          <cell r="N28">
            <v>43644027</v>
          </cell>
        </row>
      </sheetData>
      <sheetData sheetId="1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sheetName val="rekap"/>
      <sheetName val="Rekap Biaya"/>
      <sheetName val="Kuantitas &amp; Harga"/>
      <sheetName val="Pekerjaan Utama"/>
      <sheetName val="%"/>
      <sheetName val="Sheet1"/>
      <sheetName val="B"/>
    </sheetNames>
    <sheetDataSet>
      <sheetData sheetId="0"/>
      <sheetData sheetId="1"/>
      <sheetData sheetId="2"/>
      <sheetData sheetId="3">
        <row r="82">
          <cell r="G82">
            <v>1239170951051.9231</v>
          </cell>
        </row>
        <row r="382">
          <cell r="G382">
            <v>5634753021.1219988</v>
          </cell>
        </row>
        <row r="422">
          <cell r="G422">
            <v>379683773.07000005</v>
          </cell>
        </row>
      </sheetData>
      <sheetData sheetId="4"/>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1"/>
      <sheetName val="data-2"/>
      <sheetName val="simak"/>
      <sheetName val="RECORD"/>
      <sheetName val="rekap"/>
      <sheetName val="BHN"/>
      <sheetName val="rab"/>
      <sheetName val="anal-mob"/>
      <sheetName val="mpu"/>
      <sheetName val="anal-1"/>
      <sheetName val="harsat"/>
      <sheetName val="plant"/>
      <sheetName val="alat"/>
      <sheetName val="sub"/>
      <sheetName val="produk"/>
      <sheetName val="div7-1"/>
      <sheetName val="div7-2"/>
      <sheetName val="dt-1"/>
      <sheetName val="dt-2"/>
      <sheetName val="dt-3"/>
      <sheetName val="dt-5"/>
      <sheetName val="railing"/>
      <sheetName val="61004"/>
      <sheetName val="61005"/>
      <sheetName val="61006"/>
      <sheetName val="61007"/>
      <sheetName val="6100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25">
          <cell r="I25">
            <v>30000</v>
          </cell>
        </row>
        <row r="79">
          <cell r="I79">
            <v>115050</v>
          </cell>
        </row>
        <row r="97">
          <cell r="I97">
            <v>176390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P-DKH"/>
      <sheetName val="DKH-BP07"/>
      <sheetName val="RKP-DKH-UPRT"/>
      <sheetName val="DKH-BP07-UPRT"/>
      <sheetName val="DKH-BP07C"/>
      <sheetName val="LAMP"/>
      <sheetName val="ANAL-1"/>
      <sheetName val="ANAL-2"/>
      <sheetName val="MOS"/>
      <sheetName val="PLANT"/>
      <sheetName val="MPU"/>
      <sheetName val="DAKON"/>
      <sheetName val="SUBKON"/>
      <sheetName val="ap-12a"/>
      <sheetName val="ap-12b"/>
      <sheetName val="ap-12c"/>
      <sheetName val="DB"/>
      <sheetName val="RKPANAL"/>
      <sheetName val="HARSAT"/>
      <sheetName val="61004"/>
      <sheetName val="61005"/>
      <sheetName val="61006"/>
      <sheetName val="61007"/>
      <sheetName val="61008"/>
      <sheetName val="TANYA"/>
      <sheetName val="BREAKSTRUKTUR"/>
      <sheetName val="TEST"/>
      <sheetName val="ANALBETON"/>
      <sheetName val="teknis"/>
      <sheetName val="s-curve BP05 (7)"/>
      <sheetName val="s-curve BP05 (6)"/>
      <sheetName val="s-curve BP05 (5)"/>
      <sheetName val="s-curve BP05A"/>
      <sheetName val="s-curve BP05A (yg dipakai)"/>
      <sheetName val="Alat BP0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I12">
            <v>5000</v>
          </cell>
        </row>
        <row r="68">
          <cell r="I68">
            <v>78630</v>
          </cell>
        </row>
        <row r="71">
          <cell r="I71">
            <v>80</v>
          </cell>
        </row>
        <row r="72">
          <cell r="I72">
            <v>700000</v>
          </cell>
        </row>
        <row r="76">
          <cell r="I76">
            <v>5000</v>
          </cell>
        </row>
        <row r="118">
          <cell r="I118">
            <v>131750</v>
          </cell>
        </row>
        <row r="133">
          <cell r="I133">
            <v>177670</v>
          </cell>
        </row>
        <row r="134">
          <cell r="I134">
            <v>10000</v>
          </cell>
        </row>
        <row r="135">
          <cell r="I135">
            <v>10000</v>
          </cell>
        </row>
        <row r="160">
          <cell r="I160">
            <v>17500</v>
          </cell>
        </row>
        <row r="161">
          <cell r="I161">
            <v>25000</v>
          </cell>
        </row>
        <row r="163">
          <cell r="I163">
            <v>17500</v>
          </cell>
        </row>
        <row r="176">
          <cell r="I176">
            <v>7500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shala"/>
      <sheetName val="Schedule (3)"/>
      <sheetName val="Harga Bahan"/>
      <sheetName val="Analisa"/>
      <sheetName val="RAB"/>
      <sheetName val="storage"/>
      <sheetName val="landscape"/>
      <sheetName val="Infrastruktur"/>
      <sheetName val="summary"/>
      <sheetName val="Tower"/>
      <sheetName val="Cat"/>
      <sheetName val="Sched"/>
      <sheetName val="Rekap"/>
      <sheetName val="Daftar"/>
      <sheetName val="Flat"/>
      <sheetName val="Class"/>
      <sheetName val="adm BUILDING"/>
      <sheetName val="lIBRARY"/>
      <sheetName val="LABORATORY I"/>
      <sheetName val="Teacher"/>
      <sheetName val="security"/>
      <sheetName val="Osis"/>
      <sheetName val="skedul 01"/>
      <sheetName val="Skdl-NM"/>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1"/>
      <sheetName val="Sheet2"/>
      <sheetName val="Sheet7"/>
      <sheetName val="Sheet6"/>
      <sheetName val="Sheet5"/>
      <sheetName val="Sheet4"/>
    </sheetNames>
    <sheetDataSet>
      <sheetData sheetId="0" refreshError="1">
        <row r="144">
          <cell r="E144">
            <v>8</v>
          </cell>
        </row>
      </sheetData>
      <sheetData sheetId="1" refreshError="1">
        <row r="24">
          <cell r="M24" t="str">
            <v>No.100</v>
          </cell>
          <cell r="N24" t="str">
            <v>No.200</v>
          </cell>
        </row>
        <row r="25">
          <cell r="M25">
            <v>822.4</v>
          </cell>
          <cell r="N25">
            <v>904.1</v>
          </cell>
        </row>
        <row r="27">
          <cell r="M27">
            <v>87.137105318923517</v>
          </cell>
          <cell r="N27">
            <v>95.793600339054905</v>
          </cell>
        </row>
        <row r="29">
          <cell r="M29">
            <v>12.862894681076483</v>
          </cell>
          <cell r="N29">
            <v>4.2063996609450953</v>
          </cell>
        </row>
        <row r="31">
          <cell r="M31">
            <v>7</v>
          </cell>
          <cell r="N31">
            <v>1</v>
          </cell>
        </row>
        <row r="32">
          <cell r="M32">
            <v>15</v>
          </cell>
          <cell r="N32">
            <v>8</v>
          </cell>
        </row>
        <row r="85">
          <cell r="M85" t="str">
            <v>No.100</v>
          </cell>
          <cell r="N85" t="str">
            <v>No.200</v>
          </cell>
        </row>
        <row r="86">
          <cell r="M86">
            <v>904.2</v>
          </cell>
          <cell r="N86">
            <v>928.6</v>
          </cell>
        </row>
        <row r="88">
          <cell r="M88">
            <v>92.79556650246306</v>
          </cell>
          <cell r="N88">
            <v>95.299671592775042</v>
          </cell>
        </row>
        <row r="90">
          <cell r="M90">
            <v>7.2044334975369395</v>
          </cell>
          <cell r="N90">
            <v>4.7003284072249585</v>
          </cell>
        </row>
        <row r="92">
          <cell r="M92">
            <v>5</v>
          </cell>
          <cell r="N92">
            <v>2</v>
          </cell>
        </row>
        <row r="93">
          <cell r="M93">
            <v>12</v>
          </cell>
          <cell r="N93">
            <v>8</v>
          </cell>
        </row>
        <row r="148">
          <cell r="M148" t="str">
            <v>No.100</v>
          </cell>
          <cell r="N148" t="str">
            <v>No.200</v>
          </cell>
        </row>
        <row r="149">
          <cell r="M149">
            <v>822.4</v>
          </cell>
          <cell r="N149">
            <v>904.1</v>
          </cell>
        </row>
        <row r="151">
          <cell r="M151">
            <v>86.504680761544122</v>
          </cell>
          <cell r="N151">
            <v>95.098348585252978</v>
          </cell>
        </row>
        <row r="153">
          <cell r="M153">
            <v>13.495319238455878</v>
          </cell>
          <cell r="N153">
            <v>4.9016514147470218</v>
          </cell>
        </row>
        <row r="155">
          <cell r="M155">
            <v>5</v>
          </cell>
          <cell r="N155">
            <v>3</v>
          </cell>
        </row>
        <row r="156">
          <cell r="M156">
            <v>22</v>
          </cell>
          <cell r="N156">
            <v>8</v>
          </cell>
        </row>
      </sheetData>
      <sheetData sheetId="2"/>
      <sheetData sheetId="3"/>
      <sheetData sheetId="4"/>
      <sheetData sheetId="5"/>
      <sheetData sheetId="6"/>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Informasi"/>
      <sheetName val="Peta Quarry"/>
      <sheetName val="Mobilisasi"/>
      <sheetName val="Jemb.Sementara"/>
      <sheetName val="Perhitungan Mobilisasi Alat"/>
      <sheetName val="Lalu Lintas"/>
      <sheetName val="Jembatan Sementara"/>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4-Basic Price"/>
      <sheetName val="4-Analisa Quarry"/>
      <sheetName val="4-formulir harga bahan"/>
      <sheetName val="5-ALAT(1)"/>
      <sheetName val="5-ALAT (2)"/>
      <sheetName val="Agg Halus &amp; Kasar"/>
      <sheetName val="Agg A"/>
      <sheetName val="Agg B"/>
      <sheetName val="Agg C"/>
    </sheetNames>
    <sheetDataSet>
      <sheetData sheetId="0"/>
      <sheetData sheetId="1"/>
      <sheetData sheetId="2"/>
      <sheetData sheetId="3">
        <row r="28">
          <cell r="H28">
            <v>1286498489.51704</v>
          </cell>
        </row>
      </sheetData>
      <sheetData sheetId="4"/>
      <sheetData sheetId="5"/>
      <sheetData sheetId="6"/>
      <sheetData sheetId="7"/>
      <sheetData sheetId="8"/>
      <sheetData sheetId="9"/>
      <sheetData sheetId="10"/>
      <sheetData sheetId="11">
        <row r="19">
          <cell r="G19">
            <v>363129164.50159621</v>
          </cell>
        </row>
        <row r="37">
          <cell r="G37">
            <v>0</v>
          </cell>
        </row>
        <row r="60">
          <cell r="G60">
            <v>20202070.893599998</v>
          </cell>
        </row>
        <row r="73">
          <cell r="G73">
            <v>81255562.920000002</v>
          </cell>
        </row>
        <row r="86">
          <cell r="G86">
            <v>0</v>
          </cell>
        </row>
        <row r="124">
          <cell r="G124">
            <v>65556426.618136995</v>
          </cell>
        </row>
        <row r="275">
          <cell r="G275">
            <v>4821729.7052293206</v>
          </cell>
        </row>
        <row r="301">
          <cell r="G301">
            <v>3827617.2514596605</v>
          </cell>
        </row>
        <row r="312">
          <cell r="G312">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t="str">
            <v>(L01)</v>
          </cell>
        </row>
      </sheetData>
      <sheetData sheetId="28"/>
      <sheetData sheetId="29"/>
      <sheetData sheetId="30"/>
      <sheetData sheetId="31"/>
      <sheetData sheetId="32"/>
      <sheetData sheetId="33"/>
      <sheetData sheetId="34"/>
      <sheetData sheetId="3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Per Wilayah"/>
      <sheetName val="PERB. HPS"/>
      <sheetName val="DISCLAIMER"/>
      <sheetName val="%"/>
      <sheetName val="MAJOR"/>
      <sheetName val="Peta Quarry"/>
      <sheetName val="Perhitungan Mobilisasi Alat"/>
      <sheetName val="Lalu Lintas"/>
      <sheetName val="Jembatan Sementara"/>
      <sheetName val="Analisa K3"/>
      <sheetName val="Agg Halus &amp; Kasar"/>
      <sheetName val="Agg A"/>
      <sheetName val="Agg B dan S"/>
      <sheetName val="Agg C"/>
      <sheetName val="Agg  CBR 60"/>
      <sheetName val="4-Analisa Quarry"/>
      <sheetName val="4-Formulir harga bahan"/>
      <sheetName val="5-ALAT(2)"/>
      <sheetName val="Informasi"/>
      <sheetName val="Perhitungan Kuantitas"/>
      <sheetName val="BAGIAN"/>
      <sheetName val="EVALUASI - tdk pakai lagi"/>
      <sheetName val="QTT"/>
      <sheetName val="IPU"/>
      <sheetName val="Rekap (2)"/>
      <sheetName val="BOQ SPEK 2017"/>
      <sheetName val="Terbilang"/>
      <sheetName val="BOQ RINCI"/>
      <sheetName val="peurlak"/>
      <sheetName val="puntiIII"/>
      <sheetName val="bujukI"/>
      <sheetName val="BOQ PPN"/>
      <sheetName val="BOQ LPSE-Master"/>
      <sheetName val="MPU"/>
      <sheetName val="Rekap"/>
      <sheetName val="BOQ"/>
      <sheetName val="BOQ-LPSE"/>
      <sheetName val="rehab jmb"/>
      <sheetName val="injectGROUTING"/>
      <sheetName val="BAUT"/>
      <sheetName val="BOQ Rekon"/>
      <sheetName val="RUTIN KOND."/>
      <sheetName val="RUTIN JALAN"/>
      <sheetName val="RUTIN JBT"/>
      <sheetName val="Sheet2"/>
      <sheetName val="QTY"/>
      <sheetName val="REKON DIV.10"/>
      <sheetName val="Mobilisasi"/>
      <sheetName val="SMK3"/>
      <sheetName val="5-ALAT(1)"/>
      <sheetName val="4-Basic Price"/>
      <sheetName val="Skh-1.10.a."/>
      <sheetName val="Skh.1.10.a"/>
      <sheetName val="Skh.1.10.b"/>
      <sheetName val="D1"/>
      <sheetName val="D2"/>
      <sheetName val="D3"/>
      <sheetName val="D4"/>
      <sheetName val="D5"/>
      <sheetName val="D6"/>
      <sheetName val="D6 ASBUTON"/>
      <sheetName val="D7(1)"/>
      <sheetName val="D7(1) dlm air"/>
      <sheetName val="D7(2)"/>
      <sheetName val="D7(2a)"/>
      <sheetName val="D7(2b)"/>
      <sheetName val="D7(2c)"/>
      <sheetName val="D7(3)"/>
      <sheetName val="D7(4)b"/>
      <sheetName val="D7(4)"/>
      <sheetName val="Sumuran"/>
      <sheetName val="Pipa"/>
      <sheetName val="D8(1)"/>
      <sheetName val="D8(2)"/>
      <sheetName val="Cofferdam"/>
      <sheetName val="D8(3)"/>
      <sheetName val="Cat"/>
      <sheetName val="Cofferdam2"/>
      <sheetName val="Perancah"/>
      <sheetName val="D9"/>
      <sheetName val="D10 LS-Rutin"/>
      <sheetName val="D10 Kuantitas"/>
      <sheetName val="D10 Analisa HSP"/>
      <sheetName val="Jbt Sementara"/>
      <sheetName val="LL"/>
      <sheetName val="FAST TRACK"/>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ow r="122">
          <cell r="U122">
            <v>326090.28544720233</v>
          </cell>
        </row>
      </sheetData>
      <sheetData sheetId="13"/>
      <sheetData sheetId="14"/>
      <sheetData sheetId="15"/>
      <sheetData sheetId="16"/>
      <sheetData sheetId="17"/>
      <sheetData sheetId="18">
        <row r="27">
          <cell r="H27">
            <v>11</v>
          </cell>
        </row>
      </sheetData>
      <sheetData sheetId="19"/>
      <sheetData sheetId="20" refreshError="1"/>
      <sheetData sheetId="21" refreshError="1"/>
      <sheetData sheetId="22" refreshError="1"/>
      <sheetData sheetId="23" refreshError="1"/>
      <sheetData sheetId="24" refreshError="1"/>
      <sheetData sheetId="25" refreshError="1"/>
      <sheetData sheetId="26">
        <row r="5">
          <cell r="A5" t="str">
            <v>Sembilan Belas Milyar Delapan Ratus Empat Puluh Sembilan Juta Sembilan Ratus Sembilan Puluh Empat Ribu Empat Ratus Tiga Puluh Satu Koma Delapan Belas Rupiah.-</v>
          </cell>
        </row>
      </sheetData>
      <sheetData sheetId="27"/>
      <sheetData sheetId="28"/>
      <sheetData sheetId="29" refreshError="1"/>
      <sheetData sheetId="30" refreshError="1"/>
      <sheetData sheetId="31" refreshError="1"/>
      <sheetData sheetId="32" refreshError="1"/>
      <sheetData sheetId="33" refreshError="1"/>
      <sheetData sheetId="34">
        <row r="32">
          <cell r="G32">
            <v>19849994400</v>
          </cell>
        </row>
      </sheetData>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sheetData sheetId="48"/>
      <sheetData sheetId="49"/>
      <sheetData sheetId="50"/>
      <sheetData sheetId="51"/>
      <sheetData sheetId="52"/>
      <sheetData sheetId="53"/>
      <sheetData sheetId="54"/>
      <sheetData sheetId="55">
        <row r="56">
          <cell r="L56" t="str">
            <v>Note: 1</v>
          </cell>
        </row>
      </sheetData>
      <sheetData sheetId="56"/>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rkp-map"/>
      <sheetName val="map-jo-koreksi"/>
      <sheetName val="evaluasi"/>
      <sheetName val="map-jo"/>
      <sheetName val="sepakat"/>
      <sheetName val="MAPP"/>
      <sheetName val="rekap"/>
      <sheetName val="rkp2"/>
      <sheetName val="rab"/>
      <sheetName val="harsat"/>
      <sheetName val="anal-1"/>
      <sheetName val="anal-2"/>
      <sheetName val="mpu"/>
      <sheetName val="LAIN"/>
      <sheetName val="ORET2AN"/>
      <sheetName val="ANTEK-1"/>
      <sheetName val="ANTEK-2"/>
      <sheetName val="ANTEK3"/>
      <sheetName val="test"/>
      <sheetName val="IDC"/>
      <sheetName val="61004"/>
      <sheetName val="61005"/>
      <sheetName val="61006"/>
      <sheetName val="61007"/>
      <sheetName val="61008"/>
      <sheetName val="plant"/>
      <sheetName val="RIGID"/>
      <sheetName val="rai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9">
          <cell r="Q29">
            <v>26283013491.380001</v>
          </cell>
        </row>
        <row r="47">
          <cell r="Q47">
            <v>23264025812.390003</v>
          </cell>
        </row>
        <row r="57">
          <cell r="Q57">
            <v>77104219899.75</v>
          </cell>
        </row>
        <row r="85">
          <cell r="Q85">
            <v>49586790041.07</v>
          </cell>
        </row>
        <row r="104">
          <cell r="Q104">
            <v>20402424427.199997</v>
          </cell>
        </row>
        <row r="112">
          <cell r="Q112">
            <v>4786238141.3999996</v>
          </cell>
        </row>
        <row r="118">
          <cell r="Q118">
            <v>20142671181.32</v>
          </cell>
        </row>
      </sheetData>
      <sheetData sheetId="11">
        <row r="72">
          <cell r="M72">
            <v>782512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duk"/>
      <sheetName val="Rekap Biaya"/>
      <sheetName val="Kuantitas &amp; Harga"/>
      <sheetName val="Analisa"/>
      <sheetName val="ANL PIPA"/>
      <sheetName val="DIV 5"/>
      <sheetName val="DIV6"/>
      <sheetName val="Anl. Teknik"/>
      <sheetName val="Harga Satuan"/>
      <sheetName val="DAFTAR aLAT"/>
      <sheetName val="Mata Utama"/>
      <sheetName val="Jdwl Pelksnn"/>
      <sheetName val="Jadwal Alat"/>
      <sheetName val="P.Batu"/>
      <sheetName val="P. Aspal"/>
      <sheetName val="Dftr Simak"/>
      <sheetName val="SBR"/>
      <sheetName val="Kuantitas &amp; Harga (2)"/>
      <sheetName val="Analis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Analisa-Harsat"/>
      <sheetName val="DHSD"/>
      <sheetName val="BOW"/>
      <sheetName val="Analisa"/>
      <sheetName val="NP"/>
      <sheetName val="SAT-DAS"/>
      <sheetName val="Analisa (ok)"/>
      <sheetName val="Lamp-2 (Analisa)"/>
      <sheetName val="Resume"/>
      <sheetName val="harga dasar"/>
      <sheetName val="bahan"/>
      <sheetName val="HARGA ALAT"/>
      <sheetName val="bq analisa"/>
    </sheetNames>
    <sheetDataSet>
      <sheetData sheetId="0" refreshError="1"/>
      <sheetData sheetId="1"/>
      <sheetData sheetId="2">
        <row r="11">
          <cell r="G11">
            <v>2700</v>
          </cell>
        </row>
        <row r="12">
          <cell r="G12">
            <v>4250</v>
          </cell>
        </row>
        <row r="13">
          <cell r="G13">
            <v>5000</v>
          </cell>
        </row>
        <row r="16">
          <cell r="G16">
            <v>62500</v>
          </cell>
        </row>
        <row r="18">
          <cell r="G18">
            <v>104115.69</v>
          </cell>
        </row>
        <row r="19">
          <cell r="G19">
            <v>123200</v>
          </cell>
        </row>
        <row r="20">
          <cell r="G20">
            <v>103025.76</v>
          </cell>
        </row>
        <row r="22">
          <cell r="G22">
            <v>10300</v>
          </cell>
        </row>
        <row r="23">
          <cell r="G23">
            <v>3350</v>
          </cell>
        </row>
        <row r="24">
          <cell r="G24">
            <v>990</v>
          </cell>
        </row>
        <row r="25">
          <cell r="G25">
            <v>645</v>
          </cell>
        </row>
        <row r="26">
          <cell r="G26">
            <v>7100</v>
          </cell>
        </row>
        <row r="27">
          <cell r="G27">
            <v>7100</v>
          </cell>
        </row>
        <row r="28">
          <cell r="G28">
            <v>4500</v>
          </cell>
        </row>
        <row r="29">
          <cell r="G29">
            <v>900000</v>
          </cell>
        </row>
        <row r="32">
          <cell r="G32">
            <v>917890</v>
          </cell>
        </row>
        <row r="34">
          <cell r="G34">
            <v>69170</v>
          </cell>
        </row>
        <row r="35">
          <cell r="G35">
            <v>48150</v>
          </cell>
        </row>
        <row r="36">
          <cell r="G36">
            <v>21420</v>
          </cell>
        </row>
        <row r="37">
          <cell r="G37">
            <v>58920</v>
          </cell>
        </row>
        <row r="38">
          <cell r="G38">
            <v>82020</v>
          </cell>
        </row>
        <row r="40">
          <cell r="G40">
            <v>106900</v>
          </cell>
        </row>
        <row r="43">
          <cell r="G43">
            <v>49390</v>
          </cell>
        </row>
        <row r="45">
          <cell r="G45">
            <v>73230</v>
          </cell>
        </row>
        <row r="47">
          <cell r="G47">
            <v>58620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 val="Rekap_Biaya"/>
      <sheetName val="Kuantitas_&amp;_Harga"/>
      <sheetName val="Lamp_Upah&amp;Biaya"/>
      <sheetName val="Lamp_ABiaya"/>
      <sheetName val="Sket_Jrk_Angkut"/>
      <sheetName val="Rekap_Biaya1"/>
      <sheetName val="Kuantitas_&amp;_Harga1"/>
      <sheetName val="Lamp_Upah&amp;Biaya1"/>
      <sheetName val="Lamp_ABiaya1"/>
      <sheetName val="Sket_Jrk_Angkut1"/>
      <sheetName val="Rekap_Biaya2"/>
      <sheetName val="Kuantitas_&amp;_Harga2"/>
      <sheetName val="Lamp_Upah&amp;Biaya2"/>
      <sheetName val="Lamp_ABiaya2"/>
      <sheetName val="Sket_Jrk_Angkut2"/>
      <sheetName val="Rekap_Biaya3"/>
      <sheetName val="Kuantitas_&amp;_Harga3"/>
      <sheetName val="Lamp_Upah&amp;Biaya3"/>
      <sheetName val="Lamp_ABiaya3"/>
      <sheetName val="Sket_Jrk_Angkut3"/>
    </sheetNames>
    <sheetDataSet>
      <sheetData sheetId="0"/>
      <sheetData sheetId="1"/>
      <sheetData sheetId="2"/>
      <sheetData sheetId="3"/>
      <sheetData sheetId="4"/>
      <sheetData sheetId="5"/>
      <sheetData sheetId="6"/>
      <sheetData sheetId="7">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1">
          <cell r="C41">
            <v>30000</v>
          </cell>
        </row>
        <row r="42">
          <cell r="C42">
            <v>32500</v>
          </cell>
        </row>
        <row r="43">
          <cell r="C43">
            <v>57500</v>
          </cell>
        </row>
        <row r="44">
          <cell r="C44">
            <v>33000</v>
          </cell>
        </row>
        <row r="47">
          <cell r="C47">
            <v>60000</v>
          </cell>
        </row>
        <row r="51">
          <cell r="C51">
            <v>135000</v>
          </cell>
        </row>
        <row r="52">
          <cell r="C52">
            <v>60000</v>
          </cell>
        </row>
        <row r="54">
          <cell r="C54">
            <v>426178</v>
          </cell>
        </row>
        <row r="55">
          <cell r="C55">
            <v>456659</v>
          </cell>
        </row>
        <row r="61">
          <cell r="C61">
            <v>8900</v>
          </cell>
        </row>
        <row r="62">
          <cell r="C62">
            <v>29000</v>
          </cell>
        </row>
        <row r="83">
          <cell r="C83">
            <v>3679</v>
          </cell>
        </row>
        <row r="90">
          <cell r="C90">
            <v>990</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765">
          <cell r="U765" t="e">
            <v>#REF!</v>
          </cell>
        </row>
        <row r="821">
          <cell r="U821" t="e">
            <v>#REF!</v>
          </cell>
        </row>
        <row r="877">
          <cell r="U877" t="e">
            <v>#REF!</v>
          </cell>
        </row>
        <row r="933">
          <cell r="U933" t="e">
            <v>#REF!</v>
          </cell>
        </row>
        <row r="989">
          <cell r="U989" t="e">
            <v>#REF!</v>
          </cell>
        </row>
        <row r="1045">
          <cell r="U1045" t="e">
            <v>#REF!</v>
          </cell>
        </row>
        <row r="1101">
          <cell r="U1101" t="e">
            <v>#REF!</v>
          </cell>
        </row>
        <row r="1157">
          <cell r="U1157" t="e">
            <v>#REF!</v>
          </cell>
        </row>
        <row r="1213">
          <cell r="U1213" t="e">
            <v>#REF!</v>
          </cell>
        </row>
        <row r="1269">
          <cell r="U1269" t="e">
            <v>#REF!</v>
          </cell>
        </row>
        <row r="1325">
          <cell r="U1325" t="e">
            <v>#REF!</v>
          </cell>
        </row>
        <row r="1381">
          <cell r="U1381" t="e">
            <v>#REF!</v>
          </cell>
        </row>
        <row r="1437">
          <cell r="U1437">
            <v>11645</v>
          </cell>
        </row>
        <row r="1493">
          <cell r="U1493">
            <v>45329</v>
          </cell>
        </row>
        <row r="1549">
          <cell r="U1549" t="e">
            <v>#REF!</v>
          </cell>
        </row>
        <row r="1612">
          <cell r="U1612" t="e">
            <v>#REF!</v>
          </cell>
        </row>
        <row r="1672">
          <cell r="U1672" t="e">
            <v>#REF!</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1">
          <cell r="C41">
            <v>30000</v>
          </cell>
        </row>
        <row r="42">
          <cell r="C42">
            <v>32500</v>
          </cell>
        </row>
        <row r="43">
          <cell r="C43">
            <v>57500</v>
          </cell>
        </row>
        <row r="44">
          <cell r="C44">
            <v>33000</v>
          </cell>
        </row>
        <row r="47">
          <cell r="C47">
            <v>60000</v>
          </cell>
        </row>
        <row r="51">
          <cell r="C51">
            <v>135000</v>
          </cell>
        </row>
        <row r="52">
          <cell r="C52">
            <v>60000</v>
          </cell>
        </row>
        <row r="55">
          <cell r="C55">
            <v>456659</v>
          </cell>
        </row>
        <row r="61">
          <cell r="C61">
            <v>8900</v>
          </cell>
        </row>
        <row r="62">
          <cell r="C62">
            <v>29000</v>
          </cell>
        </row>
        <row r="83">
          <cell r="C83">
            <v>3679</v>
          </cell>
        </row>
        <row r="90">
          <cell r="C90">
            <v>990</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765">
          <cell r="U765" t="e">
            <v>#REF!</v>
          </cell>
        </row>
        <row r="821">
          <cell r="U821" t="e">
            <v>#REF!</v>
          </cell>
        </row>
        <row r="877">
          <cell r="U877" t="e">
            <v>#REF!</v>
          </cell>
        </row>
        <row r="933">
          <cell r="U933" t="e">
            <v>#REF!</v>
          </cell>
        </row>
        <row r="989">
          <cell r="U989" t="e">
            <v>#REF!</v>
          </cell>
        </row>
        <row r="1045">
          <cell r="U1045" t="e">
            <v>#REF!</v>
          </cell>
        </row>
        <row r="1101">
          <cell r="U1101" t="e">
            <v>#REF!</v>
          </cell>
        </row>
        <row r="1157">
          <cell r="U1157" t="e">
            <v>#REF!</v>
          </cell>
        </row>
        <row r="1213">
          <cell r="U1213" t="e">
            <v>#REF!</v>
          </cell>
        </row>
        <row r="1269">
          <cell r="U1269" t="e">
            <v>#REF!</v>
          </cell>
        </row>
        <row r="1325">
          <cell r="U1325" t="e">
            <v>#REF!</v>
          </cell>
        </row>
        <row r="1381">
          <cell r="U1381" t="e">
            <v>#REF!</v>
          </cell>
        </row>
        <row r="1437">
          <cell r="U1437">
            <v>11645</v>
          </cell>
        </row>
        <row r="1493">
          <cell r="U1493">
            <v>45329</v>
          </cell>
        </row>
        <row r="1549">
          <cell r="U1549" t="e">
            <v>#REF!</v>
          </cell>
        </row>
        <row r="1612">
          <cell r="U1612" t="e">
            <v>#REF!</v>
          </cell>
        </row>
        <row r="1672">
          <cell r="U1672" t="e">
            <v>#REF!</v>
          </cell>
        </row>
      </sheetData>
      <sheetData sheetId="8"/>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LAT(1)"/>
      <sheetName val="4-Basic Price"/>
      <sheetName val="negos"/>
      <sheetName val=".."/>
      <sheetName val="Ketentuan"/>
      <sheetName val="Disclaimer-"/>
      <sheetName val="Informasi"/>
      <sheetName val="Rekap"/>
      <sheetName val="BOQ"/>
      <sheetName val="D2"/>
      <sheetName val="D3"/>
      <sheetName val="D5"/>
      <sheetName val="D6"/>
      <sheetName val="D6 ASBT"/>
      <sheetName val="D7(1)"/>
      <sheetName val="D7(2)"/>
      <sheetName val="D7(3)"/>
      <sheetName val="D8(1)"/>
      <sheetName val="D8(2)"/>
      <sheetName val="MOBILISASI"/>
      <sheetName val="4-Analisa Quarry"/>
      <sheetName val="Peta Quarry (X)"/>
      <sheetName val="Lalu Lintas (X)"/>
      <sheetName val="D4"/>
      <sheetName val="5-ALAT (2)"/>
      <sheetName val="Agg Halus &amp; Kasar"/>
      <sheetName val="Agg A"/>
      <sheetName val="Sheet1"/>
      <sheetName val="Agg B-S"/>
      <sheetName val="Agg C"/>
      <sheetName val="CTRB"/>
      <sheetName val="U-Dith"/>
      <sheetName val="Sheet2"/>
      <sheetName val="Sheet3"/>
      <sheetName val="ALAT"/>
    </sheetNames>
    <sheetDataSet>
      <sheetData sheetId="0" refreshError="1">
        <row r="25">
          <cell r="AW25">
            <v>192036.53075100604</v>
          </cell>
        </row>
      </sheetData>
      <sheetData sheetId="1" refreshError="1">
        <row r="41">
          <cell r="I41">
            <v>166700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Peta Quarry"/>
      <sheetName val="Perhitungan Mobilisasi Alat"/>
      <sheetName val="Lalu Lintas"/>
      <sheetName val="Jembatan Sementara"/>
      <sheetName val="Informasi"/>
      <sheetName val="Analisa K3"/>
      <sheetName val="4-Analisa Quarry"/>
      <sheetName val="4-formulir harga bahan"/>
      <sheetName val="4-Basic Price"/>
      <sheetName val="5-ALAT(1)"/>
      <sheetName val="5-ALAT (2)"/>
      <sheetName val="Agg Halus &amp; Kasar"/>
      <sheetName val="Agg A"/>
      <sheetName val="Agg B"/>
      <sheetName val="Agg C"/>
      <sheetName val="Rum"/>
      <sheetName val="Mobilisasi"/>
      <sheetName val="Rekap"/>
      <sheetName val="BOQ"/>
      <sheetName val="VOLUME PEKERJAAN"/>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sheetData sheetId="1"/>
      <sheetData sheetId="2"/>
      <sheetData sheetId="3"/>
      <sheetData sheetId="4"/>
      <sheetData sheetId="5"/>
      <sheetData sheetId="6"/>
      <sheetData sheetId="7"/>
      <sheetData sheetId="8"/>
      <sheetData sheetId="9"/>
      <sheetData sheetId="10"/>
      <sheetData sheetId="11">
        <row r="8">
          <cell r="F8">
            <v>6767.8571428571431</v>
          </cell>
        </row>
        <row r="53">
          <cell r="F53">
            <v>237916.37240359912</v>
          </cell>
        </row>
        <row r="62">
          <cell r="F62">
            <v>6600</v>
          </cell>
        </row>
        <row r="72">
          <cell r="F72">
            <v>3190000</v>
          </cell>
        </row>
        <row r="79">
          <cell r="F79">
            <v>221317.88989451827</v>
          </cell>
        </row>
        <row r="80">
          <cell r="F80">
            <v>170923.01993119271</v>
          </cell>
        </row>
        <row r="86">
          <cell r="F86">
            <v>15750</v>
          </cell>
        </row>
        <row r="99">
          <cell r="F99">
            <v>115700</v>
          </cell>
        </row>
      </sheetData>
      <sheetData sheetId="12">
        <row r="8">
          <cell r="AW8">
            <v>3443090.1249666647</v>
          </cell>
        </row>
        <row r="10">
          <cell r="AW10">
            <v>79242.279375403145</v>
          </cell>
        </row>
        <row r="15">
          <cell r="AW15">
            <v>201277.41109438831</v>
          </cell>
        </row>
        <row r="19">
          <cell r="AW19">
            <v>279825.22300043004</v>
          </cell>
        </row>
        <row r="24">
          <cell r="AW24">
            <v>172841.27839174372</v>
          </cell>
        </row>
        <row r="25">
          <cell r="AW25">
            <v>198676.00172006022</v>
          </cell>
        </row>
        <row r="31">
          <cell r="AW31">
            <v>64305.043032786889</v>
          </cell>
        </row>
        <row r="33">
          <cell r="AW33">
            <v>49931.970081967214</v>
          </cell>
        </row>
        <row r="34">
          <cell r="AW34">
            <v>159638.97820361212</v>
          </cell>
        </row>
      </sheetData>
      <sheetData sheetId="13"/>
      <sheetData sheetId="14"/>
      <sheetData sheetId="15"/>
      <sheetData sheetId="16"/>
      <sheetData sheetId="17"/>
      <sheetData sheetId="18"/>
      <sheetData sheetId="19"/>
      <sheetData sheetId="20"/>
      <sheetData sheetId="21">
        <row r="31">
          <cell r="G31">
            <v>134590000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gg"/>
      <sheetName val="Agg A"/>
      <sheetName val="Pnw"/>
      <sheetName val="Pnw (2)"/>
      <sheetName val="Rekap"/>
      <sheetName val="Lam 10"/>
      <sheetName val="U"/>
      <sheetName val="B"/>
      <sheetName val="Alt"/>
      <sheetName val="Inf"/>
      <sheetName val="Q"/>
      <sheetName val="Peta"/>
      <sheetName val="K&amp;H"/>
      <sheetName val="L2a"/>
      <sheetName val="L2b"/>
      <sheetName val="L2c"/>
      <sheetName val="Anl 2"/>
      <sheetName val="Anl"/>
      <sheetName val="1"/>
      <sheetName val="1 (2)"/>
      <sheetName val="2"/>
      <sheetName val="3"/>
      <sheetName val="5"/>
      <sheetName val="6"/>
      <sheetName val="7"/>
      <sheetName val="8"/>
      <sheetName val="9"/>
      <sheetName val="L 7"/>
      <sheetName val="L 7,8,9"/>
      <sheetName val="L11"/>
      <sheetName val="Lamp 1"/>
      <sheetName val="Lamp 5a"/>
      <sheetName val="Lam 6a"/>
      <sheetName val="Lam 6B"/>
      <sheetName val="Sheet1"/>
    </sheetNames>
    <sheetDataSet>
      <sheetData sheetId="0">
        <row r="1">
          <cell r="B1" t="str">
            <v>PENGGANTIAN JEMBATAN TANGKAHAN DURIAN</v>
          </cell>
        </row>
        <row r="13">
          <cell r="B13">
            <v>25</v>
          </cell>
        </row>
        <row r="14">
          <cell r="B14">
            <v>30</v>
          </cell>
        </row>
        <row r="22">
          <cell r="B22">
            <v>0.81200000000000006</v>
          </cell>
        </row>
      </sheetData>
      <sheetData sheetId="1">
        <row r="314">
          <cell r="H314">
            <v>267961.67211280047</v>
          </cell>
        </row>
      </sheetData>
      <sheetData sheetId="2"/>
      <sheetData sheetId="3"/>
      <sheetData sheetId="4"/>
      <sheetData sheetId="5">
        <row r="30">
          <cell r="I30">
            <v>3454098382.438262</v>
          </cell>
        </row>
      </sheetData>
      <sheetData sheetId="6"/>
      <sheetData sheetId="7">
        <row r="9">
          <cell r="F9">
            <v>5457.1428571428569</v>
          </cell>
        </row>
      </sheetData>
      <sheetData sheetId="8">
        <row r="14">
          <cell r="G14">
            <v>177800</v>
          </cell>
        </row>
        <row r="16">
          <cell r="G16">
            <v>196800</v>
          </cell>
        </row>
        <row r="23">
          <cell r="G23">
            <v>30000</v>
          </cell>
        </row>
      </sheetData>
      <sheetData sheetId="9">
        <row r="5">
          <cell r="AN5">
            <v>1</v>
          </cell>
        </row>
        <row r="13">
          <cell r="AW13">
            <v>311672.26008191524</v>
          </cell>
        </row>
        <row r="35">
          <cell r="AW35">
            <v>21443.864715390751</v>
          </cell>
        </row>
        <row r="37">
          <cell r="AW37">
            <v>176350.93864878378</v>
          </cell>
        </row>
      </sheetData>
      <sheetData sheetId="10">
        <row r="44">
          <cell r="H44">
            <v>10</v>
          </cell>
        </row>
      </sheetData>
      <sheetData sheetId="11"/>
      <sheetData sheetId="12"/>
      <sheetData sheetId="13">
        <row r="19">
          <cell r="H19">
            <v>127010000</v>
          </cell>
        </row>
      </sheetData>
      <sheetData sheetId="14">
        <row r="9">
          <cell r="C9" t="str">
            <v>NOMOR PAKET</v>
          </cell>
        </row>
      </sheetData>
      <sheetData sheetId="15">
        <row r="5">
          <cell r="B5" t="str">
            <v>NOMOR PAKET</v>
          </cell>
        </row>
      </sheetData>
      <sheetData sheetId="16"/>
      <sheetData sheetId="17"/>
      <sheetData sheetId="18"/>
      <sheetData sheetId="19"/>
      <sheetData sheetId="20"/>
      <sheetData sheetId="21">
        <row r="51">
          <cell r="H51">
            <v>5.4734537493158174E-2</v>
          </cell>
        </row>
      </sheetData>
      <sheetData sheetId="22">
        <row r="51">
          <cell r="H51">
            <v>5.4734537493158174E-2</v>
          </cell>
        </row>
      </sheetData>
      <sheetData sheetId="23">
        <row r="46">
          <cell r="I46">
            <v>1.2586092715231789</v>
          </cell>
        </row>
      </sheetData>
      <sheetData sheetId="24">
        <row r="45">
          <cell r="H45">
            <v>0.79104000000000008</v>
          </cell>
        </row>
      </sheetData>
      <sheetData sheetId="25">
        <row r="46">
          <cell r="H46">
            <v>420</v>
          </cell>
        </row>
      </sheetData>
      <sheetData sheetId="26">
        <row r="36">
          <cell r="H36">
            <v>1.9500000000000002</v>
          </cell>
        </row>
      </sheetData>
      <sheetData sheetId="27"/>
      <sheetData sheetId="28"/>
      <sheetData sheetId="29"/>
      <sheetData sheetId="30"/>
      <sheetData sheetId="31"/>
      <sheetData sheetId="32"/>
      <sheetData sheetId="33"/>
      <sheetData sheetId="34"/>
      <sheetData sheetId="3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
      <sheetName val="Sheet1"/>
      <sheetName val="Sheet2"/>
      <sheetName val="Sheet3"/>
      <sheetName val="Skedul"/>
    </sheetNames>
    <sheetDataSet>
      <sheetData sheetId="0" refreshError="1"/>
      <sheetData sheetId="1" refreshError="1"/>
      <sheetData sheetId="2" refreshError="1"/>
      <sheetData sheetId="3" refreshError="1"/>
      <sheetData sheetId="4"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terbilang"/>
      <sheetName val="Rekap.pondasi Langsung"/>
      <sheetName val="boq kosong"/>
      <sheetName val="kuantitas ringkas"/>
      <sheetName val="BOQpondasi Langsung"/>
      <sheetName val="Rekap (2)"/>
      <sheetName val="Material"/>
      <sheetName val="Analisa K3"/>
      <sheetName val="4-Basic Price"/>
      <sheetName val="4-Analisa Quarry"/>
      <sheetName val="4-formulir harga bahan"/>
      <sheetName val="5-ALAT(1)"/>
      <sheetName val="5-ALAT (2)"/>
      <sheetName val="Agg Halus &amp; Kasar"/>
      <sheetName val="Agg A"/>
      <sheetName val="Agg B"/>
      <sheetName val="Agg C"/>
      <sheetName val="D2"/>
      <sheetName val="a339"/>
      <sheetName val="D4"/>
      <sheetName val="D5"/>
      <sheetName val="D6"/>
      <sheetName val="D6 ASBT"/>
      <sheetName val="D7(1)"/>
      <sheetName val="D7(2)"/>
      <sheetName val="D7(3)"/>
      <sheetName val="D8(1)"/>
      <sheetName val="D8(2)"/>
      <sheetName val="D9"/>
      <sheetName val="D10 LS-Rutin"/>
      <sheetName val="D10 Kuantitas"/>
      <sheetName val="D10 Analisa HSP"/>
      <sheetName val="Daf I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D8" t="str">
            <v>(L01)</v>
          </cell>
        </row>
        <row r="48">
          <cell r="F48">
            <v>170619.96766123589</v>
          </cell>
        </row>
        <row r="53">
          <cell r="F53">
            <v>401500</v>
          </cell>
        </row>
        <row r="57">
          <cell r="F57">
            <v>386800</v>
          </cell>
        </row>
        <row r="61">
          <cell r="F61">
            <v>9500</v>
          </cell>
        </row>
        <row r="64">
          <cell r="F64">
            <v>14000</v>
          </cell>
        </row>
        <row r="74">
          <cell r="F74">
            <v>12500</v>
          </cell>
        </row>
        <row r="79">
          <cell r="F79">
            <v>385000</v>
          </cell>
        </row>
        <row r="80">
          <cell r="F80">
            <v>381150</v>
          </cell>
        </row>
        <row r="82">
          <cell r="F82">
            <v>320000</v>
          </cell>
        </row>
        <row r="97">
          <cell r="F97">
            <v>30000</v>
          </cell>
        </row>
        <row r="99">
          <cell r="F99">
            <v>100100</v>
          </cell>
        </row>
        <row r="106">
          <cell r="F106">
            <v>2871000</v>
          </cell>
        </row>
        <row r="110">
          <cell r="F110">
            <v>24200</v>
          </cell>
        </row>
        <row r="111">
          <cell r="F111">
            <v>16500</v>
          </cell>
        </row>
      </sheetData>
      <sheetData sheetId="18" refreshError="1"/>
      <sheetData sheetId="19" refreshError="1"/>
      <sheetData sheetId="20" refreshError="1">
        <row r="9">
          <cell r="AW9">
            <v>963849.11156251491</v>
          </cell>
        </row>
        <row r="15">
          <cell r="AW15">
            <v>466115.82444186008</v>
          </cell>
        </row>
        <row r="24">
          <cell r="AW24">
            <v>433142.92303975357</v>
          </cell>
        </row>
        <row r="34">
          <cell r="AW34">
            <v>1320070.1010019393</v>
          </cell>
        </row>
        <row r="37">
          <cell r="AW37">
            <v>536696.00806293089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y Jbt new"/>
      <sheetName val="Inf"/>
      <sheetName val="Cov"/>
      <sheetName val="List Q'ty"/>
      <sheetName val="Cur"/>
      <sheetName val="Maj"/>
      <sheetName val="Rek"/>
      <sheetName val="BOQ"/>
      <sheetName val="Mob"/>
      <sheetName val="3-1"/>
      <sheetName val="3-2"/>
      <sheetName val="3-3"/>
      <sheetName val="3-4"/>
      <sheetName val="3-5"/>
      <sheetName val="3-6"/>
      <sheetName val="3-7"/>
      <sheetName val="3-8"/>
      <sheetName val="3-9"/>
      <sheetName val="3-10"/>
      <sheetName val="Pri"/>
      <sheetName val="Qry"/>
      <sheetName val="Crus"/>
      <sheetName val="Agr"/>
      <sheetName val="Daf A"/>
      <sheetName val="Sum A"/>
      <sheetName val="COQ"/>
      <sheetName val="Q'ty Jl"/>
      <sheetName val="C&amp;F"/>
      <sheetName val="matrix"/>
      <sheetName val="%"/>
      <sheetName val="Alat"/>
      <sheetName val="Quantitas"/>
      <sheetName val="B'ting"/>
      <sheetName val="I-pek"/>
      <sheetName val="box"/>
    </sheetNames>
    <sheetDataSet>
      <sheetData sheetId="0" refreshError="1"/>
      <sheetData sheetId="1" refreshError="1"/>
      <sheetData sheetId="2" refreshError="1"/>
      <sheetData sheetId="3" refreshError="1"/>
      <sheetData sheetId="4" refreshError="1">
        <row r="7">
          <cell r="AK7" t="str">
            <v>PBG</v>
          </cell>
        </row>
        <row r="10">
          <cell r="F10">
            <v>3</v>
          </cell>
        </row>
        <row r="12">
          <cell r="F12">
            <v>5.625</v>
          </cell>
        </row>
        <row r="14">
          <cell r="F14">
            <v>7.3712136812898184</v>
          </cell>
        </row>
        <row r="16">
          <cell r="F16">
            <v>5.7060213712096912</v>
          </cell>
        </row>
        <row r="18">
          <cell r="F18">
            <v>3.0017849995353822</v>
          </cell>
        </row>
        <row r="20">
          <cell r="F20">
            <v>3.9558726212484094</v>
          </cell>
        </row>
        <row r="22">
          <cell r="F22">
            <v>5.7611397972843754</v>
          </cell>
        </row>
        <row r="24">
          <cell r="F24">
            <v>5.1491071428571429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8">
          <cell r="F8">
            <v>4600</v>
          </cell>
        </row>
        <row r="70">
          <cell r="F70">
            <v>59341.31736526946</v>
          </cell>
        </row>
        <row r="74">
          <cell r="F74">
            <v>86723.585706555183</v>
          </cell>
        </row>
        <row r="76">
          <cell r="F76">
            <v>93803.930495157838</v>
          </cell>
        </row>
        <row r="140">
          <cell r="F140">
            <v>7500</v>
          </cell>
        </row>
        <row r="141">
          <cell r="F141">
            <v>5000</v>
          </cell>
        </row>
        <row r="142">
          <cell r="F142">
            <v>3500</v>
          </cell>
        </row>
        <row r="147">
          <cell r="F147">
            <v>300000</v>
          </cell>
        </row>
        <row r="156">
          <cell r="F156">
            <v>10728.995777164637</v>
          </cell>
        </row>
        <row r="159">
          <cell r="F159">
            <v>11266.841398997936</v>
          </cell>
        </row>
        <row r="164">
          <cell r="F164">
            <v>130952.61441689833</v>
          </cell>
        </row>
        <row r="165">
          <cell r="F165">
            <v>100</v>
          </cell>
        </row>
        <row r="201">
          <cell r="F201" t="e">
            <v>#NAME?</v>
          </cell>
        </row>
        <row r="203">
          <cell r="F203">
            <v>23000</v>
          </cell>
        </row>
        <row r="205">
          <cell r="F205">
            <v>15000</v>
          </cell>
        </row>
        <row r="206">
          <cell r="F206">
            <v>35000</v>
          </cell>
        </row>
        <row r="208">
          <cell r="F208">
            <v>1796483.4404413945</v>
          </cell>
        </row>
        <row r="210">
          <cell r="F210">
            <v>1444894.3092255201</v>
          </cell>
        </row>
        <row r="211">
          <cell r="F211">
            <v>1251525.1099375137</v>
          </cell>
        </row>
        <row r="212">
          <cell r="F212">
            <v>1238203.7815168847</v>
          </cell>
        </row>
        <row r="213">
          <cell r="F213">
            <v>747850.44165300019</v>
          </cell>
        </row>
        <row r="214">
          <cell r="F214">
            <v>576020.84122449171</v>
          </cell>
        </row>
        <row r="226">
          <cell r="F226">
            <v>48710.024187046496</v>
          </cell>
        </row>
        <row r="230">
          <cell r="F230">
            <v>494751.80397227564</v>
          </cell>
        </row>
        <row r="232">
          <cell r="F232">
            <v>458333.33333333331</v>
          </cell>
        </row>
        <row r="233">
          <cell r="F233">
            <v>294552.5</v>
          </cell>
        </row>
        <row r="234">
          <cell r="F234">
            <v>64466.666666666664</v>
          </cell>
        </row>
        <row r="238">
          <cell r="F238">
            <v>75000</v>
          </cell>
        </row>
        <row r="240">
          <cell r="F240">
            <v>5000</v>
          </cell>
        </row>
        <row r="242">
          <cell r="F242">
            <v>7500</v>
          </cell>
        </row>
        <row r="244">
          <cell r="F244">
            <v>30000</v>
          </cell>
        </row>
        <row r="246">
          <cell r="F246">
            <v>125000</v>
          </cell>
        </row>
        <row r="248">
          <cell r="F248">
            <v>33149.907513734084</v>
          </cell>
        </row>
        <row r="261">
          <cell r="F261">
            <v>480000</v>
          </cell>
        </row>
        <row r="263">
          <cell r="F263">
            <v>75000</v>
          </cell>
        </row>
        <row r="265">
          <cell r="F265">
            <v>344457.21887357475</v>
          </cell>
        </row>
        <row r="267">
          <cell r="F267">
            <v>217162.05321150229</v>
          </cell>
        </row>
        <row r="268">
          <cell r="F268">
            <v>242665.06046761628</v>
          </cell>
        </row>
        <row r="269">
          <cell r="F269">
            <v>399153.53480924765</v>
          </cell>
        </row>
        <row r="274">
          <cell r="F274">
            <v>25869943.079678558</v>
          </cell>
        </row>
        <row r="276">
          <cell r="F276">
            <v>63924369.667702004</v>
          </cell>
        </row>
        <row r="278">
          <cell r="F278">
            <v>97854534.58232592</v>
          </cell>
        </row>
        <row r="280">
          <cell r="F280">
            <v>34100</v>
          </cell>
        </row>
        <row r="282">
          <cell r="F282">
            <v>35750</v>
          </cell>
        </row>
        <row r="284">
          <cell r="F284">
            <v>6050</v>
          </cell>
        </row>
        <row r="286">
          <cell r="F286">
            <v>19250</v>
          </cell>
        </row>
        <row r="288">
          <cell r="F288">
            <v>38500</v>
          </cell>
        </row>
        <row r="290">
          <cell r="F290">
            <v>37680.171232593784</v>
          </cell>
        </row>
        <row r="292">
          <cell r="F292">
            <v>11715.309588860024</v>
          </cell>
        </row>
        <row r="300">
          <cell r="F300">
            <v>80000</v>
          </cell>
        </row>
        <row r="302">
          <cell r="F302">
            <v>639257.98308573081</v>
          </cell>
        </row>
      </sheetData>
      <sheetData sheetId="20" refreshError="1">
        <row r="7">
          <cell r="Q7">
            <v>1.67</v>
          </cell>
        </row>
        <row r="8">
          <cell r="Q8">
            <v>1.7</v>
          </cell>
        </row>
        <row r="9">
          <cell r="Q9">
            <v>1.65</v>
          </cell>
        </row>
        <row r="10">
          <cell r="Q10">
            <v>1.03</v>
          </cell>
        </row>
        <row r="11">
          <cell r="Q11">
            <v>1.7</v>
          </cell>
        </row>
        <row r="12">
          <cell r="Q12">
            <v>1.6</v>
          </cell>
        </row>
        <row r="13">
          <cell r="Q13">
            <v>1.7</v>
          </cell>
        </row>
        <row r="14">
          <cell r="Q14">
            <v>1.44</v>
          </cell>
        </row>
        <row r="15">
          <cell r="Q15">
            <v>2.4</v>
          </cell>
        </row>
        <row r="16">
          <cell r="Q16">
            <v>1.4</v>
          </cell>
        </row>
        <row r="17">
          <cell r="Q17">
            <v>1.42</v>
          </cell>
        </row>
        <row r="18">
          <cell r="Q18">
            <v>1.57</v>
          </cell>
        </row>
        <row r="19">
          <cell r="Q19">
            <v>1.81</v>
          </cell>
        </row>
        <row r="20">
          <cell r="Q20">
            <v>1.51</v>
          </cell>
        </row>
        <row r="22">
          <cell r="Q22">
            <v>1.9</v>
          </cell>
        </row>
        <row r="23">
          <cell r="Q23">
            <v>0.8</v>
          </cell>
        </row>
        <row r="24">
          <cell r="Q24">
            <v>2.2000000000000002</v>
          </cell>
        </row>
        <row r="25">
          <cell r="Q25">
            <v>2.2400000000000002</v>
          </cell>
        </row>
        <row r="26">
          <cell r="Q26">
            <v>2.2999999999999998</v>
          </cell>
        </row>
        <row r="27">
          <cell r="Q27">
            <v>1.05</v>
          </cell>
        </row>
        <row r="31">
          <cell r="Q31">
            <v>1.18</v>
          </cell>
        </row>
        <row r="32">
          <cell r="Q32">
            <v>1.2</v>
          </cell>
        </row>
        <row r="34">
          <cell r="Q34">
            <v>1.1000000000000001</v>
          </cell>
        </row>
        <row r="35">
          <cell r="Q35">
            <v>1.6</v>
          </cell>
        </row>
        <row r="38">
          <cell r="Q38">
            <v>1.05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8">
          <cell r="AZ18">
            <v>3135000000</v>
          </cell>
        </row>
        <row r="19">
          <cell r="AZ19">
            <v>700000000</v>
          </cell>
        </row>
        <row r="20">
          <cell r="AZ20">
            <v>87000000</v>
          </cell>
        </row>
        <row r="21">
          <cell r="AZ21">
            <v>900000000</v>
          </cell>
        </row>
        <row r="22">
          <cell r="AZ22">
            <v>110000000</v>
          </cell>
        </row>
        <row r="23">
          <cell r="AZ23">
            <v>25000000</v>
          </cell>
        </row>
        <row r="24">
          <cell r="AZ24">
            <v>450000000</v>
          </cell>
          <cell r="BY24">
            <v>0.83</v>
          </cell>
        </row>
        <row r="25">
          <cell r="AZ25">
            <v>200000000</v>
          </cell>
          <cell r="BY25">
            <v>0.81</v>
          </cell>
        </row>
        <row r="26">
          <cell r="AZ26">
            <v>380000000</v>
          </cell>
        </row>
        <row r="27">
          <cell r="AZ27">
            <v>750000000</v>
          </cell>
        </row>
        <row r="28">
          <cell r="AZ28">
            <v>330800000</v>
          </cell>
        </row>
        <row r="29">
          <cell r="AZ29">
            <v>207000000</v>
          </cell>
        </row>
        <row r="30">
          <cell r="AZ30">
            <v>875000000</v>
          </cell>
        </row>
        <row r="31">
          <cell r="AZ31">
            <v>342000000</v>
          </cell>
        </row>
        <row r="32">
          <cell r="AZ32">
            <v>364000000</v>
          </cell>
        </row>
        <row r="33">
          <cell r="AZ33">
            <v>350000000</v>
          </cell>
        </row>
        <row r="34">
          <cell r="AZ34">
            <v>400000000</v>
          </cell>
        </row>
        <row r="35">
          <cell r="AZ35">
            <v>750000000</v>
          </cell>
        </row>
        <row r="36">
          <cell r="AZ36">
            <v>550000000</v>
          </cell>
        </row>
        <row r="37">
          <cell r="AZ37">
            <v>4000000</v>
          </cell>
        </row>
        <row r="38">
          <cell r="AZ38">
            <v>1010989671</v>
          </cell>
        </row>
        <row r="39">
          <cell r="AZ39">
            <v>5000000</v>
          </cell>
        </row>
        <row r="40">
          <cell r="AZ40">
            <v>105000000</v>
          </cell>
        </row>
        <row r="41">
          <cell r="AZ41">
            <v>150000000</v>
          </cell>
        </row>
        <row r="42">
          <cell r="AZ42">
            <v>17000000</v>
          </cell>
        </row>
        <row r="43">
          <cell r="AZ43">
            <v>25000000</v>
          </cell>
        </row>
        <row r="44">
          <cell r="AZ44">
            <v>900000000</v>
          </cell>
          <cell r="BY44">
            <v>5.0962499999999995</v>
          </cell>
        </row>
        <row r="45">
          <cell r="AZ45">
            <v>112500000</v>
          </cell>
        </row>
        <row r="46">
          <cell r="AZ46">
            <v>600000000</v>
          </cell>
          <cell r="BY46">
            <v>20</v>
          </cell>
        </row>
        <row r="47">
          <cell r="AZ47">
            <v>375000000</v>
          </cell>
        </row>
        <row r="48">
          <cell r="AZ48">
            <v>560000000</v>
          </cell>
        </row>
        <row r="49">
          <cell r="AZ49">
            <v>17500000</v>
          </cell>
        </row>
        <row r="50">
          <cell r="AZ50">
            <v>3250000000</v>
          </cell>
          <cell r="BY50">
            <v>35</v>
          </cell>
        </row>
        <row r="51">
          <cell r="AZ51">
            <v>15000000</v>
          </cell>
          <cell r="BG51">
            <v>21502.974973894146</v>
          </cell>
        </row>
        <row r="52">
          <cell r="BY52">
            <v>16</v>
          </cell>
        </row>
        <row r="54">
          <cell r="BY54">
            <v>5</v>
          </cell>
        </row>
        <row r="77">
          <cell r="AZ77">
            <v>400000000</v>
          </cell>
          <cell r="BG77">
            <v>267847.33286922926</v>
          </cell>
        </row>
        <row r="78">
          <cell r="AZ78">
            <v>450000000</v>
          </cell>
          <cell r="BG78">
            <v>296021.39937345951</v>
          </cell>
        </row>
        <row r="79">
          <cell r="AZ79">
            <v>1300000</v>
          </cell>
          <cell r="BG79">
            <v>16113.939598189994</v>
          </cell>
        </row>
        <row r="80">
          <cell r="AZ80">
            <v>2300000</v>
          </cell>
          <cell r="BG80">
            <v>18705.431596797684</v>
          </cell>
        </row>
        <row r="81">
          <cell r="AZ81">
            <v>3300000</v>
          </cell>
          <cell r="BG81">
            <v>21296.923595405369</v>
          </cell>
        </row>
        <row r="82">
          <cell r="AZ82">
            <v>4300000</v>
          </cell>
          <cell r="BG82">
            <v>24158.660421166307</v>
          </cell>
        </row>
        <row r="83">
          <cell r="BG83">
            <v>235648.39972153754</v>
          </cell>
        </row>
        <row r="84">
          <cell r="BG84">
            <v>1505877.9331150162</v>
          </cell>
        </row>
        <row r="85">
          <cell r="BG85">
            <v>168720.19916461268</v>
          </cell>
        </row>
        <row r="86">
          <cell r="BG86">
            <v>5786893.9728499111</v>
          </cell>
        </row>
        <row r="87">
          <cell r="BG87">
            <v>7553940.9592748675</v>
          </cell>
        </row>
        <row r="88">
          <cell r="BG88">
            <v>327128.67890007334</v>
          </cell>
        </row>
        <row r="89">
          <cell r="BG89">
            <v>250814.33945003667</v>
          </cell>
        </row>
        <row r="90">
          <cell r="BG90">
            <v>466584.30096092366</v>
          </cell>
        </row>
        <row r="91">
          <cell r="BG91">
            <v>490539.33147691702</v>
          </cell>
        </row>
        <row r="92">
          <cell r="BG92">
            <v>569192.79874691903</v>
          </cell>
        </row>
        <row r="93">
          <cell r="BG93">
            <v>383095.99930384388</v>
          </cell>
        </row>
        <row r="94">
          <cell r="BG94">
            <v>355095.99930384388</v>
          </cell>
        </row>
        <row r="95">
          <cell r="BG95">
            <v>54802.219951269071</v>
          </cell>
        </row>
        <row r="96">
          <cell r="BG96">
            <v>26129.776328635446</v>
          </cell>
        </row>
        <row r="97">
          <cell r="BG97">
            <v>390995.19916461268</v>
          </cell>
        </row>
        <row r="98">
          <cell r="BG98">
            <v>631708.33043268276</v>
          </cell>
        </row>
        <row r="99">
          <cell r="BG99">
            <v>439293.59888615023</v>
          </cell>
        </row>
        <row r="100">
          <cell r="BG100">
            <v>230844.66573845851</v>
          </cell>
        </row>
        <row r="101">
          <cell r="BG101">
            <v>128600</v>
          </cell>
        </row>
        <row r="102">
          <cell r="BG102">
            <v>1825864.1391297621</v>
          </cell>
        </row>
      </sheetData>
      <sheetData sheetId="31" refreshError="1"/>
      <sheetData sheetId="32" refreshError="1"/>
      <sheetData sheetId="33" refreshError="1"/>
      <sheetData sheetId="3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ng Pancang Baja"/>
      <sheetName val="Pembongkaran"/>
      <sheetName val="Geotxtil"/>
      <sheetName val="Expantion Joint"/>
      <sheetName val="NP"/>
      <sheetName val="NP (2)"/>
      <sheetName val="diafrag"/>
      <sheetName val="Void Slab"/>
      <sheetName val="deck slab"/>
      <sheetName val="Additional"/>
      <sheetName val="Lean Concr"/>
      <sheetName val="Perletakan Strip"/>
      <sheetName val="Pembongkaran Jbt Lama"/>
      <sheetName val="Pemb Jbt Rangka Baja"/>
      <sheetName val="Pengadaan Jembatan Sementara"/>
      <sheetName val="Pengadaan Jembatan Aramco"/>
      <sheetName val="Tiang Pancang"/>
    </sheetNames>
    <sheetDataSet>
      <sheetData sheetId="0" refreshError="1"/>
      <sheetData sheetId="1" refreshError="1"/>
      <sheetData sheetId="2" refreshError="1"/>
      <sheetData sheetId="3" refreshError="1"/>
      <sheetData sheetId="4" refreshError="1">
        <row r="183">
          <cell r="T183" t="str">
            <v>Analisa EI-713</v>
          </cell>
        </row>
        <row r="185">
          <cell r="L185" t="str">
            <v>FORMULIR STANDAR UNTUK</v>
          </cell>
        </row>
        <row r="186">
          <cell r="L186" t="str">
            <v>PEREKAMAN ANALISA MASING-MASING HARGA SATUAN</v>
          </cell>
        </row>
        <row r="187">
          <cell r="L187" t="str">
            <v/>
          </cell>
        </row>
        <row r="188">
          <cell r="L188" t="str">
            <v>NAMA KEGIATAN</v>
          </cell>
          <cell r="O188" t="str">
            <v>:  ADB Earthquake and Tsunami Emergency Support (ETESP), Road and Bridge Component</v>
          </cell>
        </row>
        <row r="189">
          <cell r="L189" t="str">
            <v>NOMOR HIBAH</v>
          </cell>
          <cell r="O189" t="str">
            <v>:  ADB 0002 - INO</v>
          </cell>
        </row>
        <row r="190">
          <cell r="L190" t="str">
            <v>NAMA PAKET</v>
          </cell>
          <cell r="O190" t="str">
            <v>:  Package 3 Bridges on the ECR ( 9 bridges)</v>
          </cell>
        </row>
        <row r="191">
          <cell r="L191" t="str">
            <v>LOKASI PROYEK</v>
          </cell>
          <cell r="O191" t="str">
            <v>:  Aceh Besar / Pidie</v>
          </cell>
        </row>
        <row r="192">
          <cell r="L192" t="str">
            <v>PROVINSI</v>
          </cell>
          <cell r="O192" t="str">
            <v>:  Nanggroe Aceh Darussalam</v>
          </cell>
        </row>
        <row r="194">
          <cell r="L194" t="str">
            <v>ITEM PEMBAYARAN NO.</v>
          </cell>
          <cell r="O194" t="str">
            <v>:  7.1 (3)</v>
          </cell>
          <cell r="R194" t="str">
            <v>PERKIRAAN VOL. PEK.</v>
          </cell>
          <cell r="T194" t="str">
            <v>:</v>
          </cell>
          <cell r="U194">
            <v>461.7</v>
          </cell>
        </row>
        <row r="195">
          <cell r="L195" t="str">
            <v>JENIS PEKERJAAN</v>
          </cell>
          <cell r="O195" t="str">
            <v>:  Beton K-350</v>
          </cell>
          <cell r="R195" t="str">
            <v>TOTAL HARGA (Rp.)</v>
          </cell>
          <cell r="T195" t="str">
            <v>:</v>
          </cell>
          <cell r="U195">
            <v>515759991.30000001</v>
          </cell>
        </row>
        <row r="196">
          <cell r="L196" t="str">
            <v>SATUAN PEMBAYARAN</v>
          </cell>
          <cell r="O196" t="str">
            <v>:  M3</v>
          </cell>
          <cell r="R196" t="str">
            <v>% THD. BIAYA PROYEK</v>
          </cell>
          <cell r="T196" t="str">
            <v>:</v>
          </cell>
          <cell r="U196">
            <v>31.200487250148651</v>
          </cell>
        </row>
        <row r="199">
          <cell r="Q199" t="str">
            <v>PERKIRAAN</v>
          </cell>
          <cell r="R199" t="str">
            <v>HARGA</v>
          </cell>
          <cell r="S199" t="str">
            <v>JUMLAH</v>
          </cell>
        </row>
        <row r="200">
          <cell r="L200" t="str">
            <v>NO.</v>
          </cell>
          <cell r="N200" t="str">
            <v>KOMPONEN</v>
          </cell>
          <cell r="P200" t="str">
            <v>SATUAN</v>
          </cell>
          <cell r="Q200" t="str">
            <v>KUANTITAS</v>
          </cell>
          <cell r="R200" t="str">
            <v>SATUAN</v>
          </cell>
          <cell r="S200" t="str">
            <v>HARGA</v>
          </cell>
        </row>
        <row r="201">
          <cell r="R201" t="str">
            <v>(Rp.)</v>
          </cell>
          <cell r="S201" t="str">
            <v>(Rp.)</v>
          </cell>
        </row>
        <row r="204">
          <cell r="L204" t="str">
            <v>A.</v>
          </cell>
          <cell r="N204" t="str">
            <v>TENAGA</v>
          </cell>
        </row>
        <row r="206">
          <cell r="L206" t="str">
            <v>1.</v>
          </cell>
          <cell r="N206" t="str">
            <v>Pekerja</v>
          </cell>
          <cell r="O206" t="str">
            <v>(L01)</v>
          </cell>
          <cell r="P206" t="str">
            <v>jam</v>
          </cell>
          <cell r="Q206">
            <v>5.3012048192771086</v>
          </cell>
          <cell r="R206">
            <v>5817</v>
          </cell>
          <cell r="U206">
            <v>30837.108433734942</v>
          </cell>
        </row>
        <row r="207">
          <cell r="L207" t="str">
            <v>2.</v>
          </cell>
          <cell r="N207" t="str">
            <v>Tukang</v>
          </cell>
          <cell r="O207" t="str">
            <v>(L02)</v>
          </cell>
          <cell r="P207" t="str">
            <v>jam</v>
          </cell>
          <cell r="Q207">
            <v>1.7670682730923695</v>
          </cell>
          <cell r="R207">
            <v>9285</v>
          </cell>
          <cell r="U207">
            <v>16407.22891566265</v>
          </cell>
        </row>
        <row r="208">
          <cell r="L208" t="str">
            <v>3.</v>
          </cell>
          <cell r="N208" t="str">
            <v>Mandor</v>
          </cell>
          <cell r="O208" t="str">
            <v>(L03)</v>
          </cell>
          <cell r="P208" t="str">
            <v>jam</v>
          </cell>
          <cell r="Q208">
            <v>0.44176706827309237</v>
          </cell>
          <cell r="R208">
            <v>8357</v>
          </cell>
          <cell r="U208">
            <v>3691.8473895582329</v>
          </cell>
        </row>
        <row r="210">
          <cell r="Q210" t="str">
            <v xml:space="preserve">JUMLAH HARGA TENAGA   </v>
          </cell>
          <cell r="U210">
            <v>50936.184738955832</v>
          </cell>
        </row>
        <row r="212">
          <cell r="L212" t="str">
            <v>B.</v>
          </cell>
          <cell r="N212" t="str">
            <v>BAHAN</v>
          </cell>
        </row>
        <row r="214">
          <cell r="L214" t="str">
            <v>1.</v>
          </cell>
          <cell r="N214" t="str">
            <v>Semen</v>
          </cell>
          <cell r="O214" t="str">
            <v>(M12)</v>
          </cell>
          <cell r="P214" t="str">
            <v>Kg</v>
          </cell>
          <cell r="Q214">
            <v>421.41327623126341</v>
          </cell>
          <cell r="R214">
            <v>850</v>
          </cell>
          <cell r="U214">
            <v>358201.28479657392</v>
          </cell>
        </row>
        <row r="215">
          <cell r="L215" t="str">
            <v>2.</v>
          </cell>
          <cell r="N215" t="str">
            <v>Pasir</v>
          </cell>
          <cell r="O215" t="str">
            <v>(M01)</v>
          </cell>
          <cell r="P215" t="str">
            <v>M3</v>
          </cell>
          <cell r="Q215">
            <v>0.47738222698072796</v>
          </cell>
          <cell r="R215">
            <v>81750</v>
          </cell>
          <cell r="U215">
            <v>39025.99705567451</v>
          </cell>
        </row>
        <row r="216">
          <cell r="L216" t="str">
            <v>3.</v>
          </cell>
          <cell r="N216" t="str">
            <v>Agregat Kasar</v>
          </cell>
          <cell r="O216" t="str">
            <v>(M03)</v>
          </cell>
          <cell r="P216" t="str">
            <v>M3</v>
          </cell>
          <cell r="Q216">
            <v>0.70874051002530658</v>
          </cell>
          <cell r="R216">
            <v>146996.02665383945</v>
          </cell>
          <cell r="U216">
            <v>104182.03890233573</v>
          </cell>
        </row>
        <row r="217">
          <cell r="L217" t="str">
            <v>4.</v>
          </cell>
          <cell r="N217" t="str">
            <v>Kayu Perancah</v>
          </cell>
          <cell r="O217" t="str">
            <v>(M19)</v>
          </cell>
          <cell r="P217" t="str">
            <v>M3</v>
          </cell>
          <cell r="Q217">
            <v>0.15</v>
          </cell>
          <cell r="R217">
            <v>2250000</v>
          </cell>
          <cell r="U217">
            <v>337500</v>
          </cell>
        </row>
        <row r="218">
          <cell r="L218" t="str">
            <v>5.</v>
          </cell>
          <cell r="N218" t="str">
            <v>Paku</v>
          </cell>
          <cell r="O218" t="str">
            <v>(M18)</v>
          </cell>
          <cell r="P218" t="str">
            <v>Kg</v>
          </cell>
          <cell r="Q218">
            <v>1</v>
          </cell>
          <cell r="R218">
            <v>7500</v>
          </cell>
          <cell r="U218">
            <v>7500</v>
          </cell>
        </row>
        <row r="220">
          <cell r="Q220" t="str">
            <v xml:space="preserve">JUMLAH HARGA BAHAN   </v>
          </cell>
          <cell r="U220">
            <v>846409.32075458416</v>
          </cell>
        </row>
        <row r="222">
          <cell r="L222" t="str">
            <v>C.</v>
          </cell>
          <cell r="N222" t="str">
            <v>PERALATAN</v>
          </cell>
        </row>
        <row r="224">
          <cell r="L224" t="str">
            <v>1.</v>
          </cell>
          <cell r="N224" t="str">
            <v>Conc. Mixer</v>
          </cell>
          <cell r="O224" t="str">
            <v>(E06)</v>
          </cell>
          <cell r="P224" t="str">
            <v>jam</v>
          </cell>
          <cell r="Q224">
            <v>0.44176706827309237</v>
          </cell>
          <cell r="R224">
            <v>46833.52213114754</v>
          </cell>
          <cell r="U224">
            <v>20689.507768780037</v>
          </cell>
        </row>
        <row r="225">
          <cell r="L225" t="str">
            <v>2.</v>
          </cell>
          <cell r="N225" t="str">
            <v>Water Tanker</v>
          </cell>
          <cell r="O225" t="str">
            <v>(E23)</v>
          </cell>
          <cell r="P225" t="str">
            <v>jam</v>
          </cell>
          <cell r="Q225">
            <v>5.7119269368695345E-2</v>
          </cell>
          <cell r="R225">
            <v>153142.56981294346</v>
          </cell>
          <cell r="U225">
            <v>8747.3916969597503</v>
          </cell>
        </row>
        <row r="226">
          <cell r="L226" t="str">
            <v>3.</v>
          </cell>
          <cell r="N226" t="str">
            <v>Con. Vibrator</v>
          </cell>
          <cell r="O226" t="str">
            <v>(E20)</v>
          </cell>
          <cell r="P226" t="str">
            <v>jam</v>
          </cell>
          <cell r="Q226">
            <v>0.44176706827309237</v>
          </cell>
          <cell r="R226">
            <v>42481.32360655738</v>
          </cell>
          <cell r="U226">
            <v>18766.849786029365</v>
          </cell>
        </row>
        <row r="227">
          <cell r="L227" t="str">
            <v>4.</v>
          </cell>
          <cell r="N227" t="str">
            <v>Con, Pump</v>
          </cell>
          <cell r="O227" t="str">
            <v>(E28)</v>
          </cell>
          <cell r="P227" t="str">
            <v>jam</v>
          </cell>
          <cell r="Q227">
            <v>0.44176706827309237</v>
          </cell>
          <cell r="R227">
            <v>157065.89507266926</v>
          </cell>
          <cell r="U227">
            <v>69386.539991942234</v>
          </cell>
        </row>
        <row r="228">
          <cell r="L228" t="str">
            <v>5.</v>
          </cell>
          <cell r="N228" t="str">
            <v>Alat Bantu</v>
          </cell>
          <cell r="P228" t="str">
            <v>Ls</v>
          </cell>
          <cell r="Q228">
            <v>1</v>
          </cell>
          <cell r="R228">
            <v>600</v>
          </cell>
          <cell r="U228">
            <v>600</v>
          </cell>
        </row>
        <row r="232">
          <cell r="Q232" t="str">
            <v xml:space="preserve">JUMLAH HARGA PERALATAN   </v>
          </cell>
          <cell r="U232">
            <v>118190.28924371139</v>
          </cell>
        </row>
        <row r="234">
          <cell r="L234" t="str">
            <v>D.</v>
          </cell>
          <cell r="N234" t="str">
            <v>JUMLAH HARGA TENAGA, BAHAN DAN PERALATAN  ( A + B + C )</v>
          </cell>
          <cell r="U234">
            <v>1015535.7947372514</v>
          </cell>
        </row>
        <row r="235">
          <cell r="L235" t="str">
            <v>E.</v>
          </cell>
          <cell r="N235" t="str">
            <v>OVERHEAD &amp; PROFIT</v>
          </cell>
          <cell r="P235">
            <v>10</v>
          </cell>
          <cell r="Q235" t="str">
            <v>%  x  D</v>
          </cell>
          <cell r="U235">
            <v>101553.57947372514</v>
          </cell>
        </row>
        <row r="236">
          <cell r="L236" t="str">
            <v>F.</v>
          </cell>
          <cell r="N236" t="str">
            <v>HARGA SATUAN PEKERJAAN  ( D + E )</v>
          </cell>
          <cell r="U236">
            <v>1117089.3742109765</v>
          </cell>
        </row>
        <row r="237">
          <cell r="L237" t="str">
            <v>G.</v>
          </cell>
          <cell r="N237" t="str">
            <v>HARGA SATUAN DIBULATKAN</v>
          </cell>
          <cell r="U237">
            <v>1117089</v>
          </cell>
        </row>
        <row r="238">
          <cell r="L238" t="str">
            <v>Note: 1</v>
          </cell>
          <cell r="N238" t="str">
            <v>SATUAN dapat berdasarkan atas jam operasi untuk Tenaga Kerja dan Peralatan, volume dan/atau ukuran</v>
          </cell>
        </row>
        <row r="239">
          <cell r="N239" t="str">
            <v>berat untuk bahan-bahan.</v>
          </cell>
        </row>
        <row r="240">
          <cell r="L240">
            <v>2</v>
          </cell>
          <cell r="N240" t="str">
            <v>Kuantitas satuan adalah kuantitas setiap komponen untuk menyelesaikan satu satuan pekerjaan dari nomor</v>
          </cell>
        </row>
        <row r="241">
          <cell r="N241" t="str">
            <v>mata pembayaran.</v>
          </cell>
        </row>
        <row r="242">
          <cell r="L242">
            <v>3</v>
          </cell>
          <cell r="N242" t="str">
            <v>Biaya satuan untuk peralatan sudah termasuk bahan bakar, bahan habis dipakai dan operator.</v>
          </cell>
        </row>
        <row r="243">
          <cell r="L243">
            <v>4</v>
          </cell>
          <cell r="N243" t="str">
            <v>Biaya satuan sudah termasuk pengeluaran untuk seluruh pajak yang berkaitan (tetapi tidak termasuk PPN</v>
          </cell>
        </row>
        <row r="1322">
          <cell r="T1322" t="str">
            <v>Analisa EI-745</v>
          </cell>
        </row>
        <row r="1324">
          <cell r="L1324" t="str">
            <v>FORMULIR STANDAR UNTUK</v>
          </cell>
        </row>
        <row r="1325">
          <cell r="L1325" t="str">
            <v>PEREKAMAN ANALISA MASING-MASING HARGA SATUAN</v>
          </cell>
        </row>
        <row r="1326">
          <cell r="L1326" t="str">
            <v/>
          </cell>
        </row>
        <row r="1328">
          <cell r="L1328" t="str">
            <v>NOMOR HIBAH</v>
          </cell>
          <cell r="O1328" t="str">
            <v>:  ADB 0002 - INO</v>
          </cell>
        </row>
        <row r="1329">
          <cell r="L1329" t="str">
            <v>NAMA PAKET</v>
          </cell>
          <cell r="O1329" t="e">
            <v>#REF!</v>
          </cell>
        </row>
        <row r="1330">
          <cell r="L1330" t="str">
            <v>LOKASI PROYEK</v>
          </cell>
          <cell r="O1330" t="e">
            <v>#REF!</v>
          </cell>
        </row>
        <row r="1331">
          <cell r="L1331" t="str">
            <v>PROVINSI</v>
          </cell>
          <cell r="O1331" t="e">
            <v>#REF!</v>
          </cell>
        </row>
        <row r="1332">
          <cell r="L1332">
            <v>0</v>
          </cell>
          <cell r="O1332" t="e">
            <v>#REF!</v>
          </cell>
        </row>
        <row r="1333">
          <cell r="L1333" t="str">
            <v>ITEM PEMBAYARAN NO.</v>
          </cell>
          <cell r="O1333" t="str">
            <v>:  7.5 (2)</v>
          </cell>
          <cell r="R1333" t="str">
            <v>PERKIRAAN VOL. PEK.</v>
          </cell>
          <cell r="T1333" t="str">
            <v>:</v>
          </cell>
          <cell r="U1333">
            <v>0</v>
          </cell>
        </row>
        <row r="1334">
          <cell r="L1334" t="str">
            <v>JENIS PEKERJAAN</v>
          </cell>
          <cell r="O1334" t="str">
            <v>:  Pengangkutan Material Jembatan</v>
          </cell>
          <cell r="R1334" t="str">
            <v>TOTAL HARGA (Rp.)</v>
          </cell>
          <cell r="T1334" t="str">
            <v>:</v>
          </cell>
          <cell r="U1334">
            <v>0</v>
          </cell>
        </row>
        <row r="1335">
          <cell r="L1335" t="str">
            <v>SATUAN PEMBAYARAN</v>
          </cell>
          <cell r="O1335" t="str">
            <v>:  KG</v>
          </cell>
          <cell r="R1335" t="str">
            <v>% THD. BIAYA PROYEK</v>
          </cell>
          <cell r="T1335" t="str">
            <v>:</v>
          </cell>
          <cell r="U1335">
            <v>0</v>
          </cell>
        </row>
        <row r="1338">
          <cell r="Q1338" t="str">
            <v>PERKIRAAN</v>
          </cell>
          <cell r="R1338" t="str">
            <v>HARGA</v>
          </cell>
          <cell r="S1338" t="str">
            <v>JUMLAH</v>
          </cell>
        </row>
        <row r="1339">
          <cell r="L1339" t="str">
            <v>NO.</v>
          </cell>
          <cell r="N1339" t="str">
            <v>KOMPONEN</v>
          </cell>
          <cell r="P1339" t="str">
            <v>SATUAN</v>
          </cell>
          <cell r="Q1339" t="str">
            <v>KUANTITAS</v>
          </cell>
          <cell r="R1339" t="str">
            <v>SATUAN</v>
          </cell>
          <cell r="S1339" t="str">
            <v>HARGA</v>
          </cell>
        </row>
        <row r="1340">
          <cell r="R1340" t="str">
            <v>(Rp.)</v>
          </cell>
          <cell r="S1340" t="str">
            <v>(Rp.)</v>
          </cell>
        </row>
        <row r="1343">
          <cell r="L1343" t="str">
            <v>A.</v>
          </cell>
          <cell r="N1343" t="str">
            <v>TENAGA</v>
          </cell>
        </row>
        <row r="1345">
          <cell r="L1345" t="str">
            <v>1.</v>
          </cell>
          <cell r="N1345" t="str">
            <v>Pekerja</v>
          </cell>
          <cell r="O1345" t="str">
            <v>(L01)</v>
          </cell>
          <cell r="P1345" t="str">
            <v>jam</v>
          </cell>
          <cell r="Q1345">
            <v>1.0000000000000001E-5</v>
          </cell>
          <cell r="R1345">
            <v>5817</v>
          </cell>
          <cell r="U1345">
            <v>5.8170000000000006E-2</v>
          </cell>
        </row>
        <row r="1346">
          <cell r="L1346" t="str">
            <v>3.</v>
          </cell>
          <cell r="N1346" t="str">
            <v>Mandor</v>
          </cell>
          <cell r="O1346" t="str">
            <v>(L03)</v>
          </cell>
          <cell r="P1346" t="str">
            <v>jam</v>
          </cell>
          <cell r="Q1346">
            <v>1.3386880856760375E-4</v>
          </cell>
          <cell r="R1346">
            <v>8357</v>
          </cell>
          <cell r="U1346">
            <v>1.1187416331994646</v>
          </cell>
        </row>
        <row r="1349">
          <cell r="Q1349" t="str">
            <v xml:space="preserve">JUMLAH HARGA TENAGA   </v>
          </cell>
          <cell r="U1349">
            <v>1.1769116331994647</v>
          </cell>
        </row>
        <row r="1351">
          <cell r="L1351" t="str">
            <v>B.</v>
          </cell>
          <cell r="N1351" t="str">
            <v>BAHAN</v>
          </cell>
        </row>
        <row r="1359">
          <cell r="Q1359" t="str">
            <v xml:space="preserve">JUMLAH HARGA BAHAN   </v>
          </cell>
          <cell r="U1359">
            <v>0</v>
          </cell>
        </row>
        <row r="1361">
          <cell r="L1361" t="str">
            <v>C.</v>
          </cell>
          <cell r="N1361" t="str">
            <v>PERALATAN</v>
          </cell>
        </row>
        <row r="1363">
          <cell r="L1363" t="str">
            <v>1.</v>
          </cell>
          <cell r="N1363" t="str">
            <v>Trailer, 15 ton</v>
          </cell>
          <cell r="O1363" t="str">
            <v>E35</v>
          </cell>
          <cell r="P1363" t="str">
            <v>jam</v>
          </cell>
          <cell r="Q1363">
            <v>1.6827309236947792E-3</v>
          </cell>
          <cell r="R1363">
            <v>234728.86853980148</v>
          </cell>
          <cell r="U1363">
            <v>394.98552577581052</v>
          </cell>
        </row>
        <row r="1364">
          <cell r="L1364" t="str">
            <v>2.</v>
          </cell>
          <cell r="N1364" t="str">
            <v>Crane</v>
          </cell>
          <cell r="O1364" t="str">
            <v>E31</v>
          </cell>
          <cell r="P1364" t="str">
            <v>jam</v>
          </cell>
          <cell r="Q1364">
            <v>1.3386880856760375E-4</v>
          </cell>
          <cell r="R1364">
            <v>345785.3356401663</v>
          </cell>
          <cell r="U1364">
            <v>46.289870902298034</v>
          </cell>
        </row>
        <row r="1365">
          <cell r="L1365" t="str">
            <v>3.</v>
          </cell>
          <cell r="N1365" t="str">
            <v>Alat Bantu</v>
          </cell>
          <cell r="P1365" t="str">
            <v>Ls</v>
          </cell>
          <cell r="Q1365">
            <v>1</v>
          </cell>
          <cell r="R1365">
            <v>100</v>
          </cell>
          <cell r="U1365">
            <v>100</v>
          </cell>
        </row>
        <row r="1366">
          <cell r="L1366" t="str">
            <v>4.</v>
          </cell>
          <cell r="N1366" t="str">
            <v>Angkutan Kapal Laut</v>
          </cell>
          <cell r="P1366" t="str">
            <v>millaut</v>
          </cell>
          <cell r="Q1366" t="str">
            <v/>
          </cell>
          <cell r="R1366">
            <v>0</v>
          </cell>
          <cell r="U1366">
            <v>0</v>
          </cell>
        </row>
        <row r="1371">
          <cell r="Q1371" t="str">
            <v xml:space="preserve">JUMLAH HARGA PERALATAN   </v>
          </cell>
          <cell r="U1371">
            <v>541.27539667810856</v>
          </cell>
        </row>
        <row r="1373">
          <cell r="L1373" t="str">
            <v>D.</v>
          </cell>
          <cell r="N1373" t="str">
            <v>JUMLAH HARGA TENAGA, BAHAN DAN PERALATAN  ( A + B + C )</v>
          </cell>
          <cell r="U1373">
            <v>542.452308311308</v>
          </cell>
        </row>
        <row r="1374">
          <cell r="L1374" t="str">
            <v>E.</v>
          </cell>
          <cell r="N1374" t="str">
            <v>OVERHEAD &amp; PROFIT</v>
          </cell>
          <cell r="P1374">
            <v>10</v>
          </cell>
          <cell r="Q1374" t="str">
            <v>%  x  D</v>
          </cell>
          <cell r="U1374">
            <v>54.245230831130804</v>
          </cell>
        </row>
        <row r="1375">
          <cell r="L1375" t="str">
            <v>F.</v>
          </cell>
          <cell r="N1375" t="str">
            <v>HARGA SATUAN PEKERJAAN  ( D + E )</v>
          </cell>
          <cell r="U1375">
            <v>596</v>
          </cell>
        </row>
        <row r="1376">
          <cell r="L1376" t="str">
            <v>Note: 1</v>
          </cell>
          <cell r="N1376" t="str">
            <v>SATUAN dapat berdasarkan atas jam operasi untuk Tenaga Kerja dan Peralatan, volume dan/atau ukuran</v>
          </cell>
        </row>
        <row r="1377">
          <cell r="N1377" t="str">
            <v>berat untuk bahan-bahan.</v>
          </cell>
        </row>
        <row r="1378">
          <cell r="L1378">
            <v>2</v>
          </cell>
          <cell r="N1378" t="str">
            <v>Kuantitas satuan adalah kuantitas setiap komponen untuk menyelesaikan satu satuan pekerjaan dari nomor</v>
          </cell>
        </row>
        <row r="1379">
          <cell r="N1379" t="str">
            <v>mata pembayaran.</v>
          </cell>
        </row>
        <row r="1380">
          <cell r="L1380">
            <v>3</v>
          </cell>
          <cell r="N1380" t="str">
            <v>Biaya satuan untuk peralatan sudah termasuk bahan bakar, bahan habis dipakai dan operator.</v>
          </cell>
        </row>
        <row r="1381">
          <cell r="L1381">
            <v>4</v>
          </cell>
          <cell r="N1381" t="str">
            <v>Biaya satuan sudah termasuk pengeluaran untuk seluruh pajak yang berkaitan (tetapi tidak termasuk PPN</v>
          </cell>
        </row>
        <row r="1382">
          <cell r="N1382" t="str">
            <v>yang dibayar dari kontrak) dan biaya-biaya lainnya.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efreshError="1">
        <row r="15">
          <cell r="C15">
            <v>30000</v>
          </cell>
        </row>
        <row r="40">
          <cell r="A40">
            <v>1</v>
          </cell>
        </row>
        <row r="41">
          <cell r="A41">
            <v>2</v>
          </cell>
        </row>
        <row r="42">
          <cell r="A42">
            <v>3</v>
          </cell>
        </row>
        <row r="43">
          <cell r="A43">
            <v>4</v>
          </cell>
        </row>
        <row r="44">
          <cell r="A44">
            <v>5</v>
          </cell>
        </row>
        <row r="45">
          <cell r="A45">
            <v>6</v>
          </cell>
        </row>
        <row r="46">
          <cell r="A46">
            <v>7</v>
          </cell>
        </row>
        <row r="47">
          <cell r="A47">
            <v>8</v>
          </cell>
        </row>
        <row r="48">
          <cell r="A48">
            <v>9</v>
          </cell>
        </row>
        <row r="49">
          <cell r="A49">
            <v>10</v>
          </cell>
        </row>
        <row r="50">
          <cell r="A50">
            <v>11</v>
          </cell>
        </row>
        <row r="51">
          <cell r="A51">
            <v>12</v>
          </cell>
        </row>
        <row r="52">
          <cell r="A52">
            <v>13</v>
          </cell>
        </row>
        <row r="53">
          <cell r="A53">
            <v>14</v>
          </cell>
        </row>
        <row r="54">
          <cell r="A54">
            <v>15</v>
          </cell>
        </row>
        <row r="55">
          <cell r="A55">
            <v>16</v>
          </cell>
        </row>
        <row r="56">
          <cell r="A56">
            <v>17</v>
          </cell>
        </row>
        <row r="57">
          <cell r="A57">
            <v>18</v>
          </cell>
        </row>
        <row r="58">
          <cell r="A58">
            <v>19</v>
          </cell>
        </row>
        <row r="59">
          <cell r="A59">
            <v>20</v>
          </cell>
        </row>
        <row r="60">
          <cell r="A60">
            <v>21</v>
          </cell>
        </row>
        <row r="61">
          <cell r="A61">
            <v>22</v>
          </cell>
        </row>
        <row r="62">
          <cell r="A62">
            <v>23</v>
          </cell>
        </row>
        <row r="63">
          <cell r="A63">
            <v>24</v>
          </cell>
        </row>
        <row r="64">
          <cell r="A64">
            <v>25</v>
          </cell>
        </row>
        <row r="65">
          <cell r="A65">
            <v>26</v>
          </cell>
        </row>
        <row r="66">
          <cell r="A66">
            <v>27</v>
          </cell>
        </row>
        <row r="67">
          <cell r="A67">
            <v>28</v>
          </cell>
        </row>
        <row r="68">
          <cell r="A68">
            <v>29</v>
          </cell>
        </row>
        <row r="69">
          <cell r="A69">
            <v>30</v>
          </cell>
        </row>
        <row r="70">
          <cell r="A70">
            <v>31</v>
          </cell>
        </row>
        <row r="71">
          <cell r="A71">
            <v>32</v>
          </cell>
        </row>
        <row r="72">
          <cell r="A72">
            <v>33</v>
          </cell>
        </row>
        <row r="73">
          <cell r="A73">
            <v>34</v>
          </cell>
        </row>
        <row r="74">
          <cell r="A74">
            <v>35</v>
          </cell>
        </row>
        <row r="75">
          <cell r="A75">
            <v>36</v>
          </cell>
        </row>
        <row r="76">
          <cell r="A76">
            <v>37</v>
          </cell>
        </row>
        <row r="77">
          <cell r="A77">
            <v>38</v>
          </cell>
        </row>
        <row r="78">
          <cell r="A78">
            <v>39</v>
          </cell>
        </row>
        <row r="79">
          <cell r="A79">
            <v>40</v>
          </cell>
        </row>
        <row r="80">
          <cell r="A80">
            <v>41</v>
          </cell>
        </row>
        <row r="81">
          <cell r="A81">
            <v>42</v>
          </cell>
        </row>
        <row r="82">
          <cell r="A82">
            <v>43</v>
          </cell>
        </row>
        <row r="83">
          <cell r="A83">
            <v>44</v>
          </cell>
        </row>
        <row r="84">
          <cell r="A84">
            <v>45</v>
          </cell>
        </row>
        <row r="85">
          <cell r="A85">
            <v>46</v>
          </cell>
        </row>
        <row r="86">
          <cell r="A86">
            <v>47</v>
          </cell>
        </row>
        <row r="87">
          <cell r="A87">
            <v>48</v>
          </cell>
        </row>
        <row r="88">
          <cell r="A88">
            <v>49</v>
          </cell>
        </row>
        <row r="89">
          <cell r="A89">
            <v>50</v>
          </cell>
        </row>
        <row r="90">
          <cell r="A90">
            <v>51</v>
          </cell>
        </row>
        <row r="91">
          <cell r="A91">
            <v>52</v>
          </cell>
        </row>
        <row r="92">
          <cell r="A92">
            <v>53</v>
          </cell>
        </row>
        <row r="93">
          <cell r="A93">
            <v>54</v>
          </cell>
        </row>
        <row r="94">
          <cell r="A94">
            <v>55</v>
          </cell>
        </row>
        <row r="95">
          <cell r="A95">
            <v>56</v>
          </cell>
        </row>
        <row r="96">
          <cell r="A96">
            <v>57</v>
          </cell>
        </row>
        <row r="97">
          <cell r="A97">
            <v>58</v>
          </cell>
        </row>
        <row r="98">
          <cell r="A98">
            <v>59</v>
          </cell>
        </row>
        <row r="99">
          <cell r="A99">
            <v>60</v>
          </cell>
        </row>
        <row r="100">
          <cell r="A100">
            <v>61</v>
          </cell>
        </row>
        <row r="101">
          <cell r="A101">
            <v>62</v>
          </cell>
        </row>
        <row r="102">
          <cell r="A102">
            <v>63</v>
          </cell>
        </row>
        <row r="103">
          <cell r="A103">
            <v>64</v>
          </cell>
        </row>
        <row r="104">
          <cell r="A104">
            <v>65</v>
          </cell>
        </row>
        <row r="105">
          <cell r="A105">
            <v>66</v>
          </cell>
        </row>
        <row r="106">
          <cell r="A106">
            <v>67</v>
          </cell>
        </row>
        <row r="107">
          <cell r="A107">
            <v>68</v>
          </cell>
        </row>
        <row r="108">
          <cell r="A108">
            <v>69</v>
          </cell>
        </row>
        <row r="109">
          <cell r="A109">
            <v>70</v>
          </cell>
        </row>
        <row r="110">
          <cell r="A110">
            <v>71</v>
          </cell>
        </row>
        <row r="111">
          <cell r="A111">
            <v>72</v>
          </cell>
        </row>
        <row r="112">
          <cell r="A112">
            <v>73</v>
          </cell>
        </row>
        <row r="113">
          <cell r="A113">
            <v>74</v>
          </cell>
        </row>
      </sheetData>
      <sheetData sheetId="8"/>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ow r="15">
          <cell r="C15">
            <v>30000</v>
          </cell>
        </row>
        <row r="40">
          <cell r="A40">
            <v>1</v>
          </cell>
        </row>
        <row r="41">
          <cell r="A41">
            <v>2</v>
          </cell>
        </row>
        <row r="42">
          <cell r="A42">
            <v>3</v>
          </cell>
        </row>
        <row r="43">
          <cell r="A43">
            <v>4</v>
          </cell>
        </row>
        <row r="44">
          <cell r="A44">
            <v>5</v>
          </cell>
        </row>
        <row r="45">
          <cell r="A45">
            <v>6</v>
          </cell>
        </row>
        <row r="46">
          <cell r="A46">
            <v>7</v>
          </cell>
        </row>
        <row r="47">
          <cell r="A47">
            <v>8</v>
          </cell>
        </row>
        <row r="48">
          <cell r="A48">
            <v>9</v>
          </cell>
        </row>
        <row r="49">
          <cell r="A49">
            <v>10</v>
          </cell>
        </row>
        <row r="50">
          <cell r="A50">
            <v>11</v>
          </cell>
        </row>
        <row r="51">
          <cell r="A51">
            <v>12</v>
          </cell>
        </row>
        <row r="52">
          <cell r="A52">
            <v>13</v>
          </cell>
        </row>
        <row r="53">
          <cell r="A53">
            <v>14</v>
          </cell>
        </row>
        <row r="54">
          <cell r="A54">
            <v>15</v>
          </cell>
          <cell r="C54">
            <v>426178</v>
          </cell>
        </row>
        <row r="55">
          <cell r="A55">
            <v>16</v>
          </cell>
        </row>
        <row r="56">
          <cell r="A56">
            <v>17</v>
          </cell>
        </row>
        <row r="57">
          <cell r="A57">
            <v>18</v>
          </cell>
        </row>
        <row r="58">
          <cell r="A58">
            <v>19</v>
          </cell>
        </row>
        <row r="59">
          <cell r="A59">
            <v>20</v>
          </cell>
        </row>
        <row r="60">
          <cell r="A60">
            <v>21</v>
          </cell>
        </row>
        <row r="61">
          <cell r="A61">
            <v>22</v>
          </cell>
        </row>
        <row r="62">
          <cell r="A62">
            <v>23</v>
          </cell>
        </row>
        <row r="63">
          <cell r="A63">
            <v>24</v>
          </cell>
        </row>
        <row r="64">
          <cell r="A64">
            <v>25</v>
          </cell>
        </row>
        <row r="65">
          <cell r="A65">
            <v>26</v>
          </cell>
        </row>
        <row r="66">
          <cell r="A66">
            <v>27</v>
          </cell>
        </row>
        <row r="67">
          <cell r="A67">
            <v>28</v>
          </cell>
        </row>
        <row r="68">
          <cell r="A68">
            <v>29</v>
          </cell>
        </row>
        <row r="69">
          <cell r="A69">
            <v>30</v>
          </cell>
        </row>
        <row r="70">
          <cell r="A70">
            <v>31</v>
          </cell>
        </row>
        <row r="71">
          <cell r="A71">
            <v>32</v>
          </cell>
        </row>
        <row r="72">
          <cell r="A72">
            <v>33</v>
          </cell>
        </row>
        <row r="73">
          <cell r="A73">
            <v>34</v>
          </cell>
        </row>
        <row r="74">
          <cell r="A74">
            <v>35</v>
          </cell>
        </row>
        <row r="75">
          <cell r="A75">
            <v>36</v>
          </cell>
        </row>
        <row r="76">
          <cell r="A76">
            <v>37</v>
          </cell>
        </row>
        <row r="77">
          <cell r="A77">
            <v>38</v>
          </cell>
        </row>
        <row r="78">
          <cell r="A78">
            <v>39</v>
          </cell>
        </row>
        <row r="79">
          <cell r="A79">
            <v>40</v>
          </cell>
        </row>
        <row r="80">
          <cell r="A80">
            <v>41</v>
          </cell>
        </row>
        <row r="81">
          <cell r="A81">
            <v>42</v>
          </cell>
        </row>
        <row r="82">
          <cell r="A82">
            <v>43</v>
          </cell>
        </row>
        <row r="83">
          <cell r="A83">
            <v>44</v>
          </cell>
        </row>
        <row r="84">
          <cell r="A84">
            <v>45</v>
          </cell>
        </row>
        <row r="85">
          <cell r="A85">
            <v>46</v>
          </cell>
        </row>
        <row r="86">
          <cell r="A86">
            <v>47</v>
          </cell>
        </row>
        <row r="87">
          <cell r="A87">
            <v>48</v>
          </cell>
        </row>
        <row r="88">
          <cell r="A88">
            <v>49</v>
          </cell>
        </row>
        <row r="89">
          <cell r="A89">
            <v>50</v>
          </cell>
        </row>
        <row r="90">
          <cell r="A90">
            <v>51</v>
          </cell>
        </row>
        <row r="91">
          <cell r="A91">
            <v>52</v>
          </cell>
        </row>
        <row r="92">
          <cell r="A92">
            <v>53</v>
          </cell>
        </row>
        <row r="93">
          <cell r="A93">
            <v>54</v>
          </cell>
        </row>
        <row r="94">
          <cell r="A94">
            <v>55</v>
          </cell>
        </row>
        <row r="95">
          <cell r="A95">
            <v>56</v>
          </cell>
        </row>
        <row r="96">
          <cell r="A96">
            <v>57</v>
          </cell>
        </row>
        <row r="97">
          <cell r="A97">
            <v>58</v>
          </cell>
        </row>
        <row r="98">
          <cell r="A98">
            <v>59</v>
          </cell>
        </row>
        <row r="99">
          <cell r="A99">
            <v>60</v>
          </cell>
        </row>
        <row r="100">
          <cell r="A100">
            <v>61</v>
          </cell>
        </row>
        <row r="101">
          <cell r="A101">
            <v>62</v>
          </cell>
        </row>
        <row r="102">
          <cell r="A102">
            <v>63</v>
          </cell>
        </row>
        <row r="103">
          <cell r="A103">
            <v>64</v>
          </cell>
        </row>
        <row r="104">
          <cell r="A104">
            <v>65</v>
          </cell>
        </row>
        <row r="105">
          <cell r="A105">
            <v>66</v>
          </cell>
        </row>
        <row r="106">
          <cell r="A106">
            <v>67</v>
          </cell>
        </row>
        <row r="107">
          <cell r="A107">
            <v>68</v>
          </cell>
        </row>
        <row r="108">
          <cell r="A108">
            <v>69</v>
          </cell>
        </row>
        <row r="109">
          <cell r="A109">
            <v>70</v>
          </cell>
        </row>
        <row r="110">
          <cell r="A110">
            <v>71</v>
          </cell>
        </row>
        <row r="111">
          <cell r="A111">
            <v>72</v>
          </cell>
        </row>
        <row r="112">
          <cell r="A112">
            <v>73</v>
          </cell>
        </row>
        <row r="113">
          <cell r="A113">
            <v>74</v>
          </cell>
        </row>
      </sheetData>
      <sheetData sheetId="8"/>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Bahan"/>
      <sheetName val="Upah Tenaga Kerja"/>
      <sheetName val="Analisa Harga"/>
      <sheetName val="Daftar Harga Pekerjaan"/>
      <sheetName val="RAB"/>
      <sheetName val="Rekapitulasi Harga"/>
    </sheetNames>
    <sheetDataSet>
      <sheetData sheetId="0">
        <row r="13">
          <cell r="E13">
            <v>130000</v>
          </cell>
        </row>
        <row r="14">
          <cell r="E14">
            <v>120000</v>
          </cell>
        </row>
        <row r="17">
          <cell r="E17">
            <v>500</v>
          </cell>
        </row>
        <row r="40">
          <cell r="E40">
            <v>22400</v>
          </cell>
        </row>
        <row r="41">
          <cell r="E41">
            <v>12500</v>
          </cell>
        </row>
        <row r="43">
          <cell r="E43">
            <v>3850</v>
          </cell>
        </row>
        <row r="51">
          <cell r="E51">
            <v>925000</v>
          </cell>
        </row>
        <row r="61">
          <cell r="E61">
            <v>1600000</v>
          </cell>
        </row>
        <row r="82">
          <cell r="E82">
            <v>32400</v>
          </cell>
        </row>
        <row r="83">
          <cell r="E83">
            <v>33600</v>
          </cell>
        </row>
        <row r="84">
          <cell r="E84">
            <v>28000</v>
          </cell>
        </row>
        <row r="85">
          <cell r="E85">
            <v>35000</v>
          </cell>
        </row>
        <row r="86">
          <cell r="E86">
            <v>55800</v>
          </cell>
        </row>
        <row r="87">
          <cell r="E87">
            <v>47000</v>
          </cell>
        </row>
        <row r="88">
          <cell r="E88">
            <v>58000</v>
          </cell>
        </row>
        <row r="89">
          <cell r="E89">
            <v>60000</v>
          </cell>
        </row>
        <row r="90">
          <cell r="E90">
            <v>74800</v>
          </cell>
        </row>
        <row r="93">
          <cell r="E93">
            <v>27500</v>
          </cell>
        </row>
        <row r="94">
          <cell r="E94">
            <v>17600</v>
          </cell>
        </row>
        <row r="115">
          <cell r="E115">
            <v>5400</v>
          </cell>
        </row>
        <row r="116">
          <cell r="E116">
            <v>7000</v>
          </cell>
        </row>
        <row r="125">
          <cell r="E125">
            <v>43600</v>
          </cell>
        </row>
        <row r="126">
          <cell r="E126">
            <v>64400</v>
          </cell>
        </row>
        <row r="156">
          <cell r="E156">
            <v>2000</v>
          </cell>
        </row>
        <row r="162">
          <cell r="E162">
            <v>4300</v>
          </cell>
        </row>
        <row r="168">
          <cell r="E168">
            <v>83000</v>
          </cell>
        </row>
        <row r="169">
          <cell r="E169">
            <v>3500</v>
          </cell>
        </row>
        <row r="170">
          <cell r="E170">
            <v>7200</v>
          </cell>
        </row>
        <row r="171">
          <cell r="E171">
            <v>8200</v>
          </cell>
        </row>
        <row r="172">
          <cell r="E172">
            <v>11800</v>
          </cell>
        </row>
      </sheetData>
      <sheetData sheetId="1"/>
      <sheetData sheetId="2" refreshError="1"/>
      <sheetData sheetId="3"/>
      <sheetData sheetId="4" refreshError="1"/>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REKAP"/>
      <sheetName val="REKAP 1"/>
      <sheetName val="BOQ"/>
      <sheetName val=" BQ TA 06"/>
      <sheetName val="HS"/>
      <sheetName val="DIV 2"/>
      <sheetName val="DIV 3"/>
      <sheetName val="DIV5"/>
      <sheetName val="DIV6"/>
      <sheetName val="DIV7"/>
      <sheetName val="DIV7b"/>
      <sheetName val="div7c"/>
      <sheetName val="DIV8"/>
      <sheetName val="mob"/>
      <sheetName val="REKAP RAB AIR BERSIH"/>
      <sheetName val="RAB AIR BERSIH"/>
      <sheetName val="RAB AIR BERSIH (2)"/>
      <sheetName val="ANALISA HARSAT"/>
      <sheetName val="dftr harga dsr sat upah"/>
      <sheetName val="P.Batu"/>
      <sheetName val="HARSAT UPAH, BAHAN, SEWA ALAT"/>
      <sheetName val="AMP"/>
      <sheetName val="Baching Plan"/>
      <sheetName val="MOS"/>
      <sheetName val="H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Peta Quarry"/>
      <sheetName val="Lalu Lintas"/>
      <sheetName val="Jembatan Sementara"/>
      <sheetName val="Jrk AK (2)"/>
      <sheetName val="Jrk AK"/>
      <sheetName val="Lampiran 2 a "/>
      <sheetName val="Lampiran 2b"/>
      <sheetName val="Lampiran 2c"/>
      <sheetName val="Lampiran 3"/>
      <sheetName val="Lampiran 6a"/>
      <sheetName val="Lampiran 6b"/>
      <sheetName val="Lampiran 7"/>
      <sheetName val="Lampiran 8"/>
      <sheetName val="Lampiran 9"/>
      <sheetName val="Lampiran 10"/>
      <sheetName val="Daftar Kebutuhan peralatan"/>
      <sheetName val="Informasi"/>
      <sheetName val="Rekap"/>
      <sheetName val="BOQ"/>
      <sheetName val="Mobilisasi"/>
      <sheetName val="D2"/>
      <sheetName val="D6"/>
      <sheetName val="D8(1)"/>
      <sheetName val="4-Basic Price"/>
      <sheetName val="5-ALAT(1)"/>
      <sheetName val="4-Analisa Quarry"/>
      <sheetName val="Agg Halus &amp; Kasar"/>
      <sheetName val="Agg A"/>
      <sheetName val="Agg B"/>
      <sheetName val="MAJOR"/>
      <sheetName val="Perhitungan Mobilisasi Alat"/>
      <sheetName val="D5"/>
      <sheetName val="D4"/>
      <sheetName val="D3"/>
      <sheetName val="4-formulir harga bahan"/>
      <sheetName val="%"/>
      <sheetName val="5-ALAT (2)"/>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38">
          <cell r="R38">
            <v>3.0120481927710845E-3</v>
          </cell>
        </row>
        <row r="39">
          <cell r="R39">
            <v>3.1250000000000002E-3</v>
          </cell>
        </row>
        <row r="40">
          <cell r="R40">
            <v>3.0120481927710845E-3</v>
          </cell>
        </row>
      </sheetData>
      <sheetData sheetId="23"/>
      <sheetData sheetId="24"/>
      <sheetData sheetId="25" refreshError="1"/>
      <sheetData sheetId="26" refreshError="1"/>
      <sheetData sheetId="27" refreshError="1"/>
      <sheetData sheetId="28" refreshError="1"/>
      <sheetData sheetId="29"/>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 anak1"/>
      <sheetName val="Kuantitas &amp; Harga"/>
    </sheet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onesia Barat"/>
      <sheetName val="Rni "/>
      <sheetName val="DISCLAIMER"/>
      <sheetName val="%"/>
      <sheetName val="MAJOR"/>
      <sheetName val="Peta Quarry"/>
      <sheetName val="Perhitungan Mobilisasi Alat"/>
      <sheetName val="Lalu Lintas"/>
      <sheetName val="Jembatan Sementara"/>
      <sheetName val="Analisa K3"/>
      <sheetName val="4-Formulir harga bahan"/>
      <sheetName val="Agg Halus &amp; Kasar"/>
      <sheetName val="Agg A"/>
      <sheetName val="Agg B dan S"/>
      <sheetName val="Agg C"/>
      <sheetName val="Agg  CBR 60"/>
      <sheetName val="SMK3"/>
      <sheetName val="AC-WC AsbP"/>
      <sheetName val="AC-BC AsbP"/>
      <sheetName val="AC-WC AsbP t=5cm"/>
      <sheetName val="Marka Jalan"/>
      <sheetName val="Mobilisasi Fisik"/>
      <sheetName val="Sheet2"/>
      <sheetName val="1. Kondisi Awal"/>
      <sheetName val="terbilang Fisik"/>
      <sheetName val="4-Analisa Quarry"/>
      <sheetName val="ALAT BERAT"/>
      <sheetName val="Drainase "/>
      <sheetName val="Slurry Seal"/>
      <sheetName val="BOQ Fisik "/>
      <sheetName val=" Rekap Fisik "/>
      <sheetName val="Sheet3"/>
      <sheetName val="BOQ Rutin Jalan"/>
      <sheetName val="Analisa-1Jalan"/>
      <sheetName val="Analisa-2Jalan"/>
      <sheetName val="Analisa-3Jalan"/>
      <sheetName val="BOQ Rutin Jemb."/>
      <sheetName val="Rutin Jembatan"/>
      <sheetName val="Rutin Jembatan 2"/>
      <sheetName val="4-Basic Price"/>
      <sheetName val="5-ALAT(2)"/>
      <sheetName val="5-ALAT(1)"/>
      <sheetName val="Informasi"/>
      <sheetName val="Cover"/>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7">
          <cell r="F67">
            <v>10000</v>
          </cell>
        </row>
      </sheetData>
      <sheetData sheetId="40"/>
      <sheetData sheetId="41">
        <row r="17">
          <cell r="AW17">
            <v>719440.63473185862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 anak1"/>
    </sheetNames>
    <sheetDataSet>
      <sheetData sheetId="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MOBILISASI"/>
      <sheetName val="harga SATUAN"/>
      <sheetName val="harga SATUAN (2)"/>
      <sheetName val="HARGA SATUAN UPAH"/>
      <sheetName val="BAHAN"/>
      <sheetName val="Upah, Bahan, Alat"/>
      <sheetName val="analaisaNP"/>
      <sheetName val="ALAT"/>
      <sheetName val="NP"/>
      <sheetName val="Peralatan"/>
      <sheetName val="METODE"/>
    </sheetNames>
    <sheetDataSet>
      <sheetData sheetId="0"/>
      <sheetData sheetId="1" refreshError="1"/>
      <sheetData sheetId="2"/>
      <sheetData sheetId="3" refreshError="1"/>
      <sheetData sheetId="4" refreshError="1"/>
      <sheetData sheetId="5"/>
      <sheetData sheetId="6"/>
      <sheetData sheetId="7"/>
      <sheetData sheetId="8"/>
      <sheetData sheetId="9"/>
      <sheetData sheetId="10"/>
      <sheetData sheetId="11" refreshError="1"/>
      <sheetData sheetId="12"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sheetName val="PENGURUS"/>
      <sheetName val="MODAL"/>
      <sheetName val="NERACA"/>
      <sheetName val="ALAT"/>
      <sheetName val="PEK"/>
      <sheetName val="PERSONIL"/>
      <sheetName val="STRUKTUR"/>
      <sheetName val="ADM"/>
      <sheetName val="SURAT"/>
      <sheetName val="FORM SKN"/>
      <sheetName val="FAKTA"/>
      <sheetName val="PENGAL-5T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MAJOR ITEM)"/>
      <sheetName val="PROGRESS"/>
      <sheetName val="Schdule (SISA)"/>
      <sheetName val="Schdule (ALAT&amp;BAHAN)"/>
      <sheetName val="ANATEK"/>
      <sheetName val="SCHDUL ALAT"/>
      <sheetName val="SCHDUL BAHAN"/>
      <sheetName val="RAB"/>
      <sheetName val="Schdule"/>
      <sheetName val="A_Berat"/>
      <sheetName val="L 1"/>
      <sheetName val="Kuantitas &amp; Harga"/>
      <sheetName val="5-Peralatan"/>
      <sheetName val="3-DIV8"/>
      <sheetName val="Bil"/>
      <sheetName val="RAB_(MAJOR_ITEM)"/>
      <sheetName val="Schdule_(SISA)"/>
      <sheetName val="Schdule_(ALAT&amp;BAHAN)"/>
      <sheetName val="SCHDUL_ALAT"/>
      <sheetName val="SCHDUL_BAHAN"/>
      <sheetName val="L_1"/>
      <sheetName val="Kuantitas_&amp;_Harga"/>
      <sheetName val="HARGA"/>
      <sheetName val="DAMIJA"/>
      <sheetName val="An. Alat"/>
      <sheetName val="NP"/>
      <sheetName val="Mobilisasi"/>
      <sheetName val="Ans"/>
      <sheetName val="DH"/>
      <sheetName val="alue deah teungoh"/>
      <sheetName val="jeulingke"/>
      <sheetName val="lambaro skep"/>
      <sheetName val="matang rayeuk"/>
      <sheetName val="tibang"/>
      <sheetName val="deah raya"/>
      <sheetName val="Peralatan"/>
      <sheetName val="kont anak1"/>
      <sheetName val="Upah Bahan_BOW"/>
      <sheetName val="COVER"/>
      <sheetName val="Div I(mob)"/>
      <sheetName val="DISCLAIMER"/>
      <sheetName val="Rekap"/>
      <sheetName val="%"/>
      <sheetName val="MAJOR"/>
      <sheetName val="Peta Quarry"/>
      <sheetName val="BOQ"/>
      <sheetName val="Perhitungan Mobilisasi Alat"/>
      <sheetName val="Lalu Lintas"/>
      <sheetName val="Jembatan Sementara"/>
      <sheetName val="Informasi"/>
      <sheetName val="Analisa K3"/>
      <sheetName val="4-Analisa Quarry"/>
      <sheetName val="4-Basic Price"/>
      <sheetName val="4-Formulir harga bahan"/>
      <sheetName val="5-ALAT(1)"/>
      <sheetName val="5-ALAT(2)"/>
      <sheetName val="Agg Halus &amp; Kasar"/>
      <sheetName val="Agg A"/>
      <sheetName val="Agg B dan S"/>
      <sheetName val="Agg C"/>
      <sheetName val="Agg  CBR 60"/>
      <sheetName val="D1"/>
      <sheetName val="D2"/>
      <sheetName val="D3"/>
      <sheetName val="D4"/>
      <sheetName val="D5"/>
      <sheetName val="D6"/>
      <sheetName val="D7(1)"/>
      <sheetName val="D7(2)"/>
      <sheetName val="D8(1)"/>
      <sheetName val="D8(2)"/>
      <sheetName val="D9"/>
      <sheetName val="D10 LS-Rutin"/>
      <sheetName val="D10 Kuantitas"/>
      <sheetName val="D10 Analisa HSP"/>
      <sheetName val="8.4.14.a"/>
      <sheetName val="Sheet1"/>
      <sheetName val="An__Alat"/>
      <sheetName val="SAT-DAS"/>
      <sheetName val="Upah, Bahan, Alat"/>
      <sheetName val="Form A"/>
      <sheetName val="H.Satuan"/>
      <sheetName val="Div2"/>
      <sheetName val="struktur tdk dipakai"/>
      <sheetName val="alat"/>
      <sheetName val="NP (2)"/>
      <sheetName val="Daftar"/>
      <sheetName val="jadwal"/>
      <sheetName val="DAFTAR BAHAN D UPAH"/>
      <sheetName val="Peralatan (2)"/>
      <sheetName val="UPAH-BAHAN-ALAT"/>
      <sheetName val="ANAL-"/>
      <sheetName val="KoefMixer"/>
      <sheetName val="pante riek"/>
      <sheetName val="Backup Gudang"/>
      <sheetName val="RAB FULL KACA"/>
      <sheetName val="RAB stengah bata"/>
      <sheetName val="ANALISA"/>
      <sheetName val="Upah &amp; Bahan"/>
      <sheetName val="HARGA SATUAN"/>
      <sheetName val="HARGA UPAH &amp; BAHAN."/>
      <sheetName val="HRG.BAHAN"/>
      <sheetName val="Harsat"/>
      <sheetName val="Agregat Halus &amp; Kasar"/>
      <sheetName val="Analisa Quarry"/>
      <sheetName val="galian saluran"/>
      <sheetName val="BAG-2"/>
      <sheetName val="Harga Bahan"/>
      <sheetName val="MAP-Prog"/>
      <sheetName val="HS-2"/>
    </sheetNames>
    <sheetDataSet>
      <sheetData sheetId="0">
        <row r="16">
          <cell r="Z16">
            <v>77</v>
          </cell>
        </row>
      </sheetData>
      <sheetData sheetId="1"/>
      <sheetData sheetId="2"/>
      <sheetData sheetId="3"/>
      <sheetData sheetId="4"/>
      <sheetData sheetId="5"/>
      <sheetData sheetId="6"/>
      <sheetData sheetId="7"/>
      <sheetData sheetId="8" refreshError="1">
        <row r="16">
          <cell r="Z16">
            <v>77</v>
          </cell>
        </row>
        <row r="17">
          <cell r="Z17">
            <v>76</v>
          </cell>
        </row>
        <row r="18">
          <cell r="Z18">
            <v>75</v>
          </cell>
        </row>
        <row r="19">
          <cell r="Z19">
            <v>74</v>
          </cell>
        </row>
        <row r="21">
          <cell r="Z21">
            <v>73</v>
          </cell>
        </row>
        <row r="22">
          <cell r="Z22">
            <v>72</v>
          </cell>
        </row>
        <row r="23">
          <cell r="Z23">
            <v>71</v>
          </cell>
        </row>
        <row r="24">
          <cell r="Z24">
            <v>69</v>
          </cell>
        </row>
        <row r="25">
          <cell r="Z25">
            <v>68</v>
          </cell>
        </row>
        <row r="26">
          <cell r="Z26">
            <v>67</v>
          </cell>
        </row>
        <row r="28">
          <cell r="Z28">
            <v>66</v>
          </cell>
        </row>
        <row r="29">
          <cell r="Z29">
            <v>65</v>
          </cell>
        </row>
        <row r="31">
          <cell r="Z31">
            <v>64</v>
          </cell>
        </row>
        <row r="32">
          <cell r="Z32">
            <v>63</v>
          </cell>
        </row>
        <row r="34">
          <cell r="Z34">
            <v>62</v>
          </cell>
        </row>
        <row r="35">
          <cell r="Z35">
            <v>61</v>
          </cell>
        </row>
        <row r="37">
          <cell r="Z37">
            <v>60</v>
          </cell>
        </row>
        <row r="38">
          <cell r="Z38">
            <v>59</v>
          </cell>
        </row>
        <row r="40">
          <cell r="Z40">
            <v>58</v>
          </cell>
        </row>
        <row r="41">
          <cell r="Z41">
            <v>57</v>
          </cell>
        </row>
        <row r="43">
          <cell r="Z43">
            <v>56</v>
          </cell>
        </row>
        <row r="44">
          <cell r="Z44">
            <v>55</v>
          </cell>
        </row>
        <row r="46">
          <cell r="Z46">
            <v>54</v>
          </cell>
        </row>
        <row r="47">
          <cell r="Z47">
            <v>53</v>
          </cell>
        </row>
        <row r="49">
          <cell r="Z49">
            <v>52</v>
          </cell>
        </row>
        <row r="50">
          <cell r="Z50">
            <v>51</v>
          </cell>
        </row>
        <row r="52">
          <cell r="Z52">
            <v>50</v>
          </cell>
        </row>
        <row r="53">
          <cell r="Z53">
            <v>49</v>
          </cell>
        </row>
        <row r="54">
          <cell r="Z54">
            <v>48</v>
          </cell>
        </row>
        <row r="55">
          <cell r="Z55">
            <v>46</v>
          </cell>
        </row>
        <row r="56">
          <cell r="Z56">
            <v>45</v>
          </cell>
        </row>
        <row r="57">
          <cell r="Z57">
            <v>44</v>
          </cell>
        </row>
        <row r="59">
          <cell r="Z59">
            <v>43</v>
          </cell>
        </row>
        <row r="60">
          <cell r="Z60">
            <v>42</v>
          </cell>
        </row>
        <row r="62">
          <cell r="Z62">
            <v>41</v>
          </cell>
        </row>
        <row r="63">
          <cell r="Z63">
            <v>40</v>
          </cell>
        </row>
        <row r="65">
          <cell r="Z65">
            <v>39</v>
          </cell>
        </row>
        <row r="66">
          <cell r="Z66">
            <v>38</v>
          </cell>
        </row>
        <row r="68">
          <cell r="Z68">
            <v>37</v>
          </cell>
        </row>
        <row r="69">
          <cell r="Z69">
            <v>36</v>
          </cell>
        </row>
        <row r="71">
          <cell r="Z71">
            <v>35</v>
          </cell>
        </row>
        <row r="72">
          <cell r="Z72">
            <v>34</v>
          </cell>
        </row>
        <row r="74">
          <cell r="Z74">
            <v>33</v>
          </cell>
        </row>
        <row r="75">
          <cell r="Z75">
            <v>32</v>
          </cell>
        </row>
        <row r="77">
          <cell r="Z77">
            <v>31</v>
          </cell>
        </row>
        <row r="78">
          <cell r="Z78">
            <v>30</v>
          </cell>
        </row>
        <row r="80">
          <cell r="Z80">
            <v>29</v>
          </cell>
        </row>
        <row r="81">
          <cell r="Z81">
            <v>28</v>
          </cell>
        </row>
        <row r="83">
          <cell r="Z83">
            <v>27</v>
          </cell>
        </row>
        <row r="84">
          <cell r="Z84">
            <v>26</v>
          </cell>
        </row>
        <row r="86">
          <cell r="Z86">
            <v>25</v>
          </cell>
        </row>
        <row r="87">
          <cell r="Z87">
            <v>24</v>
          </cell>
        </row>
        <row r="89">
          <cell r="Z89">
            <v>23</v>
          </cell>
        </row>
        <row r="90">
          <cell r="Z90">
            <v>22</v>
          </cell>
        </row>
        <row r="92">
          <cell r="Z92">
            <v>21</v>
          </cell>
        </row>
        <row r="93">
          <cell r="Z93">
            <v>20</v>
          </cell>
        </row>
        <row r="94">
          <cell r="Z94">
            <v>19</v>
          </cell>
        </row>
        <row r="95">
          <cell r="Z95">
            <v>17</v>
          </cell>
        </row>
        <row r="96">
          <cell r="Z96">
            <v>16</v>
          </cell>
        </row>
        <row r="97">
          <cell r="Z97">
            <v>15</v>
          </cell>
        </row>
        <row r="99">
          <cell r="Z99">
            <v>14</v>
          </cell>
        </row>
        <row r="100">
          <cell r="Z100">
            <v>13</v>
          </cell>
        </row>
        <row r="101">
          <cell r="Z101">
            <v>12</v>
          </cell>
        </row>
        <row r="102">
          <cell r="Z102">
            <v>11</v>
          </cell>
        </row>
        <row r="103">
          <cell r="Z103">
            <v>9</v>
          </cell>
        </row>
        <row r="104">
          <cell r="Z104">
            <v>8</v>
          </cell>
        </row>
        <row r="106">
          <cell r="Z106">
            <v>7</v>
          </cell>
        </row>
        <row r="107">
          <cell r="Z107">
            <v>6</v>
          </cell>
        </row>
        <row r="108">
          <cell r="Z108">
            <v>5</v>
          </cell>
        </row>
        <row r="109">
          <cell r="Z109">
            <v>4</v>
          </cell>
        </row>
        <row r="110">
          <cell r="Z110">
            <v>3</v>
          </cell>
        </row>
        <row r="111">
          <cell r="Z111">
            <v>2</v>
          </cell>
        </row>
        <row r="112">
          <cell r="Z112">
            <v>1</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refreshError="1"/>
      <sheetData sheetId="72"/>
      <sheetData sheetId="73"/>
      <sheetData sheetId="74" refreshError="1"/>
      <sheetData sheetId="75"/>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dule"/>
      <sheetName val="RAB (MAJOR ITEM)"/>
      <sheetName val="PROGRESS"/>
      <sheetName val="Schdule (SISA)"/>
      <sheetName val="Schdule (ALAT&amp;BAHAN)"/>
      <sheetName val="ANATEK"/>
      <sheetName val="SCHDUL ALAT"/>
      <sheetName val="SCHDUL BAHAN"/>
      <sheetName val="RAB"/>
      <sheetName val="A_Berat"/>
      <sheetName val="L 1"/>
      <sheetName val="Bil"/>
      <sheetName val="Kuantitas &amp; Harga"/>
      <sheetName val="5-Peralatan"/>
      <sheetName val="3-DIV8"/>
      <sheetName val="HARGA"/>
      <sheetName val="DAMIJA"/>
      <sheetName val="An. Alat"/>
      <sheetName val="NP"/>
      <sheetName val="Form A"/>
      <sheetName val="Sheet1"/>
      <sheetName val="Mobilisasi"/>
      <sheetName val="Ans"/>
      <sheetName val="DH"/>
      <sheetName val="alue deah teungoh"/>
      <sheetName val="jeulingke"/>
      <sheetName val="lambaro skep"/>
      <sheetName val="matang rayeuk"/>
      <sheetName val="tibang"/>
      <sheetName val="deah raya"/>
      <sheetName val="DISCLAIMER"/>
      <sheetName val="Rekap"/>
      <sheetName val="%"/>
      <sheetName val="MAJOR"/>
      <sheetName val="Peta Quarry"/>
      <sheetName val="BOQ"/>
      <sheetName val="Perhitungan Mobilisasi Alat"/>
      <sheetName val="Lalu Lintas"/>
      <sheetName val="Jembatan Sementara"/>
      <sheetName val="Informasi"/>
      <sheetName val="Analisa K3"/>
      <sheetName val="4-Analisa Quarry"/>
      <sheetName val="4-Basic Price"/>
      <sheetName val="4-Formulir harga bahan"/>
      <sheetName val="5-ALAT(1)"/>
      <sheetName val="5-ALAT(2)"/>
      <sheetName val="Agg Halus &amp; Kasar"/>
      <sheetName val="Agg A"/>
      <sheetName val="Agg B dan S"/>
      <sheetName val="Agg C"/>
      <sheetName val="Agg  CBR 60"/>
      <sheetName val="D1"/>
      <sheetName val="D2"/>
      <sheetName val="D3"/>
      <sheetName val="D4"/>
      <sheetName val="D5"/>
      <sheetName val="D6"/>
      <sheetName val="D7(1)"/>
      <sheetName val="D7(2)"/>
      <sheetName val="D8(1)"/>
      <sheetName val="D8(2)"/>
      <sheetName val="D9"/>
      <sheetName val="D10 LS-Rutin"/>
      <sheetName val="D10 Kuantitas"/>
      <sheetName val="D10 Analisa HSP"/>
      <sheetName val="8.4.14.a"/>
    </sheetNames>
    <sheetDataSet>
      <sheetData sheetId="0" refreshError="1"/>
      <sheetData sheetId="1"/>
      <sheetData sheetId="2"/>
      <sheetData sheetId="3"/>
      <sheetData sheetId="4"/>
      <sheetData sheetId="5"/>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LAMP"/>
      <sheetName val="SRT"/>
      <sheetName val="KSO"/>
      <sheetName val="SK"/>
      <sheetName val="data"/>
      <sheetName val="Konf"/>
      <sheetName val="Sort"/>
      <sheetName val="DPU"/>
      <sheetName val="ANA mob"/>
      <sheetName val="ANA LS rutin"/>
      <sheetName val="MOS"/>
      <sheetName val="HSD"/>
      <sheetName val="REK"/>
      <sheetName val="BOQ"/>
      <sheetName val="ANALISA"/>
      <sheetName val="ACWC"/>
      <sheetName val="ACBC"/>
      <sheetName val="AGG A BAHU"/>
      <sheetName val="AGG B BAHU"/>
      <sheetName val="SCH"/>
      <sheetName val="Metoda"/>
      <sheetName val="IND"/>
      <sheetName val="ALAT MIN"/>
      <sheetName val="Batas"/>
      <sheetName val="Sheet1"/>
      <sheetName val="Alamat"/>
      <sheetName val="jadwal alat"/>
      <sheetName val="staff"/>
      <sheetName val="ACWC LEVELING"/>
      <sheetName val="BURDA"/>
    </sheetNames>
    <sheetDataSet>
      <sheetData sheetId="0">
        <row r="6">
          <cell r="C6" t="str">
            <v>Infrastructure Reconstruction Financing Facility (IRFF) Project</v>
          </cell>
        </row>
        <row r="9">
          <cell r="C9" t="str">
            <v>583+400</v>
          </cell>
        </row>
        <row r="11">
          <cell r="C11" t="str">
            <v>617+300</v>
          </cell>
        </row>
        <row r="15">
          <cell r="C15">
            <v>540</v>
          </cell>
          <cell r="D15" t="str">
            <v xml:space="preserve"> (tiga ratus)</v>
          </cell>
        </row>
        <row r="17">
          <cell r="C17">
            <v>365</v>
          </cell>
        </row>
        <row r="19">
          <cell r="C19">
            <v>1000000000</v>
          </cell>
        </row>
        <row r="23">
          <cell r="C23">
            <v>15</v>
          </cell>
        </row>
        <row r="26">
          <cell r="C26">
            <v>5</v>
          </cell>
        </row>
        <row r="30">
          <cell r="C30">
            <v>24</v>
          </cell>
        </row>
        <row r="31">
          <cell r="C31">
            <v>16</v>
          </cell>
        </row>
        <row r="32">
          <cell r="C32">
            <v>16</v>
          </cell>
        </row>
        <row r="33">
          <cell r="C33">
            <v>10</v>
          </cell>
        </row>
        <row r="34">
          <cell r="C34">
            <v>4</v>
          </cell>
        </row>
        <row r="38">
          <cell r="C38" t="str">
            <v>aaa/bbb/ccc/xxx</v>
          </cell>
        </row>
        <row r="39">
          <cell r="C39" t="str">
            <v>24 Januari 2007</v>
          </cell>
        </row>
        <row r="43">
          <cell r="C43" t="str">
            <v>SK - 03 / SI / VI - 2007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4">
          <cell r="B14" t="str">
            <v>Tenaga :</v>
          </cell>
        </row>
      </sheetData>
      <sheetData sheetId="13">
        <row r="32">
          <cell r="K32">
            <v>42076072500</v>
          </cell>
        </row>
      </sheetData>
      <sheetData sheetId="14">
        <row r="13">
          <cell r="A13" t="str">
            <v>a</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FIN"/>
      <sheetName val="Spek Kusen"/>
      <sheetName val="Sheet1"/>
      <sheetName val="Kusen"/>
      <sheetName val="AN-Prelim"/>
      <sheetName val="AN-M&amp;E"/>
      <sheetName val="Analisa"/>
      <sheetName val="BD"/>
      <sheetName val="Gross Area"/>
      <sheetName val="Vol-M&amp;E"/>
      <sheetName val="T-Sch"/>
      <sheetName val="Remark"/>
      <sheetName val="TOTAL"/>
      <sheetName val="PRELIM"/>
      <sheetName val="RUKAN"/>
      <sheetName val="Basic Price"/>
      <sheetName val="Kuantitas &amp; Harga"/>
      <sheetName val="RAP"/>
      <sheetName val="HB "/>
      <sheetName val="5-ALAT(1)"/>
      <sheetName val="bahan"/>
      <sheetName val="arab"/>
      <sheetName val="hrg-dsr"/>
      <sheetName val="Material"/>
      <sheetName val="SAP"/>
      <sheetName val="bq"/>
      <sheetName val="Rekap"/>
      <sheetName val="10"/>
      <sheetName val="Steel-Twr"/>
      <sheetName val="B _ Norelec"/>
      <sheetName val="DATA"/>
      <sheetName val="BoQ C4"/>
      <sheetName val="I-KAMAR"/>
      <sheetName val="Isolasi Luar Dalam"/>
      <sheetName val="Isolasi Luar"/>
      <sheetName val="STR"/>
      <sheetName val="kode rekening"/>
      <sheetName val="PPC"/>
      <sheetName val="B - Norelec"/>
      <sheetName val="LOADDAT"/>
      <sheetName val=""/>
      <sheetName val="harsat"/>
      <sheetName val="anal"/>
      <sheetName val="Currency Rate"/>
      <sheetName val="BOQ Permata Senayan 09 Juni 200"/>
      <sheetName val="HS_TRG"/>
      <sheetName val="Spek_Kusen"/>
      <sheetName val="Gross_Area"/>
      <sheetName val="B___Norelec"/>
      <sheetName val="BoQ_C4"/>
      <sheetName val="A"/>
      <sheetName val="struktur"/>
      <sheetName val="Peralatan"/>
      <sheetName val="CH"/>
      <sheetName val="HSD Alat"/>
      <sheetName val="HSD Bahan"/>
      <sheetName val="ANA"/>
      <sheetName val="REK"/>
      <sheetName val="HSD Upah"/>
      <sheetName val="HB"/>
      <sheetName val="Rekapitulasi Harga Satuan"/>
      <sheetName val="Daftar Harga Material"/>
      <sheetName val="Ahs.2"/>
      <sheetName val="Ahs.1"/>
      <sheetName val="HRG BHN"/>
      <sheetName val="Rate"/>
      <sheetName val="Koef"/>
      <sheetName val="Jembatan I"/>
      <sheetName val="SUB-KON"/>
      <sheetName val="STAF"/>
      <sheetName val="ALAT"/>
      <sheetName val="Cash Flow bulanan"/>
      <sheetName val="struktur tdk dipakai"/>
      <sheetName val="SAT-BHN"/>
      <sheetName val="Metode"/>
      <sheetName val="BQ &amp; Harga"/>
      <sheetName val="major tems"/>
      <sheetName val="Urai _Resap pengikat"/>
      <sheetName val="Bide-bq-int"/>
      <sheetName val="KODE"/>
      <sheetName val="A1"/>
      <sheetName val="ESCON"/>
      <sheetName val="Personnel"/>
      <sheetName val="jobhist"/>
      <sheetName val="name"/>
      <sheetName val="SAT UPAH RAPI"/>
      <sheetName val="Rekap Direct Cost"/>
      <sheetName val="Kuantitas"/>
      <sheetName val="LKVL-CK-HT-GD1"/>
      <sheetName val="BO alat"/>
      <sheetName val="DAF_2"/>
      <sheetName val="Analisa Harga Satuan"/>
      <sheetName val="Analisa Quarry"/>
      <sheetName val="Informasi"/>
      <sheetName val="JSiar"/>
      <sheetName val="Cover"/>
      <sheetName val="UMUM"/>
      <sheetName val="Spek_Kusen1"/>
      <sheetName val="Gross_Area1"/>
      <sheetName val="B___Norelec1"/>
      <sheetName val="BoQ_C41"/>
      <sheetName val="B_-_Norelec"/>
      <sheetName val="kode_rekening"/>
      <sheetName val="Currency_Rate"/>
      <sheetName val="Q'ty"/>
      <sheetName val="rab"/>
      <sheetName val="railing"/>
      <sheetName val="DAF-1"/>
      <sheetName val="harga"/>
      <sheetName val="Kolam"/>
      <sheetName val="sub_total_bag_7"/>
      <sheetName val="Dashboard"/>
      <sheetName val="HARGA ALAT"/>
      <sheetName val="DATA WP"/>
      <sheetName val="ans"/>
      <sheetName val="BOQ_PAKET-1"/>
      <sheetName val="REKAP_PAKEI-1"/>
      <sheetName val="HS"/>
      <sheetName val="BAG-2"/>
      <sheetName val="BAG-III"/>
      <sheetName val="BOQ"/>
      <sheetName val="Analisa HS"/>
      <sheetName val="HPS PC"/>
      <sheetName val="Upah"/>
      <sheetName val="Sum"/>
      <sheetName val="L_O&amp;O"/>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Pekerjaan Utama"/>
      <sheetName val="Rekap Biaya"/>
      <sheetName val="HG_JADI"/>
      <sheetName val="anal.K"/>
      <sheetName val="Analysis"/>
      <sheetName val="4-Basic Price"/>
      <sheetName val="DHS"/>
      <sheetName val="info"/>
      <sheetName val="an-aspal"/>
      <sheetName val="an_alat"/>
      <sheetName val="Sat Jadi"/>
      <sheetName val="H.Material, Upah &amp; Alat"/>
      <sheetName val="Analisa H.Sat.Pek."/>
      <sheetName val="Hrg. Sat"/>
      <sheetName val="Hrg. Sat Alat"/>
      <sheetName val="PENAWARAN"/>
      <sheetName val="Hrg Upah &amp; Bhn"/>
    </sheetNames>
    <sheetDataSet>
      <sheetData sheetId="0" refreshError="1"/>
      <sheetData sheetId="1" refreshError="1"/>
      <sheetData sheetId="2" refreshError="1"/>
      <sheetData sheetId="3" refreshError="1"/>
      <sheetData sheetId="4" refreshError="1"/>
      <sheetData sheetId="5" refreshError="1"/>
      <sheetData sheetId="6" refreshError="1">
        <row r="17">
          <cell r="AB17">
            <v>1.0249999999999999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5)"/>
      <sheetName val="4-Basic Price"/>
      <sheetName val="5-ALAT(1)"/>
      <sheetName val="Rekap"/>
      <sheetName val="Peta Quarry"/>
      <sheetName val="BOQ"/>
      <sheetName val="QTT"/>
      <sheetName val="Bata Merah"/>
      <sheetName val="VOLUME LAINNYA KR. Cut"/>
      <sheetName val="Galian Struktur"/>
      <sheetName val="Jadwal Pelaksanaan I"/>
      <sheetName val="Jadwal Pelaksanaan 2"/>
      <sheetName val="Jadwal Pelaksanaan  (3)"/>
      <sheetName val="Mobilisasi"/>
      <sheetName val="Perhitungan Mobilisasi Alat"/>
      <sheetName val="Lalu Lintas"/>
      <sheetName val="Jembatan Sementara"/>
      <sheetName val="Informasi"/>
      <sheetName val="4-Analisa Quarry"/>
      <sheetName val="4-formulir harga bahan"/>
      <sheetName val="5-ALAT (2)"/>
      <sheetName val="Agg Halus &amp; Kasar"/>
      <sheetName val="Agg A"/>
      <sheetName val="Agg B"/>
      <sheetName val="Lampu Lengan Tunggal"/>
      <sheetName val="Lampu Lengan Ganda"/>
      <sheetName val="D2 (Saluran D1,D2,D3)"/>
      <sheetName val="D3"/>
      <sheetName val="D4"/>
      <sheetName val="D5"/>
      <sheetName val="D6"/>
      <sheetName val="D7(1a)"/>
      <sheetName val="D7(1)"/>
      <sheetName val="D7(2a)"/>
      <sheetName val="D7(2)"/>
      <sheetName val="D8(2)"/>
      <sheetName val="Agg C"/>
      <sheetName val="D2"/>
      <sheetName val="SKh(352)"/>
      <sheetName val="D6 ASBT"/>
      <sheetName val="7.17. Mini Pile"/>
      <sheetName val="D7(3)"/>
      <sheetName val="D8(1)"/>
      <sheetName val="D9"/>
      <sheetName val="D10 LS-Rutin"/>
      <sheetName val="D10 Kuantitas"/>
      <sheetName val="D10 Analisa HSP"/>
      <sheetName val="Sheet1"/>
      <sheetName val="Diameter 1200mm"/>
      <sheetName val="Diameter 600mm"/>
      <sheetName val="penulangan bore pile"/>
      <sheetName val="Coverdam"/>
      <sheetName val="Sheet2"/>
    </sheetNames>
    <sheetDataSet>
      <sheetData sheetId="0" refreshError="1"/>
      <sheetData sheetId="1" refreshError="1"/>
      <sheetData sheetId="2" refreshError="1"/>
      <sheetData sheetId="3" refreshError="1"/>
      <sheetData sheetId="4">
        <row r="12">
          <cell r="F12">
            <v>9380.9523809523816</v>
          </cell>
        </row>
        <row r="14">
          <cell r="F14">
            <v>9428.5714285714294</v>
          </cell>
        </row>
        <row r="17">
          <cell r="F17">
            <v>16833.333333333332</v>
          </cell>
        </row>
        <row r="74">
          <cell r="F74">
            <v>68500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uto-lock"/>
      <sheetName val="PEN"/>
      <sheetName val="HSD"/>
      <sheetName val="Pengurus"/>
      <sheetName val="Modal"/>
      <sheetName val="Usulan Alat"/>
      <sheetName val="Usulan Staf"/>
      <sheetName val="ANA-ALAT"/>
      <sheetName val="PKT 1"/>
      <sheetName val="penga"/>
      <sheetName val="sub-kont"/>
      <sheetName val="ANA-PEK"/>
      <sheetName val="Rekap-Ana"/>
      <sheetName val="Sch-Bima"/>
      <sheetName val="MET"/>
      <sheetName val="Harga"/>
      <sheetName val="Rekap An-Pek"/>
      <sheetName val="ana-bm bim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Lampiran"/>
      <sheetName val="RKuan"/>
      <sheetName val="Df-Kuan"/>
      <sheetName val="HSD"/>
      <sheetName val="An-MPU"/>
      <sheetName val="An-LS"/>
      <sheetName val="On site"/>
      <sheetName val="Metoda"/>
      <sheetName val="Pemilik"/>
      <sheetName val="Pengurus"/>
      <sheetName val="Jadwal"/>
      <sheetName val="MPU"/>
      <sheetName val="UAlat"/>
      <sheetName val="Staf Inti"/>
      <sheetName val="Non-PNS"/>
      <sheetName val="Bahan Luar"/>
      <sheetName val="Komponen"/>
      <sheetName val="Sub-Kontrak"/>
      <sheetName val="AMP"/>
      <sheetName val="Neraca"/>
      <sheetName val="Sheet3"/>
    </sheetNames>
    <sheetDataSet>
      <sheetData sheetId="0" refreshError="1"/>
      <sheetData sheetId="1" refreshError="1"/>
      <sheetData sheetId="2" refreshError="1"/>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6"/>
      <sheetName val="5-ALAT(1)"/>
    </sheetNames>
    <sheetDataSet>
      <sheetData sheetId="0"/>
      <sheetData sheetId="1">
        <row r="9">
          <cell r="AT9">
            <v>9.1999999999999993</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 val="SURAT"/>
      <sheetName val="REKAP"/>
      <sheetName val="K&amp;H"/>
      <sheetName val="U"/>
      <sheetName val="Inf"/>
      <sheetName val="L2D"/>
      <sheetName val="Agg"/>
      <sheetName val="Agg A"/>
      <sheetName val="Pnw"/>
      <sheetName val="Pnw (2)"/>
      <sheetName val="Lam 10"/>
      <sheetName val="Anl 2"/>
      <sheetName val="L 7"/>
      <sheetName val="L 7,8,9"/>
      <sheetName val="L11"/>
      <sheetName val="Lamp 1"/>
      <sheetName val="Lamp 5a"/>
      <sheetName val="Lam 6a"/>
      <sheetName val="Lam 6B"/>
      <sheetName val="Sheet1"/>
      <sheetName val="L2a (2)"/>
      <sheetName val="SAMPUL"/>
      <sheetName val="SERTIFIKAT MC-02"/>
      <sheetName val="MC-02"/>
      <sheetName val="BLN 2"/>
      <sheetName val="MINGGU 5"/>
      <sheetName val="MINGGU 4"/>
      <sheetName val="MINGGU 3"/>
      <sheetName val="MINGGU 2"/>
      <sheetName val="REKAP MC"/>
      <sheetName val="MOB"/>
      <sheetName val="HITUNG VOL"/>
      <sheetName val="HARIAN"/>
      <sheetName val="RFW"/>
      <sheetName val="JADWAL CCO - 01"/>
      <sheetName val="Schedule-TKerja"/>
    </sheetNames>
    <sheetDataSet>
      <sheetData sheetId="0" refreshError="1">
        <row r="1">
          <cell r="A1" t="str">
            <v>URAIAN ANALISA ALAT</v>
          </cell>
        </row>
        <row r="2">
          <cell r="B2" t="str">
            <v>PEMELIHARAAN JALAN DAN JEMBATAN</v>
          </cell>
        </row>
        <row r="4">
          <cell r="I4" t="str">
            <v>PT. DIAN WIRA PUTRA</v>
          </cell>
        </row>
        <row r="8">
          <cell r="B8" t="str">
            <v>Jln. Karya Selamat III, No. 9, Medan</v>
          </cell>
        </row>
        <row r="14">
          <cell r="B14">
            <v>27</v>
          </cell>
        </row>
        <row r="20">
          <cell r="B20">
            <v>2.34</v>
          </cell>
        </row>
        <row r="21">
          <cell r="B21">
            <v>4.2</v>
          </cell>
        </row>
        <row r="23">
          <cell r="B23">
            <v>0.8</v>
          </cell>
        </row>
      </sheetData>
      <sheetData sheetId="1">
        <row r="3">
          <cell r="B3" t="str">
            <v>REKAPITULASI</v>
          </cell>
        </row>
      </sheetData>
      <sheetData sheetId="2">
        <row r="2">
          <cell r="A2" t="str">
            <v>DAFTAR  KUANTITAS DAN HARGA</v>
          </cell>
        </row>
      </sheetData>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row r="1">
          <cell r="A1" t="str">
            <v>ITEM PEMBAYARAN NO.</v>
          </cell>
        </row>
      </sheetData>
      <sheetData sheetId="16">
        <row r="1">
          <cell r="A1" t="str">
            <v>ITEM PEMBAYARAN NO.</v>
          </cell>
        </row>
      </sheetData>
      <sheetData sheetId="17"/>
      <sheetData sheetId="18" refreshError="1"/>
      <sheetData sheetId="19" refreshError="1">
        <row r="1">
          <cell r="A1" t="str">
            <v>ITEM PEMBAYARAN NO.</v>
          </cell>
        </row>
      </sheetData>
      <sheetData sheetId="20" refreshError="1"/>
      <sheetData sheetId="21">
        <row r="1">
          <cell r="A1" t="str">
            <v>ITEM PEMBAYARAN NO.</v>
          </cell>
        </row>
      </sheetData>
      <sheetData sheetId="22">
        <row r="1">
          <cell r="A1" t="str">
            <v>ITEM PEMBAYARAN NO.</v>
          </cell>
        </row>
      </sheetData>
      <sheetData sheetId="23">
        <row r="1">
          <cell r="A1" t="str">
            <v>ITEM PEMBAYARAN NO.</v>
          </cell>
        </row>
      </sheetData>
      <sheetData sheetId="24">
        <row r="1">
          <cell r="A1" t="str">
            <v>ITEM PEMBAYARAN</v>
          </cell>
        </row>
      </sheetData>
      <sheetData sheetId="25">
        <row r="1">
          <cell r="A1" t="str">
            <v>ITEM PEMBAYARAN NO.</v>
          </cell>
        </row>
      </sheetData>
      <sheetData sheetId="26">
        <row r="1">
          <cell r="A1" t="str">
            <v>ITEM PEMBAYARAN No.</v>
          </cell>
        </row>
      </sheetData>
      <sheetData sheetId="27" refreshError="1"/>
      <sheetData sheetId="28" refreshError="1">
        <row r="1">
          <cell r="A1" t="str">
            <v>URAIAN ANALISA ALAT</v>
          </cell>
        </row>
        <row r="26">
          <cell r="BP26" t="str">
            <v xml:space="preserve"> Alat Baru</v>
          </cell>
        </row>
        <row r="27">
          <cell r="BP27">
            <v>1533600000</v>
          </cell>
        </row>
        <row r="46">
          <cell r="BP46" t="str">
            <v xml:space="preserve"> Alat Baru</v>
          </cell>
        </row>
        <row r="47">
          <cell r="BP47">
            <v>240000000</v>
          </cell>
        </row>
        <row r="66">
          <cell r="BP66" t="str">
            <v xml:space="preserve"> Alat Baru</v>
          </cell>
        </row>
        <row r="67">
          <cell r="BP67">
            <v>96000000</v>
          </cell>
        </row>
        <row r="86">
          <cell r="BP86" t="str">
            <v xml:space="preserve"> Alat Baru</v>
          </cell>
        </row>
        <row r="87">
          <cell r="BP87">
            <v>585600000</v>
          </cell>
        </row>
        <row r="106">
          <cell r="BP106" t="str">
            <v xml:space="preserve"> Alat Baru</v>
          </cell>
        </row>
        <row r="107">
          <cell r="BP107">
            <v>139200000</v>
          </cell>
        </row>
        <row r="126">
          <cell r="BP126" t="str">
            <v xml:space="preserve"> Alat Baru</v>
          </cell>
        </row>
        <row r="127">
          <cell r="BP127">
            <v>81600000</v>
          </cell>
        </row>
        <row r="146">
          <cell r="BP146" t="str">
            <v xml:space="preserve"> Alat Baru</v>
          </cell>
        </row>
        <row r="147">
          <cell r="BP147">
            <v>660000000</v>
          </cell>
        </row>
        <row r="166">
          <cell r="BP166" t="str">
            <v xml:space="preserve"> Alat Baru</v>
          </cell>
        </row>
        <row r="167">
          <cell r="BP167">
            <v>163200000</v>
          </cell>
        </row>
        <row r="186">
          <cell r="BP186" t="str">
            <v xml:space="preserve"> Alat Baru</v>
          </cell>
        </row>
        <row r="187">
          <cell r="BP187">
            <v>218400000</v>
          </cell>
        </row>
        <row r="206">
          <cell r="BP206" t="str">
            <v xml:space="preserve"> Alat Baru</v>
          </cell>
        </row>
        <row r="207">
          <cell r="BP207">
            <v>480000000</v>
          </cell>
        </row>
        <row r="226">
          <cell r="BP226" t="str">
            <v xml:space="preserve"> Alat Baru</v>
          </cell>
        </row>
        <row r="227">
          <cell r="BP227">
            <v>136800000</v>
          </cell>
        </row>
        <row r="246">
          <cell r="BP246" t="str">
            <v xml:space="preserve"> Alat Baru</v>
          </cell>
        </row>
        <row r="247">
          <cell r="BP247">
            <v>204000000</v>
          </cell>
        </row>
        <row r="266">
          <cell r="BP266" t="str">
            <v xml:space="preserve"> Alat Baru</v>
          </cell>
        </row>
        <row r="267">
          <cell r="BP267">
            <v>540000000</v>
          </cell>
        </row>
        <row r="286">
          <cell r="BP286" t="str">
            <v xml:space="preserve"> Alat Baru</v>
          </cell>
        </row>
        <row r="287">
          <cell r="BP287">
            <v>453600000</v>
          </cell>
        </row>
        <row r="306">
          <cell r="BP306" t="str">
            <v xml:space="preserve"> Alat Baru</v>
          </cell>
        </row>
        <row r="307">
          <cell r="BP307">
            <v>492000000</v>
          </cell>
        </row>
        <row r="326">
          <cell r="BP326" t="str">
            <v xml:space="preserve"> Alat Baru</v>
          </cell>
        </row>
        <row r="327">
          <cell r="BP327">
            <v>164000000</v>
          </cell>
        </row>
        <row r="346">
          <cell r="BP346" t="str">
            <v xml:space="preserve"> Alat Baru</v>
          </cell>
        </row>
        <row r="347">
          <cell r="BP347">
            <v>316800000</v>
          </cell>
        </row>
        <row r="366">
          <cell r="BP366" t="str">
            <v xml:space="preserve"> Alat Baru</v>
          </cell>
        </row>
        <row r="367">
          <cell r="BP367">
            <v>352800000</v>
          </cell>
        </row>
        <row r="386">
          <cell r="BP386" t="str">
            <v xml:space="preserve"> Alat Baru</v>
          </cell>
        </row>
        <row r="387">
          <cell r="BP387">
            <v>360000000</v>
          </cell>
        </row>
        <row r="406">
          <cell r="BP406" t="str">
            <v xml:space="preserve"> Alat Baru</v>
          </cell>
        </row>
        <row r="407">
          <cell r="BP407">
            <v>5600000</v>
          </cell>
        </row>
        <row r="426">
          <cell r="BP426" t="str">
            <v xml:space="preserve"> Alat Baru</v>
          </cell>
        </row>
        <row r="427">
          <cell r="BP427">
            <v>1108800000</v>
          </cell>
        </row>
        <row r="446">
          <cell r="BP446" t="str">
            <v xml:space="preserve"> Alat Baru</v>
          </cell>
        </row>
        <row r="447">
          <cell r="BP447">
            <v>6000000</v>
          </cell>
        </row>
        <row r="466">
          <cell r="BP466" t="str">
            <v xml:space="preserve"> Alat Baru</v>
          </cell>
        </row>
        <row r="467">
          <cell r="BP467">
            <v>148800000</v>
          </cell>
        </row>
        <row r="486">
          <cell r="BP486" t="str">
            <v xml:space="preserve"> Alat Baru</v>
          </cell>
        </row>
        <row r="487">
          <cell r="BP487">
            <v>104000000</v>
          </cell>
        </row>
        <row r="506">
          <cell r="BP506" t="str">
            <v xml:space="preserve"> Alat Baru</v>
          </cell>
        </row>
        <row r="507">
          <cell r="BP507">
            <v>9200000</v>
          </cell>
        </row>
        <row r="526">
          <cell r="BP526" t="str">
            <v xml:space="preserve"> Alat Baru</v>
          </cell>
        </row>
        <row r="527">
          <cell r="BP527">
            <v>7200000</v>
          </cell>
        </row>
        <row r="546">
          <cell r="BP546" t="str">
            <v xml:space="preserve"> Alat Baru</v>
          </cell>
        </row>
        <row r="547">
          <cell r="BP547">
            <v>152000000</v>
          </cell>
        </row>
        <row r="566">
          <cell r="BP566" t="str">
            <v xml:space="preserve"> Alat Baru</v>
          </cell>
        </row>
        <row r="567">
          <cell r="BP567">
            <v>192000000</v>
          </cell>
        </row>
        <row r="586">
          <cell r="BP586" t="str">
            <v xml:space="preserve"> Alat Baru</v>
          </cell>
        </row>
        <row r="587">
          <cell r="BP587">
            <v>280800000</v>
          </cell>
        </row>
        <row r="606">
          <cell r="BP606" t="str">
            <v xml:space="preserve"> Alat Baru</v>
          </cell>
        </row>
        <row r="607">
          <cell r="BP607">
            <v>103200000</v>
          </cell>
        </row>
        <row r="626">
          <cell r="BP626" t="str">
            <v xml:space="preserve"> Alat Baru</v>
          </cell>
        </row>
        <row r="627">
          <cell r="BP627">
            <v>556800000</v>
          </cell>
        </row>
        <row r="646">
          <cell r="BP646" t="str">
            <v xml:space="preserve"> Alat Baru</v>
          </cell>
        </row>
        <row r="647">
          <cell r="BP647">
            <v>31200000</v>
          </cell>
        </row>
        <row r="666">
          <cell r="BP666" t="str">
            <v xml:space="preserve"> Alat Baru</v>
          </cell>
        </row>
        <row r="667">
          <cell r="BP667">
            <v>3993600000</v>
          </cell>
        </row>
        <row r="697">
          <cell r="BP697" t="str">
            <v xml:space="preserve"> Alat Baru</v>
          </cell>
        </row>
        <row r="698">
          <cell r="BP698">
            <v>12000000</v>
          </cell>
        </row>
      </sheetData>
      <sheetData sheetId="29">
        <row r="1">
          <cell r="A1" t="str">
            <v>URAIAN ANALISA ALAT</v>
          </cell>
        </row>
      </sheetData>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TOT"/>
      <sheetName val="COVER"/>
      <sheetName val="REKAP "/>
      <sheetName val="D.K"/>
      <sheetName val="DMU"/>
      <sheetName val="ANALISA"/>
      <sheetName val="2"/>
      <sheetName val="3"/>
      <sheetName val="4"/>
      <sheetName val="5"/>
      <sheetName val="6.1"/>
      <sheetName val="6.2"/>
      <sheetName val="7.1"/>
      <sheetName val="7.2"/>
      <sheetName val="8"/>
      <sheetName val="9"/>
      <sheetName val="MOB."/>
      <sheetName val="DIV-1"/>
      <sheetName val="LALIN"/>
      <sheetName val="JEMB. SEMEN"/>
      <sheetName val="RUTIN"/>
      <sheetName val="1"/>
      <sheetName val="1.2"/>
      <sheetName val="1.3"/>
      <sheetName val="M O S"/>
      <sheetName val="HARGA"/>
      <sheetName val="SEWA ALAT"/>
      <sheetName val="schedul"/>
      <sheetName val="subkon"/>
      <sheetName val="plant batu aspal"/>
      <sheetName val="jadwal alat"/>
      <sheetName val="DATA Kontrak"/>
      <sheetName val="HITUNG ALAT"/>
      <sheetName val="BASIG"/>
      <sheetName val="QUARRY"/>
      <sheetName val="AGGREGAT"/>
      <sheetName val="LPA"/>
      <sheetName val="LPB"/>
      <sheetName val="LPC"/>
      <sheetName val="LAMP.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6">
          <cell r="BP26" t="str">
            <v xml:space="preserve"> Usia 3 th.</v>
          </cell>
        </row>
        <row r="27">
          <cell r="BP27">
            <v>712727272.72727275</v>
          </cell>
        </row>
        <row r="46">
          <cell r="BP46" t="str">
            <v xml:space="preserve"> Usia 3 th.</v>
          </cell>
        </row>
        <row r="47">
          <cell r="BP47">
            <v>271428571.42857146</v>
          </cell>
        </row>
        <row r="66">
          <cell r="BP66" t="str">
            <v xml:space="preserve"> Usia 1 th.</v>
          </cell>
        </row>
        <row r="67">
          <cell r="BP67">
            <v>116666666.66666667</v>
          </cell>
        </row>
        <row r="86">
          <cell r="BP86" t="str">
            <v xml:space="preserve"> Usia 3 th.</v>
          </cell>
        </row>
        <row r="87">
          <cell r="BP87">
            <v>237000000</v>
          </cell>
        </row>
        <row r="106">
          <cell r="BP106" t="str">
            <v xml:space="preserve"> Usia 2 th.</v>
          </cell>
        </row>
        <row r="107">
          <cell r="BP107">
            <v>8800000</v>
          </cell>
        </row>
        <row r="126">
          <cell r="BP126" t="str">
            <v xml:space="preserve"> Usia 1 th.</v>
          </cell>
        </row>
        <row r="127">
          <cell r="BP127">
            <v>8400000</v>
          </cell>
        </row>
        <row r="146">
          <cell r="BP146" t="str">
            <v xml:space="preserve"> Usia 1 th.</v>
          </cell>
        </row>
        <row r="147">
          <cell r="BP147">
            <v>633333333.33333337</v>
          </cell>
        </row>
        <row r="166">
          <cell r="BP166" t="str">
            <v xml:space="preserve"> Usia 2 th.</v>
          </cell>
        </row>
        <row r="167">
          <cell r="BP167">
            <v>70000000</v>
          </cell>
        </row>
        <row r="186">
          <cell r="BP186" t="str">
            <v xml:space="preserve"> Usia 2 th.</v>
          </cell>
        </row>
        <row r="187">
          <cell r="BP187">
            <v>148000000</v>
          </cell>
        </row>
        <row r="206">
          <cell r="BP206" t="str">
            <v xml:space="preserve"> Usia 2 th.</v>
          </cell>
        </row>
        <row r="207">
          <cell r="BP207">
            <v>380000000</v>
          </cell>
        </row>
        <row r="226">
          <cell r="BP226" t="str">
            <v xml:space="preserve"> Usia 3 th.</v>
          </cell>
        </row>
        <row r="227">
          <cell r="BP227">
            <v>90000000</v>
          </cell>
        </row>
        <row r="246">
          <cell r="BP246" t="str">
            <v xml:space="preserve"> Usia 1 th.</v>
          </cell>
        </row>
        <row r="247">
          <cell r="BP247">
            <v>200000000</v>
          </cell>
        </row>
        <row r="266">
          <cell r="BP266" t="str">
            <v xml:space="preserve"> Usia 2 th.</v>
          </cell>
        </row>
        <row r="267">
          <cell r="BP267">
            <v>300000000</v>
          </cell>
        </row>
        <row r="286">
          <cell r="BP286" t="str">
            <v xml:space="preserve"> Usia 3 th.</v>
          </cell>
        </row>
        <row r="287">
          <cell r="BP287">
            <v>247000000</v>
          </cell>
        </row>
        <row r="306">
          <cell r="BP306" t="str">
            <v xml:space="preserve"> Usia 3 th.</v>
          </cell>
        </row>
        <row r="307">
          <cell r="BP307">
            <v>195000000</v>
          </cell>
        </row>
        <row r="326">
          <cell r="BP326" t="str">
            <v xml:space="preserve"> Alat Baru</v>
          </cell>
        </row>
        <row r="327">
          <cell r="BP327">
            <v>56000000</v>
          </cell>
        </row>
        <row r="346">
          <cell r="BP346" t="str">
            <v xml:space="preserve"> Usia 2 th.</v>
          </cell>
        </row>
        <row r="347">
          <cell r="BP347">
            <v>254000000</v>
          </cell>
        </row>
        <row r="366">
          <cell r="BP366" t="str">
            <v xml:space="preserve"> Usia 2 th.</v>
          </cell>
        </row>
        <row r="367">
          <cell r="BP367">
            <v>254000000</v>
          </cell>
        </row>
        <row r="386">
          <cell r="BP386" t="str">
            <v xml:space="preserve"> Usia 2 th.</v>
          </cell>
        </row>
        <row r="387">
          <cell r="BP387">
            <v>270000000</v>
          </cell>
        </row>
        <row r="406">
          <cell r="BP406" t="str">
            <v xml:space="preserve"> Usia 1 th.</v>
          </cell>
        </row>
        <row r="407">
          <cell r="BP407">
            <v>13500000</v>
          </cell>
        </row>
        <row r="426">
          <cell r="BP426" t="str">
            <v xml:space="preserve"> Usia 1 th.</v>
          </cell>
        </row>
        <row r="427">
          <cell r="BP427">
            <v>724000000</v>
          </cell>
        </row>
        <row r="446">
          <cell r="BP446" t="str">
            <v xml:space="preserve"> Alat Baru</v>
          </cell>
        </row>
        <row r="447">
          <cell r="BP447">
            <v>8500000</v>
          </cell>
        </row>
        <row r="466">
          <cell r="BP466" t="str">
            <v xml:space="preserve"> Usia 1 th.</v>
          </cell>
        </row>
        <row r="467">
          <cell r="BP467">
            <v>150000000</v>
          </cell>
        </row>
        <row r="486">
          <cell r="BP486" t="str">
            <v xml:space="preserve"> Alat Baru</v>
          </cell>
        </row>
        <row r="487">
          <cell r="BP487">
            <v>126000000</v>
          </cell>
        </row>
        <row r="506">
          <cell r="BP506" t="str">
            <v xml:space="preserve"> Alat Baru</v>
          </cell>
        </row>
        <row r="507">
          <cell r="BP507">
            <v>30000000</v>
          </cell>
        </row>
        <row r="526">
          <cell r="BP526" t="str">
            <v xml:space="preserve"> Alat Baru</v>
          </cell>
        </row>
        <row r="527">
          <cell r="BP527">
            <v>152000000</v>
          </cell>
        </row>
        <row r="546">
          <cell r="BP546" t="str">
            <v xml:space="preserve"> Alat Baru</v>
          </cell>
        </row>
        <row r="547">
          <cell r="BP547">
            <v>46000000</v>
          </cell>
        </row>
        <row r="566">
          <cell r="BP566" t="str">
            <v xml:space="preserve"> Alat Baru</v>
          </cell>
        </row>
        <row r="567">
          <cell r="BP567">
            <v>112500000</v>
          </cell>
        </row>
        <row r="586">
          <cell r="BP586" t="str">
            <v xml:space="preserve"> Alat Baru</v>
          </cell>
        </row>
        <row r="587">
          <cell r="BP587">
            <v>166250000</v>
          </cell>
        </row>
        <row r="606">
          <cell r="BP606" t="str">
            <v xml:space="preserve"> Alat Baru</v>
          </cell>
        </row>
        <row r="607">
          <cell r="BP607">
            <v>70000000</v>
          </cell>
        </row>
        <row r="626">
          <cell r="BP626" t="str">
            <v xml:space="preserve"> Alat Baru</v>
          </cell>
        </row>
        <row r="627">
          <cell r="BP627">
            <v>350000000</v>
          </cell>
        </row>
        <row r="646">
          <cell r="BP646" t="str">
            <v xml:space="preserve"> Alat Baru</v>
          </cell>
        </row>
        <row r="647">
          <cell r="BP647">
            <v>17500000</v>
          </cell>
        </row>
        <row r="666">
          <cell r="BP666" t="str">
            <v xml:space="preserve"> Alat Baru</v>
          </cell>
        </row>
        <row r="667">
          <cell r="BP667">
            <v>2250000000</v>
          </cell>
        </row>
        <row r="697">
          <cell r="BP697" t="str">
            <v xml:space="preserve"> Alat Baru</v>
          </cell>
        </row>
        <row r="698">
          <cell r="BP698">
            <v>15000000</v>
          </cell>
        </row>
      </sheetData>
      <sheetData sheetId="33"/>
      <sheetData sheetId="34"/>
      <sheetData sheetId="35"/>
      <sheetData sheetId="36"/>
      <sheetData sheetId="37"/>
      <sheetData sheetId="38"/>
      <sheetData sheetId="39"/>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AFTAR"/>
      <sheetName val="DAFTAR PAGU"/>
      <sheetName val="Rekap"/>
      <sheetName val="BOQ JBT"/>
      <sheetName val="5-ALAT (2)"/>
      <sheetName val="5-ALAT(2)"/>
      <sheetName val="D2(1)"/>
      <sheetName val="D2(2)"/>
      <sheetName val="D3(1)"/>
      <sheetName val="D3(2)"/>
      <sheetName val="Informasi"/>
      <sheetName val="Peta Quarry"/>
      <sheetName val="Harga cat elemen beton"/>
      <sheetName val="Pek. Cat Elemen Beton"/>
      <sheetName val="Pek.Lapis Ulang Baja"/>
      <sheetName val="Mobilisasi"/>
      <sheetName val="Lalu Lintas"/>
      <sheetName val="Jembatan Sementara"/>
      <sheetName val="4-Basic Price"/>
      <sheetName val="4-Basic Price Ok"/>
      <sheetName val="5-ALAT2014"/>
      <sheetName val="5-ALAT Ok"/>
      <sheetName val="5-ALAT(1)"/>
      <sheetName val="Mata Pemb.Utama"/>
      <sheetName val="ANALISA_R"/>
      <sheetName val="Vol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 INTI (2)"/>
      <sheetName val="Peralatan (2)"/>
      <sheetName val="STAF INTI"/>
      <sheetName val="Peralatan"/>
      <sheetName val="pek. yg diSubkan"/>
      <sheetName val="DAFTAR SIMAK"/>
      <sheetName val="rumus"/>
      <sheetName val="RAB"/>
      <sheetName val="Daf hrg"/>
      <sheetName val="ANLS"/>
      <sheetName val="Sheet2"/>
      <sheetName val="Sheet1"/>
      <sheetName val="Rekap"/>
      <sheetName val="jadwal pek"/>
    </sheetNames>
    <sheetDataSet>
      <sheetData sheetId="0"/>
      <sheetData sheetId="1"/>
      <sheetData sheetId="2"/>
      <sheetData sheetId="3">
        <row r="127">
          <cell r="BO127">
            <v>38000000</v>
          </cell>
        </row>
        <row r="146">
          <cell r="BO146" t="str">
            <v xml:space="preserve"> Alat Baru</v>
          </cell>
        </row>
        <row r="166">
          <cell r="BO166" t="str">
            <v xml:space="preserve"> Alat Baru</v>
          </cell>
        </row>
        <row r="167">
          <cell r="BO167">
            <v>206000000</v>
          </cell>
        </row>
        <row r="186">
          <cell r="BO186" t="str">
            <v xml:space="preserve"> Alat Baru</v>
          </cell>
        </row>
        <row r="206">
          <cell r="BO206" t="str">
            <v xml:space="preserve"> Alat Baru</v>
          </cell>
        </row>
        <row r="226">
          <cell r="BO226" t="str">
            <v xml:space="preserve"> Alat Baru</v>
          </cell>
        </row>
        <row r="246">
          <cell r="BO246" t="str">
            <v xml:space="preserve"> Alat Baru</v>
          </cell>
        </row>
        <row r="247">
          <cell r="BO247">
            <v>135000000</v>
          </cell>
        </row>
        <row r="587">
          <cell r="BO587">
            <v>360000000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Basic Price"/>
      <sheetName val="5-ALAT(1)"/>
    </sheetNames>
    <sheetDataSet>
      <sheetData sheetId="0" refreshError="1"/>
      <sheetData sheetId="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gg"/>
      <sheetName val="Agg A"/>
      <sheetName val="Pnw"/>
      <sheetName val="Pnw (2)"/>
      <sheetName val="Rekap"/>
      <sheetName val="Lam 10"/>
      <sheetName val="U"/>
      <sheetName val="B"/>
      <sheetName val="Alt"/>
      <sheetName val="Inf"/>
      <sheetName val="Q"/>
      <sheetName val="Peta"/>
      <sheetName val="K&amp;H"/>
      <sheetName val="L2a"/>
      <sheetName val="L2b"/>
      <sheetName val="L2c"/>
      <sheetName val="Anl 2"/>
      <sheetName val="Anl"/>
      <sheetName val="1"/>
      <sheetName val="1 (2)"/>
      <sheetName val="2"/>
      <sheetName val="3"/>
      <sheetName val="5"/>
      <sheetName val="6"/>
      <sheetName val="7"/>
      <sheetName val="8"/>
      <sheetName val="9"/>
      <sheetName val="L 7"/>
      <sheetName val="L 7,8,9"/>
      <sheetName val="L11"/>
      <sheetName val="Lamp 1"/>
      <sheetName val="Lamp 5a"/>
      <sheetName val="Lam 6a"/>
      <sheetName val="Lam 6B"/>
      <sheetName val="Sheet1"/>
    </sheetNames>
    <sheetDataSet>
      <sheetData sheetId="0">
        <row r="1">
          <cell r="B1" t="str">
            <v>PENGGANTIAN JEMBATAN TANGKAHAN DURIAN</v>
          </cell>
        </row>
      </sheetData>
      <sheetData sheetId="1">
        <row r="314">
          <cell r="H314">
            <v>267961.67211280047</v>
          </cell>
        </row>
      </sheetData>
      <sheetData sheetId="2"/>
      <sheetData sheetId="3"/>
      <sheetData sheetId="4"/>
      <sheetData sheetId="5">
        <row r="30">
          <cell r="I30">
            <v>3454098382.438262</v>
          </cell>
        </row>
      </sheetData>
      <sheetData sheetId="6"/>
      <sheetData sheetId="7">
        <row r="9">
          <cell r="F9">
            <v>5457.1428571428569</v>
          </cell>
        </row>
      </sheetData>
      <sheetData sheetId="8">
        <row r="14">
          <cell r="G14">
            <v>177800</v>
          </cell>
        </row>
      </sheetData>
      <sheetData sheetId="9">
        <row r="5">
          <cell r="AN5">
            <v>1</v>
          </cell>
        </row>
      </sheetData>
      <sheetData sheetId="10">
        <row r="44">
          <cell r="H44">
            <v>10</v>
          </cell>
        </row>
      </sheetData>
      <sheetData sheetId="11"/>
      <sheetData sheetId="12"/>
      <sheetData sheetId="13">
        <row r="19">
          <cell r="H19">
            <v>127010000</v>
          </cell>
        </row>
      </sheetData>
      <sheetData sheetId="14">
        <row r="9">
          <cell r="C9" t="str">
            <v>NOMOR PAKET</v>
          </cell>
        </row>
      </sheetData>
      <sheetData sheetId="15">
        <row r="5">
          <cell r="B5" t="str">
            <v>NOMOR PAKET</v>
          </cell>
        </row>
      </sheetData>
      <sheetData sheetId="16"/>
      <sheetData sheetId="17"/>
      <sheetData sheetId="18"/>
      <sheetData sheetId="19"/>
      <sheetData sheetId="20"/>
      <sheetData sheetId="21">
        <row r="51">
          <cell r="H51">
            <v>5.4734537493158174E-2</v>
          </cell>
        </row>
      </sheetData>
      <sheetData sheetId="22">
        <row r="51">
          <cell r="H51">
            <v>5.4734537493158174E-2</v>
          </cell>
        </row>
      </sheetData>
      <sheetData sheetId="23">
        <row r="46">
          <cell r="I46">
            <v>1.2586092715231789</v>
          </cell>
        </row>
      </sheetData>
      <sheetData sheetId="24">
        <row r="45">
          <cell r="H45">
            <v>0.79104000000000008</v>
          </cell>
        </row>
      </sheetData>
      <sheetData sheetId="25">
        <row r="46">
          <cell r="H46">
            <v>420</v>
          </cell>
        </row>
      </sheetData>
      <sheetData sheetId="26">
        <row r="36">
          <cell r="H36">
            <v>1.9500000000000002</v>
          </cell>
        </row>
      </sheetData>
      <sheetData sheetId="27"/>
      <sheetData sheetId="28"/>
      <sheetData sheetId="29"/>
      <sheetData sheetId="30"/>
      <sheetData sheetId="31"/>
      <sheetData sheetId="32"/>
      <sheetData sheetId="33"/>
      <sheetData sheetId="34"/>
      <sheetData sheetId="35"/>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BOQ"/>
      <sheetName val="Analisa"/>
    </sheetNames>
    <sheetDataSet>
      <sheetData sheetId="0" refreshError="1"/>
      <sheetData sheetId="1" refreshError="1"/>
      <sheetData sheetId="2" refreshError="1"/>
      <sheetData sheetId="3" refreshError="1"/>
      <sheetData sheetId="4" refreshError="1"/>
      <sheetData sheetId="5">
        <row r="8">
          <cell r="D8" t="str">
            <v>(L01)</v>
          </cell>
          <cell r="E8" t="str">
            <v>Jam</v>
          </cell>
          <cell r="F8">
            <v>10714.285714285714</v>
          </cell>
        </row>
        <row r="9">
          <cell r="D9" t="str">
            <v>(L02)</v>
          </cell>
          <cell r="E9" t="str">
            <v>Jam</v>
          </cell>
          <cell r="F9">
            <v>12857.142857142857</v>
          </cell>
        </row>
        <row r="10">
          <cell r="D10" t="str">
            <v>(L03)</v>
          </cell>
          <cell r="E10" t="str">
            <v>Jam</v>
          </cell>
          <cell r="F10">
            <v>14285.714285714286</v>
          </cell>
        </row>
        <row r="11">
          <cell r="D11" t="str">
            <v>(L04)</v>
          </cell>
          <cell r="E11" t="str">
            <v>Jam</v>
          </cell>
          <cell r="F11">
            <v>17142.857142857141</v>
          </cell>
        </row>
        <row r="12">
          <cell r="D12" t="str">
            <v>(L05)</v>
          </cell>
          <cell r="E12" t="str">
            <v>Jam</v>
          </cell>
          <cell r="F12">
            <v>12857.142857142857</v>
          </cell>
        </row>
        <row r="13">
          <cell r="D13" t="str">
            <v>(L06)</v>
          </cell>
          <cell r="E13" t="str">
            <v>Jam</v>
          </cell>
          <cell r="F13">
            <v>12857.142857142857</v>
          </cell>
        </row>
        <row r="14">
          <cell r="D14" t="str">
            <v>(L07)</v>
          </cell>
          <cell r="E14" t="str">
            <v>Jam</v>
          </cell>
          <cell r="F14">
            <v>10714.285714285714</v>
          </cell>
        </row>
        <row r="15">
          <cell r="D15" t="str">
            <v>(L08)</v>
          </cell>
          <cell r="E15" t="str">
            <v>Jam</v>
          </cell>
          <cell r="F15">
            <v>17142.857142857141</v>
          </cell>
        </row>
        <row r="16">
          <cell r="D16" t="str">
            <v>(L09)</v>
          </cell>
          <cell r="E16" t="str">
            <v>Jam</v>
          </cell>
          <cell r="F16">
            <v>12857.142857142857</v>
          </cell>
        </row>
        <row r="17">
          <cell r="D17" t="str">
            <v>(L10)</v>
          </cell>
          <cell r="E17" t="str">
            <v>Jam</v>
          </cell>
          <cell r="F17">
            <v>14285.714285714286</v>
          </cell>
        </row>
        <row r="68">
          <cell r="F68">
            <v>34500</v>
          </cell>
        </row>
        <row r="69">
          <cell r="F69">
            <v>42500</v>
          </cell>
        </row>
      </sheetData>
      <sheetData sheetId="6" refreshError="1"/>
      <sheetData sheetId="7" refreshError="1"/>
      <sheetData sheetId="8" refreshError="1"/>
      <sheetData sheetId="9"/>
      <sheetData sheetId="10"/>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Basic Price"/>
      <sheetName val="Peta Quarry"/>
      <sheetName val="Perhitungan Mobilisasi Alat"/>
      <sheetName val="Lalu Lintas"/>
      <sheetName val="Jembatan Sementara"/>
      <sheetName val="Analisa K3"/>
      <sheetName val="4-Analisa Quarry"/>
      <sheetName val="4-formulir harga bahan"/>
      <sheetName val="5-ALAT(1)"/>
      <sheetName val="BOQ"/>
      <sheetName val="Analisa"/>
    </sheetNames>
    <sheetDataSet>
      <sheetData sheetId="0" refreshError="1"/>
      <sheetData sheetId="1" refreshError="1"/>
      <sheetData sheetId="2" refreshError="1"/>
      <sheetData sheetId="3" refreshError="1"/>
      <sheetData sheetId="4" refreshError="1"/>
      <sheetData sheetId="5">
        <row r="8">
          <cell r="D8" t="str">
            <v>(L01)</v>
          </cell>
        </row>
      </sheetData>
      <sheetData sheetId="6" refreshError="1"/>
      <sheetData sheetId="7" refreshError="1"/>
      <sheetData sheetId="8" refreshError="1"/>
      <sheetData sheetId="9"/>
      <sheetData sheetId="10"/>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mos"/>
      <sheetName val="Basic Price"/>
    </sheetNames>
    <sheetDataSet>
      <sheetData sheetId="0"/>
      <sheetData sheetId="1"/>
      <sheetData sheetId="2">
        <row r="10">
          <cell r="F10">
            <v>7500</v>
          </cell>
        </row>
        <row r="58">
          <cell r="F58">
            <v>7500</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ata Iduk"/>
      <sheetName val="Data Simak"/>
      <sheetName val="SUBKON"/>
      <sheetName val="Rekapitulasi"/>
      <sheetName val="DAFKUANTIAS"/>
      <sheetName val="PLANT"/>
      <sheetName val="DIV 9"/>
      <sheetName val="DIV 8"/>
      <sheetName val="DIV 7b"/>
      <sheetName val="DIV7"/>
      <sheetName val="DIV 6"/>
      <sheetName val="DIV 5"/>
      <sheetName val="DIV 4"/>
      <sheetName val="DIV3"/>
      <sheetName val="DIV2"/>
      <sheetName val="DIV 1"/>
      <sheetName val="daftar MPU"/>
      <sheetName val="Agregat Kelas C"/>
      <sheetName val="Agregat Kelas B"/>
      <sheetName val="Agregat Kelas A"/>
      <sheetName val="Agregat Halus &amp; Kasar"/>
      <sheetName val="Analisa Quarry"/>
      <sheetName val="Basic Price"/>
      <sheetName val="ON SITE"/>
      <sheetName val="Peralatan"/>
      <sheetName val="Peralatan (2)"/>
      <sheetName val="PER. UTAMA"/>
      <sheetName val="DUL"/>
      <sheetName val="Schedule"/>
      <sheetName val="BARCHART"/>
      <sheetName val="Schedule (2)"/>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10">
          <cell r="F10">
            <v>6428.5714285714284</v>
          </cell>
        </row>
        <row r="12">
          <cell r="F12">
            <v>9285.7142857142862</v>
          </cell>
        </row>
        <row r="14">
          <cell r="F14">
            <v>8571.4285714285706</v>
          </cell>
        </row>
        <row r="16">
          <cell r="F16">
            <v>10000</v>
          </cell>
        </row>
        <row r="18">
          <cell r="F18">
            <v>7142.8571428571431</v>
          </cell>
        </row>
        <row r="78">
          <cell r="F78">
            <v>1300</v>
          </cell>
        </row>
        <row r="147">
          <cell r="F147">
            <v>8500</v>
          </cell>
        </row>
        <row r="148">
          <cell r="F148">
            <v>14500</v>
          </cell>
        </row>
        <row r="206">
          <cell r="F206">
            <v>13000</v>
          </cell>
        </row>
      </sheetData>
      <sheetData sheetId="24" refreshError="1"/>
      <sheetData sheetId="25">
        <row r="10">
          <cell r="AX10">
            <v>3457309.9946008949</v>
          </cell>
        </row>
      </sheetData>
      <sheetData sheetId="26">
        <row r="26">
          <cell r="R26" t="str">
            <v xml:space="preserve"> Alat Baru</v>
          </cell>
        </row>
      </sheetData>
      <sheetData sheetId="27" refreshError="1"/>
      <sheetData sheetId="28" refreshError="1"/>
      <sheetData sheetId="29" refreshError="1"/>
      <sheetData sheetId="30" refreshError="1"/>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HARGA DASAR"/>
      <sheetName val="Analisa Harga"/>
      <sheetName val="Bill"/>
      <sheetName val="Rekap Bill"/>
      <sheetName val="Cover"/>
      <sheetName val="Surat"/>
      <sheetName val="Anl.Hrg Ls"/>
      <sheetName val="H.Dsr update"/>
      <sheetName val="Anl.Teknis"/>
      <sheetName val="CPM"/>
      <sheetName val="skedul"/>
      <sheetName val="Sheet1"/>
      <sheetName val="Sheet9"/>
      <sheetName val="SKEDUL B"/>
      <sheetName val="Sheet6"/>
      <sheetName val="Sheet5"/>
      <sheetName val="Sheet2"/>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D8" t="str">
            <v>(L01)</v>
          </cell>
          <cell r="F8">
            <v>10776.785714285714</v>
          </cell>
        </row>
        <row r="9">
          <cell r="F9">
            <v>12919.642857142857</v>
          </cell>
        </row>
        <row r="10">
          <cell r="F10">
            <v>14348.214285714286</v>
          </cell>
        </row>
        <row r="48">
          <cell r="F48">
            <v>132900</v>
          </cell>
        </row>
        <row r="53">
          <cell r="F53">
            <v>291548.35817863757</v>
          </cell>
        </row>
        <row r="64">
          <cell r="F64">
            <v>12000</v>
          </cell>
        </row>
        <row r="70">
          <cell r="F70">
            <v>17500</v>
          </cell>
        </row>
        <row r="71">
          <cell r="F71">
            <v>3250000</v>
          </cell>
        </row>
        <row r="85">
          <cell r="F85">
            <v>18000</v>
          </cell>
        </row>
        <row r="91">
          <cell r="F91">
            <v>12000</v>
          </cell>
        </row>
      </sheetData>
      <sheetData sheetId="6"/>
      <sheetData sheetId="7"/>
      <sheetData sheetId="8">
        <row r="8">
          <cell r="AR8" t="str">
            <v>E01</v>
          </cell>
        </row>
        <row r="12">
          <cell r="AW12">
            <v>165981.01531082464</v>
          </cell>
        </row>
        <row r="16">
          <cell r="AW16">
            <v>303249.81678448716</v>
          </cell>
        </row>
        <row r="17">
          <cell r="AW17">
            <v>475757.70838867361</v>
          </cell>
        </row>
      </sheetData>
      <sheetData sheetId="9"/>
      <sheetData sheetId="10">
        <row r="29">
          <cell r="E29">
            <v>1</v>
          </cell>
        </row>
      </sheetData>
      <sheetData sheetId="11">
        <row r="56">
          <cell r="L56" t="str">
            <v>Note: 1</v>
          </cell>
        </row>
      </sheetData>
      <sheetData sheetId="12"/>
      <sheetData sheetId="13">
        <row r="1066">
          <cell r="Q1066">
            <v>3.3190613694447201E-4</v>
          </cell>
        </row>
      </sheetData>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4-Basic Price"/>
      <sheetName val="Inputing Data"/>
      <sheetName val="Informasi"/>
      <sheetName val="Peta Quarry"/>
      <sheetName val="Perhitungan Mobilisasi Alat"/>
      <sheetName val="Lalu Lintas"/>
      <sheetName val="Jembatan Sementara"/>
      <sheetName val="Sheet1"/>
      <sheetName val="SKEDUL"/>
      <sheetName val="Kalkulasi"/>
      <sheetName val="MAJOR"/>
      <sheetName val="%"/>
      <sheetName val="Mobilisasi"/>
      <sheetName val="Analisa K3"/>
      <sheetName val="4-Analisa Quarry"/>
      <sheetName val="4-formulir harga bahan"/>
      <sheetName val="5-ALAT(1)"/>
      <sheetName val="5-ALAT (2)"/>
      <sheetName val="Agg Halus &amp; Kasar"/>
      <sheetName val="Agg A"/>
      <sheetName val="Rekap"/>
      <sheetName val="Agg B"/>
      <sheetName val="Agg C"/>
      <sheetName val="D2"/>
      <sheetName val="D3"/>
      <sheetName val="D4"/>
      <sheetName val="D5"/>
      <sheetName val="D5.3"/>
      <sheetName val="D6"/>
      <sheetName val="D6 ASBT"/>
      <sheetName val="AHS Aspal Minyak"/>
      <sheetName val="D7(1)"/>
      <sheetName val="D7(2)"/>
      <sheetName val="D8(1)"/>
      <sheetName val="D8(2)"/>
      <sheetName val="Sheet2"/>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ow r="8">
          <cell r="D8" t="str">
            <v>(L01)</v>
          </cell>
        </row>
      </sheetData>
      <sheetData sheetId="14"/>
      <sheetData sheetId="15"/>
      <sheetData sheetId="16">
        <row r="9">
          <cell r="AW9">
            <v>379887.19113377074</v>
          </cell>
        </row>
      </sheetData>
      <sheetData sheetId="17"/>
      <sheetData sheetId="18"/>
      <sheetData sheetId="19"/>
      <sheetData sheetId="20"/>
      <sheetData sheetId="21">
        <row r="21">
          <cell r="G21">
            <v>120000000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c RAB"/>
      <sheetName val="Informasi"/>
      <sheetName val="Basic Price"/>
      <sheetName val="Analisa Quarry"/>
      <sheetName val="Rekap Biaya"/>
      <sheetName val="Kuantitas &amp; Harga"/>
      <sheetName val="Pekerjaan Utama"/>
      <sheetName val="% Thd Nilai Kontrak"/>
      <sheetName val="Mobilisasi"/>
      <sheetName val="Struk. Organisasi"/>
      <sheetName val="Schedulle"/>
      <sheetName val="Konfirmasi"/>
      <sheetName val="Perhitungan Waktu Pelaks."/>
      <sheetName val="Daftar kebutuhan Alat"/>
      <sheetName val="Usulan Peralatan"/>
      <sheetName val="Bagan Alir"/>
      <sheetName val="Jadwal Peralatan"/>
      <sheetName val="Jadwal kebutuhan Bahan"/>
      <sheetName val="Mob Personal"/>
      <sheetName val="Usulan Personil"/>
      <sheetName val="Daftar Simak"/>
      <sheetName val="Sub Kon"/>
      <sheetName val="DRAINASE"/>
      <sheetName val="PEK.TANAH"/>
      <sheetName val="PEK.BAHU JALAN"/>
      <sheetName val="PEK.BERBUTIR"/>
      <sheetName val="PEK.ASPAL"/>
      <sheetName val="PEK. Asbuton"/>
      <sheetName val="PEK.STRUKTUR (1)"/>
      <sheetName val="PEK.STRUKTUR ( 2 )"/>
      <sheetName val="PEK.MINOR (1 )"/>
      <sheetName val="PEK.HARIAN"/>
      <sheetName val="PEK.MINOR ( 2 )"/>
      <sheetName val="PEK.PEMEL.RUTIN"/>
      <sheetName val="Peralatan"/>
      <sheetName val="Agregat Halus &amp; Kasar"/>
      <sheetName val="Agregat Kelas A"/>
      <sheetName val="Agregat Kelas B"/>
      <sheetName val="Agregat Kelas C"/>
      <sheetName val="AC-WC AsbP"/>
      <sheetName val="AC-BC AsbP"/>
      <sheetName val="AC-Base AsbP"/>
      <sheetName val="AC-WC AsbP (L)"/>
      <sheetName val="AC-BC AsbP (L)"/>
      <sheetName val="AC-Base AsbP (L)"/>
      <sheetName val="Sheet2"/>
      <sheetName val="AC-WC Asb (H)"/>
      <sheetName val="AC-BC Asb (H)"/>
      <sheetName val="AC-Base Asb (H)"/>
      <sheetName val="AC-WC Asb (H) (L)"/>
      <sheetName val="AC-BC Asb (H) (L)"/>
      <sheetName val="AC-Base Asb (H) (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Basic Price"/>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SUM1"/>
      <sheetName val="2RD"/>
      <sheetName val="SUM2"/>
      <sheetName val="3TH"/>
      <sheetName val="SUM3"/>
      <sheetName val="4TH"/>
      <sheetName val="SUM4"/>
      <sheetName val="5TH"/>
      <sheetName val="Sheet1"/>
      <sheetName val="Sheet2"/>
      <sheetName val="Sheet3"/>
    </sheetNames>
    <sheetDataSet>
      <sheetData sheetId="0">
        <row r="15">
          <cell r="A15" t="str">
            <v>A</v>
          </cell>
        </row>
        <row r="16">
          <cell r="A16" t="str">
            <v>A</v>
          </cell>
        </row>
        <row r="17">
          <cell r="A17" t="str">
            <v>A</v>
          </cell>
        </row>
        <row r="18">
          <cell r="A18" t="str">
            <v>A</v>
          </cell>
        </row>
        <row r="19">
          <cell r="A19" t="str">
            <v>A</v>
          </cell>
        </row>
        <row r="20">
          <cell r="A20" t="str">
            <v>A</v>
          </cell>
        </row>
        <row r="21">
          <cell r="A21" t="str">
            <v>A</v>
          </cell>
        </row>
        <row r="22">
          <cell r="A22" t="str">
            <v>A</v>
          </cell>
        </row>
        <row r="24">
          <cell r="A24" t="str">
            <v>B</v>
          </cell>
        </row>
        <row r="25">
          <cell r="A25" t="str">
            <v>B</v>
          </cell>
        </row>
        <row r="26">
          <cell r="A26" t="str">
            <v>B</v>
          </cell>
        </row>
        <row r="27">
          <cell r="A27" t="str">
            <v>B</v>
          </cell>
        </row>
        <row r="28">
          <cell r="A28" t="str">
            <v>B</v>
          </cell>
        </row>
        <row r="29">
          <cell r="A29" t="str">
            <v>B</v>
          </cell>
        </row>
        <row r="30">
          <cell r="A30" t="str">
            <v>B</v>
          </cell>
        </row>
        <row r="31">
          <cell r="A31" t="str">
            <v>B</v>
          </cell>
        </row>
        <row r="32">
          <cell r="A32" t="str">
            <v>B</v>
          </cell>
        </row>
        <row r="33">
          <cell r="A33" t="str">
            <v>B</v>
          </cell>
        </row>
        <row r="34">
          <cell r="A34" t="str">
            <v>B</v>
          </cell>
        </row>
        <row r="35">
          <cell r="A35" t="str">
            <v>B</v>
          </cell>
        </row>
        <row r="36">
          <cell r="A36" t="str">
            <v>B</v>
          </cell>
        </row>
        <row r="37">
          <cell r="A37" t="str">
            <v>B</v>
          </cell>
        </row>
        <row r="38">
          <cell r="A38" t="str">
            <v>B</v>
          </cell>
        </row>
        <row r="39">
          <cell r="A39" t="str">
            <v>B</v>
          </cell>
        </row>
        <row r="40">
          <cell r="A40" t="str">
            <v>B</v>
          </cell>
        </row>
        <row r="41">
          <cell r="A41" t="str">
            <v>B</v>
          </cell>
        </row>
        <row r="42">
          <cell r="A42" t="str">
            <v>B</v>
          </cell>
        </row>
        <row r="43">
          <cell r="A43" t="str">
            <v>B</v>
          </cell>
        </row>
        <row r="44">
          <cell r="A44" t="str">
            <v>B</v>
          </cell>
        </row>
        <row r="45">
          <cell r="A45" t="str">
            <v>B</v>
          </cell>
        </row>
        <row r="46">
          <cell r="A46" t="str">
            <v>B</v>
          </cell>
        </row>
        <row r="47">
          <cell r="A47" t="str">
            <v>B</v>
          </cell>
        </row>
        <row r="48">
          <cell r="A48" t="str">
            <v>B</v>
          </cell>
        </row>
        <row r="49">
          <cell r="A49" t="str">
            <v>B</v>
          </cell>
        </row>
        <row r="50">
          <cell r="A50" t="str">
            <v>B</v>
          </cell>
        </row>
        <row r="51">
          <cell r="A51" t="str">
            <v>B</v>
          </cell>
        </row>
        <row r="52">
          <cell r="A52" t="str">
            <v>B</v>
          </cell>
        </row>
        <row r="53">
          <cell r="A53" t="str">
            <v>B</v>
          </cell>
        </row>
        <row r="55">
          <cell r="A55" t="str">
            <v>C</v>
          </cell>
        </row>
        <row r="56">
          <cell r="A56" t="str">
            <v>C</v>
          </cell>
        </row>
        <row r="57">
          <cell r="A57" t="str">
            <v>C</v>
          </cell>
        </row>
        <row r="58">
          <cell r="A58" t="str">
            <v>C</v>
          </cell>
        </row>
        <row r="59">
          <cell r="A59" t="str">
            <v>C</v>
          </cell>
        </row>
        <row r="60">
          <cell r="A60" t="str">
            <v>C</v>
          </cell>
        </row>
        <row r="61">
          <cell r="A61" t="str">
            <v>C</v>
          </cell>
        </row>
        <row r="62">
          <cell r="A62" t="str">
            <v>C</v>
          </cell>
        </row>
        <row r="63">
          <cell r="A63" t="str">
            <v>C</v>
          </cell>
        </row>
        <row r="64">
          <cell r="A64" t="str">
            <v>C</v>
          </cell>
        </row>
        <row r="65">
          <cell r="A65" t="str">
            <v>C</v>
          </cell>
        </row>
        <row r="66">
          <cell r="A66" t="str">
            <v>C</v>
          </cell>
        </row>
        <row r="67">
          <cell r="A67" t="str">
            <v>C</v>
          </cell>
        </row>
        <row r="68">
          <cell r="A68" t="str">
            <v>C</v>
          </cell>
        </row>
        <row r="69">
          <cell r="A69" t="str">
            <v>C</v>
          </cell>
        </row>
        <row r="70">
          <cell r="A70" t="str">
            <v>C</v>
          </cell>
        </row>
        <row r="71">
          <cell r="A71" t="str">
            <v>C</v>
          </cell>
        </row>
        <row r="72">
          <cell r="A72" t="str">
            <v>C</v>
          </cell>
        </row>
        <row r="73">
          <cell r="A73" t="str">
            <v>C</v>
          </cell>
        </row>
        <row r="74">
          <cell r="A74" t="str">
            <v>C</v>
          </cell>
        </row>
        <row r="75">
          <cell r="A75" t="str">
            <v>C</v>
          </cell>
        </row>
        <row r="76">
          <cell r="A76" t="str">
            <v>C</v>
          </cell>
        </row>
        <row r="77">
          <cell r="A77" t="str">
            <v>C</v>
          </cell>
        </row>
        <row r="78">
          <cell r="A78" t="str">
            <v>C</v>
          </cell>
        </row>
        <row r="79">
          <cell r="A79" t="str">
            <v>C</v>
          </cell>
        </row>
        <row r="80">
          <cell r="A80" t="str">
            <v>C</v>
          </cell>
        </row>
        <row r="81">
          <cell r="A81" t="str">
            <v>C</v>
          </cell>
        </row>
        <row r="82">
          <cell r="A82" t="str">
            <v>C</v>
          </cell>
        </row>
        <row r="83">
          <cell r="A83" t="str">
            <v>C</v>
          </cell>
        </row>
        <row r="84">
          <cell r="A84" t="str">
            <v>C</v>
          </cell>
        </row>
        <row r="85">
          <cell r="A85" t="str">
            <v>C</v>
          </cell>
        </row>
        <row r="86">
          <cell r="A86" t="str">
            <v>C</v>
          </cell>
        </row>
        <row r="88">
          <cell r="A88" t="str">
            <v>D</v>
          </cell>
        </row>
        <row r="89">
          <cell r="A89" t="str">
            <v>D</v>
          </cell>
        </row>
        <row r="90">
          <cell r="A90" t="str">
            <v>D</v>
          </cell>
        </row>
        <row r="91">
          <cell r="A91" t="str">
            <v>D</v>
          </cell>
        </row>
        <row r="92">
          <cell r="A92" t="str">
            <v>D</v>
          </cell>
        </row>
        <row r="93">
          <cell r="A93" t="str">
            <v>D</v>
          </cell>
        </row>
        <row r="94">
          <cell r="A94" t="str">
            <v>D</v>
          </cell>
        </row>
        <row r="95">
          <cell r="A95" t="str">
            <v>D</v>
          </cell>
        </row>
        <row r="96">
          <cell r="A96" t="str">
            <v>D</v>
          </cell>
        </row>
        <row r="97">
          <cell r="A97" t="str">
            <v>D</v>
          </cell>
        </row>
        <row r="98">
          <cell r="A98" t="str">
            <v>D</v>
          </cell>
        </row>
        <row r="99">
          <cell r="A99" t="str">
            <v>D</v>
          </cell>
        </row>
        <row r="100">
          <cell r="A100" t="str">
            <v>D</v>
          </cell>
        </row>
        <row r="101">
          <cell r="A101" t="str">
            <v>D</v>
          </cell>
        </row>
        <row r="102">
          <cell r="A102" t="str">
            <v>D</v>
          </cell>
        </row>
        <row r="103">
          <cell r="A103" t="str">
            <v>D</v>
          </cell>
        </row>
        <row r="104">
          <cell r="A104" t="str">
            <v>D</v>
          </cell>
        </row>
        <row r="105">
          <cell r="A105" t="str">
            <v>D</v>
          </cell>
        </row>
        <row r="106">
          <cell r="A106" t="str">
            <v>D</v>
          </cell>
        </row>
        <row r="107">
          <cell r="A107" t="str">
            <v>D</v>
          </cell>
        </row>
        <row r="108">
          <cell r="A108" t="str">
            <v>D</v>
          </cell>
        </row>
        <row r="109">
          <cell r="A109" t="str">
            <v>D</v>
          </cell>
        </row>
        <row r="110">
          <cell r="A110" t="str">
            <v>D</v>
          </cell>
        </row>
        <row r="111">
          <cell r="A111" t="str">
            <v>D</v>
          </cell>
        </row>
        <row r="112">
          <cell r="A112" t="str">
            <v>D</v>
          </cell>
        </row>
        <row r="113">
          <cell r="A113" t="str">
            <v>D</v>
          </cell>
        </row>
        <row r="114">
          <cell r="A114" t="str">
            <v>D</v>
          </cell>
        </row>
        <row r="115">
          <cell r="A115" t="str">
            <v>D</v>
          </cell>
        </row>
        <row r="116">
          <cell r="A116" t="str">
            <v>D</v>
          </cell>
        </row>
        <row r="117">
          <cell r="A117" t="str">
            <v>D</v>
          </cell>
        </row>
        <row r="118">
          <cell r="A118" t="str">
            <v>D</v>
          </cell>
        </row>
        <row r="119">
          <cell r="A119" t="str">
            <v>D</v>
          </cell>
        </row>
        <row r="120">
          <cell r="A120" t="str">
            <v>D</v>
          </cell>
        </row>
        <row r="121">
          <cell r="A121" t="str">
            <v>D</v>
          </cell>
        </row>
        <row r="122">
          <cell r="A122" t="str">
            <v>D</v>
          </cell>
        </row>
        <row r="123">
          <cell r="A123" t="str">
            <v>D</v>
          </cell>
        </row>
        <row r="124">
          <cell r="A124" t="str">
            <v>D</v>
          </cell>
        </row>
        <row r="125">
          <cell r="A125" t="str">
            <v>D</v>
          </cell>
        </row>
        <row r="126">
          <cell r="A126" t="str">
            <v>D</v>
          </cell>
        </row>
        <row r="127">
          <cell r="A127" t="str">
            <v>D</v>
          </cell>
        </row>
        <row r="128">
          <cell r="A128" t="str">
            <v>D</v>
          </cell>
        </row>
        <row r="129">
          <cell r="A129" t="str">
            <v>E</v>
          </cell>
        </row>
        <row r="130">
          <cell r="A130" t="str">
            <v>E</v>
          </cell>
        </row>
        <row r="131">
          <cell r="A131" t="str">
            <v>E</v>
          </cell>
        </row>
        <row r="132">
          <cell r="A132" t="str">
            <v>E</v>
          </cell>
        </row>
        <row r="133">
          <cell r="A133" t="str">
            <v>E</v>
          </cell>
        </row>
        <row r="134">
          <cell r="A134" t="str">
            <v>E</v>
          </cell>
        </row>
        <row r="135">
          <cell r="A135" t="str">
            <v>E</v>
          </cell>
        </row>
        <row r="136">
          <cell r="A136" t="str">
            <v>E</v>
          </cell>
        </row>
        <row r="137">
          <cell r="A137" t="str">
            <v>E</v>
          </cell>
        </row>
        <row r="138">
          <cell r="A138" t="str">
            <v>E</v>
          </cell>
        </row>
        <row r="139">
          <cell r="A139" t="str">
            <v>E</v>
          </cell>
        </row>
        <row r="140">
          <cell r="A140" t="str">
            <v>E</v>
          </cell>
        </row>
        <row r="141">
          <cell r="A141" t="str">
            <v>E</v>
          </cell>
        </row>
        <row r="142">
          <cell r="A142" t="str">
            <v>E</v>
          </cell>
        </row>
        <row r="143">
          <cell r="A143" t="str">
            <v>E</v>
          </cell>
        </row>
        <row r="144">
          <cell r="A144" t="str">
            <v>E</v>
          </cell>
        </row>
        <row r="145">
          <cell r="A145" t="str">
            <v>E</v>
          </cell>
        </row>
        <row r="146">
          <cell r="A146" t="str">
            <v>E</v>
          </cell>
        </row>
        <row r="147">
          <cell r="A147" t="str">
            <v>E</v>
          </cell>
        </row>
        <row r="148">
          <cell r="A148" t="str">
            <v>E</v>
          </cell>
        </row>
        <row r="149">
          <cell r="A149" t="str">
            <v>E</v>
          </cell>
        </row>
        <row r="150">
          <cell r="A150" t="str">
            <v>E</v>
          </cell>
        </row>
        <row r="151">
          <cell r="A151" t="str">
            <v>E</v>
          </cell>
        </row>
        <row r="152">
          <cell r="A152" t="str">
            <v>E</v>
          </cell>
        </row>
        <row r="153">
          <cell r="A153" t="str">
            <v>E</v>
          </cell>
        </row>
        <row r="154">
          <cell r="A154" t="str">
            <v>E</v>
          </cell>
        </row>
        <row r="155">
          <cell r="A155" t="str">
            <v>E</v>
          </cell>
        </row>
        <row r="156">
          <cell r="A156" t="str">
            <v>E</v>
          </cell>
        </row>
        <row r="157">
          <cell r="A157" t="str">
            <v>E</v>
          </cell>
        </row>
        <row r="158">
          <cell r="A158" t="str">
            <v>E</v>
          </cell>
        </row>
        <row r="159">
          <cell r="A159" t="str">
            <v>E</v>
          </cell>
        </row>
        <row r="160">
          <cell r="A160" t="str">
            <v>E</v>
          </cell>
        </row>
        <row r="161">
          <cell r="A161" t="str">
            <v>E</v>
          </cell>
        </row>
        <row r="162">
          <cell r="A162" t="str">
            <v>E</v>
          </cell>
        </row>
        <row r="163">
          <cell r="A163" t="str">
            <v>E</v>
          </cell>
        </row>
        <row r="164">
          <cell r="A164" t="str">
            <v>E</v>
          </cell>
        </row>
        <row r="165">
          <cell r="A165" t="str">
            <v>E</v>
          </cell>
        </row>
        <row r="166">
          <cell r="A166" t="str">
            <v>E</v>
          </cell>
        </row>
        <row r="167">
          <cell r="A167" t="str">
            <v>E</v>
          </cell>
        </row>
        <row r="168">
          <cell r="A168" t="str">
            <v>E</v>
          </cell>
        </row>
        <row r="169">
          <cell r="A169" t="str">
            <v>E</v>
          </cell>
        </row>
        <row r="170">
          <cell r="A170" t="str">
            <v>E</v>
          </cell>
        </row>
        <row r="171">
          <cell r="A171" t="str">
            <v>E</v>
          </cell>
        </row>
        <row r="172">
          <cell r="A172" t="str">
            <v>E</v>
          </cell>
        </row>
        <row r="173">
          <cell r="A173" t="str">
            <v>E</v>
          </cell>
        </row>
        <row r="174">
          <cell r="A174" t="str">
            <v>E</v>
          </cell>
        </row>
        <row r="175">
          <cell r="A175" t="str">
            <v>E</v>
          </cell>
        </row>
        <row r="176">
          <cell r="A176" t="str">
            <v>E</v>
          </cell>
        </row>
        <row r="177">
          <cell r="A177" t="str">
            <v>E</v>
          </cell>
        </row>
        <row r="178">
          <cell r="A178" t="str">
            <v>E</v>
          </cell>
        </row>
        <row r="179">
          <cell r="A179" t="str">
            <v>E</v>
          </cell>
        </row>
        <row r="180">
          <cell r="A180" t="str">
            <v>E</v>
          </cell>
        </row>
        <row r="181">
          <cell r="A181" t="str">
            <v>E</v>
          </cell>
        </row>
        <row r="182">
          <cell r="A182" t="str">
            <v>E</v>
          </cell>
        </row>
        <row r="183">
          <cell r="A183" t="str">
            <v>E</v>
          </cell>
        </row>
        <row r="184">
          <cell r="A184" t="str">
            <v>E</v>
          </cell>
        </row>
        <row r="185">
          <cell r="A185" t="str">
            <v>E</v>
          </cell>
        </row>
        <row r="186">
          <cell r="A186" t="str">
            <v>E</v>
          </cell>
        </row>
        <row r="188">
          <cell r="A188" t="str">
            <v>F</v>
          </cell>
        </row>
        <row r="189">
          <cell r="A189" t="str">
            <v>F</v>
          </cell>
        </row>
        <row r="190">
          <cell r="A190" t="str">
            <v>F</v>
          </cell>
        </row>
        <row r="191">
          <cell r="A191" t="str">
            <v>F</v>
          </cell>
        </row>
        <row r="192">
          <cell r="A192" t="str">
            <v>F</v>
          </cell>
        </row>
        <row r="193">
          <cell r="A193" t="str">
            <v>F</v>
          </cell>
        </row>
        <row r="194">
          <cell r="A194" t="str">
            <v>F</v>
          </cell>
        </row>
        <row r="195">
          <cell r="A195" t="str">
            <v>F</v>
          </cell>
        </row>
        <row r="196">
          <cell r="A196" t="str">
            <v>F</v>
          </cell>
        </row>
        <row r="197">
          <cell r="A197" t="str">
            <v>F</v>
          </cell>
        </row>
        <row r="198">
          <cell r="A198" t="str">
            <v>F</v>
          </cell>
        </row>
        <row r="199">
          <cell r="A199" t="str">
            <v>F</v>
          </cell>
        </row>
        <row r="200">
          <cell r="A200" t="str">
            <v>F</v>
          </cell>
        </row>
        <row r="201">
          <cell r="A201" t="str">
            <v>F</v>
          </cell>
        </row>
        <row r="202">
          <cell r="A202" t="str">
            <v>F</v>
          </cell>
        </row>
        <row r="203">
          <cell r="A203" t="str">
            <v>F</v>
          </cell>
        </row>
        <row r="204">
          <cell r="A204" t="str">
            <v>F</v>
          </cell>
        </row>
        <row r="205">
          <cell r="A205" t="str">
            <v>F</v>
          </cell>
        </row>
        <row r="206">
          <cell r="A206" t="str">
            <v>F</v>
          </cell>
        </row>
        <row r="207">
          <cell r="A207" t="str">
            <v>F</v>
          </cell>
        </row>
        <row r="208">
          <cell r="A208" t="str">
            <v>F</v>
          </cell>
        </row>
        <row r="209">
          <cell r="A209" t="str">
            <v>F</v>
          </cell>
        </row>
        <row r="210">
          <cell r="A210" t="str">
            <v>F</v>
          </cell>
        </row>
        <row r="211">
          <cell r="A211" t="str">
            <v>F</v>
          </cell>
        </row>
        <row r="212">
          <cell r="A212" t="str">
            <v>F</v>
          </cell>
        </row>
        <row r="213">
          <cell r="A213" t="str">
            <v>F</v>
          </cell>
        </row>
        <row r="214">
          <cell r="A214" t="str">
            <v>F</v>
          </cell>
        </row>
        <row r="215">
          <cell r="A215" t="str">
            <v>F</v>
          </cell>
        </row>
        <row r="216">
          <cell r="A216" t="str">
            <v>F</v>
          </cell>
        </row>
        <row r="217">
          <cell r="A217" t="str">
            <v>F</v>
          </cell>
        </row>
        <row r="218">
          <cell r="A218" t="str">
            <v>F</v>
          </cell>
        </row>
        <row r="219">
          <cell r="A219" t="str">
            <v>F</v>
          </cell>
        </row>
        <row r="220">
          <cell r="A220" t="str">
            <v>F</v>
          </cell>
        </row>
        <row r="221">
          <cell r="A221" t="str">
            <v>F</v>
          </cell>
        </row>
        <row r="222">
          <cell r="A222" t="str">
            <v>F</v>
          </cell>
        </row>
        <row r="223">
          <cell r="A223" t="str">
            <v>F</v>
          </cell>
        </row>
        <row r="224">
          <cell r="A224" t="str">
            <v>F</v>
          </cell>
        </row>
        <row r="225">
          <cell r="A225" t="str">
            <v>F</v>
          </cell>
        </row>
        <row r="226">
          <cell r="A226" t="str">
            <v>F</v>
          </cell>
        </row>
        <row r="227">
          <cell r="A227" t="str">
            <v>F</v>
          </cell>
        </row>
        <row r="228">
          <cell r="A228" t="str">
            <v>F</v>
          </cell>
        </row>
        <row r="229">
          <cell r="A229" t="str">
            <v>F</v>
          </cell>
        </row>
        <row r="230">
          <cell r="A230" t="str">
            <v>F</v>
          </cell>
        </row>
        <row r="231">
          <cell r="A231" t="str">
            <v>F</v>
          </cell>
        </row>
        <row r="232">
          <cell r="A232" t="str">
            <v>F</v>
          </cell>
        </row>
        <row r="233">
          <cell r="A233" t="str">
            <v>F</v>
          </cell>
        </row>
        <row r="234">
          <cell r="A234" t="str">
            <v>F</v>
          </cell>
        </row>
        <row r="235">
          <cell r="A235" t="str">
            <v>F</v>
          </cell>
        </row>
        <row r="236">
          <cell r="A236" t="str">
            <v>F</v>
          </cell>
        </row>
        <row r="237">
          <cell r="A237" t="str">
            <v>F</v>
          </cell>
        </row>
        <row r="238">
          <cell r="A238" t="str">
            <v>F</v>
          </cell>
        </row>
        <row r="239">
          <cell r="A239" t="str">
            <v>F</v>
          </cell>
        </row>
        <row r="240">
          <cell r="A240" t="str">
            <v>F</v>
          </cell>
        </row>
        <row r="241">
          <cell r="A241" t="str">
            <v>F</v>
          </cell>
        </row>
        <row r="242">
          <cell r="A242" t="str">
            <v>F</v>
          </cell>
        </row>
        <row r="243">
          <cell r="A243" t="str">
            <v>F</v>
          </cell>
        </row>
        <row r="244">
          <cell r="A244" t="str">
            <v>F</v>
          </cell>
        </row>
        <row r="245">
          <cell r="A245" t="str">
            <v>F</v>
          </cell>
        </row>
        <row r="246">
          <cell r="A246" t="str">
            <v>F</v>
          </cell>
        </row>
        <row r="247">
          <cell r="A247" t="str">
            <v>F</v>
          </cell>
        </row>
        <row r="248">
          <cell r="A248" t="str">
            <v>F</v>
          </cell>
        </row>
        <row r="249">
          <cell r="A249" t="str">
            <v>F</v>
          </cell>
        </row>
        <row r="250">
          <cell r="A250" t="str">
            <v>F</v>
          </cell>
        </row>
        <row r="251">
          <cell r="A251" t="str">
            <v>F</v>
          </cell>
        </row>
        <row r="252">
          <cell r="A252" t="str">
            <v>F</v>
          </cell>
        </row>
        <row r="253">
          <cell r="A253" t="str">
            <v>F</v>
          </cell>
        </row>
        <row r="254">
          <cell r="A254" t="str">
            <v>F</v>
          </cell>
        </row>
        <row r="255">
          <cell r="A255" t="str">
            <v>F</v>
          </cell>
        </row>
        <row r="256">
          <cell r="A256" t="str">
            <v>F</v>
          </cell>
        </row>
        <row r="257">
          <cell r="A257" t="str">
            <v>F</v>
          </cell>
        </row>
        <row r="258">
          <cell r="A258" t="str">
            <v>F</v>
          </cell>
        </row>
        <row r="259">
          <cell r="A259" t="str">
            <v>F</v>
          </cell>
        </row>
        <row r="260">
          <cell r="A260" t="str">
            <v>F</v>
          </cell>
        </row>
        <row r="261">
          <cell r="A261" t="str">
            <v>F</v>
          </cell>
        </row>
        <row r="262">
          <cell r="A262" t="str">
            <v>F</v>
          </cell>
        </row>
        <row r="263">
          <cell r="A263" t="str">
            <v>F</v>
          </cell>
        </row>
        <row r="264">
          <cell r="A264" t="str">
            <v>F</v>
          </cell>
        </row>
        <row r="265">
          <cell r="A265" t="str">
            <v>F</v>
          </cell>
        </row>
        <row r="266">
          <cell r="A266" t="str">
            <v>F</v>
          </cell>
        </row>
        <row r="270">
          <cell r="A270" t="str">
            <v>H</v>
          </cell>
        </row>
        <row r="271">
          <cell r="A271" t="str">
            <v>H</v>
          </cell>
        </row>
        <row r="272">
          <cell r="A272" t="str">
            <v>H</v>
          </cell>
        </row>
        <row r="273">
          <cell r="A273" t="str">
            <v>H</v>
          </cell>
        </row>
        <row r="274">
          <cell r="A274" t="str">
            <v>H</v>
          </cell>
        </row>
        <row r="275">
          <cell r="A275" t="str">
            <v>H</v>
          </cell>
        </row>
        <row r="276">
          <cell r="A276" t="str">
            <v>H</v>
          </cell>
        </row>
        <row r="277">
          <cell r="A277" t="str">
            <v>H</v>
          </cell>
        </row>
        <row r="278">
          <cell r="A278" t="str">
            <v>H</v>
          </cell>
        </row>
        <row r="279">
          <cell r="A279" t="str">
            <v>H</v>
          </cell>
        </row>
        <row r="280">
          <cell r="A280" t="str">
            <v>H</v>
          </cell>
        </row>
        <row r="281">
          <cell r="A281" t="str">
            <v>H</v>
          </cell>
        </row>
        <row r="282">
          <cell r="A282" t="str">
            <v>H</v>
          </cell>
        </row>
        <row r="283">
          <cell r="A283" t="str">
            <v>H</v>
          </cell>
        </row>
        <row r="284">
          <cell r="A284" t="str">
            <v>H</v>
          </cell>
        </row>
        <row r="285">
          <cell r="A285" t="str">
            <v>H</v>
          </cell>
        </row>
        <row r="286">
          <cell r="A286" t="str">
            <v>H</v>
          </cell>
        </row>
        <row r="287">
          <cell r="A287" t="str">
            <v>H</v>
          </cell>
        </row>
        <row r="288">
          <cell r="A288" t="str">
            <v>H</v>
          </cell>
        </row>
        <row r="289">
          <cell r="A289" t="str">
            <v>H</v>
          </cell>
        </row>
        <row r="290">
          <cell r="A290" t="str">
            <v>H</v>
          </cell>
        </row>
        <row r="291">
          <cell r="A291" t="str">
            <v>H</v>
          </cell>
        </row>
        <row r="292">
          <cell r="A292" t="str">
            <v>H</v>
          </cell>
        </row>
        <row r="293">
          <cell r="A293" t="str">
            <v>H</v>
          </cell>
        </row>
        <row r="294">
          <cell r="A294" t="str">
            <v>H</v>
          </cell>
        </row>
        <row r="295">
          <cell r="A295" t="str">
            <v>H</v>
          </cell>
        </row>
        <row r="296">
          <cell r="A296" t="str">
            <v>H</v>
          </cell>
        </row>
        <row r="297">
          <cell r="A297" t="str">
            <v>H</v>
          </cell>
        </row>
        <row r="298">
          <cell r="A298" t="str">
            <v>H</v>
          </cell>
        </row>
        <row r="299">
          <cell r="A299" t="str">
            <v>H</v>
          </cell>
        </row>
        <row r="300">
          <cell r="A300" t="str">
            <v>H</v>
          </cell>
        </row>
        <row r="301">
          <cell r="A301" t="str">
            <v>H</v>
          </cell>
        </row>
        <row r="302">
          <cell r="A302" t="str">
            <v>H</v>
          </cell>
        </row>
        <row r="303">
          <cell r="A303" t="str">
            <v>H</v>
          </cell>
        </row>
        <row r="304">
          <cell r="A304" t="str">
            <v>H</v>
          </cell>
        </row>
        <row r="305">
          <cell r="A305" t="str">
            <v>H</v>
          </cell>
        </row>
        <row r="306">
          <cell r="A306" t="str">
            <v>H</v>
          </cell>
        </row>
        <row r="307">
          <cell r="A307" t="str">
            <v>H</v>
          </cell>
        </row>
        <row r="308">
          <cell r="A308" t="str">
            <v>H</v>
          </cell>
        </row>
        <row r="309">
          <cell r="A309" t="str">
            <v>H</v>
          </cell>
        </row>
        <row r="310">
          <cell r="A310" t="str">
            <v>H</v>
          </cell>
        </row>
        <row r="311">
          <cell r="A311" t="str">
            <v>H</v>
          </cell>
        </row>
        <row r="312">
          <cell r="A312" t="str">
            <v>H</v>
          </cell>
        </row>
        <row r="313">
          <cell r="A313" t="str">
            <v>H</v>
          </cell>
        </row>
        <row r="314">
          <cell r="A314" t="str">
            <v>H</v>
          </cell>
        </row>
        <row r="315">
          <cell r="A315" t="str">
            <v>H</v>
          </cell>
        </row>
        <row r="316">
          <cell r="A316" t="str">
            <v>H</v>
          </cell>
        </row>
        <row r="317">
          <cell r="A317" t="str">
            <v>H</v>
          </cell>
        </row>
        <row r="318">
          <cell r="A318" t="str">
            <v>H</v>
          </cell>
        </row>
        <row r="319">
          <cell r="A319" t="str">
            <v>H</v>
          </cell>
        </row>
        <row r="320">
          <cell r="A320" t="str">
            <v>H</v>
          </cell>
        </row>
        <row r="321">
          <cell r="A321" t="str">
            <v>H</v>
          </cell>
        </row>
        <row r="322">
          <cell r="A322" t="str">
            <v>H</v>
          </cell>
        </row>
        <row r="323">
          <cell r="A323" t="str">
            <v>H</v>
          </cell>
        </row>
        <row r="324">
          <cell r="A324" t="str">
            <v>H</v>
          </cell>
        </row>
        <row r="325">
          <cell r="A325" t="str">
            <v>H</v>
          </cell>
        </row>
        <row r="326">
          <cell r="A326" t="str">
            <v>H</v>
          </cell>
        </row>
        <row r="327">
          <cell r="A327" t="str">
            <v>H</v>
          </cell>
        </row>
        <row r="328">
          <cell r="A328" t="str">
            <v>H</v>
          </cell>
        </row>
        <row r="329">
          <cell r="A329" t="str">
            <v>H</v>
          </cell>
        </row>
        <row r="330">
          <cell r="A330" t="str">
            <v>H</v>
          </cell>
        </row>
        <row r="331">
          <cell r="A331" t="str">
            <v>H</v>
          </cell>
        </row>
        <row r="332">
          <cell r="A332" t="str">
            <v>H</v>
          </cell>
        </row>
        <row r="333">
          <cell r="A333" t="str">
            <v>H</v>
          </cell>
        </row>
        <row r="334">
          <cell r="A334" t="str">
            <v>H</v>
          </cell>
        </row>
        <row r="335">
          <cell r="A335" t="str">
            <v>H</v>
          </cell>
        </row>
        <row r="336">
          <cell r="A336" t="str">
            <v>H</v>
          </cell>
        </row>
        <row r="337">
          <cell r="A337" t="str">
            <v>H</v>
          </cell>
        </row>
        <row r="338">
          <cell r="A338" t="str">
            <v>H</v>
          </cell>
        </row>
        <row r="339">
          <cell r="A339" t="str">
            <v>H</v>
          </cell>
        </row>
        <row r="340">
          <cell r="A340" t="str">
            <v>H</v>
          </cell>
        </row>
        <row r="341">
          <cell r="A341" t="str">
            <v>H</v>
          </cell>
        </row>
        <row r="342">
          <cell r="A342" t="str">
            <v>H</v>
          </cell>
        </row>
        <row r="343">
          <cell r="A343" t="str">
            <v>H</v>
          </cell>
        </row>
        <row r="344">
          <cell r="A344" t="str">
            <v>H</v>
          </cell>
        </row>
        <row r="345">
          <cell r="A345" t="str">
            <v>H</v>
          </cell>
        </row>
        <row r="346">
          <cell r="A346" t="str">
            <v>H</v>
          </cell>
        </row>
        <row r="347">
          <cell r="A347" t="str">
            <v>H</v>
          </cell>
        </row>
        <row r="348">
          <cell r="A348" t="str">
            <v>H</v>
          </cell>
        </row>
        <row r="349">
          <cell r="A349" t="str">
            <v>H</v>
          </cell>
        </row>
        <row r="350">
          <cell r="A350" t="str">
            <v>H</v>
          </cell>
        </row>
        <row r="351">
          <cell r="A351" t="str">
            <v>H</v>
          </cell>
        </row>
        <row r="352">
          <cell r="A352" t="str">
            <v>H</v>
          </cell>
        </row>
        <row r="353">
          <cell r="A353" t="str">
            <v>H</v>
          </cell>
        </row>
        <row r="354">
          <cell r="A354" t="str">
            <v>H</v>
          </cell>
        </row>
        <row r="355">
          <cell r="A355" t="str">
            <v>H</v>
          </cell>
        </row>
        <row r="356">
          <cell r="A356" t="str">
            <v>H</v>
          </cell>
        </row>
        <row r="357">
          <cell r="A357" t="str">
            <v>H</v>
          </cell>
        </row>
        <row r="358">
          <cell r="A358" t="str">
            <v>H</v>
          </cell>
        </row>
        <row r="359">
          <cell r="A359" t="str">
            <v>H</v>
          </cell>
        </row>
        <row r="360">
          <cell r="A360" t="str">
            <v>H</v>
          </cell>
        </row>
        <row r="361">
          <cell r="A361" t="str">
            <v>H</v>
          </cell>
        </row>
        <row r="362">
          <cell r="A362" t="str">
            <v>H</v>
          </cell>
        </row>
        <row r="363">
          <cell r="A363" t="str">
            <v>H</v>
          </cell>
        </row>
        <row r="364">
          <cell r="A364" t="str">
            <v>H</v>
          </cell>
        </row>
        <row r="365">
          <cell r="A365" t="str">
            <v>H</v>
          </cell>
        </row>
        <row r="366">
          <cell r="A366" t="str">
            <v>H</v>
          </cell>
        </row>
        <row r="367">
          <cell r="A367" t="str">
            <v>H</v>
          </cell>
        </row>
        <row r="368">
          <cell r="A368" t="str">
            <v>H</v>
          </cell>
        </row>
        <row r="369">
          <cell r="A369" t="str">
            <v>H</v>
          </cell>
        </row>
        <row r="370">
          <cell r="A370" t="str">
            <v>H</v>
          </cell>
        </row>
        <row r="371">
          <cell r="A371" t="str">
            <v>H</v>
          </cell>
        </row>
        <row r="372">
          <cell r="A372" t="str">
            <v>H</v>
          </cell>
        </row>
        <row r="373">
          <cell r="A373" t="str">
            <v>H</v>
          </cell>
        </row>
        <row r="374">
          <cell r="A374" t="str">
            <v>H</v>
          </cell>
        </row>
        <row r="375">
          <cell r="A375" t="str">
            <v>H</v>
          </cell>
        </row>
        <row r="376">
          <cell r="A376" t="str">
            <v>H</v>
          </cell>
        </row>
        <row r="377">
          <cell r="A377" t="str">
            <v>H</v>
          </cell>
        </row>
        <row r="378">
          <cell r="A378" t="str">
            <v>H</v>
          </cell>
        </row>
        <row r="379">
          <cell r="A379" t="str">
            <v>H</v>
          </cell>
        </row>
        <row r="380">
          <cell r="A380" t="str">
            <v>H</v>
          </cell>
        </row>
        <row r="381">
          <cell r="A381" t="str">
            <v>H</v>
          </cell>
        </row>
        <row r="382">
          <cell r="A382" t="str">
            <v>H</v>
          </cell>
        </row>
        <row r="383">
          <cell r="A383" t="str">
            <v>H</v>
          </cell>
        </row>
        <row r="384">
          <cell r="A384" t="str">
            <v>H</v>
          </cell>
        </row>
        <row r="385">
          <cell r="A385" t="str">
            <v>H</v>
          </cell>
        </row>
        <row r="386">
          <cell r="A386" t="str">
            <v>H</v>
          </cell>
        </row>
        <row r="387">
          <cell r="A387" t="str">
            <v>H</v>
          </cell>
        </row>
        <row r="388">
          <cell r="A388" t="str">
            <v>H</v>
          </cell>
        </row>
        <row r="389">
          <cell r="A389" t="str">
            <v>H</v>
          </cell>
        </row>
        <row r="390">
          <cell r="A390" t="str">
            <v>H</v>
          </cell>
        </row>
        <row r="391">
          <cell r="A391" t="str">
            <v>H</v>
          </cell>
        </row>
        <row r="392">
          <cell r="A392" t="str">
            <v>H</v>
          </cell>
        </row>
        <row r="393">
          <cell r="A393" t="str">
            <v>H</v>
          </cell>
        </row>
        <row r="394">
          <cell r="A394" t="str">
            <v>H</v>
          </cell>
        </row>
        <row r="395">
          <cell r="A395" t="str">
            <v>H</v>
          </cell>
        </row>
        <row r="396">
          <cell r="A396" t="str">
            <v>H</v>
          </cell>
        </row>
        <row r="397">
          <cell r="A397" t="str">
            <v>H</v>
          </cell>
        </row>
        <row r="398">
          <cell r="A398" t="str">
            <v>H</v>
          </cell>
        </row>
        <row r="399">
          <cell r="A399" t="str">
            <v>H</v>
          </cell>
        </row>
        <row r="400">
          <cell r="A400" t="str">
            <v>H</v>
          </cell>
        </row>
        <row r="401">
          <cell r="A401" t="str">
            <v>H</v>
          </cell>
        </row>
        <row r="402">
          <cell r="A402" t="str">
            <v>H</v>
          </cell>
        </row>
        <row r="403">
          <cell r="A403" t="str">
            <v>H</v>
          </cell>
        </row>
        <row r="404">
          <cell r="A404" t="str">
            <v>H</v>
          </cell>
        </row>
        <row r="405">
          <cell r="A405" t="str">
            <v>H</v>
          </cell>
        </row>
        <row r="406">
          <cell r="A406" t="str">
            <v>H</v>
          </cell>
        </row>
        <row r="407">
          <cell r="A407" t="str">
            <v>H</v>
          </cell>
        </row>
        <row r="408">
          <cell r="A408" t="str">
            <v>H</v>
          </cell>
        </row>
        <row r="409">
          <cell r="A409" t="str">
            <v>H</v>
          </cell>
        </row>
        <row r="410">
          <cell r="A410" t="str">
            <v>H</v>
          </cell>
        </row>
        <row r="411">
          <cell r="A411" t="str">
            <v>H</v>
          </cell>
        </row>
        <row r="412">
          <cell r="A412" t="str">
            <v>H</v>
          </cell>
        </row>
        <row r="413">
          <cell r="A413" t="str">
            <v>H</v>
          </cell>
        </row>
        <row r="414">
          <cell r="A414" t="str">
            <v>H</v>
          </cell>
        </row>
        <row r="415">
          <cell r="A415" t="str">
            <v>H</v>
          </cell>
        </row>
        <row r="416">
          <cell r="A416" t="str">
            <v>H</v>
          </cell>
        </row>
        <row r="417">
          <cell r="A417" t="str">
            <v>H</v>
          </cell>
        </row>
        <row r="418">
          <cell r="A418" t="str">
            <v>H</v>
          </cell>
        </row>
        <row r="419">
          <cell r="A419" t="str">
            <v>H</v>
          </cell>
        </row>
        <row r="420">
          <cell r="A420" t="str">
            <v>H</v>
          </cell>
        </row>
        <row r="421">
          <cell r="A421" t="str">
            <v>H</v>
          </cell>
        </row>
        <row r="422">
          <cell r="A422" t="str">
            <v>H</v>
          </cell>
        </row>
        <row r="423">
          <cell r="A423" t="str">
            <v>H</v>
          </cell>
        </row>
        <row r="424">
          <cell r="A424" t="str">
            <v>H</v>
          </cell>
        </row>
        <row r="425">
          <cell r="A425" t="str">
            <v>H</v>
          </cell>
        </row>
        <row r="426">
          <cell r="A426" t="str">
            <v>H</v>
          </cell>
        </row>
        <row r="427">
          <cell r="A427" t="str">
            <v>H</v>
          </cell>
        </row>
        <row r="428">
          <cell r="A428" t="str">
            <v>H</v>
          </cell>
        </row>
        <row r="429">
          <cell r="A429" t="str">
            <v>H</v>
          </cell>
        </row>
        <row r="430">
          <cell r="A430" t="str">
            <v>H</v>
          </cell>
        </row>
        <row r="431">
          <cell r="A431" t="str">
            <v>H</v>
          </cell>
        </row>
        <row r="432">
          <cell r="A432" t="str">
            <v>H</v>
          </cell>
        </row>
        <row r="433">
          <cell r="A433" t="str">
            <v>H</v>
          </cell>
        </row>
        <row r="434">
          <cell r="A434" t="str">
            <v>H</v>
          </cell>
        </row>
        <row r="435">
          <cell r="A435" t="str">
            <v>H</v>
          </cell>
        </row>
        <row r="436">
          <cell r="A436" t="str">
            <v>H</v>
          </cell>
        </row>
        <row r="437">
          <cell r="A437" t="str">
            <v>H</v>
          </cell>
        </row>
        <row r="438">
          <cell r="A438" t="str">
            <v>H</v>
          </cell>
        </row>
        <row r="439">
          <cell r="A439" t="str">
            <v>H</v>
          </cell>
        </row>
        <row r="440">
          <cell r="A440" t="str">
            <v>H</v>
          </cell>
        </row>
        <row r="441">
          <cell r="A441" t="str">
            <v>H</v>
          </cell>
        </row>
        <row r="442">
          <cell r="A442" t="str">
            <v>H</v>
          </cell>
        </row>
        <row r="443">
          <cell r="A443" t="str">
            <v>H</v>
          </cell>
        </row>
        <row r="444">
          <cell r="A444" t="str">
            <v>H</v>
          </cell>
        </row>
        <row r="445">
          <cell r="A445" t="str">
            <v>H</v>
          </cell>
        </row>
        <row r="446">
          <cell r="A446" t="str">
            <v>H</v>
          </cell>
        </row>
        <row r="447">
          <cell r="A447" t="str">
            <v>H</v>
          </cell>
        </row>
        <row r="448">
          <cell r="A448" t="str">
            <v>H</v>
          </cell>
        </row>
        <row r="449">
          <cell r="A449" t="str">
            <v>H</v>
          </cell>
        </row>
        <row r="450">
          <cell r="A450" t="str">
            <v>H</v>
          </cell>
        </row>
        <row r="451">
          <cell r="A451" t="str">
            <v>H</v>
          </cell>
        </row>
        <row r="452">
          <cell r="A452" t="str">
            <v>H</v>
          </cell>
        </row>
        <row r="453">
          <cell r="A453" t="str">
            <v>H</v>
          </cell>
        </row>
        <row r="454">
          <cell r="A454" t="str">
            <v>H</v>
          </cell>
        </row>
        <row r="455">
          <cell r="A455" t="str">
            <v>H</v>
          </cell>
        </row>
        <row r="456">
          <cell r="A456" t="str">
            <v>H</v>
          </cell>
        </row>
        <row r="457">
          <cell r="A457" t="str">
            <v>H</v>
          </cell>
        </row>
        <row r="458">
          <cell r="A458" t="str">
            <v>H</v>
          </cell>
        </row>
        <row r="459">
          <cell r="A459" t="str">
            <v>H</v>
          </cell>
        </row>
        <row r="460">
          <cell r="A460" t="str">
            <v>H</v>
          </cell>
        </row>
        <row r="461">
          <cell r="A461" t="str">
            <v>H</v>
          </cell>
        </row>
        <row r="462">
          <cell r="A462" t="str">
            <v>H</v>
          </cell>
        </row>
        <row r="463">
          <cell r="A463" t="str">
            <v>H</v>
          </cell>
        </row>
        <row r="464">
          <cell r="A464" t="str">
            <v>H</v>
          </cell>
        </row>
        <row r="465">
          <cell r="A465" t="str">
            <v>H</v>
          </cell>
        </row>
        <row r="466">
          <cell r="A466" t="str">
            <v>H</v>
          </cell>
        </row>
        <row r="467">
          <cell r="A467" t="str">
            <v>H</v>
          </cell>
        </row>
        <row r="468">
          <cell r="A468" t="str">
            <v>H</v>
          </cell>
        </row>
        <row r="469">
          <cell r="A469" t="str">
            <v>H</v>
          </cell>
        </row>
        <row r="470">
          <cell r="A470" t="str">
            <v>H</v>
          </cell>
        </row>
        <row r="471">
          <cell r="A471" t="str">
            <v>H</v>
          </cell>
        </row>
        <row r="472">
          <cell r="A472" t="str">
            <v>H</v>
          </cell>
        </row>
        <row r="473">
          <cell r="A473" t="str">
            <v>H</v>
          </cell>
        </row>
        <row r="474">
          <cell r="A474" t="str">
            <v>H</v>
          </cell>
        </row>
        <row r="475">
          <cell r="A475" t="str">
            <v>H</v>
          </cell>
        </row>
        <row r="476">
          <cell r="A476" t="str">
            <v>H</v>
          </cell>
        </row>
        <row r="477">
          <cell r="A477" t="str">
            <v>H</v>
          </cell>
        </row>
        <row r="478">
          <cell r="A478" t="str">
            <v>H</v>
          </cell>
        </row>
        <row r="480">
          <cell r="A480" t="str">
            <v>I</v>
          </cell>
        </row>
        <row r="481">
          <cell r="A481" t="str">
            <v>I</v>
          </cell>
        </row>
        <row r="482">
          <cell r="A482" t="str">
            <v>I</v>
          </cell>
        </row>
        <row r="483">
          <cell r="A483" t="str">
            <v>I</v>
          </cell>
        </row>
        <row r="484">
          <cell r="A484" t="str">
            <v>I</v>
          </cell>
        </row>
        <row r="485">
          <cell r="A485" t="str">
            <v>I</v>
          </cell>
        </row>
        <row r="486">
          <cell r="A486" t="str">
            <v>I</v>
          </cell>
        </row>
        <row r="487">
          <cell r="A487" t="str">
            <v>I</v>
          </cell>
        </row>
        <row r="488">
          <cell r="A488" t="str">
            <v>I</v>
          </cell>
        </row>
        <row r="489">
          <cell r="A489" t="str">
            <v>I</v>
          </cell>
        </row>
        <row r="490">
          <cell r="A490" t="str">
            <v>I</v>
          </cell>
        </row>
        <row r="491">
          <cell r="A491" t="str">
            <v>I</v>
          </cell>
        </row>
        <row r="492">
          <cell r="A492" t="str">
            <v>I</v>
          </cell>
        </row>
        <row r="493">
          <cell r="A493" t="str">
            <v>I</v>
          </cell>
        </row>
        <row r="494">
          <cell r="A494" t="str">
            <v>I</v>
          </cell>
        </row>
        <row r="495">
          <cell r="A495" t="str">
            <v>I</v>
          </cell>
        </row>
        <row r="496">
          <cell r="A496" t="str">
            <v>I</v>
          </cell>
        </row>
        <row r="497">
          <cell r="A497" t="str">
            <v>I</v>
          </cell>
        </row>
        <row r="498">
          <cell r="A498" t="str">
            <v>I</v>
          </cell>
        </row>
        <row r="499">
          <cell r="A499" t="str">
            <v>I</v>
          </cell>
        </row>
        <row r="500">
          <cell r="A500" t="str">
            <v>I</v>
          </cell>
        </row>
        <row r="501">
          <cell r="A501" t="str">
            <v>I</v>
          </cell>
        </row>
        <row r="502">
          <cell r="A502" t="str">
            <v>I</v>
          </cell>
        </row>
        <row r="503">
          <cell r="A503" t="str">
            <v>I</v>
          </cell>
        </row>
      </sheetData>
      <sheetData sheetId="1"/>
      <sheetData sheetId="2">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3"/>
      <sheetData sheetId="4"/>
      <sheetData sheetId="5"/>
      <sheetData sheetId="6">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7"/>
      <sheetData sheetId="8">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9" refreshError="1"/>
      <sheetData sheetId="10" refreshError="1"/>
      <sheetData sheetId="1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SUM1"/>
      <sheetName val="2RD"/>
      <sheetName val="SUM2"/>
      <sheetName val="3TH"/>
      <sheetName val="SUM3"/>
      <sheetName val="4TH"/>
      <sheetName val="SUM4"/>
      <sheetName val="5TH"/>
      <sheetName val="Sheet1"/>
      <sheetName val="Sheet2"/>
      <sheetName val="Sheet3"/>
    </sheetNames>
    <sheetDataSet>
      <sheetData sheetId="0">
        <row r="15">
          <cell r="A15" t="str">
            <v>A</v>
          </cell>
        </row>
        <row r="16">
          <cell r="A16" t="str">
            <v>A</v>
          </cell>
        </row>
        <row r="17">
          <cell r="A17" t="str">
            <v>A</v>
          </cell>
        </row>
        <row r="18">
          <cell r="A18" t="str">
            <v>A</v>
          </cell>
        </row>
        <row r="19">
          <cell r="A19" t="str">
            <v>A</v>
          </cell>
        </row>
        <row r="20">
          <cell r="A20" t="str">
            <v>A</v>
          </cell>
        </row>
        <row r="21">
          <cell r="A21" t="str">
            <v>A</v>
          </cell>
        </row>
        <row r="22">
          <cell r="A22" t="str">
            <v>A</v>
          </cell>
        </row>
        <row r="24">
          <cell r="A24" t="str">
            <v>B</v>
          </cell>
        </row>
        <row r="25">
          <cell r="A25" t="str">
            <v>B</v>
          </cell>
        </row>
        <row r="26">
          <cell r="A26" t="str">
            <v>B</v>
          </cell>
        </row>
        <row r="27">
          <cell r="A27" t="str">
            <v>B</v>
          </cell>
        </row>
        <row r="28">
          <cell r="A28" t="str">
            <v>B</v>
          </cell>
        </row>
        <row r="29">
          <cell r="A29" t="str">
            <v>B</v>
          </cell>
        </row>
        <row r="30">
          <cell r="A30" t="str">
            <v>B</v>
          </cell>
        </row>
        <row r="31">
          <cell r="A31" t="str">
            <v>B</v>
          </cell>
        </row>
        <row r="32">
          <cell r="A32" t="str">
            <v>B</v>
          </cell>
        </row>
        <row r="33">
          <cell r="A33" t="str">
            <v>B</v>
          </cell>
        </row>
        <row r="34">
          <cell r="A34" t="str">
            <v>B</v>
          </cell>
        </row>
        <row r="35">
          <cell r="A35" t="str">
            <v>B</v>
          </cell>
        </row>
        <row r="36">
          <cell r="A36" t="str">
            <v>B</v>
          </cell>
        </row>
        <row r="37">
          <cell r="A37" t="str">
            <v>B</v>
          </cell>
        </row>
        <row r="38">
          <cell r="A38" t="str">
            <v>B</v>
          </cell>
        </row>
        <row r="39">
          <cell r="A39" t="str">
            <v>B</v>
          </cell>
        </row>
        <row r="40">
          <cell r="A40" t="str">
            <v>B</v>
          </cell>
        </row>
        <row r="41">
          <cell r="A41" t="str">
            <v>B</v>
          </cell>
        </row>
        <row r="42">
          <cell r="A42" t="str">
            <v>B</v>
          </cell>
        </row>
        <row r="43">
          <cell r="A43" t="str">
            <v>B</v>
          </cell>
        </row>
        <row r="44">
          <cell r="A44" t="str">
            <v>B</v>
          </cell>
        </row>
        <row r="45">
          <cell r="A45" t="str">
            <v>B</v>
          </cell>
        </row>
        <row r="46">
          <cell r="A46" t="str">
            <v>B</v>
          </cell>
        </row>
        <row r="47">
          <cell r="A47" t="str">
            <v>B</v>
          </cell>
        </row>
        <row r="48">
          <cell r="A48" t="str">
            <v>B</v>
          </cell>
        </row>
        <row r="49">
          <cell r="A49" t="str">
            <v>B</v>
          </cell>
        </row>
        <row r="50">
          <cell r="A50" t="str">
            <v>B</v>
          </cell>
        </row>
        <row r="51">
          <cell r="A51" t="str">
            <v>B</v>
          </cell>
        </row>
        <row r="52">
          <cell r="A52" t="str">
            <v>B</v>
          </cell>
        </row>
        <row r="53">
          <cell r="A53" t="str">
            <v>B</v>
          </cell>
        </row>
        <row r="55">
          <cell r="A55" t="str">
            <v>C</v>
          </cell>
        </row>
        <row r="56">
          <cell r="A56" t="str">
            <v>C</v>
          </cell>
        </row>
        <row r="57">
          <cell r="A57" t="str">
            <v>C</v>
          </cell>
        </row>
        <row r="58">
          <cell r="A58" t="str">
            <v>C</v>
          </cell>
        </row>
        <row r="59">
          <cell r="A59" t="str">
            <v>C</v>
          </cell>
        </row>
        <row r="60">
          <cell r="A60" t="str">
            <v>C</v>
          </cell>
        </row>
        <row r="61">
          <cell r="A61" t="str">
            <v>C</v>
          </cell>
        </row>
        <row r="62">
          <cell r="A62" t="str">
            <v>C</v>
          </cell>
        </row>
        <row r="63">
          <cell r="A63" t="str">
            <v>C</v>
          </cell>
        </row>
        <row r="64">
          <cell r="A64" t="str">
            <v>C</v>
          </cell>
        </row>
        <row r="65">
          <cell r="A65" t="str">
            <v>C</v>
          </cell>
        </row>
        <row r="66">
          <cell r="A66" t="str">
            <v>C</v>
          </cell>
        </row>
        <row r="67">
          <cell r="A67" t="str">
            <v>C</v>
          </cell>
        </row>
        <row r="68">
          <cell r="A68" t="str">
            <v>C</v>
          </cell>
        </row>
        <row r="69">
          <cell r="A69" t="str">
            <v>C</v>
          </cell>
        </row>
        <row r="70">
          <cell r="A70" t="str">
            <v>C</v>
          </cell>
        </row>
        <row r="71">
          <cell r="A71" t="str">
            <v>C</v>
          </cell>
        </row>
        <row r="72">
          <cell r="A72" t="str">
            <v>C</v>
          </cell>
        </row>
        <row r="73">
          <cell r="A73" t="str">
            <v>C</v>
          </cell>
        </row>
        <row r="74">
          <cell r="A74" t="str">
            <v>C</v>
          </cell>
        </row>
        <row r="75">
          <cell r="A75" t="str">
            <v>C</v>
          </cell>
        </row>
        <row r="76">
          <cell r="A76" t="str">
            <v>C</v>
          </cell>
        </row>
        <row r="77">
          <cell r="A77" t="str">
            <v>C</v>
          </cell>
        </row>
        <row r="78">
          <cell r="A78" t="str">
            <v>C</v>
          </cell>
        </row>
        <row r="79">
          <cell r="A79" t="str">
            <v>C</v>
          </cell>
        </row>
        <row r="80">
          <cell r="A80" t="str">
            <v>C</v>
          </cell>
        </row>
        <row r="81">
          <cell r="A81" t="str">
            <v>C</v>
          </cell>
        </row>
        <row r="82">
          <cell r="A82" t="str">
            <v>C</v>
          </cell>
        </row>
        <row r="83">
          <cell r="A83" t="str">
            <v>C</v>
          </cell>
        </row>
        <row r="84">
          <cell r="A84" t="str">
            <v>C</v>
          </cell>
        </row>
        <row r="85">
          <cell r="A85" t="str">
            <v>C</v>
          </cell>
        </row>
        <row r="86">
          <cell r="A86" t="str">
            <v>C</v>
          </cell>
        </row>
        <row r="88">
          <cell r="A88" t="str">
            <v>D</v>
          </cell>
        </row>
        <row r="89">
          <cell r="A89" t="str">
            <v>D</v>
          </cell>
        </row>
        <row r="90">
          <cell r="A90" t="str">
            <v>D</v>
          </cell>
        </row>
        <row r="91">
          <cell r="A91" t="str">
            <v>D</v>
          </cell>
        </row>
        <row r="92">
          <cell r="A92" t="str">
            <v>D</v>
          </cell>
        </row>
        <row r="93">
          <cell r="A93" t="str">
            <v>D</v>
          </cell>
        </row>
        <row r="94">
          <cell r="A94" t="str">
            <v>D</v>
          </cell>
        </row>
        <row r="95">
          <cell r="A95" t="str">
            <v>D</v>
          </cell>
        </row>
        <row r="96">
          <cell r="A96" t="str">
            <v>D</v>
          </cell>
        </row>
        <row r="97">
          <cell r="A97" t="str">
            <v>D</v>
          </cell>
        </row>
        <row r="98">
          <cell r="A98" t="str">
            <v>D</v>
          </cell>
        </row>
        <row r="99">
          <cell r="A99" t="str">
            <v>D</v>
          </cell>
        </row>
        <row r="100">
          <cell r="A100" t="str">
            <v>D</v>
          </cell>
        </row>
        <row r="101">
          <cell r="A101" t="str">
            <v>D</v>
          </cell>
        </row>
        <row r="102">
          <cell r="A102" t="str">
            <v>D</v>
          </cell>
        </row>
        <row r="103">
          <cell r="A103" t="str">
            <v>D</v>
          </cell>
        </row>
        <row r="104">
          <cell r="A104" t="str">
            <v>D</v>
          </cell>
        </row>
        <row r="105">
          <cell r="A105" t="str">
            <v>D</v>
          </cell>
        </row>
        <row r="106">
          <cell r="A106" t="str">
            <v>D</v>
          </cell>
        </row>
        <row r="107">
          <cell r="A107" t="str">
            <v>D</v>
          </cell>
        </row>
        <row r="108">
          <cell r="A108" t="str">
            <v>D</v>
          </cell>
        </row>
        <row r="109">
          <cell r="A109" t="str">
            <v>D</v>
          </cell>
        </row>
        <row r="110">
          <cell r="A110" t="str">
            <v>D</v>
          </cell>
        </row>
        <row r="111">
          <cell r="A111" t="str">
            <v>D</v>
          </cell>
        </row>
        <row r="112">
          <cell r="A112" t="str">
            <v>D</v>
          </cell>
        </row>
        <row r="113">
          <cell r="A113" t="str">
            <v>D</v>
          </cell>
        </row>
        <row r="114">
          <cell r="A114" t="str">
            <v>D</v>
          </cell>
        </row>
        <row r="115">
          <cell r="A115" t="str">
            <v>D</v>
          </cell>
        </row>
        <row r="116">
          <cell r="A116" t="str">
            <v>D</v>
          </cell>
        </row>
        <row r="117">
          <cell r="A117" t="str">
            <v>D</v>
          </cell>
        </row>
        <row r="118">
          <cell r="A118" t="str">
            <v>D</v>
          </cell>
        </row>
        <row r="119">
          <cell r="A119" t="str">
            <v>D</v>
          </cell>
        </row>
        <row r="120">
          <cell r="A120" t="str">
            <v>D</v>
          </cell>
        </row>
        <row r="121">
          <cell r="A121" t="str">
            <v>D</v>
          </cell>
        </row>
        <row r="122">
          <cell r="A122" t="str">
            <v>D</v>
          </cell>
        </row>
        <row r="123">
          <cell r="A123" t="str">
            <v>D</v>
          </cell>
        </row>
        <row r="124">
          <cell r="A124" t="str">
            <v>D</v>
          </cell>
        </row>
        <row r="125">
          <cell r="A125" t="str">
            <v>D</v>
          </cell>
        </row>
        <row r="126">
          <cell r="A126" t="str">
            <v>D</v>
          </cell>
        </row>
        <row r="127">
          <cell r="A127" t="str">
            <v>D</v>
          </cell>
        </row>
        <row r="128">
          <cell r="A128" t="str">
            <v>D</v>
          </cell>
        </row>
        <row r="129">
          <cell r="A129" t="str">
            <v>E</v>
          </cell>
        </row>
        <row r="130">
          <cell r="A130" t="str">
            <v>E</v>
          </cell>
        </row>
        <row r="131">
          <cell r="A131" t="str">
            <v>E</v>
          </cell>
        </row>
        <row r="132">
          <cell r="A132" t="str">
            <v>E</v>
          </cell>
        </row>
        <row r="133">
          <cell r="A133" t="str">
            <v>E</v>
          </cell>
        </row>
        <row r="134">
          <cell r="A134" t="str">
            <v>E</v>
          </cell>
        </row>
        <row r="135">
          <cell r="A135" t="str">
            <v>E</v>
          </cell>
        </row>
        <row r="136">
          <cell r="A136" t="str">
            <v>E</v>
          </cell>
        </row>
        <row r="137">
          <cell r="A137" t="str">
            <v>E</v>
          </cell>
        </row>
        <row r="138">
          <cell r="A138" t="str">
            <v>E</v>
          </cell>
        </row>
        <row r="139">
          <cell r="A139" t="str">
            <v>E</v>
          </cell>
        </row>
        <row r="140">
          <cell r="A140" t="str">
            <v>E</v>
          </cell>
        </row>
        <row r="141">
          <cell r="A141" t="str">
            <v>E</v>
          </cell>
        </row>
        <row r="142">
          <cell r="A142" t="str">
            <v>E</v>
          </cell>
        </row>
        <row r="143">
          <cell r="A143" t="str">
            <v>E</v>
          </cell>
        </row>
        <row r="144">
          <cell r="A144" t="str">
            <v>E</v>
          </cell>
        </row>
        <row r="145">
          <cell r="A145" t="str">
            <v>E</v>
          </cell>
        </row>
        <row r="146">
          <cell r="A146" t="str">
            <v>E</v>
          </cell>
        </row>
        <row r="147">
          <cell r="A147" t="str">
            <v>E</v>
          </cell>
        </row>
        <row r="148">
          <cell r="A148" t="str">
            <v>E</v>
          </cell>
        </row>
        <row r="149">
          <cell r="A149" t="str">
            <v>E</v>
          </cell>
        </row>
        <row r="150">
          <cell r="A150" t="str">
            <v>E</v>
          </cell>
        </row>
        <row r="151">
          <cell r="A151" t="str">
            <v>E</v>
          </cell>
        </row>
        <row r="152">
          <cell r="A152" t="str">
            <v>E</v>
          </cell>
        </row>
        <row r="153">
          <cell r="A153" t="str">
            <v>E</v>
          </cell>
        </row>
        <row r="154">
          <cell r="A154" t="str">
            <v>E</v>
          </cell>
        </row>
        <row r="155">
          <cell r="A155" t="str">
            <v>E</v>
          </cell>
        </row>
        <row r="156">
          <cell r="A156" t="str">
            <v>E</v>
          </cell>
        </row>
        <row r="157">
          <cell r="A157" t="str">
            <v>E</v>
          </cell>
        </row>
        <row r="158">
          <cell r="A158" t="str">
            <v>E</v>
          </cell>
        </row>
        <row r="159">
          <cell r="A159" t="str">
            <v>E</v>
          </cell>
        </row>
        <row r="160">
          <cell r="A160" t="str">
            <v>E</v>
          </cell>
        </row>
        <row r="161">
          <cell r="A161" t="str">
            <v>E</v>
          </cell>
        </row>
        <row r="162">
          <cell r="A162" t="str">
            <v>E</v>
          </cell>
        </row>
        <row r="163">
          <cell r="A163" t="str">
            <v>E</v>
          </cell>
        </row>
        <row r="164">
          <cell r="A164" t="str">
            <v>E</v>
          </cell>
        </row>
        <row r="165">
          <cell r="A165" t="str">
            <v>E</v>
          </cell>
        </row>
        <row r="166">
          <cell r="A166" t="str">
            <v>E</v>
          </cell>
        </row>
        <row r="167">
          <cell r="A167" t="str">
            <v>E</v>
          </cell>
        </row>
        <row r="168">
          <cell r="A168" t="str">
            <v>E</v>
          </cell>
        </row>
        <row r="169">
          <cell r="A169" t="str">
            <v>E</v>
          </cell>
        </row>
        <row r="170">
          <cell r="A170" t="str">
            <v>E</v>
          </cell>
        </row>
        <row r="171">
          <cell r="A171" t="str">
            <v>E</v>
          </cell>
        </row>
        <row r="172">
          <cell r="A172" t="str">
            <v>E</v>
          </cell>
        </row>
        <row r="173">
          <cell r="A173" t="str">
            <v>E</v>
          </cell>
        </row>
        <row r="174">
          <cell r="A174" t="str">
            <v>E</v>
          </cell>
        </row>
        <row r="175">
          <cell r="A175" t="str">
            <v>E</v>
          </cell>
        </row>
        <row r="176">
          <cell r="A176" t="str">
            <v>E</v>
          </cell>
        </row>
        <row r="177">
          <cell r="A177" t="str">
            <v>E</v>
          </cell>
        </row>
        <row r="178">
          <cell r="A178" t="str">
            <v>E</v>
          </cell>
        </row>
        <row r="179">
          <cell r="A179" t="str">
            <v>E</v>
          </cell>
        </row>
        <row r="180">
          <cell r="A180" t="str">
            <v>E</v>
          </cell>
        </row>
        <row r="181">
          <cell r="A181" t="str">
            <v>E</v>
          </cell>
        </row>
        <row r="182">
          <cell r="A182" t="str">
            <v>E</v>
          </cell>
        </row>
        <row r="183">
          <cell r="A183" t="str">
            <v>E</v>
          </cell>
        </row>
        <row r="184">
          <cell r="A184" t="str">
            <v>E</v>
          </cell>
        </row>
        <row r="185">
          <cell r="A185" t="str">
            <v>E</v>
          </cell>
        </row>
        <row r="186">
          <cell r="A186" t="str">
            <v>E</v>
          </cell>
        </row>
        <row r="188">
          <cell r="A188" t="str">
            <v>F</v>
          </cell>
        </row>
        <row r="189">
          <cell r="A189" t="str">
            <v>F</v>
          </cell>
        </row>
        <row r="190">
          <cell r="A190" t="str">
            <v>F</v>
          </cell>
        </row>
        <row r="191">
          <cell r="A191" t="str">
            <v>F</v>
          </cell>
        </row>
        <row r="192">
          <cell r="A192" t="str">
            <v>F</v>
          </cell>
        </row>
        <row r="193">
          <cell r="A193" t="str">
            <v>F</v>
          </cell>
        </row>
        <row r="194">
          <cell r="A194" t="str">
            <v>F</v>
          </cell>
        </row>
        <row r="195">
          <cell r="A195" t="str">
            <v>F</v>
          </cell>
        </row>
        <row r="196">
          <cell r="A196" t="str">
            <v>F</v>
          </cell>
        </row>
        <row r="197">
          <cell r="A197" t="str">
            <v>F</v>
          </cell>
        </row>
        <row r="198">
          <cell r="A198" t="str">
            <v>F</v>
          </cell>
        </row>
        <row r="199">
          <cell r="A199" t="str">
            <v>F</v>
          </cell>
        </row>
        <row r="200">
          <cell r="A200" t="str">
            <v>F</v>
          </cell>
        </row>
        <row r="201">
          <cell r="A201" t="str">
            <v>F</v>
          </cell>
        </row>
        <row r="202">
          <cell r="A202" t="str">
            <v>F</v>
          </cell>
        </row>
        <row r="203">
          <cell r="A203" t="str">
            <v>F</v>
          </cell>
        </row>
        <row r="204">
          <cell r="A204" t="str">
            <v>F</v>
          </cell>
        </row>
        <row r="205">
          <cell r="A205" t="str">
            <v>F</v>
          </cell>
        </row>
        <row r="206">
          <cell r="A206" t="str">
            <v>F</v>
          </cell>
        </row>
        <row r="207">
          <cell r="A207" t="str">
            <v>F</v>
          </cell>
        </row>
        <row r="208">
          <cell r="A208" t="str">
            <v>F</v>
          </cell>
        </row>
        <row r="209">
          <cell r="A209" t="str">
            <v>F</v>
          </cell>
        </row>
        <row r="210">
          <cell r="A210" t="str">
            <v>F</v>
          </cell>
        </row>
        <row r="211">
          <cell r="A211" t="str">
            <v>F</v>
          </cell>
        </row>
        <row r="212">
          <cell r="A212" t="str">
            <v>F</v>
          </cell>
        </row>
        <row r="213">
          <cell r="A213" t="str">
            <v>F</v>
          </cell>
        </row>
        <row r="214">
          <cell r="A214" t="str">
            <v>F</v>
          </cell>
        </row>
        <row r="215">
          <cell r="A215" t="str">
            <v>F</v>
          </cell>
        </row>
        <row r="216">
          <cell r="A216" t="str">
            <v>F</v>
          </cell>
        </row>
        <row r="217">
          <cell r="A217" t="str">
            <v>F</v>
          </cell>
        </row>
        <row r="218">
          <cell r="A218" t="str">
            <v>F</v>
          </cell>
        </row>
        <row r="219">
          <cell r="A219" t="str">
            <v>F</v>
          </cell>
        </row>
        <row r="220">
          <cell r="A220" t="str">
            <v>F</v>
          </cell>
        </row>
        <row r="221">
          <cell r="A221" t="str">
            <v>F</v>
          </cell>
        </row>
        <row r="222">
          <cell r="A222" t="str">
            <v>F</v>
          </cell>
        </row>
        <row r="223">
          <cell r="A223" t="str">
            <v>F</v>
          </cell>
        </row>
        <row r="224">
          <cell r="A224" t="str">
            <v>F</v>
          </cell>
        </row>
        <row r="225">
          <cell r="A225" t="str">
            <v>F</v>
          </cell>
        </row>
        <row r="226">
          <cell r="A226" t="str">
            <v>F</v>
          </cell>
        </row>
        <row r="227">
          <cell r="A227" t="str">
            <v>F</v>
          </cell>
        </row>
        <row r="228">
          <cell r="A228" t="str">
            <v>F</v>
          </cell>
        </row>
        <row r="229">
          <cell r="A229" t="str">
            <v>F</v>
          </cell>
        </row>
        <row r="230">
          <cell r="A230" t="str">
            <v>F</v>
          </cell>
        </row>
        <row r="231">
          <cell r="A231" t="str">
            <v>F</v>
          </cell>
        </row>
        <row r="232">
          <cell r="A232" t="str">
            <v>F</v>
          </cell>
        </row>
        <row r="233">
          <cell r="A233" t="str">
            <v>F</v>
          </cell>
        </row>
        <row r="234">
          <cell r="A234" t="str">
            <v>F</v>
          </cell>
        </row>
        <row r="235">
          <cell r="A235" t="str">
            <v>F</v>
          </cell>
        </row>
        <row r="236">
          <cell r="A236" t="str">
            <v>F</v>
          </cell>
        </row>
        <row r="237">
          <cell r="A237" t="str">
            <v>F</v>
          </cell>
        </row>
        <row r="238">
          <cell r="A238" t="str">
            <v>F</v>
          </cell>
        </row>
        <row r="239">
          <cell r="A239" t="str">
            <v>F</v>
          </cell>
        </row>
        <row r="240">
          <cell r="A240" t="str">
            <v>F</v>
          </cell>
        </row>
        <row r="241">
          <cell r="A241" t="str">
            <v>F</v>
          </cell>
        </row>
        <row r="242">
          <cell r="A242" t="str">
            <v>F</v>
          </cell>
        </row>
        <row r="243">
          <cell r="A243" t="str">
            <v>F</v>
          </cell>
        </row>
        <row r="244">
          <cell r="A244" t="str">
            <v>F</v>
          </cell>
        </row>
        <row r="245">
          <cell r="A245" t="str">
            <v>F</v>
          </cell>
        </row>
        <row r="246">
          <cell r="A246" t="str">
            <v>F</v>
          </cell>
        </row>
        <row r="247">
          <cell r="A247" t="str">
            <v>F</v>
          </cell>
        </row>
        <row r="248">
          <cell r="A248" t="str">
            <v>F</v>
          </cell>
        </row>
        <row r="249">
          <cell r="A249" t="str">
            <v>F</v>
          </cell>
        </row>
        <row r="250">
          <cell r="A250" t="str">
            <v>F</v>
          </cell>
        </row>
        <row r="251">
          <cell r="A251" t="str">
            <v>F</v>
          </cell>
        </row>
        <row r="252">
          <cell r="A252" t="str">
            <v>F</v>
          </cell>
        </row>
        <row r="253">
          <cell r="A253" t="str">
            <v>F</v>
          </cell>
        </row>
        <row r="254">
          <cell r="A254" t="str">
            <v>F</v>
          </cell>
        </row>
        <row r="255">
          <cell r="A255" t="str">
            <v>F</v>
          </cell>
        </row>
        <row r="256">
          <cell r="A256" t="str">
            <v>F</v>
          </cell>
        </row>
        <row r="257">
          <cell r="A257" t="str">
            <v>F</v>
          </cell>
        </row>
        <row r="258">
          <cell r="A258" t="str">
            <v>F</v>
          </cell>
        </row>
        <row r="259">
          <cell r="A259" t="str">
            <v>F</v>
          </cell>
        </row>
        <row r="260">
          <cell r="A260" t="str">
            <v>F</v>
          </cell>
        </row>
        <row r="261">
          <cell r="A261" t="str">
            <v>F</v>
          </cell>
        </row>
        <row r="262">
          <cell r="A262" t="str">
            <v>F</v>
          </cell>
        </row>
        <row r="263">
          <cell r="A263" t="str">
            <v>F</v>
          </cell>
        </row>
        <row r="264">
          <cell r="A264" t="str">
            <v>F</v>
          </cell>
        </row>
        <row r="265">
          <cell r="A265" t="str">
            <v>F</v>
          </cell>
        </row>
        <row r="266">
          <cell r="A266" t="str">
            <v>F</v>
          </cell>
        </row>
        <row r="270">
          <cell r="A270" t="str">
            <v>H</v>
          </cell>
        </row>
        <row r="271">
          <cell r="A271" t="str">
            <v>H</v>
          </cell>
        </row>
        <row r="272">
          <cell r="A272" t="str">
            <v>H</v>
          </cell>
        </row>
        <row r="273">
          <cell r="A273" t="str">
            <v>H</v>
          </cell>
        </row>
        <row r="274">
          <cell r="A274" t="str">
            <v>H</v>
          </cell>
        </row>
        <row r="275">
          <cell r="A275" t="str">
            <v>H</v>
          </cell>
        </row>
        <row r="276">
          <cell r="A276" t="str">
            <v>H</v>
          </cell>
        </row>
        <row r="277">
          <cell r="A277" t="str">
            <v>H</v>
          </cell>
        </row>
        <row r="278">
          <cell r="A278" t="str">
            <v>H</v>
          </cell>
        </row>
        <row r="279">
          <cell r="A279" t="str">
            <v>H</v>
          </cell>
        </row>
        <row r="280">
          <cell r="A280" t="str">
            <v>H</v>
          </cell>
        </row>
        <row r="281">
          <cell r="A281" t="str">
            <v>H</v>
          </cell>
        </row>
        <row r="282">
          <cell r="A282" t="str">
            <v>H</v>
          </cell>
        </row>
        <row r="283">
          <cell r="A283" t="str">
            <v>H</v>
          </cell>
        </row>
        <row r="284">
          <cell r="A284" t="str">
            <v>H</v>
          </cell>
        </row>
        <row r="285">
          <cell r="A285" t="str">
            <v>H</v>
          </cell>
        </row>
        <row r="286">
          <cell r="A286" t="str">
            <v>H</v>
          </cell>
        </row>
        <row r="287">
          <cell r="A287" t="str">
            <v>H</v>
          </cell>
        </row>
        <row r="288">
          <cell r="A288" t="str">
            <v>H</v>
          </cell>
        </row>
        <row r="289">
          <cell r="A289" t="str">
            <v>H</v>
          </cell>
        </row>
        <row r="290">
          <cell r="A290" t="str">
            <v>H</v>
          </cell>
        </row>
        <row r="291">
          <cell r="A291" t="str">
            <v>H</v>
          </cell>
        </row>
        <row r="292">
          <cell r="A292" t="str">
            <v>H</v>
          </cell>
        </row>
        <row r="293">
          <cell r="A293" t="str">
            <v>H</v>
          </cell>
        </row>
        <row r="294">
          <cell r="A294" t="str">
            <v>H</v>
          </cell>
        </row>
        <row r="295">
          <cell r="A295" t="str">
            <v>H</v>
          </cell>
        </row>
        <row r="296">
          <cell r="A296" t="str">
            <v>H</v>
          </cell>
        </row>
        <row r="297">
          <cell r="A297" t="str">
            <v>H</v>
          </cell>
        </row>
        <row r="298">
          <cell r="A298" t="str">
            <v>H</v>
          </cell>
        </row>
        <row r="299">
          <cell r="A299" t="str">
            <v>H</v>
          </cell>
        </row>
        <row r="300">
          <cell r="A300" t="str">
            <v>H</v>
          </cell>
        </row>
        <row r="301">
          <cell r="A301" t="str">
            <v>H</v>
          </cell>
        </row>
        <row r="302">
          <cell r="A302" t="str">
            <v>H</v>
          </cell>
        </row>
        <row r="303">
          <cell r="A303" t="str">
            <v>H</v>
          </cell>
        </row>
        <row r="304">
          <cell r="A304" t="str">
            <v>H</v>
          </cell>
        </row>
        <row r="305">
          <cell r="A305" t="str">
            <v>H</v>
          </cell>
        </row>
        <row r="306">
          <cell r="A306" t="str">
            <v>H</v>
          </cell>
        </row>
        <row r="307">
          <cell r="A307" t="str">
            <v>H</v>
          </cell>
        </row>
        <row r="308">
          <cell r="A308" t="str">
            <v>H</v>
          </cell>
        </row>
        <row r="309">
          <cell r="A309" t="str">
            <v>H</v>
          </cell>
        </row>
        <row r="310">
          <cell r="A310" t="str">
            <v>H</v>
          </cell>
        </row>
        <row r="311">
          <cell r="A311" t="str">
            <v>H</v>
          </cell>
        </row>
        <row r="312">
          <cell r="A312" t="str">
            <v>H</v>
          </cell>
        </row>
        <row r="313">
          <cell r="A313" t="str">
            <v>H</v>
          </cell>
        </row>
        <row r="314">
          <cell r="A314" t="str">
            <v>H</v>
          </cell>
        </row>
        <row r="315">
          <cell r="A315" t="str">
            <v>H</v>
          </cell>
        </row>
        <row r="316">
          <cell r="A316" t="str">
            <v>H</v>
          </cell>
        </row>
        <row r="317">
          <cell r="A317" t="str">
            <v>H</v>
          </cell>
        </row>
        <row r="318">
          <cell r="A318" t="str">
            <v>H</v>
          </cell>
        </row>
        <row r="319">
          <cell r="A319" t="str">
            <v>H</v>
          </cell>
        </row>
        <row r="320">
          <cell r="A320" t="str">
            <v>H</v>
          </cell>
        </row>
        <row r="321">
          <cell r="A321" t="str">
            <v>H</v>
          </cell>
        </row>
        <row r="322">
          <cell r="A322" t="str">
            <v>H</v>
          </cell>
        </row>
        <row r="323">
          <cell r="A323" t="str">
            <v>H</v>
          </cell>
        </row>
        <row r="324">
          <cell r="A324" t="str">
            <v>H</v>
          </cell>
        </row>
        <row r="325">
          <cell r="A325" t="str">
            <v>H</v>
          </cell>
        </row>
        <row r="326">
          <cell r="A326" t="str">
            <v>H</v>
          </cell>
        </row>
        <row r="327">
          <cell r="A327" t="str">
            <v>H</v>
          </cell>
        </row>
        <row r="328">
          <cell r="A328" t="str">
            <v>H</v>
          </cell>
        </row>
        <row r="329">
          <cell r="A329" t="str">
            <v>H</v>
          </cell>
        </row>
        <row r="330">
          <cell r="A330" t="str">
            <v>H</v>
          </cell>
        </row>
        <row r="331">
          <cell r="A331" t="str">
            <v>H</v>
          </cell>
        </row>
        <row r="332">
          <cell r="A332" t="str">
            <v>H</v>
          </cell>
        </row>
        <row r="333">
          <cell r="A333" t="str">
            <v>H</v>
          </cell>
        </row>
        <row r="334">
          <cell r="A334" t="str">
            <v>H</v>
          </cell>
        </row>
        <row r="335">
          <cell r="A335" t="str">
            <v>H</v>
          </cell>
        </row>
        <row r="336">
          <cell r="A336" t="str">
            <v>H</v>
          </cell>
        </row>
        <row r="337">
          <cell r="A337" t="str">
            <v>H</v>
          </cell>
        </row>
        <row r="338">
          <cell r="A338" t="str">
            <v>H</v>
          </cell>
        </row>
        <row r="339">
          <cell r="A339" t="str">
            <v>H</v>
          </cell>
        </row>
        <row r="340">
          <cell r="A340" t="str">
            <v>H</v>
          </cell>
        </row>
        <row r="341">
          <cell r="A341" t="str">
            <v>H</v>
          </cell>
        </row>
        <row r="342">
          <cell r="A342" t="str">
            <v>H</v>
          </cell>
        </row>
        <row r="343">
          <cell r="A343" t="str">
            <v>H</v>
          </cell>
        </row>
        <row r="344">
          <cell r="A344" t="str">
            <v>H</v>
          </cell>
        </row>
        <row r="345">
          <cell r="A345" t="str">
            <v>H</v>
          </cell>
        </row>
        <row r="346">
          <cell r="A346" t="str">
            <v>H</v>
          </cell>
        </row>
        <row r="347">
          <cell r="A347" t="str">
            <v>H</v>
          </cell>
        </row>
        <row r="348">
          <cell r="A348" t="str">
            <v>H</v>
          </cell>
        </row>
        <row r="349">
          <cell r="A349" t="str">
            <v>H</v>
          </cell>
        </row>
        <row r="350">
          <cell r="A350" t="str">
            <v>H</v>
          </cell>
        </row>
        <row r="351">
          <cell r="A351" t="str">
            <v>H</v>
          </cell>
        </row>
        <row r="352">
          <cell r="A352" t="str">
            <v>H</v>
          </cell>
        </row>
        <row r="353">
          <cell r="A353" t="str">
            <v>H</v>
          </cell>
        </row>
        <row r="354">
          <cell r="A354" t="str">
            <v>H</v>
          </cell>
        </row>
        <row r="355">
          <cell r="A355" t="str">
            <v>H</v>
          </cell>
        </row>
        <row r="356">
          <cell r="A356" t="str">
            <v>H</v>
          </cell>
        </row>
        <row r="357">
          <cell r="A357" t="str">
            <v>H</v>
          </cell>
        </row>
        <row r="358">
          <cell r="A358" t="str">
            <v>H</v>
          </cell>
        </row>
        <row r="359">
          <cell r="A359" t="str">
            <v>H</v>
          </cell>
        </row>
        <row r="360">
          <cell r="A360" t="str">
            <v>H</v>
          </cell>
        </row>
        <row r="361">
          <cell r="A361" t="str">
            <v>H</v>
          </cell>
        </row>
        <row r="362">
          <cell r="A362" t="str">
            <v>H</v>
          </cell>
        </row>
        <row r="363">
          <cell r="A363" t="str">
            <v>H</v>
          </cell>
        </row>
        <row r="364">
          <cell r="A364" t="str">
            <v>H</v>
          </cell>
        </row>
        <row r="365">
          <cell r="A365" t="str">
            <v>H</v>
          </cell>
        </row>
        <row r="366">
          <cell r="A366" t="str">
            <v>H</v>
          </cell>
        </row>
        <row r="367">
          <cell r="A367" t="str">
            <v>H</v>
          </cell>
        </row>
        <row r="368">
          <cell r="A368" t="str">
            <v>H</v>
          </cell>
        </row>
        <row r="369">
          <cell r="A369" t="str">
            <v>H</v>
          </cell>
        </row>
        <row r="370">
          <cell r="A370" t="str">
            <v>H</v>
          </cell>
        </row>
        <row r="371">
          <cell r="A371" t="str">
            <v>H</v>
          </cell>
        </row>
        <row r="372">
          <cell r="A372" t="str">
            <v>H</v>
          </cell>
        </row>
        <row r="373">
          <cell r="A373" t="str">
            <v>H</v>
          </cell>
        </row>
        <row r="374">
          <cell r="A374" t="str">
            <v>H</v>
          </cell>
        </row>
        <row r="375">
          <cell r="A375" t="str">
            <v>H</v>
          </cell>
        </row>
        <row r="376">
          <cell r="A376" t="str">
            <v>H</v>
          </cell>
        </row>
        <row r="377">
          <cell r="A377" t="str">
            <v>H</v>
          </cell>
        </row>
        <row r="378">
          <cell r="A378" t="str">
            <v>H</v>
          </cell>
        </row>
        <row r="379">
          <cell r="A379" t="str">
            <v>H</v>
          </cell>
        </row>
        <row r="380">
          <cell r="A380" t="str">
            <v>H</v>
          </cell>
        </row>
        <row r="381">
          <cell r="A381" t="str">
            <v>H</v>
          </cell>
        </row>
        <row r="382">
          <cell r="A382" t="str">
            <v>H</v>
          </cell>
        </row>
        <row r="383">
          <cell r="A383" t="str">
            <v>H</v>
          </cell>
        </row>
        <row r="384">
          <cell r="A384" t="str">
            <v>H</v>
          </cell>
        </row>
        <row r="385">
          <cell r="A385" t="str">
            <v>H</v>
          </cell>
        </row>
        <row r="386">
          <cell r="A386" t="str">
            <v>H</v>
          </cell>
        </row>
        <row r="387">
          <cell r="A387" t="str">
            <v>H</v>
          </cell>
        </row>
        <row r="388">
          <cell r="A388" t="str">
            <v>H</v>
          </cell>
        </row>
        <row r="389">
          <cell r="A389" t="str">
            <v>H</v>
          </cell>
        </row>
        <row r="390">
          <cell r="A390" t="str">
            <v>H</v>
          </cell>
        </row>
        <row r="391">
          <cell r="A391" t="str">
            <v>H</v>
          </cell>
        </row>
        <row r="392">
          <cell r="A392" t="str">
            <v>H</v>
          </cell>
        </row>
        <row r="393">
          <cell r="A393" t="str">
            <v>H</v>
          </cell>
        </row>
        <row r="394">
          <cell r="A394" t="str">
            <v>H</v>
          </cell>
        </row>
        <row r="395">
          <cell r="A395" t="str">
            <v>H</v>
          </cell>
        </row>
        <row r="396">
          <cell r="A396" t="str">
            <v>H</v>
          </cell>
        </row>
        <row r="397">
          <cell r="A397" t="str">
            <v>H</v>
          </cell>
        </row>
        <row r="398">
          <cell r="A398" t="str">
            <v>H</v>
          </cell>
        </row>
        <row r="399">
          <cell r="A399" t="str">
            <v>H</v>
          </cell>
        </row>
        <row r="400">
          <cell r="A400" t="str">
            <v>H</v>
          </cell>
        </row>
        <row r="401">
          <cell r="A401" t="str">
            <v>H</v>
          </cell>
        </row>
        <row r="402">
          <cell r="A402" t="str">
            <v>H</v>
          </cell>
        </row>
        <row r="403">
          <cell r="A403" t="str">
            <v>H</v>
          </cell>
        </row>
        <row r="404">
          <cell r="A404" t="str">
            <v>H</v>
          </cell>
        </row>
        <row r="405">
          <cell r="A405" t="str">
            <v>H</v>
          </cell>
        </row>
        <row r="406">
          <cell r="A406" t="str">
            <v>H</v>
          </cell>
        </row>
        <row r="407">
          <cell r="A407" t="str">
            <v>H</v>
          </cell>
        </row>
        <row r="408">
          <cell r="A408" t="str">
            <v>H</v>
          </cell>
        </row>
        <row r="409">
          <cell r="A409" t="str">
            <v>H</v>
          </cell>
        </row>
        <row r="410">
          <cell r="A410" t="str">
            <v>H</v>
          </cell>
        </row>
        <row r="411">
          <cell r="A411" t="str">
            <v>H</v>
          </cell>
        </row>
        <row r="412">
          <cell r="A412" t="str">
            <v>H</v>
          </cell>
        </row>
        <row r="413">
          <cell r="A413" t="str">
            <v>H</v>
          </cell>
        </row>
        <row r="414">
          <cell r="A414" t="str">
            <v>H</v>
          </cell>
        </row>
        <row r="415">
          <cell r="A415" t="str">
            <v>H</v>
          </cell>
        </row>
        <row r="416">
          <cell r="A416" t="str">
            <v>H</v>
          </cell>
        </row>
        <row r="417">
          <cell r="A417" t="str">
            <v>H</v>
          </cell>
        </row>
        <row r="418">
          <cell r="A418" t="str">
            <v>H</v>
          </cell>
        </row>
        <row r="419">
          <cell r="A419" t="str">
            <v>H</v>
          </cell>
        </row>
        <row r="420">
          <cell r="A420" t="str">
            <v>H</v>
          </cell>
        </row>
        <row r="421">
          <cell r="A421" t="str">
            <v>H</v>
          </cell>
        </row>
        <row r="422">
          <cell r="A422" t="str">
            <v>H</v>
          </cell>
        </row>
        <row r="423">
          <cell r="A423" t="str">
            <v>H</v>
          </cell>
        </row>
        <row r="424">
          <cell r="A424" t="str">
            <v>H</v>
          </cell>
        </row>
        <row r="425">
          <cell r="A425" t="str">
            <v>H</v>
          </cell>
        </row>
        <row r="426">
          <cell r="A426" t="str">
            <v>H</v>
          </cell>
        </row>
        <row r="427">
          <cell r="A427" t="str">
            <v>H</v>
          </cell>
        </row>
        <row r="428">
          <cell r="A428" t="str">
            <v>H</v>
          </cell>
        </row>
        <row r="429">
          <cell r="A429" t="str">
            <v>H</v>
          </cell>
        </row>
        <row r="430">
          <cell r="A430" t="str">
            <v>H</v>
          </cell>
        </row>
        <row r="431">
          <cell r="A431" t="str">
            <v>H</v>
          </cell>
        </row>
        <row r="432">
          <cell r="A432" t="str">
            <v>H</v>
          </cell>
        </row>
        <row r="433">
          <cell r="A433" t="str">
            <v>H</v>
          </cell>
        </row>
        <row r="434">
          <cell r="A434" t="str">
            <v>H</v>
          </cell>
        </row>
        <row r="435">
          <cell r="A435" t="str">
            <v>H</v>
          </cell>
        </row>
        <row r="436">
          <cell r="A436" t="str">
            <v>H</v>
          </cell>
        </row>
        <row r="437">
          <cell r="A437" t="str">
            <v>H</v>
          </cell>
        </row>
        <row r="438">
          <cell r="A438" t="str">
            <v>H</v>
          </cell>
        </row>
        <row r="439">
          <cell r="A439" t="str">
            <v>H</v>
          </cell>
        </row>
        <row r="440">
          <cell r="A440" t="str">
            <v>H</v>
          </cell>
        </row>
        <row r="441">
          <cell r="A441" t="str">
            <v>H</v>
          </cell>
        </row>
        <row r="442">
          <cell r="A442" t="str">
            <v>H</v>
          </cell>
        </row>
        <row r="443">
          <cell r="A443" t="str">
            <v>H</v>
          </cell>
        </row>
        <row r="444">
          <cell r="A444" t="str">
            <v>H</v>
          </cell>
        </row>
        <row r="445">
          <cell r="A445" t="str">
            <v>H</v>
          </cell>
        </row>
        <row r="446">
          <cell r="A446" t="str">
            <v>H</v>
          </cell>
        </row>
        <row r="447">
          <cell r="A447" t="str">
            <v>H</v>
          </cell>
        </row>
        <row r="448">
          <cell r="A448" t="str">
            <v>H</v>
          </cell>
        </row>
        <row r="449">
          <cell r="A449" t="str">
            <v>H</v>
          </cell>
        </row>
        <row r="450">
          <cell r="A450" t="str">
            <v>H</v>
          </cell>
        </row>
        <row r="451">
          <cell r="A451" t="str">
            <v>H</v>
          </cell>
        </row>
        <row r="452">
          <cell r="A452" t="str">
            <v>H</v>
          </cell>
        </row>
        <row r="453">
          <cell r="A453" t="str">
            <v>H</v>
          </cell>
        </row>
        <row r="454">
          <cell r="A454" t="str">
            <v>H</v>
          </cell>
        </row>
        <row r="455">
          <cell r="A455" t="str">
            <v>H</v>
          </cell>
        </row>
        <row r="456">
          <cell r="A456" t="str">
            <v>H</v>
          </cell>
        </row>
        <row r="457">
          <cell r="A457" t="str">
            <v>H</v>
          </cell>
        </row>
        <row r="458">
          <cell r="A458" t="str">
            <v>H</v>
          </cell>
        </row>
        <row r="459">
          <cell r="A459" t="str">
            <v>H</v>
          </cell>
        </row>
        <row r="460">
          <cell r="A460" t="str">
            <v>H</v>
          </cell>
        </row>
        <row r="461">
          <cell r="A461" t="str">
            <v>H</v>
          </cell>
        </row>
        <row r="462">
          <cell r="A462" t="str">
            <v>H</v>
          </cell>
        </row>
        <row r="463">
          <cell r="A463" t="str">
            <v>H</v>
          </cell>
        </row>
        <row r="464">
          <cell r="A464" t="str">
            <v>H</v>
          </cell>
        </row>
        <row r="465">
          <cell r="A465" t="str">
            <v>H</v>
          </cell>
        </row>
        <row r="466">
          <cell r="A466" t="str">
            <v>H</v>
          </cell>
        </row>
        <row r="467">
          <cell r="A467" t="str">
            <v>H</v>
          </cell>
        </row>
        <row r="468">
          <cell r="A468" t="str">
            <v>H</v>
          </cell>
        </row>
        <row r="469">
          <cell r="A469" t="str">
            <v>H</v>
          </cell>
        </row>
        <row r="470">
          <cell r="A470" t="str">
            <v>H</v>
          </cell>
        </row>
        <row r="471">
          <cell r="A471" t="str">
            <v>H</v>
          </cell>
        </row>
        <row r="472">
          <cell r="A472" t="str">
            <v>H</v>
          </cell>
        </row>
        <row r="473">
          <cell r="A473" t="str">
            <v>H</v>
          </cell>
        </row>
        <row r="474">
          <cell r="A474" t="str">
            <v>H</v>
          </cell>
        </row>
        <row r="475">
          <cell r="A475" t="str">
            <v>H</v>
          </cell>
        </row>
        <row r="476">
          <cell r="A476" t="str">
            <v>H</v>
          </cell>
        </row>
        <row r="477">
          <cell r="A477" t="str">
            <v>H</v>
          </cell>
        </row>
        <row r="478">
          <cell r="A478" t="str">
            <v>H</v>
          </cell>
        </row>
        <row r="480">
          <cell r="A480" t="str">
            <v>I</v>
          </cell>
        </row>
        <row r="481">
          <cell r="A481" t="str">
            <v>I</v>
          </cell>
        </row>
        <row r="482">
          <cell r="A482" t="str">
            <v>I</v>
          </cell>
        </row>
        <row r="483">
          <cell r="A483" t="str">
            <v>I</v>
          </cell>
        </row>
        <row r="484">
          <cell r="A484" t="str">
            <v>I</v>
          </cell>
        </row>
        <row r="485">
          <cell r="A485" t="str">
            <v>I</v>
          </cell>
        </row>
        <row r="486">
          <cell r="A486" t="str">
            <v>I</v>
          </cell>
        </row>
        <row r="487">
          <cell r="A487" t="str">
            <v>I</v>
          </cell>
        </row>
        <row r="488">
          <cell r="A488" t="str">
            <v>I</v>
          </cell>
        </row>
        <row r="489">
          <cell r="A489" t="str">
            <v>I</v>
          </cell>
        </row>
        <row r="490">
          <cell r="A490" t="str">
            <v>I</v>
          </cell>
        </row>
        <row r="491">
          <cell r="A491" t="str">
            <v>I</v>
          </cell>
        </row>
        <row r="492">
          <cell r="A492" t="str">
            <v>I</v>
          </cell>
        </row>
        <row r="493">
          <cell r="A493" t="str">
            <v>I</v>
          </cell>
        </row>
        <row r="494">
          <cell r="A494" t="str">
            <v>I</v>
          </cell>
        </row>
        <row r="495">
          <cell r="A495" t="str">
            <v>I</v>
          </cell>
        </row>
        <row r="496">
          <cell r="A496" t="str">
            <v>I</v>
          </cell>
        </row>
        <row r="497">
          <cell r="A497" t="str">
            <v>I</v>
          </cell>
        </row>
        <row r="498">
          <cell r="A498" t="str">
            <v>I</v>
          </cell>
        </row>
        <row r="499">
          <cell r="A499" t="str">
            <v>I</v>
          </cell>
        </row>
        <row r="500">
          <cell r="A500" t="str">
            <v>I</v>
          </cell>
        </row>
        <row r="501">
          <cell r="A501" t="str">
            <v>I</v>
          </cell>
        </row>
        <row r="502">
          <cell r="A502" t="str">
            <v>I</v>
          </cell>
        </row>
        <row r="503">
          <cell r="A503" t="str">
            <v>I</v>
          </cell>
        </row>
      </sheetData>
      <sheetData sheetId="1"/>
      <sheetData sheetId="2">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3"/>
      <sheetData sheetId="4"/>
      <sheetData sheetId="5"/>
      <sheetData sheetId="6">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7"/>
      <sheetData sheetId="8">
        <row r="14">
          <cell r="A14" t="str">
            <v>A</v>
          </cell>
        </row>
        <row r="15">
          <cell r="A15" t="str">
            <v>A</v>
          </cell>
          <cell r="DR15">
            <v>7073837.4864515197</v>
          </cell>
        </row>
        <row r="16">
          <cell r="A16" t="str">
            <v>A</v>
          </cell>
          <cell r="DR16">
            <v>392944588.67104131</v>
          </cell>
        </row>
        <row r="17">
          <cell r="A17" t="str">
            <v>A</v>
          </cell>
          <cell r="DR17">
            <v>0</v>
          </cell>
        </row>
        <row r="18">
          <cell r="A18" t="str">
            <v>A</v>
          </cell>
          <cell r="DR18">
            <v>0</v>
          </cell>
        </row>
        <row r="19">
          <cell r="A19" t="str">
            <v>A</v>
          </cell>
          <cell r="DR19" t="str">
            <v/>
          </cell>
        </row>
        <row r="20">
          <cell r="A20" t="str">
            <v>A</v>
          </cell>
          <cell r="DR20">
            <v>7147124.9434511662</v>
          </cell>
        </row>
        <row r="21">
          <cell r="A21" t="str">
            <v>A</v>
          </cell>
          <cell r="DR21">
            <v>33566416.158041984</v>
          </cell>
        </row>
        <row r="22">
          <cell r="A22" t="str">
            <v>A</v>
          </cell>
          <cell r="DR22">
            <v>1611895.8273461936</v>
          </cell>
        </row>
        <row r="23">
          <cell r="DR23" t="str">
            <v/>
          </cell>
        </row>
        <row r="24">
          <cell r="A24" t="str">
            <v>B</v>
          </cell>
          <cell r="DR24" t="str">
            <v/>
          </cell>
        </row>
        <row r="25">
          <cell r="A25" t="str">
            <v>B</v>
          </cell>
          <cell r="DR25" t="str">
            <v/>
          </cell>
        </row>
        <row r="26">
          <cell r="A26" t="str">
            <v>B</v>
          </cell>
          <cell r="DR26">
            <v>171145658.89584208</v>
          </cell>
        </row>
        <row r="27">
          <cell r="A27" t="str">
            <v>B</v>
          </cell>
          <cell r="DR27" t="str">
            <v/>
          </cell>
        </row>
        <row r="28">
          <cell r="A28" t="str">
            <v>B</v>
          </cell>
          <cell r="DR28">
            <v>0</v>
          </cell>
        </row>
        <row r="29">
          <cell r="A29" t="str">
            <v>B</v>
          </cell>
          <cell r="DR29">
            <v>49096094.823816702</v>
          </cell>
        </row>
        <row r="30">
          <cell r="A30" t="str">
            <v>B</v>
          </cell>
          <cell r="DR30">
            <v>0</v>
          </cell>
        </row>
        <row r="31">
          <cell r="A31" t="str">
            <v>B</v>
          </cell>
          <cell r="DR31">
            <v>83444182.243504569</v>
          </cell>
        </row>
        <row r="32">
          <cell r="A32" t="str">
            <v>B</v>
          </cell>
          <cell r="DR32">
            <v>0</v>
          </cell>
        </row>
        <row r="33">
          <cell r="A33" t="str">
            <v>B</v>
          </cell>
          <cell r="DR33">
            <v>44797209.684213921</v>
          </cell>
        </row>
        <row r="34">
          <cell r="A34" t="str">
            <v>B</v>
          </cell>
          <cell r="DR34">
            <v>230080647.76457581</v>
          </cell>
        </row>
        <row r="35">
          <cell r="A35" t="str">
            <v>B</v>
          </cell>
          <cell r="DR35">
            <v>0</v>
          </cell>
        </row>
        <row r="36">
          <cell r="A36" t="str">
            <v>B</v>
          </cell>
          <cell r="DR36">
            <v>0</v>
          </cell>
        </row>
        <row r="37">
          <cell r="A37" t="str">
            <v>B</v>
          </cell>
          <cell r="DR37">
            <v>16656867.850673551</v>
          </cell>
        </row>
        <row r="38">
          <cell r="A38" t="str">
            <v>B</v>
          </cell>
          <cell r="DR38">
            <v>0</v>
          </cell>
        </row>
        <row r="39">
          <cell r="A39" t="str">
            <v>B</v>
          </cell>
          <cell r="DR39">
            <v>0</v>
          </cell>
        </row>
        <row r="40">
          <cell r="A40" t="str">
            <v>B</v>
          </cell>
          <cell r="DR40">
            <v>0</v>
          </cell>
        </row>
        <row r="41">
          <cell r="A41" t="str">
            <v>B</v>
          </cell>
          <cell r="DR41">
            <v>0</v>
          </cell>
        </row>
        <row r="42">
          <cell r="A42" t="str">
            <v>B</v>
          </cell>
          <cell r="DR42" t="str">
            <v/>
          </cell>
        </row>
        <row r="43">
          <cell r="A43" t="str">
            <v>B</v>
          </cell>
          <cell r="DR43">
            <v>58082970.644215256</v>
          </cell>
        </row>
        <row r="44">
          <cell r="A44" t="str">
            <v>B</v>
          </cell>
          <cell r="DR44">
            <v>0</v>
          </cell>
        </row>
        <row r="45">
          <cell r="A45" t="str">
            <v>B</v>
          </cell>
          <cell r="DR45">
            <v>31322277.738503456</v>
          </cell>
        </row>
        <row r="46">
          <cell r="A46" t="str">
            <v>B</v>
          </cell>
          <cell r="DR46" t="str">
            <v/>
          </cell>
        </row>
        <row r="47">
          <cell r="A47" t="str">
            <v>B</v>
          </cell>
          <cell r="DR47">
            <v>0</v>
          </cell>
        </row>
        <row r="48">
          <cell r="A48" t="str">
            <v>B</v>
          </cell>
          <cell r="DR48">
            <v>0</v>
          </cell>
        </row>
        <row r="49">
          <cell r="A49" t="str">
            <v>B</v>
          </cell>
          <cell r="DR49">
            <v>0</v>
          </cell>
        </row>
        <row r="50">
          <cell r="A50" t="str">
            <v>B</v>
          </cell>
          <cell r="DR50" t="str">
            <v/>
          </cell>
        </row>
        <row r="51">
          <cell r="A51" t="str">
            <v>B</v>
          </cell>
          <cell r="DR51" t="str">
            <v/>
          </cell>
        </row>
        <row r="52">
          <cell r="A52" t="str">
            <v>B</v>
          </cell>
          <cell r="DR52" t="str">
            <v/>
          </cell>
        </row>
        <row r="53">
          <cell r="A53" t="str">
            <v>B</v>
          </cell>
          <cell r="DR53">
            <v>4319655.5944314068</v>
          </cell>
        </row>
        <row r="54">
          <cell r="DR54" t="str">
            <v/>
          </cell>
        </row>
        <row r="55">
          <cell r="A55" t="str">
            <v>C</v>
          </cell>
          <cell r="DR55" t="str">
            <v/>
          </cell>
        </row>
        <row r="56">
          <cell r="A56" t="str">
            <v>C</v>
          </cell>
          <cell r="DR56" t="str">
            <v/>
          </cell>
        </row>
        <row r="57">
          <cell r="A57" t="str">
            <v>C</v>
          </cell>
          <cell r="DR57">
            <v>0</v>
          </cell>
        </row>
        <row r="58">
          <cell r="A58" t="str">
            <v>C</v>
          </cell>
          <cell r="DR58" t="str">
            <v/>
          </cell>
        </row>
        <row r="59">
          <cell r="A59" t="str">
            <v>C</v>
          </cell>
          <cell r="DR59">
            <v>0</v>
          </cell>
        </row>
        <row r="60">
          <cell r="A60" t="str">
            <v>C</v>
          </cell>
          <cell r="DR60" t="str">
            <v/>
          </cell>
        </row>
        <row r="61">
          <cell r="A61" t="str">
            <v>C</v>
          </cell>
          <cell r="DR61">
            <v>0</v>
          </cell>
        </row>
        <row r="62">
          <cell r="A62" t="str">
            <v>C</v>
          </cell>
          <cell r="DR62">
            <v>0</v>
          </cell>
        </row>
        <row r="63">
          <cell r="A63" t="str">
            <v>C</v>
          </cell>
          <cell r="DR63">
            <v>0</v>
          </cell>
        </row>
        <row r="64">
          <cell r="A64" t="str">
            <v>C</v>
          </cell>
          <cell r="DR64">
            <v>0</v>
          </cell>
        </row>
        <row r="65">
          <cell r="A65" t="str">
            <v>C</v>
          </cell>
          <cell r="DR65">
            <v>0</v>
          </cell>
        </row>
        <row r="66">
          <cell r="A66" t="str">
            <v>C</v>
          </cell>
          <cell r="DR66">
            <v>0</v>
          </cell>
        </row>
        <row r="67">
          <cell r="A67" t="str">
            <v>C</v>
          </cell>
          <cell r="DR67">
            <v>0</v>
          </cell>
        </row>
        <row r="68">
          <cell r="A68" t="str">
            <v>C</v>
          </cell>
          <cell r="DR68">
            <v>0</v>
          </cell>
        </row>
        <row r="69">
          <cell r="A69" t="str">
            <v>C</v>
          </cell>
          <cell r="DR69">
            <v>0</v>
          </cell>
        </row>
        <row r="70">
          <cell r="A70" t="str">
            <v>C</v>
          </cell>
          <cell r="DR70">
            <v>0</v>
          </cell>
        </row>
        <row r="71">
          <cell r="A71" t="str">
            <v>C</v>
          </cell>
          <cell r="DR71">
            <v>0</v>
          </cell>
        </row>
        <row r="72">
          <cell r="A72" t="str">
            <v>C</v>
          </cell>
          <cell r="DR72">
            <v>0</v>
          </cell>
        </row>
        <row r="73">
          <cell r="A73" t="str">
            <v>C</v>
          </cell>
          <cell r="DR73">
            <v>0</v>
          </cell>
        </row>
        <row r="74">
          <cell r="A74" t="str">
            <v>C</v>
          </cell>
          <cell r="DR74" t="str">
            <v/>
          </cell>
        </row>
        <row r="75">
          <cell r="A75" t="str">
            <v>C</v>
          </cell>
          <cell r="DR75">
            <v>0</v>
          </cell>
        </row>
        <row r="76">
          <cell r="A76" t="str">
            <v>C</v>
          </cell>
          <cell r="DR76">
            <v>0</v>
          </cell>
        </row>
        <row r="77">
          <cell r="A77" t="str">
            <v>C</v>
          </cell>
          <cell r="DR77">
            <v>0</v>
          </cell>
        </row>
        <row r="78">
          <cell r="A78" t="str">
            <v>C</v>
          </cell>
          <cell r="DR78" t="str">
            <v/>
          </cell>
        </row>
        <row r="79">
          <cell r="A79" t="str">
            <v>C</v>
          </cell>
          <cell r="DR79">
            <v>0</v>
          </cell>
        </row>
        <row r="80">
          <cell r="A80" t="str">
            <v>C</v>
          </cell>
          <cell r="DR80">
            <v>0</v>
          </cell>
        </row>
        <row r="81">
          <cell r="A81" t="str">
            <v>C</v>
          </cell>
          <cell r="DR81">
            <v>0</v>
          </cell>
        </row>
        <row r="82">
          <cell r="A82" t="str">
            <v>C</v>
          </cell>
          <cell r="DR82">
            <v>0</v>
          </cell>
        </row>
        <row r="83">
          <cell r="A83" t="str">
            <v>C</v>
          </cell>
          <cell r="DR83">
            <v>0</v>
          </cell>
        </row>
        <row r="84">
          <cell r="A84" t="str">
            <v>C</v>
          </cell>
          <cell r="DR84">
            <v>0</v>
          </cell>
        </row>
        <row r="85">
          <cell r="A85" t="str">
            <v>C</v>
          </cell>
          <cell r="DR85" t="str">
            <v/>
          </cell>
        </row>
        <row r="86">
          <cell r="A86" t="str">
            <v>C</v>
          </cell>
          <cell r="DR86" t="str">
            <v/>
          </cell>
        </row>
        <row r="87">
          <cell r="DR87" t="str">
            <v/>
          </cell>
        </row>
        <row r="88">
          <cell r="A88" t="str">
            <v>D</v>
          </cell>
          <cell r="DR88" t="str">
            <v/>
          </cell>
        </row>
        <row r="89">
          <cell r="A89" t="str">
            <v>D</v>
          </cell>
          <cell r="DR89" t="str">
            <v/>
          </cell>
        </row>
        <row r="90">
          <cell r="A90" t="str">
            <v>D</v>
          </cell>
          <cell r="DR90">
            <v>0</v>
          </cell>
        </row>
        <row r="91">
          <cell r="A91" t="str">
            <v>D</v>
          </cell>
          <cell r="DR91">
            <v>0</v>
          </cell>
        </row>
        <row r="92">
          <cell r="A92" t="str">
            <v>D</v>
          </cell>
          <cell r="DR92" t="str">
            <v/>
          </cell>
        </row>
        <row r="93">
          <cell r="A93" t="str">
            <v>D</v>
          </cell>
          <cell r="DR93">
            <v>0</v>
          </cell>
        </row>
        <row r="94">
          <cell r="A94" t="str">
            <v>D</v>
          </cell>
          <cell r="DR94">
            <v>0</v>
          </cell>
        </row>
        <row r="95">
          <cell r="A95" t="str">
            <v>D</v>
          </cell>
          <cell r="DR95">
            <v>0</v>
          </cell>
        </row>
        <row r="96">
          <cell r="A96" t="str">
            <v>D</v>
          </cell>
          <cell r="DR96">
            <v>0</v>
          </cell>
        </row>
        <row r="97">
          <cell r="A97" t="str">
            <v>D</v>
          </cell>
          <cell r="DR97">
            <v>0</v>
          </cell>
        </row>
        <row r="98">
          <cell r="A98" t="str">
            <v>D</v>
          </cell>
          <cell r="DR98">
            <v>0</v>
          </cell>
        </row>
        <row r="99">
          <cell r="A99" t="str">
            <v>D</v>
          </cell>
          <cell r="DR99">
            <v>0</v>
          </cell>
        </row>
        <row r="100">
          <cell r="A100" t="str">
            <v>D</v>
          </cell>
          <cell r="DR100">
            <v>0</v>
          </cell>
        </row>
        <row r="101">
          <cell r="A101" t="str">
            <v>D</v>
          </cell>
          <cell r="DR101">
            <v>0</v>
          </cell>
        </row>
        <row r="102">
          <cell r="A102" t="str">
            <v>D</v>
          </cell>
          <cell r="DR102">
            <v>0</v>
          </cell>
        </row>
        <row r="103">
          <cell r="A103" t="str">
            <v>D</v>
          </cell>
          <cell r="DR103" t="str">
            <v/>
          </cell>
        </row>
        <row r="104">
          <cell r="A104" t="str">
            <v>D</v>
          </cell>
          <cell r="DR104" t="str">
            <v/>
          </cell>
        </row>
        <row r="105">
          <cell r="A105" t="str">
            <v>D</v>
          </cell>
          <cell r="DR105">
            <v>0</v>
          </cell>
        </row>
        <row r="106">
          <cell r="A106" t="str">
            <v>D</v>
          </cell>
          <cell r="DR106">
            <v>0</v>
          </cell>
        </row>
        <row r="107">
          <cell r="A107" t="str">
            <v>D</v>
          </cell>
          <cell r="DR107">
            <v>0</v>
          </cell>
        </row>
        <row r="108">
          <cell r="A108" t="str">
            <v>D</v>
          </cell>
          <cell r="DR108">
            <v>0</v>
          </cell>
        </row>
        <row r="109">
          <cell r="A109" t="str">
            <v>D</v>
          </cell>
          <cell r="DR109">
            <v>0</v>
          </cell>
        </row>
        <row r="110">
          <cell r="A110" t="str">
            <v>D</v>
          </cell>
          <cell r="DR110">
            <v>0</v>
          </cell>
        </row>
        <row r="111">
          <cell r="A111" t="str">
            <v>D</v>
          </cell>
          <cell r="DR111">
            <v>0</v>
          </cell>
        </row>
        <row r="112">
          <cell r="A112" t="str">
            <v>D</v>
          </cell>
          <cell r="DR112">
            <v>0</v>
          </cell>
        </row>
        <row r="113">
          <cell r="A113" t="str">
            <v>D</v>
          </cell>
          <cell r="DR113">
            <v>0</v>
          </cell>
        </row>
        <row r="114">
          <cell r="A114" t="str">
            <v>D</v>
          </cell>
          <cell r="DR114">
            <v>0</v>
          </cell>
        </row>
        <row r="115">
          <cell r="A115" t="str">
            <v>D</v>
          </cell>
          <cell r="DR115">
            <v>0</v>
          </cell>
        </row>
        <row r="116">
          <cell r="A116" t="str">
            <v>D</v>
          </cell>
          <cell r="DR116">
            <v>0</v>
          </cell>
        </row>
        <row r="117">
          <cell r="A117" t="str">
            <v>D</v>
          </cell>
          <cell r="DR117">
            <v>0</v>
          </cell>
        </row>
        <row r="118">
          <cell r="A118" t="str">
            <v>D</v>
          </cell>
          <cell r="DR118">
            <v>0</v>
          </cell>
        </row>
        <row r="119">
          <cell r="A119" t="str">
            <v>D</v>
          </cell>
          <cell r="DR119">
            <v>0</v>
          </cell>
        </row>
        <row r="120">
          <cell r="A120" t="str">
            <v>D</v>
          </cell>
          <cell r="DR120">
            <v>0</v>
          </cell>
        </row>
        <row r="121">
          <cell r="A121" t="str">
            <v>D</v>
          </cell>
          <cell r="DR121" t="str">
            <v/>
          </cell>
        </row>
        <row r="122">
          <cell r="A122" t="str">
            <v>D</v>
          </cell>
          <cell r="DR122">
            <v>0</v>
          </cell>
        </row>
        <row r="123">
          <cell r="A123" t="str">
            <v>D</v>
          </cell>
          <cell r="DR123">
            <v>0</v>
          </cell>
        </row>
        <row r="124">
          <cell r="A124" t="str">
            <v>D</v>
          </cell>
          <cell r="DR124">
            <v>0</v>
          </cell>
        </row>
        <row r="125">
          <cell r="A125" t="str">
            <v>D</v>
          </cell>
          <cell r="DR125">
            <v>0</v>
          </cell>
        </row>
        <row r="126">
          <cell r="A126" t="str">
            <v>D</v>
          </cell>
          <cell r="DR126">
            <v>0</v>
          </cell>
        </row>
        <row r="127">
          <cell r="A127" t="str">
            <v>D</v>
          </cell>
          <cell r="DR127">
            <v>0</v>
          </cell>
        </row>
        <row r="128">
          <cell r="A128" t="str">
            <v>D</v>
          </cell>
          <cell r="DR128" t="str">
            <v/>
          </cell>
        </row>
        <row r="129">
          <cell r="A129" t="str">
            <v>E</v>
          </cell>
          <cell r="DR129" t="str">
            <v/>
          </cell>
        </row>
        <row r="130">
          <cell r="A130" t="str">
            <v>E</v>
          </cell>
          <cell r="DR130" t="str">
            <v/>
          </cell>
        </row>
        <row r="131">
          <cell r="A131" t="str">
            <v>E</v>
          </cell>
          <cell r="DR131">
            <v>0</v>
          </cell>
        </row>
        <row r="132">
          <cell r="A132" t="str">
            <v>E</v>
          </cell>
          <cell r="DR132">
            <v>0</v>
          </cell>
        </row>
        <row r="133">
          <cell r="A133" t="str">
            <v>E</v>
          </cell>
          <cell r="DR133" t="str">
            <v/>
          </cell>
        </row>
        <row r="134">
          <cell r="A134" t="str">
            <v>E</v>
          </cell>
          <cell r="DR134">
            <v>0</v>
          </cell>
        </row>
        <row r="135">
          <cell r="A135" t="str">
            <v>E</v>
          </cell>
          <cell r="DR135">
            <v>0</v>
          </cell>
        </row>
        <row r="136">
          <cell r="A136" t="str">
            <v>E</v>
          </cell>
          <cell r="DR136">
            <v>0</v>
          </cell>
        </row>
        <row r="137">
          <cell r="A137" t="str">
            <v>E</v>
          </cell>
          <cell r="DR137">
            <v>0</v>
          </cell>
        </row>
        <row r="138">
          <cell r="A138" t="str">
            <v>E</v>
          </cell>
          <cell r="DR138">
            <v>0</v>
          </cell>
        </row>
        <row r="139">
          <cell r="A139" t="str">
            <v>E</v>
          </cell>
          <cell r="DR139">
            <v>0</v>
          </cell>
        </row>
        <row r="140">
          <cell r="A140" t="str">
            <v>E</v>
          </cell>
          <cell r="DR140">
            <v>0</v>
          </cell>
        </row>
        <row r="141">
          <cell r="A141" t="str">
            <v>E</v>
          </cell>
          <cell r="DR141">
            <v>0</v>
          </cell>
        </row>
        <row r="142">
          <cell r="A142" t="str">
            <v>E</v>
          </cell>
          <cell r="DR142">
            <v>0</v>
          </cell>
        </row>
        <row r="143">
          <cell r="A143" t="str">
            <v>E</v>
          </cell>
          <cell r="DR143">
            <v>0</v>
          </cell>
        </row>
        <row r="144">
          <cell r="A144" t="str">
            <v>E</v>
          </cell>
          <cell r="DR144">
            <v>0</v>
          </cell>
        </row>
        <row r="145">
          <cell r="A145" t="str">
            <v>E</v>
          </cell>
          <cell r="DR145">
            <v>0</v>
          </cell>
        </row>
        <row r="146">
          <cell r="A146" t="str">
            <v>E</v>
          </cell>
          <cell r="DR146">
            <v>0</v>
          </cell>
        </row>
        <row r="147">
          <cell r="A147" t="str">
            <v>E</v>
          </cell>
          <cell r="DR147">
            <v>0</v>
          </cell>
        </row>
        <row r="148">
          <cell r="A148" t="str">
            <v>E</v>
          </cell>
          <cell r="DR148">
            <v>0</v>
          </cell>
        </row>
        <row r="149">
          <cell r="A149" t="str">
            <v>E</v>
          </cell>
          <cell r="DR149">
            <v>0</v>
          </cell>
        </row>
        <row r="150">
          <cell r="A150" t="str">
            <v>E</v>
          </cell>
          <cell r="DR150">
            <v>0</v>
          </cell>
        </row>
        <row r="151">
          <cell r="A151" t="str">
            <v>E</v>
          </cell>
          <cell r="DR151">
            <v>0</v>
          </cell>
        </row>
        <row r="152">
          <cell r="A152" t="str">
            <v>E</v>
          </cell>
          <cell r="DR152" t="str">
            <v/>
          </cell>
        </row>
        <row r="153">
          <cell r="A153" t="str">
            <v>E</v>
          </cell>
          <cell r="DR153">
            <v>0</v>
          </cell>
        </row>
        <row r="154">
          <cell r="A154" t="str">
            <v>E</v>
          </cell>
          <cell r="DR154">
            <v>0</v>
          </cell>
        </row>
        <row r="155">
          <cell r="A155" t="str">
            <v>E</v>
          </cell>
          <cell r="DR155">
            <v>0</v>
          </cell>
        </row>
        <row r="156">
          <cell r="A156" t="str">
            <v>E</v>
          </cell>
          <cell r="DR156">
            <v>0</v>
          </cell>
        </row>
        <row r="157">
          <cell r="A157" t="str">
            <v>E</v>
          </cell>
          <cell r="DR157">
            <v>0</v>
          </cell>
        </row>
        <row r="158">
          <cell r="A158" t="str">
            <v>E</v>
          </cell>
          <cell r="DR158">
            <v>0</v>
          </cell>
        </row>
        <row r="159">
          <cell r="A159" t="str">
            <v>E</v>
          </cell>
          <cell r="DR159">
            <v>0</v>
          </cell>
        </row>
        <row r="160">
          <cell r="A160" t="str">
            <v>E</v>
          </cell>
          <cell r="DR160">
            <v>0</v>
          </cell>
        </row>
        <row r="161">
          <cell r="A161" t="str">
            <v>E</v>
          </cell>
          <cell r="DR161">
            <v>0</v>
          </cell>
        </row>
        <row r="162">
          <cell r="A162" t="str">
            <v>E</v>
          </cell>
          <cell r="DR162">
            <v>0</v>
          </cell>
        </row>
        <row r="163">
          <cell r="A163" t="str">
            <v>E</v>
          </cell>
          <cell r="DR163">
            <v>0</v>
          </cell>
        </row>
        <row r="164">
          <cell r="A164" t="str">
            <v>E</v>
          </cell>
          <cell r="DR164">
            <v>0</v>
          </cell>
        </row>
        <row r="165">
          <cell r="A165" t="str">
            <v>E</v>
          </cell>
          <cell r="DR165">
            <v>0</v>
          </cell>
        </row>
        <row r="166">
          <cell r="A166" t="str">
            <v>E</v>
          </cell>
          <cell r="DR166">
            <v>0</v>
          </cell>
        </row>
        <row r="167">
          <cell r="A167" t="str">
            <v>E</v>
          </cell>
          <cell r="DR167">
            <v>0</v>
          </cell>
        </row>
        <row r="168">
          <cell r="A168" t="str">
            <v>E</v>
          </cell>
          <cell r="DR168">
            <v>0</v>
          </cell>
        </row>
        <row r="169">
          <cell r="A169" t="str">
            <v>E</v>
          </cell>
          <cell r="DR169">
            <v>0</v>
          </cell>
        </row>
        <row r="170">
          <cell r="A170" t="str">
            <v>E</v>
          </cell>
          <cell r="DR170">
            <v>0</v>
          </cell>
        </row>
        <row r="171">
          <cell r="A171" t="str">
            <v>E</v>
          </cell>
          <cell r="DR171">
            <v>0</v>
          </cell>
        </row>
        <row r="172">
          <cell r="A172" t="str">
            <v>E</v>
          </cell>
          <cell r="DR172">
            <v>0</v>
          </cell>
        </row>
        <row r="173">
          <cell r="A173" t="str">
            <v>E</v>
          </cell>
          <cell r="DR173" t="str">
            <v/>
          </cell>
        </row>
        <row r="174">
          <cell r="A174" t="str">
            <v>E</v>
          </cell>
          <cell r="DR174" t="str">
            <v/>
          </cell>
        </row>
        <row r="175">
          <cell r="A175" t="str">
            <v>E</v>
          </cell>
          <cell r="DR175" t="str">
            <v/>
          </cell>
        </row>
        <row r="176">
          <cell r="A176" t="str">
            <v>E</v>
          </cell>
          <cell r="DR176" t="str">
            <v/>
          </cell>
        </row>
        <row r="177">
          <cell r="A177" t="str">
            <v>E</v>
          </cell>
          <cell r="DR177">
            <v>0</v>
          </cell>
        </row>
        <row r="178">
          <cell r="A178" t="str">
            <v>E</v>
          </cell>
          <cell r="DR178">
            <v>0</v>
          </cell>
        </row>
        <row r="179">
          <cell r="A179" t="str">
            <v>E</v>
          </cell>
          <cell r="DR179">
            <v>0</v>
          </cell>
        </row>
        <row r="180">
          <cell r="A180" t="str">
            <v>E</v>
          </cell>
          <cell r="DR180">
            <v>0</v>
          </cell>
        </row>
        <row r="181">
          <cell r="A181" t="str">
            <v>E</v>
          </cell>
          <cell r="DR181">
            <v>0</v>
          </cell>
        </row>
        <row r="182">
          <cell r="A182" t="str">
            <v>E</v>
          </cell>
          <cell r="DR182">
            <v>0</v>
          </cell>
        </row>
        <row r="183">
          <cell r="A183" t="str">
            <v>E</v>
          </cell>
          <cell r="DR183">
            <v>0</v>
          </cell>
        </row>
        <row r="184">
          <cell r="A184" t="str">
            <v>E</v>
          </cell>
          <cell r="DR184">
            <v>0</v>
          </cell>
        </row>
        <row r="185">
          <cell r="A185" t="str">
            <v>E</v>
          </cell>
          <cell r="DR185" t="str">
            <v/>
          </cell>
        </row>
        <row r="186">
          <cell r="A186" t="str">
            <v>E</v>
          </cell>
          <cell r="DR186" t="str">
            <v/>
          </cell>
        </row>
        <row r="187">
          <cell r="DR187" t="str">
            <v/>
          </cell>
        </row>
        <row r="188">
          <cell r="A188" t="str">
            <v>F</v>
          </cell>
          <cell r="DR188" t="str">
            <v/>
          </cell>
        </row>
        <row r="189">
          <cell r="A189" t="str">
            <v>F</v>
          </cell>
          <cell r="DR189" t="str">
            <v/>
          </cell>
        </row>
        <row r="190">
          <cell r="A190" t="str">
            <v>F</v>
          </cell>
          <cell r="DR190">
            <v>1644068.3512807554</v>
          </cell>
        </row>
        <row r="191">
          <cell r="A191" t="str">
            <v>F</v>
          </cell>
          <cell r="DR191">
            <v>0</v>
          </cell>
        </row>
        <row r="192">
          <cell r="A192" t="str">
            <v>F</v>
          </cell>
          <cell r="DR192">
            <v>0</v>
          </cell>
        </row>
        <row r="193">
          <cell r="A193" t="str">
            <v>F</v>
          </cell>
          <cell r="DR193" t="str">
            <v/>
          </cell>
        </row>
        <row r="194">
          <cell r="A194" t="str">
            <v>F</v>
          </cell>
          <cell r="DR194" t="str">
            <v/>
          </cell>
        </row>
        <row r="195">
          <cell r="A195" t="str">
            <v>F</v>
          </cell>
          <cell r="DR195">
            <v>0</v>
          </cell>
        </row>
        <row r="196">
          <cell r="A196" t="str">
            <v>F</v>
          </cell>
          <cell r="DR196">
            <v>0</v>
          </cell>
        </row>
        <row r="197">
          <cell r="A197" t="str">
            <v>F</v>
          </cell>
          <cell r="DR197" t="str">
            <v/>
          </cell>
        </row>
        <row r="198">
          <cell r="A198" t="str">
            <v>F</v>
          </cell>
          <cell r="DR198">
            <v>0</v>
          </cell>
        </row>
        <row r="199">
          <cell r="A199" t="str">
            <v>F</v>
          </cell>
          <cell r="DR199">
            <v>0</v>
          </cell>
        </row>
        <row r="200">
          <cell r="A200" t="str">
            <v>F</v>
          </cell>
          <cell r="DR200">
            <v>0</v>
          </cell>
        </row>
        <row r="201">
          <cell r="A201" t="str">
            <v>F</v>
          </cell>
          <cell r="DR201">
            <v>0</v>
          </cell>
        </row>
        <row r="202">
          <cell r="A202" t="str">
            <v>F</v>
          </cell>
          <cell r="DR202">
            <v>0</v>
          </cell>
        </row>
        <row r="203">
          <cell r="A203" t="str">
            <v>F</v>
          </cell>
          <cell r="DR203">
            <v>0</v>
          </cell>
        </row>
        <row r="204">
          <cell r="A204" t="str">
            <v>F</v>
          </cell>
          <cell r="DR204">
            <v>0</v>
          </cell>
        </row>
        <row r="205">
          <cell r="A205" t="str">
            <v>F</v>
          </cell>
          <cell r="DR205">
            <v>0</v>
          </cell>
        </row>
        <row r="206">
          <cell r="A206" t="str">
            <v>F</v>
          </cell>
          <cell r="DR206">
            <v>0</v>
          </cell>
        </row>
        <row r="207">
          <cell r="A207" t="str">
            <v>F</v>
          </cell>
          <cell r="DR207" t="str">
            <v/>
          </cell>
        </row>
        <row r="208">
          <cell r="A208" t="str">
            <v>F</v>
          </cell>
          <cell r="DR208">
            <v>0</v>
          </cell>
        </row>
        <row r="209">
          <cell r="A209" t="str">
            <v>F</v>
          </cell>
          <cell r="DR209">
            <v>0</v>
          </cell>
        </row>
        <row r="210">
          <cell r="A210" t="str">
            <v>F</v>
          </cell>
          <cell r="DR210">
            <v>0</v>
          </cell>
        </row>
        <row r="211">
          <cell r="A211" t="str">
            <v>F</v>
          </cell>
          <cell r="DR211">
            <v>0</v>
          </cell>
        </row>
        <row r="212">
          <cell r="A212" t="str">
            <v>F</v>
          </cell>
          <cell r="DR212">
            <v>0</v>
          </cell>
        </row>
        <row r="213">
          <cell r="A213" t="str">
            <v>F</v>
          </cell>
          <cell r="DR213">
            <v>0</v>
          </cell>
        </row>
        <row r="214">
          <cell r="A214" t="str">
            <v>F</v>
          </cell>
          <cell r="DR214" t="str">
            <v/>
          </cell>
        </row>
        <row r="215">
          <cell r="A215" t="str">
            <v>F</v>
          </cell>
          <cell r="DR215">
            <v>0</v>
          </cell>
        </row>
        <row r="216">
          <cell r="A216" t="str">
            <v>F</v>
          </cell>
          <cell r="DR216" t="str">
            <v/>
          </cell>
        </row>
        <row r="217">
          <cell r="A217" t="str">
            <v>F</v>
          </cell>
          <cell r="DR217" t="str">
            <v/>
          </cell>
        </row>
        <row r="218">
          <cell r="A218" t="str">
            <v>F</v>
          </cell>
          <cell r="DR218" t="str">
            <v/>
          </cell>
        </row>
        <row r="219">
          <cell r="A219" t="str">
            <v>F</v>
          </cell>
          <cell r="DR219">
            <v>0</v>
          </cell>
        </row>
        <row r="220">
          <cell r="A220" t="str">
            <v>F</v>
          </cell>
          <cell r="DR220">
            <v>0</v>
          </cell>
        </row>
        <row r="221">
          <cell r="A221" t="str">
            <v>F</v>
          </cell>
          <cell r="DR221" t="str">
            <v/>
          </cell>
        </row>
        <row r="222">
          <cell r="A222" t="str">
            <v>F</v>
          </cell>
          <cell r="DR222">
            <v>0</v>
          </cell>
        </row>
        <row r="223">
          <cell r="A223" t="str">
            <v>F</v>
          </cell>
          <cell r="DR223">
            <v>0</v>
          </cell>
        </row>
        <row r="224">
          <cell r="A224" t="str">
            <v>F</v>
          </cell>
          <cell r="DR224">
            <v>0</v>
          </cell>
        </row>
        <row r="225">
          <cell r="A225" t="str">
            <v>F</v>
          </cell>
          <cell r="DR225">
            <v>0</v>
          </cell>
        </row>
        <row r="226">
          <cell r="A226" t="str">
            <v>F</v>
          </cell>
          <cell r="DR226">
            <v>0</v>
          </cell>
        </row>
        <row r="227">
          <cell r="A227" t="str">
            <v>F</v>
          </cell>
          <cell r="DR227">
            <v>0</v>
          </cell>
        </row>
        <row r="228">
          <cell r="A228" t="str">
            <v>F</v>
          </cell>
          <cell r="DR228">
            <v>0</v>
          </cell>
        </row>
        <row r="229">
          <cell r="A229" t="str">
            <v>F</v>
          </cell>
          <cell r="DR229">
            <v>0</v>
          </cell>
        </row>
        <row r="230">
          <cell r="A230" t="str">
            <v>F</v>
          </cell>
          <cell r="DR230">
            <v>0</v>
          </cell>
        </row>
        <row r="231">
          <cell r="A231" t="str">
            <v>F</v>
          </cell>
          <cell r="DR231">
            <v>0</v>
          </cell>
        </row>
        <row r="232">
          <cell r="A232" t="str">
            <v>F</v>
          </cell>
          <cell r="DR232" t="str">
            <v/>
          </cell>
        </row>
        <row r="233">
          <cell r="A233" t="str">
            <v>F</v>
          </cell>
          <cell r="DR233">
            <v>0</v>
          </cell>
        </row>
        <row r="234">
          <cell r="A234" t="str">
            <v>F</v>
          </cell>
          <cell r="DR234">
            <v>0</v>
          </cell>
        </row>
        <row r="235">
          <cell r="A235" t="str">
            <v>F</v>
          </cell>
          <cell r="DR235">
            <v>0</v>
          </cell>
        </row>
        <row r="236">
          <cell r="A236" t="str">
            <v>F</v>
          </cell>
          <cell r="DR236" t="str">
            <v/>
          </cell>
        </row>
        <row r="237">
          <cell r="A237" t="str">
            <v>F</v>
          </cell>
          <cell r="DR237">
            <v>0</v>
          </cell>
        </row>
        <row r="238">
          <cell r="A238" t="str">
            <v>F</v>
          </cell>
          <cell r="DR238">
            <v>0</v>
          </cell>
        </row>
        <row r="239">
          <cell r="A239" t="str">
            <v>F</v>
          </cell>
          <cell r="DR239" t="str">
            <v/>
          </cell>
        </row>
        <row r="240">
          <cell r="A240" t="str">
            <v>F</v>
          </cell>
          <cell r="DR240">
            <v>0</v>
          </cell>
        </row>
        <row r="241">
          <cell r="A241" t="str">
            <v>F</v>
          </cell>
          <cell r="DR241">
            <v>0</v>
          </cell>
        </row>
        <row r="242">
          <cell r="A242" t="str">
            <v>F</v>
          </cell>
          <cell r="DR242">
            <v>0</v>
          </cell>
        </row>
        <row r="243">
          <cell r="A243" t="str">
            <v>F</v>
          </cell>
          <cell r="DR243">
            <v>0</v>
          </cell>
        </row>
        <row r="244">
          <cell r="A244" t="str">
            <v>F</v>
          </cell>
          <cell r="DR244">
            <v>0</v>
          </cell>
        </row>
        <row r="245">
          <cell r="A245" t="str">
            <v>F</v>
          </cell>
          <cell r="DR245">
            <v>0</v>
          </cell>
        </row>
        <row r="246">
          <cell r="A246" t="str">
            <v>F</v>
          </cell>
          <cell r="DR246">
            <v>0</v>
          </cell>
        </row>
        <row r="247">
          <cell r="A247" t="str">
            <v>F</v>
          </cell>
          <cell r="DR247">
            <v>0</v>
          </cell>
        </row>
        <row r="248">
          <cell r="A248" t="str">
            <v>F</v>
          </cell>
          <cell r="DR248">
            <v>0</v>
          </cell>
        </row>
        <row r="249">
          <cell r="A249" t="str">
            <v>F</v>
          </cell>
          <cell r="DR249" t="str">
            <v/>
          </cell>
        </row>
        <row r="250">
          <cell r="A250" t="str">
            <v>F</v>
          </cell>
          <cell r="DR250">
            <v>0</v>
          </cell>
        </row>
        <row r="251">
          <cell r="A251" t="str">
            <v>F</v>
          </cell>
          <cell r="DR251">
            <v>0</v>
          </cell>
        </row>
        <row r="252">
          <cell r="A252" t="str">
            <v>F</v>
          </cell>
          <cell r="DR252">
            <v>0</v>
          </cell>
        </row>
        <row r="253">
          <cell r="A253" t="str">
            <v>F</v>
          </cell>
          <cell r="DR253" t="str">
            <v/>
          </cell>
        </row>
        <row r="254">
          <cell r="A254" t="str">
            <v>F</v>
          </cell>
          <cell r="DR254" t="str">
            <v/>
          </cell>
        </row>
        <row r="255">
          <cell r="A255" t="str">
            <v>F</v>
          </cell>
          <cell r="DR255">
            <v>0</v>
          </cell>
        </row>
        <row r="256">
          <cell r="A256" t="str">
            <v>F</v>
          </cell>
          <cell r="DR256">
            <v>0</v>
          </cell>
        </row>
        <row r="257">
          <cell r="A257" t="str">
            <v>F</v>
          </cell>
          <cell r="DR257">
            <v>0</v>
          </cell>
        </row>
        <row r="258">
          <cell r="A258" t="str">
            <v>F</v>
          </cell>
          <cell r="DR258">
            <v>0</v>
          </cell>
        </row>
        <row r="259">
          <cell r="A259" t="str">
            <v>F</v>
          </cell>
          <cell r="DR259">
            <v>0</v>
          </cell>
        </row>
        <row r="260">
          <cell r="A260" t="str">
            <v>F</v>
          </cell>
          <cell r="DR260">
            <v>0</v>
          </cell>
        </row>
        <row r="261">
          <cell r="A261" t="str">
            <v>F</v>
          </cell>
          <cell r="DR261">
            <v>0</v>
          </cell>
        </row>
        <row r="262">
          <cell r="A262" t="str">
            <v>F</v>
          </cell>
          <cell r="DR262">
            <v>0</v>
          </cell>
        </row>
        <row r="263">
          <cell r="A263" t="str">
            <v>F</v>
          </cell>
          <cell r="DR263">
            <v>0</v>
          </cell>
        </row>
        <row r="264">
          <cell r="A264" t="str">
            <v>F</v>
          </cell>
          <cell r="DR264">
            <v>0</v>
          </cell>
        </row>
        <row r="265">
          <cell r="A265" t="str">
            <v>F</v>
          </cell>
          <cell r="DR265" t="str">
            <v/>
          </cell>
        </row>
        <row r="266">
          <cell r="A266" t="str">
            <v>F</v>
          </cell>
          <cell r="DR266">
            <v>0</v>
          </cell>
        </row>
        <row r="267">
          <cell r="DR267" t="str">
            <v/>
          </cell>
        </row>
        <row r="268">
          <cell r="DR268" t="str">
            <v/>
          </cell>
        </row>
        <row r="269">
          <cell r="DR269" t="str">
            <v/>
          </cell>
        </row>
        <row r="270">
          <cell r="A270" t="str">
            <v>H</v>
          </cell>
          <cell r="DR270" t="str">
            <v/>
          </cell>
        </row>
        <row r="271">
          <cell r="A271" t="str">
            <v>H</v>
          </cell>
          <cell r="DR271" t="str">
            <v/>
          </cell>
        </row>
        <row r="272">
          <cell r="A272" t="str">
            <v>H</v>
          </cell>
          <cell r="DR272">
            <v>0</v>
          </cell>
        </row>
        <row r="273">
          <cell r="A273" t="str">
            <v>H</v>
          </cell>
          <cell r="DR273">
            <v>0</v>
          </cell>
        </row>
        <row r="274">
          <cell r="A274" t="str">
            <v>H</v>
          </cell>
          <cell r="DR274" t="str">
            <v/>
          </cell>
        </row>
        <row r="275">
          <cell r="A275" t="str">
            <v>H</v>
          </cell>
          <cell r="DR275" t="str">
            <v/>
          </cell>
        </row>
        <row r="276">
          <cell r="A276" t="str">
            <v>H</v>
          </cell>
          <cell r="DR276">
            <v>0</v>
          </cell>
        </row>
        <row r="277">
          <cell r="A277" t="str">
            <v>H</v>
          </cell>
          <cell r="DR277">
            <v>0</v>
          </cell>
        </row>
        <row r="278">
          <cell r="A278" t="str">
            <v>H</v>
          </cell>
          <cell r="DR278">
            <v>0</v>
          </cell>
        </row>
        <row r="279">
          <cell r="A279" t="str">
            <v>H</v>
          </cell>
          <cell r="DR279">
            <v>0</v>
          </cell>
        </row>
        <row r="280">
          <cell r="A280" t="str">
            <v>H</v>
          </cell>
          <cell r="DR280">
            <v>0</v>
          </cell>
        </row>
        <row r="281">
          <cell r="A281" t="str">
            <v>H</v>
          </cell>
          <cell r="DR281" t="str">
            <v/>
          </cell>
        </row>
        <row r="282">
          <cell r="A282" t="str">
            <v>H</v>
          </cell>
          <cell r="DR282">
            <v>0</v>
          </cell>
        </row>
        <row r="283">
          <cell r="A283" t="str">
            <v>H</v>
          </cell>
          <cell r="DR283">
            <v>0</v>
          </cell>
        </row>
        <row r="284">
          <cell r="A284" t="str">
            <v>H</v>
          </cell>
          <cell r="DR284">
            <v>0</v>
          </cell>
        </row>
        <row r="285">
          <cell r="A285" t="str">
            <v>H</v>
          </cell>
          <cell r="DR285">
            <v>0</v>
          </cell>
        </row>
        <row r="286">
          <cell r="A286" t="str">
            <v>H</v>
          </cell>
          <cell r="DR286">
            <v>0</v>
          </cell>
        </row>
        <row r="287">
          <cell r="A287" t="str">
            <v>H</v>
          </cell>
          <cell r="DR287">
            <v>0</v>
          </cell>
        </row>
        <row r="288">
          <cell r="A288" t="str">
            <v>H</v>
          </cell>
          <cell r="DR288">
            <v>0</v>
          </cell>
        </row>
        <row r="289">
          <cell r="A289" t="str">
            <v>H</v>
          </cell>
          <cell r="DR289">
            <v>0</v>
          </cell>
        </row>
        <row r="290">
          <cell r="A290" t="str">
            <v>H</v>
          </cell>
          <cell r="DR290">
            <v>0</v>
          </cell>
        </row>
        <row r="291">
          <cell r="A291" t="str">
            <v>H</v>
          </cell>
          <cell r="DR291">
            <v>0</v>
          </cell>
        </row>
        <row r="292">
          <cell r="A292" t="str">
            <v>H</v>
          </cell>
          <cell r="DR292">
            <v>0</v>
          </cell>
        </row>
        <row r="293">
          <cell r="A293" t="str">
            <v>H</v>
          </cell>
          <cell r="DR293" t="str">
            <v/>
          </cell>
        </row>
        <row r="294">
          <cell r="A294" t="str">
            <v>H</v>
          </cell>
          <cell r="DR294">
            <v>0</v>
          </cell>
        </row>
        <row r="295">
          <cell r="A295" t="str">
            <v>H</v>
          </cell>
          <cell r="DR295">
            <v>0</v>
          </cell>
        </row>
        <row r="296">
          <cell r="A296" t="str">
            <v>H</v>
          </cell>
          <cell r="DR296">
            <v>0</v>
          </cell>
        </row>
        <row r="297">
          <cell r="A297" t="str">
            <v>H</v>
          </cell>
          <cell r="DR297">
            <v>0</v>
          </cell>
        </row>
        <row r="298">
          <cell r="A298" t="str">
            <v>H</v>
          </cell>
          <cell r="DR298">
            <v>0</v>
          </cell>
        </row>
        <row r="299">
          <cell r="A299" t="str">
            <v>H</v>
          </cell>
          <cell r="DR299">
            <v>0</v>
          </cell>
        </row>
        <row r="300">
          <cell r="A300" t="str">
            <v>H</v>
          </cell>
          <cell r="DR300">
            <v>0</v>
          </cell>
        </row>
        <row r="301">
          <cell r="A301" t="str">
            <v>H</v>
          </cell>
          <cell r="DR301">
            <v>0</v>
          </cell>
        </row>
        <row r="302">
          <cell r="A302" t="str">
            <v>H</v>
          </cell>
          <cell r="DR302" t="str">
            <v/>
          </cell>
        </row>
        <row r="303">
          <cell r="A303" t="str">
            <v>H</v>
          </cell>
          <cell r="DR303">
            <v>0</v>
          </cell>
        </row>
        <row r="304">
          <cell r="A304" t="str">
            <v>H</v>
          </cell>
          <cell r="DR304">
            <v>0</v>
          </cell>
        </row>
        <row r="305">
          <cell r="A305" t="str">
            <v>H</v>
          </cell>
          <cell r="DR305">
            <v>0</v>
          </cell>
        </row>
        <row r="306">
          <cell r="A306" t="str">
            <v>H</v>
          </cell>
          <cell r="DR306">
            <v>0</v>
          </cell>
        </row>
        <row r="307">
          <cell r="A307" t="str">
            <v>H</v>
          </cell>
          <cell r="DR307">
            <v>0</v>
          </cell>
        </row>
        <row r="308">
          <cell r="A308" t="str">
            <v>H</v>
          </cell>
          <cell r="DR308">
            <v>0</v>
          </cell>
        </row>
        <row r="309">
          <cell r="A309" t="str">
            <v>H</v>
          </cell>
          <cell r="DR309">
            <v>0</v>
          </cell>
        </row>
        <row r="310">
          <cell r="A310" t="str">
            <v>H</v>
          </cell>
          <cell r="DR310">
            <v>0</v>
          </cell>
        </row>
        <row r="311">
          <cell r="A311" t="str">
            <v>H</v>
          </cell>
          <cell r="DR311">
            <v>0</v>
          </cell>
        </row>
        <row r="312">
          <cell r="A312" t="str">
            <v>H</v>
          </cell>
          <cell r="DR312" t="str">
            <v/>
          </cell>
        </row>
        <row r="313">
          <cell r="A313" t="str">
            <v>H</v>
          </cell>
          <cell r="DR313">
            <v>0</v>
          </cell>
        </row>
        <row r="314">
          <cell r="A314" t="str">
            <v>H</v>
          </cell>
          <cell r="DR314">
            <v>0</v>
          </cell>
        </row>
        <row r="315">
          <cell r="A315" t="str">
            <v>H</v>
          </cell>
          <cell r="DR315">
            <v>0</v>
          </cell>
        </row>
        <row r="316">
          <cell r="A316" t="str">
            <v>H</v>
          </cell>
          <cell r="DR316">
            <v>0</v>
          </cell>
        </row>
        <row r="317">
          <cell r="A317" t="str">
            <v>H</v>
          </cell>
          <cell r="DR317">
            <v>0</v>
          </cell>
        </row>
        <row r="318">
          <cell r="A318" t="str">
            <v>H</v>
          </cell>
          <cell r="DR318">
            <v>0</v>
          </cell>
        </row>
        <row r="319">
          <cell r="A319" t="str">
            <v>H</v>
          </cell>
          <cell r="DR319">
            <v>0</v>
          </cell>
        </row>
        <row r="320">
          <cell r="A320" t="str">
            <v>H</v>
          </cell>
          <cell r="DR320">
            <v>0</v>
          </cell>
        </row>
        <row r="321">
          <cell r="A321" t="str">
            <v>H</v>
          </cell>
          <cell r="DR321">
            <v>0</v>
          </cell>
        </row>
        <row r="322">
          <cell r="A322" t="str">
            <v>H</v>
          </cell>
          <cell r="DR322">
            <v>0</v>
          </cell>
        </row>
        <row r="323">
          <cell r="A323" t="str">
            <v>H</v>
          </cell>
          <cell r="DR323">
            <v>0</v>
          </cell>
        </row>
        <row r="324">
          <cell r="A324" t="str">
            <v>H</v>
          </cell>
          <cell r="DR324">
            <v>0</v>
          </cell>
        </row>
        <row r="325">
          <cell r="A325" t="str">
            <v>H</v>
          </cell>
          <cell r="DR325">
            <v>0</v>
          </cell>
        </row>
        <row r="326">
          <cell r="A326" t="str">
            <v>H</v>
          </cell>
          <cell r="DR326">
            <v>0</v>
          </cell>
        </row>
        <row r="327">
          <cell r="A327" t="str">
            <v>H</v>
          </cell>
          <cell r="DR327" t="str">
            <v/>
          </cell>
        </row>
        <row r="328">
          <cell r="A328" t="str">
            <v>H</v>
          </cell>
          <cell r="DR328">
            <v>0</v>
          </cell>
        </row>
        <row r="329">
          <cell r="A329" t="str">
            <v>H</v>
          </cell>
          <cell r="DR329">
            <v>0</v>
          </cell>
        </row>
        <row r="330">
          <cell r="A330" t="str">
            <v>H</v>
          </cell>
          <cell r="DR330">
            <v>0</v>
          </cell>
        </row>
        <row r="331">
          <cell r="A331" t="str">
            <v>H</v>
          </cell>
          <cell r="DR331">
            <v>0</v>
          </cell>
        </row>
        <row r="332">
          <cell r="A332" t="str">
            <v>H</v>
          </cell>
          <cell r="DR332">
            <v>0</v>
          </cell>
        </row>
        <row r="333">
          <cell r="A333" t="str">
            <v>H</v>
          </cell>
          <cell r="DR333">
            <v>0</v>
          </cell>
        </row>
        <row r="334">
          <cell r="A334" t="str">
            <v>H</v>
          </cell>
          <cell r="DR334">
            <v>0</v>
          </cell>
        </row>
        <row r="335">
          <cell r="A335" t="str">
            <v>H</v>
          </cell>
          <cell r="DR335">
            <v>0</v>
          </cell>
        </row>
        <row r="336">
          <cell r="A336" t="str">
            <v>H</v>
          </cell>
          <cell r="DR336" t="str">
            <v/>
          </cell>
        </row>
        <row r="337">
          <cell r="A337" t="str">
            <v>H</v>
          </cell>
          <cell r="DR337">
            <v>0</v>
          </cell>
        </row>
        <row r="338">
          <cell r="A338" t="str">
            <v>H</v>
          </cell>
          <cell r="DR338">
            <v>0</v>
          </cell>
        </row>
        <row r="339">
          <cell r="A339" t="str">
            <v>H</v>
          </cell>
          <cell r="DR339">
            <v>0</v>
          </cell>
        </row>
        <row r="340">
          <cell r="A340" t="str">
            <v>H</v>
          </cell>
          <cell r="DR340">
            <v>0</v>
          </cell>
        </row>
        <row r="341">
          <cell r="A341" t="str">
            <v>H</v>
          </cell>
          <cell r="DR341">
            <v>0</v>
          </cell>
        </row>
        <row r="342">
          <cell r="A342" t="str">
            <v>H</v>
          </cell>
          <cell r="DR342" t="str">
            <v/>
          </cell>
        </row>
        <row r="343">
          <cell r="A343" t="str">
            <v>H</v>
          </cell>
          <cell r="DR343">
            <v>0</v>
          </cell>
        </row>
        <row r="344">
          <cell r="A344" t="str">
            <v>H</v>
          </cell>
          <cell r="DR344">
            <v>0</v>
          </cell>
        </row>
        <row r="345">
          <cell r="A345" t="str">
            <v>H</v>
          </cell>
          <cell r="DR345" t="str">
            <v/>
          </cell>
        </row>
        <row r="346">
          <cell r="A346" t="str">
            <v>H</v>
          </cell>
          <cell r="DR346" t="str">
            <v/>
          </cell>
        </row>
        <row r="347">
          <cell r="A347" t="str">
            <v>H</v>
          </cell>
          <cell r="DR347">
            <v>0</v>
          </cell>
        </row>
        <row r="348">
          <cell r="A348" t="str">
            <v>H</v>
          </cell>
          <cell r="DR348">
            <v>0</v>
          </cell>
        </row>
        <row r="349">
          <cell r="A349" t="str">
            <v>H</v>
          </cell>
          <cell r="DR349">
            <v>0</v>
          </cell>
        </row>
        <row r="350">
          <cell r="A350" t="str">
            <v>H</v>
          </cell>
          <cell r="DR350">
            <v>0</v>
          </cell>
        </row>
        <row r="351">
          <cell r="A351" t="str">
            <v>H</v>
          </cell>
          <cell r="DR351">
            <v>0</v>
          </cell>
        </row>
        <row r="352">
          <cell r="A352" t="str">
            <v>H</v>
          </cell>
          <cell r="DR352" t="str">
            <v/>
          </cell>
        </row>
        <row r="353">
          <cell r="A353" t="str">
            <v>H</v>
          </cell>
          <cell r="DR353">
            <v>0</v>
          </cell>
        </row>
        <row r="354">
          <cell r="A354" t="str">
            <v>H</v>
          </cell>
          <cell r="DR354">
            <v>0</v>
          </cell>
        </row>
        <row r="355">
          <cell r="A355" t="str">
            <v>H</v>
          </cell>
          <cell r="DR355">
            <v>0</v>
          </cell>
        </row>
        <row r="356">
          <cell r="A356" t="str">
            <v>H</v>
          </cell>
          <cell r="DR356">
            <v>2426121.3689968698</v>
          </cell>
        </row>
        <row r="357">
          <cell r="A357" t="str">
            <v>H</v>
          </cell>
          <cell r="DR357">
            <v>0</v>
          </cell>
        </row>
        <row r="358">
          <cell r="A358" t="str">
            <v>H</v>
          </cell>
          <cell r="DR358">
            <v>38799706.312690876</v>
          </cell>
        </row>
        <row r="359">
          <cell r="A359" t="str">
            <v>H</v>
          </cell>
          <cell r="DR359">
            <v>0</v>
          </cell>
        </row>
        <row r="360">
          <cell r="A360" t="str">
            <v>H</v>
          </cell>
          <cell r="DR360">
            <v>4218330.5714127617</v>
          </cell>
        </row>
        <row r="361">
          <cell r="A361" t="str">
            <v>H</v>
          </cell>
          <cell r="DR361">
            <v>444540.22666089085</v>
          </cell>
        </row>
        <row r="362">
          <cell r="A362" t="str">
            <v>H</v>
          </cell>
          <cell r="DR362">
            <v>0</v>
          </cell>
        </row>
        <row r="363">
          <cell r="A363" t="str">
            <v>H</v>
          </cell>
          <cell r="DR363">
            <v>0</v>
          </cell>
        </row>
        <row r="364">
          <cell r="A364" t="str">
            <v>H</v>
          </cell>
          <cell r="DR364" t="str">
            <v/>
          </cell>
        </row>
        <row r="365">
          <cell r="A365" t="str">
            <v>H</v>
          </cell>
          <cell r="DR365">
            <v>42143442.332349062</v>
          </cell>
        </row>
        <row r="366">
          <cell r="A366" t="str">
            <v>H</v>
          </cell>
          <cell r="DR366">
            <v>1279828.174027896</v>
          </cell>
        </row>
        <row r="367">
          <cell r="A367" t="str">
            <v>H</v>
          </cell>
          <cell r="DR367">
            <v>31190515.718856461</v>
          </cell>
        </row>
        <row r="368">
          <cell r="A368" t="str">
            <v>H</v>
          </cell>
          <cell r="DR368">
            <v>6310927.9389129002</v>
          </cell>
        </row>
        <row r="369">
          <cell r="A369" t="str">
            <v>H</v>
          </cell>
          <cell r="DR369">
            <v>11040375.00892755</v>
          </cell>
        </row>
        <row r="370">
          <cell r="A370" t="str">
            <v>H</v>
          </cell>
          <cell r="DR370">
            <v>1402253.544297342</v>
          </cell>
        </row>
        <row r="371">
          <cell r="A371" t="str">
            <v>H</v>
          </cell>
          <cell r="DR371">
            <v>0</v>
          </cell>
        </row>
        <row r="372">
          <cell r="A372" t="str">
            <v>H</v>
          </cell>
          <cell r="DR372">
            <v>0</v>
          </cell>
        </row>
        <row r="373">
          <cell r="A373" t="str">
            <v>H</v>
          </cell>
          <cell r="DR373" t="str">
            <v/>
          </cell>
        </row>
        <row r="374">
          <cell r="A374" t="str">
            <v>H</v>
          </cell>
          <cell r="DR374">
            <v>0</v>
          </cell>
        </row>
        <row r="375">
          <cell r="A375" t="str">
            <v>H</v>
          </cell>
          <cell r="DR375">
            <v>0</v>
          </cell>
        </row>
        <row r="376">
          <cell r="A376" t="str">
            <v>H</v>
          </cell>
          <cell r="DR376">
            <v>0</v>
          </cell>
        </row>
        <row r="377">
          <cell r="A377" t="str">
            <v>H</v>
          </cell>
          <cell r="DR377">
            <v>0</v>
          </cell>
        </row>
        <row r="378">
          <cell r="A378" t="str">
            <v>H</v>
          </cell>
          <cell r="DR378">
            <v>0</v>
          </cell>
        </row>
        <row r="379">
          <cell r="A379" t="str">
            <v>H</v>
          </cell>
          <cell r="DR379">
            <v>0</v>
          </cell>
        </row>
        <row r="380">
          <cell r="A380" t="str">
            <v>H</v>
          </cell>
          <cell r="DR380">
            <v>0</v>
          </cell>
        </row>
        <row r="381">
          <cell r="A381" t="str">
            <v>H</v>
          </cell>
          <cell r="DR381">
            <v>0</v>
          </cell>
        </row>
        <row r="382">
          <cell r="A382" t="str">
            <v>H</v>
          </cell>
          <cell r="DR382">
            <v>0</v>
          </cell>
        </row>
        <row r="383">
          <cell r="A383" t="str">
            <v>H</v>
          </cell>
          <cell r="DR383" t="str">
            <v/>
          </cell>
        </row>
        <row r="384">
          <cell r="A384" t="str">
            <v>H</v>
          </cell>
          <cell r="DR384">
            <v>0</v>
          </cell>
        </row>
        <row r="385">
          <cell r="A385" t="str">
            <v>H</v>
          </cell>
          <cell r="DR385">
            <v>0</v>
          </cell>
        </row>
        <row r="386">
          <cell r="A386" t="str">
            <v>H</v>
          </cell>
          <cell r="DR386">
            <v>0</v>
          </cell>
        </row>
        <row r="387">
          <cell r="A387" t="str">
            <v>H</v>
          </cell>
          <cell r="DR387">
            <v>0</v>
          </cell>
        </row>
        <row r="388">
          <cell r="A388" t="str">
            <v>H</v>
          </cell>
          <cell r="DR388">
            <v>0</v>
          </cell>
        </row>
        <row r="389">
          <cell r="A389" t="str">
            <v>H</v>
          </cell>
          <cell r="DR389">
            <v>0</v>
          </cell>
        </row>
        <row r="390">
          <cell r="A390" t="str">
            <v>H</v>
          </cell>
          <cell r="DR390">
            <v>0</v>
          </cell>
        </row>
        <row r="391">
          <cell r="A391" t="str">
            <v>H</v>
          </cell>
          <cell r="DR391">
            <v>0</v>
          </cell>
        </row>
        <row r="392">
          <cell r="A392" t="str">
            <v>H</v>
          </cell>
          <cell r="DR392">
            <v>0</v>
          </cell>
        </row>
        <row r="393">
          <cell r="A393" t="str">
            <v>H</v>
          </cell>
          <cell r="DR393">
            <v>0</v>
          </cell>
        </row>
        <row r="394">
          <cell r="A394" t="str">
            <v>H</v>
          </cell>
          <cell r="DR394">
            <v>0</v>
          </cell>
        </row>
        <row r="395">
          <cell r="A395" t="str">
            <v>H</v>
          </cell>
          <cell r="DR395">
            <v>0</v>
          </cell>
        </row>
        <row r="396">
          <cell r="A396" t="str">
            <v>H</v>
          </cell>
          <cell r="DR396">
            <v>0</v>
          </cell>
        </row>
        <row r="397">
          <cell r="A397" t="str">
            <v>H</v>
          </cell>
          <cell r="DR397" t="str">
            <v/>
          </cell>
        </row>
        <row r="398">
          <cell r="A398" t="str">
            <v>H</v>
          </cell>
          <cell r="DR398">
            <v>0</v>
          </cell>
        </row>
        <row r="399">
          <cell r="A399" t="str">
            <v>H</v>
          </cell>
          <cell r="DR399">
            <v>0</v>
          </cell>
        </row>
        <row r="400">
          <cell r="A400" t="str">
            <v>H</v>
          </cell>
          <cell r="DR400">
            <v>0</v>
          </cell>
        </row>
        <row r="401">
          <cell r="A401" t="str">
            <v>H</v>
          </cell>
          <cell r="DR401">
            <v>0</v>
          </cell>
        </row>
        <row r="402">
          <cell r="A402" t="str">
            <v>H</v>
          </cell>
          <cell r="DR402">
            <v>0</v>
          </cell>
        </row>
        <row r="403">
          <cell r="A403" t="str">
            <v>H</v>
          </cell>
          <cell r="DR403">
            <v>0</v>
          </cell>
        </row>
        <row r="404">
          <cell r="A404" t="str">
            <v>H</v>
          </cell>
          <cell r="DR404">
            <v>0</v>
          </cell>
        </row>
        <row r="405">
          <cell r="A405" t="str">
            <v>H</v>
          </cell>
          <cell r="DR405">
            <v>0</v>
          </cell>
        </row>
        <row r="406">
          <cell r="A406" t="str">
            <v>H</v>
          </cell>
          <cell r="DR406" t="str">
            <v/>
          </cell>
        </row>
        <row r="407">
          <cell r="A407" t="str">
            <v>H</v>
          </cell>
          <cell r="DR407">
            <v>0</v>
          </cell>
        </row>
        <row r="408">
          <cell r="A408" t="str">
            <v>H</v>
          </cell>
          <cell r="DR408">
            <v>0</v>
          </cell>
        </row>
        <row r="409">
          <cell r="A409" t="str">
            <v>H</v>
          </cell>
          <cell r="DR409">
            <v>0</v>
          </cell>
        </row>
        <row r="410">
          <cell r="A410" t="str">
            <v>H</v>
          </cell>
          <cell r="DR410">
            <v>0</v>
          </cell>
        </row>
        <row r="411">
          <cell r="A411" t="str">
            <v>H</v>
          </cell>
          <cell r="DR411">
            <v>0</v>
          </cell>
        </row>
        <row r="412">
          <cell r="A412" t="str">
            <v>H</v>
          </cell>
          <cell r="DR412" t="str">
            <v/>
          </cell>
        </row>
        <row r="413">
          <cell r="A413" t="str">
            <v>H</v>
          </cell>
          <cell r="DR413" t="str">
            <v/>
          </cell>
        </row>
        <row r="414">
          <cell r="A414" t="str">
            <v>H</v>
          </cell>
          <cell r="DR414">
            <v>612395.50057880615</v>
          </cell>
        </row>
        <row r="415">
          <cell r="A415" t="str">
            <v>H</v>
          </cell>
          <cell r="DR415">
            <v>0</v>
          </cell>
        </row>
        <row r="416">
          <cell r="A416" t="str">
            <v>H</v>
          </cell>
          <cell r="DR416">
            <v>0</v>
          </cell>
        </row>
        <row r="417">
          <cell r="A417" t="str">
            <v>H</v>
          </cell>
          <cell r="DR417">
            <v>0</v>
          </cell>
        </row>
        <row r="418">
          <cell r="A418" t="str">
            <v>H</v>
          </cell>
          <cell r="DR418">
            <v>0</v>
          </cell>
        </row>
        <row r="419">
          <cell r="A419" t="str">
            <v>H</v>
          </cell>
          <cell r="DR419" t="str">
            <v/>
          </cell>
        </row>
        <row r="420">
          <cell r="A420" t="str">
            <v>H</v>
          </cell>
          <cell r="DR420">
            <v>0</v>
          </cell>
        </row>
        <row r="421">
          <cell r="A421" t="str">
            <v>H</v>
          </cell>
          <cell r="DR421">
            <v>0</v>
          </cell>
        </row>
        <row r="422">
          <cell r="A422" t="str">
            <v>H</v>
          </cell>
          <cell r="DR422">
            <v>2426121.3689968698</v>
          </cell>
        </row>
        <row r="423">
          <cell r="A423" t="str">
            <v>H</v>
          </cell>
          <cell r="DR423">
            <v>0</v>
          </cell>
        </row>
        <row r="424">
          <cell r="A424" t="str">
            <v>H</v>
          </cell>
          <cell r="DR424">
            <v>0</v>
          </cell>
        </row>
        <row r="425">
          <cell r="A425" t="str">
            <v>H</v>
          </cell>
          <cell r="DR425">
            <v>0</v>
          </cell>
        </row>
        <row r="426">
          <cell r="A426" t="str">
            <v>H</v>
          </cell>
          <cell r="DR426">
            <v>0</v>
          </cell>
        </row>
        <row r="427">
          <cell r="A427" t="str">
            <v>H</v>
          </cell>
          <cell r="DR427">
            <v>0</v>
          </cell>
        </row>
        <row r="428">
          <cell r="A428" t="str">
            <v>H</v>
          </cell>
          <cell r="DR428">
            <v>0</v>
          </cell>
        </row>
        <row r="429">
          <cell r="A429" t="str">
            <v>H</v>
          </cell>
          <cell r="DR429" t="str">
            <v/>
          </cell>
        </row>
        <row r="430">
          <cell r="A430" t="str">
            <v>H</v>
          </cell>
          <cell r="DR430">
            <v>0</v>
          </cell>
        </row>
        <row r="431">
          <cell r="A431" t="str">
            <v>H</v>
          </cell>
          <cell r="DR431">
            <v>639659.33735778625</v>
          </cell>
        </row>
        <row r="432">
          <cell r="A432" t="str">
            <v>H</v>
          </cell>
          <cell r="DR432">
            <v>0</v>
          </cell>
        </row>
        <row r="433">
          <cell r="A433" t="str">
            <v>H</v>
          </cell>
          <cell r="DR433">
            <v>0</v>
          </cell>
        </row>
        <row r="434">
          <cell r="A434" t="str">
            <v>H</v>
          </cell>
          <cell r="DR434">
            <v>0</v>
          </cell>
        </row>
        <row r="435">
          <cell r="A435" t="str">
            <v>H</v>
          </cell>
          <cell r="DR435">
            <v>634164.0233221472</v>
          </cell>
        </row>
        <row r="436">
          <cell r="A436" t="str">
            <v>H</v>
          </cell>
          <cell r="DR436">
            <v>0</v>
          </cell>
        </row>
        <row r="437">
          <cell r="A437" t="str">
            <v>H</v>
          </cell>
          <cell r="DR437">
            <v>0</v>
          </cell>
        </row>
        <row r="438">
          <cell r="A438" t="str">
            <v>H</v>
          </cell>
          <cell r="DR438" t="str">
            <v/>
          </cell>
        </row>
        <row r="439">
          <cell r="A439" t="str">
            <v>H</v>
          </cell>
          <cell r="DR439">
            <v>0</v>
          </cell>
        </row>
        <row r="440">
          <cell r="A440" t="str">
            <v>H</v>
          </cell>
          <cell r="DR440">
            <v>0</v>
          </cell>
        </row>
        <row r="441">
          <cell r="A441" t="str">
            <v>H</v>
          </cell>
          <cell r="DR441">
            <v>0</v>
          </cell>
        </row>
        <row r="442">
          <cell r="A442" t="str">
            <v>H</v>
          </cell>
          <cell r="DR442">
            <v>0</v>
          </cell>
        </row>
        <row r="443">
          <cell r="A443" t="str">
            <v>H</v>
          </cell>
          <cell r="DR443">
            <v>0</v>
          </cell>
        </row>
        <row r="444">
          <cell r="A444" t="str">
            <v>H</v>
          </cell>
          <cell r="DR444">
            <v>0</v>
          </cell>
        </row>
        <row r="445">
          <cell r="A445" t="str">
            <v>H</v>
          </cell>
          <cell r="DR445">
            <v>0</v>
          </cell>
        </row>
        <row r="446">
          <cell r="A446" t="str">
            <v>H</v>
          </cell>
          <cell r="DR446">
            <v>0</v>
          </cell>
        </row>
        <row r="447">
          <cell r="A447" t="str">
            <v>H</v>
          </cell>
          <cell r="DR447">
            <v>0</v>
          </cell>
        </row>
        <row r="448">
          <cell r="A448" t="str">
            <v>H</v>
          </cell>
          <cell r="DR448" t="str">
            <v/>
          </cell>
        </row>
        <row r="449">
          <cell r="A449" t="str">
            <v>H</v>
          </cell>
          <cell r="DR449">
            <v>0</v>
          </cell>
        </row>
        <row r="450">
          <cell r="A450" t="str">
            <v>H</v>
          </cell>
          <cell r="DR450">
            <v>0</v>
          </cell>
        </row>
        <row r="451">
          <cell r="A451" t="str">
            <v>H</v>
          </cell>
          <cell r="DR451">
            <v>0</v>
          </cell>
        </row>
        <row r="452">
          <cell r="A452" t="str">
            <v>H</v>
          </cell>
          <cell r="DR452">
            <v>0</v>
          </cell>
        </row>
        <row r="453">
          <cell r="A453" t="str">
            <v>H</v>
          </cell>
          <cell r="DR453">
            <v>0</v>
          </cell>
        </row>
        <row r="454">
          <cell r="A454" t="str">
            <v>H</v>
          </cell>
          <cell r="DR454">
            <v>0</v>
          </cell>
        </row>
        <row r="455">
          <cell r="A455" t="str">
            <v>H</v>
          </cell>
          <cell r="DR455">
            <v>0</v>
          </cell>
        </row>
        <row r="456">
          <cell r="A456" t="str">
            <v>H</v>
          </cell>
          <cell r="DR456">
            <v>0</v>
          </cell>
        </row>
        <row r="457">
          <cell r="A457" t="str">
            <v>H</v>
          </cell>
          <cell r="DR457">
            <v>0</v>
          </cell>
        </row>
        <row r="458">
          <cell r="A458" t="str">
            <v>H</v>
          </cell>
          <cell r="DR458">
            <v>0</v>
          </cell>
        </row>
        <row r="459">
          <cell r="A459" t="str">
            <v>H</v>
          </cell>
          <cell r="DR459">
            <v>0</v>
          </cell>
        </row>
        <row r="460">
          <cell r="A460" t="str">
            <v>H</v>
          </cell>
          <cell r="DR460">
            <v>0</v>
          </cell>
        </row>
        <row r="461">
          <cell r="A461" t="str">
            <v>H</v>
          </cell>
          <cell r="DR461">
            <v>0</v>
          </cell>
        </row>
        <row r="462">
          <cell r="A462" t="str">
            <v>H</v>
          </cell>
          <cell r="DR462">
            <v>0</v>
          </cell>
        </row>
        <row r="463">
          <cell r="A463" t="str">
            <v>H</v>
          </cell>
          <cell r="DR463" t="str">
            <v/>
          </cell>
        </row>
        <row r="464">
          <cell r="A464" t="str">
            <v>H</v>
          </cell>
          <cell r="DR464">
            <v>0</v>
          </cell>
        </row>
        <row r="465">
          <cell r="A465" t="str">
            <v>H</v>
          </cell>
          <cell r="DR465">
            <v>0</v>
          </cell>
        </row>
        <row r="466">
          <cell r="A466" t="str">
            <v>H</v>
          </cell>
          <cell r="DR466">
            <v>0</v>
          </cell>
        </row>
        <row r="467">
          <cell r="A467" t="str">
            <v>H</v>
          </cell>
          <cell r="DR467">
            <v>0</v>
          </cell>
        </row>
        <row r="468">
          <cell r="A468" t="str">
            <v>H</v>
          </cell>
          <cell r="DR468">
            <v>0</v>
          </cell>
        </row>
        <row r="469">
          <cell r="A469" t="str">
            <v>H</v>
          </cell>
          <cell r="DR469">
            <v>0</v>
          </cell>
        </row>
        <row r="470">
          <cell r="A470" t="str">
            <v>H</v>
          </cell>
          <cell r="DR470">
            <v>0</v>
          </cell>
        </row>
        <row r="471">
          <cell r="A471" t="str">
            <v>H</v>
          </cell>
          <cell r="DR471">
            <v>0</v>
          </cell>
        </row>
        <row r="472">
          <cell r="A472" t="str">
            <v>H</v>
          </cell>
          <cell r="DR472" t="str">
            <v/>
          </cell>
        </row>
        <row r="473">
          <cell r="A473" t="str">
            <v>H</v>
          </cell>
          <cell r="DR473">
            <v>0</v>
          </cell>
        </row>
        <row r="474">
          <cell r="A474" t="str">
            <v>H</v>
          </cell>
          <cell r="DR474">
            <v>0</v>
          </cell>
        </row>
        <row r="475">
          <cell r="A475" t="str">
            <v>H</v>
          </cell>
          <cell r="DR475">
            <v>0</v>
          </cell>
        </row>
        <row r="476">
          <cell r="A476" t="str">
            <v>H</v>
          </cell>
          <cell r="DR476">
            <v>0</v>
          </cell>
        </row>
        <row r="477">
          <cell r="A477" t="str">
            <v>H</v>
          </cell>
          <cell r="DR477">
            <v>0</v>
          </cell>
        </row>
        <row r="478">
          <cell r="A478" t="str">
            <v>H</v>
          </cell>
          <cell r="DR478" t="str">
            <v/>
          </cell>
        </row>
        <row r="479">
          <cell r="DR479" t="str">
            <v/>
          </cell>
        </row>
        <row r="480">
          <cell r="A480" t="str">
            <v>I</v>
          </cell>
          <cell r="DR480" t="str">
            <v/>
          </cell>
        </row>
        <row r="481">
          <cell r="A481" t="str">
            <v>I</v>
          </cell>
          <cell r="DR481" t="str">
            <v/>
          </cell>
        </row>
        <row r="482">
          <cell r="A482" t="str">
            <v>I</v>
          </cell>
          <cell r="DR482" t="str">
            <v/>
          </cell>
        </row>
        <row r="483">
          <cell r="A483" t="str">
            <v>I</v>
          </cell>
          <cell r="DR483" t="str">
            <v/>
          </cell>
        </row>
        <row r="484">
          <cell r="A484" t="str">
            <v>I</v>
          </cell>
          <cell r="DR484">
            <v>0</v>
          </cell>
        </row>
        <row r="485">
          <cell r="A485" t="str">
            <v>I</v>
          </cell>
          <cell r="DR485">
            <v>0</v>
          </cell>
        </row>
        <row r="486">
          <cell r="A486" t="str">
            <v>I</v>
          </cell>
          <cell r="DR486">
            <v>3820503.9380150954</v>
          </cell>
        </row>
        <row r="487">
          <cell r="A487" t="str">
            <v>I</v>
          </cell>
          <cell r="DR487">
            <v>0</v>
          </cell>
        </row>
        <row r="488">
          <cell r="A488" t="str">
            <v>I</v>
          </cell>
          <cell r="DR488">
            <v>11672118.124268349</v>
          </cell>
        </row>
        <row r="489">
          <cell r="A489" t="str">
            <v>I</v>
          </cell>
          <cell r="DR489">
            <v>0</v>
          </cell>
        </row>
        <row r="490">
          <cell r="A490" t="str">
            <v>I</v>
          </cell>
          <cell r="DR490">
            <v>0</v>
          </cell>
        </row>
        <row r="491">
          <cell r="A491" t="str">
            <v>I</v>
          </cell>
          <cell r="DR491">
            <v>0</v>
          </cell>
        </row>
        <row r="492">
          <cell r="A492" t="str">
            <v>I</v>
          </cell>
          <cell r="DR492" t="str">
            <v/>
          </cell>
        </row>
        <row r="493">
          <cell r="A493" t="str">
            <v>I</v>
          </cell>
          <cell r="DR493" t="str">
            <v/>
          </cell>
        </row>
        <row r="494">
          <cell r="A494" t="str">
            <v>I</v>
          </cell>
          <cell r="DR494" t="str">
            <v/>
          </cell>
        </row>
        <row r="495">
          <cell r="A495" t="str">
            <v>I</v>
          </cell>
          <cell r="DR495" t="str">
            <v/>
          </cell>
        </row>
        <row r="496">
          <cell r="A496" t="str">
            <v>I</v>
          </cell>
          <cell r="DR496">
            <v>0</v>
          </cell>
        </row>
        <row r="497">
          <cell r="A497" t="str">
            <v>I</v>
          </cell>
          <cell r="DR497">
            <v>0</v>
          </cell>
        </row>
        <row r="498">
          <cell r="A498" t="str">
            <v>I</v>
          </cell>
          <cell r="DR498">
            <v>0</v>
          </cell>
        </row>
        <row r="499">
          <cell r="A499" t="str">
            <v>I</v>
          </cell>
          <cell r="DR499">
            <v>0</v>
          </cell>
        </row>
        <row r="500">
          <cell r="A500" t="str">
            <v>I</v>
          </cell>
          <cell r="DR500">
            <v>0</v>
          </cell>
        </row>
        <row r="501">
          <cell r="A501" t="str">
            <v>I</v>
          </cell>
          <cell r="DR501">
            <v>0</v>
          </cell>
        </row>
        <row r="502">
          <cell r="A502" t="str">
            <v>I</v>
          </cell>
          <cell r="DR502" t="str">
            <v/>
          </cell>
        </row>
        <row r="503">
          <cell r="A503" t="str">
            <v>I</v>
          </cell>
          <cell r="DR503" t="str">
            <v/>
          </cell>
        </row>
        <row r="504">
          <cell r="DR504" t="str">
            <v/>
          </cell>
        </row>
      </sheetData>
      <sheetData sheetId="9" refreshError="1"/>
      <sheetData sheetId="10" refreshError="1"/>
      <sheetData sheetId="1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hs"/>
      <sheetName val="rab"/>
      <sheetName val="hrg_sat"/>
    </sheetNames>
    <sheetDataSet>
      <sheetData sheetId="0" refreshError="1"/>
      <sheetData sheetId="1" refreshError="1"/>
      <sheetData sheetId="2" refreshError="1"/>
      <sheetData sheetId="3" refreshError="1">
        <row r="14">
          <cell r="H14">
            <v>25000</v>
          </cell>
        </row>
        <row r="16">
          <cell r="H16">
            <v>35000</v>
          </cell>
        </row>
        <row r="21">
          <cell r="H21">
            <v>50000</v>
          </cell>
        </row>
        <row r="62">
          <cell r="H62">
            <v>3249753.0281451535</v>
          </cell>
        </row>
        <row r="74">
          <cell r="H74">
            <v>13000</v>
          </cell>
        </row>
        <row r="79">
          <cell r="H79">
            <v>44525</v>
          </cell>
        </row>
        <row r="92">
          <cell r="H92">
            <v>258500</v>
          </cell>
        </row>
        <row r="100">
          <cell r="H100">
            <v>552300</v>
          </cell>
        </row>
        <row r="106">
          <cell r="H106">
            <v>3685</v>
          </cell>
        </row>
        <row r="112">
          <cell r="H112">
            <v>173756</v>
          </cell>
        </row>
        <row r="132">
          <cell r="H132">
            <v>106286.69</v>
          </cell>
        </row>
        <row r="137">
          <cell r="H137">
            <v>6032</v>
          </cell>
        </row>
        <row r="138">
          <cell r="H138">
            <v>2000</v>
          </cell>
        </row>
        <row r="163">
          <cell r="H163">
            <v>232830</v>
          </cell>
        </row>
        <row r="165">
          <cell r="H165">
            <v>485188</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ak"/>
      <sheetName val="map2"/>
      <sheetName val="mapes"/>
      <sheetName val="map"/>
      <sheetName val="RKP"/>
      <sheetName val="DKH"/>
      <sheetName val="MPU"/>
      <sheetName val="LS"/>
      <sheetName val="ANMPU"/>
      <sheetName val="ANSUNG"/>
      <sheetName val="Antek1"/>
      <sheetName val="Antek2"/>
      <sheetName val="Antek3"/>
      <sheetName val="UPH"/>
      <sheetName val="BHN"/>
      <sheetName val="ALAT"/>
      <sheetName val="SUB"/>
      <sheetName val="BetonP"/>
      <sheetName val="CiptaM"/>
      <sheetName val="SHORING"/>
      <sheetName val="KONSEP"/>
      <sheetName val="Cacth Basin1"/>
      <sheetName val="RGD"/>
      <sheetName val="61004"/>
      <sheetName val="61005"/>
      <sheetName val="61006"/>
      <sheetName val="61007"/>
      <sheetName val="61008"/>
      <sheetName val="RCP"/>
      <sheetName val="Tendon"/>
    </sheetNames>
    <sheetDataSet>
      <sheetData sheetId="0"/>
      <sheetData sheetId="1">
        <row r="13">
          <cell r="R13">
            <v>0.04</v>
          </cell>
        </row>
      </sheetData>
      <sheetData sheetId="2"/>
      <sheetData sheetId="3">
        <row r="11">
          <cell r="V11">
            <v>0.1</v>
          </cell>
        </row>
        <row r="15">
          <cell r="N15">
            <v>730</v>
          </cell>
        </row>
        <row r="18">
          <cell r="V18">
            <v>1</v>
          </cell>
        </row>
        <row r="28">
          <cell r="V28">
            <v>30</v>
          </cell>
        </row>
        <row r="29">
          <cell r="V29">
            <v>7</v>
          </cell>
        </row>
        <row r="30">
          <cell r="V30">
            <v>30</v>
          </cell>
        </row>
        <row r="33">
          <cell r="V33">
            <v>6</v>
          </cell>
        </row>
        <row r="35">
          <cell r="V35">
            <v>1</v>
          </cell>
        </row>
        <row r="36">
          <cell r="V36">
            <v>1</v>
          </cell>
        </row>
        <row r="40">
          <cell r="N40">
            <v>0</v>
          </cell>
        </row>
      </sheetData>
      <sheetData sheetId="4">
        <row r="23">
          <cell r="N23">
            <v>95063345280</v>
          </cell>
        </row>
      </sheetData>
      <sheetData sheetId="5">
        <row r="19">
          <cell r="P19">
            <v>1533884400</v>
          </cell>
        </row>
        <row r="28">
          <cell r="P28">
            <v>1565710012</v>
          </cell>
        </row>
        <row r="39">
          <cell r="P39">
            <v>2814197664</v>
          </cell>
        </row>
        <row r="45">
          <cell r="P45">
            <v>1384590510</v>
          </cell>
        </row>
        <row r="80">
          <cell r="P80">
            <v>83797152884</v>
          </cell>
        </row>
        <row r="95">
          <cell r="P95">
            <v>2129254350</v>
          </cell>
        </row>
        <row r="100">
          <cell r="P100">
            <v>1838555460</v>
          </cell>
        </row>
      </sheetData>
      <sheetData sheetId="6"/>
      <sheetData sheetId="7"/>
      <sheetData sheetId="8">
        <row r="329">
          <cell r="M329">
            <v>221675322</v>
          </cell>
        </row>
      </sheetData>
      <sheetData sheetId="9">
        <row r="845">
          <cell r="M845">
            <v>585392</v>
          </cell>
        </row>
      </sheetData>
      <sheetData sheetId="10"/>
      <sheetData sheetId="11"/>
      <sheetData sheetId="12"/>
      <sheetData sheetId="13">
        <row r="15">
          <cell r="K15">
            <v>7140</v>
          </cell>
        </row>
        <row r="17">
          <cell r="K17">
            <v>12140</v>
          </cell>
        </row>
        <row r="50">
          <cell r="K50">
            <v>500</v>
          </cell>
        </row>
        <row r="54">
          <cell r="K54">
            <v>25000</v>
          </cell>
        </row>
        <row r="55">
          <cell r="K55">
            <v>400</v>
          </cell>
        </row>
        <row r="57">
          <cell r="K57">
            <v>50000</v>
          </cell>
        </row>
        <row r="58">
          <cell r="K58">
            <v>250</v>
          </cell>
        </row>
        <row r="59">
          <cell r="K59">
            <v>50000</v>
          </cell>
        </row>
        <row r="60">
          <cell r="K60">
            <v>500</v>
          </cell>
        </row>
        <row r="63">
          <cell r="K63">
            <v>10000</v>
          </cell>
        </row>
        <row r="64">
          <cell r="K64">
            <v>5000</v>
          </cell>
        </row>
        <row r="68">
          <cell r="K68">
            <v>10000</v>
          </cell>
        </row>
        <row r="71">
          <cell r="K71">
            <v>500</v>
          </cell>
        </row>
      </sheetData>
      <sheetData sheetId="14">
        <row r="16">
          <cell r="L16">
            <v>4500</v>
          </cell>
        </row>
        <row r="23">
          <cell r="L23">
            <v>6182</v>
          </cell>
        </row>
        <row r="31">
          <cell r="L31">
            <v>130000</v>
          </cell>
        </row>
        <row r="33">
          <cell r="L33">
            <v>130000</v>
          </cell>
        </row>
        <row r="38">
          <cell r="L38">
            <v>437500</v>
          </cell>
        </row>
        <row r="39">
          <cell r="L39">
            <v>472500</v>
          </cell>
        </row>
        <row r="40">
          <cell r="L40">
            <v>517500</v>
          </cell>
        </row>
        <row r="41">
          <cell r="L41">
            <v>567500</v>
          </cell>
        </row>
        <row r="42">
          <cell r="L42">
            <v>617500</v>
          </cell>
        </row>
        <row r="43">
          <cell r="L43">
            <v>700000</v>
          </cell>
        </row>
        <row r="48">
          <cell r="L48">
            <v>265000</v>
          </cell>
        </row>
        <row r="56">
          <cell r="L56">
            <v>237796000</v>
          </cell>
        </row>
        <row r="57">
          <cell r="L57">
            <v>396000</v>
          </cell>
        </row>
        <row r="62">
          <cell r="L62">
            <v>6750</v>
          </cell>
        </row>
      </sheetData>
      <sheetData sheetId="15">
        <row r="15">
          <cell r="K15">
            <v>300200</v>
          </cell>
        </row>
        <row r="19">
          <cell r="K19">
            <v>391000</v>
          </cell>
        </row>
        <row r="25">
          <cell r="K25">
            <v>292700</v>
          </cell>
        </row>
        <row r="32">
          <cell r="K32">
            <v>7600</v>
          </cell>
        </row>
        <row r="36">
          <cell r="K36">
            <v>402300</v>
          </cell>
        </row>
        <row r="38">
          <cell r="K38">
            <v>928400</v>
          </cell>
        </row>
        <row r="41">
          <cell r="K41">
            <v>717100</v>
          </cell>
        </row>
        <row r="43">
          <cell r="K43">
            <v>58400</v>
          </cell>
        </row>
      </sheetData>
      <sheetData sheetId="16"/>
      <sheetData sheetId="17">
        <row r="1">
          <cell r="K1">
            <v>0.9</v>
          </cell>
        </row>
      </sheetData>
      <sheetData sheetId="18"/>
      <sheetData sheetId="19"/>
      <sheetData sheetId="20">
        <row r="777">
          <cell r="G777">
            <v>0</v>
          </cell>
        </row>
      </sheetData>
      <sheetData sheetId="21">
        <row r="150">
          <cell r="L150">
            <v>2750</v>
          </cell>
        </row>
        <row r="152">
          <cell r="L152">
            <v>2500</v>
          </cell>
        </row>
        <row r="154">
          <cell r="L154">
            <v>50000</v>
          </cell>
        </row>
        <row r="160">
          <cell r="L160">
            <v>15000</v>
          </cell>
        </row>
        <row r="162">
          <cell r="L162">
            <v>7500</v>
          </cell>
        </row>
      </sheetData>
      <sheetData sheetId="22"/>
      <sheetData sheetId="23">
        <row r="46">
          <cell r="U46">
            <v>304065000</v>
          </cell>
        </row>
      </sheetData>
      <sheetData sheetId="24">
        <row r="113">
          <cell r="P113">
            <v>408105000</v>
          </cell>
        </row>
      </sheetData>
      <sheetData sheetId="25">
        <row r="109">
          <cell r="R109">
            <v>3158009092</v>
          </cell>
        </row>
      </sheetData>
      <sheetData sheetId="26">
        <row r="30">
          <cell r="R30">
            <v>90000000</v>
          </cell>
        </row>
      </sheetData>
      <sheetData sheetId="27">
        <row r="26">
          <cell r="N26">
            <v>247353673.84132418</v>
          </cell>
        </row>
      </sheetData>
      <sheetData sheetId="28"/>
      <sheetData sheetId="29">
        <row r="50">
          <cell r="E50">
            <v>1.6E-2</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 val="Analisa-4"/>
      <sheetName val="Analisa-5"/>
      <sheetName val="Chart1"/>
    </sheetNames>
    <sheetDataSet>
      <sheetData sheetId="0"/>
      <sheetData sheetId="1"/>
      <sheetData sheetId="2"/>
      <sheetData sheetId="3"/>
      <sheetData sheetId="4"/>
      <sheetData sheetId="5">
        <row r="8">
          <cell r="D8" t="str">
            <v>(L01)</v>
          </cell>
          <cell r="F8">
            <v>10776.785714285714</v>
          </cell>
        </row>
        <row r="9">
          <cell r="F9">
            <v>12919.642857142857</v>
          </cell>
        </row>
        <row r="10">
          <cell r="F10">
            <v>14348.214285714286</v>
          </cell>
        </row>
        <row r="48">
          <cell r="F48">
            <v>132900</v>
          </cell>
        </row>
        <row r="53">
          <cell r="F53">
            <v>291548.35817863757</v>
          </cell>
        </row>
        <row r="64">
          <cell r="F64">
            <v>12000</v>
          </cell>
        </row>
        <row r="70">
          <cell r="F70">
            <v>17500</v>
          </cell>
        </row>
        <row r="71">
          <cell r="F71">
            <v>3250000</v>
          </cell>
        </row>
        <row r="85">
          <cell r="F85">
            <v>18000</v>
          </cell>
        </row>
        <row r="91">
          <cell r="F91">
            <v>12000</v>
          </cell>
        </row>
      </sheetData>
      <sheetData sheetId="6"/>
      <sheetData sheetId="7"/>
      <sheetData sheetId="8">
        <row r="8">
          <cell r="AR8" t="str">
            <v>E01</v>
          </cell>
        </row>
        <row r="16">
          <cell r="AW16">
            <v>303249.81678448716</v>
          </cell>
        </row>
        <row r="17">
          <cell r="AW17">
            <v>475757.70838867361</v>
          </cell>
        </row>
      </sheetData>
      <sheetData sheetId="9"/>
      <sheetData sheetId="10">
        <row r="29">
          <cell r="E29">
            <v>1</v>
          </cell>
        </row>
      </sheetData>
      <sheetData sheetId="11">
        <row r="55">
          <cell r="U55">
            <v>51662.329014125702</v>
          </cell>
        </row>
      </sheetData>
      <sheetData sheetId="12"/>
      <sheetData sheetId="13"/>
      <sheetData sheetId="14"/>
      <sheetData sheetId="15"/>
      <sheetData sheetId="16"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te riek1"/>
      <sheetName val="pante riek"/>
    </sheetNames>
    <sheetDataSet>
      <sheetData sheetId="0" refreshError="1"/>
      <sheetData sheetId="1" refreshError="1">
        <row r="17">
          <cell r="F17">
            <v>83550000</v>
          </cell>
        </row>
        <row r="23">
          <cell r="F23">
            <v>156548417.10000002</v>
          </cell>
        </row>
        <row r="26">
          <cell r="F26">
            <v>55012122</v>
          </cell>
        </row>
        <row r="30">
          <cell r="F30">
            <v>277641480.19999999</v>
          </cell>
        </row>
        <row r="35">
          <cell r="F35">
            <v>312811007.04000002</v>
          </cell>
        </row>
        <row r="39">
          <cell r="F39">
            <v>63083909.299999997</v>
          </cell>
        </row>
        <row r="56">
          <cell r="F56">
            <v>954737991.24000001</v>
          </cell>
        </row>
        <row r="64">
          <cell r="F64">
            <v>3000000</v>
          </cell>
        </row>
        <row r="73">
          <cell r="F73">
            <v>177337468.10999998</v>
          </cell>
        </row>
        <row r="79">
          <cell r="F79">
            <v>9192061.3999999985</v>
          </cell>
        </row>
        <row r="85">
          <cell r="F85">
            <v>4945869</v>
          </cell>
        </row>
        <row r="87">
          <cell r="F87">
            <v>59440000</v>
          </cell>
        </row>
        <row r="90">
          <cell r="F90">
            <v>195000</v>
          </cell>
        </row>
        <row r="133">
          <cell r="F133">
            <v>181919667.43799999</v>
          </cell>
        </row>
        <row r="151">
          <cell r="F151">
            <v>123024157.5</v>
          </cell>
        </row>
        <row r="162">
          <cell r="F162">
            <v>100677707.99999999</v>
          </cell>
        </row>
        <row r="165">
          <cell r="F165">
            <v>69000000</v>
          </cell>
        </row>
        <row r="192">
          <cell r="C192">
            <v>2895325000</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o"/>
      <sheetName val="PARSITO"/>
      <sheetName val="REQ 4 WORK"/>
      <sheetName val="REQ 4 CHEK"/>
      <sheetName val="RL"/>
      <sheetName val="Req-4-Cek"/>
      <sheetName val="Req-4-Work"/>
      <sheetName val="RC"/>
      <sheetName val="R W"/>
    </sheetNames>
    <sheetDataSet>
      <sheetData sheetId="0" refreshError="1"/>
      <sheetData sheetId="1" refreshError="1"/>
      <sheetData sheetId="2" refreshError="1"/>
      <sheetData sheetId="3" refreshError="1"/>
      <sheetData sheetId="4" refreshError="1">
        <row r="5">
          <cell r="F5" t="str">
            <v>PEMELIHARAAN JEMBATAN NASIONAL SUMUT 7</v>
          </cell>
        </row>
        <row r="7">
          <cell r="F7" t="str">
            <v>07/KTR-APBN/33.04.471157-01/2008</v>
          </cell>
        </row>
        <row r="8">
          <cell r="F8" t="str">
            <v>25 JANUARI 2008</v>
          </cell>
        </row>
      </sheetData>
      <sheetData sheetId="5" refreshError="1"/>
      <sheetData sheetId="6" refreshError="1"/>
      <sheetData sheetId="7" refreshError="1"/>
      <sheetData sheetId="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
      <sheetName val="RAB "/>
      <sheetName val="SatPek"/>
      <sheetName val="HARGA SATUAN  "/>
      <sheetName val="ANALISA"/>
      <sheetName val="SKEDULMU"/>
      <sheetName val="tkdn "/>
      <sheetName val="JADWAL MOB"/>
      <sheetName val="ANTEK"/>
      <sheetName val="sub kontrakkan "/>
      <sheetName val="SPEK BAHAN"/>
      <sheetName val="Sheet1"/>
    </sheetNames>
    <sheetDataSet>
      <sheetData sheetId="0">
        <row r="10">
          <cell r="C10" t="str">
            <v>KEGIATAN</v>
          </cell>
        </row>
      </sheetData>
      <sheetData sheetId="1">
        <row r="10">
          <cell r="C10" t="str">
            <v>KEGIATAN</v>
          </cell>
        </row>
      </sheetData>
      <sheetData sheetId="2">
        <row r="10">
          <cell r="C10" t="str">
            <v>KEGIATAN</v>
          </cell>
        </row>
      </sheetData>
      <sheetData sheetId="3">
        <row r="25">
          <cell r="G25">
            <v>55000</v>
          </cell>
        </row>
        <row r="38">
          <cell r="G38">
            <v>17000</v>
          </cell>
        </row>
        <row r="39">
          <cell r="G39">
            <v>210000</v>
          </cell>
        </row>
        <row r="42">
          <cell r="G42">
            <v>2700000</v>
          </cell>
        </row>
        <row r="43">
          <cell r="G43">
            <v>17000</v>
          </cell>
        </row>
        <row r="44">
          <cell r="G44">
            <v>15000</v>
          </cell>
        </row>
      </sheetData>
      <sheetData sheetId="4"/>
      <sheetData sheetId="5"/>
      <sheetData sheetId="6"/>
      <sheetData sheetId="7"/>
      <sheetData sheetId="8"/>
      <sheetData sheetId="9"/>
      <sheetData sheetId="10"/>
      <sheetData sheetId="1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2)"/>
      <sheetName val="SUM"/>
      <sheetName val="BILL NO.1"/>
      <sheetName val="sum bill no. 2"/>
      <sheetName val="BILL NO. 2.1"/>
      <sheetName val="analisa2.1"/>
      <sheetName val="BILL NO. 2.2"/>
      <sheetName val="analisa2.2"/>
      <sheetName val="BILL NO.2.3"/>
      <sheetName val="analisa2.3"/>
      <sheetName val="BILL NO. 2.4"/>
      <sheetName val="analisa2.4"/>
      <sheetName val="BILL NO.  2.5"/>
      <sheetName val="analisa 2.5"/>
      <sheetName val="BILL NO 2.6"/>
      <sheetName val="analisa 2.6"/>
      <sheetName val="BILL NO 2.7"/>
      <sheetName val="analisa 2.7"/>
      <sheetName val="Sum Bill No. 3"/>
      <sheetName val="Bill No 3.1"/>
      <sheetName val="analisa 3.1"/>
      <sheetName val="BILL NO 3.2_3.5"/>
      <sheetName val="analisa 3.2_3.5"/>
      <sheetName val="Sum Bill No. 4"/>
      <sheetName val="BILL NO. 4.1 "/>
      <sheetName val="analisa 4.1"/>
      <sheetName val="BILL NO 4.2_4.4"/>
      <sheetName val="analisa 4.2_4.4"/>
      <sheetName val="Sum Bill No.5"/>
      <sheetName val="BILL 5.1_5.3"/>
      <sheetName val="analisa 5.3"/>
      <sheetName val="Sum Prov_Sum"/>
      <sheetName val="analisa Prov_Sum"/>
      <sheetName val="List_of_UnitPrice"/>
      <sheetName val="ANALISA"/>
      <sheetName val="Sheet1"/>
      <sheetName val="AnTbhn"/>
      <sheetName val="BASICPRICE"/>
      <sheetName val="HSurvey"/>
      <sheetName val="BOQnew"/>
      <sheetName val="Beton"/>
      <sheetName val="REKAP_Package2"/>
      <sheetName val="REKAP"/>
      <sheetName val="Buy_Back"/>
      <sheetName val="61004"/>
      <sheetName val="61005"/>
      <sheetName val="61006"/>
      <sheetName val="61007"/>
      <sheetName val="61008"/>
      <sheetName val="Dashboard"/>
      <sheetName val="UNBALANCE"/>
      <sheetName val="Anal.alat"/>
    </sheetNames>
    <sheetDataSet>
      <sheetData sheetId="0"/>
      <sheetData sheetId="1"/>
      <sheetData sheetId="2"/>
      <sheetData sheetId="3"/>
      <sheetData sheetId="4"/>
      <sheetData sheetId="5">
        <row r="1">
          <cell r="B1" t="str">
            <v>Unit Price Analisys Bill No. 2.1</v>
          </cell>
        </row>
      </sheetData>
      <sheetData sheetId="6"/>
      <sheetData sheetId="7"/>
      <sheetData sheetId="8"/>
      <sheetData sheetId="9"/>
      <sheetData sheetId="10"/>
      <sheetData sheetId="11"/>
      <sheetData sheetId="12"/>
      <sheetData sheetId="13"/>
      <sheetData sheetId="14"/>
      <sheetData sheetId="15">
        <row r="1">
          <cell r="B1" t="str">
            <v>Unit Price Analisys Bill No. 2.6</v>
          </cell>
        </row>
        <row r="2">
          <cell r="B2" t="str">
            <v>Bill of quantities, rates and prices</v>
          </cell>
        </row>
        <row r="3">
          <cell r="B3" t="str">
            <v xml:space="preserve">PROYEK                 </v>
          </cell>
          <cell r="D3" t="str">
            <v>: URBAN DRAINAGE_PACKAGE I</v>
          </cell>
        </row>
        <row r="4">
          <cell r="B4" t="str">
            <v>Name of Works</v>
          </cell>
          <cell r="D4" t="str">
            <v>: 2.6   Concrete Slab ( Typical )</v>
          </cell>
        </row>
        <row r="5">
          <cell r="B5" t="str">
            <v xml:space="preserve">Subject </v>
          </cell>
          <cell r="D5" t="str">
            <v xml:space="preserve">: Typical Slab Bridge </v>
          </cell>
        </row>
        <row r="6">
          <cell r="B6" t="str">
            <v xml:space="preserve">Location </v>
          </cell>
          <cell r="D6" t="str">
            <v>: Banda Aceh Zone 5</v>
          </cell>
        </row>
        <row r="8">
          <cell r="B8" t="str">
            <v xml:space="preserve">Type 1 </v>
          </cell>
          <cell r="G8" t="str">
            <v>B = 0.70 m ; L = 4.00 m ; t = 0.15 m</v>
          </cell>
        </row>
        <row r="9">
          <cell r="B9" t="str">
            <v>NO</v>
          </cell>
          <cell r="C9" t="str">
            <v>URAIAN PEKERJAAN</v>
          </cell>
          <cell r="D9" t="str">
            <v>SATUAN</v>
          </cell>
          <cell r="E9" t="str">
            <v>VOLUME</v>
          </cell>
          <cell r="F9" t="str">
            <v>HARGASATUAN(Rp.)</v>
          </cell>
          <cell r="G9" t="str">
            <v>JUMLAHHARGA(Rp.)</v>
          </cell>
        </row>
        <row r="10">
          <cell r="B10" t="str">
            <v>II.</v>
          </cell>
          <cell r="C10" t="str">
            <v>Slab/Plat masuk rumah</v>
          </cell>
          <cell r="G10">
            <v>4100353.8835304445</v>
          </cell>
        </row>
        <row r="11">
          <cell r="A11" t="str">
            <v>item6</v>
          </cell>
          <cell r="B11">
            <v>1</v>
          </cell>
          <cell r="C11" t="str">
            <v>Stone Masonry 1 : 4</v>
          </cell>
          <cell r="D11" t="str">
            <v>m3i</v>
          </cell>
          <cell r="F11">
            <v>647487.571</v>
          </cell>
          <cell r="G11">
            <v>0</v>
          </cell>
        </row>
        <row r="12">
          <cell r="A12" t="str">
            <v>item12b</v>
          </cell>
          <cell r="B12">
            <v>2</v>
          </cell>
          <cell r="C12" t="str">
            <v>Concrete Pre-cast K-250 Type Slab</v>
          </cell>
          <cell r="D12" t="str">
            <v>m3i</v>
          </cell>
          <cell r="E12">
            <v>0.6</v>
          </cell>
          <cell r="F12">
            <v>2622758.5558840749</v>
          </cell>
          <cell r="G12">
            <v>1573655.1335304449</v>
          </cell>
        </row>
        <row r="13">
          <cell r="A13" t="str">
            <v>item15</v>
          </cell>
          <cell r="B13">
            <v>3</v>
          </cell>
          <cell r="C13" t="str">
            <v>Reinforcement bar</v>
          </cell>
          <cell r="D13" t="str">
            <v>Kg</v>
          </cell>
          <cell r="E13">
            <v>200</v>
          </cell>
          <cell r="F13">
            <v>12633.493749999998</v>
          </cell>
          <cell r="G13">
            <v>2526698.7499999995</v>
          </cell>
        </row>
        <row r="14">
          <cell r="A14" t="str">
            <v>item7</v>
          </cell>
          <cell r="B14">
            <v>4</v>
          </cell>
          <cell r="C14" t="str">
            <v>Plastering 1 : 3</v>
          </cell>
          <cell r="D14" t="str">
            <v>m2</v>
          </cell>
          <cell r="F14">
            <v>41296.199999999997</v>
          </cell>
          <cell r="G14">
            <v>0</v>
          </cell>
        </row>
        <row r="15">
          <cell r="B15" t="str">
            <v>JUMLAH</v>
          </cell>
          <cell r="G15">
            <v>4100353.8835304445</v>
          </cell>
        </row>
        <row r="16">
          <cell r="A16" t="str">
            <v xml:space="preserve">Type 1 </v>
          </cell>
          <cell r="B16" t="str">
            <v>Dibulatkan</v>
          </cell>
          <cell r="G16">
            <v>4100353</v>
          </cell>
        </row>
        <row r="19">
          <cell r="B19" t="str">
            <v xml:space="preserve">Type 2 </v>
          </cell>
          <cell r="G19" t="str">
            <v>B = 0.80 m ; L = 4.00 m ; t = 0.15 m</v>
          </cell>
        </row>
        <row r="20">
          <cell r="B20" t="str">
            <v>NO</v>
          </cell>
          <cell r="C20" t="str">
            <v>URAIAN PEKERJAAN</v>
          </cell>
          <cell r="D20" t="str">
            <v>SATUAN</v>
          </cell>
          <cell r="E20" t="str">
            <v>VOLUME</v>
          </cell>
          <cell r="F20" t="str">
            <v>HARGASATUAN(Rp.)</v>
          </cell>
          <cell r="G20" t="str">
            <v>JUMLAHHARGA(Rp.)</v>
          </cell>
        </row>
        <row r="21">
          <cell r="B21" t="str">
            <v>II.</v>
          </cell>
          <cell r="C21" t="str">
            <v>Stab/Plat masuk rumah</v>
          </cell>
          <cell r="G21">
            <v>4257719.3968834896</v>
          </cell>
        </row>
        <row r="22">
          <cell r="B22">
            <v>1</v>
          </cell>
          <cell r="C22" t="str">
            <v>Stone Masonry 1 : 4</v>
          </cell>
          <cell r="D22" t="str">
            <v>m3</v>
          </cell>
          <cell r="F22">
            <v>647487.571</v>
          </cell>
          <cell r="G22">
            <v>0</v>
          </cell>
        </row>
        <row r="23">
          <cell r="B23">
            <v>2</v>
          </cell>
          <cell r="C23" t="str">
            <v>Concrete Pre-cast K-250 Type Slab</v>
          </cell>
          <cell r="D23" t="str">
            <v>m3</v>
          </cell>
          <cell r="E23">
            <v>0.66</v>
          </cell>
          <cell r="F23">
            <v>2622758.5558840749</v>
          </cell>
          <cell r="G23">
            <v>1731020.6468834896</v>
          </cell>
        </row>
        <row r="24">
          <cell r="B24">
            <v>3</v>
          </cell>
          <cell r="C24" t="str">
            <v>Reinforcement bar</v>
          </cell>
          <cell r="D24" t="str">
            <v>Kg</v>
          </cell>
          <cell r="E24">
            <v>200</v>
          </cell>
          <cell r="F24">
            <v>12633.493749999998</v>
          </cell>
          <cell r="G24">
            <v>2526698.7499999995</v>
          </cell>
        </row>
        <row r="25">
          <cell r="B25">
            <v>4</v>
          </cell>
          <cell r="C25" t="str">
            <v>Plastering 1 : 3</v>
          </cell>
          <cell r="D25" t="str">
            <v>fil2</v>
          </cell>
          <cell r="F25">
            <v>41296.199999999997</v>
          </cell>
          <cell r="G25">
            <v>0</v>
          </cell>
        </row>
        <row r="26">
          <cell r="B26" t="str">
            <v>JUMLAH</v>
          </cell>
          <cell r="G26">
            <v>4257719.3968834896</v>
          </cell>
        </row>
        <row r="27">
          <cell r="A27" t="str">
            <v xml:space="preserve">Type 2 </v>
          </cell>
          <cell r="B27" t="str">
            <v>Dibulatkan</v>
          </cell>
          <cell r="G27">
            <v>4257719</v>
          </cell>
        </row>
        <row r="30">
          <cell r="B30" t="str">
            <v xml:space="preserve">Type 3 </v>
          </cell>
          <cell r="G30" t="str">
            <v>B = 0.90 m ; L = 4.00 m ; t = 0.15 m</v>
          </cell>
        </row>
        <row r="31">
          <cell r="B31" t="str">
            <v>NO</v>
          </cell>
          <cell r="C31" t="str">
            <v>URAIAN PEKERJAAN</v>
          </cell>
          <cell r="D31" t="str">
            <v>SATUAN</v>
          </cell>
          <cell r="E31" t="str">
            <v>VOLUME</v>
          </cell>
          <cell r="F31" t="str">
            <v>HARGASATUAN(Rp.)</v>
          </cell>
          <cell r="G31" t="str">
            <v>JUMLAHHARGA(Rp.)</v>
          </cell>
        </row>
        <row r="32">
          <cell r="B32" t="str">
            <v>II.</v>
          </cell>
          <cell r="C32" t="str">
            <v>Slab/Plat masuk rumah</v>
          </cell>
          <cell r="G32">
            <v>4415084.9102365337</v>
          </cell>
        </row>
        <row r="33">
          <cell r="B33">
            <v>1</v>
          </cell>
          <cell r="C33" t="str">
            <v>Stone Masonry 1 : 4</v>
          </cell>
          <cell r="D33" t="str">
            <v>m3</v>
          </cell>
          <cell r="E33">
            <v>0</v>
          </cell>
          <cell r="F33">
            <v>647487.571</v>
          </cell>
          <cell r="G33">
            <v>0</v>
          </cell>
        </row>
        <row r="34">
          <cell r="B34">
            <v>2</v>
          </cell>
          <cell r="C34" t="str">
            <v>Concrete Pre-cast K-250 Type Slab</v>
          </cell>
          <cell r="D34" t="str">
            <v>m3</v>
          </cell>
          <cell r="E34">
            <v>0.72</v>
          </cell>
          <cell r="F34">
            <v>2622758.5558840749</v>
          </cell>
          <cell r="G34">
            <v>1888386.1602365337</v>
          </cell>
        </row>
        <row r="35">
          <cell r="B35">
            <v>3</v>
          </cell>
          <cell r="C35" t="str">
            <v>Reinforcement bar</v>
          </cell>
          <cell r="D35" t="str">
            <v>Kg</v>
          </cell>
          <cell r="E35">
            <v>200</v>
          </cell>
          <cell r="F35">
            <v>12633.493749999998</v>
          </cell>
          <cell r="G35">
            <v>2526698.7499999995</v>
          </cell>
        </row>
        <row r="36">
          <cell r="B36">
            <v>4</v>
          </cell>
          <cell r="C36" t="str">
            <v>Plastering 1 : 3</v>
          </cell>
          <cell r="D36" t="str">
            <v>m2</v>
          </cell>
          <cell r="E36">
            <v>0</v>
          </cell>
          <cell r="F36">
            <v>41296.199999999997</v>
          </cell>
          <cell r="G36">
            <v>0</v>
          </cell>
        </row>
        <row r="37">
          <cell r="B37" t="str">
            <v>JUMLAH</v>
          </cell>
          <cell r="G37">
            <v>4415084.9102365337</v>
          </cell>
        </row>
        <row r="38">
          <cell r="A38" t="str">
            <v xml:space="preserve">Type 3 </v>
          </cell>
          <cell r="B38" t="str">
            <v>Dibulatkan</v>
          </cell>
          <cell r="G38">
            <v>4415084</v>
          </cell>
        </row>
        <row r="41">
          <cell r="B41" t="str">
            <v>Type 4</v>
          </cell>
          <cell r="G41" t="str">
            <v xml:space="preserve"> B = 1.00 m ; L = 4.00 m ; t = 0.15 m</v>
          </cell>
        </row>
        <row r="42">
          <cell r="B42" t="str">
            <v>NO</v>
          </cell>
          <cell r="C42" t="str">
            <v>URAIAN PEKERJAAN</v>
          </cell>
          <cell r="D42" t="str">
            <v>SATUAN</v>
          </cell>
          <cell r="E42" t="str">
            <v>VOLUME</v>
          </cell>
          <cell r="F42" t="str">
            <v>HARGASATUAN(Rp.)</v>
          </cell>
          <cell r="G42" t="str">
            <v>JUMLAHHARGA(Rp.)</v>
          </cell>
        </row>
        <row r="43">
          <cell r="B43" t="str">
            <v>II.</v>
          </cell>
          <cell r="C43" t="str">
            <v>Slab/Plat masuk rumah</v>
          </cell>
          <cell r="G43">
            <v>4572450.4235895779</v>
          </cell>
        </row>
        <row r="44">
          <cell r="B44">
            <v>1</v>
          </cell>
          <cell r="C44" t="str">
            <v>Stone Masonry 1 : 4</v>
          </cell>
          <cell r="D44" t="str">
            <v>m3</v>
          </cell>
          <cell r="E44">
            <v>0</v>
          </cell>
          <cell r="F44">
            <v>647487.571</v>
          </cell>
          <cell r="G44">
            <v>0</v>
          </cell>
        </row>
        <row r="45">
          <cell r="B45">
            <v>2</v>
          </cell>
          <cell r="C45" t="str">
            <v>Concrete Pre-cast K-250 Type Slab</v>
          </cell>
          <cell r="D45" t="str">
            <v>m3</v>
          </cell>
          <cell r="E45">
            <v>0.78</v>
          </cell>
          <cell r="F45">
            <v>2622758.5558840749</v>
          </cell>
          <cell r="G45">
            <v>2045751.6735895784</v>
          </cell>
        </row>
        <row r="46">
          <cell r="B46">
            <v>3</v>
          </cell>
          <cell r="C46" t="str">
            <v>Reinforcement bar</v>
          </cell>
          <cell r="D46" t="str">
            <v>Kg</v>
          </cell>
          <cell r="E46">
            <v>200</v>
          </cell>
          <cell r="F46">
            <v>12633.493749999998</v>
          </cell>
          <cell r="G46">
            <v>2526698.7499999995</v>
          </cell>
        </row>
        <row r="47">
          <cell r="B47">
            <v>4</v>
          </cell>
          <cell r="C47" t="str">
            <v>Plastering 1 : 3</v>
          </cell>
          <cell r="D47" t="str">
            <v>in2</v>
          </cell>
          <cell r="E47">
            <v>0</v>
          </cell>
          <cell r="F47">
            <v>41296.199999999997</v>
          </cell>
          <cell r="G47">
            <v>0</v>
          </cell>
        </row>
        <row r="48">
          <cell r="B48" t="str">
            <v>JUMLAH</v>
          </cell>
          <cell r="G48">
            <v>4572450.4235895779</v>
          </cell>
        </row>
        <row r="49">
          <cell r="A49" t="str">
            <v>Type 4</v>
          </cell>
          <cell r="B49" t="str">
            <v>Dibulatkan</v>
          </cell>
          <cell r="G49">
            <v>4572450</v>
          </cell>
        </row>
        <row r="52">
          <cell r="B52" t="str">
            <v xml:space="preserve">Type 5 </v>
          </cell>
          <cell r="G52" t="str">
            <v>B = 1.10 m ; L = 4.00 m ; t = 0.15 m</v>
          </cell>
        </row>
        <row r="53">
          <cell r="B53" t="str">
            <v>NO</v>
          </cell>
          <cell r="C53" t="str">
            <v>URAIAN PEKERJAAN</v>
          </cell>
          <cell r="D53" t="str">
            <v>SATUAN</v>
          </cell>
          <cell r="E53" t="str">
            <v>VOLUME</v>
          </cell>
          <cell r="F53" t="str">
            <v>HARGASATUAN(Rp.)</v>
          </cell>
          <cell r="G53" t="str">
            <v>JUMLAHHARGA(Rp.)</v>
          </cell>
        </row>
        <row r="54">
          <cell r="B54" t="str">
            <v>II.</v>
          </cell>
          <cell r="C54" t="str">
            <v>Slab/Plat masuk rumah</v>
          </cell>
          <cell r="G54">
            <v>4729815.9369426221</v>
          </cell>
        </row>
        <row r="55">
          <cell r="B55">
            <v>1</v>
          </cell>
          <cell r="C55" t="str">
            <v>Stone Masonry 1 : 4</v>
          </cell>
          <cell r="D55" t="str">
            <v>m'</v>
          </cell>
          <cell r="E55">
            <v>0</v>
          </cell>
          <cell r="F55">
            <v>647487.571</v>
          </cell>
          <cell r="G55">
            <v>0</v>
          </cell>
        </row>
        <row r="56">
          <cell r="B56">
            <v>2</v>
          </cell>
          <cell r="C56" t="str">
            <v>Concrete Pre-cast K-250 Type Slab</v>
          </cell>
          <cell r="D56" t="str">
            <v>m3</v>
          </cell>
          <cell r="E56">
            <v>0.84</v>
          </cell>
          <cell r="F56">
            <v>2622758.5558840749</v>
          </cell>
          <cell r="G56">
            <v>2203117.186942623</v>
          </cell>
        </row>
        <row r="57">
          <cell r="B57">
            <v>3</v>
          </cell>
          <cell r="C57" t="str">
            <v>Reinforcement bar</v>
          </cell>
          <cell r="D57" t="str">
            <v>Kg</v>
          </cell>
          <cell r="E57">
            <v>200</v>
          </cell>
          <cell r="F57">
            <v>12633.493749999998</v>
          </cell>
          <cell r="G57">
            <v>2526698.7499999995</v>
          </cell>
        </row>
        <row r="58">
          <cell r="B58">
            <v>4</v>
          </cell>
          <cell r="C58" t="str">
            <v>Plastering 1 : 3</v>
          </cell>
          <cell r="D58" t="str">
            <v>m2</v>
          </cell>
          <cell r="E58">
            <v>0</v>
          </cell>
          <cell r="F58">
            <v>41296.199999999997</v>
          </cell>
          <cell r="G58">
            <v>0</v>
          </cell>
        </row>
        <row r="59">
          <cell r="B59" t="str">
            <v>JUMLAH</v>
          </cell>
          <cell r="G59">
            <v>4729815.9369426221</v>
          </cell>
        </row>
        <row r="60">
          <cell r="A60" t="str">
            <v xml:space="preserve">Type 5 </v>
          </cell>
          <cell r="B60" t="str">
            <v>Dibulatkan</v>
          </cell>
          <cell r="G60">
            <v>4729815</v>
          </cell>
        </row>
        <row r="63">
          <cell r="B63" t="str">
            <v xml:space="preserve">Type 6 </v>
          </cell>
          <cell r="G63" t="str">
            <v>B = 1.20 m ; L = 4.00 m ; t = 0.15 m</v>
          </cell>
        </row>
        <row r="64">
          <cell r="B64" t="str">
            <v>NO</v>
          </cell>
          <cell r="C64" t="str">
            <v>URAIAN PEKERJAAN</v>
          </cell>
          <cell r="D64" t="str">
            <v>SATUAN</v>
          </cell>
          <cell r="E64" t="str">
            <v>VOLUME</v>
          </cell>
          <cell r="F64" t="str">
            <v>HARGASATUAN(Rp.)</v>
          </cell>
          <cell r="G64" t="str">
            <v>JUMLAHHARGA(Rp.)</v>
          </cell>
        </row>
        <row r="65">
          <cell r="B65" t="str">
            <v>II.</v>
          </cell>
          <cell r="C65" t="str">
            <v>Slab/Plat masuk rumah</v>
          </cell>
          <cell r="G65">
            <v>4937715.4252956677</v>
          </cell>
        </row>
        <row r="66">
          <cell r="B66">
            <v>1</v>
          </cell>
          <cell r="C66" t="str">
            <v>Stone Masonry 1 : 4</v>
          </cell>
          <cell r="D66" t="str">
            <v>m3</v>
          </cell>
          <cell r="E66">
            <v>0</v>
          </cell>
          <cell r="F66">
            <v>647487.571</v>
          </cell>
          <cell r="G66">
            <v>0</v>
          </cell>
        </row>
        <row r="67">
          <cell r="B67">
            <v>2</v>
          </cell>
          <cell r="C67" t="str">
            <v>Concrete Pre-cast K-250 Type Stab</v>
          </cell>
          <cell r="D67" t="str">
            <v>m3</v>
          </cell>
          <cell r="E67">
            <v>0.9</v>
          </cell>
          <cell r="F67">
            <v>2622758.5558840749</v>
          </cell>
          <cell r="G67">
            <v>2360482.7002956676</v>
          </cell>
        </row>
        <row r="68">
          <cell r="B68">
            <v>3</v>
          </cell>
          <cell r="C68" t="str">
            <v>Reinforcement bar</v>
          </cell>
          <cell r="D68" t="str">
            <v>Kg</v>
          </cell>
          <cell r="E68">
            <v>204</v>
          </cell>
          <cell r="F68">
            <v>12633.493749999998</v>
          </cell>
          <cell r="G68">
            <v>2577232.7249999996</v>
          </cell>
        </row>
        <row r="69">
          <cell r="B69">
            <v>4</v>
          </cell>
          <cell r="C69" t="str">
            <v>Plastering 1 : 3</v>
          </cell>
          <cell r="D69" t="str">
            <v>m2</v>
          </cell>
          <cell r="E69">
            <v>0</v>
          </cell>
          <cell r="F69">
            <v>41296.199999999997</v>
          </cell>
          <cell r="G69">
            <v>0</v>
          </cell>
        </row>
        <row r="70">
          <cell r="B70" t="str">
            <v>JUMLAH</v>
          </cell>
          <cell r="G70">
            <v>4937715.4252956677</v>
          </cell>
        </row>
        <row r="71">
          <cell r="A71" t="str">
            <v xml:space="preserve">Type 6 </v>
          </cell>
          <cell r="B71" t="str">
            <v>Dibulatkan</v>
          </cell>
          <cell r="G71">
            <v>4937715</v>
          </cell>
        </row>
        <row r="74">
          <cell r="B74" t="str">
            <v xml:space="preserve">Type 7 </v>
          </cell>
          <cell r="G74" t="str">
            <v>B = 1.50 m ; L = 4.00 m ; t = 0.15 m</v>
          </cell>
        </row>
        <row r="75">
          <cell r="B75" t="str">
            <v>NO</v>
          </cell>
          <cell r="C75" t="str">
            <v>URAIAN PEKERJAAN</v>
          </cell>
          <cell r="D75" t="str">
            <v>SATUAN</v>
          </cell>
          <cell r="E75" t="str">
            <v>VOLUME</v>
          </cell>
          <cell r="F75" t="str">
            <v>HARGASATUAN(Rp.)</v>
          </cell>
          <cell r="G75" t="str">
            <v>JUMLAHHARGA(Rp.)</v>
          </cell>
        </row>
        <row r="76">
          <cell r="B76" t="str">
            <v>II.</v>
          </cell>
          <cell r="C76" t="str">
            <v>Slab/Plat masuk rumah</v>
          </cell>
          <cell r="G76">
            <v>5548780.3966048006</v>
          </cell>
        </row>
        <row r="77">
          <cell r="B77">
            <v>1</v>
          </cell>
          <cell r="C77" t="str">
            <v>Stone Masonry 1 : 4</v>
          </cell>
          <cell r="D77" t="str">
            <v>m3</v>
          </cell>
          <cell r="E77">
            <v>0</v>
          </cell>
          <cell r="F77">
            <v>647487.571</v>
          </cell>
          <cell r="G77">
            <v>0</v>
          </cell>
        </row>
        <row r="78">
          <cell r="B78">
            <v>2</v>
          </cell>
          <cell r="C78" t="str">
            <v>Concrete Pre-cast K-250 Type Slab</v>
          </cell>
          <cell r="D78" t="str">
            <v>m3</v>
          </cell>
          <cell r="E78">
            <v>1.08</v>
          </cell>
          <cell r="F78">
            <v>2622758.5558840749</v>
          </cell>
          <cell r="G78">
            <v>2832579.2403548011</v>
          </cell>
        </row>
        <row r="79">
          <cell r="B79">
            <v>3</v>
          </cell>
          <cell r="C79" t="str">
            <v>Reinforcement bar</v>
          </cell>
          <cell r="D79" t="str">
            <v>Kg</v>
          </cell>
          <cell r="E79">
            <v>215</v>
          </cell>
          <cell r="F79">
            <v>12633.493749999998</v>
          </cell>
          <cell r="G79">
            <v>2716201.1562499995</v>
          </cell>
        </row>
        <row r="80">
          <cell r="B80">
            <v>4</v>
          </cell>
          <cell r="C80" t="str">
            <v>Plastering 1 : 3</v>
          </cell>
          <cell r="D80" t="str">
            <v>m2</v>
          </cell>
          <cell r="E80">
            <v>0</v>
          </cell>
          <cell r="F80">
            <v>41296.199999999997</v>
          </cell>
          <cell r="G80">
            <v>0</v>
          </cell>
        </row>
        <row r="81">
          <cell r="B81" t="str">
            <v>JUMLAH</v>
          </cell>
          <cell r="G81">
            <v>5548780.3966048006</v>
          </cell>
        </row>
        <row r="82">
          <cell r="A82" t="str">
            <v xml:space="preserve">Type 7 </v>
          </cell>
          <cell r="B82" t="str">
            <v>Dibulatkan</v>
          </cell>
          <cell r="G82">
            <v>5548780</v>
          </cell>
        </row>
        <row r="85">
          <cell r="B85" t="str">
            <v xml:space="preserve">Type 8 </v>
          </cell>
          <cell r="G85" t="str">
            <v>B = 1.60 m ; L = 4.00 m ; t = 0.20 m</v>
          </cell>
        </row>
        <row r="86">
          <cell r="B86" t="str">
            <v>NO</v>
          </cell>
          <cell r="C86" t="str">
            <v>URAIAN PEKERJAAN</v>
          </cell>
          <cell r="D86" t="str">
            <v>SATUAN</v>
          </cell>
          <cell r="E86" t="str">
            <v>VOLUME</v>
          </cell>
          <cell r="F86" t="str">
            <v>HARGASATUAN(Rp.)</v>
          </cell>
          <cell r="G86" t="str">
            <v>JUMLAHHARGA(Rp.)</v>
          </cell>
        </row>
        <row r="87">
          <cell r="B87" t="str">
            <v>II.</v>
          </cell>
          <cell r="C87" t="str">
            <v>Slab/Plat masuk rumah</v>
          </cell>
          <cell r="G87">
            <v>7271301.3799437936</v>
          </cell>
        </row>
        <row r="88">
          <cell r="B88">
            <v>1</v>
          </cell>
          <cell r="C88" t="str">
            <v>Stone Masonry 1 : 4</v>
          </cell>
          <cell r="D88" t="str">
            <v>m3</v>
          </cell>
          <cell r="E88">
            <v>0</v>
          </cell>
          <cell r="F88">
            <v>647487.571</v>
          </cell>
          <cell r="G88">
            <v>0</v>
          </cell>
        </row>
        <row r="89">
          <cell r="B89">
            <v>2</v>
          </cell>
          <cell r="C89" t="str">
            <v>Concrete Pre-cast K-250 Type Slab</v>
          </cell>
          <cell r="D89" t="str">
            <v>m3</v>
          </cell>
          <cell r="E89">
            <v>1.52</v>
          </cell>
          <cell r="F89">
            <v>2622758.5558840749</v>
          </cell>
          <cell r="G89">
            <v>3986593.0049437936</v>
          </cell>
        </row>
        <row r="90">
          <cell r="B90">
            <v>3</v>
          </cell>
          <cell r="C90" t="str">
            <v>Reinforcement bar</v>
          </cell>
          <cell r="D90" t="str">
            <v>Kg</v>
          </cell>
          <cell r="E90">
            <v>260</v>
          </cell>
          <cell r="F90">
            <v>12633.493749999998</v>
          </cell>
          <cell r="G90">
            <v>3284708.3749999995</v>
          </cell>
        </row>
        <row r="91">
          <cell r="B91">
            <v>4</v>
          </cell>
          <cell r="C91" t="str">
            <v>Plastering 1 : 3</v>
          </cell>
          <cell r="D91" t="str">
            <v>m2</v>
          </cell>
          <cell r="E91">
            <v>0</v>
          </cell>
          <cell r="F91">
            <v>41296.199999999997</v>
          </cell>
          <cell r="G91">
            <v>0</v>
          </cell>
        </row>
        <row r="92">
          <cell r="B92" t="str">
            <v>JUMLAH</v>
          </cell>
          <cell r="G92">
            <v>7271301.3799437936</v>
          </cell>
        </row>
        <row r="93">
          <cell r="A93" t="str">
            <v xml:space="preserve">Type 8 </v>
          </cell>
          <cell r="B93" t="str">
            <v>Dibulatkan</v>
          </cell>
          <cell r="G93">
            <v>7271301</v>
          </cell>
        </row>
        <row r="96">
          <cell r="B96" t="str">
            <v>Type 9</v>
          </cell>
          <cell r="E96" t="str">
            <v>B = 1.70 m ; L = 4.00 m ; t = 0.20 m</v>
          </cell>
        </row>
        <row r="97">
          <cell r="B97" t="str">
            <v>NO</v>
          </cell>
          <cell r="C97" t="str">
            <v>URAIAN PEKERJAAN</v>
          </cell>
          <cell r="D97" t="str">
            <v>SATUAN</v>
          </cell>
          <cell r="E97" t="str">
            <v>VOLUME</v>
          </cell>
          <cell r="F97" t="str">
            <v>HARGASATUAN(Rp.)</v>
          </cell>
          <cell r="G97" t="str">
            <v>JUMLAHHARGA(Rp.)</v>
          </cell>
        </row>
        <row r="98">
          <cell r="B98" t="str">
            <v>II.</v>
          </cell>
          <cell r="C98" t="str">
            <v>Slab/Plat masuk rumah</v>
          </cell>
          <cell r="G98">
            <v>7986461.8144145198</v>
          </cell>
        </row>
        <row r="99">
          <cell r="B99">
            <v>1</v>
          </cell>
          <cell r="C99" t="str">
            <v>Stone Masonry 1 : 4</v>
          </cell>
          <cell r="D99" t="str">
            <v>m3</v>
          </cell>
          <cell r="E99">
            <v>0</v>
          </cell>
          <cell r="F99">
            <v>647487.571</v>
          </cell>
          <cell r="G99">
            <v>0</v>
          </cell>
        </row>
        <row r="100">
          <cell r="B100">
            <v>2</v>
          </cell>
          <cell r="C100" t="str">
            <v>Concrete Pre-cast K-250 Type Slab</v>
          </cell>
          <cell r="D100" t="str">
            <v>m3</v>
          </cell>
          <cell r="E100">
            <v>1.6</v>
          </cell>
          <cell r="F100">
            <v>2622758.5558840749</v>
          </cell>
          <cell r="G100">
            <v>4196413.6894145198</v>
          </cell>
        </row>
        <row r="101">
          <cell r="B101">
            <v>3</v>
          </cell>
          <cell r="C101" t="str">
            <v>Reinforcement bar</v>
          </cell>
          <cell r="D101" t="str">
            <v>Kg</v>
          </cell>
          <cell r="E101">
            <v>300</v>
          </cell>
          <cell r="F101">
            <v>12633.493749999998</v>
          </cell>
          <cell r="G101">
            <v>3790048.1249999995</v>
          </cell>
        </row>
        <row r="102">
          <cell r="B102">
            <v>4</v>
          </cell>
          <cell r="C102" t="str">
            <v>Plastering 1 : 3</v>
          </cell>
          <cell r="D102" t="str">
            <v>m2</v>
          </cell>
          <cell r="E102">
            <v>0</v>
          </cell>
          <cell r="F102">
            <v>41296.199999999997</v>
          </cell>
          <cell r="G102">
            <v>0</v>
          </cell>
        </row>
        <row r="103">
          <cell r="B103" t="str">
            <v>JUMLAH</v>
          </cell>
          <cell r="G103">
            <v>7986461.8144145198</v>
          </cell>
        </row>
        <row r="104">
          <cell r="A104" t="str">
            <v>Type 9</v>
          </cell>
          <cell r="B104" t="str">
            <v>Dibulatkan</v>
          </cell>
          <cell r="G104">
            <v>7986461</v>
          </cell>
        </row>
        <row r="107">
          <cell r="B107" t="str">
            <v xml:space="preserve">Type 10 </v>
          </cell>
          <cell r="G107" t="str">
            <v>B = 2.00 m ; L = 4.00 m ; t = 0.20 m</v>
          </cell>
        </row>
        <row r="108">
          <cell r="B108" t="str">
            <v>NO</v>
          </cell>
          <cell r="C108" t="str">
            <v>URAIAN PEKERJAAN</v>
          </cell>
          <cell r="D108" t="str">
            <v>SATUAN</v>
          </cell>
          <cell r="E108" t="str">
            <v>VOLUME</v>
          </cell>
          <cell r="F108" t="str">
            <v>HARGASATUAN(Rp.)</v>
          </cell>
          <cell r="G108" t="str">
            <v>JUMLAHHARGA(Rp.)</v>
          </cell>
        </row>
        <row r="109">
          <cell r="B109" t="str">
            <v>II.</v>
          </cell>
          <cell r="C109" t="str">
            <v>Slab/Plat masuk rumah</v>
          </cell>
          <cell r="G109">
            <v>8615923.8678266983</v>
          </cell>
        </row>
        <row r="110">
          <cell r="B110">
            <v>1</v>
          </cell>
          <cell r="C110" t="str">
            <v>Stone Masonry 1 : 4</v>
          </cell>
          <cell r="D110" t="str">
            <v>m3</v>
          </cell>
          <cell r="F110">
            <v>647487.571</v>
          </cell>
          <cell r="G110">
            <v>0</v>
          </cell>
        </row>
        <row r="111">
          <cell r="B111">
            <v>2</v>
          </cell>
          <cell r="C111" t="str">
            <v>Concrete Pre-cast K-250 Type Slab</v>
          </cell>
          <cell r="D111" t="str">
            <v>m3</v>
          </cell>
          <cell r="E111">
            <v>1.84</v>
          </cell>
          <cell r="F111">
            <v>2622758.5558840749</v>
          </cell>
          <cell r="G111">
            <v>4825875.7428266983</v>
          </cell>
        </row>
        <row r="112">
          <cell r="B112">
            <v>3</v>
          </cell>
          <cell r="C112" t="str">
            <v>Reinforcement bar</v>
          </cell>
          <cell r="D112" t="str">
            <v>Kg</v>
          </cell>
          <cell r="E112">
            <v>300</v>
          </cell>
          <cell r="F112">
            <v>12633.493749999998</v>
          </cell>
          <cell r="G112">
            <v>3790048.1249999995</v>
          </cell>
        </row>
        <row r="113">
          <cell r="B113">
            <v>4</v>
          </cell>
          <cell r="C113" t="str">
            <v>Plastering 1 : 3</v>
          </cell>
          <cell r="D113" t="str">
            <v>m2</v>
          </cell>
          <cell r="F113">
            <v>41296.199999999997</v>
          </cell>
          <cell r="G113">
            <v>0</v>
          </cell>
        </row>
        <row r="114">
          <cell r="B114" t="str">
            <v>JUMLAH</v>
          </cell>
          <cell r="G114">
            <v>8615923.8678266983</v>
          </cell>
        </row>
        <row r="115">
          <cell r="A115" t="str">
            <v xml:space="preserve">Type 10 </v>
          </cell>
          <cell r="B115" t="str">
            <v>Dibulatkan</v>
          </cell>
          <cell r="G115">
            <v>8615923</v>
          </cell>
        </row>
        <row r="118">
          <cell r="B118" t="str">
            <v xml:space="preserve">Type 11 </v>
          </cell>
          <cell r="G118" t="str">
            <v>B = 2.50 m ; L = 4.00 nn ; t = 0.20 m</v>
          </cell>
        </row>
        <row r="119">
          <cell r="B119" t="str">
            <v>NO</v>
          </cell>
          <cell r="C119" t="str">
            <v>URAIAN PEKERJAAN</v>
          </cell>
          <cell r="D119" t="str">
            <v>SATUAN</v>
          </cell>
          <cell r="E119" t="str">
            <v>VOLUME</v>
          </cell>
          <cell r="F119" t="str">
            <v>HARGASATUAN(Rp.)</v>
          </cell>
          <cell r="G119" t="str">
            <v>JUMLAHHARGA(Rp.)</v>
          </cell>
        </row>
        <row r="120">
          <cell r="B120" t="str">
            <v>II.</v>
          </cell>
          <cell r="C120" t="str">
            <v>Slab/Plat masuk rumah</v>
          </cell>
          <cell r="G120">
            <v>9803995.7214303277</v>
          </cell>
        </row>
        <row r="121">
          <cell r="B121">
            <v>1</v>
          </cell>
          <cell r="C121" t="str">
            <v>Stone Masonry 1 : 4</v>
          </cell>
          <cell r="D121" t="str">
            <v>m3</v>
          </cell>
          <cell r="E121">
            <v>0</v>
          </cell>
          <cell r="F121">
            <v>647487.571</v>
          </cell>
          <cell r="G121">
            <v>0</v>
          </cell>
        </row>
        <row r="122">
          <cell r="B122">
            <v>2</v>
          </cell>
          <cell r="C122" t="str">
            <v>Concrete Pre-cast K-250 Type Slab</v>
          </cell>
          <cell r="D122" t="str">
            <v>m3</v>
          </cell>
          <cell r="E122">
            <v>2.2400000000000002</v>
          </cell>
          <cell r="F122">
            <v>2622758.5558840749</v>
          </cell>
          <cell r="G122">
            <v>5874979.1651803283</v>
          </cell>
        </row>
        <row r="123">
          <cell r="B123">
            <v>3</v>
          </cell>
          <cell r="C123" t="str">
            <v>Reinforcement bar</v>
          </cell>
          <cell r="D123" t="str">
            <v>Kg</v>
          </cell>
          <cell r="E123">
            <v>311</v>
          </cell>
          <cell r="F123">
            <v>12633.493749999998</v>
          </cell>
          <cell r="G123">
            <v>3929016.5562499994</v>
          </cell>
        </row>
        <row r="124">
          <cell r="B124">
            <v>4</v>
          </cell>
          <cell r="C124" t="str">
            <v>Plastering 1 : 3</v>
          </cell>
          <cell r="D124" t="str">
            <v>m2</v>
          </cell>
          <cell r="E124">
            <v>0</v>
          </cell>
          <cell r="F124">
            <v>41296.199999999997</v>
          </cell>
          <cell r="G124">
            <v>0</v>
          </cell>
        </row>
        <row r="125">
          <cell r="B125" t="str">
            <v>JUMLAH</v>
          </cell>
          <cell r="G125">
            <v>9803995.7214303277</v>
          </cell>
        </row>
        <row r="126">
          <cell r="A126" t="str">
            <v xml:space="preserve">Type 11 </v>
          </cell>
          <cell r="B126" t="str">
            <v>Dibulatkan</v>
          </cell>
          <cell r="G126">
            <v>9803995</v>
          </cell>
        </row>
        <row r="129">
          <cell r="B129" t="str">
            <v xml:space="preserve">Type 12 </v>
          </cell>
          <cell r="G129" t="str">
            <v>B = 2.70 m ; L = 4.00 m ; t = 0.20 m</v>
          </cell>
        </row>
        <row r="130">
          <cell r="B130" t="str">
            <v>NO</v>
          </cell>
          <cell r="C130" t="str">
            <v>URAIAN PEKERJAAN</v>
          </cell>
          <cell r="D130" t="str">
            <v>SATUAN</v>
          </cell>
          <cell r="E130" t="str">
            <v>VOLUME</v>
          </cell>
          <cell r="F130" t="str">
            <v>HARGASATUAN(Rp.)</v>
          </cell>
          <cell r="G130" t="str">
            <v>JUMLAHHARGA(Rp.)</v>
          </cell>
        </row>
        <row r="131">
          <cell r="B131" t="str">
            <v>II.</v>
          </cell>
          <cell r="C131" t="str">
            <v>Slab/Plat masuk rumah</v>
          </cell>
          <cell r="G131">
            <v>10716343.346621778</v>
          </cell>
        </row>
        <row r="132">
          <cell r="B132">
            <v>1</v>
          </cell>
          <cell r="C132" t="str">
            <v>Stone Masonry 1 : 4</v>
          </cell>
          <cell r="D132" t="str">
            <v>m3</v>
          </cell>
          <cell r="E132">
            <v>0</v>
          </cell>
          <cell r="F132">
            <v>647487.571</v>
          </cell>
          <cell r="G132">
            <v>0</v>
          </cell>
        </row>
        <row r="133">
          <cell r="B133">
            <v>2</v>
          </cell>
          <cell r="C133" t="str">
            <v>Concrete Pre-cast K-250 Type Slab</v>
          </cell>
          <cell r="D133" t="str">
            <v>m3</v>
          </cell>
          <cell r="E133">
            <v>2.4</v>
          </cell>
          <cell r="F133">
            <v>2622758.5558840749</v>
          </cell>
          <cell r="G133">
            <v>6294620.5341217797</v>
          </cell>
        </row>
        <row r="134">
          <cell r="B134">
            <v>3</v>
          </cell>
          <cell r="C134" t="str">
            <v>Reinforcement bar</v>
          </cell>
          <cell r="D134" t="str">
            <v>Kg</v>
          </cell>
          <cell r="E134">
            <v>350</v>
          </cell>
          <cell r="F134">
            <v>12633.493749999998</v>
          </cell>
          <cell r="G134">
            <v>4421722.8124999991</v>
          </cell>
        </row>
        <row r="135">
          <cell r="B135">
            <v>4</v>
          </cell>
          <cell r="C135" t="str">
            <v>Plastering 1 : 3</v>
          </cell>
          <cell r="D135" t="str">
            <v>m2</v>
          </cell>
          <cell r="E135">
            <v>0</v>
          </cell>
          <cell r="F135">
            <v>41296.199999999997</v>
          </cell>
          <cell r="G135">
            <v>0</v>
          </cell>
        </row>
        <row r="136">
          <cell r="B136" t="str">
            <v>JUMLAH</v>
          </cell>
          <cell r="G136">
            <v>10716343.346621778</v>
          </cell>
        </row>
        <row r="137">
          <cell r="A137" t="str">
            <v xml:space="preserve">Type 12 </v>
          </cell>
          <cell r="B137" t="str">
            <v>Dibulatkan</v>
          </cell>
          <cell r="G137">
            <v>10716343</v>
          </cell>
        </row>
        <row r="139">
          <cell r="C139" t="str">
            <v>Unit Price Analisys Bill No. 2.6</v>
          </cell>
        </row>
        <row r="140">
          <cell r="C140" t="str">
            <v>Bill of quantities, rates and prices</v>
          </cell>
        </row>
        <row r="141">
          <cell r="C141" t="str">
            <v xml:space="preserve">PROYEK                 </v>
          </cell>
          <cell r="D141" t="str">
            <v>: URBAN DRAINAGE_PACKAGE I</v>
          </cell>
        </row>
        <row r="142">
          <cell r="C142" t="str">
            <v>Name of Works</v>
          </cell>
          <cell r="D142" t="str">
            <v>: 2.6   Concrete Slab ( Typical )</v>
          </cell>
        </row>
        <row r="143">
          <cell r="C143" t="str">
            <v xml:space="preserve">Subject </v>
          </cell>
          <cell r="D143" t="str">
            <v xml:space="preserve">: Typical Slab Bridge </v>
          </cell>
        </row>
        <row r="144">
          <cell r="C144" t="str">
            <v xml:space="preserve">Location </v>
          </cell>
          <cell r="D144" t="str">
            <v>: Banda Aceh Zone 5</v>
          </cell>
        </row>
        <row r="146">
          <cell r="B146" t="str">
            <v xml:space="preserve">Type 13 </v>
          </cell>
          <cell r="G146" t="str">
            <v>B = 3.00 m ; L = 4.00 m ; t = 0.20 m</v>
          </cell>
        </row>
        <row r="147">
          <cell r="B147" t="str">
            <v>NO</v>
          </cell>
          <cell r="C147" t="str">
            <v>URAIAN PEKERJAAN</v>
          </cell>
          <cell r="D147" t="str">
            <v>SATUAN</v>
          </cell>
          <cell r="E147" t="str">
            <v>VOLUME</v>
          </cell>
          <cell r="F147" t="str">
            <v>HARGASATUAN(Rp.)</v>
          </cell>
          <cell r="G147" t="str">
            <v>JUMLAHHARGA(Rp.)</v>
          </cell>
        </row>
        <row r="148">
          <cell r="B148" t="str">
            <v>II.</v>
          </cell>
          <cell r="C148" t="str">
            <v>Slab/Plat masuk rumah</v>
          </cell>
          <cell r="G148">
            <v>10716343.346621778</v>
          </cell>
        </row>
        <row r="149">
          <cell r="B149">
            <v>1</v>
          </cell>
          <cell r="C149" t="str">
            <v>Stone Masonry 1 : 4</v>
          </cell>
          <cell r="D149" t="str">
            <v>m3</v>
          </cell>
          <cell r="E149">
            <v>0</v>
          </cell>
          <cell r="F149">
            <v>647487.571</v>
          </cell>
          <cell r="G149">
            <v>0</v>
          </cell>
        </row>
        <row r="150">
          <cell r="B150">
            <v>2</v>
          </cell>
          <cell r="C150" t="str">
            <v>Concrete Pre-cast K-250 Type Stab</v>
          </cell>
          <cell r="D150" t="str">
            <v>m3</v>
          </cell>
          <cell r="E150">
            <v>2.4</v>
          </cell>
          <cell r="F150">
            <v>2622758.5558840749</v>
          </cell>
          <cell r="G150">
            <v>6294620.5341217797</v>
          </cell>
        </row>
        <row r="151">
          <cell r="B151">
            <v>3</v>
          </cell>
          <cell r="C151" t="str">
            <v>Reinforcement bar</v>
          </cell>
          <cell r="D151" t="str">
            <v>Kg</v>
          </cell>
          <cell r="E151">
            <v>350</v>
          </cell>
          <cell r="F151">
            <v>12633.493749999998</v>
          </cell>
          <cell r="G151">
            <v>4421722.8124999991</v>
          </cell>
        </row>
        <row r="152">
          <cell r="B152">
            <v>4</v>
          </cell>
          <cell r="C152" t="str">
            <v>Plastering 1 : 3</v>
          </cell>
          <cell r="D152" t="str">
            <v>m2</v>
          </cell>
          <cell r="E152">
            <v>0</v>
          </cell>
          <cell r="F152">
            <v>41296.199999999997</v>
          </cell>
          <cell r="G152">
            <v>0</v>
          </cell>
        </row>
        <row r="153">
          <cell r="B153" t="str">
            <v>JUMLAH</v>
          </cell>
          <cell r="G153">
            <v>10716343.346621778</v>
          </cell>
        </row>
        <row r="154">
          <cell r="A154" t="str">
            <v xml:space="preserve">Type 13 </v>
          </cell>
          <cell r="B154" t="str">
            <v>Dibulatkan</v>
          </cell>
          <cell r="G154">
            <v>10716343</v>
          </cell>
        </row>
        <row r="156">
          <cell r="B156" t="str">
            <v>Notes :</v>
          </cell>
        </row>
        <row r="157">
          <cell r="B157" t="str">
            <v>-</v>
          </cell>
          <cell r="C157" t="str">
            <v>The price include concrete, formwork , delivery and installment in the location.</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B1" t="str">
            <v>UNIT PRICE OF WORKS</v>
          </cell>
        </row>
      </sheetData>
      <sheetData sheetId="34">
        <row r="7">
          <cell r="D7" t="str">
            <v>CODE NUMBER</v>
          </cell>
        </row>
        <row r="479">
          <cell r="L479">
            <v>41296.199999999997</v>
          </cell>
        </row>
        <row r="804">
          <cell r="L804">
            <v>12633.493749999998</v>
          </cell>
        </row>
        <row r="3188">
          <cell r="L3188">
            <v>53809.5</v>
          </cell>
        </row>
      </sheetData>
      <sheetData sheetId="35"/>
      <sheetData sheetId="36">
        <row r="30">
          <cell r="L30">
            <v>4456.8500000000004</v>
          </cell>
        </row>
      </sheetData>
      <sheetData sheetId="37">
        <row r="3">
          <cell r="J3">
            <v>1</v>
          </cell>
        </row>
        <row r="121">
          <cell r="F121">
            <v>12500</v>
          </cell>
        </row>
        <row r="128">
          <cell r="I128">
            <v>-1</v>
          </cell>
        </row>
        <row r="129">
          <cell r="C129" t="str">
            <v>Hydraulic Excavator 1,1 m3</v>
          </cell>
          <cell r="D129" t="str">
            <v>80 - 140</v>
          </cell>
          <cell r="E129" t="str">
            <v>hour</v>
          </cell>
          <cell r="F129">
            <v>374223</v>
          </cell>
          <cell r="G129">
            <v>508500</v>
          </cell>
          <cell r="J129">
            <v>336200</v>
          </cell>
          <cell r="K129">
            <v>185000</v>
          </cell>
          <cell r="L129">
            <v>16.8</v>
          </cell>
        </row>
        <row r="130">
          <cell r="C130" t="str">
            <v>Hydraulic Excavator long Arm 0,5 m4</v>
          </cell>
          <cell r="D130" t="str">
            <v>81 - 140</v>
          </cell>
          <cell r="E130" t="str">
            <v>hour</v>
          </cell>
          <cell r="F130">
            <v>435355</v>
          </cell>
          <cell r="G130">
            <v>385000</v>
          </cell>
          <cell r="J130">
            <v>311200</v>
          </cell>
          <cell r="K130">
            <v>160000</v>
          </cell>
          <cell r="L130">
            <v>16.8</v>
          </cell>
        </row>
        <row r="131">
          <cell r="C131" t="str">
            <v>Bulldozer 15 ton</v>
          </cell>
          <cell r="D131">
            <v>100</v>
          </cell>
          <cell r="E131" t="str">
            <v>hour</v>
          </cell>
          <cell r="F131">
            <v>445685</v>
          </cell>
          <cell r="G131">
            <v>512500</v>
          </cell>
          <cell r="J131">
            <v>283000</v>
          </cell>
          <cell r="K131">
            <v>175000</v>
          </cell>
          <cell r="L131">
            <v>12</v>
          </cell>
        </row>
        <row r="132">
          <cell r="C132" t="str">
            <v>Vibratory Roller 10 ton</v>
          </cell>
          <cell r="D132">
            <v>80</v>
          </cell>
          <cell r="E132" t="str">
            <v>hour</v>
          </cell>
          <cell r="F132">
            <v>381015</v>
          </cell>
          <cell r="G132">
            <v>430000</v>
          </cell>
          <cell r="J132">
            <v>261400</v>
          </cell>
          <cell r="K132">
            <v>175000</v>
          </cell>
          <cell r="L132">
            <v>9.6</v>
          </cell>
        </row>
        <row r="133">
          <cell r="C133" t="str">
            <v>Dump Truck 6 ton</v>
          </cell>
          <cell r="D133">
            <v>80</v>
          </cell>
          <cell r="E133" t="str">
            <v>hour</v>
          </cell>
          <cell r="F133">
            <v>239505</v>
          </cell>
          <cell r="G133">
            <v>225000</v>
          </cell>
          <cell r="J133">
            <v>117650</v>
          </cell>
          <cell r="K133">
            <v>31250</v>
          </cell>
          <cell r="L133">
            <v>9.6</v>
          </cell>
        </row>
        <row r="134">
          <cell r="C134" t="str">
            <v>Baby Roller 0,6 ton</v>
          </cell>
          <cell r="E134" t="str">
            <v>hour</v>
          </cell>
          <cell r="F134">
            <v>55000</v>
          </cell>
          <cell r="G134">
            <v>55000</v>
          </cell>
          <cell r="J134">
            <v>29200</v>
          </cell>
          <cell r="K134">
            <v>22000</v>
          </cell>
          <cell r="L134">
            <v>0.8</v>
          </cell>
        </row>
        <row r="135">
          <cell r="C135" t="str">
            <v>Water Tank Truck 5000 liter</v>
          </cell>
          <cell r="D135">
            <v>80</v>
          </cell>
          <cell r="E135" t="str">
            <v>hour</v>
          </cell>
          <cell r="F135">
            <v>164788</v>
          </cell>
          <cell r="G135">
            <v>205000</v>
          </cell>
          <cell r="J135">
            <v>161400</v>
          </cell>
          <cell r="K135">
            <v>75000</v>
          </cell>
          <cell r="L135">
            <v>9.6</v>
          </cell>
        </row>
        <row r="136">
          <cell r="C136" t="str">
            <v>Concrete Mixer Truck 5 m3</v>
          </cell>
          <cell r="D136">
            <v>110</v>
          </cell>
          <cell r="E136" t="str">
            <v>hour</v>
          </cell>
          <cell r="F136">
            <v>335000</v>
          </cell>
          <cell r="G136">
            <v>335000</v>
          </cell>
          <cell r="J136">
            <v>268800</v>
          </cell>
          <cell r="K136">
            <v>150000</v>
          </cell>
          <cell r="L136">
            <v>13.2</v>
          </cell>
        </row>
        <row r="137">
          <cell r="C137" t="str">
            <v>Concrete Vibrator Engine</v>
          </cell>
          <cell r="E137" t="str">
            <v>hour</v>
          </cell>
          <cell r="F137">
            <v>15300</v>
          </cell>
          <cell r="G137">
            <v>25500</v>
          </cell>
          <cell r="J137">
            <v>12500</v>
          </cell>
          <cell r="K137">
            <v>12500</v>
          </cell>
        </row>
        <row r="138">
          <cell r="C138" t="str">
            <v>Stamper</v>
          </cell>
          <cell r="E138" t="str">
            <v>hour</v>
          </cell>
          <cell r="F138">
            <v>118000</v>
          </cell>
          <cell r="G138">
            <v>45500</v>
          </cell>
          <cell r="J138">
            <v>18750</v>
          </cell>
          <cell r="K138">
            <v>18750</v>
          </cell>
        </row>
        <row r="139">
          <cell r="C139" t="str">
            <v>Bar Bender</v>
          </cell>
          <cell r="D139" t="str">
            <v>7 kw</v>
          </cell>
          <cell r="E139" t="str">
            <v>hour</v>
          </cell>
          <cell r="F139">
            <v>39000</v>
          </cell>
          <cell r="G139">
            <v>32500</v>
          </cell>
          <cell r="J139">
            <v>12500</v>
          </cell>
          <cell r="K139">
            <v>12500</v>
          </cell>
        </row>
        <row r="140">
          <cell r="C140" t="str">
            <v>Bar Cutter</v>
          </cell>
          <cell r="E140" t="str">
            <v>hour</v>
          </cell>
          <cell r="F140">
            <v>39000</v>
          </cell>
          <cell r="G140">
            <v>32500</v>
          </cell>
          <cell r="J140">
            <v>12500</v>
          </cell>
          <cell r="K140">
            <v>12500</v>
          </cell>
        </row>
        <row r="141">
          <cell r="C141" t="str">
            <v>Tandem Roller</v>
          </cell>
          <cell r="D141">
            <v>100</v>
          </cell>
          <cell r="E141" t="str">
            <v>hour</v>
          </cell>
          <cell r="F141">
            <v>358515</v>
          </cell>
          <cell r="G141">
            <v>385000</v>
          </cell>
          <cell r="J141">
            <v>258000</v>
          </cell>
          <cell r="K141">
            <v>150000</v>
          </cell>
          <cell r="L141">
            <v>12</v>
          </cell>
        </row>
        <row r="142">
          <cell r="C142" t="str">
            <v>Three Wheel Roller 10 ton</v>
          </cell>
          <cell r="D142">
            <v>100</v>
          </cell>
          <cell r="E142" t="str">
            <v>hour</v>
          </cell>
          <cell r="F142">
            <v>381015</v>
          </cell>
          <cell r="G142">
            <v>285000</v>
          </cell>
          <cell r="J142">
            <v>168000</v>
          </cell>
          <cell r="K142">
            <v>60000</v>
          </cell>
          <cell r="L142">
            <v>12</v>
          </cell>
        </row>
        <row r="143">
          <cell r="C143" t="str">
            <v>Concrete Mixer  0,30 m3</v>
          </cell>
          <cell r="E143" t="str">
            <v>hour</v>
          </cell>
          <cell r="F143">
            <v>22800</v>
          </cell>
          <cell r="G143">
            <v>45000</v>
          </cell>
          <cell r="J143">
            <v>36750</v>
          </cell>
          <cell r="K143">
            <v>18750</v>
          </cell>
          <cell r="L143">
            <v>2</v>
          </cell>
        </row>
        <row r="144">
          <cell r="C144" t="str">
            <v>Vibro Hammer + Crawler Crane 25 t</v>
          </cell>
          <cell r="E144" t="str">
            <v>hour</v>
          </cell>
          <cell r="F144">
            <v>625000</v>
          </cell>
          <cell r="G144">
            <v>625000</v>
          </cell>
          <cell r="J144">
            <v>450000</v>
          </cell>
        </row>
        <row r="145">
          <cell r="C145" t="str">
            <v>Mobile crane</v>
          </cell>
          <cell r="E145" t="str">
            <v>hour</v>
          </cell>
          <cell r="F145">
            <v>533988</v>
          </cell>
          <cell r="G145">
            <v>385000</v>
          </cell>
          <cell r="J145">
            <v>290000</v>
          </cell>
          <cell r="K145">
            <v>155000</v>
          </cell>
          <cell r="L145">
            <v>15</v>
          </cell>
        </row>
        <row r="146">
          <cell r="C146" t="str">
            <v>Motor Grader 3,1 m blade</v>
          </cell>
          <cell r="D146">
            <v>100</v>
          </cell>
          <cell r="E146" t="str">
            <v>hour</v>
          </cell>
          <cell r="F146">
            <v>375000</v>
          </cell>
          <cell r="G146">
            <v>375000</v>
          </cell>
          <cell r="J146">
            <v>223000</v>
          </cell>
          <cell r="K146">
            <v>115000</v>
          </cell>
          <cell r="L146">
            <v>12</v>
          </cell>
        </row>
        <row r="147">
          <cell r="C147" t="str">
            <v>Mini Pile Driver</v>
          </cell>
          <cell r="E147" t="str">
            <v>hour</v>
          </cell>
          <cell r="F147">
            <v>155000</v>
          </cell>
          <cell r="G147">
            <v>155000</v>
          </cell>
          <cell r="J147">
            <v>75000</v>
          </cell>
          <cell r="K147">
            <v>75000</v>
          </cell>
        </row>
        <row r="148">
          <cell r="C148" t="str">
            <v>Cutter Suction Dregder</v>
          </cell>
          <cell r="E148" t="str">
            <v>hour</v>
          </cell>
          <cell r="F148">
            <v>2800000</v>
          </cell>
          <cell r="G148">
            <v>2800000</v>
          </cell>
          <cell r="J148">
            <v>2800000</v>
          </cell>
        </row>
        <row r="149">
          <cell r="C149" t="str">
            <v>Water pump Ø 4"</v>
          </cell>
          <cell r="E149" t="str">
            <v>hour</v>
          </cell>
          <cell r="F149">
            <v>41000</v>
          </cell>
          <cell r="G149">
            <v>43250</v>
          </cell>
          <cell r="J149">
            <v>25000</v>
          </cell>
        </row>
        <row r="150">
          <cell r="C150" t="str">
            <v>Crawler Crane 45 t</v>
          </cell>
          <cell r="E150" t="str">
            <v>hour</v>
          </cell>
          <cell r="F150">
            <v>455000</v>
          </cell>
          <cell r="G150">
            <v>455000</v>
          </cell>
          <cell r="J150">
            <v>290000</v>
          </cell>
        </row>
        <row r="151">
          <cell r="C151" t="str">
            <v>Asphalt sprayer</v>
          </cell>
          <cell r="E151" t="str">
            <v>hour</v>
          </cell>
          <cell r="F151">
            <v>200000</v>
          </cell>
          <cell r="G151">
            <v>200000</v>
          </cell>
          <cell r="J151">
            <v>25000</v>
          </cell>
        </row>
        <row r="152">
          <cell r="C152" t="str">
            <v>Asphalt liquid mixer</v>
          </cell>
          <cell r="E152" t="str">
            <v>hour</v>
          </cell>
          <cell r="F152">
            <v>485000</v>
          </cell>
          <cell r="G152">
            <v>485000</v>
          </cell>
          <cell r="J152">
            <v>75000</v>
          </cell>
        </row>
        <row r="153">
          <cell r="C153" t="str">
            <v>Wheel Loader 1,2 m3</v>
          </cell>
          <cell r="D153">
            <v>110</v>
          </cell>
          <cell r="E153" t="str">
            <v>hour</v>
          </cell>
          <cell r="F153">
            <v>512500</v>
          </cell>
          <cell r="G153">
            <v>512500</v>
          </cell>
          <cell r="J153">
            <v>268800</v>
          </cell>
          <cell r="K153">
            <v>150000</v>
          </cell>
          <cell r="L153">
            <v>13.2</v>
          </cell>
        </row>
        <row r="154">
          <cell r="C154" t="str">
            <v>Vibro Hammer</v>
          </cell>
          <cell r="E154" t="str">
            <v>hour</v>
          </cell>
          <cell r="F154">
            <v>225000</v>
          </cell>
          <cell r="G154">
            <v>225000</v>
          </cell>
        </row>
        <row r="155">
          <cell r="C155" t="str">
            <v>Air Compressor 50 CFM</v>
          </cell>
          <cell r="E155" t="str">
            <v>hour</v>
          </cell>
          <cell r="F155">
            <v>289175</v>
          </cell>
          <cell r="G155">
            <v>135000</v>
          </cell>
          <cell r="J155">
            <v>94800</v>
          </cell>
          <cell r="K155">
            <v>75000</v>
          </cell>
          <cell r="L155">
            <v>2.2000000000000002</v>
          </cell>
        </row>
        <row r="156">
          <cell r="C156" t="str">
            <v>Pontoon</v>
          </cell>
          <cell r="E156" t="str">
            <v>hour</v>
          </cell>
          <cell r="F156">
            <v>625000</v>
          </cell>
          <cell r="G156">
            <v>625000</v>
          </cell>
          <cell r="J156">
            <v>710500</v>
          </cell>
          <cell r="K156">
            <v>512500</v>
          </cell>
          <cell r="L156">
            <v>22</v>
          </cell>
        </row>
        <row r="157">
          <cell r="C157" t="str">
            <v>Jack Hammer</v>
          </cell>
          <cell r="E157" t="str">
            <v>hour</v>
          </cell>
          <cell r="F157">
            <v>75000</v>
          </cell>
          <cell r="G157">
            <v>75000</v>
          </cell>
          <cell r="J157">
            <v>47400</v>
          </cell>
          <cell r="K157">
            <v>37500</v>
          </cell>
          <cell r="L157">
            <v>1.1000000000000001</v>
          </cell>
        </row>
        <row r="158">
          <cell r="C158" t="str">
            <v>Asphalt Finisher</v>
          </cell>
          <cell r="E158" t="str">
            <v>hour</v>
          </cell>
          <cell r="F158">
            <v>312500</v>
          </cell>
          <cell r="G158">
            <v>312500</v>
          </cell>
          <cell r="J158">
            <v>256710</v>
          </cell>
          <cell r="K158">
            <v>256710</v>
          </cell>
        </row>
        <row r="159">
          <cell r="C159" t="str">
            <v>Tandem Roller</v>
          </cell>
          <cell r="E159" t="str">
            <v>hour</v>
          </cell>
          <cell r="F159">
            <v>325000</v>
          </cell>
          <cell r="G159">
            <v>325000</v>
          </cell>
          <cell r="J159">
            <v>182160</v>
          </cell>
          <cell r="K159">
            <v>182160</v>
          </cell>
        </row>
        <row r="160">
          <cell r="C160" t="str">
            <v>Pneumatic Tyre Roller</v>
          </cell>
          <cell r="E160" t="str">
            <v>hour</v>
          </cell>
          <cell r="F160">
            <v>305000</v>
          </cell>
          <cell r="G160">
            <v>305000</v>
          </cell>
          <cell r="J160">
            <v>223660</v>
          </cell>
          <cell r="K160">
            <v>223660</v>
          </cell>
        </row>
      </sheetData>
      <sheetData sheetId="38"/>
      <sheetData sheetId="39">
        <row r="12">
          <cell r="A12" t="str">
            <v>item1</v>
          </cell>
          <cell r="B12" t="str">
            <v>1.1</v>
          </cell>
          <cell r="C12" t="str">
            <v>Contractor's temporary Facilities according to Sub-sector A-1 in General items in Technical Specification</v>
          </cell>
          <cell r="D12" t="str">
            <v>Ls</v>
          </cell>
          <cell r="E12">
            <v>1</v>
          </cell>
          <cell r="F12">
            <v>28416.09375</v>
          </cell>
          <cell r="G12">
            <v>28416.09375</v>
          </cell>
        </row>
        <row r="13">
          <cell r="A13" t="str">
            <v>item2</v>
          </cell>
          <cell r="B13" t="str">
            <v>1.2</v>
          </cell>
          <cell r="C13" t="str">
            <v>Assistance to Engineer's staff and site survey and setting out of the works according to Sub-section A-4 in General items in Technical specifications</v>
          </cell>
          <cell r="D13" t="str">
            <v>Ls</v>
          </cell>
          <cell r="E13">
            <v>1</v>
          </cell>
          <cell r="F13">
            <v>0</v>
          </cell>
          <cell r="G13">
            <v>0</v>
          </cell>
        </row>
        <row r="14">
          <cell r="A14" t="str">
            <v>item3</v>
          </cell>
          <cell r="B14" t="str">
            <v>1.3</v>
          </cell>
          <cell r="C14" t="str">
            <v>Construction Drawings and As built Drawings and Report and Photograph according to Sub-section A-5 and A-6 in General Items in Technical Specification</v>
          </cell>
          <cell r="D14" t="str">
            <v>Ls</v>
          </cell>
          <cell r="E14">
            <v>1</v>
          </cell>
          <cell r="F14">
            <v>3695.3125</v>
          </cell>
          <cell r="G14">
            <v>3695.3125</v>
          </cell>
        </row>
        <row r="15">
          <cell r="A15" t="str">
            <v>item4</v>
          </cell>
          <cell r="B15" t="str">
            <v>1.4</v>
          </cell>
          <cell r="C15" t="str">
            <v>Temporary Acces Road according to Sub-section A-7 in General Items in Technical Specifications</v>
          </cell>
          <cell r="D15" t="str">
            <v>Ls</v>
          </cell>
          <cell r="E15">
            <v>1</v>
          </cell>
          <cell r="F15">
            <v>0</v>
          </cell>
          <cell r="G15">
            <v>0</v>
          </cell>
        </row>
        <row r="16">
          <cell r="A16" t="str">
            <v>item5</v>
          </cell>
          <cell r="B16" t="str">
            <v>1.5</v>
          </cell>
          <cell r="C16" t="str">
            <v>Exploratory Boring and Sounding Tests according to Sub-section A-9 in General Items in Technical Specifications</v>
          </cell>
          <cell r="D16" t="str">
            <v>Ls</v>
          </cell>
          <cell r="E16">
            <v>1</v>
          </cell>
          <cell r="F16">
            <v>10587.5</v>
          </cell>
          <cell r="G16">
            <v>10587.5</v>
          </cell>
        </row>
        <row r="17">
          <cell r="A17" t="str">
            <v>item6</v>
          </cell>
          <cell r="B17" t="str">
            <v>1.6</v>
          </cell>
          <cell r="C17" t="str">
            <v>Mobilization and Demobilization for man power, equipments and materials</v>
          </cell>
          <cell r="D17" t="str">
            <v>Ls</v>
          </cell>
          <cell r="E17">
            <v>1</v>
          </cell>
          <cell r="F17">
            <v>0</v>
          </cell>
          <cell r="G17">
            <v>0</v>
          </cell>
        </row>
        <row r="18">
          <cell r="A18" t="str">
            <v>item7</v>
          </cell>
          <cell r="B18" t="str">
            <v>1.7</v>
          </cell>
          <cell r="C18" t="str">
            <v>Site office for the Engineer according to Sub-section A-2 in General Items in Technical Specification</v>
          </cell>
          <cell r="D18" t="str">
            <v>Ls</v>
          </cell>
          <cell r="E18">
            <v>1</v>
          </cell>
          <cell r="F18">
            <v>0</v>
          </cell>
          <cell r="G18">
            <v>0</v>
          </cell>
        </row>
        <row r="19">
          <cell r="A19" t="str">
            <v>item8</v>
          </cell>
          <cell r="B19" t="str">
            <v>1.8</v>
          </cell>
          <cell r="C19" t="str">
            <v>Insurance of the works, contractors equipments, and third parties according to section 2 Condition of Contract sub-clause 12</v>
          </cell>
          <cell r="D19" t="str">
            <v>Ls</v>
          </cell>
          <cell r="E19">
            <v>1</v>
          </cell>
          <cell r="F19">
            <v>0</v>
          </cell>
          <cell r="G19">
            <v>0</v>
          </cell>
        </row>
        <row r="20">
          <cell r="A20" t="str">
            <v>item9</v>
          </cell>
          <cell r="B20" t="str">
            <v>1.9</v>
          </cell>
          <cell r="C20" t="str">
            <v>Safety Equipments according to sub-section A-3 in General Items in Technical Specification</v>
          </cell>
          <cell r="D20" t="str">
            <v>Ls</v>
          </cell>
          <cell r="E20">
            <v>1</v>
          </cell>
          <cell r="F20">
            <v>0</v>
          </cell>
          <cell r="G20">
            <v>0</v>
          </cell>
        </row>
        <row r="21">
          <cell r="A21" t="str">
            <v>item10</v>
          </cell>
          <cell r="B21" t="str">
            <v>1.10</v>
          </cell>
          <cell r="C21" t="str">
            <v>Relocation Items according to Sub-section B.8, Earthworks in Technical Specification</v>
          </cell>
          <cell r="D21" t="str">
            <v>Ls</v>
          </cell>
          <cell r="E21">
            <v>1</v>
          </cell>
          <cell r="F21">
            <v>0</v>
          </cell>
          <cell r="G21">
            <v>0</v>
          </cell>
        </row>
        <row r="22">
          <cell r="A22" t="str">
            <v>item11</v>
          </cell>
          <cell r="B22" t="str">
            <v>1.11</v>
          </cell>
          <cell r="C22" t="str">
            <v>Environmental monitoring according to sub-section A-10 in General Items in Technical Specification</v>
          </cell>
          <cell r="D22" t="str">
            <v>Ls</v>
          </cell>
          <cell r="E22">
            <v>1</v>
          </cell>
          <cell r="F22">
            <v>0</v>
          </cell>
          <cell r="G22">
            <v>0</v>
          </cell>
        </row>
        <row r="23">
          <cell r="A23" t="str">
            <v>item12</v>
          </cell>
          <cell r="B23" t="str">
            <v>1.12</v>
          </cell>
          <cell r="C23" t="str">
            <v>Temporary works for Canal and Structure Construction according to Sub-section A-8 in General Items in Technical Specifications</v>
          </cell>
          <cell r="D23" t="str">
            <v>Ls</v>
          </cell>
          <cell r="E23">
            <v>1</v>
          </cell>
          <cell r="F23" t="e">
            <v>#N/A</v>
          </cell>
          <cell r="G23" t="e">
            <v>#N/A</v>
          </cell>
        </row>
        <row r="25">
          <cell r="D25" t="str">
            <v>Total of Bill No. 1. GENERAL ITEM  Forward to Summary</v>
          </cell>
          <cell r="G25" t="e">
            <v>#N/A</v>
          </cell>
        </row>
        <row r="29">
          <cell r="B29" t="str">
            <v>BILL NO  :  2. CONSTRUCTION OF TELUK PUSONG RESERVOIR AND GATES</v>
          </cell>
        </row>
        <row r="30">
          <cell r="B30" t="str">
            <v xml:space="preserve">BILL NO  :  2.1. DIKE </v>
          </cell>
          <cell r="D30" t="str">
            <v>m</v>
          </cell>
          <cell r="E30">
            <v>3165.09</v>
          </cell>
        </row>
        <row r="31">
          <cell r="B31" t="str">
            <v>Incl. earth works, concrete form, reinforcing, curing, replacing and other works as indicated in drawings</v>
          </cell>
        </row>
        <row r="32">
          <cell r="B32" t="str">
            <v>NO.</v>
          </cell>
          <cell r="C32" t="str">
            <v>WORK DESCRIPTION</v>
          </cell>
          <cell r="D32" t="str">
            <v>UNIT</v>
          </cell>
          <cell r="E32" t="str">
            <v>QUANTITY</v>
          </cell>
          <cell r="F32" t="str">
            <v>UNIT RATE Rp.</v>
          </cell>
          <cell r="G32" t="str">
            <v>TOTAL Rp.</v>
          </cell>
        </row>
        <row r="35">
          <cell r="B35" t="str">
            <v>2.1.1</v>
          </cell>
          <cell r="C35" t="str">
            <v>Dike Type 1</v>
          </cell>
          <cell r="D35" t="str">
            <v>m</v>
          </cell>
          <cell r="E35">
            <v>579.57000000000005</v>
          </cell>
        </row>
        <row r="36">
          <cell r="A36" t="str">
            <v>item13</v>
          </cell>
          <cell r="B36" t="str">
            <v>a</v>
          </cell>
          <cell r="C36" t="str">
            <v xml:space="preserve">Soil Excavation </v>
          </cell>
          <cell r="D36" t="str">
            <v>m3</v>
          </cell>
          <cell r="E36">
            <v>8014.03</v>
          </cell>
          <cell r="F36">
            <v>0</v>
          </cell>
          <cell r="G36">
            <v>0</v>
          </cell>
        </row>
        <row r="37">
          <cell r="A37" t="str">
            <v>item14</v>
          </cell>
          <cell r="B37" t="str">
            <v>b</v>
          </cell>
          <cell r="C37" t="str">
            <v>Stone (300-600 kg/unit)</v>
          </cell>
          <cell r="D37" t="str">
            <v>m3</v>
          </cell>
          <cell r="E37">
            <v>12667.02</v>
          </cell>
          <cell r="F37" t="e">
            <v>#N/A</v>
          </cell>
          <cell r="G37" t="e">
            <v>#N/A</v>
          </cell>
        </row>
        <row r="38">
          <cell r="A38" t="str">
            <v>item15</v>
          </cell>
          <cell r="B38" t="str">
            <v>c</v>
          </cell>
          <cell r="C38" t="str">
            <v>Stone (10-60 kg/unit)</v>
          </cell>
          <cell r="D38" t="str">
            <v>m3</v>
          </cell>
          <cell r="E38">
            <v>2922.12</v>
          </cell>
          <cell r="F38">
            <v>0</v>
          </cell>
          <cell r="G38">
            <v>0</v>
          </cell>
        </row>
        <row r="39">
          <cell r="A39" t="str">
            <v>item16</v>
          </cell>
          <cell r="B39" t="str">
            <v>d</v>
          </cell>
          <cell r="C39" t="str">
            <v>Stone 10-60 kg/unit (rip-rap)</v>
          </cell>
          <cell r="D39" t="str">
            <v>m3</v>
          </cell>
          <cell r="E39">
            <v>1189.8900000000001</v>
          </cell>
          <cell r="F39">
            <v>0</v>
          </cell>
          <cell r="G39">
            <v>0</v>
          </cell>
        </row>
        <row r="40">
          <cell r="A40" t="str">
            <v>item17</v>
          </cell>
          <cell r="B40" t="str">
            <v>e</v>
          </cell>
          <cell r="C40" t="str">
            <v>Furnish &amp; Install of Geotextile</v>
          </cell>
          <cell r="D40" t="str">
            <v>m2</v>
          </cell>
          <cell r="E40">
            <v>11701.94</v>
          </cell>
          <cell r="F40">
            <v>0</v>
          </cell>
          <cell r="G40">
            <v>0</v>
          </cell>
        </row>
        <row r="41">
          <cell r="A41" t="str">
            <v>item18</v>
          </cell>
          <cell r="B41" t="str">
            <v>f</v>
          </cell>
          <cell r="C41" t="str">
            <v>Embankment/material from adjacent area</v>
          </cell>
          <cell r="D41" t="str">
            <v>m3</v>
          </cell>
          <cell r="E41">
            <v>39463.519999999997</v>
          </cell>
          <cell r="F41">
            <v>0</v>
          </cell>
          <cell r="G41">
            <v>0</v>
          </cell>
        </row>
        <row r="42">
          <cell r="A42" t="str">
            <v>item19</v>
          </cell>
          <cell r="B42" t="str">
            <v>g</v>
          </cell>
          <cell r="C42" t="str">
            <v>Gravel for inspection road</v>
          </cell>
          <cell r="D42" t="str">
            <v>m3</v>
          </cell>
          <cell r="E42">
            <v>2073.36</v>
          </cell>
          <cell r="F42">
            <v>0</v>
          </cell>
          <cell r="G42">
            <v>0</v>
          </cell>
        </row>
        <row r="43">
          <cell r="A43" t="str">
            <v>item20</v>
          </cell>
          <cell r="B43" t="str">
            <v>h</v>
          </cell>
          <cell r="C43" t="str">
            <v>Anchoring geotextile</v>
          </cell>
          <cell r="D43" t="str">
            <v>m</v>
          </cell>
          <cell r="E43">
            <v>287</v>
          </cell>
          <cell r="F43">
            <v>0</v>
          </cell>
          <cell r="G43">
            <v>0</v>
          </cell>
        </row>
        <row r="44">
          <cell r="A44" t="str">
            <v>item21</v>
          </cell>
          <cell r="B44" t="str">
            <v>i</v>
          </cell>
          <cell r="C44" t="str">
            <v>Sand and gravel layer &lt; 60 mm</v>
          </cell>
          <cell r="D44" t="str">
            <v>m3</v>
          </cell>
          <cell r="E44">
            <v>950.41</v>
          </cell>
          <cell r="F44">
            <v>0</v>
          </cell>
          <cell r="G44">
            <v>0</v>
          </cell>
        </row>
        <row r="45">
          <cell r="A45" t="str">
            <v>item22</v>
          </cell>
          <cell r="B45" t="str">
            <v>j</v>
          </cell>
          <cell r="C45" t="str">
            <v xml:space="preserve">Embankment/material from quarry (clay dike) </v>
          </cell>
          <cell r="D45" t="str">
            <v>m3</v>
          </cell>
          <cell r="E45">
            <v>6613.42</v>
          </cell>
          <cell r="F45">
            <v>568.90625</v>
          </cell>
          <cell r="G45">
            <v>3762415.9718749998</v>
          </cell>
        </row>
        <row r="46">
          <cell r="A46" t="str">
            <v>item23</v>
          </cell>
          <cell r="B46" t="str">
            <v>k</v>
          </cell>
          <cell r="C46" t="str">
            <v>Sod facing</v>
          </cell>
          <cell r="D46" t="str">
            <v>m2</v>
          </cell>
          <cell r="E46">
            <v>3556.13</v>
          </cell>
          <cell r="F46">
            <v>0</v>
          </cell>
          <cell r="G46">
            <v>0</v>
          </cell>
        </row>
        <row r="48">
          <cell r="C48" t="str">
            <v>Sub Total Bill No. 2.1.1 Forward to Summary</v>
          </cell>
          <cell r="G48" t="e">
            <v>#N/A</v>
          </cell>
        </row>
        <row r="51">
          <cell r="B51" t="str">
            <v>Incl. earth works, concrete form, reinforcing, curing, replacing and other works as indicated in drawings</v>
          </cell>
        </row>
        <row r="52">
          <cell r="B52" t="str">
            <v>NO.</v>
          </cell>
          <cell r="C52" t="str">
            <v>WORK DESCRIPTION</v>
          </cell>
          <cell r="D52" t="str">
            <v>UNIT</v>
          </cell>
          <cell r="E52" t="str">
            <v>QUANTITY</v>
          </cell>
          <cell r="F52" t="str">
            <v>UNIT RATE Rp.</v>
          </cell>
          <cell r="G52" t="str">
            <v>TOTAL Rp.</v>
          </cell>
        </row>
        <row r="55">
          <cell r="B55" t="str">
            <v>2.1.2</v>
          </cell>
          <cell r="C55" t="str">
            <v>Transition Dike From Type 1 to Type 2</v>
          </cell>
          <cell r="D55" t="str">
            <v>m</v>
          </cell>
          <cell r="E55">
            <v>30.33</v>
          </cell>
        </row>
        <row r="56">
          <cell r="A56" t="str">
            <v>item13</v>
          </cell>
          <cell r="B56" t="str">
            <v>a</v>
          </cell>
          <cell r="C56" t="str">
            <v xml:space="preserve">Soil Excavation </v>
          </cell>
          <cell r="D56" t="str">
            <v>m3</v>
          </cell>
          <cell r="E56">
            <v>173.16</v>
          </cell>
          <cell r="F56">
            <v>0</v>
          </cell>
          <cell r="G56">
            <v>0</v>
          </cell>
        </row>
        <row r="57">
          <cell r="A57" t="str">
            <v>item14</v>
          </cell>
          <cell r="B57" t="str">
            <v>b</v>
          </cell>
          <cell r="C57" t="str">
            <v>Stone (300-600 kg/unit)</v>
          </cell>
          <cell r="D57" t="str">
            <v>m3</v>
          </cell>
          <cell r="E57">
            <v>735.41</v>
          </cell>
          <cell r="F57" t="e">
            <v>#N/A</v>
          </cell>
          <cell r="G57" t="e">
            <v>#N/A</v>
          </cell>
        </row>
        <row r="58">
          <cell r="A58" t="str">
            <v>item15</v>
          </cell>
          <cell r="B58" t="str">
            <v>c</v>
          </cell>
          <cell r="C58" t="str">
            <v>Stone (10-60 kg/unit)</v>
          </cell>
          <cell r="D58" t="str">
            <v>m3</v>
          </cell>
          <cell r="E58">
            <v>169.65</v>
          </cell>
          <cell r="F58">
            <v>0</v>
          </cell>
          <cell r="G58">
            <v>0</v>
          </cell>
        </row>
        <row r="59">
          <cell r="A59" t="str">
            <v>item16</v>
          </cell>
          <cell r="B59" t="str">
            <v>d</v>
          </cell>
          <cell r="C59" t="str">
            <v>Stone 10-60 kg/unit (rip-rap)</v>
          </cell>
          <cell r="D59" t="str">
            <v>m3</v>
          </cell>
          <cell r="E59">
            <v>69.08</v>
          </cell>
          <cell r="F59">
            <v>0</v>
          </cell>
          <cell r="G59">
            <v>0</v>
          </cell>
        </row>
        <row r="60">
          <cell r="A60" t="str">
            <v>item17</v>
          </cell>
          <cell r="B60" t="str">
            <v>e</v>
          </cell>
          <cell r="C60" t="str">
            <v>Furnish &amp; Install of Geotextile</v>
          </cell>
          <cell r="D60" t="str">
            <v>m2</v>
          </cell>
          <cell r="E60">
            <v>849.15</v>
          </cell>
          <cell r="F60">
            <v>0</v>
          </cell>
          <cell r="G60">
            <v>0</v>
          </cell>
        </row>
        <row r="61">
          <cell r="A61" t="str">
            <v>item18</v>
          </cell>
          <cell r="B61" t="str">
            <v>f</v>
          </cell>
          <cell r="C61" t="str">
            <v>Embankment/material from adjacent area</v>
          </cell>
          <cell r="D61" t="str">
            <v>m3</v>
          </cell>
          <cell r="E61">
            <v>2886.44</v>
          </cell>
          <cell r="F61">
            <v>0</v>
          </cell>
          <cell r="G61">
            <v>0</v>
          </cell>
        </row>
        <row r="62">
          <cell r="A62" t="str">
            <v>item19</v>
          </cell>
          <cell r="B62" t="str">
            <v>g</v>
          </cell>
          <cell r="C62" t="str">
            <v>Gravel for inspection road</v>
          </cell>
          <cell r="D62" t="str">
            <v>m3</v>
          </cell>
          <cell r="E62">
            <v>120.37</v>
          </cell>
          <cell r="F62">
            <v>0</v>
          </cell>
          <cell r="G62">
            <v>0</v>
          </cell>
        </row>
        <row r="63">
          <cell r="A63" t="str">
            <v>item20</v>
          </cell>
          <cell r="B63" t="str">
            <v>h</v>
          </cell>
          <cell r="C63" t="str">
            <v>Anchoring geotextile</v>
          </cell>
          <cell r="D63" t="str">
            <v>m</v>
          </cell>
          <cell r="E63">
            <v>17</v>
          </cell>
          <cell r="F63">
            <v>0</v>
          </cell>
          <cell r="G63">
            <v>0</v>
          </cell>
        </row>
        <row r="64">
          <cell r="A64" t="str">
            <v>item21</v>
          </cell>
          <cell r="B64" t="str">
            <v>i</v>
          </cell>
          <cell r="C64" t="str">
            <v>Sand and gravel layer &lt; 60 mm</v>
          </cell>
          <cell r="D64" t="str">
            <v>m3</v>
          </cell>
          <cell r="E64">
            <v>87.61</v>
          </cell>
          <cell r="F64">
            <v>0</v>
          </cell>
          <cell r="G64">
            <v>0</v>
          </cell>
        </row>
        <row r="65">
          <cell r="A65" t="str">
            <v>item22</v>
          </cell>
          <cell r="B65" t="str">
            <v>j</v>
          </cell>
          <cell r="C65" t="str">
            <v xml:space="preserve">Embankment/material from quarry (clay dike) </v>
          </cell>
          <cell r="D65" t="str">
            <v>m3</v>
          </cell>
          <cell r="E65">
            <v>383.95</v>
          </cell>
          <cell r="F65">
            <v>568.90625</v>
          </cell>
          <cell r="G65">
            <v>218431.5546875</v>
          </cell>
        </row>
        <row r="66">
          <cell r="A66" t="str">
            <v>item23</v>
          </cell>
          <cell r="B66" t="str">
            <v>k</v>
          </cell>
          <cell r="C66" t="str">
            <v>Sod facing</v>
          </cell>
          <cell r="D66" t="str">
            <v>m2</v>
          </cell>
          <cell r="E66">
            <v>206.46</v>
          </cell>
          <cell r="F66">
            <v>0</v>
          </cell>
          <cell r="G66">
            <v>0</v>
          </cell>
        </row>
        <row r="68">
          <cell r="C68" t="str">
            <v>Sub Total Bill No. 2.1.2 Forward to Summary</v>
          </cell>
          <cell r="G68" t="e">
            <v>#N/A</v>
          </cell>
        </row>
        <row r="71">
          <cell r="B71" t="str">
            <v>Incl. earth works, concrete form, reinforcing, curing, replacing and other works as indicated in drawings</v>
          </cell>
        </row>
        <row r="72">
          <cell r="B72" t="str">
            <v>NO.</v>
          </cell>
          <cell r="C72" t="str">
            <v>WORK DESCRIPTION</v>
          </cell>
          <cell r="D72" t="str">
            <v>UNIT</v>
          </cell>
          <cell r="E72" t="str">
            <v>QUANTITY</v>
          </cell>
          <cell r="F72" t="str">
            <v>UNIT RATE Rp.</v>
          </cell>
          <cell r="G72" t="str">
            <v>TOTAL Rp.</v>
          </cell>
        </row>
        <row r="75">
          <cell r="B75" t="str">
            <v>2.1.3</v>
          </cell>
          <cell r="C75" t="str">
            <v>Dike Type 2</v>
          </cell>
          <cell r="D75" t="str">
            <v>m</v>
          </cell>
          <cell r="E75">
            <v>88.52</v>
          </cell>
        </row>
        <row r="76">
          <cell r="A76" t="str">
            <v>item13</v>
          </cell>
          <cell r="B76" t="str">
            <v>a</v>
          </cell>
          <cell r="C76" t="str">
            <v xml:space="preserve">Soil Excavation </v>
          </cell>
          <cell r="D76" t="str">
            <v>m3</v>
          </cell>
          <cell r="E76">
            <v>460.3</v>
          </cell>
          <cell r="F76">
            <v>0</v>
          </cell>
          <cell r="G76">
            <v>0</v>
          </cell>
        </row>
        <row r="77">
          <cell r="A77" t="str">
            <v>item14</v>
          </cell>
          <cell r="B77" t="str">
            <v>b</v>
          </cell>
          <cell r="C77" t="str">
            <v>Stone (300-600 kg/unit)</v>
          </cell>
          <cell r="D77" t="str">
            <v>m3</v>
          </cell>
          <cell r="E77">
            <v>1954.92</v>
          </cell>
          <cell r="F77" t="e">
            <v>#N/A</v>
          </cell>
          <cell r="G77" t="e">
            <v>#N/A</v>
          </cell>
        </row>
        <row r="78">
          <cell r="A78" t="str">
            <v>item15</v>
          </cell>
          <cell r="B78" t="str">
            <v>c</v>
          </cell>
          <cell r="C78" t="str">
            <v>Stone (10-60 kg/unit)</v>
          </cell>
          <cell r="D78" t="str">
            <v>m3</v>
          </cell>
          <cell r="E78">
            <v>450.97</v>
          </cell>
          <cell r="F78">
            <v>0</v>
          </cell>
          <cell r="G78">
            <v>0</v>
          </cell>
        </row>
        <row r="79">
          <cell r="A79" t="str">
            <v>item16</v>
          </cell>
          <cell r="B79" t="str">
            <v>d</v>
          </cell>
          <cell r="C79" t="str">
            <v>Stone 10-60 kg/unit (rip-rap)</v>
          </cell>
          <cell r="D79" t="str">
            <v>m3</v>
          </cell>
          <cell r="E79">
            <v>183.64</v>
          </cell>
          <cell r="F79">
            <v>0</v>
          </cell>
          <cell r="G79">
            <v>0</v>
          </cell>
        </row>
        <row r="80">
          <cell r="A80" t="str">
            <v>item17</v>
          </cell>
          <cell r="B80" t="str">
            <v>e</v>
          </cell>
          <cell r="C80" t="str">
            <v>Furnish &amp; Install of Geotextile</v>
          </cell>
          <cell r="D80" t="str">
            <v>m2</v>
          </cell>
          <cell r="E80">
            <v>2257.2600000000002</v>
          </cell>
          <cell r="F80">
            <v>0</v>
          </cell>
          <cell r="G80">
            <v>0</v>
          </cell>
        </row>
        <row r="81">
          <cell r="A81" t="str">
            <v>item18</v>
          </cell>
          <cell r="B81" t="str">
            <v>f</v>
          </cell>
          <cell r="C81" t="str">
            <v>Embankment/material from adjacent area</v>
          </cell>
          <cell r="D81" t="str">
            <v>m3</v>
          </cell>
          <cell r="E81">
            <v>5388.21</v>
          </cell>
          <cell r="F81">
            <v>0</v>
          </cell>
          <cell r="G81">
            <v>0</v>
          </cell>
        </row>
        <row r="82">
          <cell r="A82" t="str">
            <v>item19</v>
          </cell>
          <cell r="B82" t="str">
            <v>g</v>
          </cell>
          <cell r="C82" t="str">
            <v>Gravel for inspection road</v>
          </cell>
          <cell r="D82" t="str">
            <v>m3</v>
          </cell>
          <cell r="E82">
            <v>119.89</v>
          </cell>
          <cell r="F82">
            <v>0</v>
          </cell>
          <cell r="G82">
            <v>0</v>
          </cell>
        </row>
        <row r="83">
          <cell r="A83" t="str">
            <v>item20</v>
          </cell>
          <cell r="B83" t="str">
            <v>h</v>
          </cell>
          <cell r="C83" t="str">
            <v>Anchoring geotextile</v>
          </cell>
          <cell r="D83" t="str">
            <v>m</v>
          </cell>
          <cell r="E83">
            <v>44</v>
          </cell>
          <cell r="F83">
            <v>0</v>
          </cell>
          <cell r="G83">
            <v>0</v>
          </cell>
        </row>
        <row r="84">
          <cell r="A84" t="str">
            <v>item21</v>
          </cell>
          <cell r="B84" t="str">
            <v>i</v>
          </cell>
          <cell r="C84" t="str">
            <v>Sand and gravel layer &lt; 60 mm</v>
          </cell>
          <cell r="D84" t="str">
            <v>m3</v>
          </cell>
          <cell r="E84">
            <v>146.68</v>
          </cell>
          <cell r="F84">
            <v>0</v>
          </cell>
          <cell r="G84">
            <v>0</v>
          </cell>
        </row>
        <row r="85">
          <cell r="A85" t="str">
            <v>item22</v>
          </cell>
          <cell r="B85" t="str">
            <v>j</v>
          </cell>
          <cell r="C85" t="str">
            <v xml:space="preserve">Embankment/material from quarry (clay dike) </v>
          </cell>
          <cell r="D85" t="str">
            <v>m3</v>
          </cell>
          <cell r="E85">
            <v>1020.64</v>
          </cell>
          <cell r="F85">
            <v>568.90625</v>
          </cell>
          <cell r="G85">
            <v>580648.47499999998</v>
          </cell>
        </row>
        <row r="86">
          <cell r="A86" t="str">
            <v>item23</v>
          </cell>
          <cell r="B86" t="str">
            <v>k</v>
          </cell>
          <cell r="C86" t="str">
            <v>Sod facing</v>
          </cell>
          <cell r="D86" t="str">
            <v>m2</v>
          </cell>
          <cell r="E86">
            <v>548.82000000000005</v>
          </cell>
          <cell r="F86">
            <v>0</v>
          </cell>
          <cell r="G86">
            <v>0</v>
          </cell>
        </row>
        <row r="88">
          <cell r="C88" t="str">
            <v>Sub Total Bill No. 2.1.3 Forward to Summary</v>
          </cell>
          <cell r="G88" t="e">
            <v>#N/A</v>
          </cell>
        </row>
        <row r="91">
          <cell r="B91" t="str">
            <v>Incl. earth works, concrete form, reinforcing, curing, replacing and other works as indicated in drawings</v>
          </cell>
        </row>
        <row r="92">
          <cell r="B92" t="str">
            <v>NO.</v>
          </cell>
          <cell r="C92" t="str">
            <v>WORK DESCRIPTION</v>
          </cell>
          <cell r="D92" t="str">
            <v>UNIT</v>
          </cell>
          <cell r="E92" t="str">
            <v>QUANTITY</v>
          </cell>
          <cell r="F92" t="str">
            <v>UNIT RATE Rp.</v>
          </cell>
          <cell r="G92" t="str">
            <v>TOTAL Rp.</v>
          </cell>
        </row>
        <row r="95">
          <cell r="B95" t="str">
            <v>2.1.4</v>
          </cell>
          <cell r="C95" t="str">
            <v>Dike Type 3</v>
          </cell>
          <cell r="D95" t="str">
            <v>m</v>
          </cell>
          <cell r="E95">
            <v>810.71</v>
          </cell>
        </row>
        <row r="96">
          <cell r="A96" t="str">
            <v>item13</v>
          </cell>
          <cell r="B96" t="str">
            <v>a</v>
          </cell>
          <cell r="C96" t="str">
            <v xml:space="preserve">Soil Excavation </v>
          </cell>
          <cell r="D96" t="str">
            <v>m3</v>
          </cell>
          <cell r="E96">
            <v>2242.33</v>
          </cell>
          <cell r="F96">
            <v>0</v>
          </cell>
          <cell r="G96">
            <v>0</v>
          </cell>
        </row>
        <row r="97">
          <cell r="A97" t="str">
            <v>item15</v>
          </cell>
          <cell r="B97" t="str">
            <v>b</v>
          </cell>
          <cell r="C97" t="str">
            <v>Stone 10-60 kg/unit (rip-rap)</v>
          </cell>
          <cell r="D97" t="str">
            <v>m3</v>
          </cell>
          <cell r="E97">
            <v>1267.58</v>
          </cell>
          <cell r="F97">
            <v>0</v>
          </cell>
          <cell r="G97">
            <v>0</v>
          </cell>
        </row>
        <row r="98">
          <cell r="A98" t="str">
            <v>item17</v>
          </cell>
          <cell r="B98" t="str">
            <v>c</v>
          </cell>
          <cell r="C98" t="str">
            <v>Furnish and Install of Geotextile</v>
          </cell>
          <cell r="D98" t="str">
            <v>m2</v>
          </cell>
          <cell r="E98">
            <v>9245.57</v>
          </cell>
          <cell r="F98">
            <v>0</v>
          </cell>
          <cell r="G98">
            <v>0</v>
          </cell>
        </row>
        <row r="99">
          <cell r="A99" t="str">
            <v>item18</v>
          </cell>
          <cell r="B99" t="str">
            <v>d</v>
          </cell>
          <cell r="C99" t="str">
            <v>Embankment/material from adjacent area</v>
          </cell>
          <cell r="D99" t="str">
            <v>m3</v>
          </cell>
          <cell r="E99">
            <v>24745.99</v>
          </cell>
          <cell r="F99">
            <v>0</v>
          </cell>
          <cell r="G99">
            <v>0</v>
          </cell>
        </row>
        <row r="100">
          <cell r="A100" t="str">
            <v>item15a</v>
          </cell>
          <cell r="B100" t="str">
            <v>e</v>
          </cell>
          <cell r="C100" t="str">
            <v>Stone (20-80 kg/unit)</v>
          </cell>
          <cell r="D100" t="str">
            <v>m3</v>
          </cell>
          <cell r="E100">
            <v>3134.81</v>
          </cell>
          <cell r="F100" t="e">
            <v>#N/A</v>
          </cell>
          <cell r="G100" t="e">
            <v>#N/A</v>
          </cell>
        </row>
        <row r="101">
          <cell r="A101" t="str">
            <v>item19</v>
          </cell>
          <cell r="B101" t="str">
            <v>f</v>
          </cell>
          <cell r="C101" t="str">
            <v>Gravel for inspection road</v>
          </cell>
          <cell r="D101" t="str">
            <v>m3</v>
          </cell>
          <cell r="E101">
            <v>823.17</v>
          </cell>
          <cell r="F101">
            <v>0</v>
          </cell>
          <cell r="G101">
            <v>0</v>
          </cell>
        </row>
        <row r="102">
          <cell r="A102" t="str">
            <v>item20</v>
          </cell>
          <cell r="B102" t="str">
            <v>g</v>
          </cell>
          <cell r="C102" t="str">
            <v>Anchoring geotextile</v>
          </cell>
          <cell r="D102" t="str">
            <v>m</v>
          </cell>
          <cell r="E102">
            <v>406</v>
          </cell>
          <cell r="F102">
            <v>0</v>
          </cell>
          <cell r="G102">
            <v>0</v>
          </cell>
        </row>
        <row r="103">
          <cell r="A103" t="str">
            <v>item21</v>
          </cell>
          <cell r="B103" t="str">
            <v>h</v>
          </cell>
          <cell r="C103" t="str">
            <v>Sand and gravel layer &lt; 60 mm</v>
          </cell>
          <cell r="D103" t="str">
            <v>m3</v>
          </cell>
          <cell r="E103">
            <v>383.93</v>
          </cell>
          <cell r="F103">
            <v>0</v>
          </cell>
          <cell r="G103">
            <v>0</v>
          </cell>
        </row>
        <row r="104">
          <cell r="A104" t="str">
            <v>item22</v>
          </cell>
          <cell r="B104" t="str">
            <v>i</v>
          </cell>
          <cell r="C104" t="str">
            <v xml:space="preserve">Embankment/material from quarry (clay dike) </v>
          </cell>
          <cell r="D104" t="str">
            <v>m3</v>
          </cell>
          <cell r="E104">
            <v>7045</v>
          </cell>
          <cell r="F104">
            <v>568.90625</v>
          </cell>
          <cell r="G104">
            <v>4007944.53125</v>
          </cell>
        </row>
        <row r="105">
          <cell r="A105" t="str">
            <v>item23</v>
          </cell>
          <cell r="B105" t="str">
            <v>j</v>
          </cell>
          <cell r="C105" t="str">
            <v>Sod facing</v>
          </cell>
          <cell r="D105" t="str">
            <v>m2</v>
          </cell>
          <cell r="E105">
            <v>5028.29</v>
          </cell>
          <cell r="F105">
            <v>0</v>
          </cell>
          <cell r="G105">
            <v>0</v>
          </cell>
        </row>
        <row r="107">
          <cell r="C107" t="str">
            <v>Sub Total Bill No. 2.1.4 Forward to Summary</v>
          </cell>
          <cell r="G107" t="e">
            <v>#N/A</v>
          </cell>
        </row>
        <row r="110">
          <cell r="B110" t="str">
            <v>Incl. earth works, concrete form, reinforcing, curing, replacing and other works as indicated in drawings</v>
          </cell>
        </row>
        <row r="111">
          <cell r="B111" t="str">
            <v>NO.</v>
          </cell>
          <cell r="C111" t="str">
            <v>WORK DESCRIPTION</v>
          </cell>
          <cell r="D111" t="str">
            <v>UNIT</v>
          </cell>
          <cell r="E111" t="str">
            <v>QUANTITY</v>
          </cell>
          <cell r="F111" t="str">
            <v>UNIT RATE Rp.</v>
          </cell>
          <cell r="G111" t="str">
            <v>TOTAL Rp.</v>
          </cell>
        </row>
        <row r="114">
          <cell r="B114" t="str">
            <v>2.1.5</v>
          </cell>
          <cell r="C114" t="str">
            <v>Dike Type 4</v>
          </cell>
          <cell r="D114" t="str">
            <v>m</v>
          </cell>
          <cell r="E114">
            <v>1655.96</v>
          </cell>
        </row>
        <row r="115">
          <cell r="A115" t="str">
            <v>item13</v>
          </cell>
          <cell r="B115" t="str">
            <v>a</v>
          </cell>
          <cell r="C115" t="str">
            <v xml:space="preserve">Soil Excavation </v>
          </cell>
          <cell r="D115" t="str">
            <v>m3</v>
          </cell>
          <cell r="E115">
            <v>3972.09</v>
          </cell>
          <cell r="F115">
            <v>0</v>
          </cell>
          <cell r="G115">
            <v>0</v>
          </cell>
        </row>
        <row r="116">
          <cell r="A116" t="str">
            <v>item24</v>
          </cell>
          <cell r="B116" t="str">
            <v>b</v>
          </cell>
          <cell r="C116" t="str">
            <v>Stone masonry</v>
          </cell>
          <cell r="D116" t="str">
            <v>m3</v>
          </cell>
          <cell r="E116">
            <v>4951.26</v>
          </cell>
          <cell r="F116">
            <v>0</v>
          </cell>
          <cell r="G116">
            <v>0</v>
          </cell>
        </row>
        <row r="117">
          <cell r="A117" t="str">
            <v>item25a</v>
          </cell>
          <cell r="B117" t="str">
            <v>c</v>
          </cell>
          <cell r="C117" t="str">
            <v>Concrete K.225 including formwork</v>
          </cell>
          <cell r="D117" t="str">
            <v>m3</v>
          </cell>
          <cell r="E117">
            <v>247.56</v>
          </cell>
          <cell r="F117" t="e">
            <v>#N/A</v>
          </cell>
          <cell r="G117" t="e">
            <v>#N/A</v>
          </cell>
        </row>
        <row r="118">
          <cell r="A118" t="str">
            <v>item34a</v>
          </cell>
          <cell r="B118" t="str">
            <v>d</v>
          </cell>
          <cell r="C118" t="str">
            <v>Reinforcement work, plain bar U24</v>
          </cell>
          <cell r="D118" t="str">
            <v>kg</v>
          </cell>
          <cell r="E118">
            <v>18567.23</v>
          </cell>
          <cell r="F118" t="e">
            <v>#N/A</v>
          </cell>
          <cell r="G118" t="e">
            <v>#N/A</v>
          </cell>
        </row>
        <row r="119">
          <cell r="A119" t="str">
            <v>item18</v>
          </cell>
          <cell r="B119" t="str">
            <v>e</v>
          </cell>
          <cell r="C119" t="str">
            <v>Embankment/material from adjacent area</v>
          </cell>
          <cell r="D119" t="str">
            <v>m3</v>
          </cell>
          <cell r="E119">
            <v>6103.65</v>
          </cell>
          <cell r="F119">
            <v>0</v>
          </cell>
          <cell r="G119">
            <v>0</v>
          </cell>
        </row>
        <row r="120">
          <cell r="A120" t="str">
            <v>item19</v>
          </cell>
          <cell r="B120" t="str">
            <v>f</v>
          </cell>
          <cell r="C120" t="str">
            <v>Gravel for inspection road</v>
          </cell>
          <cell r="D120" t="str">
            <v>m3</v>
          </cell>
          <cell r="E120">
            <v>1485.38</v>
          </cell>
          <cell r="F120">
            <v>0</v>
          </cell>
          <cell r="G120">
            <v>0</v>
          </cell>
        </row>
        <row r="121">
          <cell r="A121" t="str">
            <v>item27</v>
          </cell>
          <cell r="B121" t="str">
            <v>g</v>
          </cell>
          <cell r="C121" t="str">
            <v>Plastering</v>
          </cell>
          <cell r="D121" t="str">
            <v>m2</v>
          </cell>
          <cell r="E121">
            <v>3696.94</v>
          </cell>
          <cell r="F121">
            <v>0</v>
          </cell>
          <cell r="G121">
            <v>0</v>
          </cell>
        </row>
        <row r="122">
          <cell r="A122" t="str">
            <v>item27a</v>
          </cell>
          <cell r="B122" t="str">
            <v>h</v>
          </cell>
          <cell r="C122" t="str">
            <v>Wooden pile dia. 10 - 2.0 m</v>
          </cell>
          <cell r="D122" t="str">
            <v>nos</v>
          </cell>
          <cell r="E122">
            <v>3312</v>
          </cell>
          <cell r="F122">
            <v>10771.475</v>
          </cell>
          <cell r="G122">
            <v>35675125.200000003</v>
          </cell>
        </row>
        <row r="124">
          <cell r="C124" t="str">
            <v>Sub Total Bill No. 2.1.5 Forward to Summary</v>
          </cell>
          <cell r="G124" t="e">
            <v>#N/A</v>
          </cell>
        </row>
        <row r="128">
          <cell r="C128" t="str">
            <v>Total Bill No. 2.1 DIKE Forward to Summary</v>
          </cell>
          <cell r="G128" t="e">
            <v>#N/A</v>
          </cell>
        </row>
        <row r="131">
          <cell r="B131" t="str">
            <v>BILL NO  :  2.2. RESERVOIR</v>
          </cell>
        </row>
        <row r="132">
          <cell r="B132" t="str">
            <v>Incl. earth works, concrete form, reinforcing, curing, replacingand other works as indicated in drawings</v>
          </cell>
        </row>
        <row r="133">
          <cell r="B133" t="str">
            <v>NO.</v>
          </cell>
          <cell r="C133" t="str">
            <v>WORK DESCRIPTION</v>
          </cell>
          <cell r="D133" t="str">
            <v>UNIT</v>
          </cell>
          <cell r="E133" t="str">
            <v>QUANTITY</v>
          </cell>
          <cell r="F133" t="str">
            <v>UNIT RATE Rp.</v>
          </cell>
          <cell r="G133" t="str">
            <v>TOTAL Rp.</v>
          </cell>
        </row>
        <row r="136">
          <cell r="A136" t="str">
            <v>item28</v>
          </cell>
          <cell r="B136" t="str">
            <v>2.2.1</v>
          </cell>
          <cell r="C136" t="str">
            <v>Dredging of Reservoir 0 - 1.5 m depth</v>
          </cell>
          <cell r="D136" t="str">
            <v>m3</v>
          </cell>
          <cell r="E136">
            <v>369730.2</v>
          </cell>
          <cell r="F136">
            <v>0</v>
          </cell>
          <cell r="G136">
            <v>0</v>
          </cell>
        </row>
        <row r="137">
          <cell r="C137" t="str">
            <v>Included soil disposal to borrow area</v>
          </cell>
        </row>
        <row r="139">
          <cell r="C139" t="str">
            <v>Total Bill No. 2.2 RESERVOIR Forward to Summary</v>
          </cell>
          <cell r="G139">
            <v>0</v>
          </cell>
        </row>
        <row r="142">
          <cell r="B142" t="str">
            <v>BILL NO  :   2.3. BRIDGE AND GATE</v>
          </cell>
        </row>
        <row r="143">
          <cell r="B143" t="str">
            <v>Incl. earth works, concrete form, reinforcing, curing, replacingand other works as indicated in drawings</v>
          </cell>
        </row>
        <row r="144">
          <cell r="B144" t="str">
            <v>NO.</v>
          </cell>
          <cell r="C144" t="str">
            <v>WORK DESCRIPTION</v>
          </cell>
          <cell r="D144" t="str">
            <v>UNIT</v>
          </cell>
          <cell r="E144" t="str">
            <v>QUANTITY</v>
          </cell>
          <cell r="F144" t="str">
            <v>UNIT RATE Rp.</v>
          </cell>
          <cell r="G144" t="str">
            <v>TOTAL Rp.</v>
          </cell>
        </row>
        <row r="147">
          <cell r="B147" t="str">
            <v>2.3.1</v>
          </cell>
          <cell r="C147" t="str">
            <v>Earth work</v>
          </cell>
        </row>
        <row r="148">
          <cell r="A148" t="str">
            <v>item13</v>
          </cell>
          <cell r="B148" t="str">
            <v>a</v>
          </cell>
          <cell r="C148" t="str">
            <v>Soil excavation</v>
          </cell>
          <cell r="D148" t="str">
            <v>m3</v>
          </cell>
          <cell r="E148">
            <v>520</v>
          </cell>
          <cell r="F148">
            <v>0</v>
          </cell>
          <cell r="G148">
            <v>0</v>
          </cell>
        </row>
        <row r="150">
          <cell r="B150" t="str">
            <v>2.3.2</v>
          </cell>
          <cell r="C150" t="str">
            <v>Sheet pilling works</v>
          </cell>
        </row>
        <row r="151">
          <cell r="C151" t="str">
            <v>supply of steel sheet pile type AZ 25 double pile</v>
          </cell>
        </row>
        <row r="152">
          <cell r="A152" t="str">
            <v>item29</v>
          </cell>
          <cell r="B152" t="str">
            <v>a</v>
          </cell>
          <cell r="C152" t="str">
            <v>including fabrication, coating, transportation, and various preparatory works</v>
          </cell>
          <cell r="D152" t="str">
            <v>m'</v>
          </cell>
          <cell r="E152">
            <v>1395</v>
          </cell>
          <cell r="F152">
            <v>0</v>
          </cell>
          <cell r="G152">
            <v>0</v>
          </cell>
        </row>
        <row r="153">
          <cell r="C153" t="str">
            <v>driving sheet pile type AZ 25 double pile</v>
          </cell>
        </row>
        <row r="154">
          <cell r="A154" t="str">
            <v>item30</v>
          </cell>
          <cell r="B154" t="str">
            <v>b</v>
          </cell>
          <cell r="C154" t="str">
            <v>measured from ground level including handling and guides, different length</v>
          </cell>
          <cell r="D154" t="str">
            <v>m'</v>
          </cell>
          <cell r="E154">
            <v>1065</v>
          </cell>
          <cell r="F154">
            <v>0</v>
          </cell>
          <cell r="G154">
            <v>0</v>
          </cell>
        </row>
        <row r="155">
          <cell r="C155" t="str">
            <v>supply of steel walls, HEA 300, including all required</v>
          </cell>
        </row>
        <row r="156">
          <cell r="A156" t="str">
            <v>item32</v>
          </cell>
          <cell r="B156" t="str">
            <v>c</v>
          </cell>
          <cell r="C156" t="str">
            <v>fixtures (e.g.bolts, welding, plates, spacers) and</v>
          </cell>
          <cell r="D156" t="str">
            <v>m'</v>
          </cell>
          <cell r="E156">
            <v>37</v>
          </cell>
          <cell r="F156">
            <v>500000</v>
          </cell>
          <cell r="G156">
            <v>18500000</v>
          </cell>
        </row>
        <row r="157">
          <cell r="C157" t="str">
            <v>complete installation</v>
          </cell>
        </row>
        <row r="158">
          <cell r="C158" t="str">
            <v>tie rods 80.2 mm, length 10.1 m, including 250 mm</v>
          </cell>
        </row>
        <row r="159">
          <cell r="A159" t="str">
            <v>item32a</v>
          </cell>
          <cell r="B159" t="str">
            <v>d</v>
          </cell>
          <cell r="C159" t="str">
            <v>cement grouting 4.6 m length, accessories and</v>
          </cell>
          <cell r="D159" t="str">
            <v>pcs</v>
          </cell>
          <cell r="E159">
            <v>14</v>
          </cell>
          <cell r="F159">
            <v>5000000</v>
          </cell>
          <cell r="G159">
            <v>70000000</v>
          </cell>
        </row>
        <row r="160">
          <cell r="C160" t="str">
            <v>installation</v>
          </cell>
        </row>
        <row r="161">
          <cell r="A161" t="str">
            <v>item33</v>
          </cell>
          <cell r="B161" t="str">
            <v>e</v>
          </cell>
          <cell r="C161" t="str">
            <v>supply and install sacrificial anode</v>
          </cell>
          <cell r="D161" t="str">
            <v>Ls</v>
          </cell>
          <cell r="E161">
            <v>1</v>
          </cell>
          <cell r="F161">
            <v>250000000</v>
          </cell>
          <cell r="G161">
            <v>250000000</v>
          </cell>
        </row>
        <row r="164">
          <cell r="B164" t="str">
            <v>2.3.3</v>
          </cell>
          <cell r="C164" t="str">
            <v>Abutments and capping beam</v>
          </cell>
        </row>
        <row r="165">
          <cell r="A165" t="str">
            <v>item25a</v>
          </cell>
          <cell r="B165" t="str">
            <v>a</v>
          </cell>
          <cell r="C165" t="str">
            <v>Concrete K225 including formwork</v>
          </cell>
          <cell r="D165" t="str">
            <v>m3</v>
          </cell>
          <cell r="E165">
            <v>24.04</v>
          </cell>
          <cell r="F165" t="e">
            <v>#N/A</v>
          </cell>
          <cell r="G165" t="e">
            <v>#N/A</v>
          </cell>
        </row>
        <row r="166">
          <cell r="A166" t="str">
            <v>item34</v>
          </cell>
          <cell r="B166" t="str">
            <v>b</v>
          </cell>
          <cell r="C166" t="str">
            <v>Reinforcement work,deformed bars U32</v>
          </cell>
          <cell r="D166" t="str">
            <v>kg</v>
          </cell>
          <cell r="E166">
            <v>3606.36</v>
          </cell>
          <cell r="F166">
            <v>0</v>
          </cell>
          <cell r="G166">
            <v>0</v>
          </cell>
        </row>
        <row r="168">
          <cell r="B168" t="str">
            <v>2.3.4</v>
          </cell>
          <cell r="C168" t="str">
            <v>Foundation work</v>
          </cell>
        </row>
        <row r="169">
          <cell r="A169" t="str">
            <v>item25a</v>
          </cell>
          <cell r="B169" t="str">
            <v>a</v>
          </cell>
          <cell r="C169" t="str">
            <v>Concrete K225 including formwork</v>
          </cell>
          <cell r="D169" t="str">
            <v>m3</v>
          </cell>
          <cell r="E169">
            <v>205.26</v>
          </cell>
          <cell r="F169" t="e">
            <v>#N/A</v>
          </cell>
          <cell r="G169" t="e">
            <v>#N/A</v>
          </cell>
        </row>
        <row r="170">
          <cell r="A170" t="str">
            <v>item35</v>
          </cell>
          <cell r="B170" t="str">
            <v>b</v>
          </cell>
          <cell r="C170" t="str">
            <v>Galvanized steel bar, L 150 x 100 x 10</v>
          </cell>
          <cell r="D170" t="str">
            <v>kg</v>
          </cell>
          <cell r="E170">
            <v>24</v>
          </cell>
          <cell r="F170">
            <v>0</v>
          </cell>
          <cell r="G170">
            <v>0</v>
          </cell>
        </row>
        <row r="171">
          <cell r="A171" t="str">
            <v>item34</v>
          </cell>
          <cell r="B171" t="str">
            <v>c</v>
          </cell>
          <cell r="C171" t="str">
            <v>Reinforcement work,deformed bars U32</v>
          </cell>
          <cell r="D171" t="str">
            <v>kg</v>
          </cell>
          <cell r="E171">
            <v>71656.710000000006</v>
          </cell>
          <cell r="F171">
            <v>0</v>
          </cell>
          <cell r="G171">
            <v>0</v>
          </cell>
        </row>
        <row r="173">
          <cell r="B173" t="str">
            <v>2.3.5</v>
          </cell>
          <cell r="C173" t="str">
            <v>Bridge piers</v>
          </cell>
        </row>
        <row r="174">
          <cell r="A174" t="str">
            <v>item25a</v>
          </cell>
          <cell r="B174" t="str">
            <v>a</v>
          </cell>
          <cell r="C174" t="str">
            <v>Concrete K225 including formwork</v>
          </cell>
          <cell r="D174" t="str">
            <v>m3</v>
          </cell>
          <cell r="E174">
            <v>50.34</v>
          </cell>
          <cell r="F174" t="e">
            <v>#N/A</v>
          </cell>
          <cell r="G174" t="e">
            <v>#N/A</v>
          </cell>
        </row>
        <row r="175">
          <cell r="A175" t="str">
            <v>item34</v>
          </cell>
          <cell r="B175" t="str">
            <v>b</v>
          </cell>
          <cell r="C175" t="str">
            <v>Reinforcement work,deformed bars U32</v>
          </cell>
          <cell r="D175" t="str">
            <v>kg</v>
          </cell>
          <cell r="E175">
            <v>10842.8</v>
          </cell>
          <cell r="F175">
            <v>0</v>
          </cell>
          <cell r="G175">
            <v>0</v>
          </cell>
        </row>
        <row r="177">
          <cell r="B177" t="str">
            <v>2.3.6</v>
          </cell>
          <cell r="C177" t="str">
            <v xml:space="preserve">Bridge </v>
          </cell>
        </row>
        <row r="178">
          <cell r="A178" t="str">
            <v>item25a</v>
          </cell>
          <cell r="B178" t="str">
            <v>a</v>
          </cell>
          <cell r="C178" t="str">
            <v>Concrete K225 including formwork</v>
          </cell>
          <cell r="D178" t="str">
            <v>m3</v>
          </cell>
          <cell r="E178">
            <v>172.18</v>
          </cell>
          <cell r="F178" t="e">
            <v>#N/A</v>
          </cell>
          <cell r="G178" t="e">
            <v>#N/A</v>
          </cell>
        </row>
        <row r="179">
          <cell r="A179" t="str">
            <v>item34</v>
          </cell>
          <cell r="B179" t="str">
            <v>b</v>
          </cell>
          <cell r="C179" t="str">
            <v>Reinforcement work,deformed bars U32</v>
          </cell>
          <cell r="D179" t="str">
            <v>kg</v>
          </cell>
          <cell r="E179">
            <v>17018.72</v>
          </cell>
          <cell r="F179">
            <v>0</v>
          </cell>
          <cell r="G179">
            <v>0</v>
          </cell>
        </row>
        <row r="180">
          <cell r="A180" t="str">
            <v>item35a</v>
          </cell>
          <cell r="B180" t="str">
            <v>c</v>
          </cell>
          <cell r="C180" t="str">
            <v>bridge bearing 150 x 150 x 50</v>
          </cell>
          <cell r="D180" t="str">
            <v>pcs</v>
          </cell>
          <cell r="E180">
            <v>12</v>
          </cell>
          <cell r="F180">
            <v>83875</v>
          </cell>
          <cell r="G180">
            <v>1006500</v>
          </cell>
        </row>
        <row r="181">
          <cell r="A181" t="str">
            <v>item36</v>
          </cell>
          <cell r="B181" t="str">
            <v>d</v>
          </cell>
          <cell r="C181" t="str">
            <v>bridge bearing 200 x 150 x 50</v>
          </cell>
          <cell r="D181" t="str">
            <v>pcs</v>
          </cell>
          <cell r="E181">
            <v>24</v>
          </cell>
          <cell r="F181">
            <v>0</v>
          </cell>
          <cell r="G181">
            <v>0</v>
          </cell>
        </row>
        <row r="182">
          <cell r="A182" t="str">
            <v>item36a</v>
          </cell>
          <cell r="B182" t="str">
            <v>e</v>
          </cell>
          <cell r="C182" t="str">
            <v xml:space="preserve"> AC - BC, 5 cm thick</v>
          </cell>
          <cell r="D182" t="str">
            <v>m3</v>
          </cell>
          <cell r="E182">
            <v>5.78</v>
          </cell>
          <cell r="F182">
            <v>2100000</v>
          </cell>
          <cell r="G182">
            <v>12138000</v>
          </cell>
        </row>
        <row r="183">
          <cell r="A183" t="str">
            <v>item36b</v>
          </cell>
          <cell r="B183" t="str">
            <v>f</v>
          </cell>
          <cell r="C183" t="str">
            <v xml:space="preserve"> AC - WC, 5 cm thick</v>
          </cell>
          <cell r="D183" t="str">
            <v>m2</v>
          </cell>
          <cell r="E183">
            <v>115.5</v>
          </cell>
          <cell r="F183">
            <v>100000</v>
          </cell>
          <cell r="G183">
            <v>11550000</v>
          </cell>
        </row>
        <row r="184">
          <cell r="A184" t="str">
            <v>item36c</v>
          </cell>
          <cell r="B184" t="str">
            <v>g</v>
          </cell>
          <cell r="C184" t="str">
            <v>Tack coat</v>
          </cell>
          <cell r="D184" t="str">
            <v>m2</v>
          </cell>
          <cell r="E184">
            <v>37.200000000000003</v>
          </cell>
          <cell r="F184">
            <v>6000</v>
          </cell>
          <cell r="G184">
            <v>223200.00000000003</v>
          </cell>
        </row>
        <row r="185">
          <cell r="A185" t="str">
            <v>item38</v>
          </cell>
          <cell r="B185" t="str">
            <v>h</v>
          </cell>
          <cell r="C185" t="str">
            <v>expansion joint, t = 0.01 m ( incl epoxy mortar and all other necessary work)</v>
          </cell>
          <cell r="D185" t="str">
            <v>m'</v>
          </cell>
          <cell r="E185">
            <v>37.200000000000003</v>
          </cell>
          <cell r="F185">
            <v>0</v>
          </cell>
          <cell r="G185">
            <v>0</v>
          </cell>
        </row>
        <row r="187">
          <cell r="B187" t="str">
            <v>2.3.7</v>
          </cell>
          <cell r="C187" t="str">
            <v>Buffer plate works</v>
          </cell>
        </row>
        <row r="188">
          <cell r="A188" t="str">
            <v>item25a</v>
          </cell>
          <cell r="B188" t="str">
            <v>a</v>
          </cell>
          <cell r="C188" t="str">
            <v>Concrete K225 including formwork</v>
          </cell>
          <cell r="D188" t="str">
            <v>m3</v>
          </cell>
          <cell r="E188">
            <v>16.100000000000001</v>
          </cell>
          <cell r="F188" t="e">
            <v>#N/A</v>
          </cell>
          <cell r="G188" t="e">
            <v>#N/A</v>
          </cell>
        </row>
        <row r="189">
          <cell r="A189" t="str">
            <v>item34</v>
          </cell>
          <cell r="B189" t="str">
            <v>b</v>
          </cell>
          <cell r="C189" t="str">
            <v>Reinforcement work,deformed bars U32</v>
          </cell>
          <cell r="D189" t="str">
            <v>kg</v>
          </cell>
          <cell r="E189">
            <v>2102.81</v>
          </cell>
          <cell r="F189">
            <v>0</v>
          </cell>
          <cell r="G189">
            <v>0</v>
          </cell>
        </row>
        <row r="190">
          <cell r="A190" t="str">
            <v>item39</v>
          </cell>
          <cell r="B190" t="str">
            <v>c</v>
          </cell>
          <cell r="C190" t="str">
            <v>base works for buffer plate (see drawing for detail )</v>
          </cell>
          <cell r="D190" t="str">
            <v>m'</v>
          </cell>
          <cell r="E190">
            <v>7</v>
          </cell>
          <cell r="F190">
            <v>15125</v>
          </cell>
          <cell r="G190">
            <v>105875</v>
          </cell>
        </row>
        <row r="192">
          <cell r="B192" t="str">
            <v>2.3.8</v>
          </cell>
          <cell r="C192" t="str">
            <v>Gates</v>
          </cell>
        </row>
        <row r="193">
          <cell r="A193" t="str">
            <v>item25a</v>
          </cell>
          <cell r="B193" t="str">
            <v>a</v>
          </cell>
          <cell r="C193" t="str">
            <v>Concrete K225 including formwork</v>
          </cell>
          <cell r="D193" t="str">
            <v>m3</v>
          </cell>
          <cell r="E193">
            <v>53.07</v>
          </cell>
          <cell r="F193" t="e">
            <v>#N/A</v>
          </cell>
          <cell r="G193" t="e">
            <v>#N/A</v>
          </cell>
        </row>
        <row r="194">
          <cell r="A194" t="str">
            <v>item25a</v>
          </cell>
          <cell r="B194" t="str">
            <v>b</v>
          </cell>
          <cell r="C194" t="str">
            <v>Concrete K225 ( wall gate )</v>
          </cell>
          <cell r="D194" t="str">
            <v>m3</v>
          </cell>
          <cell r="E194">
            <v>52.49</v>
          </cell>
          <cell r="F194" t="e">
            <v>#N/A</v>
          </cell>
          <cell r="G194" t="e">
            <v>#N/A</v>
          </cell>
        </row>
        <row r="195">
          <cell r="A195" t="str">
            <v>item34</v>
          </cell>
          <cell r="B195" t="str">
            <v>c</v>
          </cell>
          <cell r="C195" t="str">
            <v>Reinforcement work,deformed bars U32</v>
          </cell>
          <cell r="D195" t="str">
            <v>kg</v>
          </cell>
          <cell r="E195">
            <v>12667.38</v>
          </cell>
          <cell r="F195">
            <v>0</v>
          </cell>
          <cell r="G195">
            <v>0</v>
          </cell>
        </row>
        <row r="196">
          <cell r="A196" t="str">
            <v>item40</v>
          </cell>
          <cell r="B196" t="str">
            <v>d</v>
          </cell>
          <cell r="C196" t="str">
            <v>Sluice gate (2x 3 m, 2 m opening)</v>
          </cell>
          <cell r="D196" t="str">
            <v>pcs</v>
          </cell>
          <cell r="E196">
            <v>2</v>
          </cell>
          <cell r="F196">
            <v>0</v>
          </cell>
          <cell r="G196">
            <v>0</v>
          </cell>
        </row>
        <row r="197">
          <cell r="A197" t="str">
            <v>item41</v>
          </cell>
          <cell r="B197" t="str">
            <v>e</v>
          </cell>
          <cell r="C197" t="str">
            <v>Flap gates (1.8 x 1.8 m)</v>
          </cell>
          <cell r="D197" t="str">
            <v>pcs</v>
          </cell>
          <cell r="E197">
            <v>12</v>
          </cell>
          <cell r="F197">
            <v>0</v>
          </cell>
          <cell r="G197">
            <v>0</v>
          </cell>
        </row>
        <row r="198">
          <cell r="A198" t="str">
            <v>item42</v>
          </cell>
          <cell r="B198" t="str">
            <v>f</v>
          </cell>
          <cell r="C198" t="str">
            <v>Heightened floor, brickwall</v>
          </cell>
          <cell r="D198" t="str">
            <v>m3</v>
          </cell>
          <cell r="E198">
            <v>0.44</v>
          </cell>
          <cell r="F198">
            <v>3781.25</v>
          </cell>
          <cell r="G198">
            <v>1663.75</v>
          </cell>
        </row>
        <row r="199">
          <cell r="A199" t="str">
            <v>item27</v>
          </cell>
          <cell r="B199" t="str">
            <v>g</v>
          </cell>
          <cell r="C199" t="str">
            <v>Plastering</v>
          </cell>
          <cell r="D199" t="str">
            <v>m2</v>
          </cell>
          <cell r="E199">
            <v>4.04</v>
          </cell>
          <cell r="F199">
            <v>0</v>
          </cell>
          <cell r="G199">
            <v>0</v>
          </cell>
        </row>
        <row r="201">
          <cell r="B201" t="str">
            <v>2.3.9</v>
          </cell>
          <cell r="C201" t="str">
            <v>Bed protection</v>
          </cell>
        </row>
        <row r="202">
          <cell r="A202" t="str">
            <v>item15</v>
          </cell>
          <cell r="B202" t="str">
            <v>a</v>
          </cell>
          <cell r="C202" t="str">
            <v>Stone (10 - 60 kg/unit)</v>
          </cell>
          <cell r="D202" t="str">
            <v>m3</v>
          </cell>
          <cell r="E202">
            <v>269.31</v>
          </cell>
          <cell r="F202">
            <v>0</v>
          </cell>
          <cell r="G202">
            <v>0</v>
          </cell>
        </row>
        <row r="203">
          <cell r="A203" t="str">
            <v>item17</v>
          </cell>
          <cell r="B203" t="str">
            <v>b</v>
          </cell>
          <cell r="C203" t="str">
            <v>Furnish &amp; install of Geotextile</v>
          </cell>
          <cell r="D203" t="str">
            <v>m2</v>
          </cell>
          <cell r="E203">
            <v>1060</v>
          </cell>
          <cell r="F203">
            <v>0</v>
          </cell>
          <cell r="G203">
            <v>0</v>
          </cell>
        </row>
        <row r="205">
          <cell r="B205" t="str">
            <v>m17</v>
          </cell>
          <cell r="C205" t="str">
            <v>Hand railing dia. 100 GIP</v>
          </cell>
        </row>
        <row r="206">
          <cell r="A206" t="str">
            <v>item42a</v>
          </cell>
          <cell r="B206" t="str">
            <v>a</v>
          </cell>
          <cell r="C206" t="str">
            <v>Galvanize steel</v>
          </cell>
          <cell r="D206" t="str">
            <v>m'</v>
          </cell>
          <cell r="E206">
            <v>140</v>
          </cell>
          <cell r="F206">
            <v>44000</v>
          </cell>
          <cell r="G206">
            <v>6160000</v>
          </cell>
        </row>
        <row r="207">
          <cell r="A207" t="str">
            <v>item25a</v>
          </cell>
          <cell r="B207" t="str">
            <v>b</v>
          </cell>
          <cell r="C207" t="str">
            <v>Concrete K225 including formwork</v>
          </cell>
          <cell r="D207" t="str">
            <v>m3</v>
          </cell>
          <cell r="E207">
            <v>0.82</v>
          </cell>
          <cell r="F207" t="e">
            <v>#N/A</v>
          </cell>
          <cell r="G207" t="e">
            <v>#N/A</v>
          </cell>
        </row>
        <row r="208">
          <cell r="A208" t="str">
            <v>item34</v>
          </cell>
          <cell r="B208" t="str">
            <v>c</v>
          </cell>
          <cell r="C208" t="str">
            <v>Reinforcement work,deformed bars U32</v>
          </cell>
          <cell r="D208" t="str">
            <v>kg</v>
          </cell>
          <cell r="E208">
            <v>106.44</v>
          </cell>
          <cell r="F208">
            <v>0</v>
          </cell>
          <cell r="G208">
            <v>0</v>
          </cell>
        </row>
        <row r="209">
          <cell r="A209" t="str">
            <v>item43</v>
          </cell>
          <cell r="B209" t="str">
            <v>d</v>
          </cell>
          <cell r="C209" t="str">
            <v>steel painting</v>
          </cell>
          <cell r="D209" t="str">
            <v>m2</v>
          </cell>
          <cell r="E209">
            <v>8.35</v>
          </cell>
          <cell r="F209">
            <v>0</v>
          </cell>
          <cell r="G209">
            <v>0</v>
          </cell>
        </row>
        <row r="211">
          <cell r="B211" t="str">
            <v>2.3.11</v>
          </cell>
          <cell r="C211" t="str">
            <v>Trash rack work</v>
          </cell>
        </row>
        <row r="212">
          <cell r="A212" t="str">
            <v>item44</v>
          </cell>
          <cell r="B212" t="str">
            <v>a</v>
          </cell>
          <cell r="C212" t="str">
            <v>Trash rack including anchor, bolt and installation</v>
          </cell>
          <cell r="D212" t="str">
            <v>kg</v>
          </cell>
          <cell r="E212">
            <v>28050</v>
          </cell>
          <cell r="F212">
            <v>0</v>
          </cell>
          <cell r="G212">
            <v>0</v>
          </cell>
        </row>
        <row r="214">
          <cell r="B214" t="str">
            <v>2.3.12</v>
          </cell>
          <cell r="C214" t="str">
            <v>Miscellaneous works</v>
          </cell>
        </row>
        <row r="215">
          <cell r="A215" t="str">
            <v>item45</v>
          </cell>
          <cell r="B215" t="str">
            <v>a</v>
          </cell>
          <cell r="C215" t="str">
            <v>Electrical works incl intallation</v>
          </cell>
          <cell r="D215" t="str">
            <v>pcs</v>
          </cell>
          <cell r="E215">
            <v>63</v>
          </cell>
          <cell r="F215">
            <v>1750000</v>
          </cell>
          <cell r="G215">
            <v>110250000</v>
          </cell>
        </row>
        <row r="216">
          <cell r="A216" t="str">
            <v>item46</v>
          </cell>
          <cell r="B216" t="str">
            <v>b</v>
          </cell>
          <cell r="C216" t="str">
            <v>Vertical drain (GI pipe dia. 100 mm, length 700 mm, ctc. 1500 mm), include Street inlet</v>
          </cell>
          <cell r="D216" t="str">
            <v>pcs</v>
          </cell>
          <cell r="E216">
            <v>46</v>
          </cell>
          <cell r="F216">
            <v>0</v>
          </cell>
          <cell r="G216">
            <v>0</v>
          </cell>
        </row>
        <row r="217">
          <cell r="A217" t="str">
            <v>item47</v>
          </cell>
          <cell r="B217" t="str">
            <v>c</v>
          </cell>
          <cell r="C217" t="str">
            <v>Peilschall</v>
          </cell>
          <cell r="D217" t="str">
            <v>pcs</v>
          </cell>
          <cell r="E217">
            <v>2</v>
          </cell>
          <cell r="F217">
            <v>0</v>
          </cell>
          <cell r="G217">
            <v>0</v>
          </cell>
        </row>
        <row r="219">
          <cell r="C219" t="str">
            <v>Total Bill No. 2.3 Forward to Summary</v>
          </cell>
          <cell r="G219">
            <v>13117677400</v>
          </cell>
        </row>
        <row r="222">
          <cell r="B222" t="str">
            <v>BILL NO  :   9. PUMP STATION</v>
          </cell>
        </row>
        <row r="223">
          <cell r="B223" t="str">
            <v>NO.</v>
          </cell>
          <cell r="C223" t="str">
            <v>WORK DESCRIPTION</v>
          </cell>
          <cell r="D223" t="str">
            <v>UNIT</v>
          </cell>
          <cell r="E223" t="str">
            <v>QUANTITY</v>
          </cell>
          <cell r="F223" t="str">
            <v>UNIT RATE Rp.</v>
          </cell>
          <cell r="G223" t="str">
            <v>TOTAL Rp.</v>
          </cell>
        </row>
        <row r="226">
          <cell r="B226" t="str">
            <v>9.1</v>
          </cell>
          <cell r="C226" t="str">
            <v>CIVIL WORKS</v>
          </cell>
        </row>
        <row r="227">
          <cell r="B227" t="str">
            <v>9.1.1</v>
          </cell>
          <cell r="C227" t="str">
            <v>Earthwork</v>
          </cell>
        </row>
        <row r="228">
          <cell r="A228" t="str">
            <v>item13</v>
          </cell>
          <cell r="B228" t="str">
            <v>a</v>
          </cell>
          <cell r="C228" t="str">
            <v>Soil excavation</v>
          </cell>
          <cell r="D228" t="str">
            <v>m3</v>
          </cell>
          <cell r="E228">
            <v>521.77</v>
          </cell>
          <cell r="F228">
            <v>0</v>
          </cell>
          <cell r="G228">
            <v>0</v>
          </cell>
        </row>
        <row r="229">
          <cell r="B229" t="str">
            <v>9.1.2</v>
          </cell>
          <cell r="C229" t="str">
            <v>Prestressed concrete piles works</v>
          </cell>
        </row>
        <row r="230">
          <cell r="B230" t="str">
            <v>a</v>
          </cell>
          <cell r="C230" t="str">
            <v>Prestressed concrete piles dia. 500 mm</v>
          </cell>
          <cell r="D230" t="str">
            <v>m'</v>
          </cell>
          <cell r="E230">
            <v>240</v>
          </cell>
          <cell r="F230">
            <v>450000</v>
          </cell>
          <cell r="G230">
            <v>108000000</v>
          </cell>
        </row>
        <row r="231">
          <cell r="B231" t="str">
            <v>9.1.3</v>
          </cell>
          <cell r="C231" t="str">
            <v>Concrete works</v>
          </cell>
        </row>
        <row r="232">
          <cell r="A232" t="str">
            <v>item24a</v>
          </cell>
          <cell r="B232" t="str">
            <v>a</v>
          </cell>
          <cell r="C232" t="str">
            <v>Lean concrete 1 : 3 : 5</v>
          </cell>
          <cell r="D232" t="str">
            <v>m3</v>
          </cell>
          <cell r="E232">
            <v>13.4</v>
          </cell>
          <cell r="F232" t="e">
            <v>#N/A</v>
          </cell>
          <cell r="G232" t="e">
            <v>#N/A</v>
          </cell>
        </row>
        <row r="233">
          <cell r="A233" t="str">
            <v>item25a</v>
          </cell>
          <cell r="B233" t="str">
            <v>b</v>
          </cell>
          <cell r="C233" t="str">
            <v>Concrete K 225 including formwork for slab, wall, coulomn,ringbalk, roof plat</v>
          </cell>
          <cell r="D233" t="str">
            <v>m3</v>
          </cell>
          <cell r="E233">
            <v>49.1</v>
          </cell>
          <cell r="F233" t="e">
            <v>#N/A</v>
          </cell>
          <cell r="G233" t="e">
            <v>#N/A</v>
          </cell>
        </row>
        <row r="234">
          <cell r="A234" t="str">
            <v>item34a</v>
          </cell>
          <cell r="B234" t="str">
            <v>c</v>
          </cell>
          <cell r="C234" t="str">
            <v>Reinforcement work,deformed bars U24</v>
          </cell>
          <cell r="D234" t="str">
            <v>kg</v>
          </cell>
          <cell r="E234">
            <v>12275</v>
          </cell>
          <cell r="F234" t="e">
            <v>#N/A</v>
          </cell>
          <cell r="G234" t="e">
            <v>#N/A</v>
          </cell>
        </row>
        <row r="235">
          <cell r="B235" t="str">
            <v>9.1.4</v>
          </cell>
          <cell r="C235" t="str">
            <v>Wall</v>
          </cell>
        </row>
        <row r="236">
          <cell r="A236" t="str">
            <v>item24b</v>
          </cell>
          <cell r="B236" t="str">
            <v>a</v>
          </cell>
          <cell r="C236" t="str">
            <v>Brickwall</v>
          </cell>
          <cell r="D236" t="str">
            <v>m3</v>
          </cell>
          <cell r="E236">
            <v>10.49</v>
          </cell>
          <cell r="F236">
            <v>1400000</v>
          </cell>
          <cell r="G236">
            <v>14686000</v>
          </cell>
        </row>
        <row r="237">
          <cell r="A237" t="str">
            <v>item27</v>
          </cell>
          <cell r="B237" t="str">
            <v>b</v>
          </cell>
          <cell r="C237" t="str">
            <v>Plastering</v>
          </cell>
          <cell r="D237" t="str">
            <v>m2</v>
          </cell>
          <cell r="E237">
            <v>276.74</v>
          </cell>
          <cell r="F237">
            <v>0</v>
          </cell>
          <cell r="G237">
            <v>0</v>
          </cell>
        </row>
        <row r="238">
          <cell r="A238" t="str">
            <v>item24c</v>
          </cell>
          <cell r="B238" t="str">
            <v>c</v>
          </cell>
          <cell r="C238" t="str">
            <v>Wall painting</v>
          </cell>
          <cell r="D238" t="str">
            <v>m2</v>
          </cell>
          <cell r="E238">
            <v>276.74</v>
          </cell>
          <cell r="F238">
            <v>17000</v>
          </cell>
          <cell r="G238">
            <v>4704580</v>
          </cell>
        </row>
        <row r="239">
          <cell r="B239" t="str">
            <v>9.1.5</v>
          </cell>
          <cell r="C239" t="str">
            <v>Steel works</v>
          </cell>
        </row>
        <row r="240">
          <cell r="A240" t="str">
            <v>item42a</v>
          </cell>
          <cell r="B240" t="str">
            <v>a</v>
          </cell>
          <cell r="C240" t="str">
            <v>Hand railing dia.100 mm GI</v>
          </cell>
          <cell r="D240" t="str">
            <v>m'</v>
          </cell>
          <cell r="E240">
            <v>24.06</v>
          </cell>
          <cell r="F240">
            <v>44000</v>
          </cell>
          <cell r="G240">
            <v>1058640</v>
          </cell>
        </row>
        <row r="241">
          <cell r="A241" t="str">
            <v>item43</v>
          </cell>
          <cell r="B241" t="str">
            <v>b</v>
          </cell>
          <cell r="C241" t="str">
            <v>Steel painting</v>
          </cell>
          <cell r="D241" t="str">
            <v>m2</v>
          </cell>
          <cell r="E241">
            <v>3.78</v>
          </cell>
          <cell r="F241">
            <v>0</v>
          </cell>
          <cell r="G241">
            <v>0</v>
          </cell>
        </row>
        <row r="242">
          <cell r="A242" t="str">
            <v>item43a</v>
          </cell>
          <cell r="B242" t="str">
            <v>c</v>
          </cell>
          <cell r="C242" t="str">
            <v>alumunium window</v>
          </cell>
          <cell r="D242" t="str">
            <v>pcs</v>
          </cell>
          <cell r="E242">
            <v>6</v>
          </cell>
          <cell r="F242">
            <v>1250000</v>
          </cell>
          <cell r="G242">
            <v>7500000</v>
          </cell>
        </row>
        <row r="243">
          <cell r="A243" t="str">
            <v>item43b</v>
          </cell>
          <cell r="B243" t="str">
            <v>d</v>
          </cell>
          <cell r="C243" t="str">
            <v>steel door in pumping house</v>
          </cell>
          <cell r="D243" t="str">
            <v>pcs</v>
          </cell>
          <cell r="E243">
            <v>1</v>
          </cell>
          <cell r="F243">
            <v>5000000</v>
          </cell>
          <cell r="G243">
            <v>5000000</v>
          </cell>
        </row>
        <row r="244">
          <cell r="B244" t="str">
            <v>9.1.6</v>
          </cell>
          <cell r="C244" t="str">
            <v>Pavement</v>
          </cell>
        </row>
        <row r="245">
          <cell r="A245" t="str">
            <v>item43c</v>
          </cell>
          <cell r="B245" t="str">
            <v>a</v>
          </cell>
          <cell r="C245" t="str">
            <v>Paving Block</v>
          </cell>
          <cell r="D245" t="str">
            <v>m2</v>
          </cell>
          <cell r="E245">
            <v>37.83</v>
          </cell>
          <cell r="F245">
            <v>120000</v>
          </cell>
          <cell r="G245">
            <v>4539600</v>
          </cell>
        </row>
        <row r="246">
          <cell r="A246" t="str">
            <v>item43d</v>
          </cell>
          <cell r="B246" t="str">
            <v>b</v>
          </cell>
          <cell r="C246" t="str">
            <v>sand layer</v>
          </cell>
          <cell r="D246" t="str">
            <v>m3</v>
          </cell>
          <cell r="E246">
            <v>5.67</v>
          </cell>
          <cell r="F246">
            <v>90000</v>
          </cell>
          <cell r="G246">
            <v>510300</v>
          </cell>
        </row>
        <row r="247">
          <cell r="A247" t="str">
            <v>item43e</v>
          </cell>
          <cell r="B247" t="str">
            <v>c</v>
          </cell>
          <cell r="C247" t="str">
            <v>Curb</v>
          </cell>
          <cell r="D247" t="str">
            <v>m'</v>
          </cell>
          <cell r="E247">
            <v>33.880000000000003</v>
          </cell>
          <cell r="F247">
            <v>60000</v>
          </cell>
          <cell r="G247">
            <v>2032800.0000000002</v>
          </cell>
        </row>
        <row r="248">
          <cell r="B248" t="str">
            <v>9.1.7</v>
          </cell>
          <cell r="C248" t="str">
            <v>Miscellaneous works</v>
          </cell>
        </row>
        <row r="249">
          <cell r="A249" t="str">
            <v>item43f</v>
          </cell>
          <cell r="B249" t="str">
            <v>a</v>
          </cell>
          <cell r="C249" t="str">
            <v>Ladder</v>
          </cell>
          <cell r="D249" t="str">
            <v>pcs</v>
          </cell>
          <cell r="E249">
            <v>1</v>
          </cell>
          <cell r="F249">
            <v>4000000</v>
          </cell>
          <cell r="G249">
            <v>4000000</v>
          </cell>
        </row>
        <row r="250">
          <cell r="A250" t="str">
            <v>item43g</v>
          </cell>
          <cell r="B250" t="str">
            <v>b</v>
          </cell>
          <cell r="C250" t="str">
            <v>Fence BRC including excavation, backfill, stone masonry, etc</v>
          </cell>
          <cell r="D250" t="str">
            <v>m'</v>
          </cell>
          <cell r="E250">
            <v>48</v>
          </cell>
          <cell r="F250">
            <v>450000</v>
          </cell>
          <cell r="G250">
            <v>21600000</v>
          </cell>
        </row>
        <row r="251">
          <cell r="C251" t="str">
            <v xml:space="preserve">Sub total Bill No. 9.1 </v>
          </cell>
          <cell r="G251" t="e">
            <v>#N/A</v>
          </cell>
        </row>
        <row r="253">
          <cell r="B253" t="str">
            <v>9.2</v>
          </cell>
          <cell r="C253" t="str">
            <v>MECHANICAL WORK (SUPPLY, DELIVERY, INSTALL AND TESTING)</v>
          </cell>
        </row>
        <row r="254">
          <cell r="B254" t="str">
            <v>9.2.1</v>
          </cell>
          <cell r="C254" t="str">
            <v xml:space="preserve">Vertical Axial ump, cap 200 lt/s c/w Electrical Motor included, suction and </v>
          </cell>
          <cell r="D254" t="str">
            <v>set</v>
          </cell>
          <cell r="E254">
            <v>2</v>
          </cell>
          <cell r="F254">
            <v>625000000</v>
          </cell>
          <cell r="G254">
            <v>1250000000</v>
          </cell>
        </row>
        <row r="255">
          <cell r="C255" t="str">
            <v xml:space="preserve">   discharge pipe, anchor bold, screen, etc.</v>
          </cell>
        </row>
        <row r="256">
          <cell r="B256" t="str">
            <v>9.2.2</v>
          </cell>
          <cell r="C256" t="str">
            <v>Flexible joint g 300 mm including all joints</v>
          </cell>
          <cell r="D256" t="str">
            <v>set</v>
          </cell>
          <cell r="E256">
            <v>4</v>
          </cell>
          <cell r="F256">
            <v>7500000</v>
          </cell>
          <cell r="G256">
            <v>30000000</v>
          </cell>
        </row>
        <row r="257">
          <cell r="B257" t="str">
            <v>9.2.3</v>
          </cell>
          <cell r="C257" t="str">
            <v xml:space="preserve">Electric Hoist Cap. 5 ton including travelling rail, neoprene on cantilever, anchors </v>
          </cell>
          <cell r="D257" t="str">
            <v>unit</v>
          </cell>
          <cell r="E257">
            <v>1</v>
          </cell>
          <cell r="F257">
            <v>415000000</v>
          </cell>
          <cell r="G257">
            <v>415000000</v>
          </cell>
        </row>
        <row r="258">
          <cell r="C258" t="str">
            <v xml:space="preserve">   in cantilever and other accessories needed</v>
          </cell>
        </row>
        <row r="259">
          <cell r="B259" t="str">
            <v>9.2.4</v>
          </cell>
          <cell r="C259" t="str">
            <v xml:space="preserve">Piping Outlet system, welded steel pipe f 300 mm, zink or coated thickness </v>
          </cell>
          <cell r="D259" t="str">
            <v>m</v>
          </cell>
          <cell r="E259">
            <v>16</v>
          </cell>
          <cell r="F259">
            <v>1750000</v>
          </cell>
          <cell r="G259">
            <v>28000000</v>
          </cell>
        </row>
        <row r="260">
          <cell r="C260" t="str">
            <v xml:space="preserve">   8 mm ASTM A37</v>
          </cell>
        </row>
        <row r="261">
          <cell r="B261" t="str">
            <v>9.2.5</v>
          </cell>
          <cell r="C261" t="str">
            <v>Wall Pipe f 300, hotdip galvanized</v>
          </cell>
          <cell r="D261" t="str">
            <v>pcs</v>
          </cell>
          <cell r="E261">
            <v>2</v>
          </cell>
          <cell r="F261">
            <v>10000</v>
          </cell>
          <cell r="G261">
            <v>20000</v>
          </cell>
        </row>
        <row r="262">
          <cell r="B262" t="str">
            <v>9.2.6</v>
          </cell>
          <cell r="C262" t="str">
            <v>Puddle flange steel f 300 - 5 mm thick, hotdip galvanized</v>
          </cell>
          <cell r="D262" t="str">
            <v>pcs</v>
          </cell>
          <cell r="E262">
            <v>2</v>
          </cell>
          <cell r="F262">
            <v>2925000</v>
          </cell>
          <cell r="G262">
            <v>5850000</v>
          </cell>
        </row>
        <row r="263">
          <cell r="B263" t="str">
            <v>9.2.7</v>
          </cell>
          <cell r="C263" t="str">
            <v>Loose flange f 300</v>
          </cell>
          <cell r="D263" t="str">
            <v>pcs</v>
          </cell>
          <cell r="E263">
            <v>24</v>
          </cell>
          <cell r="F263">
            <v>1250000</v>
          </cell>
          <cell r="G263">
            <v>30000000</v>
          </cell>
        </row>
        <row r="264">
          <cell r="B264" t="str">
            <v>9.2.8</v>
          </cell>
          <cell r="C264" t="str">
            <v>Butterfly valve f 300</v>
          </cell>
          <cell r="D264" t="str">
            <v>set</v>
          </cell>
          <cell r="E264">
            <v>2</v>
          </cell>
          <cell r="F264">
            <v>45000000</v>
          </cell>
          <cell r="G264">
            <v>90000000</v>
          </cell>
        </row>
        <row r="265">
          <cell r="B265" t="str">
            <v>9.2.9</v>
          </cell>
          <cell r="C265" t="str">
            <v>Check valve f 300</v>
          </cell>
          <cell r="D265" t="str">
            <v>pcs</v>
          </cell>
          <cell r="E265">
            <v>2</v>
          </cell>
          <cell r="F265">
            <v>17500000</v>
          </cell>
          <cell r="G265">
            <v>35000000</v>
          </cell>
        </row>
        <row r="266">
          <cell r="B266" t="str">
            <v>9.2.10</v>
          </cell>
          <cell r="C266" t="str">
            <v>Testing and commissioning for pump</v>
          </cell>
          <cell r="D266" t="str">
            <v>Ls</v>
          </cell>
          <cell r="E266">
            <v>1</v>
          </cell>
          <cell r="F266">
            <v>25000000</v>
          </cell>
          <cell r="G266">
            <v>25000000</v>
          </cell>
        </row>
        <row r="267">
          <cell r="C267" t="str">
            <v>Sub total Bill No. 9.2</v>
          </cell>
          <cell r="G267">
            <v>1908870000</v>
          </cell>
        </row>
        <row r="269">
          <cell r="B269" t="str">
            <v>9.3</v>
          </cell>
          <cell r="C269" t="str">
            <v>ELECTRICAL WORKS</v>
          </cell>
        </row>
        <row r="270">
          <cell r="B270" t="str">
            <v>9.3.1</v>
          </cell>
          <cell r="C270" t="str">
            <v>Cost of PLN connection 66 KVA 3x100 A</v>
          </cell>
          <cell r="D270" t="str">
            <v>Ls</v>
          </cell>
          <cell r="E270">
            <v>1</v>
          </cell>
          <cell r="F270">
            <v>35000000</v>
          </cell>
          <cell r="G270">
            <v>35000000</v>
          </cell>
        </row>
        <row r="271">
          <cell r="B271" t="str">
            <v>9.3.2</v>
          </cell>
          <cell r="C271" t="str">
            <v>Cable NYFGbY 4x50 mm2 from meter to distribution panel</v>
          </cell>
          <cell r="D271" t="str">
            <v>m</v>
          </cell>
          <cell r="E271">
            <v>12</v>
          </cell>
          <cell r="F271">
            <v>185000</v>
          </cell>
          <cell r="G271">
            <v>2220000</v>
          </cell>
        </row>
        <row r="272">
          <cell r="B272" t="str">
            <v>9.3.3</v>
          </cell>
          <cell r="C272" t="str">
            <v>Main distribution panel incl. WLC, soft starter and cabling to pump</v>
          </cell>
          <cell r="D272" t="str">
            <v>pcs</v>
          </cell>
          <cell r="E272">
            <v>1</v>
          </cell>
          <cell r="F272">
            <v>185000000</v>
          </cell>
          <cell r="G272">
            <v>185000000</v>
          </cell>
        </row>
        <row r="273">
          <cell r="B273" t="str">
            <v>9.3.4</v>
          </cell>
          <cell r="C273" t="str">
            <v>Utiliyi switch board box panel</v>
          </cell>
          <cell r="D273" t="str">
            <v>pcs</v>
          </cell>
          <cell r="E273">
            <v>1</v>
          </cell>
          <cell r="F273">
            <v>5000000</v>
          </cell>
          <cell r="G273">
            <v>5000000</v>
          </cell>
        </row>
        <row r="274">
          <cell r="B274" t="str">
            <v>9.3.5</v>
          </cell>
          <cell r="C274" t="str">
            <v>Lighting pump room box panel</v>
          </cell>
          <cell r="D274" t="str">
            <v>pcs</v>
          </cell>
          <cell r="E274">
            <v>1</v>
          </cell>
          <cell r="F274">
            <v>2850000</v>
          </cell>
          <cell r="G274">
            <v>2850000</v>
          </cell>
        </row>
        <row r="275">
          <cell r="B275" t="str">
            <v>9.3.6</v>
          </cell>
          <cell r="C275" t="str">
            <v>Lighting outdoor box panel</v>
          </cell>
          <cell r="D275" t="str">
            <v>pcs</v>
          </cell>
          <cell r="E275">
            <v>1</v>
          </cell>
          <cell r="F275">
            <v>2250000</v>
          </cell>
          <cell r="G275">
            <v>2250000</v>
          </cell>
        </row>
        <row r="276">
          <cell r="B276" t="str">
            <v>9.3.7</v>
          </cell>
          <cell r="C276" t="str">
            <v>Lighting fixture (TMS 1x36 watt)</v>
          </cell>
          <cell r="D276" t="str">
            <v>point</v>
          </cell>
          <cell r="E276">
            <v>6</v>
          </cell>
          <cell r="F276">
            <v>475000</v>
          </cell>
          <cell r="G276">
            <v>2850000</v>
          </cell>
        </row>
        <row r="277">
          <cell r="B277" t="str">
            <v>9.3.8</v>
          </cell>
          <cell r="C277" t="str">
            <v>Lighting fxture (down light) incl. cabling</v>
          </cell>
          <cell r="D277" t="str">
            <v>point</v>
          </cell>
          <cell r="E277">
            <v>4</v>
          </cell>
          <cell r="F277">
            <v>725000</v>
          </cell>
          <cell r="G277">
            <v>2900000</v>
          </cell>
        </row>
        <row r="278">
          <cell r="B278" t="str">
            <v>9.3.9</v>
          </cell>
          <cell r="C278" t="str">
            <v>Socket outlet single phase incl. cabling</v>
          </cell>
          <cell r="D278" t="str">
            <v>point</v>
          </cell>
          <cell r="E278">
            <v>1</v>
          </cell>
          <cell r="F278">
            <v>225000</v>
          </cell>
          <cell r="G278">
            <v>225000</v>
          </cell>
        </row>
        <row r="279">
          <cell r="B279" t="str">
            <v>9.3.10</v>
          </cell>
          <cell r="C279" t="str">
            <v>Socket outlet 3 phase incl. cabling</v>
          </cell>
          <cell r="D279" t="str">
            <v>point</v>
          </cell>
          <cell r="E279">
            <v>1</v>
          </cell>
          <cell r="F279">
            <v>375000</v>
          </cell>
          <cell r="G279">
            <v>375000</v>
          </cell>
        </row>
        <row r="280">
          <cell r="B280" t="str">
            <v>9.3.11</v>
          </cell>
          <cell r="C280" t="str">
            <v>Grounding for electrical equipments</v>
          </cell>
          <cell r="D280" t="str">
            <v>Ls</v>
          </cell>
          <cell r="E280">
            <v>1</v>
          </cell>
          <cell r="F280">
            <v>15000000</v>
          </cell>
          <cell r="G280">
            <v>15000000</v>
          </cell>
        </row>
        <row r="281">
          <cell r="B281" t="str">
            <v>9.3.12</v>
          </cell>
          <cell r="C281" t="str">
            <v>Lightning protection incl. grounding</v>
          </cell>
          <cell r="D281" t="str">
            <v>Ls</v>
          </cell>
          <cell r="E281">
            <v>1</v>
          </cell>
          <cell r="F281">
            <v>35000000</v>
          </cell>
          <cell r="G281">
            <v>35000000</v>
          </cell>
        </row>
        <row r="282">
          <cell r="B282" t="str">
            <v>9.3.13</v>
          </cell>
          <cell r="C282" t="str">
            <v>Portable pump 1 KW for Maintenance</v>
          </cell>
          <cell r="D282" t="str">
            <v>pcs</v>
          </cell>
          <cell r="E282">
            <v>1</v>
          </cell>
          <cell r="F282">
            <v>12500000</v>
          </cell>
          <cell r="G282">
            <v>12500000</v>
          </cell>
        </row>
        <row r="283">
          <cell r="C283" t="str">
            <v>Sub total Bill No. 9.3</v>
          </cell>
          <cell r="G283">
            <v>301170000</v>
          </cell>
        </row>
        <row r="286">
          <cell r="C286" t="str">
            <v>Total Bill No. 9 PUMP STATION Forward to Summary</v>
          </cell>
          <cell r="G286" t="e">
            <v>#N/A</v>
          </cell>
        </row>
        <row r="290">
          <cell r="B290" t="str">
            <v>BILL NO  :  3. REHABILITATION MAIN DRAIN AND STRUCTURE</v>
          </cell>
        </row>
        <row r="291">
          <cell r="B291" t="str">
            <v>BILL NO  :  3.1. CHANNELS DRAINAGE WORKS</v>
          </cell>
        </row>
        <row r="293">
          <cell r="B293" t="str">
            <v>Summary of Drainage Channels</v>
          </cell>
        </row>
        <row r="294">
          <cell r="B294" t="str">
            <v>No.</v>
          </cell>
          <cell r="C294" t="str">
            <v>Description</v>
          </cell>
          <cell r="D294" t="str">
            <v>Unit</v>
          </cell>
          <cell r="E294" t="str">
            <v>Length</v>
          </cell>
          <cell r="F294" t="str">
            <v>Total</v>
          </cell>
        </row>
        <row r="295">
          <cell r="B295" t="str">
            <v>1</v>
          </cell>
          <cell r="C295" t="str">
            <v>D1 &amp; D2, Interceptor</v>
          </cell>
          <cell r="D295" t="str">
            <v>m</v>
          </cell>
          <cell r="E295">
            <v>1469.4</v>
          </cell>
          <cell r="F295" t="e">
            <v>#N/A</v>
          </cell>
        </row>
        <row r="296">
          <cell r="B296" t="str">
            <v>2</v>
          </cell>
          <cell r="C296" t="str">
            <v>D4a, Downstream Channel of Tando 1</v>
          </cell>
          <cell r="D296" t="str">
            <v>m</v>
          </cell>
          <cell r="E296">
            <v>618.70000000000005</v>
          </cell>
          <cell r="F296" t="e">
            <v>#N/A</v>
          </cell>
        </row>
        <row r="297">
          <cell r="B297" t="str">
            <v>3</v>
          </cell>
          <cell r="C297" t="str">
            <v>D5, Jl. Panglateh</v>
          </cell>
          <cell r="D297" t="str">
            <v>m</v>
          </cell>
          <cell r="E297">
            <v>707.5</v>
          </cell>
          <cell r="F297" t="e">
            <v>#N/A</v>
          </cell>
        </row>
        <row r="298">
          <cell r="B298" t="str">
            <v>4</v>
          </cell>
          <cell r="C298" t="str">
            <v>D6a, Upstream Channel of Tando 2</v>
          </cell>
          <cell r="D298" t="str">
            <v>m</v>
          </cell>
          <cell r="E298">
            <v>616.6</v>
          </cell>
          <cell r="F298" t="e">
            <v>#N/A</v>
          </cell>
        </row>
        <row r="299">
          <cell r="B299" t="str">
            <v>5</v>
          </cell>
          <cell r="C299" t="str">
            <v>D6b, Downstream Channel of Tando 2</v>
          </cell>
          <cell r="D299" t="str">
            <v>m</v>
          </cell>
          <cell r="E299">
            <v>117</v>
          </cell>
          <cell r="F299" t="e">
            <v>#N/A</v>
          </cell>
        </row>
        <row r="300">
          <cell r="B300" t="str">
            <v>6</v>
          </cell>
          <cell r="C300" t="str">
            <v>D7, Jl. Baru / Samudera Pase</v>
          </cell>
          <cell r="D300" t="str">
            <v>m</v>
          </cell>
          <cell r="E300">
            <v>667.7</v>
          </cell>
          <cell r="F300" t="e">
            <v>#N/A</v>
          </cell>
        </row>
        <row r="301">
          <cell r="B301" t="str">
            <v>7</v>
          </cell>
          <cell r="C301" t="str">
            <v>D8, Drainage of Tando 3</v>
          </cell>
          <cell r="D301" t="str">
            <v>m</v>
          </cell>
          <cell r="E301">
            <v>646.5</v>
          </cell>
          <cell r="F301" t="e">
            <v>#N/A</v>
          </cell>
        </row>
        <row r="303">
          <cell r="C303" t="str">
            <v>Total Drainage Channels</v>
          </cell>
          <cell r="E303">
            <v>4843.4000000000005</v>
          </cell>
          <cell r="F303" t="e">
            <v>#N/A</v>
          </cell>
        </row>
        <row r="305">
          <cell r="B305" t="str">
            <v>Incl. earth works, concrete form, reinforcing, curing, replacingand other works as indicated in drawings</v>
          </cell>
        </row>
        <row r="306">
          <cell r="B306" t="str">
            <v>NO.</v>
          </cell>
          <cell r="C306" t="str">
            <v>WORK DESCRIPTION</v>
          </cell>
          <cell r="D306" t="str">
            <v>UNIT</v>
          </cell>
          <cell r="E306" t="str">
            <v>QUANTITY</v>
          </cell>
          <cell r="F306" t="str">
            <v>UNIT RATE Rp.</v>
          </cell>
          <cell r="G306" t="str">
            <v>TOTAL Rp.</v>
          </cell>
        </row>
        <row r="309">
          <cell r="B309" t="str">
            <v>3.1.1</v>
          </cell>
          <cell r="C309" t="str">
            <v>Interceptor D1 &amp; D2</v>
          </cell>
          <cell r="E309">
            <v>1070.4000000000001</v>
          </cell>
        </row>
        <row r="310">
          <cell r="B310" t="str">
            <v>A</v>
          </cell>
          <cell r="C310" t="str">
            <v>Supply and Install Steel Pipe ND. 300 mm</v>
          </cell>
          <cell r="E310">
            <v>86</v>
          </cell>
        </row>
        <row r="311">
          <cell r="A311" t="str">
            <v>item13</v>
          </cell>
          <cell r="B311" t="str">
            <v>1</v>
          </cell>
          <cell r="C311" t="str">
            <v>Soil Excavation</v>
          </cell>
          <cell r="D311" t="str">
            <v>m3</v>
          </cell>
          <cell r="E311">
            <v>465</v>
          </cell>
          <cell r="F311">
            <v>0</v>
          </cell>
          <cell r="G311">
            <v>0</v>
          </cell>
        </row>
        <row r="312">
          <cell r="A312" t="str">
            <v>item18</v>
          </cell>
          <cell r="B312" t="str">
            <v>2</v>
          </cell>
          <cell r="C312" t="str">
            <v>Compacted soil backfill</v>
          </cell>
          <cell r="D312" t="str">
            <v>m3</v>
          </cell>
          <cell r="E312">
            <v>458.93</v>
          </cell>
          <cell r="F312">
            <v>0</v>
          </cell>
          <cell r="G312">
            <v>0</v>
          </cell>
        </row>
        <row r="313">
          <cell r="A313" t="str">
            <v>item18a</v>
          </cell>
          <cell r="B313" t="str">
            <v>3</v>
          </cell>
          <cell r="C313" t="str">
            <v>Soil Disposal</v>
          </cell>
          <cell r="D313" t="str">
            <v>m2</v>
          </cell>
          <cell r="E313">
            <v>6.08</v>
          </cell>
          <cell r="F313" t="e">
            <v>#N/A</v>
          </cell>
          <cell r="G313" t="e">
            <v>#N/A</v>
          </cell>
        </row>
        <row r="314">
          <cell r="A314" t="str">
            <v>item18b</v>
          </cell>
          <cell r="B314" t="str">
            <v>4</v>
          </cell>
          <cell r="C314" t="str">
            <v>Sand layer</v>
          </cell>
          <cell r="D314" t="str">
            <v>m3</v>
          </cell>
          <cell r="E314">
            <v>0</v>
          </cell>
          <cell r="F314" t="e">
            <v>#N/A</v>
          </cell>
          <cell r="G314" t="e">
            <v>#N/A</v>
          </cell>
        </row>
        <row r="315">
          <cell r="A315" t="str">
            <v>item18c</v>
          </cell>
          <cell r="B315" t="str">
            <v>5</v>
          </cell>
          <cell r="C315" t="str">
            <v>Steel Pipe Dia. 300 mm</v>
          </cell>
          <cell r="D315" t="str">
            <v>m</v>
          </cell>
          <cell r="E315">
            <v>86</v>
          </cell>
          <cell r="F315">
            <v>57062.5</v>
          </cell>
          <cell r="G315">
            <v>4907375</v>
          </cell>
        </row>
        <row r="316">
          <cell r="A316" t="str">
            <v>item18d</v>
          </cell>
          <cell r="B316" t="str">
            <v>6</v>
          </cell>
          <cell r="C316" t="str">
            <v>Reinstatement of pavement</v>
          </cell>
          <cell r="D316" t="str">
            <v>m2</v>
          </cell>
          <cell r="E316">
            <v>21</v>
          </cell>
          <cell r="F316">
            <v>0</v>
          </cell>
          <cell r="G316">
            <v>0</v>
          </cell>
        </row>
        <row r="317">
          <cell r="A317" t="str">
            <v>item18e</v>
          </cell>
          <cell r="B317" t="str">
            <v>7</v>
          </cell>
          <cell r="C317" t="str">
            <v>Control box</v>
          </cell>
          <cell r="D317" t="str">
            <v>nos</v>
          </cell>
          <cell r="E317">
            <v>2</v>
          </cell>
          <cell r="F317">
            <v>0</v>
          </cell>
          <cell r="G317">
            <v>0</v>
          </cell>
        </row>
        <row r="318">
          <cell r="C318" t="str">
            <v>Sub Total</v>
          </cell>
          <cell r="G318" t="e">
            <v>#N/A</v>
          </cell>
        </row>
        <row r="320">
          <cell r="B320" t="str">
            <v>B</v>
          </cell>
          <cell r="C320" t="str">
            <v>Supply and Install Steel Pipe ND. 400 mm</v>
          </cell>
          <cell r="E320">
            <v>227</v>
          </cell>
        </row>
        <row r="321">
          <cell r="A321" t="str">
            <v>item13</v>
          </cell>
          <cell r="B321" t="str">
            <v>1</v>
          </cell>
          <cell r="C321" t="str">
            <v>Soil Excavation</v>
          </cell>
          <cell r="D321" t="str">
            <v>m3</v>
          </cell>
          <cell r="E321">
            <v>1376.6</v>
          </cell>
          <cell r="F321">
            <v>0</v>
          </cell>
          <cell r="G321">
            <v>0</v>
          </cell>
        </row>
        <row r="322">
          <cell r="A322" t="str">
            <v>item18</v>
          </cell>
          <cell r="B322" t="str">
            <v>2</v>
          </cell>
          <cell r="C322" t="str">
            <v>Compacted soil backfill</v>
          </cell>
          <cell r="D322" t="str">
            <v>m3</v>
          </cell>
          <cell r="E322">
            <v>1348.09</v>
          </cell>
          <cell r="F322">
            <v>0</v>
          </cell>
          <cell r="G322">
            <v>0</v>
          </cell>
        </row>
        <row r="323">
          <cell r="A323" t="str">
            <v>item18a</v>
          </cell>
          <cell r="B323" t="str">
            <v>3</v>
          </cell>
          <cell r="C323" t="str">
            <v>Soil Disposal</v>
          </cell>
          <cell r="D323" t="str">
            <v>m2</v>
          </cell>
          <cell r="E323">
            <v>28.51</v>
          </cell>
          <cell r="F323" t="e">
            <v>#N/A</v>
          </cell>
          <cell r="G323" t="e">
            <v>#N/A</v>
          </cell>
        </row>
        <row r="324">
          <cell r="A324" t="str">
            <v>item18b</v>
          </cell>
          <cell r="B324" t="str">
            <v>4</v>
          </cell>
          <cell r="C324" t="str">
            <v>Sand layer</v>
          </cell>
          <cell r="D324" t="str">
            <v>m3</v>
          </cell>
          <cell r="E324">
            <v>0</v>
          </cell>
          <cell r="F324" t="e">
            <v>#N/A</v>
          </cell>
          <cell r="G324" t="e">
            <v>#N/A</v>
          </cell>
        </row>
        <row r="325">
          <cell r="A325" t="str">
            <v>item18c</v>
          </cell>
          <cell r="B325" t="str">
            <v>5</v>
          </cell>
          <cell r="C325" t="str">
            <v>Steel Pipe Dia. 300 mm</v>
          </cell>
          <cell r="D325" t="str">
            <v>m</v>
          </cell>
          <cell r="E325">
            <v>227</v>
          </cell>
          <cell r="F325">
            <v>57062.5</v>
          </cell>
          <cell r="G325">
            <v>12953187.5</v>
          </cell>
        </row>
        <row r="326">
          <cell r="A326" t="str">
            <v>item18d</v>
          </cell>
          <cell r="B326" t="str">
            <v>6</v>
          </cell>
          <cell r="C326" t="str">
            <v>Reinstatement of pavement</v>
          </cell>
          <cell r="D326" t="str">
            <v>m2</v>
          </cell>
          <cell r="E326">
            <v>590.20000000000005</v>
          </cell>
          <cell r="F326">
            <v>0</v>
          </cell>
          <cell r="G326">
            <v>0</v>
          </cell>
        </row>
        <row r="327">
          <cell r="A327" t="str">
            <v>item18e</v>
          </cell>
          <cell r="B327" t="str">
            <v>7</v>
          </cell>
          <cell r="C327" t="str">
            <v>Control box</v>
          </cell>
          <cell r="D327" t="str">
            <v>nos</v>
          </cell>
          <cell r="E327">
            <v>5</v>
          </cell>
          <cell r="F327">
            <v>0</v>
          </cell>
          <cell r="G327">
            <v>0</v>
          </cell>
        </row>
        <row r="328">
          <cell r="C328" t="str">
            <v>Sub Total</v>
          </cell>
          <cell r="G328" t="e">
            <v>#N/A</v>
          </cell>
        </row>
        <row r="330">
          <cell r="B330" t="str">
            <v>C</v>
          </cell>
          <cell r="C330" t="str">
            <v>Supply and install Steel Pipe ND. 500 mm</v>
          </cell>
          <cell r="E330">
            <v>72.3</v>
          </cell>
        </row>
        <row r="331">
          <cell r="A331" t="str">
            <v>item13</v>
          </cell>
          <cell r="B331" t="str">
            <v>1</v>
          </cell>
          <cell r="C331" t="str">
            <v>Soil Excavation</v>
          </cell>
          <cell r="D331" t="str">
            <v>m3</v>
          </cell>
          <cell r="E331">
            <v>533.42999999999995</v>
          </cell>
          <cell r="F331">
            <v>0</v>
          </cell>
          <cell r="G331">
            <v>0</v>
          </cell>
        </row>
        <row r="332">
          <cell r="A332" t="str">
            <v>item18</v>
          </cell>
          <cell r="B332" t="str">
            <v>2</v>
          </cell>
          <cell r="C332" t="str">
            <v>Compacted soil backfill</v>
          </cell>
          <cell r="D332" t="str">
            <v>m3</v>
          </cell>
          <cell r="E332">
            <v>519.24</v>
          </cell>
          <cell r="F332">
            <v>0</v>
          </cell>
          <cell r="G332">
            <v>0</v>
          </cell>
        </row>
        <row r="333">
          <cell r="A333" t="str">
            <v>item18a</v>
          </cell>
          <cell r="B333" t="str">
            <v>3</v>
          </cell>
          <cell r="C333" t="str">
            <v>Soil Disposal</v>
          </cell>
          <cell r="D333" t="str">
            <v>m2</v>
          </cell>
          <cell r="E333">
            <v>14.19</v>
          </cell>
          <cell r="F333" t="e">
            <v>#N/A</v>
          </cell>
          <cell r="G333" t="e">
            <v>#N/A</v>
          </cell>
        </row>
        <row r="334">
          <cell r="A334" t="str">
            <v>item18b</v>
          </cell>
          <cell r="B334" t="str">
            <v>4</v>
          </cell>
          <cell r="C334" t="str">
            <v>Sand layer</v>
          </cell>
          <cell r="D334" t="str">
            <v>m3</v>
          </cell>
          <cell r="E334">
            <v>0</v>
          </cell>
          <cell r="F334" t="e">
            <v>#N/A</v>
          </cell>
          <cell r="G334" t="e">
            <v>#N/A</v>
          </cell>
        </row>
        <row r="335">
          <cell r="A335" t="str">
            <v>item18c</v>
          </cell>
          <cell r="B335" t="str">
            <v>5</v>
          </cell>
          <cell r="C335" t="str">
            <v>Steel Pipe Dia. 300 mm</v>
          </cell>
          <cell r="D335" t="str">
            <v>m</v>
          </cell>
          <cell r="E335">
            <v>72.3</v>
          </cell>
          <cell r="F335">
            <v>57062.5</v>
          </cell>
          <cell r="G335">
            <v>4125618.75</v>
          </cell>
        </row>
        <row r="336">
          <cell r="A336" t="str">
            <v>item18d</v>
          </cell>
          <cell r="B336" t="str">
            <v>6</v>
          </cell>
          <cell r="C336" t="str">
            <v>Reinstatement of pavement</v>
          </cell>
          <cell r="D336" t="str">
            <v>m2</v>
          </cell>
          <cell r="E336">
            <v>206.06</v>
          </cell>
          <cell r="F336">
            <v>0</v>
          </cell>
          <cell r="G336">
            <v>0</v>
          </cell>
        </row>
        <row r="337">
          <cell r="A337" t="str">
            <v>item18e</v>
          </cell>
          <cell r="B337" t="str">
            <v>7</v>
          </cell>
          <cell r="C337" t="str">
            <v>Control box</v>
          </cell>
          <cell r="D337" t="str">
            <v>nos</v>
          </cell>
          <cell r="E337">
            <v>2</v>
          </cell>
          <cell r="F337">
            <v>0</v>
          </cell>
          <cell r="G337">
            <v>0</v>
          </cell>
        </row>
        <row r="338">
          <cell r="C338" t="str">
            <v>Sub Total</v>
          </cell>
          <cell r="G338" t="e">
            <v>#N/A</v>
          </cell>
        </row>
        <row r="340">
          <cell r="B340" t="str">
            <v>D</v>
          </cell>
          <cell r="C340" t="str">
            <v>Supply and install Steel Pipe ND. 600 mm</v>
          </cell>
          <cell r="E340">
            <v>470.1</v>
          </cell>
        </row>
        <row r="341">
          <cell r="A341" t="str">
            <v>item13</v>
          </cell>
          <cell r="B341" t="str">
            <v>1</v>
          </cell>
          <cell r="C341" t="str">
            <v>Soil Excavation</v>
          </cell>
          <cell r="D341" t="str">
            <v>m3</v>
          </cell>
          <cell r="E341">
            <v>5007.93</v>
          </cell>
          <cell r="F341">
            <v>0</v>
          </cell>
          <cell r="G341">
            <v>0</v>
          </cell>
        </row>
        <row r="342">
          <cell r="A342" t="str">
            <v>item18</v>
          </cell>
          <cell r="B342" t="str">
            <v>2</v>
          </cell>
          <cell r="C342" t="str">
            <v>Compacted soil backfill</v>
          </cell>
          <cell r="D342" t="str">
            <v>m3</v>
          </cell>
          <cell r="E342">
            <v>4875.08</v>
          </cell>
          <cell r="F342">
            <v>0</v>
          </cell>
          <cell r="G342">
            <v>0</v>
          </cell>
        </row>
        <row r="343">
          <cell r="A343" t="str">
            <v>item18a</v>
          </cell>
          <cell r="B343" t="str">
            <v>3</v>
          </cell>
          <cell r="C343" t="str">
            <v>Soil Disposal</v>
          </cell>
          <cell r="D343" t="str">
            <v>m2</v>
          </cell>
          <cell r="E343">
            <v>132.85</v>
          </cell>
          <cell r="F343" t="e">
            <v>#N/A</v>
          </cell>
          <cell r="G343" t="e">
            <v>#N/A</v>
          </cell>
        </row>
        <row r="344">
          <cell r="A344" t="str">
            <v>item18b</v>
          </cell>
          <cell r="B344" t="str">
            <v>4</v>
          </cell>
          <cell r="C344" t="str">
            <v>Sand layer</v>
          </cell>
          <cell r="D344" t="str">
            <v>m3</v>
          </cell>
          <cell r="E344">
            <v>0</v>
          </cell>
          <cell r="F344" t="e">
            <v>#N/A</v>
          </cell>
          <cell r="G344" t="e">
            <v>#N/A</v>
          </cell>
        </row>
        <row r="345">
          <cell r="A345" t="str">
            <v>item18c</v>
          </cell>
          <cell r="B345" t="str">
            <v>5</v>
          </cell>
          <cell r="C345" t="str">
            <v>Steel Pipe Dia. 300 mm</v>
          </cell>
          <cell r="D345" t="str">
            <v>m</v>
          </cell>
          <cell r="E345">
            <v>470.1</v>
          </cell>
          <cell r="F345">
            <v>57062.5</v>
          </cell>
          <cell r="G345">
            <v>26825081.25</v>
          </cell>
        </row>
        <row r="346">
          <cell r="A346" t="str">
            <v>item18d</v>
          </cell>
          <cell r="B346" t="str">
            <v>6</v>
          </cell>
          <cell r="C346" t="str">
            <v>Reinstatement of pavement</v>
          </cell>
          <cell r="D346" t="str">
            <v>m2</v>
          </cell>
          <cell r="E346">
            <v>1034.22</v>
          </cell>
          <cell r="F346">
            <v>0</v>
          </cell>
          <cell r="G346">
            <v>0</v>
          </cell>
        </row>
        <row r="347">
          <cell r="A347" t="str">
            <v>item18e</v>
          </cell>
          <cell r="B347" t="str">
            <v>7</v>
          </cell>
          <cell r="C347" t="str">
            <v>Control box</v>
          </cell>
          <cell r="D347" t="str">
            <v>nos</v>
          </cell>
          <cell r="E347">
            <v>10</v>
          </cell>
          <cell r="F347">
            <v>0</v>
          </cell>
          <cell r="G347">
            <v>0</v>
          </cell>
        </row>
        <row r="348">
          <cell r="C348" t="str">
            <v>Sub Total</v>
          </cell>
          <cell r="G348" t="e">
            <v>#N/A</v>
          </cell>
        </row>
        <row r="350">
          <cell r="B350" t="str">
            <v>E</v>
          </cell>
          <cell r="C350" t="str">
            <v>Supply and install Steel Pipe ND. 800 mm</v>
          </cell>
          <cell r="E350">
            <v>215</v>
          </cell>
        </row>
        <row r="351">
          <cell r="A351" t="str">
            <v>item13</v>
          </cell>
          <cell r="B351" t="str">
            <v>1</v>
          </cell>
          <cell r="C351" t="str">
            <v>Soil Excavation</v>
          </cell>
          <cell r="D351" t="str">
            <v>m3</v>
          </cell>
          <cell r="E351">
            <v>2174.08</v>
          </cell>
          <cell r="F351">
            <v>0</v>
          </cell>
          <cell r="G351">
            <v>0</v>
          </cell>
        </row>
        <row r="352">
          <cell r="A352" t="str">
            <v>item18</v>
          </cell>
          <cell r="B352" t="str">
            <v>2</v>
          </cell>
          <cell r="C352" t="str">
            <v>Compacted soil backfill</v>
          </cell>
          <cell r="D352" t="str">
            <v>m3</v>
          </cell>
          <cell r="E352">
            <v>2066.06</v>
          </cell>
          <cell r="F352">
            <v>0</v>
          </cell>
          <cell r="G352">
            <v>0</v>
          </cell>
        </row>
        <row r="353">
          <cell r="A353" t="str">
            <v>item18a</v>
          </cell>
          <cell r="B353" t="str">
            <v>3</v>
          </cell>
          <cell r="C353" t="str">
            <v>Soil Disposal</v>
          </cell>
          <cell r="D353" t="str">
            <v>m2</v>
          </cell>
          <cell r="E353">
            <v>108.02</v>
          </cell>
          <cell r="F353" t="e">
            <v>#N/A</v>
          </cell>
          <cell r="G353" t="e">
            <v>#N/A</v>
          </cell>
        </row>
        <row r="354">
          <cell r="A354" t="str">
            <v>item18b</v>
          </cell>
          <cell r="B354" t="str">
            <v>4</v>
          </cell>
          <cell r="C354" t="str">
            <v>Sand layer</v>
          </cell>
          <cell r="D354" t="str">
            <v>m3</v>
          </cell>
          <cell r="E354">
            <v>0</v>
          </cell>
          <cell r="F354" t="e">
            <v>#N/A</v>
          </cell>
          <cell r="G354" t="e">
            <v>#N/A</v>
          </cell>
        </row>
        <row r="355">
          <cell r="A355" t="str">
            <v>item18c</v>
          </cell>
          <cell r="B355" t="str">
            <v>5</v>
          </cell>
          <cell r="C355" t="str">
            <v>Steel Pipe Dia. 300 mm</v>
          </cell>
          <cell r="D355" t="str">
            <v>m</v>
          </cell>
          <cell r="E355">
            <v>470.1</v>
          </cell>
          <cell r="F355">
            <v>57062.5</v>
          </cell>
          <cell r="G355">
            <v>26825081.25</v>
          </cell>
        </row>
        <row r="356">
          <cell r="A356" t="str">
            <v>item18d</v>
          </cell>
          <cell r="B356" t="str">
            <v>6</v>
          </cell>
          <cell r="C356" t="str">
            <v>Reinstatement of pavement</v>
          </cell>
          <cell r="D356" t="str">
            <v>m2</v>
          </cell>
          <cell r="E356">
            <v>494.5</v>
          </cell>
          <cell r="F356">
            <v>0</v>
          </cell>
          <cell r="G356">
            <v>0</v>
          </cell>
        </row>
        <row r="357">
          <cell r="A357" t="str">
            <v>item18e</v>
          </cell>
          <cell r="B357" t="str">
            <v>7</v>
          </cell>
          <cell r="C357" t="str">
            <v>Control box</v>
          </cell>
          <cell r="D357" t="str">
            <v>nos</v>
          </cell>
          <cell r="E357">
            <v>5</v>
          </cell>
          <cell r="F357">
            <v>0</v>
          </cell>
          <cell r="G357">
            <v>0</v>
          </cell>
        </row>
        <row r="358">
          <cell r="C358" t="str">
            <v>Sub Total</v>
          </cell>
          <cell r="G358" t="e">
            <v>#N/A</v>
          </cell>
        </row>
        <row r="360">
          <cell r="B360" t="str">
            <v>F</v>
          </cell>
          <cell r="C360" t="str">
            <v>Supply and install Steel HDPE ND. 300 mm</v>
          </cell>
          <cell r="E360">
            <v>399</v>
          </cell>
        </row>
        <row r="361">
          <cell r="C361" t="str">
            <v>Included fitting &amp; accessories (from Pump Station _ Krueng Cunda)</v>
          </cell>
        </row>
        <row r="362">
          <cell r="A362" t="str">
            <v>item13</v>
          </cell>
          <cell r="B362" t="str">
            <v>1</v>
          </cell>
          <cell r="C362" t="str">
            <v>Soil Excavation</v>
          </cell>
          <cell r="D362" t="str">
            <v>m3</v>
          </cell>
          <cell r="E362">
            <v>1197</v>
          </cell>
          <cell r="F362">
            <v>0</v>
          </cell>
          <cell r="G362">
            <v>0</v>
          </cell>
        </row>
        <row r="363">
          <cell r="A363" t="str">
            <v>item18</v>
          </cell>
          <cell r="B363" t="str">
            <v>2</v>
          </cell>
          <cell r="C363" t="str">
            <v>Compacted soil backfill</v>
          </cell>
          <cell r="D363" t="str">
            <v>m3</v>
          </cell>
          <cell r="E363">
            <v>1168.81</v>
          </cell>
          <cell r="F363">
            <v>0</v>
          </cell>
          <cell r="G363">
            <v>0</v>
          </cell>
        </row>
        <row r="364">
          <cell r="A364" t="str">
            <v>item18a</v>
          </cell>
          <cell r="B364" t="str">
            <v>3</v>
          </cell>
          <cell r="C364" t="str">
            <v>Soil Disposal</v>
          </cell>
          <cell r="D364" t="str">
            <v>m2</v>
          </cell>
          <cell r="E364">
            <v>28.19</v>
          </cell>
          <cell r="F364" t="e">
            <v>#N/A</v>
          </cell>
          <cell r="G364" t="e">
            <v>#N/A</v>
          </cell>
        </row>
        <row r="365">
          <cell r="A365" t="str">
            <v>item18b</v>
          </cell>
          <cell r="B365" t="str">
            <v>4</v>
          </cell>
          <cell r="C365" t="str">
            <v>Sand layer</v>
          </cell>
          <cell r="D365" t="str">
            <v>m3</v>
          </cell>
          <cell r="E365">
            <v>0</v>
          </cell>
          <cell r="F365" t="e">
            <v>#N/A</v>
          </cell>
          <cell r="G365" t="e">
            <v>#N/A</v>
          </cell>
        </row>
        <row r="366">
          <cell r="A366" t="str">
            <v>item18f</v>
          </cell>
          <cell r="B366" t="str">
            <v>5</v>
          </cell>
          <cell r="C366" t="str">
            <v>HDPE Pipe Dia. 300 mm</v>
          </cell>
          <cell r="D366" t="str">
            <v>m</v>
          </cell>
          <cell r="E366">
            <v>399</v>
          </cell>
          <cell r="F366">
            <v>30937.5</v>
          </cell>
          <cell r="G366">
            <v>12344062.5</v>
          </cell>
        </row>
        <row r="367">
          <cell r="A367" t="str">
            <v>item18d</v>
          </cell>
          <cell r="B367" t="str">
            <v>6</v>
          </cell>
          <cell r="C367" t="str">
            <v>Reinstatement of pavement</v>
          </cell>
          <cell r="D367" t="str">
            <v>m2</v>
          </cell>
          <cell r="E367">
            <v>468</v>
          </cell>
          <cell r="F367">
            <v>0</v>
          </cell>
          <cell r="G367">
            <v>0</v>
          </cell>
        </row>
        <row r="368">
          <cell r="C368" t="str">
            <v>Sub Total</v>
          </cell>
          <cell r="G368" t="e">
            <v>#N/A</v>
          </cell>
        </row>
        <row r="370">
          <cell r="B370" t="str">
            <v>G</v>
          </cell>
          <cell r="C370" t="str">
            <v>Outfall to Krueng Cunda</v>
          </cell>
          <cell r="E370">
            <v>1</v>
          </cell>
        </row>
        <row r="371">
          <cell r="A371" t="str">
            <v>item13</v>
          </cell>
          <cell r="B371" t="str">
            <v>1</v>
          </cell>
          <cell r="C371" t="str">
            <v>Soil Excavation</v>
          </cell>
          <cell r="D371" t="str">
            <v>m3</v>
          </cell>
          <cell r="E371">
            <v>46</v>
          </cell>
          <cell r="F371">
            <v>0</v>
          </cell>
          <cell r="G371">
            <v>0</v>
          </cell>
        </row>
        <row r="372">
          <cell r="A372" t="str">
            <v>item18</v>
          </cell>
          <cell r="B372" t="str">
            <v>2</v>
          </cell>
          <cell r="C372" t="str">
            <v>Compacted soil backfill</v>
          </cell>
          <cell r="D372" t="str">
            <v>m3</v>
          </cell>
          <cell r="E372">
            <v>322</v>
          </cell>
          <cell r="F372">
            <v>0</v>
          </cell>
          <cell r="G372">
            <v>0</v>
          </cell>
        </row>
        <row r="373">
          <cell r="A373" t="str">
            <v>item18b</v>
          </cell>
          <cell r="B373" t="str">
            <v>3</v>
          </cell>
          <cell r="C373" t="str">
            <v>Sand layer</v>
          </cell>
          <cell r="D373" t="str">
            <v>m3</v>
          </cell>
          <cell r="E373">
            <v>0</v>
          </cell>
          <cell r="F373" t="e">
            <v>#N/A</v>
          </cell>
          <cell r="G373" t="e">
            <v>#N/A</v>
          </cell>
        </row>
        <row r="374">
          <cell r="A374" t="str">
            <v>item24</v>
          </cell>
          <cell r="B374" t="str">
            <v>4</v>
          </cell>
          <cell r="C374" t="str">
            <v>Stone masonry</v>
          </cell>
          <cell r="D374" t="str">
            <v>m3</v>
          </cell>
          <cell r="E374">
            <v>62</v>
          </cell>
          <cell r="F374">
            <v>0</v>
          </cell>
          <cell r="G374">
            <v>0</v>
          </cell>
        </row>
        <row r="375">
          <cell r="A375" t="str">
            <v>item27</v>
          </cell>
          <cell r="B375" t="str">
            <v>5</v>
          </cell>
          <cell r="C375" t="str">
            <v>Plastering</v>
          </cell>
          <cell r="D375" t="str">
            <v>m2</v>
          </cell>
          <cell r="E375">
            <v>46</v>
          </cell>
          <cell r="F375">
            <v>0</v>
          </cell>
          <cell r="G375">
            <v>0</v>
          </cell>
        </row>
        <row r="376">
          <cell r="A376" t="str">
            <v>item24a</v>
          </cell>
          <cell r="B376" t="str">
            <v>6</v>
          </cell>
          <cell r="C376" t="str">
            <v>Lean Concrete 1 : 3 : 5</v>
          </cell>
          <cell r="D376" t="str">
            <v>m3</v>
          </cell>
          <cell r="E376">
            <v>2.4</v>
          </cell>
          <cell r="F376" t="e">
            <v>#N/A</v>
          </cell>
          <cell r="G376" t="e">
            <v>#N/A</v>
          </cell>
        </row>
        <row r="377">
          <cell r="A377" t="str">
            <v>item25a</v>
          </cell>
          <cell r="B377" t="str">
            <v>7</v>
          </cell>
          <cell r="C377" t="str">
            <v>Concrete K.225 including formwork</v>
          </cell>
          <cell r="D377" t="str">
            <v>m3</v>
          </cell>
          <cell r="E377">
            <v>10.8</v>
          </cell>
          <cell r="F377" t="e">
            <v>#N/A</v>
          </cell>
          <cell r="G377" t="e">
            <v>#N/A</v>
          </cell>
        </row>
        <row r="378">
          <cell r="A378" t="str">
            <v>item34a</v>
          </cell>
          <cell r="B378" t="str">
            <v>8</v>
          </cell>
          <cell r="C378" t="str">
            <v>Reinforcement work, plain bar U.24</v>
          </cell>
          <cell r="D378" t="str">
            <v>kg</v>
          </cell>
          <cell r="E378">
            <v>1080</v>
          </cell>
          <cell r="F378" t="e">
            <v>#N/A</v>
          </cell>
          <cell r="G378" t="e">
            <v>#N/A</v>
          </cell>
        </row>
        <row r="379">
          <cell r="A379" t="str">
            <v>item27a</v>
          </cell>
          <cell r="B379" t="str">
            <v>9</v>
          </cell>
          <cell r="C379" t="str">
            <v>Wooden pile dia. 10 - 2,0 m</v>
          </cell>
          <cell r="D379" t="str">
            <v>nos</v>
          </cell>
          <cell r="E379">
            <v>120</v>
          </cell>
          <cell r="F379">
            <v>10771.475</v>
          </cell>
          <cell r="G379">
            <v>1292577</v>
          </cell>
        </row>
        <row r="380">
          <cell r="C380" t="str">
            <v>Sub Total</v>
          </cell>
          <cell r="G380" t="e">
            <v>#N/A</v>
          </cell>
        </row>
        <row r="382">
          <cell r="C382" t="str">
            <v>Total Bill No. 3.1.1.</v>
          </cell>
          <cell r="E382">
            <v>1469.4</v>
          </cell>
          <cell r="G382" t="e">
            <v>#N/A</v>
          </cell>
        </row>
        <row r="385">
          <cell r="B385" t="str">
            <v>Incl. earth works, concrete form, reinforcing, curing, replacingand other works as indicated in drawings</v>
          </cell>
        </row>
        <row r="386">
          <cell r="B386" t="str">
            <v>NO.</v>
          </cell>
          <cell r="C386" t="str">
            <v>WORK DESCRIPTION</v>
          </cell>
          <cell r="D386" t="str">
            <v>UNIT</v>
          </cell>
          <cell r="E386" t="str">
            <v>QUANTITY</v>
          </cell>
          <cell r="F386" t="str">
            <v>UNIT RATE Rp.</v>
          </cell>
          <cell r="G386" t="str">
            <v>TOTAL Rp.</v>
          </cell>
        </row>
        <row r="389">
          <cell r="B389" t="str">
            <v>3.1.4</v>
          </cell>
          <cell r="C389" t="str">
            <v>Drainage Channel D4A (Downstream of Tando 1)</v>
          </cell>
          <cell r="D389" t="str">
            <v>m</v>
          </cell>
          <cell r="E389">
            <v>618.70000000000005</v>
          </cell>
        </row>
        <row r="390">
          <cell r="A390" t="str">
            <v>item13a</v>
          </cell>
          <cell r="B390" t="str">
            <v>1</v>
          </cell>
          <cell r="C390" t="str">
            <v>Stripping</v>
          </cell>
          <cell r="D390" t="str">
            <v>m2</v>
          </cell>
          <cell r="E390">
            <v>0</v>
          </cell>
          <cell r="F390" t="e">
            <v>#N/A</v>
          </cell>
          <cell r="G390" t="e">
            <v>#N/A</v>
          </cell>
        </row>
        <row r="391">
          <cell r="A391" t="str">
            <v>item13</v>
          </cell>
          <cell r="B391" t="str">
            <v>2</v>
          </cell>
          <cell r="C391" t="str">
            <v>Soil Excavation</v>
          </cell>
          <cell r="D391" t="str">
            <v>m3</v>
          </cell>
          <cell r="E391">
            <v>9676.2999999999993</v>
          </cell>
          <cell r="F391">
            <v>0</v>
          </cell>
          <cell r="G391">
            <v>0</v>
          </cell>
        </row>
        <row r="392">
          <cell r="A392" t="str">
            <v>item18</v>
          </cell>
          <cell r="B392" t="str">
            <v>3</v>
          </cell>
          <cell r="C392" t="str">
            <v>Embankment/material from adjacent area</v>
          </cell>
          <cell r="D392" t="str">
            <v>m3</v>
          </cell>
          <cell r="E392">
            <v>1488.1</v>
          </cell>
          <cell r="F392">
            <v>0</v>
          </cell>
          <cell r="G392">
            <v>0</v>
          </cell>
        </row>
        <row r="393">
          <cell r="A393" t="str">
            <v>item18a</v>
          </cell>
          <cell r="B393" t="str">
            <v>4</v>
          </cell>
          <cell r="C393" t="str">
            <v>Soil Disposal</v>
          </cell>
          <cell r="D393" t="str">
            <v>m2</v>
          </cell>
          <cell r="E393">
            <v>8188.2</v>
          </cell>
          <cell r="F393" t="e">
            <v>#N/A</v>
          </cell>
          <cell r="G393" t="e">
            <v>#N/A</v>
          </cell>
        </row>
        <row r="394">
          <cell r="A394" t="str">
            <v>item19c</v>
          </cell>
          <cell r="B394" t="str">
            <v>5</v>
          </cell>
          <cell r="C394" t="str">
            <v>Selected soil for Embankment</v>
          </cell>
          <cell r="D394" t="str">
            <v>m3</v>
          </cell>
          <cell r="E394">
            <v>0</v>
          </cell>
          <cell r="F394">
            <v>2752.2687499999997</v>
          </cell>
          <cell r="G394">
            <v>0</v>
          </cell>
        </row>
        <row r="395">
          <cell r="A395" t="str">
            <v>item23</v>
          </cell>
          <cell r="B395" t="str">
            <v>6</v>
          </cell>
          <cell r="C395" t="str">
            <v>Sod facing</v>
          </cell>
          <cell r="D395" t="str">
            <v>m2</v>
          </cell>
          <cell r="E395">
            <v>2191.56</v>
          </cell>
          <cell r="F395">
            <v>0</v>
          </cell>
          <cell r="G395">
            <v>0</v>
          </cell>
        </row>
        <row r="396">
          <cell r="A396" t="str">
            <v>item18b</v>
          </cell>
          <cell r="B396" t="str">
            <v>7</v>
          </cell>
          <cell r="C396" t="str">
            <v>Sand layer</v>
          </cell>
          <cell r="D396" t="str">
            <v>m3</v>
          </cell>
          <cell r="E396">
            <v>0</v>
          </cell>
          <cell r="F396" t="e">
            <v>#N/A</v>
          </cell>
          <cell r="G396" t="e">
            <v>#N/A</v>
          </cell>
        </row>
        <row r="397">
          <cell r="A397" t="str">
            <v>item24</v>
          </cell>
          <cell r="B397" t="str">
            <v>8</v>
          </cell>
          <cell r="C397" t="str">
            <v>Stone masonry</v>
          </cell>
          <cell r="D397" t="str">
            <v>m3</v>
          </cell>
          <cell r="E397">
            <v>3532.78</v>
          </cell>
          <cell r="F397">
            <v>0</v>
          </cell>
          <cell r="G397">
            <v>0</v>
          </cell>
        </row>
        <row r="398">
          <cell r="A398" t="str">
            <v>item27</v>
          </cell>
          <cell r="B398" t="str">
            <v>9</v>
          </cell>
          <cell r="C398" t="str">
            <v>Plastering</v>
          </cell>
          <cell r="D398" t="str">
            <v>m2</v>
          </cell>
          <cell r="E398">
            <v>7783.5</v>
          </cell>
          <cell r="F398">
            <v>0</v>
          </cell>
          <cell r="G398">
            <v>0</v>
          </cell>
        </row>
        <row r="399">
          <cell r="A399" t="str">
            <v>item24a</v>
          </cell>
          <cell r="B399" t="str">
            <v>10</v>
          </cell>
          <cell r="C399" t="str">
            <v>Lean Concrete 1 : 3 : 5</v>
          </cell>
          <cell r="D399" t="str">
            <v>m3</v>
          </cell>
          <cell r="E399">
            <v>0</v>
          </cell>
          <cell r="F399" t="e">
            <v>#N/A</v>
          </cell>
          <cell r="G399" t="e">
            <v>#N/A</v>
          </cell>
        </row>
        <row r="400">
          <cell r="A400" t="str">
            <v>item25a</v>
          </cell>
          <cell r="B400" t="str">
            <v>11</v>
          </cell>
          <cell r="C400" t="str">
            <v>Concrete K.225 including formwork</v>
          </cell>
          <cell r="D400" t="str">
            <v>m3</v>
          </cell>
          <cell r="E400">
            <v>0</v>
          </cell>
          <cell r="F400" t="e">
            <v>#N/A</v>
          </cell>
          <cell r="G400" t="e">
            <v>#N/A</v>
          </cell>
        </row>
        <row r="401">
          <cell r="A401" t="str">
            <v>item34a</v>
          </cell>
          <cell r="B401" t="str">
            <v>12</v>
          </cell>
          <cell r="C401" t="str">
            <v>Reinforcement work, plain bar U24</v>
          </cell>
          <cell r="D401" t="str">
            <v>kg</v>
          </cell>
          <cell r="E401">
            <v>0</v>
          </cell>
          <cell r="F401" t="e">
            <v>#N/A</v>
          </cell>
          <cell r="G401" t="e">
            <v>#N/A</v>
          </cell>
        </row>
        <row r="402">
          <cell r="A402" t="str">
            <v>item21</v>
          </cell>
          <cell r="B402" t="str">
            <v>13</v>
          </cell>
          <cell r="C402" t="str">
            <v>Sand and Gravel layer &lt; 60 mm</v>
          </cell>
          <cell r="D402" t="str">
            <v>m3</v>
          </cell>
          <cell r="E402">
            <v>556.83000000000004</v>
          </cell>
          <cell r="F402">
            <v>0</v>
          </cell>
          <cell r="G402">
            <v>0</v>
          </cell>
        </row>
        <row r="403">
          <cell r="A403" t="str">
            <v>item18d</v>
          </cell>
          <cell r="B403" t="str">
            <v>14</v>
          </cell>
          <cell r="C403" t="str">
            <v>Reinstatement of pavement</v>
          </cell>
          <cell r="D403" t="str">
            <v>m2</v>
          </cell>
          <cell r="E403">
            <v>0</v>
          </cell>
          <cell r="F403">
            <v>0</v>
          </cell>
          <cell r="G403">
            <v>0</v>
          </cell>
        </row>
        <row r="404">
          <cell r="A404" t="str">
            <v>item19b</v>
          </cell>
          <cell r="B404" t="str">
            <v>15</v>
          </cell>
          <cell r="C404" t="str">
            <v>Drain hole</v>
          </cell>
          <cell r="D404" t="str">
            <v>nos</v>
          </cell>
          <cell r="E404">
            <v>618.70000000000005</v>
          </cell>
          <cell r="F404" t="e">
            <v>#N/A</v>
          </cell>
          <cell r="G404" t="e">
            <v>#N/A</v>
          </cell>
        </row>
        <row r="405">
          <cell r="A405" t="str">
            <v>item27a</v>
          </cell>
          <cell r="B405" t="str">
            <v>16</v>
          </cell>
          <cell r="C405" t="str">
            <v>Wooden pile dia. 10 - 2,0 m</v>
          </cell>
          <cell r="D405" t="str">
            <v>nos</v>
          </cell>
          <cell r="E405">
            <v>1237.4000000000001</v>
          </cell>
          <cell r="F405">
            <v>10771.475</v>
          </cell>
          <cell r="G405">
            <v>13328623.165000001</v>
          </cell>
        </row>
        <row r="406">
          <cell r="A406" t="str">
            <v>item28a</v>
          </cell>
          <cell r="B406" t="str">
            <v>17</v>
          </cell>
          <cell r="C406" t="str">
            <v>Steel for fine screen, inclued anchor</v>
          </cell>
          <cell r="D406" t="str">
            <v>kg</v>
          </cell>
          <cell r="E406">
            <v>325</v>
          </cell>
          <cell r="F406">
            <v>6435</v>
          </cell>
          <cell r="G406">
            <v>2091375</v>
          </cell>
        </row>
        <row r="407">
          <cell r="A407" t="str">
            <v>item28b</v>
          </cell>
          <cell r="B407" t="str">
            <v>18</v>
          </cell>
          <cell r="C407" t="str">
            <v>Dewatering with sand bag 1 m height</v>
          </cell>
          <cell r="D407" t="str">
            <v>m1</v>
          </cell>
          <cell r="E407">
            <v>618</v>
          </cell>
          <cell r="F407">
            <v>0</v>
          </cell>
          <cell r="G407">
            <v>0</v>
          </cell>
        </row>
        <row r="409">
          <cell r="C409" t="str">
            <v>Total Bill No. 3.1.4</v>
          </cell>
          <cell r="G409" t="e">
            <v>#N/A</v>
          </cell>
        </row>
        <row r="411">
          <cell r="B411" t="str">
            <v>3.1.5</v>
          </cell>
          <cell r="C411" t="str">
            <v>Drainage Channel D5 Jl. Panglateh</v>
          </cell>
          <cell r="E411">
            <v>707.5</v>
          </cell>
        </row>
        <row r="412">
          <cell r="B412" t="str">
            <v>A</v>
          </cell>
          <cell r="C412" t="str">
            <v>Section 1, b = 2,75 m, Fb = 0,2 m</v>
          </cell>
          <cell r="D412" t="str">
            <v>m</v>
          </cell>
          <cell r="E412">
            <v>552</v>
          </cell>
        </row>
        <row r="413">
          <cell r="A413" t="str">
            <v>item13a</v>
          </cell>
          <cell r="B413" t="str">
            <v>1</v>
          </cell>
          <cell r="C413" t="str">
            <v>Stripping</v>
          </cell>
          <cell r="D413" t="str">
            <v>m2</v>
          </cell>
          <cell r="E413">
            <v>0</v>
          </cell>
          <cell r="F413" t="e">
            <v>#N/A</v>
          </cell>
          <cell r="G413" t="e">
            <v>#N/A</v>
          </cell>
        </row>
        <row r="414">
          <cell r="A414" t="str">
            <v>item13</v>
          </cell>
          <cell r="B414" t="str">
            <v>2</v>
          </cell>
          <cell r="C414" t="str">
            <v>Soil Excavation</v>
          </cell>
          <cell r="D414" t="str">
            <v>m3</v>
          </cell>
          <cell r="E414">
            <v>2760</v>
          </cell>
          <cell r="F414">
            <v>0</v>
          </cell>
          <cell r="G414">
            <v>0</v>
          </cell>
        </row>
        <row r="415">
          <cell r="A415" t="str">
            <v>item18</v>
          </cell>
          <cell r="B415" t="str">
            <v>3</v>
          </cell>
          <cell r="C415" t="str">
            <v>Compacted soil backfill</v>
          </cell>
          <cell r="D415" t="str">
            <v>m3</v>
          </cell>
          <cell r="E415">
            <v>132.47999999999999</v>
          </cell>
          <cell r="F415">
            <v>0</v>
          </cell>
          <cell r="G415">
            <v>0</v>
          </cell>
        </row>
        <row r="416">
          <cell r="A416" t="str">
            <v>item18a</v>
          </cell>
          <cell r="B416" t="str">
            <v>4</v>
          </cell>
          <cell r="C416" t="str">
            <v>Soil Disposal</v>
          </cell>
          <cell r="D416" t="str">
            <v>m2</v>
          </cell>
          <cell r="E416">
            <v>1413.12</v>
          </cell>
          <cell r="F416" t="e">
            <v>#N/A</v>
          </cell>
          <cell r="G416" t="e">
            <v>#N/A</v>
          </cell>
        </row>
        <row r="417">
          <cell r="A417" t="str">
            <v>item19c</v>
          </cell>
          <cell r="B417" t="str">
            <v>5</v>
          </cell>
          <cell r="C417" t="str">
            <v>Selected soil for Embankment</v>
          </cell>
          <cell r="D417" t="str">
            <v>m3</v>
          </cell>
          <cell r="E417">
            <v>1214.4000000000001</v>
          </cell>
          <cell r="F417">
            <v>2752.2687499999997</v>
          </cell>
          <cell r="G417">
            <v>3342355.17</v>
          </cell>
        </row>
        <row r="418">
          <cell r="A418" t="str">
            <v>item23</v>
          </cell>
          <cell r="B418" t="str">
            <v>6</v>
          </cell>
          <cell r="C418" t="str">
            <v>Sod facing</v>
          </cell>
          <cell r="D418" t="str">
            <v>m2</v>
          </cell>
          <cell r="E418">
            <v>0</v>
          </cell>
          <cell r="F418">
            <v>0</v>
          </cell>
          <cell r="G418">
            <v>0</v>
          </cell>
        </row>
        <row r="419">
          <cell r="A419" t="str">
            <v>item18b</v>
          </cell>
          <cell r="B419" t="str">
            <v>7</v>
          </cell>
          <cell r="C419" t="str">
            <v>Sand layer</v>
          </cell>
          <cell r="D419" t="str">
            <v>m3</v>
          </cell>
          <cell r="E419">
            <v>207</v>
          </cell>
          <cell r="F419" t="e">
            <v>#N/A</v>
          </cell>
          <cell r="G419" t="e">
            <v>#N/A</v>
          </cell>
        </row>
        <row r="420">
          <cell r="A420" t="str">
            <v>item24</v>
          </cell>
          <cell r="B420" t="str">
            <v>8</v>
          </cell>
          <cell r="C420" t="str">
            <v>Stone masonry</v>
          </cell>
          <cell r="D420" t="str">
            <v>m3</v>
          </cell>
          <cell r="E420">
            <v>441</v>
          </cell>
          <cell r="F420">
            <v>0</v>
          </cell>
          <cell r="G420">
            <v>0</v>
          </cell>
        </row>
        <row r="421">
          <cell r="A421" t="str">
            <v>item27</v>
          </cell>
          <cell r="B421" t="str">
            <v>9</v>
          </cell>
          <cell r="C421" t="str">
            <v>Plastering</v>
          </cell>
          <cell r="D421" t="str">
            <v>m2</v>
          </cell>
          <cell r="E421">
            <v>720</v>
          </cell>
          <cell r="F421">
            <v>0</v>
          </cell>
          <cell r="G421">
            <v>0</v>
          </cell>
        </row>
        <row r="422">
          <cell r="A422" t="str">
            <v>item24a</v>
          </cell>
          <cell r="B422" t="str">
            <v>10</v>
          </cell>
          <cell r="C422" t="str">
            <v>Lean Concrete 1 : 3 : 5</v>
          </cell>
          <cell r="D422" t="str">
            <v>m3</v>
          </cell>
          <cell r="E422">
            <v>103.5</v>
          </cell>
          <cell r="F422" t="e">
            <v>#N/A</v>
          </cell>
          <cell r="G422" t="e">
            <v>#N/A</v>
          </cell>
        </row>
        <row r="423">
          <cell r="A423" t="str">
            <v>item25a</v>
          </cell>
          <cell r="B423" t="str">
            <v>11</v>
          </cell>
          <cell r="C423" t="str">
            <v>Concrete K.225 including formwork</v>
          </cell>
          <cell r="D423" t="str">
            <v>m3</v>
          </cell>
          <cell r="E423">
            <v>1545.6</v>
          </cell>
          <cell r="F423" t="e">
            <v>#N/A</v>
          </cell>
          <cell r="G423" t="e">
            <v>#N/A</v>
          </cell>
        </row>
        <row r="424">
          <cell r="A424" t="str">
            <v>item34a</v>
          </cell>
          <cell r="B424" t="str">
            <v>12</v>
          </cell>
          <cell r="C424" t="str">
            <v>Reinforcement work, plain bar U24</v>
          </cell>
          <cell r="D424" t="str">
            <v>kg</v>
          </cell>
          <cell r="E424">
            <v>229923.5</v>
          </cell>
          <cell r="F424" t="e">
            <v>#N/A</v>
          </cell>
          <cell r="G424" t="e">
            <v>#N/A</v>
          </cell>
        </row>
        <row r="425">
          <cell r="A425" t="str">
            <v>item21</v>
          </cell>
          <cell r="B425" t="str">
            <v>13</v>
          </cell>
          <cell r="C425" t="str">
            <v>Sand and Gravel layer &lt; 60 mm</v>
          </cell>
          <cell r="D425" t="str">
            <v>m3</v>
          </cell>
          <cell r="E425">
            <v>0</v>
          </cell>
          <cell r="F425">
            <v>0</v>
          </cell>
          <cell r="G425">
            <v>0</v>
          </cell>
        </row>
        <row r="426">
          <cell r="A426" t="str">
            <v>item18d</v>
          </cell>
          <cell r="B426" t="str">
            <v>14</v>
          </cell>
          <cell r="C426" t="str">
            <v>Reinstatement of pavement</v>
          </cell>
          <cell r="D426" t="str">
            <v>m2</v>
          </cell>
          <cell r="E426">
            <v>2208</v>
          </cell>
          <cell r="F426">
            <v>0</v>
          </cell>
          <cell r="G426">
            <v>0</v>
          </cell>
        </row>
        <row r="427">
          <cell r="A427" t="str">
            <v>item19b</v>
          </cell>
          <cell r="B427" t="str">
            <v>15</v>
          </cell>
          <cell r="C427" t="str">
            <v>Drain hole</v>
          </cell>
          <cell r="D427" t="str">
            <v>nos</v>
          </cell>
          <cell r="E427">
            <v>250</v>
          </cell>
          <cell r="F427" t="e">
            <v>#N/A</v>
          </cell>
          <cell r="G427" t="e">
            <v>#N/A</v>
          </cell>
        </row>
        <row r="428">
          <cell r="A428" t="str">
            <v>item28a</v>
          </cell>
          <cell r="B428" t="str">
            <v>16</v>
          </cell>
          <cell r="C428" t="str">
            <v>Steel for fine screen, inclued anchor</v>
          </cell>
          <cell r="D428" t="str">
            <v>kg</v>
          </cell>
          <cell r="E428">
            <v>2200</v>
          </cell>
          <cell r="F428">
            <v>6435</v>
          </cell>
          <cell r="G428">
            <v>14157000</v>
          </cell>
        </row>
        <row r="429">
          <cell r="A429" t="str">
            <v>item28b</v>
          </cell>
          <cell r="B429" t="str">
            <v>17</v>
          </cell>
          <cell r="C429" t="str">
            <v>Dewatering with sand bag 1 m height</v>
          </cell>
          <cell r="D429" t="str">
            <v>m1</v>
          </cell>
          <cell r="E429">
            <v>200</v>
          </cell>
          <cell r="F429">
            <v>0</v>
          </cell>
          <cell r="G429">
            <v>0</v>
          </cell>
        </row>
        <row r="430">
          <cell r="C430" t="str">
            <v>Sub Total Bill No. 3.1.5 A</v>
          </cell>
          <cell r="G430" t="e">
            <v>#N/A</v>
          </cell>
        </row>
        <row r="432">
          <cell r="B432" t="str">
            <v>B</v>
          </cell>
          <cell r="C432" t="str">
            <v>Section 2, b = 2,75 m, Fb = 0,5 m</v>
          </cell>
          <cell r="D432" t="str">
            <v>m</v>
          </cell>
          <cell r="E432">
            <v>89.3</v>
          </cell>
        </row>
        <row r="433">
          <cell r="A433" t="str">
            <v>item13a</v>
          </cell>
          <cell r="B433" t="str">
            <v>1</v>
          </cell>
          <cell r="C433" t="str">
            <v>Stripping</v>
          </cell>
          <cell r="D433" t="str">
            <v>m2</v>
          </cell>
          <cell r="E433">
            <v>0</v>
          </cell>
          <cell r="F433" t="e">
            <v>#N/A</v>
          </cell>
          <cell r="G433" t="e">
            <v>#N/A</v>
          </cell>
        </row>
        <row r="434">
          <cell r="A434" t="str">
            <v>item13</v>
          </cell>
          <cell r="B434" t="str">
            <v>2</v>
          </cell>
          <cell r="C434" t="str">
            <v>Soil Excavation</v>
          </cell>
          <cell r="D434" t="str">
            <v>m3</v>
          </cell>
          <cell r="E434">
            <v>758.77</v>
          </cell>
          <cell r="F434">
            <v>0</v>
          </cell>
          <cell r="G434">
            <v>0</v>
          </cell>
        </row>
        <row r="435">
          <cell r="A435" t="str">
            <v>item18</v>
          </cell>
          <cell r="B435" t="str">
            <v>3</v>
          </cell>
          <cell r="C435" t="str">
            <v>Compacted soil backfill</v>
          </cell>
          <cell r="D435" t="str">
            <v>m3</v>
          </cell>
          <cell r="E435">
            <v>75.3</v>
          </cell>
          <cell r="F435">
            <v>0</v>
          </cell>
          <cell r="G435">
            <v>0</v>
          </cell>
        </row>
        <row r="436">
          <cell r="A436" t="str">
            <v>item18a</v>
          </cell>
          <cell r="B436" t="str">
            <v>4</v>
          </cell>
          <cell r="C436" t="str">
            <v>Soil Disposal</v>
          </cell>
          <cell r="D436" t="str">
            <v>m2</v>
          </cell>
          <cell r="E436">
            <v>683.47</v>
          </cell>
          <cell r="F436" t="e">
            <v>#N/A</v>
          </cell>
          <cell r="G436" t="e">
            <v>#N/A</v>
          </cell>
        </row>
        <row r="437">
          <cell r="A437" t="str">
            <v>item19c</v>
          </cell>
          <cell r="B437" t="str">
            <v>5</v>
          </cell>
          <cell r="C437" t="str">
            <v>Selected soil for Embankment</v>
          </cell>
          <cell r="D437" t="str">
            <v>m3</v>
          </cell>
          <cell r="E437">
            <v>0</v>
          </cell>
          <cell r="F437">
            <v>2752.2687499999997</v>
          </cell>
          <cell r="G437">
            <v>0</v>
          </cell>
        </row>
        <row r="438">
          <cell r="A438" t="str">
            <v>item23</v>
          </cell>
          <cell r="B438" t="str">
            <v>6</v>
          </cell>
          <cell r="C438" t="str">
            <v>Sod facing</v>
          </cell>
          <cell r="D438" t="str">
            <v>m2</v>
          </cell>
          <cell r="E438">
            <v>0</v>
          </cell>
          <cell r="F438">
            <v>0</v>
          </cell>
          <cell r="G438">
            <v>0</v>
          </cell>
        </row>
        <row r="439">
          <cell r="A439" t="str">
            <v>item18b</v>
          </cell>
          <cell r="B439" t="str">
            <v>7</v>
          </cell>
          <cell r="C439" t="str">
            <v>Sand layer</v>
          </cell>
          <cell r="D439" t="str">
            <v>m3</v>
          </cell>
          <cell r="E439">
            <v>30.36</v>
          </cell>
          <cell r="F439" t="e">
            <v>#N/A</v>
          </cell>
          <cell r="G439" t="e">
            <v>#N/A</v>
          </cell>
        </row>
        <row r="440">
          <cell r="A440" t="str">
            <v>item24</v>
          </cell>
          <cell r="B440" t="str">
            <v>8</v>
          </cell>
          <cell r="C440" t="str">
            <v>Stone masonry</v>
          </cell>
          <cell r="D440" t="str">
            <v>m3</v>
          </cell>
          <cell r="E440">
            <v>0</v>
          </cell>
          <cell r="F440">
            <v>0</v>
          </cell>
          <cell r="G440">
            <v>0</v>
          </cell>
        </row>
        <row r="441">
          <cell r="A441" t="str">
            <v>item27</v>
          </cell>
          <cell r="B441" t="str">
            <v>9</v>
          </cell>
          <cell r="C441" t="str">
            <v>Plastering</v>
          </cell>
          <cell r="D441" t="str">
            <v>m2</v>
          </cell>
          <cell r="E441">
            <v>0</v>
          </cell>
          <cell r="F441">
            <v>0</v>
          </cell>
          <cell r="G441">
            <v>0</v>
          </cell>
        </row>
        <row r="442">
          <cell r="A442" t="str">
            <v>item24a</v>
          </cell>
          <cell r="B442" t="str">
            <v>10</v>
          </cell>
          <cell r="C442" t="str">
            <v>Lean Concrete 1 : 3 : 5</v>
          </cell>
          <cell r="D442" t="str">
            <v>m3</v>
          </cell>
          <cell r="E442">
            <v>12.28</v>
          </cell>
          <cell r="F442" t="e">
            <v>#N/A</v>
          </cell>
          <cell r="G442" t="e">
            <v>#N/A</v>
          </cell>
        </row>
        <row r="443">
          <cell r="A443" t="str">
            <v>item25a</v>
          </cell>
          <cell r="B443" t="str">
            <v>11</v>
          </cell>
          <cell r="C443" t="str">
            <v>Concrete K.225 including formwork</v>
          </cell>
          <cell r="D443" t="str">
            <v>m3</v>
          </cell>
          <cell r="E443">
            <v>171.49</v>
          </cell>
          <cell r="F443" t="e">
            <v>#N/A</v>
          </cell>
          <cell r="G443" t="e">
            <v>#N/A</v>
          </cell>
        </row>
        <row r="444">
          <cell r="A444" t="str">
            <v>item34a</v>
          </cell>
          <cell r="B444" t="str">
            <v>12</v>
          </cell>
          <cell r="C444" t="str">
            <v>Reinforcement work, plain bar U24</v>
          </cell>
          <cell r="D444" t="str">
            <v>kg</v>
          </cell>
          <cell r="E444">
            <v>17149</v>
          </cell>
          <cell r="F444" t="e">
            <v>#N/A</v>
          </cell>
          <cell r="G444" t="e">
            <v>#N/A</v>
          </cell>
        </row>
        <row r="445">
          <cell r="A445" t="str">
            <v>item21</v>
          </cell>
          <cell r="B445" t="str">
            <v>13</v>
          </cell>
          <cell r="C445" t="str">
            <v>Sand and Gravel layer &lt; 60 mm</v>
          </cell>
          <cell r="D445" t="str">
            <v>m3</v>
          </cell>
          <cell r="E445">
            <v>80.37</v>
          </cell>
          <cell r="F445">
            <v>0</v>
          </cell>
          <cell r="G445">
            <v>0</v>
          </cell>
        </row>
        <row r="446">
          <cell r="A446" t="str">
            <v>item18d</v>
          </cell>
          <cell r="B446" t="str">
            <v>14</v>
          </cell>
          <cell r="C446" t="str">
            <v>Reinstatement of pavement</v>
          </cell>
          <cell r="D446" t="str">
            <v>m2</v>
          </cell>
          <cell r="E446">
            <v>0</v>
          </cell>
          <cell r="F446">
            <v>0</v>
          </cell>
          <cell r="G446">
            <v>0</v>
          </cell>
        </row>
        <row r="447">
          <cell r="A447" t="str">
            <v>item19b</v>
          </cell>
          <cell r="B447" t="str">
            <v>15</v>
          </cell>
          <cell r="C447" t="str">
            <v>Drain hole</v>
          </cell>
          <cell r="D447" t="str">
            <v>nos</v>
          </cell>
          <cell r="E447">
            <v>89.3</v>
          </cell>
          <cell r="F447" t="e">
            <v>#N/A</v>
          </cell>
          <cell r="G447" t="e">
            <v>#N/A</v>
          </cell>
        </row>
        <row r="448">
          <cell r="A448" t="str">
            <v>item28a</v>
          </cell>
          <cell r="B448" t="str">
            <v>16</v>
          </cell>
          <cell r="C448" t="str">
            <v>Steel for fine screen, inclued anchor</v>
          </cell>
          <cell r="D448" t="str">
            <v>kg</v>
          </cell>
          <cell r="E448">
            <v>720</v>
          </cell>
          <cell r="F448">
            <v>6435</v>
          </cell>
          <cell r="G448">
            <v>4633200</v>
          </cell>
        </row>
        <row r="449">
          <cell r="A449" t="str">
            <v>item28b</v>
          </cell>
          <cell r="B449" t="str">
            <v>17</v>
          </cell>
          <cell r="C449" t="str">
            <v>Dewatering with sand bag 1 m height</v>
          </cell>
          <cell r="D449" t="str">
            <v>m1</v>
          </cell>
          <cell r="E449">
            <v>89</v>
          </cell>
          <cell r="F449">
            <v>0</v>
          </cell>
          <cell r="G449">
            <v>0</v>
          </cell>
        </row>
        <row r="450">
          <cell r="C450" t="str">
            <v>Sub Total Bill No. 3.1.5 B</v>
          </cell>
          <cell r="G450" t="e">
            <v>#N/A</v>
          </cell>
        </row>
        <row r="452">
          <cell r="B452" t="str">
            <v>C</v>
          </cell>
          <cell r="C452" t="str">
            <v xml:space="preserve">Section 3, b = 3,5 m </v>
          </cell>
          <cell r="D452" t="str">
            <v>m</v>
          </cell>
          <cell r="E452">
            <v>66.2</v>
          </cell>
        </row>
        <row r="453">
          <cell r="A453" t="str">
            <v>item13a</v>
          </cell>
          <cell r="B453" t="str">
            <v>1</v>
          </cell>
          <cell r="C453" t="str">
            <v>Stripping</v>
          </cell>
          <cell r="D453" t="str">
            <v>m2</v>
          </cell>
          <cell r="E453">
            <v>0</v>
          </cell>
          <cell r="F453" t="e">
            <v>#N/A</v>
          </cell>
          <cell r="G453" t="e">
            <v>#N/A</v>
          </cell>
        </row>
        <row r="454">
          <cell r="A454" t="str">
            <v>item13</v>
          </cell>
          <cell r="B454" t="str">
            <v>2</v>
          </cell>
          <cell r="C454" t="str">
            <v>Soil Excavation</v>
          </cell>
          <cell r="D454" t="str">
            <v>m3</v>
          </cell>
          <cell r="E454">
            <v>645.12</v>
          </cell>
          <cell r="F454">
            <v>0</v>
          </cell>
          <cell r="G454">
            <v>0</v>
          </cell>
        </row>
        <row r="455">
          <cell r="A455" t="str">
            <v>item18</v>
          </cell>
          <cell r="B455" t="str">
            <v>3</v>
          </cell>
          <cell r="C455" t="str">
            <v>Compacted soil backfill</v>
          </cell>
          <cell r="D455" t="str">
            <v>m3</v>
          </cell>
          <cell r="E455">
            <v>63.55</v>
          </cell>
          <cell r="F455">
            <v>0</v>
          </cell>
          <cell r="G455">
            <v>0</v>
          </cell>
        </row>
        <row r="456">
          <cell r="A456" t="str">
            <v>item18a</v>
          </cell>
          <cell r="B456" t="str">
            <v>4</v>
          </cell>
          <cell r="C456" t="str">
            <v>Soil Disposal</v>
          </cell>
          <cell r="D456" t="str">
            <v>m2</v>
          </cell>
          <cell r="E456">
            <v>581.57000000000005</v>
          </cell>
          <cell r="F456" t="e">
            <v>#N/A</v>
          </cell>
          <cell r="G456" t="e">
            <v>#N/A</v>
          </cell>
        </row>
        <row r="457">
          <cell r="A457" t="str">
            <v>item19c</v>
          </cell>
          <cell r="B457" t="str">
            <v>5</v>
          </cell>
          <cell r="C457" t="str">
            <v>Selected soil for Embankment</v>
          </cell>
          <cell r="D457" t="str">
            <v>m3</v>
          </cell>
          <cell r="E457">
            <v>0</v>
          </cell>
          <cell r="F457">
            <v>2752.2687499999997</v>
          </cell>
          <cell r="G457">
            <v>0</v>
          </cell>
        </row>
        <row r="458">
          <cell r="A458" t="str">
            <v>item23</v>
          </cell>
          <cell r="B458" t="str">
            <v>6</v>
          </cell>
          <cell r="C458" t="str">
            <v>Sod facing</v>
          </cell>
          <cell r="D458" t="str">
            <v>m2</v>
          </cell>
          <cell r="E458">
            <v>0</v>
          </cell>
          <cell r="F458">
            <v>0</v>
          </cell>
          <cell r="G458">
            <v>0</v>
          </cell>
        </row>
        <row r="459">
          <cell r="A459" t="str">
            <v>item18b</v>
          </cell>
          <cell r="B459" t="str">
            <v>7</v>
          </cell>
          <cell r="C459" t="str">
            <v>Sand layer</v>
          </cell>
          <cell r="D459" t="str">
            <v>m3</v>
          </cell>
          <cell r="E459">
            <v>22.51</v>
          </cell>
          <cell r="F459" t="e">
            <v>#N/A</v>
          </cell>
          <cell r="G459" t="e">
            <v>#N/A</v>
          </cell>
        </row>
        <row r="460">
          <cell r="A460" t="str">
            <v>item24</v>
          </cell>
          <cell r="B460" t="str">
            <v>8</v>
          </cell>
          <cell r="C460" t="str">
            <v>Stone masonry</v>
          </cell>
          <cell r="D460" t="str">
            <v>m3</v>
          </cell>
          <cell r="E460">
            <v>0</v>
          </cell>
          <cell r="F460">
            <v>0</v>
          </cell>
          <cell r="G460">
            <v>0</v>
          </cell>
        </row>
        <row r="461">
          <cell r="A461" t="str">
            <v>item27</v>
          </cell>
          <cell r="B461" t="str">
            <v>9</v>
          </cell>
          <cell r="C461" t="str">
            <v>Plastering</v>
          </cell>
          <cell r="D461" t="str">
            <v>m2</v>
          </cell>
          <cell r="E461">
            <v>0</v>
          </cell>
          <cell r="F461">
            <v>0</v>
          </cell>
          <cell r="G461">
            <v>0</v>
          </cell>
        </row>
        <row r="462">
          <cell r="A462" t="str">
            <v>item24a</v>
          </cell>
          <cell r="B462" t="str">
            <v>10</v>
          </cell>
          <cell r="C462" t="str">
            <v>Lean Concrete 1 : 3 : 5</v>
          </cell>
          <cell r="D462" t="str">
            <v>m3</v>
          </cell>
          <cell r="E462">
            <v>9.1</v>
          </cell>
          <cell r="F462" t="e">
            <v>#N/A</v>
          </cell>
          <cell r="G462" t="e">
            <v>#N/A</v>
          </cell>
        </row>
        <row r="463">
          <cell r="A463" t="str">
            <v>item25a</v>
          </cell>
          <cell r="B463" t="str">
            <v>11</v>
          </cell>
          <cell r="C463" t="str">
            <v>Concrete K.225 including formwork</v>
          </cell>
          <cell r="D463" t="str">
            <v>m3</v>
          </cell>
          <cell r="E463">
            <v>139.68</v>
          </cell>
          <cell r="F463" t="e">
            <v>#N/A</v>
          </cell>
          <cell r="G463" t="e">
            <v>#N/A</v>
          </cell>
        </row>
        <row r="464">
          <cell r="A464" t="str">
            <v>item34a</v>
          </cell>
          <cell r="B464" t="str">
            <v>12</v>
          </cell>
          <cell r="C464" t="str">
            <v>Reinforcement work, plain bar U24</v>
          </cell>
          <cell r="D464" t="str">
            <v>kg</v>
          </cell>
          <cell r="E464">
            <v>13968</v>
          </cell>
          <cell r="F464" t="e">
            <v>#N/A</v>
          </cell>
          <cell r="G464" t="e">
            <v>#N/A</v>
          </cell>
        </row>
        <row r="465">
          <cell r="A465" t="str">
            <v>item21</v>
          </cell>
          <cell r="B465" t="str">
            <v>13</v>
          </cell>
          <cell r="C465" t="str">
            <v>Sand and Gravel layer &lt; 60 mm</v>
          </cell>
          <cell r="D465" t="str">
            <v>m3</v>
          </cell>
          <cell r="E465">
            <v>59.58</v>
          </cell>
          <cell r="F465">
            <v>0</v>
          </cell>
          <cell r="G465">
            <v>0</v>
          </cell>
        </row>
        <row r="466">
          <cell r="A466" t="str">
            <v>item18d</v>
          </cell>
          <cell r="B466" t="str">
            <v>14</v>
          </cell>
          <cell r="C466" t="str">
            <v>Reinstatement of pavement</v>
          </cell>
          <cell r="D466" t="str">
            <v>m2</v>
          </cell>
          <cell r="E466">
            <v>0</v>
          </cell>
          <cell r="F466">
            <v>0</v>
          </cell>
          <cell r="G466">
            <v>0</v>
          </cell>
        </row>
        <row r="467">
          <cell r="A467" t="str">
            <v>item19b</v>
          </cell>
          <cell r="B467" t="str">
            <v>15</v>
          </cell>
          <cell r="C467" t="str">
            <v>Drain hole</v>
          </cell>
          <cell r="D467" t="str">
            <v>nos</v>
          </cell>
          <cell r="E467">
            <v>66.2</v>
          </cell>
          <cell r="F467" t="e">
            <v>#N/A</v>
          </cell>
          <cell r="G467" t="e">
            <v>#N/A</v>
          </cell>
        </row>
        <row r="468">
          <cell r="A468" t="str">
            <v>item28a</v>
          </cell>
          <cell r="B468" t="str">
            <v>16</v>
          </cell>
          <cell r="C468" t="str">
            <v>Steel for fine screen, inclued anchor</v>
          </cell>
          <cell r="D468" t="str">
            <v>kg</v>
          </cell>
          <cell r="E468">
            <v>230</v>
          </cell>
          <cell r="F468">
            <v>6435</v>
          </cell>
          <cell r="G468">
            <v>1480050</v>
          </cell>
        </row>
        <row r="469">
          <cell r="A469" t="str">
            <v>item28b</v>
          </cell>
          <cell r="B469" t="str">
            <v>17</v>
          </cell>
          <cell r="C469" t="str">
            <v>Dewatering with sand bag 1 m height</v>
          </cell>
          <cell r="D469" t="str">
            <v>m1</v>
          </cell>
          <cell r="E469">
            <v>66</v>
          </cell>
          <cell r="F469">
            <v>0</v>
          </cell>
          <cell r="G469">
            <v>0</v>
          </cell>
        </row>
        <row r="470">
          <cell r="C470" t="str">
            <v>Sub Total Bill No. 3.1.5 C</v>
          </cell>
          <cell r="G470" t="e">
            <v>#N/A</v>
          </cell>
        </row>
        <row r="472">
          <cell r="C472" t="str">
            <v>Total Bill No. 3.1.5</v>
          </cell>
          <cell r="G472" t="e">
            <v>#N/A</v>
          </cell>
        </row>
        <row r="474">
          <cell r="B474" t="str">
            <v>3.1.6</v>
          </cell>
          <cell r="C474" t="str">
            <v>Drainage Channel D6</v>
          </cell>
        </row>
        <row r="475">
          <cell r="B475" t="str">
            <v>A</v>
          </cell>
          <cell r="C475" t="str">
            <v>Section 1, upper Tando 2, b = 20 m</v>
          </cell>
          <cell r="D475" t="str">
            <v>m</v>
          </cell>
          <cell r="E475">
            <v>616.6</v>
          </cell>
        </row>
        <row r="476">
          <cell r="A476" t="str">
            <v>item13a</v>
          </cell>
          <cell r="B476" t="str">
            <v>1</v>
          </cell>
          <cell r="C476" t="str">
            <v>Stripping</v>
          </cell>
          <cell r="D476" t="str">
            <v>m2</v>
          </cell>
          <cell r="E476">
            <v>0</v>
          </cell>
          <cell r="F476" t="e">
            <v>#N/A</v>
          </cell>
          <cell r="G476" t="e">
            <v>#N/A</v>
          </cell>
        </row>
        <row r="477">
          <cell r="A477" t="str">
            <v>item13</v>
          </cell>
          <cell r="B477" t="str">
            <v>2</v>
          </cell>
          <cell r="C477" t="str">
            <v>Soil excavation</v>
          </cell>
          <cell r="D477" t="str">
            <v>m3</v>
          </cell>
          <cell r="E477">
            <v>1456.1</v>
          </cell>
          <cell r="F477">
            <v>0</v>
          </cell>
          <cell r="G477">
            <v>0</v>
          </cell>
        </row>
        <row r="478">
          <cell r="B478" t="str">
            <v>3</v>
          </cell>
          <cell r="C478" t="str">
            <v>Mud excavation</v>
          </cell>
          <cell r="D478" t="str">
            <v>m3</v>
          </cell>
          <cell r="E478">
            <v>554.94000000000005</v>
          </cell>
          <cell r="F478">
            <v>16000</v>
          </cell>
          <cell r="G478">
            <v>8879040</v>
          </cell>
        </row>
        <row r="479">
          <cell r="A479" t="str">
            <v>item18</v>
          </cell>
          <cell r="B479" t="str">
            <v>4</v>
          </cell>
          <cell r="C479" t="str">
            <v>Compacted soil backfill</v>
          </cell>
          <cell r="D479" t="str">
            <v>m3</v>
          </cell>
          <cell r="E479">
            <v>245.86</v>
          </cell>
          <cell r="F479">
            <v>0</v>
          </cell>
          <cell r="G479">
            <v>0</v>
          </cell>
        </row>
        <row r="480">
          <cell r="A480" t="str">
            <v>item18a</v>
          </cell>
          <cell r="B480" t="str">
            <v>5</v>
          </cell>
          <cell r="C480" t="str">
            <v>Soil Disposal</v>
          </cell>
          <cell r="D480" t="str">
            <v>m2</v>
          </cell>
          <cell r="E480">
            <v>1210.24</v>
          </cell>
          <cell r="F480" t="e">
            <v>#N/A</v>
          </cell>
          <cell r="G480" t="e">
            <v>#N/A</v>
          </cell>
        </row>
        <row r="481">
          <cell r="A481" t="str">
            <v>item19c</v>
          </cell>
          <cell r="B481" t="str">
            <v>6</v>
          </cell>
          <cell r="C481" t="str">
            <v>Selected soil for Embankment</v>
          </cell>
          <cell r="D481" t="str">
            <v>m3</v>
          </cell>
          <cell r="E481">
            <v>0</v>
          </cell>
          <cell r="F481">
            <v>2752.2687499999997</v>
          </cell>
          <cell r="G481">
            <v>0</v>
          </cell>
        </row>
        <row r="482">
          <cell r="A482" t="str">
            <v>item23</v>
          </cell>
          <cell r="B482" t="str">
            <v>7</v>
          </cell>
          <cell r="C482" t="str">
            <v>Sod facing</v>
          </cell>
          <cell r="D482" t="str">
            <v>m2</v>
          </cell>
          <cell r="E482">
            <v>0</v>
          </cell>
          <cell r="F482">
            <v>0</v>
          </cell>
          <cell r="G482">
            <v>0</v>
          </cell>
        </row>
        <row r="483">
          <cell r="A483" t="str">
            <v>item18b</v>
          </cell>
          <cell r="B483" t="str">
            <v>8</v>
          </cell>
          <cell r="C483" t="str">
            <v>Sand layer</v>
          </cell>
          <cell r="D483" t="str">
            <v>m3</v>
          </cell>
          <cell r="E483">
            <v>234.31</v>
          </cell>
          <cell r="F483" t="e">
            <v>#N/A</v>
          </cell>
          <cell r="G483" t="e">
            <v>#N/A</v>
          </cell>
        </row>
        <row r="484">
          <cell r="A484" t="str">
            <v>item24</v>
          </cell>
          <cell r="B484" t="str">
            <v>9</v>
          </cell>
          <cell r="C484" t="str">
            <v>Stone masonry</v>
          </cell>
          <cell r="D484" t="str">
            <v>m3</v>
          </cell>
          <cell r="E484">
            <v>1097.55</v>
          </cell>
          <cell r="F484">
            <v>0</v>
          </cell>
          <cell r="G484">
            <v>0</v>
          </cell>
        </row>
        <row r="485">
          <cell r="A485" t="str">
            <v>item27</v>
          </cell>
          <cell r="B485" t="str">
            <v>10</v>
          </cell>
          <cell r="C485" t="str">
            <v>Plastering</v>
          </cell>
          <cell r="D485" t="str">
            <v>m2</v>
          </cell>
          <cell r="E485">
            <v>2466.4</v>
          </cell>
          <cell r="F485">
            <v>0</v>
          </cell>
          <cell r="G485">
            <v>0</v>
          </cell>
        </row>
        <row r="486">
          <cell r="A486" t="str">
            <v>item24a</v>
          </cell>
          <cell r="B486" t="str">
            <v>11</v>
          </cell>
          <cell r="C486" t="str">
            <v>Lean Concrete 1 : 3 : 5</v>
          </cell>
          <cell r="D486" t="str">
            <v>m3</v>
          </cell>
          <cell r="E486">
            <v>0</v>
          </cell>
          <cell r="F486" t="e">
            <v>#N/A</v>
          </cell>
          <cell r="G486" t="e">
            <v>#N/A</v>
          </cell>
        </row>
        <row r="487">
          <cell r="A487" t="str">
            <v>item25a</v>
          </cell>
          <cell r="B487" t="str">
            <v>12</v>
          </cell>
          <cell r="C487" t="str">
            <v>Concrete K.225 including formwork</v>
          </cell>
          <cell r="D487" t="str">
            <v>m3</v>
          </cell>
          <cell r="E487">
            <v>0</v>
          </cell>
          <cell r="F487" t="e">
            <v>#N/A</v>
          </cell>
          <cell r="G487" t="e">
            <v>#N/A</v>
          </cell>
        </row>
        <row r="488">
          <cell r="A488" t="str">
            <v>item34a</v>
          </cell>
          <cell r="B488" t="str">
            <v>13</v>
          </cell>
          <cell r="C488" t="str">
            <v>Reinforcement work, plain bar U24</v>
          </cell>
          <cell r="D488" t="str">
            <v>kg</v>
          </cell>
          <cell r="E488">
            <v>0</v>
          </cell>
          <cell r="F488" t="e">
            <v>#N/A</v>
          </cell>
          <cell r="G488" t="e">
            <v>#N/A</v>
          </cell>
        </row>
        <row r="489">
          <cell r="A489" t="str">
            <v>item21</v>
          </cell>
          <cell r="B489" t="str">
            <v>14</v>
          </cell>
          <cell r="C489" t="str">
            <v>Sand and Gravel layer &lt; 60 mm</v>
          </cell>
          <cell r="D489" t="str">
            <v>m3</v>
          </cell>
          <cell r="E489">
            <v>0</v>
          </cell>
          <cell r="F489">
            <v>0</v>
          </cell>
          <cell r="G489">
            <v>0</v>
          </cell>
        </row>
        <row r="490">
          <cell r="A490" t="str">
            <v>item18d</v>
          </cell>
          <cell r="B490" t="str">
            <v>15</v>
          </cell>
          <cell r="C490" t="str">
            <v>Reinstatement of pavement</v>
          </cell>
          <cell r="D490" t="str">
            <v>m2</v>
          </cell>
          <cell r="E490">
            <v>0</v>
          </cell>
          <cell r="F490">
            <v>0</v>
          </cell>
          <cell r="G490">
            <v>0</v>
          </cell>
        </row>
        <row r="491">
          <cell r="A491" t="str">
            <v>item19b</v>
          </cell>
          <cell r="B491" t="str">
            <v>16</v>
          </cell>
          <cell r="C491" t="str">
            <v>Drain hole</v>
          </cell>
          <cell r="D491" t="str">
            <v>nos</v>
          </cell>
          <cell r="E491">
            <v>616.6</v>
          </cell>
          <cell r="F491" t="e">
            <v>#N/A</v>
          </cell>
          <cell r="G491" t="e">
            <v>#N/A</v>
          </cell>
        </row>
        <row r="492">
          <cell r="A492" t="str">
            <v>item28b</v>
          </cell>
          <cell r="B492" t="str">
            <v>17</v>
          </cell>
          <cell r="C492" t="str">
            <v xml:space="preserve">Dewatering with sand bag 1 m height </v>
          </cell>
          <cell r="D492" t="str">
            <v>m1</v>
          </cell>
          <cell r="E492">
            <v>0</v>
          </cell>
          <cell r="F492">
            <v>0</v>
          </cell>
          <cell r="G492">
            <v>0</v>
          </cell>
        </row>
        <row r="493">
          <cell r="C493" t="str">
            <v>Sub Total Bill No. 3.1.6 A</v>
          </cell>
          <cell r="G493" t="e">
            <v>#N/A</v>
          </cell>
        </row>
        <row r="495">
          <cell r="B495" t="str">
            <v>B</v>
          </cell>
          <cell r="C495" t="str">
            <v>(Downstream of Tando2, b = 5,6 m)</v>
          </cell>
          <cell r="D495" t="str">
            <v>m</v>
          </cell>
          <cell r="E495">
            <v>117</v>
          </cell>
        </row>
        <row r="496">
          <cell r="A496" t="str">
            <v>item13a</v>
          </cell>
          <cell r="B496" t="str">
            <v>1</v>
          </cell>
          <cell r="C496" t="str">
            <v>Stripping</v>
          </cell>
          <cell r="D496" t="str">
            <v>m2</v>
          </cell>
          <cell r="E496">
            <v>0</v>
          </cell>
          <cell r="F496" t="e">
            <v>#N/A</v>
          </cell>
          <cell r="G496" t="e">
            <v>#N/A</v>
          </cell>
        </row>
        <row r="497">
          <cell r="A497" t="str">
            <v>item13</v>
          </cell>
          <cell r="B497" t="str">
            <v>2</v>
          </cell>
          <cell r="C497" t="str">
            <v>Soil excavation</v>
          </cell>
          <cell r="D497" t="str">
            <v>m3</v>
          </cell>
          <cell r="E497">
            <v>1639.17</v>
          </cell>
          <cell r="F497">
            <v>0</v>
          </cell>
          <cell r="G497">
            <v>0</v>
          </cell>
        </row>
        <row r="498">
          <cell r="A498" t="str">
            <v>item18</v>
          </cell>
          <cell r="B498" t="str">
            <v>3</v>
          </cell>
          <cell r="C498" t="str">
            <v>Compacted soil backfill</v>
          </cell>
          <cell r="D498" t="str">
            <v>m3</v>
          </cell>
          <cell r="E498">
            <v>115.83</v>
          </cell>
          <cell r="F498">
            <v>0</v>
          </cell>
          <cell r="G498">
            <v>0</v>
          </cell>
        </row>
        <row r="499">
          <cell r="A499" t="str">
            <v>item18a</v>
          </cell>
          <cell r="B499" t="str">
            <v>4</v>
          </cell>
          <cell r="C499" t="str">
            <v>Soil Disposal</v>
          </cell>
          <cell r="D499" t="str">
            <v>m2</v>
          </cell>
          <cell r="E499">
            <v>1523.23</v>
          </cell>
          <cell r="F499" t="e">
            <v>#N/A</v>
          </cell>
          <cell r="G499" t="e">
            <v>#N/A</v>
          </cell>
        </row>
        <row r="500">
          <cell r="A500" t="str">
            <v>item19c</v>
          </cell>
          <cell r="B500" t="str">
            <v>5</v>
          </cell>
          <cell r="C500" t="str">
            <v>Selected soil for Embankment</v>
          </cell>
          <cell r="D500" t="str">
            <v>m3</v>
          </cell>
          <cell r="E500">
            <v>0</v>
          </cell>
          <cell r="F500">
            <v>2752.2687499999997</v>
          </cell>
          <cell r="G500">
            <v>0</v>
          </cell>
        </row>
        <row r="501">
          <cell r="A501" t="str">
            <v>item23</v>
          </cell>
          <cell r="B501" t="str">
            <v>6</v>
          </cell>
          <cell r="C501" t="str">
            <v>Sod facing</v>
          </cell>
          <cell r="D501" t="str">
            <v>m2</v>
          </cell>
          <cell r="E501">
            <v>0</v>
          </cell>
          <cell r="F501">
            <v>0</v>
          </cell>
          <cell r="G501">
            <v>0</v>
          </cell>
        </row>
        <row r="502">
          <cell r="A502" t="str">
            <v>item18b</v>
          </cell>
          <cell r="B502" t="str">
            <v>7</v>
          </cell>
          <cell r="C502" t="str">
            <v>Sand layer</v>
          </cell>
          <cell r="D502" t="str">
            <v>m3</v>
          </cell>
          <cell r="E502">
            <v>65.52</v>
          </cell>
          <cell r="F502" t="e">
            <v>#N/A</v>
          </cell>
          <cell r="G502" t="e">
            <v>#N/A</v>
          </cell>
        </row>
        <row r="503">
          <cell r="A503" t="str">
            <v>item24</v>
          </cell>
          <cell r="B503" t="str">
            <v>8</v>
          </cell>
          <cell r="C503" t="str">
            <v>Stone masonry</v>
          </cell>
          <cell r="D503" t="str">
            <v>m3</v>
          </cell>
          <cell r="E503">
            <v>334.62</v>
          </cell>
          <cell r="F503">
            <v>0</v>
          </cell>
          <cell r="G503">
            <v>0</v>
          </cell>
        </row>
        <row r="504">
          <cell r="A504" t="str">
            <v>item27</v>
          </cell>
          <cell r="B504" t="str">
            <v>9</v>
          </cell>
          <cell r="C504" t="str">
            <v>Plastering</v>
          </cell>
          <cell r="D504" t="str">
            <v>m2</v>
          </cell>
          <cell r="E504">
            <v>889.2</v>
          </cell>
          <cell r="F504">
            <v>0</v>
          </cell>
          <cell r="G504">
            <v>0</v>
          </cell>
        </row>
        <row r="505">
          <cell r="A505" t="str">
            <v>item24a</v>
          </cell>
          <cell r="B505" t="str">
            <v>10</v>
          </cell>
          <cell r="C505" t="str">
            <v>Lean Concrete 1 : 3 : 5</v>
          </cell>
          <cell r="D505" t="str">
            <v>m3</v>
          </cell>
          <cell r="E505">
            <v>0</v>
          </cell>
          <cell r="F505" t="e">
            <v>#N/A</v>
          </cell>
          <cell r="G505" t="e">
            <v>#N/A</v>
          </cell>
        </row>
        <row r="506">
          <cell r="A506" t="str">
            <v>item25a</v>
          </cell>
          <cell r="B506" t="str">
            <v>11</v>
          </cell>
          <cell r="C506" t="str">
            <v>Concrete K.225 including formwork</v>
          </cell>
          <cell r="D506" t="str">
            <v>m3</v>
          </cell>
          <cell r="E506">
            <v>0</v>
          </cell>
          <cell r="F506" t="e">
            <v>#N/A</v>
          </cell>
          <cell r="G506" t="e">
            <v>#N/A</v>
          </cell>
        </row>
        <row r="507">
          <cell r="A507" t="str">
            <v>item34a</v>
          </cell>
          <cell r="B507" t="str">
            <v>12</v>
          </cell>
          <cell r="C507" t="str">
            <v>Reinforcement work, plain bar U24</v>
          </cell>
          <cell r="D507" t="str">
            <v>kg</v>
          </cell>
          <cell r="E507">
            <v>0</v>
          </cell>
          <cell r="F507" t="e">
            <v>#N/A</v>
          </cell>
          <cell r="G507" t="e">
            <v>#N/A</v>
          </cell>
        </row>
        <row r="508">
          <cell r="A508" t="str">
            <v>item21</v>
          </cell>
          <cell r="B508" t="str">
            <v>13</v>
          </cell>
          <cell r="C508" t="str">
            <v>Sand and Gravel layer &lt; 60 mm</v>
          </cell>
          <cell r="D508" t="str">
            <v>m3</v>
          </cell>
          <cell r="E508">
            <v>105.3</v>
          </cell>
          <cell r="F508">
            <v>0</v>
          </cell>
          <cell r="G508">
            <v>0</v>
          </cell>
        </row>
        <row r="509">
          <cell r="A509" t="str">
            <v>item18d</v>
          </cell>
          <cell r="B509" t="str">
            <v>14</v>
          </cell>
          <cell r="C509" t="str">
            <v>Reinstatement of pavement</v>
          </cell>
          <cell r="D509" t="str">
            <v>m2</v>
          </cell>
          <cell r="E509">
            <v>0</v>
          </cell>
          <cell r="F509">
            <v>0</v>
          </cell>
          <cell r="G509">
            <v>0</v>
          </cell>
        </row>
        <row r="510">
          <cell r="A510" t="str">
            <v>item19b</v>
          </cell>
          <cell r="B510" t="str">
            <v>15</v>
          </cell>
          <cell r="C510" t="str">
            <v>Drain hole</v>
          </cell>
          <cell r="D510" t="str">
            <v>nos</v>
          </cell>
          <cell r="E510">
            <v>117</v>
          </cell>
          <cell r="F510" t="e">
            <v>#N/A</v>
          </cell>
          <cell r="G510" t="e">
            <v>#N/A</v>
          </cell>
        </row>
        <row r="511">
          <cell r="A511" t="str">
            <v>item27a</v>
          </cell>
          <cell r="B511" t="str">
            <v>16</v>
          </cell>
          <cell r="C511" t="str">
            <v>Wooden pile dia 10 - 2,0 m</v>
          </cell>
          <cell r="D511" t="str">
            <v>nos</v>
          </cell>
          <cell r="E511">
            <v>468</v>
          </cell>
          <cell r="F511">
            <v>10771.475</v>
          </cell>
          <cell r="G511">
            <v>5041050.3</v>
          </cell>
        </row>
        <row r="512">
          <cell r="A512" t="str">
            <v>item28a</v>
          </cell>
          <cell r="B512" t="str">
            <v>17</v>
          </cell>
          <cell r="C512" t="str">
            <v>Steel for fine screen, inclued anchor</v>
          </cell>
          <cell r="D512" t="str">
            <v>kg</v>
          </cell>
          <cell r="E512">
            <v>765</v>
          </cell>
          <cell r="F512">
            <v>6435</v>
          </cell>
          <cell r="G512">
            <v>4922775</v>
          </cell>
        </row>
        <row r="513">
          <cell r="A513" t="str">
            <v>item28b</v>
          </cell>
          <cell r="B513" t="str">
            <v>18</v>
          </cell>
          <cell r="C513" t="str">
            <v xml:space="preserve">Dewatering with sand bag 1 m height </v>
          </cell>
          <cell r="D513" t="str">
            <v>m1</v>
          </cell>
          <cell r="E513">
            <v>300</v>
          </cell>
          <cell r="F513">
            <v>0</v>
          </cell>
          <cell r="G513">
            <v>0</v>
          </cell>
        </row>
        <row r="514">
          <cell r="C514" t="str">
            <v>Sub Total Bill No. 3.1.6 B</v>
          </cell>
          <cell r="G514" t="e">
            <v>#N/A</v>
          </cell>
        </row>
        <row r="516">
          <cell r="C516" t="str">
            <v>Total Bill No. 3.1.6</v>
          </cell>
          <cell r="G516" t="e">
            <v>#N/A</v>
          </cell>
        </row>
        <row r="518">
          <cell r="B518" t="str">
            <v>3.1.7</v>
          </cell>
          <cell r="C518" t="str">
            <v>Drainage Channel D7 Jl. Baru / Samudera Pase, B = 2,5 m</v>
          </cell>
          <cell r="D518" t="str">
            <v>m</v>
          </cell>
          <cell r="E518">
            <v>667.7</v>
          </cell>
        </row>
        <row r="519">
          <cell r="A519" t="str">
            <v>item13a</v>
          </cell>
          <cell r="B519" t="str">
            <v>1</v>
          </cell>
          <cell r="C519" t="str">
            <v>Stripping</v>
          </cell>
          <cell r="D519" t="str">
            <v>m2</v>
          </cell>
          <cell r="E519">
            <v>0</v>
          </cell>
          <cell r="F519" t="e">
            <v>#N/A</v>
          </cell>
          <cell r="G519" t="e">
            <v>#N/A</v>
          </cell>
        </row>
        <row r="520">
          <cell r="A520" t="str">
            <v>item13</v>
          </cell>
          <cell r="B520" t="str">
            <v>2</v>
          </cell>
          <cell r="C520" t="str">
            <v>Soil excavation</v>
          </cell>
          <cell r="D520" t="str">
            <v>m3</v>
          </cell>
          <cell r="E520">
            <v>3700.68</v>
          </cell>
          <cell r="F520">
            <v>0</v>
          </cell>
          <cell r="G520">
            <v>0</v>
          </cell>
        </row>
        <row r="521">
          <cell r="A521" t="str">
            <v>item18</v>
          </cell>
          <cell r="B521" t="str">
            <v>3</v>
          </cell>
          <cell r="C521" t="str">
            <v>Compacted soil backfill</v>
          </cell>
          <cell r="D521" t="str">
            <v>m3</v>
          </cell>
          <cell r="E521">
            <v>372.84</v>
          </cell>
          <cell r="F521">
            <v>0</v>
          </cell>
          <cell r="G521">
            <v>0</v>
          </cell>
        </row>
        <row r="522">
          <cell r="A522" t="str">
            <v>item18a</v>
          </cell>
          <cell r="B522" t="str">
            <v>4</v>
          </cell>
          <cell r="C522" t="str">
            <v>Soil Disposal</v>
          </cell>
          <cell r="D522" t="str">
            <v>m2</v>
          </cell>
          <cell r="E522">
            <v>3327.86</v>
          </cell>
          <cell r="F522" t="e">
            <v>#N/A</v>
          </cell>
          <cell r="G522" t="e">
            <v>#N/A</v>
          </cell>
        </row>
        <row r="523">
          <cell r="A523" t="str">
            <v>item19c</v>
          </cell>
          <cell r="B523" t="str">
            <v>5</v>
          </cell>
          <cell r="C523" t="str">
            <v>Selected soil for Embankment</v>
          </cell>
          <cell r="D523" t="str">
            <v>m3</v>
          </cell>
          <cell r="E523">
            <v>0</v>
          </cell>
          <cell r="F523">
            <v>2752.2687499999997</v>
          </cell>
          <cell r="G523">
            <v>0</v>
          </cell>
        </row>
        <row r="524">
          <cell r="A524" t="str">
            <v>item23</v>
          </cell>
          <cell r="B524" t="str">
            <v>6</v>
          </cell>
          <cell r="C524" t="str">
            <v>Sod facing</v>
          </cell>
          <cell r="D524" t="str">
            <v>m2</v>
          </cell>
          <cell r="E524">
            <v>0</v>
          </cell>
          <cell r="F524">
            <v>0</v>
          </cell>
          <cell r="G524">
            <v>0</v>
          </cell>
        </row>
        <row r="525">
          <cell r="A525" t="str">
            <v>item18b</v>
          </cell>
          <cell r="B525" t="str">
            <v>7</v>
          </cell>
          <cell r="C525" t="str">
            <v>Sand layer</v>
          </cell>
          <cell r="D525" t="str">
            <v>m3</v>
          </cell>
          <cell r="E525">
            <v>200.31</v>
          </cell>
          <cell r="F525" t="e">
            <v>#N/A</v>
          </cell>
          <cell r="G525" t="e">
            <v>#N/A</v>
          </cell>
        </row>
        <row r="526">
          <cell r="A526" t="str">
            <v>item24</v>
          </cell>
          <cell r="B526" t="str">
            <v>8</v>
          </cell>
          <cell r="C526" t="str">
            <v>Stone masonry</v>
          </cell>
          <cell r="D526" t="str">
            <v>m3</v>
          </cell>
          <cell r="E526">
            <v>0</v>
          </cell>
          <cell r="F526">
            <v>0</v>
          </cell>
          <cell r="G526">
            <v>0</v>
          </cell>
        </row>
        <row r="527">
          <cell r="A527" t="str">
            <v>item27</v>
          </cell>
          <cell r="B527" t="str">
            <v>9</v>
          </cell>
          <cell r="C527" t="str">
            <v>Plastering</v>
          </cell>
          <cell r="D527" t="str">
            <v>m2</v>
          </cell>
          <cell r="E527">
            <v>0</v>
          </cell>
          <cell r="F527">
            <v>0</v>
          </cell>
          <cell r="G527">
            <v>0</v>
          </cell>
        </row>
        <row r="528">
          <cell r="A528" t="str">
            <v>item24a</v>
          </cell>
          <cell r="B528" t="str">
            <v>10</v>
          </cell>
          <cell r="C528" t="str">
            <v>Lean Concrete 1 : 3 : 5</v>
          </cell>
          <cell r="D528" t="str">
            <v>m3</v>
          </cell>
          <cell r="E528">
            <v>100.16</v>
          </cell>
          <cell r="F528" t="e">
            <v>#N/A</v>
          </cell>
          <cell r="G528" t="e">
            <v>#N/A</v>
          </cell>
        </row>
        <row r="529">
          <cell r="A529" t="str">
            <v>item25a</v>
          </cell>
          <cell r="B529" t="str">
            <v>11</v>
          </cell>
          <cell r="C529" t="str">
            <v>Concrete K.225 including formwork</v>
          </cell>
          <cell r="D529" t="str">
            <v>m3</v>
          </cell>
          <cell r="E529">
            <v>1364.77</v>
          </cell>
          <cell r="F529" t="e">
            <v>#N/A</v>
          </cell>
          <cell r="G529" t="e">
            <v>#N/A</v>
          </cell>
        </row>
        <row r="530">
          <cell r="A530" t="str">
            <v>item34a</v>
          </cell>
          <cell r="B530" t="str">
            <v>12</v>
          </cell>
          <cell r="C530" t="str">
            <v>Reinforcement work, plain bar U24</v>
          </cell>
          <cell r="D530" t="str">
            <v>kg</v>
          </cell>
          <cell r="E530">
            <v>170596.25</v>
          </cell>
          <cell r="F530" t="e">
            <v>#N/A</v>
          </cell>
          <cell r="G530" t="e">
            <v>#N/A</v>
          </cell>
        </row>
        <row r="531">
          <cell r="A531" t="str">
            <v>item21</v>
          </cell>
          <cell r="B531" t="str">
            <v>13</v>
          </cell>
          <cell r="C531" t="str">
            <v>Sand and Gravel layer &lt; 60 mm</v>
          </cell>
          <cell r="D531" t="str">
            <v>m3</v>
          </cell>
          <cell r="E531">
            <v>600.92999999999995</v>
          </cell>
          <cell r="F531">
            <v>0</v>
          </cell>
          <cell r="G531">
            <v>0</v>
          </cell>
        </row>
        <row r="532">
          <cell r="A532" t="str">
            <v>item18d</v>
          </cell>
          <cell r="B532" t="str">
            <v>14</v>
          </cell>
          <cell r="C532" t="str">
            <v>Reinstatement of pavement</v>
          </cell>
          <cell r="D532" t="str">
            <v>m2</v>
          </cell>
          <cell r="E532">
            <v>0</v>
          </cell>
          <cell r="F532">
            <v>0</v>
          </cell>
          <cell r="G532">
            <v>0</v>
          </cell>
        </row>
        <row r="533">
          <cell r="A533" t="str">
            <v>item19b</v>
          </cell>
          <cell r="B533" t="str">
            <v>15</v>
          </cell>
          <cell r="C533" t="str">
            <v>Drain hole</v>
          </cell>
          <cell r="D533" t="str">
            <v>nos</v>
          </cell>
          <cell r="E533">
            <v>667.7</v>
          </cell>
          <cell r="F533" t="e">
            <v>#N/A</v>
          </cell>
          <cell r="G533" t="e">
            <v>#N/A</v>
          </cell>
        </row>
        <row r="534">
          <cell r="A534" t="str">
            <v>item28a</v>
          </cell>
          <cell r="B534" t="str">
            <v>16</v>
          </cell>
          <cell r="C534" t="str">
            <v>Steel frame for manhole</v>
          </cell>
          <cell r="D534" t="str">
            <v>kg</v>
          </cell>
          <cell r="E534">
            <v>2904</v>
          </cell>
          <cell r="F534">
            <v>6435</v>
          </cell>
          <cell r="G534">
            <v>18687240</v>
          </cell>
        </row>
        <row r="535">
          <cell r="A535" t="str">
            <v>item28a</v>
          </cell>
          <cell r="B535" t="str">
            <v>17</v>
          </cell>
          <cell r="C535" t="str">
            <v>Steel for fine screen, included anchor</v>
          </cell>
          <cell r="D535" t="str">
            <v>kg</v>
          </cell>
          <cell r="E535">
            <v>550</v>
          </cell>
          <cell r="F535">
            <v>7722</v>
          </cell>
          <cell r="G535">
            <v>4247100</v>
          </cell>
        </row>
        <row r="536">
          <cell r="A536" t="str">
            <v>item28b</v>
          </cell>
          <cell r="B536" t="str">
            <v>18</v>
          </cell>
          <cell r="C536" t="str">
            <v>Dewatering with sand bag 1 m height</v>
          </cell>
          <cell r="D536" t="str">
            <v>m1</v>
          </cell>
          <cell r="E536">
            <v>200</v>
          </cell>
          <cell r="F536">
            <v>0</v>
          </cell>
          <cell r="G536">
            <v>0</v>
          </cell>
        </row>
        <row r="538">
          <cell r="C538" t="str">
            <v>Total Bill No. 3.1.7</v>
          </cell>
          <cell r="G538" t="e">
            <v>#N/A</v>
          </cell>
        </row>
        <row r="540">
          <cell r="B540" t="str">
            <v>3.1.8</v>
          </cell>
          <cell r="C540" t="str">
            <v>Drainage Channel D8</v>
          </cell>
        </row>
        <row r="541">
          <cell r="B541" t="str">
            <v>A</v>
          </cell>
          <cell r="C541" t="str">
            <v>D8a. : Upper Tando 3, b = 1.60 m</v>
          </cell>
          <cell r="D541" t="str">
            <v>m</v>
          </cell>
          <cell r="E541">
            <v>115.6</v>
          </cell>
        </row>
        <row r="542">
          <cell r="A542" t="str">
            <v>item13a</v>
          </cell>
          <cell r="B542" t="str">
            <v>1</v>
          </cell>
          <cell r="C542" t="str">
            <v>Stripping</v>
          </cell>
          <cell r="D542" t="str">
            <v>m2</v>
          </cell>
          <cell r="E542">
            <v>0</v>
          </cell>
          <cell r="F542" t="e">
            <v>#N/A</v>
          </cell>
          <cell r="G542" t="e">
            <v>#N/A</v>
          </cell>
        </row>
        <row r="543">
          <cell r="A543" t="str">
            <v>item13</v>
          </cell>
          <cell r="B543" t="str">
            <v>2</v>
          </cell>
          <cell r="C543" t="str">
            <v>Soil Excavation</v>
          </cell>
          <cell r="D543" t="str">
            <v>m3</v>
          </cell>
          <cell r="E543">
            <v>308.95</v>
          </cell>
          <cell r="F543">
            <v>0</v>
          </cell>
          <cell r="G543">
            <v>0</v>
          </cell>
        </row>
        <row r="544">
          <cell r="B544" t="str">
            <v>3</v>
          </cell>
          <cell r="C544" t="str">
            <v>Mud Excavation</v>
          </cell>
          <cell r="D544" t="str">
            <v>m3</v>
          </cell>
          <cell r="E544">
            <v>120</v>
          </cell>
          <cell r="F544">
            <v>16000</v>
          </cell>
          <cell r="G544">
            <v>1920000</v>
          </cell>
        </row>
        <row r="545">
          <cell r="A545" t="str">
            <v>item18</v>
          </cell>
          <cell r="B545" t="str">
            <v>4</v>
          </cell>
          <cell r="C545" t="str">
            <v>Compacted soil backfill</v>
          </cell>
          <cell r="D545" t="str">
            <v>m3</v>
          </cell>
          <cell r="E545">
            <v>40.869999999999997</v>
          </cell>
          <cell r="F545">
            <v>0</v>
          </cell>
          <cell r="G545">
            <v>0</v>
          </cell>
        </row>
        <row r="546">
          <cell r="A546" t="str">
            <v>item18a</v>
          </cell>
          <cell r="B546" t="str">
            <v>5</v>
          </cell>
          <cell r="C546" t="str">
            <v>Soil Disposal</v>
          </cell>
          <cell r="D546" t="str">
            <v>m2</v>
          </cell>
          <cell r="E546">
            <v>268.07</v>
          </cell>
          <cell r="F546" t="e">
            <v>#N/A</v>
          </cell>
          <cell r="G546" t="e">
            <v>#N/A</v>
          </cell>
        </row>
        <row r="547">
          <cell r="A547" t="str">
            <v>item19c</v>
          </cell>
          <cell r="B547" t="str">
            <v>6</v>
          </cell>
          <cell r="C547" t="str">
            <v>Selected soil for Embankment</v>
          </cell>
          <cell r="D547" t="str">
            <v>m3</v>
          </cell>
          <cell r="E547">
            <v>0</v>
          </cell>
          <cell r="F547">
            <v>2752.2687499999997</v>
          </cell>
          <cell r="G547">
            <v>0</v>
          </cell>
        </row>
        <row r="548">
          <cell r="A548" t="str">
            <v>item23</v>
          </cell>
          <cell r="B548" t="str">
            <v>7</v>
          </cell>
          <cell r="C548" t="str">
            <v>Sod facing</v>
          </cell>
          <cell r="D548" t="str">
            <v>m2</v>
          </cell>
          <cell r="E548">
            <v>0</v>
          </cell>
          <cell r="F548">
            <v>0</v>
          </cell>
          <cell r="G548">
            <v>0</v>
          </cell>
        </row>
        <row r="549">
          <cell r="A549" t="str">
            <v>item18b</v>
          </cell>
          <cell r="B549" t="str">
            <v>8</v>
          </cell>
          <cell r="C549" t="str">
            <v>Sand layer</v>
          </cell>
          <cell r="D549" t="str">
            <v>m3</v>
          </cell>
          <cell r="E549">
            <v>30.06</v>
          </cell>
          <cell r="F549" t="e">
            <v>#N/A</v>
          </cell>
          <cell r="G549" t="e">
            <v>#N/A</v>
          </cell>
        </row>
        <row r="550">
          <cell r="A550" t="str">
            <v>item24</v>
          </cell>
          <cell r="B550" t="str">
            <v>9</v>
          </cell>
          <cell r="C550" t="str">
            <v>Stone masonry</v>
          </cell>
          <cell r="D550" t="str">
            <v>m3</v>
          </cell>
          <cell r="E550">
            <v>196.52</v>
          </cell>
          <cell r="F550">
            <v>0</v>
          </cell>
          <cell r="G550">
            <v>0</v>
          </cell>
        </row>
        <row r="551">
          <cell r="A551" t="str">
            <v>item27</v>
          </cell>
          <cell r="B551" t="str">
            <v>10</v>
          </cell>
          <cell r="C551" t="str">
            <v>Plastering</v>
          </cell>
          <cell r="D551" t="str">
            <v>m2</v>
          </cell>
          <cell r="E551">
            <v>435.81</v>
          </cell>
          <cell r="F551">
            <v>0</v>
          </cell>
          <cell r="G551">
            <v>0</v>
          </cell>
        </row>
        <row r="552">
          <cell r="A552" t="str">
            <v>item24a</v>
          </cell>
          <cell r="B552" t="str">
            <v>11</v>
          </cell>
          <cell r="C552" t="str">
            <v>Lean Concrete 1 : 3 : 5</v>
          </cell>
          <cell r="D552" t="str">
            <v>m3</v>
          </cell>
          <cell r="E552">
            <v>0</v>
          </cell>
          <cell r="F552" t="e">
            <v>#N/A</v>
          </cell>
          <cell r="G552" t="e">
            <v>#N/A</v>
          </cell>
        </row>
        <row r="553">
          <cell r="A553" t="str">
            <v>item25a</v>
          </cell>
          <cell r="B553" t="str">
            <v>12</v>
          </cell>
          <cell r="C553" t="str">
            <v>Concrete K.225 including formwork</v>
          </cell>
          <cell r="D553" t="str">
            <v>m3</v>
          </cell>
          <cell r="E553">
            <v>12.5</v>
          </cell>
          <cell r="F553" t="e">
            <v>#N/A</v>
          </cell>
          <cell r="G553" t="e">
            <v>#N/A</v>
          </cell>
        </row>
        <row r="554">
          <cell r="A554" t="str">
            <v>item34a</v>
          </cell>
          <cell r="B554" t="str">
            <v>13</v>
          </cell>
          <cell r="C554" t="str">
            <v>Reinforcement work, plain bar U24</v>
          </cell>
          <cell r="D554" t="str">
            <v>kg</v>
          </cell>
          <cell r="E554">
            <v>2060.88</v>
          </cell>
          <cell r="F554" t="e">
            <v>#N/A</v>
          </cell>
          <cell r="G554" t="e">
            <v>#N/A</v>
          </cell>
        </row>
        <row r="555">
          <cell r="A555" t="str">
            <v>item21</v>
          </cell>
          <cell r="B555" t="str">
            <v>14</v>
          </cell>
          <cell r="C555" t="str">
            <v>Sand and Gravel lyer &lt; 60 mm</v>
          </cell>
          <cell r="D555" t="str">
            <v>m3</v>
          </cell>
          <cell r="E555">
            <v>0</v>
          </cell>
          <cell r="F555">
            <v>0</v>
          </cell>
          <cell r="G555">
            <v>0</v>
          </cell>
        </row>
        <row r="556">
          <cell r="A556" t="str">
            <v>item18d</v>
          </cell>
          <cell r="B556" t="str">
            <v>15</v>
          </cell>
          <cell r="C556" t="str">
            <v>Reinstatement of pavement</v>
          </cell>
          <cell r="D556" t="str">
            <v>m2</v>
          </cell>
          <cell r="E556">
            <v>0</v>
          </cell>
          <cell r="F556">
            <v>0</v>
          </cell>
          <cell r="G556">
            <v>0</v>
          </cell>
        </row>
        <row r="557">
          <cell r="A557" t="str">
            <v>item19</v>
          </cell>
          <cell r="B557" t="str">
            <v>16</v>
          </cell>
          <cell r="C557" t="str">
            <v>Drain hole</v>
          </cell>
          <cell r="D557" t="str">
            <v>nos</v>
          </cell>
          <cell r="E557">
            <v>115.6</v>
          </cell>
          <cell r="F557">
            <v>0</v>
          </cell>
          <cell r="G557">
            <v>0</v>
          </cell>
        </row>
        <row r="558">
          <cell r="C558" t="str">
            <v>Total Bill No. 3.1.8.A</v>
          </cell>
          <cell r="G558" t="e">
            <v>#N/A</v>
          </cell>
        </row>
        <row r="560">
          <cell r="B560" t="str">
            <v>B</v>
          </cell>
          <cell r="C560" t="str">
            <v>D8b. : Upper Tando 3, b = 2.00 m</v>
          </cell>
          <cell r="D560" t="str">
            <v>m</v>
          </cell>
          <cell r="E560">
            <v>411.9</v>
          </cell>
        </row>
        <row r="561">
          <cell r="A561" t="str">
            <v>item13a</v>
          </cell>
          <cell r="B561" t="str">
            <v>1</v>
          </cell>
          <cell r="C561" t="str">
            <v>Stripping</v>
          </cell>
          <cell r="D561" t="str">
            <v>m2</v>
          </cell>
          <cell r="E561">
            <v>0</v>
          </cell>
          <cell r="F561" t="e">
            <v>#N/A</v>
          </cell>
          <cell r="G561" t="e">
            <v>#N/A</v>
          </cell>
        </row>
        <row r="562">
          <cell r="A562" t="str">
            <v>item13</v>
          </cell>
          <cell r="B562" t="str">
            <v>2</v>
          </cell>
          <cell r="C562" t="str">
            <v>Soil Excavation</v>
          </cell>
          <cell r="D562" t="str">
            <v>m3</v>
          </cell>
          <cell r="E562">
            <v>1228.78</v>
          </cell>
          <cell r="F562">
            <v>0</v>
          </cell>
          <cell r="G562">
            <v>0</v>
          </cell>
        </row>
        <row r="563">
          <cell r="B563" t="str">
            <v>3</v>
          </cell>
          <cell r="C563" t="str">
            <v>Mud Excavation</v>
          </cell>
          <cell r="D563" t="str">
            <v>m3</v>
          </cell>
          <cell r="E563">
            <v>494.28</v>
          </cell>
          <cell r="F563">
            <v>16000</v>
          </cell>
          <cell r="G563">
            <v>7908480</v>
          </cell>
        </row>
        <row r="564">
          <cell r="A564" t="str">
            <v>item18</v>
          </cell>
          <cell r="B564" t="str">
            <v>4</v>
          </cell>
          <cell r="C564" t="str">
            <v>Compacted soil backfill</v>
          </cell>
          <cell r="D564" t="str">
            <v>m3</v>
          </cell>
          <cell r="E564">
            <v>172.65</v>
          </cell>
          <cell r="F564">
            <v>0</v>
          </cell>
          <cell r="G564">
            <v>0</v>
          </cell>
        </row>
        <row r="565">
          <cell r="A565" t="str">
            <v>item18a</v>
          </cell>
          <cell r="B565" t="str">
            <v>5</v>
          </cell>
          <cell r="C565" t="str">
            <v>Soil Disposal</v>
          </cell>
          <cell r="D565" t="str">
            <v>m2</v>
          </cell>
          <cell r="E565">
            <v>1056.1300000000001</v>
          </cell>
          <cell r="F565" t="e">
            <v>#N/A</v>
          </cell>
          <cell r="G565" t="e">
            <v>#N/A</v>
          </cell>
        </row>
        <row r="566">
          <cell r="A566" t="str">
            <v>item19c</v>
          </cell>
          <cell r="B566" t="str">
            <v>6</v>
          </cell>
          <cell r="C566" t="str">
            <v>Selected soil for Embankment</v>
          </cell>
          <cell r="D566" t="str">
            <v>m3</v>
          </cell>
          <cell r="E566">
            <v>0</v>
          </cell>
          <cell r="F566">
            <v>2752.2687499999997</v>
          </cell>
          <cell r="G566">
            <v>0</v>
          </cell>
        </row>
        <row r="567">
          <cell r="A567" t="str">
            <v>item23</v>
          </cell>
          <cell r="B567" t="str">
            <v>7</v>
          </cell>
          <cell r="C567" t="str">
            <v>Sod facing</v>
          </cell>
          <cell r="D567" t="str">
            <v>m2</v>
          </cell>
          <cell r="E567">
            <v>0</v>
          </cell>
          <cell r="F567">
            <v>0</v>
          </cell>
          <cell r="G567">
            <v>0</v>
          </cell>
        </row>
        <row r="568">
          <cell r="A568" t="str">
            <v>item18b</v>
          </cell>
          <cell r="B568" t="str">
            <v>8</v>
          </cell>
          <cell r="C568" t="str">
            <v>Sand layer</v>
          </cell>
          <cell r="D568" t="str">
            <v>m3</v>
          </cell>
          <cell r="E568">
            <v>123.57</v>
          </cell>
          <cell r="F568" t="e">
            <v>#N/A</v>
          </cell>
          <cell r="G568" t="e">
            <v>#N/A</v>
          </cell>
        </row>
        <row r="569">
          <cell r="A569" t="str">
            <v>item24</v>
          </cell>
          <cell r="B569" t="str">
            <v>9</v>
          </cell>
          <cell r="C569" t="str">
            <v>Stone masonry</v>
          </cell>
          <cell r="D569" t="str">
            <v>m3</v>
          </cell>
          <cell r="E569">
            <v>759.74</v>
          </cell>
          <cell r="F569">
            <v>0</v>
          </cell>
          <cell r="G569">
            <v>0</v>
          </cell>
        </row>
        <row r="570">
          <cell r="A570" t="str">
            <v>item27</v>
          </cell>
          <cell r="B570" t="str">
            <v>10</v>
          </cell>
          <cell r="C570" t="str">
            <v>Plastering</v>
          </cell>
          <cell r="D570" t="str">
            <v>m2</v>
          </cell>
          <cell r="E570">
            <v>1783.13</v>
          </cell>
          <cell r="F570">
            <v>0</v>
          </cell>
          <cell r="G570">
            <v>0</v>
          </cell>
        </row>
        <row r="571">
          <cell r="A571" t="str">
            <v>item24a</v>
          </cell>
          <cell r="B571" t="str">
            <v>11</v>
          </cell>
          <cell r="C571" t="str">
            <v>Lean Concrete 1 : 3 : 5</v>
          </cell>
          <cell r="D571" t="str">
            <v>m3</v>
          </cell>
          <cell r="E571">
            <v>0</v>
          </cell>
          <cell r="F571" t="e">
            <v>#N/A</v>
          </cell>
          <cell r="G571" t="e">
            <v>#N/A</v>
          </cell>
        </row>
        <row r="572">
          <cell r="A572" t="str">
            <v>item25a</v>
          </cell>
          <cell r="B572" t="str">
            <v>12</v>
          </cell>
          <cell r="C572" t="str">
            <v>Concrete K.225 including formwork</v>
          </cell>
          <cell r="D572" t="str">
            <v>m3</v>
          </cell>
          <cell r="E572">
            <v>16.760000000000002</v>
          </cell>
          <cell r="F572" t="e">
            <v>#N/A</v>
          </cell>
          <cell r="G572" t="e">
            <v>#N/A</v>
          </cell>
        </row>
        <row r="573">
          <cell r="A573" t="str">
            <v>item34a</v>
          </cell>
          <cell r="B573" t="str">
            <v>13</v>
          </cell>
          <cell r="C573" t="str">
            <v>Reinforcement work, plain bar U24</v>
          </cell>
          <cell r="D573" t="str">
            <v>kg</v>
          </cell>
          <cell r="E573">
            <v>2763.22</v>
          </cell>
          <cell r="F573" t="e">
            <v>#N/A</v>
          </cell>
          <cell r="G573" t="e">
            <v>#N/A</v>
          </cell>
        </row>
        <row r="574">
          <cell r="A574" t="str">
            <v>item14</v>
          </cell>
          <cell r="B574" t="str">
            <v>14</v>
          </cell>
          <cell r="C574" t="str">
            <v>Sand and Gravel lyer &lt; 60 mm</v>
          </cell>
          <cell r="D574" t="str">
            <v>m3</v>
          </cell>
          <cell r="E574">
            <v>0</v>
          </cell>
          <cell r="F574" t="e">
            <v>#N/A</v>
          </cell>
          <cell r="G574" t="e">
            <v>#N/A</v>
          </cell>
        </row>
        <row r="575">
          <cell r="A575" t="str">
            <v>item18d</v>
          </cell>
          <cell r="B575" t="str">
            <v>15</v>
          </cell>
          <cell r="C575" t="str">
            <v>Reinstatement of pavement</v>
          </cell>
          <cell r="D575" t="str">
            <v>m2</v>
          </cell>
          <cell r="E575">
            <v>0</v>
          </cell>
          <cell r="F575">
            <v>0</v>
          </cell>
          <cell r="G575">
            <v>0</v>
          </cell>
        </row>
        <row r="576">
          <cell r="A576" t="str">
            <v>item28a</v>
          </cell>
          <cell r="B576" t="str">
            <v>16</v>
          </cell>
          <cell r="C576" t="str">
            <v>Steel for fine screen, inclued anchor</v>
          </cell>
          <cell r="D576" t="str">
            <v>kg</v>
          </cell>
          <cell r="E576">
            <v>800</v>
          </cell>
          <cell r="F576">
            <v>6435</v>
          </cell>
          <cell r="G576">
            <v>5148000</v>
          </cell>
        </row>
        <row r="577">
          <cell r="A577" t="str">
            <v>item19</v>
          </cell>
          <cell r="B577" t="str">
            <v>17</v>
          </cell>
          <cell r="C577" t="str">
            <v>Drain hole</v>
          </cell>
          <cell r="D577" t="str">
            <v>nos</v>
          </cell>
          <cell r="E577">
            <v>411.9</v>
          </cell>
          <cell r="F577">
            <v>0</v>
          </cell>
          <cell r="G577">
            <v>0</v>
          </cell>
        </row>
        <row r="578">
          <cell r="C578" t="str">
            <v>Total Bill No. 3.1.8.B</v>
          </cell>
          <cell r="G578" t="e">
            <v>#N/A</v>
          </cell>
        </row>
        <row r="580">
          <cell r="B580" t="str">
            <v>C</v>
          </cell>
          <cell r="C580" t="str">
            <v>D8c. (Downstream of Tando 3, b = 4.80 m)</v>
          </cell>
          <cell r="D580" t="str">
            <v>m</v>
          </cell>
          <cell r="E580">
            <v>119</v>
          </cell>
        </row>
        <row r="581">
          <cell r="A581" t="str">
            <v>item13a</v>
          </cell>
          <cell r="B581" t="str">
            <v>1</v>
          </cell>
          <cell r="C581" t="str">
            <v>Stripping</v>
          </cell>
          <cell r="D581" t="str">
            <v>m2</v>
          </cell>
          <cell r="E581">
            <v>0</v>
          </cell>
          <cell r="F581" t="e">
            <v>#N/A</v>
          </cell>
          <cell r="G581" t="e">
            <v>#N/A</v>
          </cell>
        </row>
        <row r="582">
          <cell r="A582" t="str">
            <v>item13</v>
          </cell>
          <cell r="B582" t="str">
            <v>2</v>
          </cell>
          <cell r="C582" t="str">
            <v>Soil Excavation</v>
          </cell>
          <cell r="D582" t="str">
            <v>m3</v>
          </cell>
          <cell r="E582">
            <v>309.05</v>
          </cell>
          <cell r="F582">
            <v>0</v>
          </cell>
          <cell r="G582">
            <v>0</v>
          </cell>
        </row>
        <row r="583">
          <cell r="A583" t="str">
            <v>item18</v>
          </cell>
          <cell r="B583" t="str">
            <v>3</v>
          </cell>
          <cell r="C583" t="str">
            <v>Compacted soil backfill</v>
          </cell>
          <cell r="D583" t="str">
            <v>m3</v>
          </cell>
          <cell r="E583">
            <v>31.94</v>
          </cell>
          <cell r="F583">
            <v>0</v>
          </cell>
          <cell r="G583">
            <v>0</v>
          </cell>
        </row>
        <row r="584">
          <cell r="A584" t="str">
            <v>item18a</v>
          </cell>
          <cell r="B584" t="str">
            <v>4</v>
          </cell>
          <cell r="C584" t="str">
            <v>Soil Disposal</v>
          </cell>
          <cell r="D584" t="str">
            <v>m2</v>
          </cell>
          <cell r="E584">
            <v>277.57</v>
          </cell>
          <cell r="F584" t="e">
            <v>#N/A</v>
          </cell>
          <cell r="G584" t="e">
            <v>#N/A</v>
          </cell>
        </row>
        <row r="585">
          <cell r="A585" t="str">
            <v>item19c</v>
          </cell>
          <cell r="B585" t="str">
            <v>5</v>
          </cell>
          <cell r="C585" t="str">
            <v>Selected soil for Embankment</v>
          </cell>
          <cell r="D585" t="str">
            <v>m3</v>
          </cell>
          <cell r="E585">
            <v>0</v>
          </cell>
          <cell r="F585">
            <v>2752.2687499999997</v>
          </cell>
          <cell r="G585">
            <v>0</v>
          </cell>
        </row>
        <row r="586">
          <cell r="A586" t="str">
            <v>item23</v>
          </cell>
          <cell r="B586" t="str">
            <v>6</v>
          </cell>
          <cell r="C586" t="str">
            <v>Sod facing</v>
          </cell>
          <cell r="D586" t="str">
            <v>m2</v>
          </cell>
          <cell r="E586">
            <v>0</v>
          </cell>
          <cell r="F586">
            <v>0</v>
          </cell>
          <cell r="G586">
            <v>0</v>
          </cell>
        </row>
        <row r="587">
          <cell r="A587" t="str">
            <v>item18b</v>
          </cell>
          <cell r="B587" t="str">
            <v>7</v>
          </cell>
          <cell r="C587" t="str">
            <v>Sand layer</v>
          </cell>
          <cell r="D587" t="str">
            <v>m3</v>
          </cell>
          <cell r="E587">
            <v>69.02</v>
          </cell>
          <cell r="F587" t="e">
            <v>#N/A</v>
          </cell>
          <cell r="G587" t="e">
            <v>#N/A</v>
          </cell>
        </row>
        <row r="588">
          <cell r="A588" t="str">
            <v>item24</v>
          </cell>
          <cell r="B588" t="str">
            <v>8</v>
          </cell>
          <cell r="C588" t="str">
            <v>Stone masonry</v>
          </cell>
          <cell r="D588" t="str">
            <v>m3</v>
          </cell>
          <cell r="E588">
            <v>351.05</v>
          </cell>
          <cell r="F588">
            <v>0</v>
          </cell>
          <cell r="G588">
            <v>0</v>
          </cell>
        </row>
        <row r="589">
          <cell r="A589" t="str">
            <v>item27</v>
          </cell>
          <cell r="B589" t="str">
            <v>9</v>
          </cell>
          <cell r="C589" t="str">
            <v>Plastering</v>
          </cell>
          <cell r="D589" t="str">
            <v>m2</v>
          </cell>
          <cell r="E589">
            <v>915.11</v>
          </cell>
          <cell r="F589">
            <v>0</v>
          </cell>
          <cell r="G589">
            <v>0</v>
          </cell>
        </row>
        <row r="590">
          <cell r="A590" t="str">
            <v>item24a</v>
          </cell>
          <cell r="B590" t="str">
            <v>10</v>
          </cell>
          <cell r="C590" t="str">
            <v>Lean Concrete 1 : 3 : 5</v>
          </cell>
          <cell r="D590" t="str">
            <v>m3</v>
          </cell>
          <cell r="E590">
            <v>0</v>
          </cell>
          <cell r="F590" t="e">
            <v>#N/A</v>
          </cell>
          <cell r="G590" t="e">
            <v>#N/A</v>
          </cell>
        </row>
        <row r="591">
          <cell r="A591" t="str">
            <v>item25a</v>
          </cell>
          <cell r="B591" t="str">
            <v>11</v>
          </cell>
          <cell r="C591" t="str">
            <v>Concrete K.225 including formwork</v>
          </cell>
          <cell r="D591" t="str">
            <v>m3</v>
          </cell>
          <cell r="E591">
            <v>0</v>
          </cell>
          <cell r="F591" t="e">
            <v>#N/A</v>
          </cell>
          <cell r="G591" t="e">
            <v>#N/A</v>
          </cell>
        </row>
        <row r="592">
          <cell r="A592" t="str">
            <v>item34a</v>
          </cell>
          <cell r="B592" t="str">
            <v>12</v>
          </cell>
          <cell r="C592" t="str">
            <v>Reinforcement work, plain bar U24</v>
          </cell>
          <cell r="D592" t="str">
            <v>kg</v>
          </cell>
          <cell r="E592">
            <v>0</v>
          </cell>
          <cell r="F592" t="e">
            <v>#N/A</v>
          </cell>
          <cell r="G592" t="e">
            <v>#N/A</v>
          </cell>
        </row>
        <row r="593">
          <cell r="A593" t="str">
            <v>item14</v>
          </cell>
          <cell r="B593" t="str">
            <v>13</v>
          </cell>
          <cell r="C593" t="str">
            <v>Sand and Gravel layer &lt; 60 mm</v>
          </cell>
          <cell r="D593" t="str">
            <v>m3</v>
          </cell>
          <cell r="E593">
            <v>107.1</v>
          </cell>
          <cell r="F593" t="e">
            <v>#N/A</v>
          </cell>
          <cell r="G593" t="e">
            <v>#N/A</v>
          </cell>
        </row>
        <row r="594">
          <cell r="A594" t="str">
            <v>item18d</v>
          </cell>
          <cell r="B594" t="str">
            <v>14</v>
          </cell>
          <cell r="C594" t="str">
            <v>Reinstatement Pavement</v>
          </cell>
          <cell r="D594" t="str">
            <v>m2</v>
          </cell>
          <cell r="E594">
            <v>0</v>
          </cell>
          <cell r="F594">
            <v>0</v>
          </cell>
          <cell r="G594">
            <v>0</v>
          </cell>
        </row>
        <row r="595">
          <cell r="A595" t="str">
            <v>item19</v>
          </cell>
          <cell r="B595" t="str">
            <v>15</v>
          </cell>
          <cell r="C595" t="str">
            <v>Drain hole</v>
          </cell>
          <cell r="D595" t="str">
            <v>nos</v>
          </cell>
          <cell r="E595">
            <v>120</v>
          </cell>
          <cell r="F595">
            <v>0</v>
          </cell>
          <cell r="G595">
            <v>0</v>
          </cell>
        </row>
        <row r="596">
          <cell r="A596" t="str">
            <v>item27a</v>
          </cell>
          <cell r="B596" t="str">
            <v>16</v>
          </cell>
          <cell r="C596" t="str">
            <v>Wooden pile dia. 10 - 2,0 m</v>
          </cell>
          <cell r="D596" t="str">
            <v>nos</v>
          </cell>
          <cell r="E596">
            <v>476</v>
          </cell>
          <cell r="F596">
            <v>10771.475</v>
          </cell>
          <cell r="G596">
            <v>5127222.1000000006</v>
          </cell>
        </row>
        <row r="597">
          <cell r="A597" t="str">
            <v>item28b</v>
          </cell>
          <cell r="B597" t="str">
            <v>17</v>
          </cell>
          <cell r="C597" t="str">
            <v>Dewatering with sand bag 1 m height</v>
          </cell>
          <cell r="D597" t="str">
            <v>m1</v>
          </cell>
          <cell r="E597">
            <v>200</v>
          </cell>
          <cell r="F597">
            <v>0</v>
          </cell>
          <cell r="G597">
            <v>0</v>
          </cell>
        </row>
        <row r="598">
          <cell r="C598" t="str">
            <v>Total Bill No. 3.1.8.C</v>
          </cell>
          <cell r="G598" t="e">
            <v>#N/A</v>
          </cell>
        </row>
        <row r="600">
          <cell r="C600" t="str">
            <v>Total Bill No. 3.1.8</v>
          </cell>
          <cell r="E600">
            <v>646.5</v>
          </cell>
          <cell r="G600" t="e">
            <v>#N/A</v>
          </cell>
        </row>
        <row r="605">
          <cell r="B605" t="str">
            <v>BILL NO. : 3.2. DRAIN CULVERT</v>
          </cell>
        </row>
        <row r="607">
          <cell r="B607" t="str">
            <v>NO.</v>
          </cell>
          <cell r="C607" t="str">
            <v>WORK DESCRIPTION</v>
          </cell>
          <cell r="D607" t="str">
            <v>UNIT</v>
          </cell>
          <cell r="E607" t="str">
            <v>QUANTITY</v>
          </cell>
          <cell r="F607" t="str">
            <v>UNIT RATE Rp.</v>
          </cell>
          <cell r="G607" t="str">
            <v>TOTAL Rp.</v>
          </cell>
        </row>
        <row r="610">
          <cell r="B610" t="str">
            <v>3.2.1.</v>
          </cell>
          <cell r="C610" t="str">
            <v>INDIVIDUAL CULVERT</v>
          </cell>
        </row>
        <row r="611">
          <cell r="B611" t="str">
            <v>A</v>
          </cell>
          <cell r="C611" t="str">
            <v>Box Culvert Drain Channel D5 ( LGr.07)</v>
          </cell>
        </row>
        <row r="612">
          <cell r="A612" t="str">
            <v>item13a</v>
          </cell>
          <cell r="B612" t="str">
            <v>1</v>
          </cell>
          <cell r="C612" t="str">
            <v>Land Clearing</v>
          </cell>
          <cell r="D612" t="str">
            <v>m3</v>
          </cell>
          <cell r="E612">
            <v>900</v>
          </cell>
          <cell r="F612" t="e">
            <v>#N/A</v>
          </cell>
          <cell r="G612" t="e">
            <v>#N/A</v>
          </cell>
        </row>
        <row r="613">
          <cell r="A613" t="str">
            <v>item13</v>
          </cell>
          <cell r="B613" t="str">
            <v>2</v>
          </cell>
          <cell r="C613" t="str">
            <v>Soil Excavation</v>
          </cell>
          <cell r="D613" t="str">
            <v>m3</v>
          </cell>
          <cell r="E613">
            <v>258.17</v>
          </cell>
          <cell r="F613">
            <v>0</v>
          </cell>
          <cell r="G613">
            <v>0</v>
          </cell>
        </row>
        <row r="614">
          <cell r="A614" t="str">
            <v>item18</v>
          </cell>
          <cell r="B614" t="str">
            <v>3</v>
          </cell>
          <cell r="C614" t="str">
            <v>Compacted soil backfill</v>
          </cell>
          <cell r="D614" t="str">
            <v>m3</v>
          </cell>
          <cell r="E614">
            <v>90.36</v>
          </cell>
          <cell r="F614">
            <v>0</v>
          </cell>
          <cell r="G614">
            <v>0</v>
          </cell>
        </row>
        <row r="615">
          <cell r="A615" t="str">
            <v>item18a</v>
          </cell>
          <cell r="B615" t="str">
            <v>4</v>
          </cell>
          <cell r="C615" t="str">
            <v>Soil Disposal</v>
          </cell>
          <cell r="D615" t="str">
            <v>m2</v>
          </cell>
          <cell r="E615">
            <v>258.17</v>
          </cell>
          <cell r="F615" t="e">
            <v>#N/A</v>
          </cell>
          <cell r="G615" t="e">
            <v>#N/A</v>
          </cell>
        </row>
        <row r="616">
          <cell r="A616" t="str">
            <v>item18b</v>
          </cell>
          <cell r="B616" t="str">
            <v>5</v>
          </cell>
          <cell r="C616" t="str">
            <v>Sand layer</v>
          </cell>
          <cell r="D616" t="str">
            <v>m3</v>
          </cell>
          <cell r="E616">
            <v>0</v>
          </cell>
          <cell r="F616" t="e">
            <v>#N/A</v>
          </cell>
          <cell r="G616" t="e">
            <v>#N/A</v>
          </cell>
        </row>
        <row r="617">
          <cell r="A617" t="str">
            <v>item24a</v>
          </cell>
          <cell r="B617" t="str">
            <v>6</v>
          </cell>
          <cell r="C617" t="str">
            <v>Lean Concrete 1 : 3 : 5</v>
          </cell>
          <cell r="D617" t="str">
            <v>m3</v>
          </cell>
          <cell r="E617">
            <v>13.44</v>
          </cell>
          <cell r="F617" t="e">
            <v>#N/A</v>
          </cell>
          <cell r="G617" t="e">
            <v>#N/A</v>
          </cell>
        </row>
        <row r="618">
          <cell r="A618" t="str">
            <v>item25a</v>
          </cell>
          <cell r="B618" t="str">
            <v>7</v>
          </cell>
          <cell r="C618" t="str">
            <v>Concrete K 225 including formwork</v>
          </cell>
          <cell r="D618" t="str">
            <v>m3</v>
          </cell>
          <cell r="E618">
            <v>99.26</v>
          </cell>
          <cell r="F618" t="e">
            <v>#N/A</v>
          </cell>
          <cell r="G618" t="e">
            <v>#N/A</v>
          </cell>
        </row>
        <row r="619">
          <cell r="A619" t="str">
            <v>item34a</v>
          </cell>
          <cell r="B619" t="str">
            <v>8</v>
          </cell>
          <cell r="C619" t="str">
            <v>Reinforcement work, deformed bar U32</v>
          </cell>
          <cell r="D619" t="str">
            <v>kg</v>
          </cell>
          <cell r="E619">
            <v>14889</v>
          </cell>
          <cell r="F619" t="e">
            <v>#N/A</v>
          </cell>
          <cell r="G619" t="e">
            <v>#N/A</v>
          </cell>
        </row>
        <row r="620">
          <cell r="A620" t="str">
            <v>item18d</v>
          </cell>
          <cell r="B620" t="str">
            <v>9</v>
          </cell>
          <cell r="C620" t="str">
            <v>Reinstatement of pavement</v>
          </cell>
          <cell r="D620" t="str">
            <v>m2</v>
          </cell>
          <cell r="E620">
            <v>64</v>
          </cell>
          <cell r="F620">
            <v>0</v>
          </cell>
          <cell r="G620">
            <v>0</v>
          </cell>
        </row>
        <row r="621">
          <cell r="B621" t="str">
            <v>10</v>
          </cell>
          <cell r="C621" t="str">
            <v>Galvanized steel bar</v>
          </cell>
          <cell r="D621" t="str">
            <v>nos</v>
          </cell>
          <cell r="E621">
            <v>15.36</v>
          </cell>
          <cell r="F621">
            <v>350000</v>
          </cell>
          <cell r="G621">
            <v>5376000</v>
          </cell>
        </row>
        <row r="622">
          <cell r="C622" t="str">
            <v>Sub Total</v>
          </cell>
          <cell r="G622" t="e">
            <v>#N/A</v>
          </cell>
        </row>
        <row r="624">
          <cell r="B624" t="str">
            <v>B</v>
          </cell>
          <cell r="C624" t="str">
            <v>Box Culvert LGr.10 - Drain Channel D7</v>
          </cell>
        </row>
        <row r="625">
          <cell r="A625" t="str">
            <v>item13a</v>
          </cell>
          <cell r="B625" t="str">
            <v>1</v>
          </cell>
          <cell r="C625" t="str">
            <v>Land Clearing</v>
          </cell>
          <cell r="D625" t="str">
            <v>m2</v>
          </cell>
          <cell r="E625">
            <v>900</v>
          </cell>
          <cell r="F625" t="e">
            <v>#N/A</v>
          </cell>
          <cell r="G625" t="e">
            <v>#N/A</v>
          </cell>
        </row>
        <row r="626">
          <cell r="A626" t="str">
            <v>item13</v>
          </cell>
          <cell r="B626" t="str">
            <v>2</v>
          </cell>
          <cell r="C626" t="str">
            <v>Soil Excavation</v>
          </cell>
          <cell r="D626" t="str">
            <v>m3</v>
          </cell>
          <cell r="E626">
            <v>162.9</v>
          </cell>
          <cell r="F626">
            <v>0</v>
          </cell>
          <cell r="G626">
            <v>0</v>
          </cell>
        </row>
        <row r="627">
          <cell r="A627" t="str">
            <v>item18</v>
          </cell>
          <cell r="B627" t="str">
            <v>3</v>
          </cell>
          <cell r="C627" t="str">
            <v>Compacted soil backfill</v>
          </cell>
          <cell r="D627" t="str">
            <v>m3</v>
          </cell>
          <cell r="E627">
            <v>57.01</v>
          </cell>
          <cell r="F627">
            <v>0</v>
          </cell>
          <cell r="G627">
            <v>0</v>
          </cell>
        </row>
        <row r="628">
          <cell r="A628" t="str">
            <v>item18a</v>
          </cell>
          <cell r="B628" t="str">
            <v>4</v>
          </cell>
          <cell r="C628" t="str">
            <v>Soil Disposal</v>
          </cell>
          <cell r="D628" t="str">
            <v>m2</v>
          </cell>
          <cell r="E628">
            <v>162.9</v>
          </cell>
          <cell r="F628" t="e">
            <v>#N/A</v>
          </cell>
          <cell r="G628" t="e">
            <v>#N/A</v>
          </cell>
        </row>
        <row r="629">
          <cell r="A629" t="str">
            <v>item18b</v>
          </cell>
          <cell r="B629" t="str">
            <v>5</v>
          </cell>
          <cell r="C629" t="str">
            <v>Sand layer</v>
          </cell>
          <cell r="D629" t="str">
            <v>m3</v>
          </cell>
          <cell r="E629">
            <v>0</v>
          </cell>
          <cell r="F629" t="e">
            <v>#N/A</v>
          </cell>
          <cell r="G629" t="e">
            <v>#N/A</v>
          </cell>
        </row>
        <row r="630">
          <cell r="A630" t="str">
            <v>item24a</v>
          </cell>
          <cell r="B630" t="str">
            <v>6</v>
          </cell>
          <cell r="C630" t="str">
            <v>Lean Concrete 1 : 3 : 5</v>
          </cell>
          <cell r="D630" t="str">
            <v>m3</v>
          </cell>
          <cell r="E630">
            <v>10.35</v>
          </cell>
          <cell r="F630" t="e">
            <v>#N/A</v>
          </cell>
          <cell r="G630" t="e">
            <v>#N/A</v>
          </cell>
        </row>
        <row r="631">
          <cell r="A631" t="str">
            <v>item25a</v>
          </cell>
          <cell r="B631" t="str">
            <v>7</v>
          </cell>
          <cell r="C631" t="str">
            <v>Concrete K 225 including formwork</v>
          </cell>
          <cell r="D631" t="str">
            <v>m3</v>
          </cell>
          <cell r="E631">
            <v>72.930000000000007</v>
          </cell>
          <cell r="F631" t="e">
            <v>#N/A</v>
          </cell>
          <cell r="G631" t="e">
            <v>#N/A</v>
          </cell>
        </row>
        <row r="632">
          <cell r="A632" t="str">
            <v>item34a</v>
          </cell>
          <cell r="B632" t="str">
            <v>8</v>
          </cell>
          <cell r="C632" t="str">
            <v>Reinforcement work, plain bar U24</v>
          </cell>
          <cell r="D632" t="str">
            <v>kg</v>
          </cell>
          <cell r="E632">
            <v>10939.5</v>
          </cell>
          <cell r="F632" t="e">
            <v>#N/A</v>
          </cell>
          <cell r="G632" t="e">
            <v>#N/A</v>
          </cell>
        </row>
        <row r="633">
          <cell r="A633" t="str">
            <v>item18d</v>
          </cell>
          <cell r="B633" t="str">
            <v>9</v>
          </cell>
          <cell r="C633" t="str">
            <v>Reinstatement of pavement</v>
          </cell>
          <cell r="D633" t="str">
            <v>m2</v>
          </cell>
          <cell r="E633">
            <v>64</v>
          </cell>
          <cell r="F633">
            <v>0</v>
          </cell>
          <cell r="G633">
            <v>0</v>
          </cell>
        </row>
        <row r="634">
          <cell r="B634" t="str">
            <v>10</v>
          </cell>
          <cell r="C634" t="str">
            <v>Galvanized steel bar</v>
          </cell>
          <cell r="D634" t="str">
            <v>nos</v>
          </cell>
          <cell r="E634">
            <v>15.36</v>
          </cell>
          <cell r="F634">
            <v>350000</v>
          </cell>
          <cell r="G634">
            <v>5376000</v>
          </cell>
        </row>
        <row r="635">
          <cell r="C635" t="str">
            <v>Sub Total</v>
          </cell>
          <cell r="G635" t="e">
            <v>#N/A</v>
          </cell>
        </row>
        <row r="637">
          <cell r="C637" t="str">
            <v>Total Bill No. 3.2.1</v>
          </cell>
          <cell r="G637" t="e">
            <v>#N/A</v>
          </cell>
        </row>
        <row r="641">
          <cell r="B641" t="str">
            <v>NO.</v>
          </cell>
          <cell r="C641" t="str">
            <v>WORK DESCRIPTION</v>
          </cell>
          <cell r="D641" t="str">
            <v>UNIT</v>
          </cell>
          <cell r="E641" t="str">
            <v>QUANTITY</v>
          </cell>
          <cell r="F641" t="str">
            <v>UNIT RATE Rp.</v>
          </cell>
          <cell r="G641" t="str">
            <v>TOTAL Rp.</v>
          </cell>
        </row>
        <row r="644">
          <cell r="B644" t="str">
            <v>3.2.2</v>
          </cell>
          <cell r="C644" t="str">
            <v>TYPICAL CULVERT</v>
          </cell>
        </row>
        <row r="645">
          <cell r="C645" t="str">
            <v>( See drawing)</v>
          </cell>
        </row>
        <row r="646">
          <cell r="B646" t="str">
            <v>A</v>
          </cell>
          <cell r="C646" t="str">
            <v>Masonry Box Culvert</v>
          </cell>
        </row>
        <row r="647">
          <cell r="A647" t="str">
            <v>item67</v>
          </cell>
          <cell r="B647" t="str">
            <v>1</v>
          </cell>
          <cell r="C647" t="str">
            <v>Channel D6, b = 2,2 m, L = 6,0 m</v>
          </cell>
          <cell r="D647" t="str">
            <v>unit</v>
          </cell>
          <cell r="E647">
            <v>6</v>
          </cell>
          <cell r="F647">
            <v>0</v>
          </cell>
          <cell r="G647">
            <v>0</v>
          </cell>
        </row>
        <row r="648">
          <cell r="A648" t="str">
            <v>item71</v>
          </cell>
          <cell r="B648" t="str">
            <v>2</v>
          </cell>
          <cell r="C648" t="str">
            <v>Channel D8, b = 2,2 m, L = 6,0 m</v>
          </cell>
          <cell r="D648" t="str">
            <v>unit</v>
          </cell>
          <cell r="E648">
            <v>8</v>
          </cell>
          <cell r="F648">
            <v>0</v>
          </cell>
          <cell r="G648">
            <v>0</v>
          </cell>
        </row>
        <row r="649">
          <cell r="B649" t="str">
            <v>B</v>
          </cell>
          <cell r="C649" t="str">
            <v>Concrete Single Box Culvert</v>
          </cell>
        </row>
        <row r="650">
          <cell r="A650" t="str">
            <v>item72</v>
          </cell>
          <cell r="B650" t="str">
            <v>1</v>
          </cell>
          <cell r="C650" t="str">
            <v>Channel D4, b = 3,3 m, L = 7,0 m</v>
          </cell>
          <cell r="D650" t="str">
            <v>unit</v>
          </cell>
          <cell r="E650">
            <v>5</v>
          </cell>
          <cell r="F650">
            <v>0</v>
          </cell>
          <cell r="G650">
            <v>0</v>
          </cell>
        </row>
        <row r="651">
          <cell r="A651" t="str">
            <v>item73</v>
          </cell>
          <cell r="B651" t="str">
            <v>2</v>
          </cell>
          <cell r="C651" t="str">
            <v>Channel D6, b = 2,2 m, L = 6,0 m</v>
          </cell>
          <cell r="D651" t="str">
            <v>unit</v>
          </cell>
          <cell r="E651">
            <v>6</v>
          </cell>
          <cell r="F651">
            <v>0</v>
          </cell>
          <cell r="G651">
            <v>0</v>
          </cell>
        </row>
        <row r="652">
          <cell r="A652" t="str">
            <v>item74</v>
          </cell>
          <cell r="B652" t="str">
            <v>3</v>
          </cell>
          <cell r="C652" t="str">
            <v>Channel D7, b = 1,7 m, L = 7,0 m</v>
          </cell>
          <cell r="D652" t="str">
            <v>unit</v>
          </cell>
          <cell r="E652">
            <v>9</v>
          </cell>
          <cell r="F652">
            <v>0</v>
          </cell>
          <cell r="G652">
            <v>0</v>
          </cell>
        </row>
        <row r="653">
          <cell r="A653" t="str">
            <v>item75</v>
          </cell>
          <cell r="B653" t="str">
            <v>4</v>
          </cell>
          <cell r="C653" t="str">
            <v>Channel D8, b = 1,0 m, L = 7,0 m</v>
          </cell>
          <cell r="D653" t="str">
            <v>unit</v>
          </cell>
          <cell r="E653">
            <v>4</v>
          </cell>
          <cell r="F653">
            <v>0</v>
          </cell>
          <cell r="G653">
            <v>0</v>
          </cell>
        </row>
        <row r="654">
          <cell r="A654" t="str">
            <v>item76</v>
          </cell>
          <cell r="B654" t="str">
            <v>5</v>
          </cell>
          <cell r="C654" t="str">
            <v>Channel D8, b = 1,5 m, L = 7,0 m</v>
          </cell>
          <cell r="D654" t="str">
            <v>unit</v>
          </cell>
          <cell r="E654">
            <v>2</v>
          </cell>
          <cell r="F654">
            <v>0</v>
          </cell>
          <cell r="G654">
            <v>0</v>
          </cell>
        </row>
        <row r="656">
          <cell r="C656" t="str">
            <v>Total Bill No. 3.2.2 Forward to Summary</v>
          </cell>
          <cell r="G656">
            <v>0</v>
          </cell>
        </row>
        <row r="658">
          <cell r="C658" t="str">
            <v>Total Bill No. 3.2  Drain Culvert (Forward to Summary)</v>
          </cell>
          <cell r="G658" t="e">
            <v>#N/A</v>
          </cell>
        </row>
        <row r="660">
          <cell r="B660" t="str">
            <v>BILL NO : 3.3. SLAB BRIDGE</v>
          </cell>
        </row>
        <row r="663">
          <cell r="B663" t="str">
            <v>NO.</v>
          </cell>
          <cell r="C663" t="str">
            <v>WORK DESCRIPTION</v>
          </cell>
          <cell r="D663" t="str">
            <v>UNIT</v>
          </cell>
          <cell r="E663" t="str">
            <v>QUANTITY</v>
          </cell>
          <cell r="F663" t="str">
            <v>UNIT RATE Rp.</v>
          </cell>
          <cell r="G663" t="str">
            <v>TOTAL Rp.</v>
          </cell>
        </row>
        <row r="666">
          <cell r="C666" t="str">
            <v>( See drawing)</v>
          </cell>
        </row>
        <row r="667">
          <cell r="A667" t="str">
            <v>item89</v>
          </cell>
          <cell r="B667" t="str">
            <v>1</v>
          </cell>
          <cell r="C667" t="str">
            <v>Channel D4A, B = 9,0 m, L = 4,0 m</v>
          </cell>
          <cell r="D667" t="str">
            <v>unit</v>
          </cell>
          <cell r="E667">
            <v>6</v>
          </cell>
          <cell r="F667">
            <v>107271184.71723506</v>
          </cell>
          <cell r="G667">
            <v>643627108.30341029</v>
          </cell>
        </row>
        <row r="668">
          <cell r="A668" t="str">
            <v>item79</v>
          </cell>
          <cell r="B668" t="str">
            <v>2</v>
          </cell>
          <cell r="C668" t="str">
            <v>Channel D5, B = 2,75 m, L = 4,0 m</v>
          </cell>
          <cell r="D668" t="str">
            <v>unit</v>
          </cell>
          <cell r="E668">
            <v>8</v>
          </cell>
          <cell r="F668">
            <v>94122934.754593372</v>
          </cell>
          <cell r="G668">
            <v>752983478.03674698</v>
          </cell>
        </row>
        <row r="669">
          <cell r="A669" t="str">
            <v>item82</v>
          </cell>
          <cell r="B669" t="str">
            <v>3</v>
          </cell>
          <cell r="C669" t="str">
            <v>Channel D6a, B = 2,5 m, L = 4,0 m</v>
          </cell>
          <cell r="D669" t="str">
            <v>unit</v>
          </cell>
          <cell r="E669">
            <v>6</v>
          </cell>
          <cell r="F669">
            <v>0</v>
          </cell>
          <cell r="G669">
            <v>0</v>
          </cell>
        </row>
        <row r="670">
          <cell r="A670" t="str">
            <v>item83</v>
          </cell>
          <cell r="B670" t="str">
            <v>4</v>
          </cell>
          <cell r="C670" t="str">
            <v>Channel D6b, B = 6,0 m, L = 4,0 m</v>
          </cell>
          <cell r="D670" t="str">
            <v>unit</v>
          </cell>
          <cell r="E670">
            <v>1</v>
          </cell>
          <cell r="F670">
            <v>0</v>
          </cell>
          <cell r="G670">
            <v>0</v>
          </cell>
        </row>
        <row r="671">
          <cell r="A671" t="str">
            <v>item84</v>
          </cell>
          <cell r="B671" t="str">
            <v>5</v>
          </cell>
          <cell r="C671" t="str">
            <v>Channel D7, B = 2,5 m, L = 4,0 m</v>
          </cell>
          <cell r="D671" t="str">
            <v>unit</v>
          </cell>
          <cell r="E671">
            <v>7</v>
          </cell>
          <cell r="F671">
            <v>0</v>
          </cell>
          <cell r="G671">
            <v>0</v>
          </cell>
        </row>
        <row r="672">
          <cell r="A672" t="str">
            <v>item88</v>
          </cell>
          <cell r="B672" t="str">
            <v>6</v>
          </cell>
          <cell r="C672" t="str">
            <v>Channel D8c, B = 5,0 m, L = 4,0 m</v>
          </cell>
          <cell r="D672" t="str">
            <v>unit</v>
          </cell>
          <cell r="E672">
            <v>1</v>
          </cell>
          <cell r="F672">
            <v>0</v>
          </cell>
          <cell r="G672">
            <v>0</v>
          </cell>
        </row>
        <row r="675">
          <cell r="C675" t="str">
            <v>Total Bill No. 3.3 (Forward to Summary)</v>
          </cell>
          <cell r="G675">
            <v>1396610586.3401573</v>
          </cell>
        </row>
        <row r="678">
          <cell r="B678" t="str">
            <v>BILL NO : 3.4 - INLET DRAIN</v>
          </cell>
        </row>
        <row r="681">
          <cell r="B681" t="str">
            <v>NO.</v>
          </cell>
          <cell r="C681" t="str">
            <v>WORK DESCRIPTION</v>
          </cell>
          <cell r="D681" t="str">
            <v>UNIT</v>
          </cell>
          <cell r="E681" t="str">
            <v>QUANTITY</v>
          </cell>
          <cell r="F681" t="str">
            <v>UNIT RATE Rp.</v>
          </cell>
          <cell r="G681" t="str">
            <v>TOTAL Rp.</v>
          </cell>
        </row>
        <row r="684">
          <cell r="B684" t="str">
            <v>3.4.1</v>
          </cell>
          <cell r="C684" t="str">
            <v>Inlet Drain 1 (Tando 3)</v>
          </cell>
          <cell r="D684" t="str">
            <v>unit</v>
          </cell>
          <cell r="E684">
            <v>1</v>
          </cell>
        </row>
        <row r="685">
          <cell r="A685" t="str">
            <v>item13a</v>
          </cell>
          <cell r="B685" t="str">
            <v>1</v>
          </cell>
          <cell r="C685" t="str">
            <v>Land Clearing</v>
          </cell>
          <cell r="D685" t="str">
            <v>m2</v>
          </cell>
          <cell r="E685">
            <v>900</v>
          </cell>
          <cell r="F685" t="e">
            <v>#N/A</v>
          </cell>
          <cell r="G685" t="e">
            <v>#N/A</v>
          </cell>
        </row>
        <row r="686">
          <cell r="A686" t="str">
            <v>item13a</v>
          </cell>
          <cell r="B686" t="str">
            <v>2</v>
          </cell>
          <cell r="C686" t="str">
            <v>Stripping</v>
          </cell>
          <cell r="D686" t="str">
            <v>m2</v>
          </cell>
          <cell r="E686">
            <v>0</v>
          </cell>
          <cell r="F686" t="e">
            <v>#N/A</v>
          </cell>
          <cell r="G686" t="e">
            <v>#N/A</v>
          </cell>
        </row>
        <row r="687">
          <cell r="A687" t="str">
            <v>item13</v>
          </cell>
          <cell r="B687" t="str">
            <v>3</v>
          </cell>
          <cell r="C687" t="str">
            <v>Soil Excavation</v>
          </cell>
          <cell r="D687" t="str">
            <v>m3</v>
          </cell>
          <cell r="E687">
            <v>64.14</v>
          </cell>
          <cell r="F687">
            <v>0</v>
          </cell>
          <cell r="G687">
            <v>0</v>
          </cell>
        </row>
        <row r="688">
          <cell r="A688" t="str">
            <v>item18</v>
          </cell>
          <cell r="B688" t="str">
            <v>4</v>
          </cell>
          <cell r="C688" t="str">
            <v>Compacted soil backfill</v>
          </cell>
          <cell r="D688" t="str">
            <v>m3</v>
          </cell>
          <cell r="E688">
            <v>22.45</v>
          </cell>
          <cell r="F688">
            <v>0</v>
          </cell>
          <cell r="G688">
            <v>0</v>
          </cell>
        </row>
        <row r="689">
          <cell r="A689" t="str">
            <v>item18a</v>
          </cell>
          <cell r="B689" t="str">
            <v>5</v>
          </cell>
          <cell r="C689" t="str">
            <v>Soil Disposal</v>
          </cell>
          <cell r="D689" t="str">
            <v>m2</v>
          </cell>
          <cell r="E689">
            <v>0</v>
          </cell>
          <cell r="F689" t="e">
            <v>#N/A</v>
          </cell>
          <cell r="G689" t="e">
            <v>#N/A</v>
          </cell>
        </row>
        <row r="690">
          <cell r="A690" t="str">
            <v>item19c</v>
          </cell>
          <cell r="B690" t="str">
            <v>6</v>
          </cell>
          <cell r="C690" t="str">
            <v>Selected soil for embankment</v>
          </cell>
          <cell r="D690" t="str">
            <v>m3</v>
          </cell>
          <cell r="E690">
            <v>0</v>
          </cell>
          <cell r="F690">
            <v>2752.2687499999997</v>
          </cell>
          <cell r="G690">
            <v>0</v>
          </cell>
        </row>
        <row r="691">
          <cell r="A691" t="str">
            <v>item23</v>
          </cell>
          <cell r="B691" t="str">
            <v>7</v>
          </cell>
          <cell r="C691" t="str">
            <v>Sod facing</v>
          </cell>
          <cell r="D691" t="str">
            <v>m2</v>
          </cell>
          <cell r="E691">
            <v>0</v>
          </cell>
          <cell r="F691">
            <v>0</v>
          </cell>
          <cell r="G691">
            <v>0</v>
          </cell>
        </row>
        <row r="692">
          <cell r="A692" t="str">
            <v>item18b</v>
          </cell>
          <cell r="B692" t="str">
            <v>8</v>
          </cell>
          <cell r="C692" t="str">
            <v>Sand layer</v>
          </cell>
          <cell r="D692" t="str">
            <v>m3</v>
          </cell>
          <cell r="E692">
            <v>2.2999999999999998</v>
          </cell>
          <cell r="F692" t="e">
            <v>#N/A</v>
          </cell>
          <cell r="G692" t="e">
            <v>#N/A</v>
          </cell>
        </row>
        <row r="693">
          <cell r="A693" t="str">
            <v>item24</v>
          </cell>
          <cell r="B693" t="str">
            <v>9</v>
          </cell>
          <cell r="C693" t="str">
            <v>Stone masonry</v>
          </cell>
          <cell r="D693" t="str">
            <v>m3</v>
          </cell>
          <cell r="E693">
            <v>0</v>
          </cell>
          <cell r="F693">
            <v>0</v>
          </cell>
          <cell r="G693">
            <v>0</v>
          </cell>
        </row>
        <row r="694">
          <cell r="A694" t="str">
            <v>item27</v>
          </cell>
          <cell r="B694" t="str">
            <v>10</v>
          </cell>
          <cell r="C694" t="str">
            <v>Plastering</v>
          </cell>
          <cell r="D694" t="str">
            <v>m2</v>
          </cell>
          <cell r="E694">
            <v>0</v>
          </cell>
          <cell r="F694">
            <v>0</v>
          </cell>
          <cell r="G694">
            <v>0</v>
          </cell>
        </row>
        <row r="695">
          <cell r="A695" t="str">
            <v>item24a</v>
          </cell>
          <cell r="B695" t="str">
            <v>11</v>
          </cell>
          <cell r="C695" t="str">
            <v>Lean concrete 1 : 3 : 5</v>
          </cell>
          <cell r="D695" t="str">
            <v>m3</v>
          </cell>
          <cell r="E695">
            <v>4.78</v>
          </cell>
          <cell r="F695" t="e">
            <v>#N/A</v>
          </cell>
          <cell r="G695" t="e">
            <v>#N/A</v>
          </cell>
        </row>
        <row r="696">
          <cell r="A696" t="str">
            <v>item25a</v>
          </cell>
          <cell r="B696" t="str">
            <v>12</v>
          </cell>
          <cell r="C696" t="str">
            <v>Concrete K 225 including formwork</v>
          </cell>
          <cell r="D696" t="str">
            <v>m3</v>
          </cell>
          <cell r="E696">
            <v>30.65</v>
          </cell>
          <cell r="F696" t="e">
            <v>#N/A</v>
          </cell>
          <cell r="G696" t="e">
            <v>#N/A</v>
          </cell>
        </row>
        <row r="697">
          <cell r="A697" t="str">
            <v>item34a</v>
          </cell>
          <cell r="B697" t="str">
            <v>13</v>
          </cell>
          <cell r="C697" t="str">
            <v>Reinforcement work, plain bar U24</v>
          </cell>
          <cell r="D697" t="str">
            <v>kg</v>
          </cell>
          <cell r="E697">
            <v>4904</v>
          </cell>
          <cell r="F697" t="e">
            <v>#N/A</v>
          </cell>
          <cell r="G697" t="e">
            <v>#N/A</v>
          </cell>
        </row>
        <row r="698">
          <cell r="A698" t="str">
            <v>item21</v>
          </cell>
          <cell r="B698" t="str">
            <v>14</v>
          </cell>
          <cell r="C698" t="str">
            <v>Sand and gravel layer &lt; 60 mm</v>
          </cell>
          <cell r="D698" t="str">
            <v>m3</v>
          </cell>
          <cell r="E698">
            <v>0</v>
          </cell>
          <cell r="F698">
            <v>0</v>
          </cell>
          <cell r="G698">
            <v>0</v>
          </cell>
        </row>
        <row r="699">
          <cell r="A699" t="str">
            <v>item18d</v>
          </cell>
          <cell r="B699" t="str">
            <v>15</v>
          </cell>
          <cell r="C699" t="str">
            <v>Reinstatement of pavement</v>
          </cell>
          <cell r="D699" t="str">
            <v>m2</v>
          </cell>
          <cell r="E699">
            <v>0</v>
          </cell>
          <cell r="F699">
            <v>0</v>
          </cell>
          <cell r="G699">
            <v>0</v>
          </cell>
        </row>
        <row r="700">
          <cell r="A700" t="str">
            <v>item19b</v>
          </cell>
          <cell r="B700" t="str">
            <v>16</v>
          </cell>
          <cell r="C700" t="str">
            <v>Drain hole</v>
          </cell>
          <cell r="D700" t="str">
            <v>nos</v>
          </cell>
          <cell r="E700">
            <v>0</v>
          </cell>
          <cell r="F700" t="e">
            <v>#N/A</v>
          </cell>
          <cell r="G700" t="e">
            <v>#N/A</v>
          </cell>
        </row>
        <row r="701">
          <cell r="A701" t="str">
            <v>item27a</v>
          </cell>
          <cell r="B701" t="str">
            <v>17</v>
          </cell>
          <cell r="C701" t="str">
            <v>Wooden pile dia 10 - 2,0 m</v>
          </cell>
          <cell r="D701" t="str">
            <v>nos</v>
          </cell>
          <cell r="E701">
            <v>263</v>
          </cell>
          <cell r="F701">
            <v>10771.475</v>
          </cell>
          <cell r="G701">
            <v>2832897.9250000003</v>
          </cell>
        </row>
        <row r="703">
          <cell r="C703" t="str">
            <v>Total Bill No. 3.4.1 Forward to Summary</v>
          </cell>
          <cell r="G703" t="e">
            <v>#N/A</v>
          </cell>
        </row>
        <row r="706">
          <cell r="B706" t="str">
            <v>BILL NO : 4 - DAY WORKS</v>
          </cell>
        </row>
        <row r="708">
          <cell r="B708" t="str">
            <v>SCHEDULE OF DAYWORK RATE : 1 , LABOUR</v>
          </cell>
        </row>
        <row r="710">
          <cell r="B710" t="str">
            <v>NO.</v>
          </cell>
          <cell r="C710" t="str">
            <v>WORK DESCRIPTION</v>
          </cell>
          <cell r="D710" t="str">
            <v>UNIT</v>
          </cell>
          <cell r="E710" t="str">
            <v>QUANTITY</v>
          </cell>
          <cell r="F710" t="str">
            <v>UNIT RATE Rp.</v>
          </cell>
          <cell r="G710" t="str">
            <v>TOTAL Rp.</v>
          </cell>
        </row>
        <row r="713">
          <cell r="B713" t="str">
            <v>D100</v>
          </cell>
          <cell r="C713" t="str">
            <v>Unskilled labour</v>
          </cell>
          <cell r="D713" t="str">
            <v>man - day</v>
          </cell>
          <cell r="E713">
            <v>4000</v>
          </cell>
          <cell r="F713">
            <v>60500</v>
          </cell>
          <cell r="G713">
            <v>242000000</v>
          </cell>
        </row>
        <row r="714">
          <cell r="B714" t="str">
            <v>D101</v>
          </cell>
          <cell r="C714" t="str">
            <v>Mason</v>
          </cell>
          <cell r="D714" t="str">
            <v>man - day</v>
          </cell>
          <cell r="E714">
            <v>2400</v>
          </cell>
          <cell r="F714">
            <v>77000</v>
          </cell>
          <cell r="G714">
            <v>184800000</v>
          </cell>
        </row>
        <row r="715">
          <cell r="B715" t="str">
            <v>D102</v>
          </cell>
          <cell r="C715" t="str">
            <v>Carpenter</v>
          </cell>
          <cell r="D715" t="str">
            <v>man - day</v>
          </cell>
          <cell r="E715">
            <v>1440</v>
          </cell>
          <cell r="F715">
            <v>77000</v>
          </cell>
          <cell r="G715">
            <v>110880000</v>
          </cell>
        </row>
        <row r="716">
          <cell r="B716" t="str">
            <v>D103</v>
          </cell>
          <cell r="C716" t="str">
            <v>Bar fixer</v>
          </cell>
          <cell r="D716" t="str">
            <v>man - day</v>
          </cell>
          <cell r="E716">
            <v>1200</v>
          </cell>
          <cell r="F716">
            <v>77000</v>
          </cell>
          <cell r="G716">
            <v>92400000</v>
          </cell>
        </row>
        <row r="717">
          <cell r="B717" t="str">
            <v>D104</v>
          </cell>
          <cell r="C717" t="str">
            <v>Assistant bar fixer</v>
          </cell>
          <cell r="D717" t="str">
            <v>man - day</v>
          </cell>
          <cell r="E717">
            <v>1680</v>
          </cell>
          <cell r="F717">
            <v>68750</v>
          </cell>
          <cell r="G717">
            <v>115500000</v>
          </cell>
        </row>
        <row r="718">
          <cell r="B718" t="str">
            <v>D105</v>
          </cell>
          <cell r="C718" t="str">
            <v>Driver</v>
          </cell>
          <cell r="D718" t="str">
            <v>man - day</v>
          </cell>
          <cell r="E718">
            <v>1500</v>
          </cell>
          <cell r="F718">
            <v>100000</v>
          </cell>
          <cell r="G718">
            <v>150000000</v>
          </cell>
        </row>
        <row r="719">
          <cell r="B719" t="str">
            <v>D106</v>
          </cell>
          <cell r="C719" t="str">
            <v>Operator</v>
          </cell>
          <cell r="D719" t="str">
            <v>man - day</v>
          </cell>
          <cell r="E719">
            <v>1440</v>
          </cell>
          <cell r="F719">
            <v>165000</v>
          </cell>
          <cell r="G719">
            <v>237600000</v>
          </cell>
        </row>
        <row r="720">
          <cell r="C720" t="str">
            <v>Sub Total</v>
          </cell>
          <cell r="G720">
            <v>1133180000</v>
          </cell>
        </row>
        <row r="721">
          <cell r="B721" t="str">
            <v>D110</v>
          </cell>
          <cell r="C721" t="str">
            <v>Allow 10 % of subtotal for contractor"s overhead profit etc</v>
          </cell>
          <cell r="G721">
            <v>113318000</v>
          </cell>
        </row>
        <row r="723">
          <cell r="C723" t="str">
            <v>Total for Daywork : Labour</v>
          </cell>
          <cell r="G723">
            <v>1246498000</v>
          </cell>
        </row>
        <row r="724">
          <cell r="C724" t="str">
            <v>(carried forward to Daywork Summary)</v>
          </cell>
        </row>
        <row r="727">
          <cell r="B727" t="str">
            <v>SCHEDULE OF DAYWORK RATES : 2. MATERIALS</v>
          </cell>
        </row>
        <row r="728">
          <cell r="B728" t="str">
            <v>NO.</v>
          </cell>
          <cell r="C728" t="str">
            <v>WORK DESCRIPTION</v>
          </cell>
          <cell r="D728" t="str">
            <v>UNIT</v>
          </cell>
          <cell r="E728" t="str">
            <v>QUANTITY</v>
          </cell>
          <cell r="F728" t="str">
            <v>UNIT RATE Rp.</v>
          </cell>
          <cell r="G728" t="str">
            <v>TOTAL Rp.</v>
          </cell>
        </row>
        <row r="731">
          <cell r="B731" t="str">
            <v>D 200</v>
          </cell>
          <cell r="C731" t="str">
            <v>Cement @ 50 kg</v>
          </cell>
          <cell r="D731" t="str">
            <v>bag</v>
          </cell>
          <cell r="E731">
            <v>2000</v>
          </cell>
          <cell r="F731">
            <v>66176</v>
          </cell>
          <cell r="G731">
            <v>132352000</v>
          </cell>
        </row>
        <row r="732">
          <cell r="B732" t="str">
            <v>D 201</v>
          </cell>
          <cell r="C732" t="str">
            <v>Sand for mortar</v>
          </cell>
          <cell r="D732" t="str">
            <v>Cu.m</v>
          </cell>
          <cell r="E732">
            <v>600</v>
          </cell>
          <cell r="F732">
            <v>178726.90000000002</v>
          </cell>
          <cell r="G732">
            <v>107236140.00000001</v>
          </cell>
        </row>
        <row r="733">
          <cell r="B733" t="str">
            <v>D 202</v>
          </cell>
          <cell r="C733" t="str">
            <v>sand for embankment</v>
          </cell>
          <cell r="D733" t="str">
            <v>Cu.m</v>
          </cell>
          <cell r="E733">
            <v>750</v>
          </cell>
          <cell r="F733">
            <v>123080</v>
          </cell>
          <cell r="G733">
            <v>92310000</v>
          </cell>
        </row>
        <row r="734">
          <cell r="B734" t="str">
            <v>D 203</v>
          </cell>
          <cell r="C734" t="str">
            <v>Fine Aggregate</v>
          </cell>
          <cell r="D734" t="str">
            <v>Cu.m</v>
          </cell>
          <cell r="E734">
            <v>600</v>
          </cell>
          <cell r="F734">
            <v>178726.90000000002</v>
          </cell>
          <cell r="G734">
            <v>107236140.00000001</v>
          </cell>
        </row>
        <row r="735">
          <cell r="B735" t="str">
            <v>D 204</v>
          </cell>
          <cell r="C735" t="str">
            <v>Coarse Aggregate</v>
          </cell>
          <cell r="D735" t="str">
            <v>Cu.m</v>
          </cell>
          <cell r="E735">
            <v>800</v>
          </cell>
          <cell r="F735">
            <v>147005</v>
          </cell>
          <cell r="G735">
            <v>117604000</v>
          </cell>
        </row>
        <row r="736">
          <cell r="B736" t="str">
            <v>D 205</v>
          </cell>
          <cell r="C736" t="str">
            <v>Reinforce Steel bar (deformed)</v>
          </cell>
          <cell r="D736" t="str">
            <v>kg</v>
          </cell>
          <cell r="E736">
            <v>10000</v>
          </cell>
          <cell r="F736">
            <v>11550.000000000002</v>
          </cell>
          <cell r="G736">
            <v>115500000.00000001</v>
          </cell>
        </row>
        <row r="737">
          <cell r="B737" t="str">
            <v>D 206</v>
          </cell>
          <cell r="C737" t="str">
            <v>Reinforce Steel bar (plain)</v>
          </cell>
          <cell r="D737" t="str">
            <v>kg</v>
          </cell>
          <cell r="E737">
            <v>7500</v>
          </cell>
          <cell r="F737">
            <v>55000.000000000007</v>
          </cell>
          <cell r="G737">
            <v>412500000.00000006</v>
          </cell>
        </row>
        <row r="738">
          <cell r="B738" t="str">
            <v>D 207</v>
          </cell>
          <cell r="C738" t="str">
            <v>Wire</v>
          </cell>
          <cell r="D738" t="str">
            <v>kg</v>
          </cell>
          <cell r="E738">
            <v>600</v>
          </cell>
          <cell r="F738">
            <v>14300.000000000002</v>
          </cell>
          <cell r="G738">
            <v>8580000.0000000019</v>
          </cell>
        </row>
        <row r="739">
          <cell r="B739" t="str">
            <v>D 208</v>
          </cell>
          <cell r="C739" t="str">
            <v>Stone gravel 10 -60 mm</v>
          </cell>
          <cell r="D739" t="str">
            <v>Cu.m</v>
          </cell>
          <cell r="E739">
            <v>900</v>
          </cell>
          <cell r="F739">
            <v>150000</v>
          </cell>
          <cell r="G739">
            <v>135000000</v>
          </cell>
        </row>
        <row r="740">
          <cell r="B740" t="str">
            <v>D 209</v>
          </cell>
          <cell r="C740" t="str">
            <v>Stone &lt; 250 kg</v>
          </cell>
          <cell r="D740" t="str">
            <v>Cu.m</v>
          </cell>
          <cell r="E740">
            <v>900</v>
          </cell>
          <cell r="F740">
            <v>170216</v>
          </cell>
          <cell r="G740">
            <v>153194400</v>
          </cell>
        </row>
        <row r="741">
          <cell r="B741" t="str">
            <v>D 210</v>
          </cell>
          <cell r="C741" t="str">
            <v>Stone (250-1000) kg</v>
          </cell>
          <cell r="D741" t="str">
            <v>Cu.m</v>
          </cell>
          <cell r="E741">
            <v>900</v>
          </cell>
          <cell r="F741">
            <v>170216</v>
          </cell>
          <cell r="G741">
            <v>153194400</v>
          </cell>
        </row>
        <row r="742">
          <cell r="B742" t="str">
            <v>D 211</v>
          </cell>
          <cell r="C742" t="str">
            <v>Stone &gt; 1000 kg</v>
          </cell>
          <cell r="D742" t="str">
            <v>Cu.m</v>
          </cell>
          <cell r="E742">
            <v>900</v>
          </cell>
          <cell r="F742">
            <v>170216</v>
          </cell>
          <cell r="G742">
            <v>153194400</v>
          </cell>
        </row>
        <row r="743">
          <cell r="B743" t="str">
            <v>D 212</v>
          </cell>
          <cell r="C743" t="str">
            <v>Stone for masonry</v>
          </cell>
          <cell r="D743" t="str">
            <v>Cu.m</v>
          </cell>
          <cell r="E743">
            <v>800</v>
          </cell>
          <cell r="F743">
            <v>229792.2</v>
          </cell>
          <cell r="G743">
            <v>183833760</v>
          </cell>
        </row>
        <row r="744">
          <cell r="B744" t="str">
            <v>D 213</v>
          </cell>
          <cell r="C744" t="str">
            <v>Brick</v>
          </cell>
          <cell r="D744" t="str">
            <v>nos</v>
          </cell>
          <cell r="E744">
            <v>9245</v>
          </cell>
          <cell r="F744">
            <v>770</v>
          </cell>
          <cell r="G744">
            <v>7118650</v>
          </cell>
        </row>
        <row r="745">
          <cell r="B745" t="str">
            <v>D 214</v>
          </cell>
          <cell r="C745" t="str">
            <v>Wood class III for formwork</v>
          </cell>
          <cell r="D745" t="str">
            <v>Cu.m</v>
          </cell>
          <cell r="E745">
            <v>74</v>
          </cell>
          <cell r="F745">
            <v>4178039</v>
          </cell>
          <cell r="G745">
            <v>309174886</v>
          </cell>
        </row>
        <row r="746">
          <cell r="B746" t="str">
            <v>D 215</v>
          </cell>
          <cell r="C746" t="str">
            <v>Geotextile non woven</v>
          </cell>
          <cell r="D746" t="str">
            <v>Sq.m</v>
          </cell>
          <cell r="E746">
            <v>650</v>
          </cell>
          <cell r="F746">
            <v>21664</v>
          </cell>
          <cell r="G746">
            <v>14081600</v>
          </cell>
        </row>
        <row r="747">
          <cell r="B747" t="str">
            <v>D 216</v>
          </cell>
          <cell r="C747" t="str">
            <v>Clay for embankment</v>
          </cell>
          <cell r="D747" t="str">
            <v>Cu.m</v>
          </cell>
          <cell r="E747">
            <v>800</v>
          </cell>
          <cell r="F747">
            <v>46150</v>
          </cell>
          <cell r="G747">
            <v>36920000</v>
          </cell>
        </row>
        <row r="748">
          <cell r="B748" t="str">
            <v>D 217</v>
          </cell>
          <cell r="C748" t="str">
            <v>Sheet Pile</v>
          </cell>
          <cell r="D748" t="str">
            <v>m</v>
          </cell>
          <cell r="E748">
            <v>180</v>
          </cell>
          <cell r="F748">
            <v>115381</v>
          </cell>
          <cell r="G748">
            <v>20768580</v>
          </cell>
        </row>
        <row r="749">
          <cell r="B749" t="str">
            <v>D 218</v>
          </cell>
          <cell r="C749" t="str">
            <v>Woodenpile dia. 100 mm - 2.0 m</v>
          </cell>
          <cell r="D749" t="str">
            <v>nos</v>
          </cell>
          <cell r="E749">
            <v>2500</v>
          </cell>
          <cell r="F749">
            <v>63831</v>
          </cell>
          <cell r="G749">
            <v>159577500</v>
          </cell>
        </row>
        <row r="750">
          <cell r="B750" t="str">
            <v>D 219</v>
          </cell>
          <cell r="C750" t="str">
            <v>Grass sheet</v>
          </cell>
          <cell r="D750" t="str">
            <v>Sq.m</v>
          </cell>
          <cell r="E750">
            <v>5000</v>
          </cell>
          <cell r="F750">
            <v>12000</v>
          </cell>
          <cell r="G750">
            <v>60000000</v>
          </cell>
        </row>
        <row r="751">
          <cell r="D751" t="str">
            <v>Sub Total</v>
          </cell>
          <cell r="G751">
            <v>2479376456</v>
          </cell>
        </row>
        <row r="752">
          <cell r="B752" t="str">
            <v>D 220</v>
          </cell>
          <cell r="C752" t="str">
            <v>Allow 10% of subtotal for contractor's overhead profit etc.</v>
          </cell>
          <cell r="G752">
            <v>247937645.60000002</v>
          </cell>
        </row>
        <row r="755">
          <cell r="C755" t="str">
            <v>Total for Daywork : labour</v>
          </cell>
          <cell r="G755">
            <v>2727314101.5999999</v>
          </cell>
        </row>
        <row r="756">
          <cell r="C756" t="str">
            <v>(carried forward to Daywork Summary)</v>
          </cell>
        </row>
        <row r="759">
          <cell r="B759" t="str">
            <v>SCHEDULE OF DAYWORK RATES : 3. EQUIPMENTS</v>
          </cell>
        </row>
        <row r="760">
          <cell r="B760" t="str">
            <v>NO.</v>
          </cell>
          <cell r="C760" t="str">
            <v>WORK DESCRIPTION</v>
          </cell>
          <cell r="D760" t="str">
            <v>UNIT</v>
          </cell>
          <cell r="E760" t="str">
            <v>QUANTITY</v>
          </cell>
          <cell r="F760" t="str">
            <v>UNIT RATE Rp.</v>
          </cell>
          <cell r="G760" t="str">
            <v>TOTAL Rp.</v>
          </cell>
        </row>
        <row r="763">
          <cell r="B763" t="str">
            <v>D 300</v>
          </cell>
          <cell r="C763" t="str">
            <v>Wheed Loader</v>
          </cell>
          <cell r="D763" t="str">
            <v>hour</v>
          </cell>
          <cell r="E763">
            <v>450</v>
          </cell>
          <cell r="F763">
            <v>512500</v>
          </cell>
          <cell r="G763">
            <v>230625000</v>
          </cell>
        </row>
        <row r="764">
          <cell r="B764" t="str">
            <v>D 301</v>
          </cell>
          <cell r="C764" t="str">
            <v>Excavator PC 200, 0.68 m3</v>
          </cell>
          <cell r="D764" t="str">
            <v>hour</v>
          </cell>
          <cell r="E764">
            <v>600</v>
          </cell>
          <cell r="F764">
            <v>374223</v>
          </cell>
          <cell r="G764">
            <v>224533800</v>
          </cell>
        </row>
        <row r="765">
          <cell r="B765" t="str">
            <v>D 302</v>
          </cell>
          <cell r="C765" t="str">
            <v>Dump Truck (3 m3)</v>
          </cell>
          <cell r="D765" t="str">
            <v>hour</v>
          </cell>
          <cell r="E765">
            <v>1200</v>
          </cell>
          <cell r="F765">
            <v>239505</v>
          </cell>
          <cell r="G765">
            <v>287406000</v>
          </cell>
        </row>
        <row r="766">
          <cell r="B766" t="str">
            <v>D 303</v>
          </cell>
          <cell r="C766" t="str">
            <v>Bulldozer</v>
          </cell>
          <cell r="D766" t="str">
            <v>hour</v>
          </cell>
          <cell r="E766">
            <v>380</v>
          </cell>
          <cell r="F766">
            <v>445685</v>
          </cell>
          <cell r="G766">
            <v>169360300</v>
          </cell>
        </row>
        <row r="767">
          <cell r="B767" t="str">
            <v>D 304</v>
          </cell>
          <cell r="C767" t="str">
            <v>Concrete mixer</v>
          </cell>
          <cell r="D767" t="str">
            <v>hour</v>
          </cell>
          <cell r="E767">
            <v>230</v>
          </cell>
          <cell r="F767">
            <v>22800</v>
          </cell>
          <cell r="G767">
            <v>5244000</v>
          </cell>
        </row>
        <row r="768">
          <cell r="B768" t="str">
            <v>D 305</v>
          </cell>
          <cell r="C768" t="str">
            <v>Road Roller</v>
          </cell>
          <cell r="D768" t="str">
            <v>hour</v>
          </cell>
          <cell r="E768">
            <v>230</v>
          </cell>
          <cell r="F768">
            <v>381015</v>
          </cell>
          <cell r="G768">
            <v>87633450</v>
          </cell>
        </row>
        <row r="769">
          <cell r="B769" t="str">
            <v>D 306</v>
          </cell>
          <cell r="C769" t="str">
            <v>Concrete vibrator</v>
          </cell>
          <cell r="D769" t="str">
            <v>hour</v>
          </cell>
          <cell r="E769">
            <v>230</v>
          </cell>
          <cell r="F769">
            <v>15300</v>
          </cell>
          <cell r="G769">
            <v>3519000</v>
          </cell>
        </row>
        <row r="770">
          <cell r="B770" t="str">
            <v>D 307</v>
          </cell>
          <cell r="C770" t="str">
            <v>Stamper</v>
          </cell>
          <cell r="D770" t="str">
            <v>hour</v>
          </cell>
          <cell r="E770">
            <v>230</v>
          </cell>
          <cell r="F770">
            <v>118000</v>
          </cell>
          <cell r="G770">
            <v>27140000</v>
          </cell>
        </row>
        <row r="771">
          <cell r="B771" t="str">
            <v>D 308</v>
          </cell>
          <cell r="C771" t="str">
            <v>Vibro hammer</v>
          </cell>
          <cell r="D771" t="str">
            <v>hour</v>
          </cell>
          <cell r="E771">
            <v>230</v>
          </cell>
          <cell r="F771">
            <v>225000</v>
          </cell>
          <cell r="G771">
            <v>51750000</v>
          </cell>
        </row>
        <row r="772">
          <cell r="B772" t="str">
            <v>D 309</v>
          </cell>
          <cell r="C772" t="str">
            <v>Water pump</v>
          </cell>
          <cell r="D772" t="str">
            <v>hour</v>
          </cell>
          <cell r="E772">
            <v>1800</v>
          </cell>
          <cell r="F772">
            <v>41000</v>
          </cell>
          <cell r="G772">
            <v>73800000</v>
          </cell>
        </row>
        <row r="773">
          <cell r="B773" t="str">
            <v>D 310</v>
          </cell>
          <cell r="C773" t="str">
            <v>Crane on track 35 T</v>
          </cell>
          <cell r="D773" t="str">
            <v>hour</v>
          </cell>
          <cell r="E773">
            <v>230</v>
          </cell>
          <cell r="F773">
            <v>455000</v>
          </cell>
          <cell r="G773">
            <v>104650000</v>
          </cell>
        </row>
        <row r="774">
          <cell r="B774" t="str">
            <v>D 311</v>
          </cell>
          <cell r="C774" t="str">
            <v>Asphalt sprayer</v>
          </cell>
          <cell r="D774" t="str">
            <v>hour</v>
          </cell>
          <cell r="E774">
            <v>230</v>
          </cell>
          <cell r="F774">
            <v>200000</v>
          </cell>
          <cell r="G774">
            <v>46000000</v>
          </cell>
        </row>
        <row r="775">
          <cell r="B775" t="str">
            <v>D 312</v>
          </cell>
          <cell r="C775" t="str">
            <v>Asphalt liquid mixer</v>
          </cell>
          <cell r="D775" t="str">
            <v>hour</v>
          </cell>
          <cell r="E775">
            <v>230</v>
          </cell>
          <cell r="F775">
            <v>485000</v>
          </cell>
          <cell r="G775">
            <v>111550000</v>
          </cell>
        </row>
        <row r="776">
          <cell r="D776" t="str">
            <v>Sub Total</v>
          </cell>
          <cell r="G776">
            <v>1423211550</v>
          </cell>
        </row>
        <row r="778">
          <cell r="C778" t="str">
            <v>Total for Daywork : labour</v>
          </cell>
          <cell r="G778">
            <v>2846423100</v>
          </cell>
        </row>
        <row r="779">
          <cell r="C779" t="str">
            <v>(carried forward to Daywork Summary)</v>
          </cell>
        </row>
        <row r="782">
          <cell r="B782" t="str">
            <v>DAYWORK SUMMARY</v>
          </cell>
        </row>
        <row r="783">
          <cell r="B783" t="str">
            <v>NO.</v>
          </cell>
          <cell r="C783" t="str">
            <v>WORK DESCRIPTION</v>
          </cell>
          <cell r="D783" t="str">
            <v>AMOUNT (Rp)</v>
          </cell>
        </row>
        <row r="786">
          <cell r="B786" t="str">
            <v>1</v>
          </cell>
          <cell r="C786" t="str">
            <v>Total for Daywork : labour</v>
          </cell>
          <cell r="G786">
            <v>1246498000</v>
          </cell>
        </row>
        <row r="787">
          <cell r="B787" t="str">
            <v>2</v>
          </cell>
          <cell r="C787" t="str">
            <v>Total for Daywork : Materials</v>
          </cell>
          <cell r="G787">
            <v>2727314101.5999999</v>
          </cell>
        </row>
        <row r="788">
          <cell r="B788" t="str">
            <v>3</v>
          </cell>
          <cell r="C788" t="str">
            <v>Total for Daywork : Contractor equipment</v>
          </cell>
          <cell r="G788">
            <v>2846423100</v>
          </cell>
        </row>
        <row r="790">
          <cell r="C790" t="str">
            <v xml:space="preserve">Total for Daywork </v>
          </cell>
          <cell r="G790">
            <v>6820235201.6000004</v>
          </cell>
        </row>
        <row r="791">
          <cell r="C791" t="str">
            <v>(carried forward to Daywork Summary)</v>
          </cell>
        </row>
      </sheetData>
      <sheetData sheetId="40">
        <row r="7">
          <cell r="B7">
            <v>100</v>
          </cell>
          <cell r="C7">
            <v>240</v>
          </cell>
          <cell r="D7">
            <v>145</v>
          </cell>
          <cell r="F7">
            <v>970</v>
          </cell>
          <cell r="H7">
            <v>1185</v>
          </cell>
        </row>
        <row r="8">
          <cell r="B8">
            <v>125</v>
          </cell>
          <cell r="C8">
            <v>260</v>
          </cell>
          <cell r="D8">
            <v>170</v>
          </cell>
          <cell r="F8">
            <v>959</v>
          </cell>
          <cell r="H8">
            <v>1171</v>
          </cell>
        </row>
        <row r="9">
          <cell r="B9">
            <v>150</v>
          </cell>
          <cell r="C9">
            <v>290</v>
          </cell>
          <cell r="D9">
            <v>195</v>
          </cell>
          <cell r="F9">
            <v>947</v>
          </cell>
          <cell r="H9">
            <v>1158</v>
          </cell>
        </row>
        <row r="10">
          <cell r="B10">
            <v>175</v>
          </cell>
          <cell r="C10">
            <v>300</v>
          </cell>
          <cell r="D10">
            <v>220</v>
          </cell>
          <cell r="F10">
            <v>936</v>
          </cell>
          <cell r="H10">
            <v>1144</v>
          </cell>
        </row>
        <row r="11">
          <cell r="B11">
            <v>200</v>
          </cell>
          <cell r="C11">
            <v>310</v>
          </cell>
          <cell r="D11">
            <v>245</v>
          </cell>
          <cell r="F11">
            <v>925</v>
          </cell>
          <cell r="H11">
            <v>1130</v>
          </cell>
        </row>
        <row r="12">
          <cell r="B12">
            <v>225</v>
          </cell>
          <cell r="C12">
            <v>320</v>
          </cell>
          <cell r="D12">
            <v>270</v>
          </cell>
          <cell r="F12">
            <v>914</v>
          </cell>
          <cell r="H12">
            <v>1116</v>
          </cell>
        </row>
        <row r="13">
          <cell r="B13">
            <v>250</v>
          </cell>
          <cell r="C13">
            <v>335</v>
          </cell>
          <cell r="D13">
            <v>295</v>
          </cell>
          <cell r="F13">
            <v>902</v>
          </cell>
          <cell r="H13">
            <v>1103</v>
          </cell>
        </row>
        <row r="14">
          <cell r="B14">
            <v>275</v>
          </cell>
          <cell r="C14">
            <v>340</v>
          </cell>
          <cell r="D14">
            <v>320</v>
          </cell>
          <cell r="F14">
            <v>891</v>
          </cell>
          <cell r="H14">
            <v>1089</v>
          </cell>
        </row>
        <row r="16">
          <cell r="C16" t="str">
            <v>Kg</v>
          </cell>
          <cell r="E16" t="str">
            <v>Kg</v>
          </cell>
          <cell r="F16">
            <v>0.4</v>
          </cell>
          <cell r="G16" t="str">
            <v>Kg</v>
          </cell>
          <cell r="H16">
            <v>0.6</v>
          </cell>
        </row>
        <row r="17">
          <cell r="B17">
            <v>300</v>
          </cell>
          <cell r="C17">
            <v>360</v>
          </cell>
          <cell r="D17">
            <v>345</v>
          </cell>
          <cell r="F17">
            <v>782</v>
          </cell>
          <cell r="H17">
            <v>1173</v>
          </cell>
        </row>
        <row r="18">
          <cell r="B18">
            <v>325</v>
          </cell>
          <cell r="C18">
            <v>370</v>
          </cell>
          <cell r="D18">
            <v>370</v>
          </cell>
          <cell r="F18">
            <v>772</v>
          </cell>
          <cell r="H18">
            <v>1158</v>
          </cell>
        </row>
        <row r="19">
          <cell r="B19">
            <v>350</v>
          </cell>
          <cell r="C19">
            <v>400</v>
          </cell>
          <cell r="D19">
            <v>395</v>
          </cell>
          <cell r="F19">
            <v>762</v>
          </cell>
          <cell r="H19">
            <v>1143</v>
          </cell>
        </row>
        <row r="20">
          <cell r="B20">
            <v>375</v>
          </cell>
          <cell r="C20">
            <v>440</v>
          </cell>
          <cell r="D20">
            <v>420</v>
          </cell>
          <cell r="F20">
            <v>752</v>
          </cell>
          <cell r="H20">
            <v>1128</v>
          </cell>
        </row>
        <row r="21">
          <cell r="B21">
            <v>400</v>
          </cell>
          <cell r="C21">
            <v>480</v>
          </cell>
          <cell r="D21">
            <v>445</v>
          </cell>
          <cell r="F21">
            <v>742</v>
          </cell>
          <cell r="H21">
            <v>1113</v>
          </cell>
        </row>
        <row r="22">
          <cell r="B22">
            <v>425</v>
          </cell>
          <cell r="C22">
            <v>500</v>
          </cell>
          <cell r="D22">
            <v>470</v>
          </cell>
          <cell r="F22">
            <v>732</v>
          </cell>
          <cell r="H22">
            <v>1098</v>
          </cell>
        </row>
        <row r="24">
          <cell r="C24" t="str">
            <v>Kg</v>
          </cell>
          <cell r="E24" t="str">
            <v>Kg</v>
          </cell>
          <cell r="F24">
            <v>0.35</v>
          </cell>
          <cell r="G24" t="str">
            <v>Kg</v>
          </cell>
          <cell r="H24">
            <v>0.65</v>
          </cell>
        </row>
        <row r="25">
          <cell r="B25">
            <v>450</v>
          </cell>
          <cell r="C25">
            <v>510</v>
          </cell>
          <cell r="D25">
            <v>495</v>
          </cell>
          <cell r="F25">
            <v>632</v>
          </cell>
          <cell r="H25">
            <v>1173</v>
          </cell>
        </row>
        <row r="26">
          <cell r="B26">
            <v>475</v>
          </cell>
          <cell r="C26">
            <v>530</v>
          </cell>
          <cell r="D26">
            <v>520</v>
          </cell>
          <cell r="F26">
            <v>623</v>
          </cell>
          <cell r="H26">
            <v>1157</v>
          </cell>
        </row>
        <row r="27">
          <cell r="B27">
            <v>500</v>
          </cell>
          <cell r="C27">
            <v>560</v>
          </cell>
          <cell r="D27">
            <v>545</v>
          </cell>
          <cell r="F27">
            <v>615</v>
          </cell>
          <cell r="H27">
            <v>1140</v>
          </cell>
        </row>
      </sheetData>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mus"/>
      <sheetName val="BQ-Aresitrktur"/>
      <sheetName val="RAB"/>
      <sheetName val="Analisa"/>
      <sheetName val="daftar harga"/>
      <sheetName val="Sheet2"/>
      <sheetName val="Person"/>
      <sheetName val="Alat"/>
      <sheetName val="Sheet3"/>
      <sheetName val="me"/>
      <sheetName val="BTL tahap 1"/>
      <sheetName val="BTL total"/>
      <sheetName val="har-sat"/>
      <sheetName val="struktur tdk dipakai"/>
      <sheetName val="HARGA ALAT"/>
      <sheetName val="Macro1"/>
      <sheetName val="Sheet1"/>
      <sheetName val="Bill rekap"/>
      <sheetName val="huruf"/>
      <sheetName val="Input"/>
      <sheetName val="Analisa HSP"/>
      <sheetName val="Anl"/>
      <sheetName val="anal"/>
      <sheetName val="harsat"/>
      <sheetName val="A2"/>
      <sheetName val="Bill-2"/>
      <sheetName val="Material"/>
      <sheetName val="Upah"/>
      <sheetName val="BAHAN UPAH"/>
      <sheetName val="rekap"/>
      <sheetName val="FINISHING"/>
      <sheetName val="Breakdown Structure"/>
      <sheetName val="Breakdown Architecture"/>
      <sheetName val="Harga Satuan"/>
      <sheetName val="DivVI"/>
      <sheetName val="bahan"/>
      <sheetName val="RAB_DK"/>
      <sheetName val="daftar_harga"/>
      <sheetName val="BTL_tahap_1"/>
      <sheetName val="BTL_total"/>
      <sheetName val="struktur_tdk_dipakai"/>
      <sheetName val="HARGA_ALAT"/>
      <sheetName val="HRG BHN"/>
      <sheetName val="villa"/>
      <sheetName val="ANALISA SOFT"/>
      <sheetName val="BQ-Tenis"/>
      <sheetName val="Arsitektur"/>
      <sheetName val="BOQ_Aula"/>
      <sheetName val="Prelim"/>
      <sheetName val="Persiapan"/>
      <sheetName val="Analisa-1"/>
      <sheetName val="HB me"/>
      <sheetName val="Rekap. ME"/>
      <sheetName val="TS"/>
      <sheetName val="Surat Penw. "/>
      <sheetName val="Pek. Elektrikal"/>
      <sheetName val="Pek-ARS"/>
      <sheetName val="LIFT DAN TRAVELATOR"/>
      <sheetName val="Instalasi Tata Udara"/>
      <sheetName val="Plumbing"/>
      <sheetName val="AN-PAS.&amp;PLESTR"/>
      <sheetName val="AN-CAT"/>
      <sheetName val="AN-GRC"/>
      <sheetName val="AN-KUSEN"/>
      <sheetName val="AN-LANTAI"/>
      <sheetName val="AN-PLAFOND"/>
      <sheetName val="AN-SANITAIR"/>
      <sheetName val="AN-LAIN-LAIN"/>
      <sheetName val="AN-RAILING"/>
      <sheetName val="AN-SKIMCOAT"/>
      <sheetName val="Bill of Qty"/>
      <sheetName val="Ahs.1"/>
      <sheetName val="Ahs.2"/>
      <sheetName val="BAG_2"/>
      <sheetName val="I-KAMAR"/>
      <sheetName val="Analisa RAB"/>
      <sheetName val="Analisa RAP"/>
      <sheetName val="CekList"/>
      <sheetName val="BQ OE"/>
      <sheetName val="Sch Tender"/>
      <sheetName val="Alat B"/>
      <sheetName val="Bahan B"/>
      <sheetName val="Sub"/>
      <sheetName val="Upah B"/>
      <sheetName val="Lain-Lain"/>
      <sheetName val="RAP"/>
      <sheetName val="Telusur"/>
      <sheetName val="Penyebaran M"/>
      <sheetName val="Rekap RAP"/>
      <sheetName val="BUL"/>
      <sheetName val="LS-Rutin"/>
      <sheetName val="ANA"/>
      <sheetName val="Harga Upah"/>
      <sheetName val="Koef"/>
      <sheetName val="H-BHN"/>
      <sheetName val="BQ-1A prelim"/>
      <sheetName val="Analisa 2"/>
      <sheetName val="B&amp;U"/>
      <sheetName val="BQ_E20_02_Rp_"/>
      <sheetName val="BQ-E20-02(Rp)"/>
      <sheetName val="meth hsl nego"/>
      <sheetName val="概総括1"/>
      <sheetName val="Daf 1"/>
      <sheetName val="Cover"/>
      <sheetName val="PIPA"/>
      <sheetName val="KWIT"/>
      <sheetName val="CH"/>
      <sheetName val="Daf-Harga"/>
      <sheetName val="NAMES"/>
      <sheetName val="H.Satuan"/>
      <sheetName val="J"/>
      <sheetName val="Ven"/>
      <sheetName val="Upah_Bahan"/>
      <sheetName val="MAPP"/>
      <sheetName val="rek det 1-3"/>
      <sheetName val="har_sat"/>
      <sheetName val="PENAWARAN"/>
      <sheetName val="dft-harga"/>
      <sheetName val="Tabels"/>
      <sheetName val="DIVI6"/>
      <sheetName val="DIVI5"/>
      <sheetName val="ALT"/>
      <sheetName val="DIVI8"/>
      <sheetName val="DIVI7"/>
      <sheetName val="BOQ"/>
      <sheetName val="DIVI3"/>
      <sheetName val="DIVI2"/>
      <sheetName val="BASC"/>
      <sheetName val="DIVI1"/>
      <sheetName val="Ana_har_sat 1"/>
      <sheetName val="Upah, Bahan, Alat"/>
      <sheetName val="daf-3(OK)"/>
      <sheetName val="daf-7(OK)"/>
      <sheetName val="rincian A"/>
      <sheetName val="BAG-2"/>
      <sheetName val="Div2"/>
      <sheetName val="Urai _Resap pengikat"/>
      <sheetName val="Per. A.B.T"/>
      <sheetName val="SAT-DAS"/>
      <sheetName val="Lamp-4 Sat-Das"/>
      <sheetName val="escon"/>
      <sheetName val="Beton"/>
      <sheetName val="PekTanah"/>
      <sheetName val="Piling"/>
      <sheetName val="RANGKUM"/>
      <sheetName val="InputAlat"/>
      <sheetName val="Dewatering"/>
      <sheetName val="Jalan"/>
      <sheetName val="Jembatan"/>
      <sheetName val="River Protect"/>
      <sheetName val="PRD 01-6(I-II)"/>
      <sheetName val="an.mek"/>
      <sheetName val="an.lstrk"/>
      <sheetName val="Bahan1"/>
      <sheetName val="Sat Bah &amp; Up"/>
      <sheetName val="BTL-Persiapan"/>
      <sheetName val="BTL-Bau"/>
      <sheetName val="BTL-alat"/>
      <sheetName val="BTL-Rupa"/>
      <sheetName val="say"/>
      <sheetName val="a.h ars sum"/>
      <sheetName val="Sanitair"/>
      <sheetName val="a.h str"/>
      <sheetName val="a.h ars"/>
      <sheetName val="Isolasi Luar Dalam"/>
      <sheetName val="Isolasi Luar"/>
      <sheetName val="Sat. Pek."/>
      <sheetName val="갑지"/>
      <sheetName val="harga"/>
      <sheetName val="bobot"/>
      <sheetName val="#REF!"/>
      <sheetName val="Kwitansi"/>
      <sheetName val="SCHEDULE"/>
      <sheetName val="HARSAT_BAH"/>
      <sheetName val="Elektronik"/>
      <sheetName val="Electrikal"/>
      <sheetName val="Fire Fighting"/>
      <sheetName val="Item Kompensasi"/>
      <sheetName val="AC"/>
      <sheetName val="rp"/>
      <sheetName val="R P"/>
      <sheetName val="I_KAMAR"/>
      <sheetName val="Sheet1 (2)"/>
      <sheetName val="HB "/>
      <sheetName val="RAB "/>
      <sheetName val="RAB  CIP"/>
      <sheetName val="RAB  LANDSCAPE"/>
      <sheetName val="REKAP CIP"/>
      <sheetName val="RAB  SERVER"/>
      <sheetName val="Analisa HS"/>
      <sheetName val="RAB  TERMINAL"/>
      <sheetName val="BahanUpah"/>
      <sheetName val="Bill_2"/>
      <sheetName val="ANALISA BALOK"/>
      <sheetName val="ANALISA C-WALL"/>
      <sheetName val="ANALISA KOLOM "/>
      <sheetName val="ANALISA PILECAP"/>
      <sheetName val="ANALISA PIT LIFT"/>
      <sheetName val="ANALISA RAMP"/>
      <sheetName val="ANALISA R-WALL"/>
      <sheetName val="ANALISA SLAB"/>
      <sheetName val="ANALISA S-WALL "/>
      <sheetName val="ANALISA TANGGA"/>
      <sheetName val="ANALISA TIE BEAM "/>
      <sheetName val="REKAP besi,beton,bekisting"/>
      <sheetName val="ANALISA PEK.TANAH"/>
      <sheetName val="ANALISA PONDASI"/>
      <sheetName val="SUBKON"/>
      <sheetName val="analisa harga satuan"/>
      <sheetName val="ANALISA ARS"/>
      <sheetName val="ANALISA STR"/>
      <sheetName val="REKAP GSE ROAD"/>
      <sheetName val="DATA"/>
      <sheetName val="MONITORING SUBKON"/>
      <sheetName val="UPAH BORONG"/>
      <sheetName val="Agregat Halus &amp; Kasar"/>
      <sheetName val="5"/>
      <sheetName val="6"/>
      <sheetName val="Harga Satuan Bahan"/>
      <sheetName val="Daftar Harga Pekerjaan"/>
      <sheetName val="Upah Tenaga Kerja"/>
      <sheetName val="DivVII"/>
      <sheetName val="DaftarHS"/>
      <sheetName val="Enc14"/>
      <sheetName val="h.sat-bbm"/>
      <sheetName val="ANAL-SEC II"/>
      <sheetName val="ANAL-SEC III"/>
      <sheetName val="TOWN"/>
      <sheetName val="Mob _ demob"/>
      <sheetName val="DATA PROYEK"/>
      <sheetName val="BA Evaluasi"/>
      <sheetName val="Permhnan CCO"/>
      <sheetName val="Persetujuan CCO"/>
      <sheetName val="Rekap MC"/>
      <sheetName val="Penyampaian Evaluasi"/>
      <sheetName val="R. RapatCCO"/>
      <sheetName val="Bangunan Utama"/>
      <sheetName val="jml MAT"/>
      <sheetName val="jml UPH"/>
      <sheetName val="DU&amp;B"/>
      <sheetName val="CashFlow"/>
      <sheetName val="BAU"/>
      <sheetName val="ISIAN (2)"/>
      <sheetName val="BEK-UP-OVERLEY"/>
      <sheetName val="sal &amp; galian"/>
      <sheetName val="LPA"/>
      <sheetName val="bahu jalan"/>
      <sheetName val="Rekap ANLS 08"/>
      <sheetName val="Anls"/>
      <sheetName val="16-AC-27JULI"/>
      <sheetName val="BQ_ME-DOC"/>
      <sheetName val="Diameter"/>
      <sheetName val="HARGA 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nalisa Peralatan"/>
      <sheetName val="ANALISA"/>
      <sheetName val="Koef"/>
      <sheetName val="Div3"/>
      <sheetName val="4-Basic Price"/>
      <sheetName val="5-ALAT(1)"/>
      <sheetName val="BOQ"/>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_an"/>
    </sheetNames>
    <sheetDataSet>
      <sheetData sheetId="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_an"/>
    </sheet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LD-DAFT"/>
      <sheetName val="Up Date BOW"/>
      <sheetName val="Bahan"/>
      <sheetName val="Analisa"/>
      <sheetName val="BOW"/>
      <sheetName val="Guide"/>
      <sheetName val="NEW-DAFT"/>
    </sheetNames>
    <sheetDataSet>
      <sheetData sheetId="0"/>
      <sheetData sheetId="1"/>
      <sheetData sheetId="2"/>
      <sheetData sheetId="3"/>
      <sheetData sheetId="4"/>
      <sheetData sheetId="5"/>
      <sheetData sheetId="6"/>
      <sheetData sheetId="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BOW"/>
      <sheetName val="ANL-K"/>
      <sheetName val="B. Opr Alat"/>
      <sheetName val="Bahan +angkut muat"/>
      <sheetName val="Angkut"/>
      <sheetName val=" RAB 2011"/>
      <sheetName val="gg dwikora baru (3)"/>
      <sheetName val="gg dwikora baru (2)"/>
      <sheetName val="gg dwikora baru"/>
      <sheetName val="gg kebersihan realiti"/>
      <sheetName val="gg damai"/>
      <sheetName val="gg pribadi"/>
      <sheetName val="gg sahabat"/>
      <sheetName val="gg musik"/>
      <sheetName val="gg. keamanan"/>
      <sheetName val="Gg. Mushollah Ujung"/>
      <sheetName val="gg keindahan"/>
      <sheetName val="gg keindahan dalam"/>
      <sheetName val="gg keluarga"/>
      <sheetName val="gg A"/>
      <sheetName val="gg darso parto"/>
      <sheetName val="gg perbatasan"/>
      <sheetName val="gg kebersihan"/>
      <sheetName val="gg. keluarga komplek"/>
      <sheetName val="gg. mawar"/>
      <sheetName val="gg. keluarga"/>
      <sheetName val="gg sadikin"/>
      <sheetName val="RAB"/>
      <sheetName val="REKAPITULASI ANALISA"/>
      <sheetName val="UPAD-BAHAN-ALAT"/>
      <sheetName val="ANL-SNI"/>
      <sheetName val="ANL-EI"/>
      <sheetName val="BETON COR SNI 350"/>
      <sheetName val="BETON COR SNI 325"/>
      <sheetName val="BETON COR SNI 300"/>
      <sheetName val="BETON COR SNI 275"/>
      <sheetName val="BETON COR SNI 250"/>
      <sheetName val="BETON COR SNI 225"/>
      <sheetName val="BETON COR SNI 200"/>
      <sheetName val="BETON COR SNI 175"/>
      <sheetName val="BETON COR SNI 150"/>
      <sheetName val="BETON COR SNI 125"/>
      <sheetName val="BETON COR SNI 100"/>
      <sheetName val="alat konstruksi"/>
      <sheetName val="B__Opr_Alat"/>
      <sheetName val="Bahan_+angkut_muat"/>
      <sheetName val="_RAB_2011"/>
      <sheetName val="gg_dwikora_baru_(3)"/>
      <sheetName val="gg_dwikora_baru_(2)"/>
      <sheetName val="gg_dwikora_baru"/>
      <sheetName val="gg_kebersihan_realiti"/>
      <sheetName val="gg_damai"/>
      <sheetName val="gg_pribadi"/>
      <sheetName val="gg_sahabat"/>
      <sheetName val="gg_musik"/>
      <sheetName val="gg__keamanan"/>
      <sheetName val="Gg__Mushollah_Ujung"/>
      <sheetName val="gg_keindahan"/>
      <sheetName val="gg_keindahan_dalam"/>
      <sheetName val="gg_keluarga"/>
      <sheetName val="gg_A"/>
      <sheetName val="gg_darso_parto"/>
      <sheetName val="gg_perbatasan"/>
      <sheetName val="gg_kebersihan"/>
      <sheetName val="gg__keluarga_komplek"/>
      <sheetName val="gg__mawar"/>
      <sheetName val="gg__keluarga"/>
      <sheetName val="gg_sadikin"/>
      <sheetName val="REKAPITULASI_ANALISA"/>
      <sheetName val="BETON_COR_SNI_350"/>
      <sheetName val="BETON_COR_SNI_325"/>
      <sheetName val="BETON_COR_SNI_300"/>
      <sheetName val="BETON_COR_SNI_275"/>
      <sheetName val="BETON_COR_SNI_250"/>
      <sheetName val="BETON_COR_SNI_225"/>
      <sheetName val="BETON_COR_SNI_200"/>
      <sheetName val="BETON_COR_SNI_175"/>
      <sheetName val="BETON_COR_SNI_150"/>
      <sheetName val="BETON_COR_SNI_125"/>
      <sheetName val="BETON_COR_SNI_100"/>
      <sheetName val="alat_konstruk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INDUK"/>
      <sheetName val="DISCLAIMER"/>
      <sheetName val="4-Analisa Quarry"/>
      <sheetName val="4-formulir harga bahan"/>
      <sheetName val="Informasi"/>
      <sheetName val="Jadwal"/>
      <sheetName val="Harga Dasar"/>
      <sheetName val="Alat (1)"/>
      <sheetName val="Alat (2)"/>
      <sheetName val="Form Survey"/>
      <sheetName val="Sheet1"/>
      <sheetName val="Sheet2"/>
      <sheetName val="FORMAT "/>
      <sheetName val="SKH10.1(1)"/>
      <sheetName val="SKH10.1(2)"/>
      <sheetName val="SKH10.1(3)"/>
      <sheetName val="SKH10.1(4)"/>
      <sheetName val="SKH10.1(5)"/>
      <sheetName val="SKH10.1(6)"/>
      <sheetName val="skh10.1(10)"/>
      <sheetName val="SKH10.1(11)"/>
      <sheetName val="SKH10.1(13)"/>
      <sheetName val="P (2)"/>
      <sheetName val="SKH10.1(14)"/>
      <sheetName val="SKH10.1(17)"/>
      <sheetName val="K"/>
      <sheetName val="F"/>
      <sheetName val="B"/>
      <sheetName val="St"/>
      <sheetName val="L"/>
      <sheetName val="perhitungan bahan jadi"/>
      <sheetName val="Sheet3"/>
      <sheetName val="Cover"/>
      <sheetName val="%"/>
      <sheetName val="MAJOR"/>
      <sheetName val="Perhitungan Mobilisasi Alat"/>
      <sheetName val="Lalu Lintas"/>
      <sheetName val="Jembatan Sementara"/>
      <sheetName val="Analisa K3"/>
      <sheetName val="Agg Halus &amp; Kasar"/>
      <sheetName val="Agg A"/>
      <sheetName val="Agg B dan S"/>
      <sheetName val="Agg C"/>
      <sheetName val="Agg  CBR 60"/>
      <sheetName val="SMK3"/>
      <sheetName val="5-ALAT(1)"/>
      <sheetName val="5-ALAT(2)"/>
      <sheetName val="D8(3)"/>
      <sheetName val="D8(4)"/>
      <sheetName val="skh 10.2"/>
      <sheetName val="skh10.2.4"/>
      <sheetName val="BOQ"/>
      <sheetName val="REKAP"/>
      <sheetName val=" terbilang fisik"/>
      <sheetName val="Mobilisasi"/>
      <sheetName val="4-Basic Price"/>
      <sheetName val="Rekap Rutin"/>
      <sheetName val=" terbilang rutin"/>
      <sheetName val="BOQ Gabungan"/>
      <sheetName val="terbilang gabungan"/>
      <sheetName val="Jadwal Pel. Fisik"/>
      <sheetName val="Jadwal Pel. Fisik + Rutin"/>
      <sheetName val="JMD"/>
      <sheetName val="datalap"/>
      <sheetName val="Calculation Sheets"/>
      <sheetName val="Peta Quarry"/>
      <sheetName val="D1"/>
      <sheetName val="D2"/>
      <sheetName val="D3"/>
      <sheetName val="D4"/>
      <sheetName val="D5"/>
      <sheetName val="D6"/>
      <sheetName val="D7(1)"/>
      <sheetName val="D7(2)"/>
      <sheetName val="D8(1)"/>
      <sheetName val="D8(2)"/>
      <sheetName val="D9"/>
      <sheetName val="D10 LS-Rutin"/>
      <sheetName val="D10 Kuantitas"/>
      <sheetName val="D10 Analisa HSP"/>
    </sheetNames>
    <sheetDataSet>
      <sheetData sheetId="0">
        <row r="9">
          <cell r="G9">
            <v>12712.857142857143</v>
          </cell>
        </row>
      </sheetData>
      <sheetData sheetId="1">
        <row r="10">
          <cell r="AX10">
            <v>24897.816687499999</v>
          </cell>
        </row>
      </sheetData>
      <sheetData sheetId="2">
        <row r="7">
          <cell r="D7" t="str">
            <v>Kegiatan</v>
          </cell>
        </row>
      </sheetData>
      <sheetData sheetId="3">
        <row r="10">
          <cell r="AX10">
            <v>24897.816687499999</v>
          </cell>
        </row>
      </sheetData>
      <sheetData sheetId="4">
        <row r="7">
          <cell r="D7" t="str">
            <v>Kegiatan</v>
          </cell>
        </row>
      </sheetData>
      <sheetData sheetId="5">
        <row r="10">
          <cell r="AX10">
            <v>24897.816687499999</v>
          </cell>
        </row>
      </sheetData>
      <sheetData sheetId="6">
        <row r="7">
          <cell r="D7" t="str">
            <v>Kegiatan</v>
          </cell>
        </row>
        <row r="9">
          <cell r="G9">
            <v>12712.857142857143</v>
          </cell>
        </row>
        <row r="10">
          <cell r="G10">
            <v>22141.428571428572</v>
          </cell>
        </row>
        <row r="11">
          <cell r="G11">
            <v>23665.714285714286</v>
          </cell>
        </row>
        <row r="12">
          <cell r="G12">
            <v>14771.428571428574</v>
          </cell>
        </row>
        <row r="13">
          <cell r="G13">
            <v>20507.142857142859</v>
          </cell>
        </row>
        <row r="15">
          <cell r="G15">
            <v>24608.571428571431</v>
          </cell>
        </row>
        <row r="18">
          <cell r="G18">
            <v>19265.714285714286</v>
          </cell>
        </row>
        <row r="42">
          <cell r="G42">
            <v>199650</v>
          </cell>
        </row>
        <row r="43">
          <cell r="G43">
            <v>491590</v>
          </cell>
        </row>
        <row r="44">
          <cell r="G44">
            <v>554620</v>
          </cell>
        </row>
        <row r="46">
          <cell r="G46">
            <v>243210</v>
          </cell>
        </row>
        <row r="48">
          <cell r="G48">
            <v>118360</v>
          </cell>
        </row>
        <row r="49">
          <cell r="G49">
            <v>124410</v>
          </cell>
        </row>
        <row r="50">
          <cell r="G50">
            <v>13970</v>
          </cell>
        </row>
        <row r="55">
          <cell r="G55">
            <v>20790</v>
          </cell>
        </row>
        <row r="56">
          <cell r="G56">
            <v>22550</v>
          </cell>
        </row>
        <row r="58">
          <cell r="G58">
            <v>171270</v>
          </cell>
        </row>
        <row r="59">
          <cell r="G59">
            <v>60500</v>
          </cell>
        </row>
        <row r="61">
          <cell r="G61">
            <v>25850</v>
          </cell>
        </row>
        <row r="62">
          <cell r="G62">
            <v>4108500</v>
          </cell>
        </row>
        <row r="69">
          <cell r="G69">
            <v>404908.34562322684</v>
          </cell>
        </row>
        <row r="70">
          <cell r="G70">
            <v>350392.34562322684</v>
          </cell>
        </row>
        <row r="72">
          <cell r="G72">
            <v>270767.80062322685</v>
          </cell>
        </row>
        <row r="74">
          <cell r="G74">
            <v>11770</v>
          </cell>
        </row>
        <row r="76">
          <cell r="G76">
            <v>28050</v>
          </cell>
        </row>
        <row r="77">
          <cell r="G77">
            <v>33000</v>
          </cell>
        </row>
        <row r="87">
          <cell r="G87">
            <v>60307.5</v>
          </cell>
        </row>
      </sheetData>
      <sheetData sheetId="7">
        <row r="10">
          <cell r="AX10">
            <v>24897.816687499999</v>
          </cell>
        </row>
        <row r="12">
          <cell r="AX12">
            <v>133900.80836875</v>
          </cell>
        </row>
        <row r="13">
          <cell r="AX13">
            <v>81284.199800000002</v>
          </cell>
        </row>
        <row r="15">
          <cell r="AX15">
            <v>242412.32766875002</v>
          </cell>
        </row>
        <row r="16">
          <cell r="AW16">
            <v>471126.29108691734</v>
          </cell>
        </row>
        <row r="17">
          <cell r="AW17">
            <v>459389.99023355515</v>
          </cell>
        </row>
        <row r="20">
          <cell r="AX20">
            <v>347953.35696874995</v>
          </cell>
        </row>
        <row r="24">
          <cell r="AX24">
            <v>296839.6870875</v>
          </cell>
        </row>
        <row r="31">
          <cell r="AX31">
            <v>34220.891431249998</v>
          </cell>
        </row>
        <row r="32">
          <cell r="AX32">
            <v>15841.637849999999</v>
          </cell>
        </row>
        <row r="33">
          <cell r="AX33">
            <v>105411.3026</v>
          </cell>
        </row>
        <row r="54">
          <cell r="AX54">
            <v>59756.728450000002</v>
          </cell>
        </row>
        <row r="55">
          <cell r="AX55">
            <v>15327.185187499997</v>
          </cell>
        </row>
        <row r="63">
          <cell r="AX63">
            <v>3734.7749999999996</v>
          </cell>
        </row>
        <row r="64">
          <cell r="AX64">
            <v>298782</v>
          </cell>
        </row>
        <row r="65">
          <cell r="AX65">
            <v>4979.7</v>
          </cell>
        </row>
        <row r="66">
          <cell r="AW66">
            <v>189228.59999999998</v>
          </cell>
          <cell r="AX66">
            <v>189228.59999999998</v>
          </cell>
        </row>
        <row r="67">
          <cell r="AX67">
            <v>20642.1583125</v>
          </cell>
        </row>
      </sheetData>
      <sheetData sheetId="8">
        <row r="1377">
          <cell r="H1377">
            <v>1.5</v>
          </cell>
        </row>
      </sheetData>
      <sheetData sheetId="9"/>
      <sheetData sheetId="10"/>
      <sheetData sheetId="11"/>
      <sheetData sheetId="12">
        <row r="6">
          <cell r="B6" t="str">
            <v>SKh-1.10.1.(3)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row r="15">
          <cell r="AX15">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D7" t="str">
            <v>Kegiatan</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9">
          <cell r="G9">
            <v>12712.857142857143</v>
          </cell>
        </row>
      </sheetData>
      <sheetData sheetId="65">
        <row r="1377">
          <cell r="H1377">
            <v>1.5</v>
          </cell>
        </row>
      </sheetData>
      <sheetData sheetId="66">
        <row r="6">
          <cell r="B6" t="str">
            <v>SKh-1.10.1.(3)</v>
          </cell>
        </row>
      </sheetData>
      <sheetData sheetId="67"/>
      <sheetData sheetId="68"/>
      <sheetData sheetId="69">
        <row r="10">
          <cell r="AX10">
            <v>24897.816687499999</v>
          </cell>
        </row>
      </sheetData>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H.Satuan"/>
      <sheetName val="Proses"/>
      <sheetName val="BILL"/>
      <sheetName val="Jam Alat"/>
      <sheetName val="Item2"/>
      <sheetName val="Item3"/>
      <sheetName val="Item5"/>
      <sheetName val="Item6"/>
      <sheetName val="Item7"/>
      <sheetName val="Item8"/>
      <sheetName val="Item9"/>
      <sheetName val="Gorong-2"/>
      <sheetName val="Pas-batu"/>
      <sheetName val="Angkut"/>
      <sheetName val="Franco BC"/>
      <sheetName val="crushing_pro"/>
      <sheetName val="hauling_pro"/>
      <sheetName val="mixpro"/>
      <sheetName val="spread_pro"/>
      <sheetName val="kapasitas"/>
      <sheetName val="Sum"/>
      <sheetName val="Analisa alat"/>
      <sheetName val="H_Satuan"/>
      <sheetName val="Alt"/>
      <sheetName val="1"/>
      <sheetName val="Price"/>
      <sheetName val="Alt2"/>
      <sheetName val="HK"/>
      <sheetName val="Q"/>
      <sheetName val="Rkp"/>
      <sheetName val="5-ALAT(1)"/>
      <sheetName val="4-Basic Price"/>
      <sheetName val="BQ PPK"/>
      <sheetName val="BOQ"/>
      <sheetName val="Informasi"/>
      <sheetName val="D7(3)"/>
      <sheetName val="D2"/>
      <sheetName val="BAG-2"/>
      <sheetName val="BAG_2"/>
      <sheetName val="FINISHING"/>
      <sheetName val="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ATA-ALAT"/>
      <sheetName val="AN-ALAT"/>
      <sheetName val="HIT-BAHAN"/>
      <sheetName val="HRG DASAR UPAH BAHAN"/>
      <sheetName val="OVERHAED"/>
      <sheetName val="ANALISA TEKNIS"/>
      <sheetName val="ANALISA-HST"/>
      <sheetName val="RAB"/>
      <sheetName val="SURAT - PEN"/>
      <sheetName val="JADWAL"/>
      <sheetName val="PERHITUNGAN TKDN"/>
      <sheetName val="Sub-Kont"/>
      <sheetName val="NWP"/>
      <sheetName val="METODE"/>
      <sheetName val="SMK-3"/>
      <sheetName val="SPEKTEK"/>
      <sheetName val="JAD-TBA"/>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si"/>
      <sheetName val="ANALISA"/>
      <sheetName val="HSAlat"/>
      <sheetName val="HSPekerja"/>
      <sheetName val="HSBahan"/>
      <sheetName val="hps"/>
      <sheetName val="hps ksng"/>
      <sheetName val="buoy"/>
      <sheetName val="Rekapksng"/>
      <sheetName val="Anlksg"/>
    </sheetNames>
    <sheetDataSet>
      <sheetData sheetId="0" refreshError="1"/>
      <sheetData sheetId="1">
        <row r="121">
          <cell r="H121">
            <v>112340</v>
          </cell>
        </row>
        <row r="144">
          <cell r="H144">
            <v>86100</v>
          </cell>
        </row>
        <row r="215">
          <cell r="H215">
            <v>191020</v>
          </cell>
        </row>
        <row r="241">
          <cell r="H241">
            <v>610500</v>
          </cell>
        </row>
        <row r="251">
          <cell r="H251">
            <v>457470</v>
          </cell>
        </row>
        <row r="272">
          <cell r="H272">
            <v>187663</v>
          </cell>
        </row>
        <row r="486">
          <cell r="H486">
            <v>2271980</v>
          </cell>
        </row>
        <row r="493">
          <cell r="H493">
            <v>5997220</v>
          </cell>
        </row>
        <row r="501">
          <cell r="H501">
            <v>5774860</v>
          </cell>
        </row>
        <row r="510">
          <cell r="H510">
            <v>6018780</v>
          </cell>
        </row>
        <row r="519">
          <cell r="H519">
            <v>1320530</v>
          </cell>
        </row>
        <row r="616">
          <cell r="H616">
            <v>121230</v>
          </cell>
        </row>
        <row r="628">
          <cell r="H628">
            <v>124230</v>
          </cell>
        </row>
        <row r="674">
          <cell r="H674">
            <v>4756100</v>
          </cell>
        </row>
        <row r="736">
          <cell r="H736">
            <v>187076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STER"/>
      <sheetName val="ANALIS-ALAT"/>
      <sheetName val="AN-ALT"/>
      <sheetName val="HST"/>
      <sheetName val="INF-UMUM"/>
      <sheetName val="AN-HSD"/>
      <sheetName val="AN-Agregat"/>
      <sheetName val="Ur-ANALAT"/>
      <sheetName val="UR-ANHST"/>
      <sheetName val="ANALISA"/>
      <sheetName val="SRT-PENAWRAN"/>
      <sheetName val="RAB"/>
      <sheetName val="Rekapitulasi"/>
      <sheetName val="ANALISA-MOB"/>
      <sheetName val="LAM-6"/>
      <sheetName val="NETWORK"/>
      <sheetName val="Metode"/>
      <sheetName val="JADWAL"/>
      <sheetName val="JAD-TENAGA"/>
      <sheetName val="SUBKO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Volume"/>
      <sheetName val="RIN"/>
      <sheetName val="Cover RAB"/>
      <sheetName val="Analisa"/>
      <sheetName val="Rekap"/>
      <sheetName val="RAB "/>
      <sheetName val="sni"/>
      <sheetName val="U&amp;B"/>
    </sheetNames>
    <sheetDataSet>
      <sheetData sheetId="0">
        <row r="2">
          <cell r="E2" t="str">
            <v>KEMENTERIAN KELAUTAN DAN PERIKANAN</v>
          </cell>
        </row>
        <row r="4">
          <cell r="A4" t="str">
            <v>SATUAN KERJA</v>
          </cell>
          <cell r="E4" t="str">
            <v>PELABUHAN PERIKANAN SAMUDERA BELAWAN</v>
          </cell>
        </row>
        <row r="12">
          <cell r="A12" t="str">
            <v>T. A.</v>
          </cell>
          <cell r="E12">
            <v>2011</v>
          </cell>
        </row>
        <row r="16">
          <cell r="E16" t="str">
            <v>Medan,    Maret 2011</v>
          </cell>
        </row>
        <row r="18">
          <cell r="E18" t="str">
            <v>CV. ARISPA UTAMA</v>
          </cell>
        </row>
        <row r="20">
          <cell r="A20" t="str">
            <v>Disetujui Oleh :</v>
          </cell>
          <cell r="E20" t="str">
            <v>Ir. HASOLOAN PASARIBU</v>
          </cell>
        </row>
        <row r="22">
          <cell r="E22" t="str">
            <v xml:space="preserve">Direktur </v>
          </cell>
        </row>
        <row r="24">
          <cell r="A24" t="str">
            <v>Dibuat Oleh :</v>
          </cell>
        </row>
        <row r="28">
          <cell r="B28" t="str">
            <v>OH</v>
          </cell>
        </row>
        <row r="29">
          <cell r="B29" t="str">
            <v>M³</v>
          </cell>
        </row>
        <row r="30">
          <cell r="B30" t="str">
            <v>M²</v>
          </cell>
        </row>
        <row r="31">
          <cell r="B31" t="str">
            <v>M'</v>
          </cell>
        </row>
        <row r="32">
          <cell r="B32" t="str">
            <v>Zak</v>
          </cell>
        </row>
        <row r="33">
          <cell r="B33" t="str">
            <v>Kg</v>
          </cell>
        </row>
        <row r="34">
          <cell r="B34" t="str">
            <v>Btg</v>
          </cell>
        </row>
        <row r="35">
          <cell r="B35" t="str">
            <v>Lbr</v>
          </cell>
        </row>
        <row r="36">
          <cell r="B36" t="str">
            <v>Bh</v>
          </cell>
        </row>
        <row r="38">
          <cell r="B38" t="str">
            <v>Rol</v>
          </cell>
        </row>
        <row r="39">
          <cell r="B39" t="str">
            <v>Set</v>
          </cell>
        </row>
        <row r="40">
          <cell r="B40" t="str">
            <v>Unit</v>
          </cell>
        </row>
        <row r="41">
          <cell r="B41" t="str">
            <v>Ttk</v>
          </cell>
        </row>
        <row r="42">
          <cell r="B42" t="str">
            <v>Ltr</v>
          </cell>
        </row>
        <row r="43">
          <cell r="B43" t="str">
            <v>Ls</v>
          </cell>
        </row>
        <row r="44">
          <cell r="B44" t="str">
            <v>Upah+bahan</v>
          </cell>
        </row>
        <row r="45">
          <cell r="B45" t="str">
            <v>Upah</v>
          </cell>
        </row>
        <row r="46">
          <cell r="B46" t="str">
            <v>Bahan</v>
          </cell>
        </row>
        <row r="52">
          <cell r="B52" t="str">
            <v>( Rp )</v>
          </cell>
        </row>
        <row r="53">
          <cell r="B53" t="str">
            <v>Harga</v>
          </cell>
        </row>
        <row r="54">
          <cell r="B54" t="str">
            <v>Satuan</v>
          </cell>
        </row>
        <row r="55">
          <cell r="B55" t="str">
            <v>Jumlah</v>
          </cell>
        </row>
        <row r="58">
          <cell r="B58" t="str">
            <v>Uraian</v>
          </cell>
        </row>
        <row r="59">
          <cell r="B59" t="str">
            <v>Stn.</v>
          </cell>
        </row>
        <row r="61">
          <cell r="B61" t="str">
            <v>No.</v>
          </cell>
        </row>
        <row r="63">
          <cell r="B63" t="str">
            <v>Koef.</v>
          </cell>
        </row>
        <row r="64">
          <cell r="B64" t="str">
            <v>Jumlah</v>
          </cell>
        </row>
        <row r="65">
          <cell r="B65" t="str">
            <v>Jumlah ( 1 )</v>
          </cell>
        </row>
        <row r="66">
          <cell r="B66" t="str">
            <v>Jumlah ( 2 )</v>
          </cell>
        </row>
        <row r="67">
          <cell r="B67" t="str">
            <v>Jumlah ( 1 ) + ( 2 )</v>
          </cell>
        </row>
      </sheetData>
      <sheetData sheetId="1"/>
      <sheetData sheetId="2" refreshError="1"/>
      <sheetData sheetId="3" refreshError="1"/>
      <sheetData sheetId="4" refreshError="1"/>
      <sheetData sheetId="5"/>
      <sheetData sheetId="6" refreshError="1"/>
      <sheetData sheetId="7"/>
      <sheetData sheetId="8">
        <row r="16">
          <cell r="L16">
            <v>0</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H-SAT"/>
      <sheetName val="ANLS"/>
      <sheetName val="610.04"/>
      <sheetName val="610.05"/>
      <sheetName val="610.06"/>
      <sheetName val="610.07A"/>
      <sheetName val="610.08"/>
      <sheetName val="MAP"/>
      <sheetName val="Angkut material"/>
      <sheetName val="Sheet1"/>
      <sheetName val="Alat"/>
      <sheetName val="Metode"/>
    </sheetNames>
    <sheetDataSet>
      <sheetData sheetId="0" refreshError="1"/>
      <sheetData sheetId="1" refreshError="1"/>
      <sheetData sheetId="2" refreshError="1">
        <row r="12">
          <cell r="H12">
            <v>3780</v>
          </cell>
        </row>
        <row r="13">
          <cell r="H13">
            <v>4710</v>
          </cell>
        </row>
        <row r="14">
          <cell r="H14">
            <v>4710</v>
          </cell>
        </row>
        <row r="19">
          <cell r="H19">
            <v>4920</v>
          </cell>
        </row>
        <row r="20">
          <cell r="H20">
            <v>4920</v>
          </cell>
        </row>
        <row r="90">
          <cell r="H90">
            <v>45829</v>
          </cell>
        </row>
        <row r="91">
          <cell r="H91">
            <v>359172</v>
          </cell>
        </row>
        <row r="92">
          <cell r="H92">
            <v>65829</v>
          </cell>
        </row>
        <row r="93">
          <cell r="H93">
            <v>181686</v>
          </cell>
        </row>
        <row r="94">
          <cell r="H94">
            <v>329572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Bahan"/>
      <sheetName val="K"/>
      <sheetName val="E"/>
      <sheetName val="Angkut"/>
      <sheetName val="RAB"/>
      <sheetName val="Alat"/>
      <sheetName val="TS"/>
      <sheetName val="Surat"/>
      <sheetName val="SPK"/>
      <sheetName val="K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Analisa"/>
      <sheetName val="QUARY"/>
      <sheetName val="BAHAN"/>
      <sheetName val="UPAH"/>
    </sheetNames>
    <sheetDataSet>
      <sheetData sheetId="0" refreshError="1"/>
      <sheetData sheetId="1" refreshError="1"/>
      <sheetData sheetId="2" refreshError="1">
        <row r="22">
          <cell r="L22">
            <v>34666</v>
          </cell>
        </row>
        <row r="55">
          <cell r="L55">
            <v>153694</v>
          </cell>
        </row>
        <row r="68">
          <cell r="L68">
            <v>4851660</v>
          </cell>
        </row>
        <row r="111">
          <cell r="L111">
            <v>143824.6</v>
          </cell>
        </row>
        <row r="123">
          <cell r="L123">
            <v>109817.60000000001</v>
          </cell>
        </row>
        <row r="242">
          <cell r="L242">
            <v>60418</v>
          </cell>
        </row>
        <row r="321">
          <cell r="L321">
            <v>4847563.7745139487</v>
          </cell>
        </row>
      </sheetData>
      <sheetData sheetId="3" refreshError="1">
        <row r="216">
          <cell r="Q216">
            <v>62192.746151996158</v>
          </cell>
        </row>
        <row r="362">
          <cell r="Q362">
            <v>34835.731866281865</v>
          </cell>
        </row>
      </sheetData>
      <sheetData sheetId="4" refreshError="1">
        <row r="43">
          <cell r="L43">
            <v>57800</v>
          </cell>
        </row>
      </sheetData>
      <sheetData sheetId="5"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Daftar Kuantitas"/>
      <sheetName val="boq"/>
      <sheetName val="Umum"/>
      <sheetName val="Quarry"/>
      <sheetName val="Basic"/>
      <sheetName val="Agregat"/>
      <sheetName val="Div_5"/>
      <sheetName val="D - 1"/>
      <sheetName val="D - 2"/>
      <sheetName val="D - 3"/>
      <sheetName val="D - 4"/>
      <sheetName val="D - 6"/>
      <sheetName val="D - 7"/>
      <sheetName val="D - 8"/>
      <sheetName val="D - 9"/>
      <sheetName val="D - 10"/>
      <sheetName val="D -12"/>
      <sheetName val="D - 13"/>
      <sheetName va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ukan "/>
      <sheetName val="Hrg Dsr"/>
      <sheetName val="AHS_ars"/>
      <sheetName val="Item2"/>
      <sheetName val="Gorong-2"/>
      <sheetName val="Alat DC"/>
      <sheetName val="H.Satuan"/>
      <sheetName val="BQ diva"/>
      <sheetName val="Item3"/>
      <sheetName val="Item4"/>
      <sheetName val="Item5"/>
      <sheetName val="Item6"/>
      <sheetName val="Item7"/>
      <sheetName val="Item8"/>
      <sheetName val="Item9"/>
      <sheetName val="DC"/>
      <sheetName val="camp"/>
      <sheetName val="Pas-batu"/>
      <sheetName val="H_Satuan"/>
      <sheetName val="Cover"/>
      <sheetName val="penawaran elianto"/>
      <sheetName val="daf-3(OK)"/>
      <sheetName val="TE TS FA LAN MATV"/>
      <sheetName val="AO_UMUM"/>
      <sheetName val="BAHAN"/>
      <sheetName val="daf-7(OK)"/>
      <sheetName val="MAPP"/>
      <sheetName val="rek det 1-3"/>
      <sheetName val="5-ALAT(1)"/>
      <sheetName val="4-Basic Price"/>
      <sheetName val="ALAT-hitungan"/>
      <sheetName val="Analisa"/>
      <sheetName val="Bahan+Upah"/>
      <sheetName val="upah_borong"/>
      <sheetName val="harsat"/>
      <sheetName val="satuan_pek"/>
      <sheetName val="harga lama"/>
      <sheetName val="An-Alat"/>
      <sheetName val="daf_3_OK_"/>
      <sheetName val="daf_7_OK_"/>
      <sheetName val="RAB ELEKTRIKAL 1A "/>
      <sheetName val="RAB MEKANIKAL 1A"/>
      <sheetName val="RAB DIESEL GENSET 1A"/>
      <sheetName val="FINISHING"/>
      <sheetName val="Plumbing"/>
      <sheetName val="analisa teknis"/>
      <sheetName val="HRG BHN"/>
      <sheetName val="villa"/>
      <sheetName val="Cover (x)"/>
      <sheetName val="Cor Apt"/>
      <sheetName val="Anls"/>
      <sheetName val="HARGA SATUAN"/>
      <sheetName val="Plumbing &amp; Fire"/>
      <sheetName val="ANAL2"/>
      <sheetName val="ANAL1"/>
      <sheetName val="SAT-BHN"/>
      <sheetName val="BAG_2"/>
      <sheetName val="anal"/>
      <sheetName val="Sheet1"/>
      <sheetName val="bau"/>
      <sheetName val="Material"/>
      <sheetName val="DAF-5"/>
      <sheetName val="ANALISA PEK.UMUM"/>
      <sheetName val="dasboard"/>
      <sheetName val="PONDASI"/>
      <sheetName val="BESI"/>
      <sheetName val="B.PONDASI"/>
      <sheetName val="Lt. DSR"/>
      <sheetName val="B. Lt. DSR"/>
      <sheetName val="Lt. 2"/>
      <sheetName val="B. Lt. 2"/>
      <sheetName val="Lt. 3"/>
      <sheetName val="B. Lt. 3"/>
      <sheetName val="Lt. 4"/>
      <sheetName val="B. Lt. 4"/>
      <sheetName val="DAK"/>
      <sheetName val="B. DAK"/>
      <sheetName val="HB "/>
      <sheetName val="prelim"/>
      <sheetName val="HARGA MATERIAL"/>
      <sheetName val="Lamp-4 Sat-Das"/>
      <sheetName val="Lamp-4 Analisa"/>
      <sheetName val="mech"/>
      <sheetName val="Kr tengahDiva_CAMP"/>
      <sheetName val="III.Junior PTI"/>
      <sheetName val="VII.SMP"/>
      <sheetName val="Rekap ME"/>
      <sheetName val="I &amp; II.site"/>
      <sheetName val="XX.Penunjang"/>
      <sheetName val="Inputs"/>
      <sheetName val="breakdown"/>
      <sheetName val="DCS"/>
      <sheetName val="ANALYSER"/>
      <sheetName val="ARS"/>
      <sheetName val="4"/>
      <sheetName val="12"/>
      <sheetName val="3"/>
      <sheetName val="13"/>
      <sheetName val="7"/>
      <sheetName val="8"/>
      <sheetName val="6"/>
      <sheetName val="11"/>
      <sheetName val="5"/>
      <sheetName val="adukan_"/>
      <sheetName val="Hrg_Dsr"/>
      <sheetName val="Alat_DC"/>
      <sheetName val="H_Satuan1"/>
      <sheetName val="BQ_diva"/>
      <sheetName val="rek det 1_3"/>
      <sheetName val="IMPEADENCE MAP 취수장"/>
      <sheetName val="Rekap"/>
      <sheetName val="harga"/>
      <sheetName val="RAB 2007"/>
      <sheetName val="perkerasan rigid"/>
      <sheetName val="1"/>
      <sheetName val="lap-bulan"/>
      <sheetName val="Harga Bahan &amp; Upah "/>
      <sheetName val="Harga sewa alat"/>
      <sheetName val="D7"/>
      <sheetName val="divI"/>
      <sheetName val="Basic Price"/>
      <sheetName val="HS Alat"/>
      <sheetName val="A"/>
      <sheetName val="bhn-upah"/>
      <sheetName val="dt"/>
      <sheetName val="Currency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uantitas &amp; Harga"/>
      <sheetName val="AC-WC AsbP"/>
      <sheetName val="AC-BC AsbP"/>
      <sheetName val="AC-Base AsbP"/>
      <sheetName val="AC-WC AsbP (L)"/>
      <sheetName val="AC-BC AsbP (L)"/>
      <sheetName val="AC-Base AsbP (L)"/>
      <sheetName val="Basic Price"/>
      <sheetName val="AC-WC Asb (H)"/>
      <sheetName val="AC-BC Asb (H)"/>
      <sheetName val="AC-Base Asb (H)"/>
      <sheetName val="AC-WC Asb (H) (L)"/>
      <sheetName val="AC-BC Asb (H) (L)"/>
      <sheetName val="AC-Base Asb (H) (L)"/>
    </sheetNames>
    <sheetDataSet>
      <sheetData sheetId="0"/>
      <sheetData sheetId="1">
        <row r="21">
          <cell r="H21">
            <v>1353030000</v>
          </cell>
        </row>
        <row r="40">
          <cell r="H40" t="e">
            <v>#REF!</v>
          </cell>
        </row>
        <row r="65">
          <cell r="H65" t="e">
            <v>#REF!</v>
          </cell>
        </row>
        <row r="99">
          <cell r="H99">
            <v>1342731.5306787749</v>
          </cell>
        </row>
        <row r="114">
          <cell r="H114" t="e">
            <v>#REF!</v>
          </cell>
        </row>
        <row r="183">
          <cell r="H183" t="e">
            <v>#REF!</v>
          </cell>
        </row>
        <row r="362">
          <cell r="H362" t="e">
            <v>#REF!</v>
          </cell>
        </row>
        <row r="436">
          <cell r="H436" t="e">
            <v>#REF!</v>
          </cell>
        </row>
        <row r="483">
          <cell r="H483" t="e">
            <v>#REF!</v>
          </cell>
        </row>
        <row r="499">
          <cell r="H499">
            <v>983024.35132303927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gan"/>
      <sheetName val="sche mOB"/>
      <sheetName val="Personil "/>
      <sheetName val="alat"/>
      <sheetName val="sche"/>
      <sheetName val="REKAP"/>
      <sheetName val="RAB"/>
      <sheetName val="(ANALISA-lain)"/>
      <sheetName val="ANL-PEMEL"/>
      <sheetName val="HRG-MOB"/>
      <sheetName val="HRGDASAR"/>
      <sheetName val="KOEF"/>
      <sheetName val="METODa"/>
      <sheetName val="s.pnwran"/>
      <sheetName val="methode bandara"/>
      <sheetName val="an waktu"/>
      <sheetName val="keb-BHN"/>
      <sheetName val="sche-bhn"/>
      <sheetName val="per-alat"/>
      <sheetName val="SCHE ALAT"/>
      <sheetName val="SCHE-PERSONIL"/>
      <sheetName val="L-9s.d 11(KONFIRMASI)"/>
      <sheetName val="BIAYA OP"/>
      <sheetName val="usul alat"/>
      <sheetName val="AN-ALAT"/>
      <sheetName val="s.PDN"/>
      <sheetName val="ceklist"/>
      <sheetName val="batas"/>
      <sheetName val="daftar alat pemb-07"/>
      <sheetName val="Personil Pemb-07"/>
      <sheetName val="struktur &amp; flow chart"/>
      <sheetName val="Mitra&amp;subkon"/>
      <sheetName val="DMPU"/>
      <sheetName val="DAF-ALAT"/>
      <sheetName val="M0T"/>
      <sheetName val="L-7(MOS)"/>
      <sheetName val="M0S"/>
      <sheetName val="AGG"/>
      <sheetName val="UMUM"/>
      <sheetName val="SUBKONT"/>
      <sheetName val="MOBALAT"/>
      <sheetName val="TIDAK DICETAK"/>
      <sheetName val="S.P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7">
          <cell r="R17">
            <v>0</v>
          </cell>
          <cell r="S17">
            <v>1.6</v>
          </cell>
          <cell r="T17">
            <v>1.6</v>
          </cell>
          <cell r="U17">
            <v>1.6</v>
          </cell>
          <cell r="V17">
            <v>1.6</v>
          </cell>
          <cell r="W17">
            <v>0</v>
          </cell>
          <cell r="X17">
            <v>0</v>
          </cell>
          <cell r="Y17">
            <v>0</v>
          </cell>
          <cell r="Z17">
            <v>0</v>
          </cell>
          <cell r="AA17">
            <v>0</v>
          </cell>
          <cell r="AB17">
            <v>0</v>
          </cell>
          <cell r="AC17">
            <v>0</v>
          </cell>
          <cell r="AE17">
            <v>0</v>
          </cell>
          <cell r="AG17">
            <v>0</v>
          </cell>
          <cell r="AH17">
            <v>0</v>
          </cell>
          <cell r="AJ17">
            <v>0</v>
          </cell>
          <cell r="AK17">
            <v>0</v>
          </cell>
          <cell r="AL17">
            <v>0</v>
          </cell>
        </row>
        <row r="19">
          <cell r="O19">
            <v>2</v>
          </cell>
          <cell r="Q19">
            <v>0</v>
          </cell>
          <cell r="R19">
            <v>0</v>
          </cell>
          <cell r="S19">
            <v>2</v>
          </cell>
          <cell r="T19">
            <v>2</v>
          </cell>
          <cell r="U19">
            <v>2</v>
          </cell>
          <cell r="V19">
            <v>2</v>
          </cell>
          <cell r="W19">
            <v>0</v>
          </cell>
          <cell r="X19">
            <v>0</v>
          </cell>
          <cell r="Y19">
            <v>0</v>
          </cell>
          <cell r="Z19">
            <v>0</v>
          </cell>
          <cell r="AA19">
            <v>0</v>
          </cell>
          <cell r="AB19">
            <v>0</v>
          </cell>
          <cell r="AC19">
            <v>0</v>
          </cell>
          <cell r="AE19">
            <v>0</v>
          </cell>
          <cell r="AG19">
            <v>0</v>
          </cell>
          <cell r="AH19">
            <v>0</v>
          </cell>
          <cell r="AJ19">
            <v>0</v>
          </cell>
          <cell r="AK19">
            <v>0</v>
          </cell>
          <cell r="AL19">
            <v>0</v>
          </cell>
        </row>
        <row r="20">
          <cell r="O20">
            <v>3</v>
          </cell>
          <cell r="Q20">
            <v>0</v>
          </cell>
          <cell r="R20">
            <v>0</v>
          </cell>
          <cell r="S20">
            <v>3</v>
          </cell>
          <cell r="T20">
            <v>3</v>
          </cell>
          <cell r="U20">
            <v>3</v>
          </cell>
          <cell r="V20">
            <v>3</v>
          </cell>
          <cell r="W20">
            <v>0</v>
          </cell>
          <cell r="X20">
            <v>0</v>
          </cell>
          <cell r="Y20">
            <v>0</v>
          </cell>
          <cell r="Z20">
            <v>0</v>
          </cell>
          <cell r="AA20">
            <v>0</v>
          </cell>
          <cell r="AB20">
            <v>0</v>
          </cell>
          <cell r="AC20">
            <v>0</v>
          </cell>
          <cell r="AE20">
            <v>0</v>
          </cell>
          <cell r="AG20">
            <v>0</v>
          </cell>
          <cell r="AH20">
            <v>0</v>
          </cell>
          <cell r="AJ20">
            <v>0</v>
          </cell>
          <cell r="AK20">
            <v>0</v>
          </cell>
          <cell r="AL20">
            <v>0</v>
          </cell>
        </row>
        <row r="21">
          <cell r="S21">
            <v>0</v>
          </cell>
          <cell r="T21">
            <v>0</v>
          </cell>
          <cell r="U21">
            <v>0</v>
          </cell>
          <cell r="V21">
            <v>0</v>
          </cell>
          <cell r="W21">
            <v>1.0685</v>
          </cell>
          <cell r="X21">
            <v>1.0685</v>
          </cell>
          <cell r="Y21">
            <v>0</v>
          </cell>
          <cell r="Z21">
            <v>0</v>
          </cell>
          <cell r="AA21">
            <v>0</v>
          </cell>
          <cell r="AB21">
            <v>0</v>
          </cell>
          <cell r="AC21">
            <v>0</v>
          </cell>
          <cell r="AE21">
            <v>0</v>
          </cell>
          <cell r="AG21">
            <v>0</v>
          </cell>
          <cell r="AH21">
            <v>0</v>
          </cell>
          <cell r="AJ21">
            <v>0</v>
          </cell>
          <cell r="AK21">
            <v>0</v>
          </cell>
          <cell r="AL21">
            <v>0</v>
          </cell>
        </row>
        <row r="23">
          <cell r="O23">
            <v>12</v>
          </cell>
          <cell r="Q23">
            <v>0</v>
          </cell>
          <cell r="R23">
            <v>0</v>
          </cell>
          <cell r="S23">
            <v>0</v>
          </cell>
          <cell r="T23">
            <v>0</v>
          </cell>
          <cell r="U23">
            <v>0</v>
          </cell>
          <cell r="V23">
            <v>0</v>
          </cell>
          <cell r="W23">
            <v>12</v>
          </cell>
          <cell r="X23">
            <v>12</v>
          </cell>
          <cell r="Y23">
            <v>0</v>
          </cell>
          <cell r="Z23">
            <v>0</v>
          </cell>
          <cell r="AA23">
            <v>0</v>
          </cell>
          <cell r="AB23">
            <v>0</v>
          </cell>
          <cell r="AC23">
            <v>0</v>
          </cell>
          <cell r="AE23">
            <v>0</v>
          </cell>
          <cell r="AG23">
            <v>0</v>
          </cell>
          <cell r="AH23">
            <v>0</v>
          </cell>
          <cell r="AJ23">
            <v>0</v>
          </cell>
          <cell r="AK23">
            <v>0</v>
          </cell>
          <cell r="AL23">
            <v>0</v>
          </cell>
        </row>
        <row r="24">
          <cell r="O24">
            <v>36</v>
          </cell>
          <cell r="Q24">
            <v>0</v>
          </cell>
          <cell r="R24">
            <v>0</v>
          </cell>
          <cell r="S24">
            <v>0</v>
          </cell>
          <cell r="T24">
            <v>0</v>
          </cell>
          <cell r="U24">
            <v>0</v>
          </cell>
          <cell r="V24">
            <v>0</v>
          </cell>
          <cell r="W24">
            <v>36</v>
          </cell>
          <cell r="X24">
            <v>36</v>
          </cell>
          <cell r="Y24">
            <v>0</v>
          </cell>
          <cell r="Z24">
            <v>0</v>
          </cell>
          <cell r="AA24">
            <v>0</v>
          </cell>
          <cell r="AB24">
            <v>0</v>
          </cell>
          <cell r="AC24">
            <v>0</v>
          </cell>
          <cell r="AE24">
            <v>0</v>
          </cell>
          <cell r="AG24">
            <v>0</v>
          </cell>
          <cell r="AH24">
            <v>0</v>
          </cell>
          <cell r="AJ24">
            <v>0</v>
          </cell>
          <cell r="AK24">
            <v>0</v>
          </cell>
          <cell r="AL24">
            <v>0</v>
          </cell>
        </row>
        <row r="25">
          <cell r="O25">
            <v>96</v>
          </cell>
          <cell r="Q25">
            <v>0</v>
          </cell>
          <cell r="R25">
            <v>0</v>
          </cell>
          <cell r="S25">
            <v>0</v>
          </cell>
          <cell r="T25">
            <v>0</v>
          </cell>
          <cell r="U25">
            <v>0</v>
          </cell>
          <cell r="V25">
            <v>0</v>
          </cell>
          <cell r="W25">
            <v>96</v>
          </cell>
          <cell r="X25">
            <v>96</v>
          </cell>
          <cell r="Y25">
            <v>0</v>
          </cell>
          <cell r="Z25">
            <v>0</v>
          </cell>
          <cell r="AA25">
            <v>0</v>
          </cell>
          <cell r="AB25">
            <v>0</v>
          </cell>
          <cell r="AC25">
            <v>0</v>
          </cell>
          <cell r="AE25">
            <v>0</v>
          </cell>
          <cell r="AG25">
            <v>0</v>
          </cell>
          <cell r="AH25">
            <v>0</v>
          </cell>
          <cell r="AJ25">
            <v>0</v>
          </cell>
          <cell r="AK25">
            <v>0</v>
          </cell>
          <cell r="AL25">
            <v>0</v>
          </cell>
        </row>
        <row r="27">
          <cell r="O27">
            <v>972</v>
          </cell>
          <cell r="Q27">
            <v>0</v>
          </cell>
          <cell r="R27">
            <v>0</v>
          </cell>
          <cell r="S27">
            <v>0</v>
          </cell>
          <cell r="T27">
            <v>0</v>
          </cell>
          <cell r="U27">
            <v>0</v>
          </cell>
          <cell r="V27">
            <v>0</v>
          </cell>
          <cell r="W27">
            <v>486</v>
          </cell>
          <cell r="X27">
            <v>486</v>
          </cell>
          <cell r="Y27">
            <v>0</v>
          </cell>
          <cell r="Z27">
            <v>0</v>
          </cell>
          <cell r="AA27">
            <v>0</v>
          </cell>
          <cell r="AB27">
            <v>0</v>
          </cell>
          <cell r="AC27">
            <v>0</v>
          </cell>
          <cell r="AE27">
            <v>0</v>
          </cell>
          <cell r="AG27">
            <v>0</v>
          </cell>
          <cell r="AH27">
            <v>0</v>
          </cell>
          <cell r="AJ27">
            <v>0</v>
          </cell>
          <cell r="AK27">
            <v>0</v>
          </cell>
          <cell r="AL27">
            <v>0</v>
          </cell>
        </row>
        <row r="28">
          <cell r="O28">
            <v>423</v>
          </cell>
          <cell r="Q28">
            <v>0</v>
          </cell>
          <cell r="R28">
            <v>0</v>
          </cell>
          <cell r="S28">
            <v>0</v>
          </cell>
          <cell r="T28">
            <v>0</v>
          </cell>
          <cell r="U28">
            <v>0</v>
          </cell>
          <cell r="V28">
            <v>0</v>
          </cell>
          <cell r="W28">
            <v>211.5</v>
          </cell>
          <cell r="X28">
            <v>211.5</v>
          </cell>
          <cell r="Y28">
            <v>0</v>
          </cell>
          <cell r="Z28">
            <v>0</v>
          </cell>
          <cell r="AA28">
            <v>0</v>
          </cell>
          <cell r="AB28">
            <v>0</v>
          </cell>
          <cell r="AC28">
            <v>0</v>
          </cell>
          <cell r="AE28">
            <v>0</v>
          </cell>
          <cell r="AG28">
            <v>0</v>
          </cell>
          <cell r="AH28">
            <v>0</v>
          </cell>
          <cell r="AJ28">
            <v>0</v>
          </cell>
          <cell r="AK28">
            <v>0</v>
          </cell>
          <cell r="AL28">
            <v>0</v>
          </cell>
        </row>
        <row r="29">
          <cell r="O29">
            <v>4536</v>
          </cell>
          <cell r="Q29">
            <v>0</v>
          </cell>
          <cell r="R29">
            <v>0</v>
          </cell>
          <cell r="S29">
            <v>0</v>
          </cell>
          <cell r="T29">
            <v>0</v>
          </cell>
          <cell r="U29">
            <v>0</v>
          </cell>
          <cell r="V29">
            <v>0</v>
          </cell>
          <cell r="W29">
            <v>2268</v>
          </cell>
          <cell r="X29">
            <v>2268</v>
          </cell>
          <cell r="Y29">
            <v>0</v>
          </cell>
          <cell r="Z29">
            <v>0</v>
          </cell>
          <cell r="AA29">
            <v>0</v>
          </cell>
          <cell r="AB29">
            <v>0</v>
          </cell>
          <cell r="AC29">
            <v>0</v>
          </cell>
          <cell r="AE29">
            <v>0</v>
          </cell>
          <cell r="AG29">
            <v>0</v>
          </cell>
          <cell r="AH29">
            <v>0</v>
          </cell>
          <cell r="AJ29">
            <v>0</v>
          </cell>
          <cell r="AK29">
            <v>0</v>
          </cell>
          <cell r="AL29">
            <v>0</v>
          </cell>
        </row>
        <row r="30">
          <cell r="S30">
            <v>5.0000000000000001E-3</v>
          </cell>
        </row>
        <row r="32">
          <cell r="O32">
            <v>5</v>
          </cell>
          <cell r="S32">
            <v>5</v>
          </cell>
        </row>
        <row r="33">
          <cell r="O33">
            <v>11</v>
          </cell>
          <cell r="S33">
            <v>11</v>
          </cell>
        </row>
        <row r="36">
          <cell r="Q36">
            <v>0</v>
          </cell>
          <cell r="R36">
            <v>0</v>
          </cell>
          <cell r="S36">
            <v>0</v>
          </cell>
          <cell r="T36">
            <v>0</v>
          </cell>
          <cell r="U36">
            <v>1.3480000000000001</v>
          </cell>
          <cell r="V36">
            <v>0</v>
          </cell>
          <cell r="W36">
            <v>0</v>
          </cell>
          <cell r="X36">
            <v>0</v>
          </cell>
          <cell r="Y36">
            <v>0</v>
          </cell>
          <cell r="Z36">
            <v>0</v>
          </cell>
          <cell r="AA36">
            <v>0</v>
          </cell>
          <cell r="AB36">
            <v>0</v>
          </cell>
          <cell r="AC36">
            <v>0</v>
          </cell>
          <cell r="AE36">
            <v>0</v>
          </cell>
          <cell r="AG36">
            <v>0</v>
          </cell>
          <cell r="AH36">
            <v>0</v>
          </cell>
          <cell r="AJ36">
            <v>0</v>
          </cell>
          <cell r="AK36">
            <v>0</v>
          </cell>
          <cell r="AL36">
            <v>0</v>
          </cell>
        </row>
        <row r="38">
          <cell r="O38">
            <v>10</v>
          </cell>
          <cell r="Q38">
            <v>0</v>
          </cell>
          <cell r="R38">
            <v>0</v>
          </cell>
          <cell r="S38">
            <v>0</v>
          </cell>
          <cell r="T38">
            <v>0</v>
          </cell>
          <cell r="U38">
            <v>10</v>
          </cell>
          <cell r="V38">
            <v>0</v>
          </cell>
          <cell r="W38">
            <v>0</v>
          </cell>
          <cell r="X38">
            <v>0</v>
          </cell>
          <cell r="Y38">
            <v>0</v>
          </cell>
          <cell r="Z38">
            <v>0</v>
          </cell>
          <cell r="AA38">
            <v>0</v>
          </cell>
          <cell r="AB38">
            <v>0</v>
          </cell>
          <cell r="AC38">
            <v>0</v>
          </cell>
          <cell r="AE38">
            <v>0</v>
          </cell>
          <cell r="AG38">
            <v>0</v>
          </cell>
          <cell r="AH38">
            <v>0</v>
          </cell>
          <cell r="AJ38">
            <v>0</v>
          </cell>
          <cell r="AK38">
            <v>0</v>
          </cell>
          <cell r="AL38">
            <v>0</v>
          </cell>
        </row>
        <row r="39">
          <cell r="O39">
            <v>38</v>
          </cell>
          <cell r="Q39">
            <v>0</v>
          </cell>
          <cell r="R39">
            <v>0</v>
          </cell>
          <cell r="S39">
            <v>0</v>
          </cell>
          <cell r="T39">
            <v>0</v>
          </cell>
          <cell r="U39">
            <v>38</v>
          </cell>
          <cell r="V39">
            <v>0</v>
          </cell>
          <cell r="W39">
            <v>0</v>
          </cell>
          <cell r="X39">
            <v>0</v>
          </cell>
          <cell r="Y39">
            <v>0</v>
          </cell>
          <cell r="Z39">
            <v>0</v>
          </cell>
          <cell r="AA39">
            <v>0</v>
          </cell>
          <cell r="AB39">
            <v>0</v>
          </cell>
          <cell r="AC39">
            <v>0</v>
          </cell>
          <cell r="AE39">
            <v>0</v>
          </cell>
          <cell r="AG39">
            <v>0</v>
          </cell>
          <cell r="AH39">
            <v>0</v>
          </cell>
          <cell r="AJ39">
            <v>0</v>
          </cell>
          <cell r="AK39">
            <v>0</v>
          </cell>
          <cell r="AL39">
            <v>0</v>
          </cell>
        </row>
        <row r="40">
          <cell r="Q40">
            <v>0</v>
          </cell>
          <cell r="R40">
            <v>0</v>
          </cell>
          <cell r="S40">
            <v>0</v>
          </cell>
          <cell r="T40">
            <v>0</v>
          </cell>
          <cell r="U40">
            <v>0</v>
          </cell>
          <cell r="V40">
            <v>0</v>
          </cell>
          <cell r="W40">
            <v>0</v>
          </cell>
          <cell r="X40">
            <v>0</v>
          </cell>
          <cell r="Y40">
            <v>1.89517</v>
          </cell>
          <cell r="Z40">
            <v>1.89517</v>
          </cell>
          <cell r="AA40">
            <v>1.89517</v>
          </cell>
          <cell r="AB40">
            <v>1.89517</v>
          </cell>
          <cell r="AC40">
            <v>1.89517</v>
          </cell>
          <cell r="AE40">
            <v>0</v>
          </cell>
          <cell r="AG40">
            <v>0</v>
          </cell>
          <cell r="AH40">
            <v>0</v>
          </cell>
          <cell r="AJ40">
            <v>0</v>
          </cell>
          <cell r="AK40">
            <v>0</v>
          </cell>
          <cell r="AL40">
            <v>0</v>
          </cell>
        </row>
        <row r="42">
          <cell r="O42">
            <v>2</v>
          </cell>
          <cell r="Q42">
            <v>0</v>
          </cell>
          <cell r="R42">
            <v>0</v>
          </cell>
          <cell r="S42">
            <v>0</v>
          </cell>
          <cell r="T42">
            <v>0</v>
          </cell>
          <cell r="U42">
            <v>0</v>
          </cell>
          <cell r="V42">
            <v>0</v>
          </cell>
          <cell r="W42">
            <v>0</v>
          </cell>
          <cell r="X42">
            <v>0</v>
          </cell>
          <cell r="Y42">
            <v>2</v>
          </cell>
          <cell r="Z42">
            <v>2</v>
          </cell>
          <cell r="AA42">
            <v>2</v>
          </cell>
          <cell r="AB42">
            <v>2</v>
          </cell>
          <cell r="AC42">
            <v>2</v>
          </cell>
          <cell r="AE42">
            <v>0</v>
          </cell>
          <cell r="AG42">
            <v>0</v>
          </cell>
          <cell r="AH42">
            <v>0</v>
          </cell>
          <cell r="AJ42">
            <v>0</v>
          </cell>
          <cell r="AK42">
            <v>0</v>
          </cell>
          <cell r="AL42">
            <v>0</v>
          </cell>
        </row>
        <row r="43">
          <cell r="O43">
            <v>9</v>
          </cell>
          <cell r="Q43">
            <v>0</v>
          </cell>
          <cell r="R43">
            <v>0</v>
          </cell>
          <cell r="S43">
            <v>0</v>
          </cell>
          <cell r="T43">
            <v>0</v>
          </cell>
          <cell r="U43">
            <v>0</v>
          </cell>
          <cell r="V43">
            <v>0</v>
          </cell>
          <cell r="W43">
            <v>0</v>
          </cell>
          <cell r="X43">
            <v>0</v>
          </cell>
          <cell r="Y43">
            <v>9</v>
          </cell>
          <cell r="Z43">
            <v>9</v>
          </cell>
          <cell r="AA43">
            <v>9</v>
          </cell>
          <cell r="AB43">
            <v>9</v>
          </cell>
          <cell r="AC43">
            <v>9</v>
          </cell>
          <cell r="AE43">
            <v>0</v>
          </cell>
          <cell r="AG43">
            <v>0</v>
          </cell>
          <cell r="AH43">
            <v>0</v>
          </cell>
          <cell r="AJ43">
            <v>0</v>
          </cell>
          <cell r="AK43">
            <v>0</v>
          </cell>
          <cell r="AL43">
            <v>0</v>
          </cell>
        </row>
        <row r="44">
          <cell r="Q44">
            <v>0</v>
          </cell>
          <cell r="R44">
            <v>0</v>
          </cell>
          <cell r="S44">
            <v>0</v>
          </cell>
          <cell r="T44">
            <v>0</v>
          </cell>
          <cell r="U44">
            <v>0</v>
          </cell>
          <cell r="V44">
            <v>0</v>
          </cell>
          <cell r="W44">
            <v>0</v>
          </cell>
          <cell r="X44">
            <v>0</v>
          </cell>
          <cell r="Y44">
            <v>0</v>
          </cell>
          <cell r="Z44">
            <v>0</v>
          </cell>
          <cell r="AA44">
            <v>0</v>
          </cell>
          <cell r="AB44">
            <v>0</v>
          </cell>
          <cell r="AC44">
            <v>0</v>
          </cell>
          <cell r="AE44">
            <v>9.9939999999999998</v>
          </cell>
          <cell r="AG44">
            <v>5.05</v>
          </cell>
          <cell r="AH44">
            <v>4.944</v>
          </cell>
          <cell r="AJ44">
            <v>0</v>
          </cell>
          <cell r="AK44">
            <v>0</v>
          </cell>
          <cell r="AL44">
            <v>0</v>
          </cell>
        </row>
        <row r="46">
          <cell r="O46">
            <v>3</v>
          </cell>
          <cell r="Q46">
            <v>0</v>
          </cell>
          <cell r="R46">
            <v>0</v>
          </cell>
          <cell r="S46">
            <v>0</v>
          </cell>
          <cell r="T46">
            <v>0</v>
          </cell>
          <cell r="U46">
            <v>0</v>
          </cell>
          <cell r="V46">
            <v>0</v>
          </cell>
          <cell r="W46">
            <v>0</v>
          </cell>
          <cell r="X46">
            <v>0</v>
          </cell>
          <cell r="Y46">
            <v>0</v>
          </cell>
          <cell r="Z46">
            <v>0</v>
          </cell>
          <cell r="AA46">
            <v>0</v>
          </cell>
          <cell r="AB46">
            <v>0</v>
          </cell>
          <cell r="AC46">
            <v>0</v>
          </cell>
          <cell r="AE46">
            <v>3</v>
          </cell>
          <cell r="AG46">
            <v>3</v>
          </cell>
          <cell r="AH46">
            <v>3</v>
          </cell>
          <cell r="AJ46">
            <v>0</v>
          </cell>
          <cell r="AK46">
            <v>0</v>
          </cell>
          <cell r="AL46">
            <v>0</v>
          </cell>
        </row>
        <row r="47">
          <cell r="O47">
            <v>18</v>
          </cell>
          <cell r="Q47">
            <v>0</v>
          </cell>
          <cell r="R47">
            <v>0</v>
          </cell>
          <cell r="S47">
            <v>0</v>
          </cell>
          <cell r="T47">
            <v>0</v>
          </cell>
          <cell r="U47">
            <v>0</v>
          </cell>
          <cell r="V47">
            <v>0</v>
          </cell>
          <cell r="W47">
            <v>0</v>
          </cell>
          <cell r="X47">
            <v>0</v>
          </cell>
          <cell r="Y47">
            <v>0</v>
          </cell>
          <cell r="Z47">
            <v>0</v>
          </cell>
          <cell r="AA47">
            <v>0</v>
          </cell>
          <cell r="AB47">
            <v>0</v>
          </cell>
          <cell r="AC47">
            <v>0</v>
          </cell>
          <cell r="AE47">
            <v>18</v>
          </cell>
          <cell r="AG47">
            <v>18</v>
          </cell>
          <cell r="AH47">
            <v>18</v>
          </cell>
          <cell r="AJ47">
            <v>0</v>
          </cell>
          <cell r="AK47">
            <v>0</v>
          </cell>
          <cell r="AL47">
            <v>0</v>
          </cell>
        </row>
        <row r="48">
          <cell r="Q48">
            <v>0</v>
          </cell>
          <cell r="R48">
            <v>0</v>
          </cell>
          <cell r="S48">
            <v>0</v>
          </cell>
          <cell r="T48">
            <v>0</v>
          </cell>
          <cell r="U48">
            <v>0</v>
          </cell>
          <cell r="V48">
            <v>0</v>
          </cell>
          <cell r="W48">
            <v>0</v>
          </cell>
          <cell r="X48">
            <v>0</v>
          </cell>
          <cell r="Y48">
            <v>0</v>
          </cell>
          <cell r="Z48">
            <v>0</v>
          </cell>
          <cell r="AA48">
            <v>0</v>
          </cell>
          <cell r="AB48">
            <v>0</v>
          </cell>
          <cell r="AC48">
            <v>0</v>
          </cell>
          <cell r="AE48">
            <v>0</v>
          </cell>
          <cell r="AG48">
            <v>0</v>
          </cell>
          <cell r="AH48">
            <v>2.6480000000000001</v>
          </cell>
          <cell r="AJ48">
            <v>0</v>
          </cell>
          <cell r="AK48">
            <v>0</v>
          </cell>
          <cell r="AL48">
            <v>0</v>
          </cell>
        </row>
        <row r="50">
          <cell r="O50">
            <v>8</v>
          </cell>
          <cell r="Q50">
            <v>0</v>
          </cell>
          <cell r="R50">
            <v>0</v>
          </cell>
          <cell r="S50">
            <v>0</v>
          </cell>
          <cell r="T50">
            <v>0</v>
          </cell>
          <cell r="U50">
            <v>0</v>
          </cell>
          <cell r="V50">
            <v>0</v>
          </cell>
          <cell r="W50">
            <v>0</v>
          </cell>
          <cell r="X50">
            <v>0</v>
          </cell>
          <cell r="Y50">
            <v>0</v>
          </cell>
          <cell r="Z50">
            <v>0</v>
          </cell>
          <cell r="AA50">
            <v>0</v>
          </cell>
          <cell r="AB50">
            <v>0</v>
          </cell>
          <cell r="AC50">
            <v>0</v>
          </cell>
          <cell r="AE50">
            <v>0</v>
          </cell>
          <cell r="AG50">
            <v>0</v>
          </cell>
          <cell r="AH50">
            <v>8</v>
          </cell>
          <cell r="AJ50">
            <v>0</v>
          </cell>
          <cell r="AK50">
            <v>0</v>
          </cell>
          <cell r="AL50">
            <v>0</v>
          </cell>
        </row>
        <row r="51">
          <cell r="O51">
            <v>30</v>
          </cell>
          <cell r="Q51">
            <v>0</v>
          </cell>
          <cell r="R51">
            <v>0</v>
          </cell>
          <cell r="S51">
            <v>0</v>
          </cell>
          <cell r="T51">
            <v>0</v>
          </cell>
          <cell r="U51">
            <v>0</v>
          </cell>
          <cell r="V51">
            <v>0</v>
          </cell>
          <cell r="W51">
            <v>0</v>
          </cell>
          <cell r="X51">
            <v>0</v>
          </cell>
          <cell r="Y51">
            <v>0</v>
          </cell>
          <cell r="Z51">
            <v>0</v>
          </cell>
          <cell r="AA51">
            <v>0</v>
          </cell>
          <cell r="AB51">
            <v>0</v>
          </cell>
          <cell r="AC51">
            <v>0</v>
          </cell>
          <cell r="AE51">
            <v>0</v>
          </cell>
          <cell r="AG51">
            <v>0</v>
          </cell>
          <cell r="AH51">
            <v>30</v>
          </cell>
          <cell r="AJ51">
            <v>0</v>
          </cell>
          <cell r="AK51">
            <v>0</v>
          </cell>
          <cell r="AL51">
            <v>0</v>
          </cell>
        </row>
        <row r="53">
          <cell r="O53">
            <v>8004.6</v>
          </cell>
        </row>
        <row r="54">
          <cell r="O54">
            <v>2277</v>
          </cell>
        </row>
        <row r="55">
          <cell r="Q55">
            <v>0</v>
          </cell>
          <cell r="R55">
            <v>0</v>
          </cell>
          <cell r="S55">
            <v>0</v>
          </cell>
          <cell r="T55">
            <v>0</v>
          </cell>
          <cell r="U55">
            <v>0</v>
          </cell>
          <cell r="V55">
            <v>0</v>
          </cell>
          <cell r="W55">
            <v>0</v>
          </cell>
          <cell r="X55">
            <v>0</v>
          </cell>
          <cell r="Y55">
            <v>0</v>
          </cell>
          <cell r="Z55">
            <v>0</v>
          </cell>
          <cell r="AA55">
            <v>0</v>
          </cell>
          <cell r="AB55">
            <v>0</v>
          </cell>
          <cell r="AC55">
            <v>0</v>
          </cell>
          <cell r="AE55">
            <v>0</v>
          </cell>
          <cell r="AG55">
            <v>0</v>
          </cell>
          <cell r="AH55">
            <v>0</v>
          </cell>
          <cell r="AJ55">
            <v>18.8005</v>
          </cell>
          <cell r="AK55">
            <v>18.8005</v>
          </cell>
          <cell r="AL55">
            <v>0</v>
          </cell>
        </row>
        <row r="57">
          <cell r="O57">
            <v>8</v>
          </cell>
          <cell r="Q57">
            <v>0</v>
          </cell>
          <cell r="R57">
            <v>0</v>
          </cell>
          <cell r="S57">
            <v>0</v>
          </cell>
          <cell r="T57">
            <v>0</v>
          </cell>
          <cell r="U57">
            <v>0</v>
          </cell>
          <cell r="V57">
            <v>0</v>
          </cell>
          <cell r="W57">
            <v>0</v>
          </cell>
          <cell r="X57">
            <v>0</v>
          </cell>
          <cell r="Y57">
            <v>0</v>
          </cell>
          <cell r="Z57">
            <v>0</v>
          </cell>
          <cell r="AA57">
            <v>0</v>
          </cell>
          <cell r="AB57">
            <v>0</v>
          </cell>
          <cell r="AC57">
            <v>0</v>
          </cell>
          <cell r="AE57">
            <v>0</v>
          </cell>
          <cell r="AG57">
            <v>0</v>
          </cell>
          <cell r="AH57">
            <v>0</v>
          </cell>
          <cell r="AJ57">
            <v>8</v>
          </cell>
          <cell r="AK57">
            <v>8</v>
          </cell>
          <cell r="AL57">
            <v>0</v>
          </cell>
        </row>
        <row r="58">
          <cell r="O58">
            <v>1</v>
          </cell>
          <cell r="Q58">
            <v>0</v>
          </cell>
          <cell r="R58">
            <v>0</v>
          </cell>
          <cell r="S58">
            <v>0</v>
          </cell>
          <cell r="T58">
            <v>0</v>
          </cell>
          <cell r="U58">
            <v>0</v>
          </cell>
          <cell r="V58">
            <v>0</v>
          </cell>
          <cell r="W58">
            <v>0</v>
          </cell>
          <cell r="X58">
            <v>0</v>
          </cell>
          <cell r="Y58">
            <v>0</v>
          </cell>
          <cell r="Z58">
            <v>0</v>
          </cell>
          <cell r="AA58">
            <v>0</v>
          </cell>
          <cell r="AB58">
            <v>0</v>
          </cell>
          <cell r="AC58">
            <v>0</v>
          </cell>
          <cell r="AE58">
            <v>0</v>
          </cell>
          <cell r="AG58">
            <v>0</v>
          </cell>
          <cell r="AH58">
            <v>0</v>
          </cell>
          <cell r="AJ58">
            <v>1</v>
          </cell>
          <cell r="AK58">
            <v>1</v>
          </cell>
          <cell r="AL58">
            <v>0</v>
          </cell>
        </row>
        <row r="60">
          <cell r="O60">
            <v>178.2</v>
          </cell>
          <cell r="Q60">
            <v>0</v>
          </cell>
          <cell r="R60">
            <v>0</v>
          </cell>
          <cell r="S60">
            <v>0</v>
          </cell>
          <cell r="T60">
            <v>0</v>
          </cell>
          <cell r="U60">
            <v>0</v>
          </cell>
          <cell r="V60">
            <v>0</v>
          </cell>
          <cell r="W60">
            <v>0</v>
          </cell>
          <cell r="X60">
            <v>0</v>
          </cell>
          <cell r="Y60">
            <v>0</v>
          </cell>
          <cell r="Z60">
            <v>0</v>
          </cell>
          <cell r="AA60">
            <v>0</v>
          </cell>
          <cell r="AB60">
            <v>0</v>
          </cell>
          <cell r="AC60">
            <v>0</v>
          </cell>
          <cell r="AE60">
            <v>0</v>
          </cell>
          <cell r="AG60">
            <v>0</v>
          </cell>
          <cell r="AH60">
            <v>0</v>
          </cell>
          <cell r="AJ60">
            <v>89.1</v>
          </cell>
          <cell r="AK60">
            <v>89.1</v>
          </cell>
          <cell r="AL60">
            <v>0</v>
          </cell>
        </row>
        <row r="61">
          <cell r="O61">
            <v>221.4</v>
          </cell>
          <cell r="AJ61">
            <v>110.7</v>
          </cell>
          <cell r="AK61">
            <v>110.7</v>
          </cell>
        </row>
        <row r="62">
          <cell r="O62">
            <v>49276.800000000003</v>
          </cell>
          <cell r="AJ62">
            <v>24638.400000000001</v>
          </cell>
          <cell r="AK62">
            <v>24638.400000000001</v>
          </cell>
        </row>
        <row r="63">
          <cell r="O63">
            <v>40427.1</v>
          </cell>
          <cell r="AJ63">
            <v>20213.55</v>
          </cell>
          <cell r="AK63">
            <v>20213.55</v>
          </cell>
        </row>
        <row r="66">
          <cell r="AK66">
            <v>1.5960000000000001</v>
          </cell>
          <cell r="AL66">
            <v>1.5960000000000001</v>
          </cell>
        </row>
        <row r="68">
          <cell r="O68">
            <v>1</v>
          </cell>
          <cell r="Q68">
            <v>0</v>
          </cell>
          <cell r="R68">
            <v>0</v>
          </cell>
          <cell r="S68">
            <v>0</v>
          </cell>
          <cell r="T68">
            <v>0</v>
          </cell>
          <cell r="U68">
            <v>0</v>
          </cell>
          <cell r="V68">
            <v>0</v>
          </cell>
          <cell r="W68">
            <v>0</v>
          </cell>
          <cell r="X68">
            <v>0</v>
          </cell>
          <cell r="Y68">
            <v>0</v>
          </cell>
          <cell r="Z68">
            <v>0</v>
          </cell>
          <cell r="AA68">
            <v>0</v>
          </cell>
          <cell r="AB68">
            <v>0</v>
          </cell>
          <cell r="AC68">
            <v>0</v>
          </cell>
          <cell r="AE68">
            <v>0</v>
          </cell>
          <cell r="AG68">
            <v>0</v>
          </cell>
          <cell r="AH68">
            <v>0</v>
          </cell>
          <cell r="AJ68">
            <v>0</v>
          </cell>
          <cell r="AK68">
            <v>1</v>
          </cell>
          <cell r="AL68">
            <v>1</v>
          </cell>
        </row>
        <row r="69">
          <cell r="O69">
            <v>3</v>
          </cell>
          <cell r="Q69">
            <v>0</v>
          </cell>
          <cell r="R69">
            <v>0</v>
          </cell>
          <cell r="S69">
            <v>0</v>
          </cell>
          <cell r="T69">
            <v>0</v>
          </cell>
          <cell r="U69">
            <v>0</v>
          </cell>
          <cell r="V69">
            <v>0</v>
          </cell>
          <cell r="W69">
            <v>0</v>
          </cell>
          <cell r="X69">
            <v>0</v>
          </cell>
          <cell r="Y69">
            <v>0</v>
          </cell>
          <cell r="Z69">
            <v>0</v>
          </cell>
          <cell r="AA69">
            <v>0</v>
          </cell>
          <cell r="AB69">
            <v>0</v>
          </cell>
          <cell r="AC69">
            <v>0</v>
          </cell>
          <cell r="AE69">
            <v>0</v>
          </cell>
          <cell r="AG69">
            <v>0</v>
          </cell>
          <cell r="AH69">
            <v>0</v>
          </cell>
          <cell r="AJ69">
            <v>0</v>
          </cell>
          <cell r="AK69">
            <v>3</v>
          </cell>
          <cell r="AL69">
            <v>3</v>
          </cell>
        </row>
        <row r="70">
          <cell r="O70">
            <v>7</v>
          </cell>
          <cell r="Q70">
            <v>0</v>
          </cell>
          <cell r="R70">
            <v>0</v>
          </cell>
          <cell r="S70">
            <v>0</v>
          </cell>
          <cell r="T70">
            <v>0</v>
          </cell>
          <cell r="U70">
            <v>0</v>
          </cell>
          <cell r="V70">
            <v>0</v>
          </cell>
          <cell r="W70">
            <v>0</v>
          </cell>
          <cell r="X70">
            <v>0</v>
          </cell>
          <cell r="Y70">
            <v>0</v>
          </cell>
          <cell r="Z70">
            <v>0</v>
          </cell>
          <cell r="AA70">
            <v>0</v>
          </cell>
          <cell r="AB70">
            <v>0</v>
          </cell>
          <cell r="AC70">
            <v>0</v>
          </cell>
          <cell r="AE70">
            <v>0</v>
          </cell>
          <cell r="AG70">
            <v>0</v>
          </cell>
          <cell r="AH70">
            <v>0</v>
          </cell>
          <cell r="AJ70">
            <v>0</v>
          </cell>
          <cell r="AK70">
            <v>7</v>
          </cell>
          <cell r="AL70">
            <v>7</v>
          </cell>
        </row>
        <row r="72">
          <cell r="O72">
            <v>697.125</v>
          </cell>
          <cell r="Q72">
            <v>0</v>
          </cell>
          <cell r="R72">
            <v>0</v>
          </cell>
          <cell r="S72">
            <v>0</v>
          </cell>
          <cell r="T72">
            <v>0</v>
          </cell>
          <cell r="U72">
            <v>0</v>
          </cell>
          <cell r="V72">
            <v>0</v>
          </cell>
          <cell r="W72">
            <v>0</v>
          </cell>
          <cell r="X72">
            <v>0</v>
          </cell>
          <cell r="Y72">
            <v>0</v>
          </cell>
          <cell r="Z72">
            <v>0</v>
          </cell>
          <cell r="AA72">
            <v>0</v>
          </cell>
          <cell r="AB72">
            <v>0</v>
          </cell>
          <cell r="AC72">
            <v>0</v>
          </cell>
          <cell r="AE72">
            <v>0</v>
          </cell>
          <cell r="AG72">
            <v>0</v>
          </cell>
          <cell r="AH72">
            <v>0</v>
          </cell>
          <cell r="AJ72">
            <v>0</v>
          </cell>
          <cell r="AK72">
            <v>697.125</v>
          </cell>
          <cell r="AL72">
            <v>697.125</v>
          </cell>
        </row>
        <row r="73">
          <cell r="O73">
            <v>160.875</v>
          </cell>
          <cell r="Q73">
            <v>0</v>
          </cell>
          <cell r="R73">
            <v>0</v>
          </cell>
          <cell r="S73">
            <v>0</v>
          </cell>
          <cell r="T73">
            <v>0</v>
          </cell>
          <cell r="U73">
            <v>0</v>
          </cell>
          <cell r="V73">
            <v>0</v>
          </cell>
          <cell r="W73">
            <v>0</v>
          </cell>
          <cell r="X73">
            <v>0</v>
          </cell>
          <cell r="Y73">
            <v>0</v>
          </cell>
          <cell r="Z73">
            <v>0</v>
          </cell>
          <cell r="AA73">
            <v>0</v>
          </cell>
          <cell r="AB73">
            <v>0</v>
          </cell>
          <cell r="AC73">
            <v>0</v>
          </cell>
          <cell r="AE73">
            <v>0</v>
          </cell>
          <cell r="AG73">
            <v>0</v>
          </cell>
          <cell r="AH73">
            <v>0</v>
          </cell>
          <cell r="AJ73">
            <v>0</v>
          </cell>
          <cell r="AK73">
            <v>160.875</v>
          </cell>
          <cell r="AL73">
            <v>160.875</v>
          </cell>
        </row>
        <row r="74">
          <cell r="O74">
            <v>375.375</v>
          </cell>
          <cell r="Q74">
            <v>0</v>
          </cell>
          <cell r="R74">
            <v>0</v>
          </cell>
          <cell r="S74">
            <v>0</v>
          </cell>
          <cell r="T74">
            <v>0</v>
          </cell>
          <cell r="U74">
            <v>0</v>
          </cell>
          <cell r="V74">
            <v>0</v>
          </cell>
          <cell r="W74">
            <v>0</v>
          </cell>
          <cell r="X74">
            <v>0</v>
          </cell>
          <cell r="Y74">
            <v>0</v>
          </cell>
          <cell r="Z74">
            <v>0</v>
          </cell>
          <cell r="AA74">
            <v>0</v>
          </cell>
          <cell r="AB74">
            <v>0</v>
          </cell>
          <cell r="AC74">
            <v>0</v>
          </cell>
          <cell r="AE74">
            <v>0</v>
          </cell>
          <cell r="AG74">
            <v>0</v>
          </cell>
          <cell r="AH74">
            <v>0</v>
          </cell>
          <cell r="AJ74">
            <v>0</v>
          </cell>
          <cell r="AK74">
            <v>375.375</v>
          </cell>
          <cell r="AL74">
            <v>375.375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
      <sheetName val="Q"/>
      <sheetName val="Umum"/>
      <sheetName val="Rkp"/>
      <sheetName val="BQ"/>
      <sheetName val="Jdw"/>
      <sheetName val="1"/>
      <sheetName val="2"/>
      <sheetName val="3"/>
      <sheetName val="4"/>
      <sheetName val="5"/>
      <sheetName val="6"/>
      <sheetName val="7"/>
      <sheetName val="8"/>
      <sheetName val="HK"/>
      <sheetName val="A"/>
      <sheetName val="B"/>
      <sheetName val="Price"/>
      <sheetName val="Alt"/>
      <sheetName val="PU"/>
      <sheetName val="%"/>
      <sheetName val="Peta"/>
      <sheetName val="1a"/>
      <sheetName val="1b"/>
      <sheetName val="1c"/>
      <sheetName val="3a"/>
      <sheetName val="3b"/>
      <sheetName val="6a"/>
      <sheetName val="7a"/>
      <sheetName val="9"/>
      <sheetName val="10"/>
      <sheetName val="10a"/>
      <sheetName val="10b"/>
      <sheetName val="Price2"/>
      <sheetName val="Alt2"/>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H13">
            <v>45</v>
          </cell>
        </row>
        <row r="14">
          <cell r="H14">
            <v>55</v>
          </cell>
        </row>
        <row r="15">
          <cell r="H15">
            <v>30</v>
          </cell>
        </row>
        <row r="16">
          <cell r="H16">
            <v>70</v>
          </cell>
        </row>
        <row r="17">
          <cell r="H17">
            <v>1.8</v>
          </cell>
        </row>
        <row r="18">
          <cell r="H18">
            <v>1.67</v>
          </cell>
        </row>
        <row r="19">
          <cell r="H19">
            <v>1.8</v>
          </cell>
        </row>
        <row r="20">
          <cell r="H20">
            <v>113680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E"/>
      <sheetName val="Progress"/>
      <sheetName val="Material"/>
      <sheetName val="Koef"/>
      <sheetName val="Mixer"/>
    </sheetNames>
    <sheetDataSet>
      <sheetData sheetId="0"/>
      <sheetData sheetId="1" refreshError="1">
        <row r="15">
          <cell r="C15">
            <v>35</v>
          </cell>
        </row>
        <row r="21">
          <cell r="C21">
            <v>2.79</v>
          </cell>
        </row>
        <row r="22">
          <cell r="C22">
            <v>4.1849999999999996</v>
          </cell>
        </row>
        <row r="23">
          <cell r="C23">
            <v>11.8575</v>
          </cell>
        </row>
        <row r="27">
          <cell r="C27">
            <v>101.46</v>
          </cell>
        </row>
        <row r="29">
          <cell r="C29">
            <v>2.0249999999999999</v>
          </cell>
        </row>
        <row r="49">
          <cell r="C49">
            <v>1</v>
          </cell>
        </row>
      </sheetData>
      <sheetData sheetId="2"/>
      <sheetData sheetId="3"/>
      <sheetData sheetId="4"/>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ANALISA"/>
    </sheetNames>
    <sheetDataSet>
      <sheetData sheetId="0"/>
      <sheetData sheetId="1"/>
      <sheetData sheetId="2"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rekap"/>
      <sheetName val="Anggaran"/>
      <sheetName val="Sat~Pek"/>
      <sheetName val="Analys"/>
      <sheetName val="Sat~Bahu"/>
      <sheetName val="Analis alat"/>
      <sheetName val="ANALIS TAMBAHAN"/>
    </sheetNames>
    <sheetDataSet>
      <sheetData sheetId="0"/>
      <sheetData sheetId="1" refreshError="1"/>
      <sheetData sheetId="2" refreshError="1"/>
      <sheetData sheetId="3"/>
      <sheetData sheetId="4"/>
      <sheetData sheetId="5" refreshError="1">
        <row r="6">
          <cell r="C6" t="str">
            <v>Mandor Lapangan</v>
          </cell>
          <cell r="G6" t="str">
            <v>L.061</v>
          </cell>
          <cell r="H6">
            <v>40000</v>
          </cell>
        </row>
        <row r="9">
          <cell r="C9" t="str">
            <v>Kepala tukang</v>
          </cell>
          <cell r="G9" t="str">
            <v>L.073</v>
          </cell>
          <cell r="H9">
            <v>40000</v>
          </cell>
        </row>
        <row r="10">
          <cell r="G10" t="str">
            <v>L.079</v>
          </cell>
          <cell r="H10">
            <v>35000</v>
          </cell>
        </row>
        <row r="11">
          <cell r="C11" t="str">
            <v>Operator terlatih  #)</v>
          </cell>
          <cell r="G11" t="str">
            <v>L.081</v>
          </cell>
          <cell r="H11">
            <v>50000</v>
          </cell>
        </row>
        <row r="12">
          <cell r="C12" t="str">
            <v>Operator kurang terlatih  *)</v>
          </cell>
          <cell r="H12">
            <v>42500</v>
          </cell>
        </row>
        <row r="13">
          <cell r="C13" t="str">
            <v>Pembantu operator</v>
          </cell>
          <cell r="G13" t="str">
            <v>L.089</v>
          </cell>
          <cell r="H13">
            <v>35000</v>
          </cell>
        </row>
        <row r="14">
          <cell r="G14" t="str">
            <v>L.091</v>
          </cell>
        </row>
        <row r="16">
          <cell r="C16" t="str">
            <v>Pembantu supir / Kenek</v>
          </cell>
          <cell r="G16" t="str">
            <v>L.099</v>
          </cell>
          <cell r="H16">
            <v>32500</v>
          </cell>
        </row>
        <row r="17">
          <cell r="C17" t="str">
            <v>Buruh lapangan tak terlatih</v>
          </cell>
          <cell r="G17" t="str">
            <v>L.101</v>
          </cell>
          <cell r="H17">
            <v>25000</v>
          </cell>
        </row>
        <row r="18">
          <cell r="C18" t="str">
            <v>Buruh lapangan kurang terlatih</v>
          </cell>
          <cell r="G18" t="str">
            <v>L.103</v>
          </cell>
          <cell r="H18">
            <v>27500</v>
          </cell>
        </row>
        <row r="19">
          <cell r="C19" t="str">
            <v>Buruh lapangan terlatih</v>
          </cell>
          <cell r="G19" t="str">
            <v>L.106</v>
          </cell>
          <cell r="H19">
            <v>30000</v>
          </cell>
        </row>
        <row r="28">
          <cell r="F28" t="str">
            <v>M010</v>
          </cell>
          <cell r="G28" t="str">
            <v>M3</v>
          </cell>
          <cell r="H28">
            <v>70000</v>
          </cell>
        </row>
        <row r="29">
          <cell r="C29" t="str">
            <v>Kerikil dari galian bukit</v>
          </cell>
          <cell r="F29" t="str">
            <v>M011</v>
          </cell>
          <cell r="G29" t="str">
            <v>M3</v>
          </cell>
          <cell r="H29">
            <v>60000</v>
          </cell>
        </row>
        <row r="30">
          <cell r="C30" t="str">
            <v>Kerikil sungai (dengan pasir)</v>
          </cell>
          <cell r="F30" t="str">
            <v>M012</v>
          </cell>
          <cell r="G30" t="str">
            <v>M3</v>
          </cell>
          <cell r="H30">
            <v>65000</v>
          </cell>
        </row>
        <row r="31">
          <cell r="C31" t="str">
            <v>Sirtu tersaring pecah bergradasi</v>
          </cell>
          <cell r="F31" t="str">
            <v>M012*</v>
          </cell>
          <cell r="G31" t="str">
            <v>M3</v>
          </cell>
          <cell r="H31">
            <v>81000</v>
          </cell>
        </row>
        <row r="32">
          <cell r="C32" t="str">
            <v>Batu tersaring pecah bergradasi</v>
          </cell>
          <cell r="F32" t="str">
            <v>M012**</v>
          </cell>
          <cell r="H32">
            <v>95000</v>
          </cell>
        </row>
        <row r="35">
          <cell r="C35" t="str">
            <v>Batu belah  10 - 15 cm</v>
          </cell>
          <cell r="F35" t="str">
            <v>M020</v>
          </cell>
          <cell r="G35" t="str">
            <v>M3</v>
          </cell>
          <cell r="H35">
            <v>90000</v>
          </cell>
        </row>
        <row r="37">
          <cell r="C37" t="str">
            <v>Batu belah    5 -   7 cm</v>
          </cell>
          <cell r="F37" t="str">
            <v>M022</v>
          </cell>
          <cell r="G37" t="str">
            <v>M3</v>
          </cell>
          <cell r="H37">
            <v>110000</v>
          </cell>
        </row>
        <row r="38">
          <cell r="C38" t="str">
            <v>Batu belah     3 -  5 cm</v>
          </cell>
          <cell r="F38" t="str">
            <v>M023</v>
          </cell>
          <cell r="G38" t="str">
            <v>M3</v>
          </cell>
          <cell r="H38">
            <v>125000</v>
          </cell>
        </row>
        <row r="39">
          <cell r="C39" t="str">
            <v>Batu belah     2 -   3 cm</v>
          </cell>
          <cell r="F39" t="str">
            <v>M024</v>
          </cell>
          <cell r="G39" t="str">
            <v>M3</v>
          </cell>
          <cell r="H39">
            <v>140000</v>
          </cell>
        </row>
        <row r="40">
          <cell r="C40" t="str">
            <v>Batu belah     1 -   2 cm</v>
          </cell>
          <cell r="F40" t="str">
            <v>M025</v>
          </cell>
          <cell r="G40" t="str">
            <v>M3</v>
          </cell>
          <cell r="H40">
            <v>155000</v>
          </cell>
        </row>
        <row r="41">
          <cell r="C41" t="str">
            <v>Batu belah  0,5 -  1 cm (screen)</v>
          </cell>
          <cell r="F41" t="str">
            <v>M026</v>
          </cell>
          <cell r="G41" t="str">
            <v>M3</v>
          </cell>
          <cell r="H41">
            <v>120000</v>
          </cell>
        </row>
        <row r="45">
          <cell r="C45" t="str">
            <v>Pasir urug / timbun</v>
          </cell>
          <cell r="F45" t="str">
            <v>M040</v>
          </cell>
          <cell r="G45" t="str">
            <v>M3</v>
          </cell>
          <cell r="H45">
            <v>50000</v>
          </cell>
        </row>
        <row r="46">
          <cell r="C46" t="str">
            <v>Pasir ayak untuk beton / kasar</v>
          </cell>
          <cell r="F46" t="str">
            <v>M041</v>
          </cell>
          <cell r="G46" t="str">
            <v>M3</v>
          </cell>
          <cell r="H46">
            <v>75000</v>
          </cell>
        </row>
        <row r="47">
          <cell r="C47" t="str">
            <v>Pasir pasang</v>
          </cell>
          <cell r="F47" t="str">
            <v>M042</v>
          </cell>
          <cell r="G47" t="str">
            <v>M3</v>
          </cell>
          <cell r="H47">
            <v>60000</v>
          </cell>
        </row>
        <row r="48">
          <cell r="C48" t="str">
            <v>Bahan timbunan pilihan</v>
          </cell>
          <cell r="F48" t="str">
            <v>M050</v>
          </cell>
          <cell r="G48" t="str">
            <v>M3</v>
          </cell>
          <cell r="H48">
            <v>52000</v>
          </cell>
        </row>
        <row r="49">
          <cell r="C49" t="str">
            <v>Aspal bitumen</v>
          </cell>
          <cell r="F49" t="str">
            <v>M061</v>
          </cell>
          <cell r="G49" t="str">
            <v>KG</v>
          </cell>
          <cell r="H49">
            <v>4875</v>
          </cell>
        </row>
        <row r="53">
          <cell r="C53" t="str">
            <v>Minyak tanah</v>
          </cell>
          <cell r="F53" t="str">
            <v>M065</v>
          </cell>
          <cell r="G53" t="str">
            <v>LT</v>
          </cell>
          <cell r="H53">
            <v>2500</v>
          </cell>
        </row>
        <row r="55">
          <cell r="F55" t="str">
            <v>M080</v>
          </cell>
          <cell r="G55" t="str">
            <v>50 KG</v>
          </cell>
          <cell r="H55">
            <v>43000</v>
          </cell>
        </row>
        <row r="58">
          <cell r="C58" t="str">
            <v>Kapur bakar</v>
          </cell>
          <cell r="F58" t="str">
            <v>M081</v>
          </cell>
          <cell r="G58" t="str">
            <v>M3</v>
          </cell>
          <cell r="H58">
            <v>105000</v>
          </cell>
        </row>
        <row r="62">
          <cell r="C62" t="str">
            <v>Kawat bronjong</v>
          </cell>
          <cell r="F62" t="str">
            <v>M162</v>
          </cell>
          <cell r="G62" t="str">
            <v>KG</v>
          </cell>
          <cell r="H62">
            <v>7500</v>
          </cell>
        </row>
        <row r="66">
          <cell r="C66" t="str">
            <v>Paku jembatan</v>
          </cell>
          <cell r="F66" t="str">
            <v>M166</v>
          </cell>
          <cell r="G66" t="str">
            <v>KG</v>
          </cell>
          <cell r="H66">
            <v>9000</v>
          </cell>
        </row>
        <row r="67">
          <cell r="C67" t="str">
            <v>Baja tulangan beton U32</v>
          </cell>
          <cell r="F67" t="str">
            <v>M167</v>
          </cell>
          <cell r="G67" t="str">
            <v>KG</v>
          </cell>
          <cell r="H67">
            <v>8100</v>
          </cell>
        </row>
        <row r="76">
          <cell r="C76" t="str">
            <v>Alat-alat bantu *)</v>
          </cell>
          <cell r="F76" t="str">
            <v>M170</v>
          </cell>
          <cell r="G76" t="str">
            <v>SET</v>
          </cell>
          <cell r="H76">
            <v>80000</v>
          </cell>
        </row>
        <row r="77">
          <cell r="C77" t="str">
            <v>Kayu untuk perancah</v>
          </cell>
          <cell r="F77" t="str">
            <v>M180</v>
          </cell>
          <cell r="G77" t="str">
            <v>M3</v>
          </cell>
          <cell r="H77">
            <v>850000</v>
          </cell>
        </row>
        <row r="82">
          <cell r="C82" t="str">
            <v>Paving blok</v>
          </cell>
          <cell r="G82" t="str">
            <v>BH</v>
          </cell>
          <cell r="H82">
            <v>780</v>
          </cell>
        </row>
        <row r="86">
          <cell r="G86" t="str">
            <v>TONNE</v>
          </cell>
          <cell r="H86">
            <v>635000</v>
          </cell>
        </row>
        <row r="87">
          <cell r="C87" t="str">
            <v>Lataston (HRS)</v>
          </cell>
          <cell r="G87" t="str">
            <v>TONNE</v>
          </cell>
          <cell r="H87">
            <v>650000</v>
          </cell>
        </row>
        <row r="88">
          <cell r="C88" t="str">
            <v>Tanah</v>
          </cell>
          <cell r="G88" t="str">
            <v>M3</v>
          </cell>
          <cell r="H88">
            <v>17500</v>
          </cell>
        </row>
        <row r="91">
          <cell r="G91" t="str">
            <v>E.001</v>
          </cell>
          <cell r="H91">
            <v>196200</v>
          </cell>
        </row>
        <row r="92">
          <cell r="G92" t="str">
            <v>E.010</v>
          </cell>
          <cell r="H92">
            <v>143300</v>
          </cell>
        </row>
        <row r="93">
          <cell r="C93" t="str">
            <v>Pemecah batu 200 HP</v>
          </cell>
          <cell r="G93" t="str">
            <v>E.031</v>
          </cell>
          <cell r="H93">
            <v>238800</v>
          </cell>
        </row>
        <row r="94">
          <cell r="C94" t="str">
            <v>Wheel loader 80 HP</v>
          </cell>
          <cell r="G94" t="str">
            <v>E.052</v>
          </cell>
          <cell r="H94">
            <v>102600</v>
          </cell>
        </row>
        <row r="95">
          <cell r="C95" t="str">
            <v>Wheel tractor 60 HP</v>
          </cell>
          <cell r="G95" t="str">
            <v>E.053</v>
          </cell>
          <cell r="H95">
            <v>102600</v>
          </cell>
        </row>
        <row r="96">
          <cell r="C96" t="str">
            <v>Mesin gilas 3 roda  8 -10 ton</v>
          </cell>
          <cell r="G96" t="str">
            <v>E.080</v>
          </cell>
          <cell r="H96">
            <v>71350</v>
          </cell>
        </row>
        <row r="97">
          <cell r="C97" t="str">
            <v>Mesin gilas tandem 6 - 10 ton</v>
          </cell>
          <cell r="G97" t="str">
            <v>E.081</v>
          </cell>
          <cell r="H97">
            <v>62550</v>
          </cell>
        </row>
        <row r="98">
          <cell r="C98" t="str">
            <v>Mesin gilas bergetar  1 ton</v>
          </cell>
          <cell r="G98" t="str">
            <v>E.082</v>
          </cell>
          <cell r="H98">
            <v>16700</v>
          </cell>
        </row>
        <row r="99">
          <cell r="C99" t="str">
            <v>Mesin gilas roda karet 8 - 10 ton</v>
          </cell>
          <cell r="G99" t="str">
            <v>E.084</v>
          </cell>
          <cell r="H99">
            <v>62700</v>
          </cell>
        </row>
        <row r="100">
          <cell r="C100" t="str">
            <v>Stamper 4 HP</v>
          </cell>
          <cell r="G100" t="str">
            <v>E.088</v>
          </cell>
          <cell r="H100">
            <v>9800</v>
          </cell>
        </row>
        <row r="101">
          <cell r="G101" t="str">
            <v>E.089</v>
          </cell>
          <cell r="H101">
            <v>16300</v>
          </cell>
        </row>
        <row r="102">
          <cell r="C102" t="str">
            <v>Asphalt sprayer 1000 ltr</v>
          </cell>
          <cell r="G102" t="str">
            <v>E.153</v>
          </cell>
          <cell r="H102">
            <v>53950</v>
          </cell>
        </row>
        <row r="103">
          <cell r="C103" t="str">
            <v>Asphalt sprayer 200  ltr</v>
          </cell>
          <cell r="G103" t="str">
            <v>E.154</v>
          </cell>
          <cell r="H103">
            <v>34125</v>
          </cell>
        </row>
        <row r="104">
          <cell r="C104" t="str">
            <v>Mesin penghampar  1,82 m</v>
          </cell>
          <cell r="G104" t="str">
            <v>E.157</v>
          </cell>
          <cell r="H104">
            <v>91200</v>
          </cell>
        </row>
        <row r="105">
          <cell r="C105" t="str">
            <v>Truk tanki air  68 HP</v>
          </cell>
          <cell r="G105" t="str">
            <v>E.182</v>
          </cell>
          <cell r="H105">
            <v>39500</v>
          </cell>
        </row>
        <row r="106">
          <cell r="C106" t="str">
            <v>Trailer gandengan  1 ton</v>
          </cell>
          <cell r="G106" t="str">
            <v>E.191</v>
          </cell>
          <cell r="H106">
            <v>105000</v>
          </cell>
        </row>
        <row r="107">
          <cell r="C107" t="str">
            <v>Dump truck (5 T) / 68 HP</v>
          </cell>
          <cell r="G107" t="str">
            <v>E.212</v>
          </cell>
          <cell r="H107">
            <v>102375</v>
          </cell>
        </row>
        <row r="108">
          <cell r="C108" t="str">
            <v>Dump truck (3,5 T) / 44 HP</v>
          </cell>
          <cell r="G108" t="str">
            <v>E.221</v>
          </cell>
          <cell r="H108">
            <v>85300</v>
          </cell>
        </row>
        <row r="109">
          <cell r="C109" t="str">
            <v>Pencampur beton 125 ltr</v>
          </cell>
          <cell r="G109" t="str">
            <v>E.251</v>
          </cell>
          <cell r="H109">
            <v>16350</v>
          </cell>
        </row>
        <row r="110">
          <cell r="C110" t="str">
            <v>Pencampur beton 500 ltr</v>
          </cell>
          <cell r="G110" t="str">
            <v>E.253</v>
          </cell>
        </row>
        <row r="111">
          <cell r="C111" t="str">
            <v>Air Compressor</v>
          </cell>
          <cell r="G111" t="str">
            <v>E.253</v>
          </cell>
          <cell r="H111">
            <v>10900</v>
          </cell>
        </row>
        <row r="112">
          <cell r="C112" t="str">
            <v>Water Pomp D. 5 cm</v>
          </cell>
          <cell r="G112" t="str">
            <v>E.341</v>
          </cell>
          <cell r="H112">
            <v>9300</v>
          </cell>
        </row>
        <row r="113">
          <cell r="C113" t="str">
            <v>Blower</v>
          </cell>
          <cell r="G113" t="str">
            <v>E.</v>
          </cell>
          <cell r="H113">
            <v>3500</v>
          </cell>
        </row>
        <row r="114">
          <cell r="C114" t="str">
            <v>Peralatan tractor dll.</v>
          </cell>
          <cell r="G114" t="str">
            <v>E.401</v>
          </cell>
          <cell r="H114">
            <v>58500</v>
          </cell>
        </row>
      </sheetData>
      <sheetData sheetId="6"/>
      <sheetData sheetId="7"/>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ta Suara"/>
      <sheetName val="Titik kabel"/>
      <sheetName val="Tata Suara (2)"/>
      <sheetName val="Tata Suara (3)"/>
      <sheetName val="Tata Suara (4)"/>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BC"/>
      <sheetName val="MET.AC-BC"/>
      <sheetName val="AN.AC-WC"/>
      <sheetName val="MET.AC-WC"/>
      <sheetName val="AN.BASE B"/>
      <sheetName val="MET. BASE B"/>
      <sheetName val="Mob"/>
      <sheetName val="Jadwal"/>
      <sheetName val="Jadwal (2)"/>
      <sheetName val="Jadwal (3)"/>
      <sheetName val="Matons"/>
      <sheetName val="Plant_Metode"/>
      <sheetName val="C_List"/>
      <sheetName val="ONSITE"/>
      <sheetName val="ANMPUdll"/>
      <sheetName val="METODE"/>
      <sheetName val="RUTIN"/>
      <sheetName val="Upah,Bahan,Alat"/>
      <sheetName val="BASIC"/>
      <sheetName val="MOBILI"/>
      <sheetName val="Disubkontr"/>
      <sheetName val="SchePant-bant"/>
      <sheetName val="MPUPant-ban"/>
      <sheetName val="Bill"/>
      <sheetName val="REKAP"/>
      <sheetName val="O&amp;O"/>
      <sheetName val="metpektambah"/>
      <sheetName val="METODE3"/>
      <sheetName val="KEBALT"/>
      <sheetName val="NATURAL"/>
      <sheetName val="FINE BASE"/>
      <sheetName val="FINE ASP"/>
      <sheetName val="COARSE BASE"/>
      <sheetName val="COARSE ASPAL"/>
      <sheetName val="PASIR"/>
      <sheetName val="PROD"/>
      <sheetName val="BT KALI"/>
      <sheetName val="GRAVEL"/>
      <sheetName val="AGREG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0">
          <cell r="J70" t="str">
            <v>Direktur Utama</v>
          </cell>
        </row>
        <row r="93">
          <cell r="J93">
            <v>5701.5</v>
          </cell>
        </row>
        <row r="127">
          <cell r="J127">
            <v>104550</v>
          </cell>
        </row>
        <row r="160">
          <cell r="J160">
            <v>75882.722328209173</v>
          </cell>
        </row>
        <row r="191">
          <cell r="J191">
            <v>78071.252328209186</v>
          </cell>
        </row>
        <row r="224">
          <cell r="J224">
            <v>102000</v>
          </cell>
        </row>
      </sheetData>
      <sheetData sheetId="14"/>
      <sheetData sheetId="15">
        <row r="256">
          <cell r="D256">
            <v>0.76800000000000002</v>
          </cell>
        </row>
        <row r="257">
          <cell r="D257">
            <v>0.432</v>
          </cell>
        </row>
        <row r="270">
          <cell r="D270">
            <v>1.12E-2</v>
          </cell>
        </row>
        <row r="287">
          <cell r="D287">
            <v>0.1163</v>
          </cell>
        </row>
        <row r="298">
          <cell r="D298">
            <v>9.1000000000000004E-3</v>
          </cell>
        </row>
        <row r="313">
          <cell r="D313">
            <v>8.8000000000000005E-3</v>
          </cell>
        </row>
        <row r="322">
          <cell r="D322">
            <v>6.4999999999999997E-3</v>
          </cell>
        </row>
        <row r="335">
          <cell r="D335">
            <v>1.12E-2</v>
          </cell>
        </row>
        <row r="336">
          <cell r="D336">
            <v>1.12E-2</v>
          </cell>
        </row>
        <row r="337">
          <cell r="D337">
            <v>6.1800000000000001E-2</v>
          </cell>
        </row>
        <row r="373">
          <cell r="D373">
            <v>0.70799999999999996</v>
          </cell>
        </row>
        <row r="374">
          <cell r="D374">
            <v>0.48199999999999998</v>
          </cell>
        </row>
        <row r="387">
          <cell r="D387">
            <v>1.1238825031928482E-2</v>
          </cell>
        </row>
        <row r="404">
          <cell r="D404">
            <v>0.11625561029009306</v>
          </cell>
        </row>
        <row r="414">
          <cell r="D414">
            <v>1.1223344556677889E-2</v>
          </cell>
        </row>
        <row r="429">
          <cell r="D429">
            <v>9.1999999999999998E-3</v>
          </cell>
        </row>
        <row r="438">
          <cell r="D438">
            <v>5.7000000000000002E-3</v>
          </cell>
        </row>
        <row r="451">
          <cell r="D451">
            <v>1.12E-2</v>
          </cell>
        </row>
        <row r="452">
          <cell r="D452">
            <v>1.12E-2</v>
          </cell>
        </row>
        <row r="453">
          <cell r="D453">
            <v>5.62E-2</v>
          </cell>
        </row>
        <row r="843">
          <cell r="D843">
            <v>142.48500000000001</v>
          </cell>
        </row>
        <row r="844">
          <cell r="D844">
            <v>0.70279999999999998</v>
          </cell>
        </row>
        <row r="845">
          <cell r="D845">
            <v>0.55840000000000001</v>
          </cell>
        </row>
        <row r="846">
          <cell r="D846">
            <v>110.6875</v>
          </cell>
        </row>
        <row r="868">
          <cell r="D868">
            <v>5.5899999999999998E-2</v>
          </cell>
        </row>
        <row r="876">
          <cell r="D876">
            <v>8.3799999999999999E-2</v>
          </cell>
        </row>
        <row r="897">
          <cell r="D897">
            <v>0.54590000000000005</v>
          </cell>
        </row>
        <row r="907">
          <cell r="D907">
            <v>8.3799999999999999E-2</v>
          </cell>
        </row>
        <row r="917">
          <cell r="D917">
            <v>5.9700000000000003E-2</v>
          </cell>
        </row>
        <row r="930">
          <cell r="D930">
            <v>7.4399999999999994E-2</v>
          </cell>
        </row>
        <row r="938">
          <cell r="D938">
            <v>3.6400000000000002E-2</v>
          </cell>
        </row>
        <row r="953">
          <cell r="D953">
            <v>8.3799999999999999E-2</v>
          </cell>
        </row>
        <row r="954">
          <cell r="D954">
            <v>0.2515</v>
          </cell>
        </row>
        <row r="955">
          <cell r="D955">
            <v>0.50290000000000001</v>
          </cell>
        </row>
        <row r="1113">
          <cell r="D1113">
            <v>161.80500000000001</v>
          </cell>
        </row>
        <row r="1114">
          <cell r="D1114">
            <v>0.56220000000000003</v>
          </cell>
        </row>
        <row r="1115">
          <cell r="D1115">
            <v>0.68489999999999995</v>
          </cell>
        </row>
        <row r="1116">
          <cell r="D1116">
            <v>110.4863</v>
          </cell>
        </row>
        <row r="1138">
          <cell r="D1138">
            <v>1.5900000000000001E-2</v>
          </cell>
        </row>
        <row r="1146">
          <cell r="D1146">
            <v>7.1900000000000006E-2</v>
          </cell>
        </row>
        <row r="1166">
          <cell r="D1166">
            <v>0.47339999999999999</v>
          </cell>
        </row>
        <row r="1174">
          <cell r="D1174">
            <v>7.1900000000000006E-2</v>
          </cell>
        </row>
        <row r="1184">
          <cell r="D1184">
            <v>8.4699999999999998E-2</v>
          </cell>
        </row>
        <row r="1197">
          <cell r="D1197">
            <v>0.12239999999999999</v>
          </cell>
        </row>
        <row r="1206">
          <cell r="D1206">
            <v>3.1300000000000001E-2</v>
          </cell>
        </row>
        <row r="1220">
          <cell r="D1220">
            <v>7.1900000000000006E-2</v>
          </cell>
        </row>
        <row r="1221">
          <cell r="D1221">
            <v>0.28749999999999998</v>
          </cell>
        </row>
        <row r="1222">
          <cell r="D1222">
            <v>0.86250000000000004</v>
          </cell>
        </row>
        <row r="1626">
          <cell r="D1626">
            <v>1.06E-2</v>
          </cell>
        </row>
        <row r="1644">
          <cell r="D1644">
            <v>0.1056</v>
          </cell>
        </row>
        <row r="1674">
          <cell r="D1674">
            <v>1.0620915032679739E-2</v>
          </cell>
        </row>
        <row r="1675">
          <cell r="D1675">
            <v>8.4967320261437912E-2</v>
          </cell>
        </row>
        <row r="1827">
          <cell r="D1827">
            <v>1.7000000000000001E-2</v>
          </cell>
        </row>
        <row r="1846">
          <cell r="D1846">
            <v>0.13400000000000001</v>
          </cell>
        </row>
        <row r="1858">
          <cell r="D1858">
            <v>3.3999999999999998E-3</v>
          </cell>
        </row>
        <row r="1875">
          <cell r="D1875">
            <v>3.0000000000000001E-3</v>
          </cell>
        </row>
        <row r="1885">
          <cell r="D1885">
            <v>1.9E-3</v>
          </cell>
        </row>
        <row r="1899">
          <cell r="D1899">
            <v>1.7000000000000001E-2</v>
          </cell>
        </row>
        <row r="1900">
          <cell r="D1900">
            <v>1.7000000000000001E-2</v>
          </cell>
        </row>
        <row r="1901">
          <cell r="D1901">
            <v>0.10199999999999999</v>
          </cell>
        </row>
        <row r="1946">
          <cell r="D1946">
            <v>0.66100000000000003</v>
          </cell>
        </row>
        <row r="1947">
          <cell r="D1947">
            <v>0.441</v>
          </cell>
        </row>
        <row r="1948">
          <cell r="D1948">
            <v>370</v>
          </cell>
        </row>
        <row r="2004">
          <cell r="D2004">
            <v>2.35E-2</v>
          </cell>
        </row>
        <row r="2013">
          <cell r="D2013">
            <v>0.1308</v>
          </cell>
        </row>
        <row r="2033">
          <cell r="D2033">
            <v>0.16669999999999999</v>
          </cell>
        </row>
        <row r="2054">
          <cell r="D2054">
            <v>0.51679586563307489</v>
          </cell>
        </row>
        <row r="2055">
          <cell r="D2055">
            <v>7.7519379844961236</v>
          </cell>
        </row>
        <row r="2056">
          <cell r="D2056">
            <v>7.7519379844961236</v>
          </cell>
        </row>
        <row r="2078">
          <cell r="D2078">
            <v>0.51679586563307489</v>
          </cell>
        </row>
        <row r="2122">
          <cell r="D2122">
            <v>0.66700000000000004</v>
          </cell>
        </row>
        <row r="2123">
          <cell r="D2123">
            <v>0.44500000000000001</v>
          </cell>
        </row>
        <row r="2124">
          <cell r="D2124">
            <v>354</v>
          </cell>
        </row>
        <row r="2125">
          <cell r="D2125">
            <v>0.1</v>
          </cell>
        </row>
        <row r="2139">
          <cell r="D2139">
            <v>0.51679586563307489</v>
          </cell>
        </row>
        <row r="2153">
          <cell r="D2153">
            <v>2.3529411764705885E-2</v>
          </cell>
        </row>
        <row r="2162">
          <cell r="D2162">
            <v>0.14534883720930233</v>
          </cell>
        </row>
        <row r="2169">
          <cell r="D2169">
            <v>0.51679586563307489</v>
          </cell>
        </row>
        <row r="2189">
          <cell r="D2189">
            <v>0.51679586563307489</v>
          </cell>
        </row>
        <row r="2190">
          <cell r="D2190">
            <v>7.7519379844961245</v>
          </cell>
        </row>
        <row r="2191">
          <cell r="D2191">
            <v>7.7519379844961245</v>
          </cell>
        </row>
      </sheetData>
      <sheetData sheetId="16"/>
      <sheetData sheetId="17"/>
      <sheetData sheetId="18">
        <row r="11">
          <cell r="I11">
            <v>7150.0000000000009</v>
          </cell>
        </row>
        <row r="13">
          <cell r="I13">
            <v>4950</v>
          </cell>
          <cell r="M13">
            <v>600</v>
          </cell>
        </row>
        <row r="14">
          <cell r="M14">
            <v>400000</v>
          </cell>
        </row>
        <row r="16">
          <cell r="I16">
            <v>92070.000000000015</v>
          </cell>
        </row>
        <row r="17">
          <cell r="I17">
            <v>765.6</v>
          </cell>
        </row>
        <row r="18">
          <cell r="I18">
            <v>92070.000000000015</v>
          </cell>
        </row>
        <row r="19">
          <cell r="I19">
            <v>3450.7000000000003</v>
          </cell>
        </row>
        <row r="20">
          <cell r="I20">
            <v>83470.994561030093</v>
          </cell>
        </row>
        <row r="21">
          <cell r="I21">
            <v>85878.377561030109</v>
          </cell>
        </row>
        <row r="22">
          <cell r="I22">
            <v>115005.00000000001</v>
          </cell>
        </row>
        <row r="23">
          <cell r="I23">
            <v>112200.00000000001</v>
          </cell>
        </row>
        <row r="25">
          <cell r="I25">
            <v>6271.6500000000005</v>
          </cell>
        </row>
        <row r="27">
          <cell r="I27">
            <v>6271.6500000000005</v>
          </cell>
        </row>
        <row r="28">
          <cell r="I28">
            <v>7931.0000000000009</v>
          </cell>
        </row>
        <row r="30">
          <cell r="I30">
            <v>112200.00000000001</v>
          </cell>
        </row>
        <row r="31">
          <cell r="I31">
            <v>115005.00000000001</v>
          </cell>
        </row>
        <row r="32">
          <cell r="I32">
            <v>125290.00000000001</v>
          </cell>
        </row>
        <row r="33">
          <cell r="I33">
            <v>92070.000000000015</v>
          </cell>
        </row>
        <row r="34">
          <cell r="I34">
            <v>83655</v>
          </cell>
        </row>
        <row r="35">
          <cell r="I35">
            <v>9350</v>
          </cell>
        </row>
        <row r="43">
          <cell r="I43">
            <v>365024.00000000006</v>
          </cell>
        </row>
        <row r="45">
          <cell r="I45">
            <v>23578.500000000004</v>
          </cell>
        </row>
        <row r="47">
          <cell r="I47">
            <v>15022.7</v>
          </cell>
        </row>
        <row r="58">
          <cell r="I58">
            <v>108284.00000000001</v>
          </cell>
        </row>
        <row r="59">
          <cell r="I59">
            <v>254331.00000000003</v>
          </cell>
        </row>
        <row r="60">
          <cell r="I60">
            <v>148991.70000000001</v>
          </cell>
        </row>
        <row r="61">
          <cell r="I61">
            <v>161368.90000000002</v>
          </cell>
        </row>
        <row r="62">
          <cell r="I62">
            <v>209237.6</v>
          </cell>
        </row>
        <row r="64">
          <cell r="I64">
            <v>105875.00000000001</v>
          </cell>
        </row>
        <row r="65">
          <cell r="I65">
            <v>218427.00000000003</v>
          </cell>
        </row>
        <row r="69">
          <cell r="I69">
            <v>49500.000000000007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5">
          <cell r="G65">
            <v>9100</v>
          </cell>
        </row>
      </sheetData>
      <sheetData sheetId="35"/>
      <sheetData sheetId="36">
        <row r="65">
          <cell r="G65">
            <v>7700</v>
          </cell>
        </row>
      </sheetData>
      <sheetData sheetId="37"/>
      <sheetData sheetId="38"/>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an&amp;upah"/>
      <sheetName val="Analisa"/>
      <sheetName val="REKAP"/>
      <sheetName val="Persiap"/>
      <sheetName val="Luar"/>
      <sheetName val="BSM"/>
      <sheetName val="AR1"/>
      <sheetName val="AR2"/>
      <sheetName val="AR7"/>
      <sheetName val="AR8"/>
      <sheetName val="AR9"/>
      <sheetName val="Listrik"/>
      <sheetName val="Hydrant"/>
      <sheetName val="Alarm"/>
      <sheetName val="AC"/>
      <sheetName val="BAS"/>
      <sheetName val="LIFT"/>
      <sheetName val="Sound"/>
      <sheetName val="Telepon"/>
      <sheetName val="MATV"/>
      <sheetName val="Deep Well"/>
      <sheetName val="Kabel Data"/>
      <sheetName val="KUZEN"/>
    </sheetNames>
    <sheetDataSet>
      <sheetData sheetId="0" refreshError="1"/>
      <sheetData sheetId="1" refreshError="1">
        <row r="86">
          <cell r="G86">
            <v>1439589</v>
          </cell>
        </row>
        <row r="1071">
          <cell r="G1071">
            <v>35700</v>
          </cell>
        </row>
        <row r="1084">
          <cell r="G1084">
            <v>99670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OK"/>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INDUK"/>
      <sheetName val="DISCLAIMER"/>
      <sheetName val="4-Analisa Quarry"/>
      <sheetName val="4-formulir harga bahan"/>
      <sheetName val="Informasi"/>
      <sheetName val="Jadwal"/>
      <sheetName val="Harga Dasar"/>
      <sheetName val="Alat (1)"/>
      <sheetName val="Alat (2)"/>
      <sheetName val="Form Survey"/>
      <sheetName val="Sheet1"/>
      <sheetName val="Sheet2"/>
      <sheetName val="FORMAT "/>
      <sheetName val="SKH10.1(1)"/>
      <sheetName val="SKH10.1(2)"/>
      <sheetName val="SKH10.1(3)"/>
      <sheetName val="SKH10.1(4)"/>
      <sheetName val="SKH10.1(5)"/>
      <sheetName val="SKH10.1(6)"/>
      <sheetName val="skh10.1(10)"/>
      <sheetName val="SKH10.1(11)"/>
      <sheetName val="SKH10.1(13)"/>
      <sheetName val="P (2)"/>
      <sheetName val="SKH10.1(14)"/>
      <sheetName val="SKH10.1(17)"/>
      <sheetName val="K"/>
      <sheetName val="F"/>
      <sheetName val="B"/>
      <sheetName val="St"/>
      <sheetName val="L"/>
      <sheetName val="perhitungan bahan jadi"/>
      <sheetName val="Sheet3"/>
    </sheetNames>
    <sheetDataSet>
      <sheetData sheetId="0">
        <row r="9">
          <cell r="F9">
            <v>10279.306662285386</v>
          </cell>
        </row>
      </sheetData>
      <sheetData sheetId="1">
        <row r="10">
          <cell r="AX10">
            <v>26062.646497371232</v>
          </cell>
        </row>
      </sheetData>
      <sheetData sheetId="2">
        <row r="7">
          <cell r="D7" t="str">
            <v>Kegiatan</v>
          </cell>
        </row>
      </sheetData>
      <sheetData sheetId="3">
        <row r="10">
          <cell r="AX10">
            <v>26062.646497371232</v>
          </cell>
        </row>
      </sheetData>
      <sheetData sheetId="4">
        <row r="7">
          <cell r="D7" t="str">
            <v>Kegiatan</v>
          </cell>
        </row>
      </sheetData>
      <sheetData sheetId="5">
        <row r="10">
          <cell r="AX10">
            <v>26062.646497371232</v>
          </cell>
        </row>
      </sheetData>
      <sheetData sheetId="6">
        <row r="7">
          <cell r="D7" t="str">
            <v>Kegiatan</v>
          </cell>
        </row>
        <row r="9">
          <cell r="G9">
            <v>11307.237328513926</v>
          </cell>
        </row>
        <row r="10">
          <cell r="G10">
            <v>21322.218962340543</v>
          </cell>
        </row>
        <row r="11">
          <cell r="G11">
            <v>22210.644752438064</v>
          </cell>
        </row>
        <row r="12">
          <cell r="G12">
            <v>17768.515801950452</v>
          </cell>
        </row>
        <row r="15">
          <cell r="G15">
            <v>21322.218962340543</v>
          </cell>
        </row>
        <row r="18">
          <cell r="G18">
            <v>21322.218962340543</v>
          </cell>
        </row>
        <row r="34">
          <cell r="G34">
            <v>129500</v>
          </cell>
        </row>
        <row r="42">
          <cell r="G42">
            <v>294500</v>
          </cell>
        </row>
        <row r="44">
          <cell r="G44">
            <v>387301.14034103276</v>
          </cell>
        </row>
        <row r="45">
          <cell r="G45">
            <v>366446.50131351594</v>
          </cell>
        </row>
        <row r="47">
          <cell r="G47">
            <v>219700</v>
          </cell>
        </row>
        <row r="49">
          <cell r="G49">
            <v>33000</v>
          </cell>
        </row>
        <row r="50">
          <cell r="G50">
            <v>55000</v>
          </cell>
        </row>
        <row r="51">
          <cell r="G51">
            <v>10368</v>
          </cell>
        </row>
        <row r="56">
          <cell r="G56">
            <v>19941.854924833649</v>
          </cell>
        </row>
        <row r="57">
          <cell r="G57">
            <v>35977.573317998853</v>
          </cell>
        </row>
        <row r="59">
          <cell r="G59">
            <v>351900</v>
          </cell>
        </row>
        <row r="60">
          <cell r="G60">
            <v>22500</v>
          </cell>
        </row>
        <row r="62">
          <cell r="G62">
            <v>24670.335989484927</v>
          </cell>
        </row>
        <row r="63">
          <cell r="G63">
            <v>5000000</v>
          </cell>
        </row>
        <row r="70">
          <cell r="G70">
            <v>427028.25062074093</v>
          </cell>
        </row>
        <row r="71">
          <cell r="G71">
            <v>420404.29589962593</v>
          </cell>
        </row>
        <row r="73">
          <cell r="G73">
            <v>420404.29589962593</v>
          </cell>
        </row>
        <row r="75">
          <cell r="G75">
            <v>10700</v>
          </cell>
        </row>
        <row r="77">
          <cell r="G77">
            <v>31865.850653084697</v>
          </cell>
        </row>
        <row r="78">
          <cell r="G78">
            <v>23000</v>
          </cell>
        </row>
        <row r="88">
          <cell r="G88">
            <v>54825</v>
          </cell>
        </row>
      </sheetData>
      <sheetData sheetId="7">
        <row r="10">
          <cell r="AX10">
            <v>26062.646497371232</v>
          </cell>
        </row>
        <row r="12">
          <cell r="AX12">
            <v>160711.88496056845</v>
          </cell>
        </row>
        <row r="13">
          <cell r="AX13">
            <v>92039.378984227384</v>
          </cell>
        </row>
        <row r="15">
          <cell r="AX15">
            <v>287187.09993428079</v>
          </cell>
        </row>
        <row r="16">
          <cell r="AW16">
            <v>556247.46970419679</v>
          </cell>
        </row>
        <row r="17">
          <cell r="AW17">
            <v>519578.53138960578</v>
          </cell>
        </row>
        <row r="20">
          <cell r="AX20">
            <v>408495.70991127903</v>
          </cell>
        </row>
        <row r="24">
          <cell r="AX24">
            <v>334011.79538361024</v>
          </cell>
        </row>
        <row r="31">
          <cell r="AX31">
            <v>38221.109794216711</v>
          </cell>
        </row>
        <row r="32">
          <cell r="AX32">
            <v>18353.918436293436</v>
          </cell>
        </row>
        <row r="33">
          <cell r="AX33">
            <v>127725.1124671404</v>
          </cell>
        </row>
        <row r="54">
          <cell r="AX54">
            <v>68764.201236856155</v>
          </cell>
        </row>
        <row r="55">
          <cell r="AX55">
            <v>17577.655836687751</v>
          </cell>
        </row>
        <row r="63">
          <cell r="AX63">
            <v>4530.412798817054</v>
          </cell>
        </row>
        <row r="64">
          <cell r="AX64">
            <v>362433.02390536433</v>
          </cell>
        </row>
        <row r="65">
          <cell r="AX65">
            <v>6040.550398422738</v>
          </cell>
        </row>
        <row r="66">
          <cell r="AW66">
            <v>229540.91514006405</v>
          </cell>
          <cell r="AX66">
            <v>229540.91514006405</v>
          </cell>
        </row>
        <row r="67">
          <cell r="AX67">
            <v>22813.622009345476</v>
          </cell>
        </row>
      </sheetData>
      <sheetData sheetId="8">
        <row r="1377">
          <cell r="H1377">
            <v>1.5</v>
          </cell>
        </row>
      </sheetData>
      <sheetData sheetId="9"/>
      <sheetData sheetId="10"/>
      <sheetData sheetId="11"/>
      <sheetData sheetId="12">
        <row r="6">
          <cell r="B6" t="str">
            <v>SKh-1.10.1.(3)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Analisa"/>
      <sheetName val="Harga &amp; Bahan "/>
      <sheetName val="Sheet6"/>
      <sheetName val="analisa lama"/>
      <sheetName val="harga lama"/>
    </sheetNames>
    <sheetDataSet>
      <sheetData sheetId="0" refreshError="1"/>
      <sheetData sheetId="1" refreshError="1"/>
      <sheetData sheetId="2" refreshError="1"/>
      <sheetData sheetId="3"/>
      <sheetData sheetId="4" refreshError="1"/>
      <sheetData sheetId="5" refreshError="1"/>
      <sheetData sheetId="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ROYEK"/>
      <sheetName val="RAB"/>
      <sheetName val="Analisa Harsat"/>
      <sheetName val="Analisa Harsat CCO Intern"/>
      <sheetName val="AnHarSat Real Sd Saat Lalu"/>
      <sheetName val="AnHarSat Real Saat Ini"/>
      <sheetName val="Harsat Upah"/>
      <sheetName val="Harsat Bahan"/>
      <sheetName val="Harsat Alat"/>
      <sheetName val="Harsat SubKon"/>
      <sheetName val="BUL"/>
      <sheetName val="RAP"/>
      <sheetName val="Rekap RAP"/>
      <sheetName val="CCO Intern"/>
      <sheetName val="Analisa Alat"/>
      <sheetName val="Daftar Alat"/>
      <sheetName val="Analisa Upah"/>
      <sheetName val="Pengadaan Bahan"/>
      <sheetName val="Pemakaian Bahan"/>
      <sheetName val="Rekap Sisa Bahan"/>
      <sheetName val="Biaya LONSTAD"/>
      <sheetName val="Progres Rasio LR"/>
      <sheetName val="CASH FLOW"/>
      <sheetName val="Renc Real Termijn"/>
      <sheetName val="Renc Real SKK"/>
      <sheetName val="EARNED VALUE"/>
      <sheetName val="Analisa MC0"/>
      <sheetName val="Schedule Intern"/>
      <sheetName val="Schedule UBA"/>
      <sheetName val="Kebut. Bahan"/>
      <sheetName val="Kebut. Alat"/>
      <sheetName val="Volume Intern"/>
      <sheetName val="Rekap K5"/>
      <sheetName val="K5"/>
      <sheetName val="Rekap Deviasi Intern"/>
      <sheetName val="Deviasi Intern"/>
      <sheetName val="Rencana Intern"/>
      <sheetName val="Schedule Ekstern"/>
      <sheetName val="Rekap Progress Ekstern"/>
      <sheetName val="Progress Ekstern"/>
      <sheetName val="Rekap Deviasi Ekstern"/>
      <sheetName val="Deviasi Ekstern"/>
      <sheetName val="Rekap Piutang"/>
      <sheetName val="Piutang"/>
      <sheetName val="Rekap Deviasi IE"/>
      <sheetName val="Deviasi IE"/>
      <sheetName val="Cover Bulanan"/>
      <sheetName val="Surat"/>
      <sheetName val="Laporan Bulanan"/>
      <sheetName val="Cover Mingguan"/>
      <sheetName val="Volume Mingguan"/>
      <sheetName val="Laporan Mingguan"/>
      <sheetName val="Cover Harian"/>
      <sheetName val="Hrn I"/>
      <sheetName val="Hrn II"/>
      <sheetName val="Hrn III"/>
      <sheetName val="Laporan Harian"/>
      <sheetName val="Cuaca"/>
      <sheetName val="Request"/>
      <sheetName val="Rekap CCO"/>
      <sheetName val="CCO"/>
      <sheetName val="Cover MC"/>
      <sheetName val="Berita Acara"/>
      <sheetName val="Rekap MC"/>
      <sheetName val="Rekap Sertf Bulanan"/>
      <sheetName val="Sertf Bulanan"/>
      <sheetName val="DI"/>
      <sheetName val="DII"/>
      <sheetName val="DIII"/>
      <sheetName val="DIV"/>
      <sheetName val="DV"/>
      <sheetName val="DVI"/>
      <sheetName val="DVII"/>
      <sheetName val="DVIII"/>
      <sheetName val="DIX"/>
      <sheetName val="D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SUMMARY"/>
      <sheetName val="Sheet2"/>
      <sheetName val="DC"/>
      <sheetName val="ANAL-PERSIAPAN"/>
      <sheetName val="ANAL-SEC II"/>
      <sheetName val="ANAL-SEC III"/>
      <sheetName val="ANAL-SEC IV"/>
      <sheetName val="ANAL-SEC V"/>
      <sheetName val="h.sat-bbm"/>
      <sheetName val="ANAL-SEC VI"/>
      <sheetName val="DATA TEKNIS"/>
      <sheetName val="NIPAH-MULTS"/>
      <sheetName val="sewa-alat"/>
      <sheetName val="sub-kon"/>
      <sheetName val="anals-b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75">
          <cell r="J175">
            <v>17000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Lamp-1 (Lamp-Penaw)"/>
      <sheetName val="Lamp-3a-Mobilisasi"/>
      <sheetName val="Lamp-3c(On Site)"/>
      <sheetName val="Lamp-4 Analisa"/>
      <sheetName val="Lamp-4 Sat-Das"/>
      <sheetName val="Lamp-4 BQ"/>
      <sheetName val="Lamp-4 REKAP"/>
      <sheetName val="Anl-Alt"/>
      <sheetName val="Ur-Anl"/>
      <sheetName val="Anl-Bhn"/>
      <sheetName val="Lamp-5 Schedule"/>
      <sheetName val="Lamp-6  Sub-kont"/>
      <sheetName val="Lamp-8 Staf Inti"/>
      <sheetName val="Lamp-9 (Df-Alat)"/>
      <sheetName val="Lamp-13-Pengg Alat"/>
      <sheetName val="Lamp-4 (Pemel. Rutin)"/>
      <sheetName val="Lamp-6 (Plant)"/>
      <sheetName val="Lamp-7 (Df-Utm) ok"/>
      <sheetName val="Lamp-8 (Kont Seleksi)"/>
      <sheetName val="Lamp-14 -Hit-Alt"/>
    </sheetNames>
    <sheetDataSet>
      <sheetData sheetId="0"/>
      <sheetData sheetId="1"/>
      <sheetData sheetId="2"/>
      <sheetData sheetId="3"/>
      <sheetData sheetId="4"/>
      <sheetData sheetId="5"/>
      <sheetData sheetId="6">
        <row r="14">
          <cell r="J14">
            <v>2857.14</v>
          </cell>
        </row>
        <row r="20">
          <cell r="J20">
            <v>39300</v>
          </cell>
        </row>
        <row r="28">
          <cell r="J28">
            <v>5300</v>
          </cell>
        </row>
        <row r="33">
          <cell r="J33">
            <v>900</v>
          </cell>
        </row>
        <row r="39">
          <cell r="J39">
            <v>6000</v>
          </cell>
        </row>
        <row r="55">
          <cell r="J55">
            <v>37296.550000000003</v>
          </cell>
        </row>
        <row r="56">
          <cell r="J56">
            <v>93814</v>
          </cell>
        </row>
        <row r="57">
          <cell r="J57">
            <v>121230</v>
          </cell>
        </row>
        <row r="58">
          <cell r="J58">
            <v>233730</v>
          </cell>
        </row>
        <row r="61">
          <cell r="J61">
            <v>105194.35</v>
          </cell>
        </row>
        <row r="62">
          <cell r="J62">
            <v>59972.82</v>
          </cell>
        </row>
        <row r="71">
          <cell r="J71">
            <v>199383.23</v>
          </cell>
        </row>
        <row r="73">
          <cell r="J73">
            <v>88088.28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ue deah teungoh"/>
      <sheetName val="jeulingke"/>
      <sheetName val="tibang"/>
    </sheetNames>
    <sheetDataSet>
      <sheetData sheetId="0" refreshError="1"/>
      <sheetData sheetId="1" refreshError="1"/>
      <sheetData sheetId="2"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adukan "/>
      <sheetName val="Hrg Dsr"/>
      <sheetName val="AHS_ars"/>
      <sheetName val="Item2"/>
      <sheetName val="Gorong-2"/>
      <sheetName val="Alat DC"/>
      <sheetName val="BQ diva"/>
      <sheetName val="Item3"/>
      <sheetName val="Item4"/>
      <sheetName val="Item5"/>
      <sheetName val="Item6"/>
      <sheetName val="Item7"/>
      <sheetName val="Item8"/>
      <sheetName val="Item9"/>
      <sheetName val="DC"/>
      <sheetName val="camp"/>
      <sheetName val="Pas-batu"/>
      <sheetName val="H_Satuan"/>
      <sheetName val="ALAT-hitung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3571.4285714285716</v>
          </cell>
        </row>
        <row r="17">
          <cell r="J17">
            <v>7142.8571428571431</v>
          </cell>
        </row>
        <row r="24">
          <cell r="J24">
            <v>101920</v>
          </cell>
        </row>
        <row r="25">
          <cell r="J25">
            <v>96960</v>
          </cell>
        </row>
        <row r="38">
          <cell r="J38">
            <v>30000</v>
          </cell>
        </row>
        <row r="54">
          <cell r="J54">
            <v>55607.34</v>
          </cell>
        </row>
        <row r="55">
          <cell r="J55">
            <v>20879.03</v>
          </cell>
        </row>
        <row r="60">
          <cell r="J60">
            <v>121875.84</v>
          </cell>
        </row>
        <row r="62">
          <cell r="J62">
            <v>209179.67</v>
          </cell>
        </row>
        <row r="67">
          <cell r="J67">
            <v>32479.48</v>
          </cell>
        </row>
        <row r="74">
          <cell r="J74">
            <v>53027.68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ampiran"/>
      <sheetName val="S-Penawaran"/>
      <sheetName val="Rekap"/>
      <sheetName val="Rincian"/>
      <sheetName val="Skedul"/>
      <sheetName val="Pemeliharaan"/>
      <sheetName val="Mobilisasi"/>
      <sheetName val="DMP-Utama"/>
      <sheetName val="Analisa DMPU"/>
      <sheetName val="Harsat"/>
      <sheetName val="On Site"/>
      <sheetName val="Peralatan"/>
      <sheetName val="Personil"/>
      <sheetName val="SubKontrak"/>
      <sheetName val="Bahan DN"/>
      <sheetName val="Metode"/>
      <sheetName val="Pernyataan"/>
      <sheetName val="Pengurus"/>
      <sheetName val="Modal"/>
      <sheetName val="Check List"/>
      <sheetName val="Pembatas"/>
      <sheetName val="Analisa HS"/>
      <sheetName val="alue deah teungoh"/>
      <sheetName val="jeulingke"/>
      <sheetName val="tibang"/>
    </sheetNames>
    <sheetDataSet>
      <sheetData sheetId="0"/>
      <sheetData sheetId="1"/>
      <sheetData sheetId="2"/>
      <sheetData sheetId="3"/>
      <sheetData sheetId="4"/>
      <sheetData sheetId="5"/>
      <sheetData sheetId="6"/>
      <sheetData sheetId="7"/>
      <sheetData sheetId="8"/>
      <sheetData sheetId="9"/>
      <sheetData sheetId="10">
        <row r="39">
          <cell r="E39">
            <v>500000</v>
          </cell>
        </row>
        <row r="40">
          <cell r="E40">
            <v>5000</v>
          </cell>
        </row>
        <row r="62">
          <cell r="E62">
            <v>1500</v>
          </cell>
        </row>
        <row r="70">
          <cell r="E70">
            <v>70000</v>
          </cell>
        </row>
        <row r="71">
          <cell r="E71">
            <v>15000</v>
          </cell>
        </row>
        <row r="73">
          <cell r="E73">
            <v>25000</v>
          </cell>
        </row>
        <row r="86">
          <cell r="E86">
            <v>70000</v>
          </cell>
        </row>
        <row r="94">
          <cell r="E94">
            <v>7000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MAPP"/>
      <sheetName val="GroundBreaking"/>
      <sheetName val="DC &amp; RAB"/>
      <sheetName val="Rekap 202_707"/>
      <sheetName val="BoQ 202_707"/>
      <sheetName val="Rekap Tambah"/>
      <sheetName val="Rekap BoQ"/>
      <sheetName val="BoQ Total"/>
      <sheetName val="Material"/>
      <sheetName val="MOS"/>
      <sheetName val="Upah"/>
      <sheetName val="Sub"/>
      <sheetName val="Alat"/>
      <sheetName val="Bab1"/>
      <sheetName val="Tunnel KAI"/>
      <sheetName val="RinciBab1_Seksi1"/>
      <sheetName val="Maintc2_3"/>
      <sheetName val="Bab2"/>
      <sheetName val="Bab3"/>
      <sheetName val="Bab4"/>
      <sheetName val="Antek1"/>
      <sheetName val="Bab5"/>
      <sheetName val="Bab6"/>
      <sheetName val="Bab7"/>
      <sheetName val="Antek3"/>
      <sheetName val="Bab8"/>
      <sheetName val="Bab9"/>
      <sheetName val="Bab10"/>
      <sheetName val="Girder Urai"/>
      <sheetName val="Girder"/>
      <sheetName val="Antek2"/>
      <sheetName val="Bab11"/>
      <sheetName val="Bab12"/>
      <sheetName val="Bab13"/>
      <sheetName val="Bab16a"/>
      <sheetName val="Bab16b"/>
      <sheetName val="Bab16c"/>
      <sheetName val="Bab14"/>
      <sheetName val="RCP"/>
      <sheetName val="Stressing bed"/>
      <sheetName val="Formwork"/>
      <sheetName val="Staging"/>
      <sheetName val="Bab15"/>
      <sheetName val="Anal.alat"/>
      <sheetName val="Bekisting"/>
      <sheetName val="Note"/>
      <sheetName val="grail"/>
      <sheetName val="Barrier"/>
      <sheetName val="rc_plate"/>
      <sheetName val="precast_DS"/>
      <sheetName val="Girder GI"/>
    </sheetNames>
    <sheetDataSet>
      <sheetData sheetId="0" refreshError="1"/>
      <sheetData sheetId="1" refreshError="1">
        <row r="3">
          <cell r="T3">
            <v>8.2500000000000004E-2</v>
          </cell>
        </row>
        <row r="16">
          <cell r="T16">
            <v>20</v>
          </cell>
        </row>
        <row r="17">
          <cell r="T17">
            <v>35</v>
          </cell>
        </row>
        <row r="18">
          <cell r="M18">
            <v>14.6</v>
          </cell>
        </row>
      </sheetData>
      <sheetData sheetId="2" refreshError="1"/>
      <sheetData sheetId="3" refreshError="1"/>
      <sheetData sheetId="4" refreshError="1"/>
      <sheetData sheetId="5" refreshError="1"/>
      <sheetData sheetId="6" refreshError="1"/>
      <sheetData sheetId="7" refreshError="1"/>
      <sheetData sheetId="8" refreshError="1">
        <row r="129">
          <cell r="H129">
            <v>215469</v>
          </cell>
        </row>
      </sheetData>
      <sheetData sheetId="9" refreshError="1">
        <row r="13">
          <cell r="J13">
            <v>152000</v>
          </cell>
        </row>
        <row r="28">
          <cell r="J28">
            <v>385000</v>
          </cell>
        </row>
        <row r="34">
          <cell r="J34">
            <v>9750</v>
          </cell>
        </row>
        <row r="48">
          <cell r="J48">
            <v>1925000</v>
          </cell>
        </row>
        <row r="56">
          <cell r="J56">
            <v>101200000</v>
          </cell>
        </row>
        <row r="67">
          <cell r="J67">
            <v>50000</v>
          </cell>
        </row>
        <row r="72">
          <cell r="J72">
            <v>117200</v>
          </cell>
        </row>
        <row r="73">
          <cell r="J73">
            <v>440000</v>
          </cell>
        </row>
        <row r="80">
          <cell r="J80">
            <v>159500</v>
          </cell>
        </row>
        <row r="89">
          <cell r="J89">
            <v>620000</v>
          </cell>
        </row>
        <row r="91">
          <cell r="J91">
            <v>51800</v>
          </cell>
        </row>
        <row r="144">
          <cell r="J144">
            <v>77221000</v>
          </cell>
        </row>
        <row r="185">
          <cell r="J185">
            <v>315000</v>
          </cell>
        </row>
        <row r="203">
          <cell r="J203">
            <v>78000</v>
          </cell>
        </row>
        <row r="276">
          <cell r="J276">
            <v>3300000</v>
          </cell>
        </row>
        <row r="278">
          <cell r="J278">
            <v>3300000</v>
          </cell>
        </row>
        <row r="342">
          <cell r="J342">
            <v>5910</v>
          </cell>
        </row>
        <row r="375">
          <cell r="J375">
            <v>23430</v>
          </cell>
        </row>
        <row r="376">
          <cell r="J376">
            <v>55220</v>
          </cell>
        </row>
        <row r="385">
          <cell r="J385">
            <v>79830</v>
          </cell>
        </row>
        <row r="386">
          <cell r="J386">
            <v>92930</v>
          </cell>
        </row>
        <row r="514">
          <cell r="J514">
            <v>17600</v>
          </cell>
        </row>
        <row r="537">
          <cell r="J537">
            <v>300000</v>
          </cell>
        </row>
        <row r="545">
          <cell r="J545">
            <v>47861000</v>
          </cell>
        </row>
        <row r="547">
          <cell r="J547">
            <v>116700</v>
          </cell>
        </row>
        <row r="548">
          <cell r="J548">
            <v>134500</v>
          </cell>
        </row>
        <row r="554">
          <cell r="J554">
            <v>4050000</v>
          </cell>
        </row>
        <row r="555">
          <cell r="J555">
            <v>6700000</v>
          </cell>
        </row>
        <row r="556">
          <cell r="J556">
            <v>6346000</v>
          </cell>
        </row>
        <row r="559">
          <cell r="J559">
            <v>6276190</v>
          </cell>
        </row>
        <row r="565">
          <cell r="J565">
            <v>2950000</v>
          </cell>
        </row>
        <row r="568">
          <cell r="J568">
            <v>759000</v>
          </cell>
        </row>
        <row r="572">
          <cell r="J572">
            <v>1485000</v>
          </cell>
        </row>
        <row r="579">
          <cell r="J579">
            <v>27819000</v>
          </cell>
        </row>
        <row r="580">
          <cell r="J580">
            <v>34980000</v>
          </cell>
        </row>
        <row r="582">
          <cell r="J582">
            <v>71588000</v>
          </cell>
        </row>
        <row r="585">
          <cell r="J585">
            <v>495000</v>
          </cell>
        </row>
        <row r="587">
          <cell r="J587">
            <v>660000</v>
          </cell>
        </row>
        <row r="599">
          <cell r="J599">
            <v>50690</v>
          </cell>
        </row>
        <row r="614">
          <cell r="J614">
            <v>136000</v>
          </cell>
        </row>
      </sheetData>
      <sheetData sheetId="10" refreshError="1"/>
      <sheetData sheetId="11" refreshError="1">
        <row r="8">
          <cell r="M8">
            <v>8250</v>
          </cell>
        </row>
        <row r="11">
          <cell r="M11">
            <v>9710</v>
          </cell>
        </row>
      </sheetData>
      <sheetData sheetId="12" refreshError="1"/>
      <sheetData sheetId="13" refreshError="1">
        <row r="10">
          <cell r="I10">
            <v>1389022</v>
          </cell>
        </row>
        <row r="20">
          <cell r="I20">
            <v>92067</v>
          </cell>
        </row>
        <row r="37">
          <cell r="I37">
            <v>282088</v>
          </cell>
        </row>
        <row r="38">
          <cell r="I38">
            <v>219842</v>
          </cell>
        </row>
        <row r="47">
          <cell r="I47">
            <v>823697</v>
          </cell>
        </row>
        <row r="53">
          <cell r="I53">
            <v>109329</v>
          </cell>
        </row>
        <row r="61">
          <cell r="I61">
            <v>789847</v>
          </cell>
        </row>
        <row r="63">
          <cell r="I63">
            <v>172625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620">
          <cell r="K620">
            <v>9518</v>
          </cell>
        </row>
        <row r="667">
          <cell r="K667">
            <v>9505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27">
          <cell r="K127">
            <v>102451</v>
          </cell>
        </row>
        <row r="156">
          <cell r="K156">
            <v>143543</v>
          </cell>
        </row>
      </sheetData>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2)"/>
      <sheetName val="RAB"/>
      <sheetName val="METODA"/>
      <sheetName val="L-8 SCHEDULE (2)"/>
      <sheetName val="L-8 SCHEDULE"/>
      <sheetName val="PENTALAT"/>
      <sheetName val="KOEFISIEN"/>
      <sheetName val="(ANALISA-lain)"/>
      <sheetName val="UMUM"/>
      <sheetName val="L-3(HRGSAT)"/>
      <sheetName val="L-7(MOS)"/>
      <sheetName val="Keb.Bahan"/>
      <sheetName val="Hari Kerja"/>
      <sheetName val="S.PEN"/>
      <sheetName val="LAMP01"/>
      <sheetName val="LAMP02(MPU)"/>
      <sheetName val="L-4(ANALISA)"/>
      <sheetName val="L-5(MOBILISASI)"/>
      <sheetName val="M0S"/>
      <sheetName val="M0T"/>
      <sheetName val="L-6(ANL-LS)"/>
      <sheetName val="batu pecah"/>
      <sheetName val="L-9s.d 11(KONFIRMASI)"/>
      <sheetName val="bagan"/>
      <sheetName val="DAFTARALAT"/>
      <sheetName val="ANALSALAT"/>
      <sheetName val="SUBKONT"/>
      <sheetName val="MOBALAT"/>
      <sheetName val="BAHAN"/>
      <sheetName val="MOBPERSON"/>
      <sheetName val="AGG"/>
      <sheetName val="TIDAK DICETAK"/>
      <sheetName val="PERSONIL"/>
      <sheetName val="BGN-ALIR"/>
      <sheetName val="BIAYA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
      <sheetName val="MAJOR"/>
      <sheetName val="Peta Quarry"/>
      <sheetName val="Perhitungan Mobilisasi Alat"/>
      <sheetName val="Lalu Lintas"/>
      <sheetName val="Jembatan Sementara"/>
      <sheetName val="Analisa K3"/>
      <sheetName val="4-Formulir harga bahan"/>
      <sheetName val="Agg Halus &amp; Kasar"/>
      <sheetName val="Agg A"/>
      <sheetName val="Agg B dan S"/>
      <sheetName val="Agg C"/>
      <sheetName val="Agg  CBR 60"/>
      <sheetName val="SMK3"/>
      <sheetName val="Mobilisasi Fisik"/>
      <sheetName val="Sheet2"/>
      <sheetName val="1. Kondisi Awal"/>
      <sheetName val="SK10 Kinerja Jalan"/>
      <sheetName val="MARKA JALAN"/>
      <sheetName val="Rni "/>
      <sheetName val="Sheet4"/>
      <sheetName val="BOQ Rutin Jalan"/>
      <sheetName val="Slurry Seal"/>
      <sheetName val="TABEL"/>
      <sheetName val="Analisa-1"/>
      <sheetName val="Analisa-2"/>
      <sheetName val="Analisa-3"/>
      <sheetName val="5-ALAT(2)"/>
      <sheetName val="5-ALAT(1)"/>
      <sheetName val="ALAT BERAT"/>
      <sheetName val="Rutin Jembatan"/>
      <sheetName val="Rutin Jembatan 2"/>
      <sheetName val="Drainase "/>
      <sheetName val="4-Basic Price"/>
      <sheetName val="4-Analisa Quarry"/>
      <sheetName val="Sheet3"/>
      <sheetName val="Plat Deuker"/>
      <sheetName val="BOQ "/>
      <sheetName val=" Rekap "/>
      <sheetName val="terbilang Fisik Mayor"/>
      <sheetName val="terbilang Rutin Jemb."/>
      <sheetName val="terbilang Rutin Jalan"/>
      <sheetName val="terbilang Preventif"/>
      <sheetName val="terbilang Summary"/>
      <sheetName val="Informasi"/>
      <sheetName val="Cover"/>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ow r="9">
          <cell r="AW9">
            <v>1009487.8996339927</v>
          </cell>
        </row>
      </sheetData>
      <sheetData sheetId="30"/>
      <sheetData sheetId="31" refreshError="1"/>
      <sheetData sheetId="32" refreshError="1"/>
      <sheetData sheetId="33" refreshError="1"/>
      <sheetData sheetId="34">
        <row r="8">
          <cell r="F8">
            <v>12857.142857142857</v>
          </cell>
        </row>
      </sheetData>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sheetName val="Alat"/>
      <sheetName val="MAPP"/>
      <sheetName val="Upah"/>
      <sheetName val="RinciBab1_Seksi1"/>
      <sheetName val="RinciBab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sheetName val="met biasa"/>
      <sheetName val="met mpu"/>
      <sheetName val="kuant"/>
      <sheetName val="nawar"/>
      <sheetName val="rekap"/>
      <sheetName val="an mpu"/>
      <sheetName val="dmpu"/>
      <sheetName val="an moblssi"/>
      <sheetName val="an hrg moblssi"/>
      <sheetName val="an ls"/>
      <sheetName val="met ls"/>
      <sheetName val="subkont"/>
      <sheetName val="terke"/>
      <sheetName val="scedule"/>
      <sheetName val="scedule (2)"/>
      <sheetName val="an bia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ongko"/>
      <sheetName val="nawar"/>
      <sheetName val="rekap"/>
      <sheetName val="kuant"/>
      <sheetName val="scedule"/>
      <sheetName val="scedule (2)"/>
      <sheetName val="jadwal alat"/>
      <sheetName val="jadwal bahan"/>
      <sheetName val="barchat"/>
      <sheetName val="an mpu"/>
      <sheetName val="an biasa"/>
      <sheetName val="an moblssi"/>
      <sheetName val="an hrg moblssi"/>
      <sheetName val="an ls"/>
      <sheetName val="upah bahan"/>
      <sheetName val="alat"/>
      <sheetName val="terke"/>
      <sheetName val="met mpu"/>
      <sheetName val="met biasa"/>
      <sheetName val="dmpu"/>
      <sheetName val="subkont"/>
      <sheetName val="Sheet4"/>
      <sheetName val="met ls"/>
      <sheetName val="mtde s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s>
    <sheetDataSet>
      <sheetData sheetId="0" refreshError="1"/>
      <sheetData sheetId="1" refreshError="1"/>
      <sheetData sheetId="2" refreshError="1"/>
      <sheetData sheetId="3" refreshError="1">
        <row r="15">
          <cell r="G15">
            <v>60000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MPU"/>
      <sheetName val="OKS1"/>
      <sheetName val="TIME"/>
      <sheetName val="OKS2"/>
      <sheetName val="Sheet2"/>
      <sheetName val="HDM"/>
      <sheetName val="HDU"/>
      <sheetName val="HDA"/>
      <sheetName val="ANAL"/>
      <sheetName val="SUB"/>
      <sheetName val="CHKLIS"/>
      <sheetName val="USAL"/>
      <sheetName val="DAKON"/>
      <sheetName val="MOB"/>
      <sheetName val="ANHAR"/>
      <sheetName val="UTEK"/>
      <sheetName val="MTD"/>
      <sheetName val="JDL"/>
      <sheetName val="PNWR"/>
      <sheetName val="TB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BOW"/>
      <sheetName val="Lamp.Upah&amp;Biaya"/>
      <sheetName val="Lamp.ABiaya"/>
      <sheetName val="alat"/>
      <sheetName val="ANGKUT"/>
      <sheetName val="Upah&amp;B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mpiran 2a"/>
      <sheetName val="Lampiran 2b"/>
      <sheetName val="Lmpr 2c"/>
      <sheetName val="Lampiran 3"/>
      <sheetName val="Lampiran 19"/>
      <sheetName val="Agregat Halus &amp; Kasar"/>
      <sheetName val="Peralatan"/>
      <sheetName val="Informasi"/>
      <sheetName val="Analisa Quarry"/>
      <sheetName val="Rekap Biaya"/>
      <sheetName val="Kuant. &amp; Harga"/>
      <sheetName val="Div 3"/>
      <sheetName val="Div 4"/>
      <sheetName val="Div 6"/>
      <sheetName val="Div 7"/>
      <sheetName val="Div 8"/>
    </sheetNames>
    <sheetDataSet>
      <sheetData sheetId="0" refreshError="1"/>
      <sheetData sheetId="1" refreshError="1"/>
      <sheetData sheetId="2" refreshError="1"/>
      <sheetData sheetId="3" refreshError="1"/>
      <sheetData sheetId="4" refreshError="1"/>
      <sheetData sheetId="5" refreshError="1">
        <row r="1">
          <cell r="A1" t="str">
            <v>ITEM PEMBAYARAN</v>
          </cell>
          <cell r="D1" t="str">
            <v>:  AGREGAT KELAS A</v>
          </cell>
        </row>
        <row r="2">
          <cell r="A2" t="str">
            <v>JENIS PEKERJAAN</v>
          </cell>
          <cell r="D2" t="str">
            <v>:  PENGADAAN AGREGAT KELAS A</v>
          </cell>
        </row>
        <row r="3">
          <cell r="A3" t="str">
            <v>SATUAN PEMBAYARAN</v>
          </cell>
          <cell r="D3" t="str">
            <v>:  M3</v>
          </cell>
          <cell r="K3" t="str">
            <v xml:space="preserve">            URAIAN ANALISA HARGA SATUAN</v>
          </cell>
        </row>
        <row r="6">
          <cell r="A6" t="str">
            <v>No.</v>
          </cell>
          <cell r="C6" t="str">
            <v>U R A I A N</v>
          </cell>
          <cell r="H6" t="str">
            <v>KODE</v>
          </cell>
          <cell r="I6" t="str">
            <v>KOEFISIEN</v>
          </cell>
          <cell r="J6" t="str">
            <v>SATUAN</v>
          </cell>
          <cell r="K6" t="str">
            <v>KETERANGAN</v>
          </cell>
        </row>
        <row r="9">
          <cell r="A9" t="str">
            <v>I</v>
          </cell>
          <cell r="C9" t="str">
            <v>ASUMSI</v>
          </cell>
        </row>
        <row r="10">
          <cell r="A10">
            <v>1</v>
          </cell>
          <cell r="C10" t="str">
            <v>Bahan dasar (Batu dan Pasir) diterima di lokasi Alat</v>
          </cell>
        </row>
        <row r="11">
          <cell r="C11" t="str">
            <v>Pemecah Batu (di Base Camp)</v>
          </cell>
        </row>
        <row r="12">
          <cell r="A12">
            <v>2</v>
          </cell>
          <cell r="C12" t="str">
            <v>Kegiatan dilakukan di dalam lokasi Base Camp</v>
          </cell>
        </row>
        <row r="13">
          <cell r="A13">
            <v>3</v>
          </cell>
          <cell r="C13" t="str">
            <v>Proporsi campuran (Spesifikasi) :</v>
          </cell>
          <cell r="F13" t="str">
            <v>- Agregat Halus</v>
          </cell>
          <cell r="H13" t="str">
            <v>Ah</v>
          </cell>
          <cell r="I13">
            <v>45</v>
          </cell>
          <cell r="J13" t="str">
            <v>%</v>
          </cell>
        </row>
        <row r="14">
          <cell r="F14" t="str">
            <v>- Agregat Kasar</v>
          </cell>
          <cell r="H14" t="str">
            <v>Ak</v>
          </cell>
          <cell r="I14">
            <v>55</v>
          </cell>
          <cell r="J14" t="str">
            <v>%</v>
          </cell>
        </row>
        <row r="15">
          <cell r="A15">
            <v>4</v>
          </cell>
          <cell r="C15" t="str">
            <v>Hasil produksi Alat Pemecah Batu :</v>
          </cell>
          <cell r="F15" t="str">
            <v>- Agregat Halus</v>
          </cell>
          <cell r="H15" t="str">
            <v>H</v>
          </cell>
          <cell r="I15">
            <v>30</v>
          </cell>
          <cell r="J15" t="str">
            <v>%</v>
          </cell>
        </row>
        <row r="16">
          <cell r="F16" t="str">
            <v>- Agregat Kasar</v>
          </cell>
          <cell r="H16" t="str">
            <v>K</v>
          </cell>
          <cell r="I16">
            <v>70</v>
          </cell>
          <cell r="J16" t="str">
            <v>%</v>
          </cell>
        </row>
        <row r="17">
          <cell r="A17">
            <v>5</v>
          </cell>
          <cell r="C17" t="str">
            <v>Berat Jenis Bahan :</v>
          </cell>
          <cell r="D17" t="str">
            <v>- Batu / Gravel</v>
          </cell>
          <cell r="H17" t="str">
            <v>D1</v>
          </cell>
          <cell r="I17">
            <v>1.8</v>
          </cell>
          <cell r="J17" t="str">
            <v>Ton/M3</v>
          </cell>
        </row>
        <row r="18">
          <cell r="D18" t="str">
            <v>- Pasir</v>
          </cell>
          <cell r="H18" t="str">
            <v>D2</v>
          </cell>
          <cell r="I18">
            <v>1.67</v>
          </cell>
          <cell r="J18" t="str">
            <v>Ton/M3</v>
          </cell>
        </row>
        <row r="19">
          <cell r="D19" t="str">
            <v>- Batu Pecah</v>
          </cell>
          <cell r="H19" t="str">
            <v>D3</v>
          </cell>
          <cell r="I19">
            <v>1.8</v>
          </cell>
          <cell r="J19" t="str">
            <v>Ton/M3</v>
          </cell>
        </row>
        <row r="20">
          <cell r="A20">
            <v>6</v>
          </cell>
          <cell r="C20" t="str">
            <v>Harga Satuan Bahan Dasar    :</v>
          </cell>
          <cell r="F20" t="str">
            <v>- Batu Kali</v>
          </cell>
          <cell r="H20" t="str">
            <v>Rp1</v>
          </cell>
          <cell r="I20">
            <v>96300</v>
          </cell>
          <cell r="J20" t="str">
            <v>Rp./M3</v>
          </cell>
        </row>
        <row r="21">
          <cell r="F21" t="str">
            <v>- Pasir</v>
          </cell>
          <cell r="H21" t="str">
            <v>Rp2</v>
          </cell>
          <cell r="I21">
            <v>48800</v>
          </cell>
          <cell r="J21" t="str">
            <v>Rp./M3</v>
          </cell>
        </row>
        <row r="22">
          <cell r="A22">
            <v>7</v>
          </cell>
          <cell r="C22" t="str">
            <v>Biaya Operasi Alat :</v>
          </cell>
          <cell r="D22" t="str">
            <v>- Pemecah Batu (Stone Crusher)</v>
          </cell>
          <cell r="H22" t="str">
            <v>Rp3</v>
          </cell>
          <cell r="I22">
            <v>529206.47808459005</v>
          </cell>
          <cell r="J22" t="str">
            <v>Rp./Jam</v>
          </cell>
        </row>
        <row r="23">
          <cell r="D23" t="str">
            <v>- Wheel Loader</v>
          </cell>
          <cell r="H23" t="str">
            <v>Rp4</v>
          </cell>
          <cell r="I23">
            <v>268931.36859968671</v>
          </cell>
          <cell r="J23" t="str">
            <v>Rp./Jam</v>
          </cell>
        </row>
        <row r="24">
          <cell r="A24">
            <v>8</v>
          </cell>
          <cell r="C24" t="str">
            <v>Kapasitas Alat :</v>
          </cell>
          <cell r="D24" t="str">
            <v>- Pemecah Batu (Stone Crusher)</v>
          </cell>
          <cell r="H24" t="str">
            <v>Cp1</v>
          </cell>
          <cell r="I24">
            <v>50</v>
          </cell>
          <cell r="J24" t="str">
            <v>Ton/Jam</v>
          </cell>
        </row>
        <row r="25">
          <cell r="D25" t="str">
            <v>- Wheel Loader</v>
          </cell>
          <cell r="H25" t="str">
            <v>Cp2</v>
          </cell>
          <cell r="I25">
            <v>1.5</v>
          </cell>
          <cell r="J25" t="str">
            <v>M3</v>
          </cell>
          <cell r="K25" t="str">
            <v xml:space="preserve"> Kap. Bucket</v>
          </cell>
        </row>
        <row r="26">
          <cell r="A26">
            <v>9</v>
          </cell>
          <cell r="C26" t="str">
            <v>Faktor Efisiensi Alat :</v>
          </cell>
          <cell r="D26" t="str">
            <v>- Pemecah Batu (Stone Crusher)</v>
          </cell>
          <cell r="H26" t="str">
            <v>Fa1</v>
          </cell>
          <cell r="I26">
            <v>0.7</v>
          </cell>
          <cell r="J26" t="str">
            <v>-</v>
          </cell>
        </row>
        <row r="27">
          <cell r="D27" t="str">
            <v>- Wheel Loader</v>
          </cell>
          <cell r="H27" t="str">
            <v>Fa2</v>
          </cell>
          <cell r="I27">
            <v>0.83</v>
          </cell>
          <cell r="J27" t="str">
            <v>-</v>
          </cell>
        </row>
        <row r="28">
          <cell r="A28">
            <v>10</v>
          </cell>
          <cell r="C28" t="str">
            <v>Faktor Kehilangan Material</v>
          </cell>
          <cell r="H28" t="str">
            <v>Fh</v>
          </cell>
          <cell r="I28">
            <v>1.1000000000000001</v>
          </cell>
          <cell r="J28" t="str">
            <v>-</v>
          </cell>
        </row>
        <row r="30">
          <cell r="A30" t="str">
            <v>II</v>
          </cell>
          <cell r="C30" t="str">
            <v>METHODE PELAKSANAAN</v>
          </cell>
        </row>
        <row r="31">
          <cell r="A31">
            <v>1</v>
          </cell>
          <cell r="C31" t="str">
            <v>Wheel Loader mengangkut batu/gravel dari tumpukan</v>
          </cell>
        </row>
        <row r="32">
          <cell r="C32" t="str">
            <v>dan menuangkannya ke Alat Pemecah Batu.</v>
          </cell>
        </row>
        <row r="33">
          <cell r="A33">
            <v>2</v>
          </cell>
          <cell r="C33" t="str">
            <v>Batu/gravel dipecah dengan Alat Pemecah Batu</v>
          </cell>
        </row>
        <row r="34">
          <cell r="C34" t="str">
            <v>(Stone Crusher) sehingga menghasilkan Agregat</v>
          </cell>
        </row>
        <row r="35">
          <cell r="C35" t="str">
            <v>Kasar dan Agregat Halus.</v>
          </cell>
        </row>
        <row r="36">
          <cell r="A36">
            <v>3</v>
          </cell>
          <cell r="C36" t="str">
            <v>Wheel Loader melakukan pencampuran (blending)</v>
          </cell>
        </row>
        <row r="37">
          <cell r="C37" t="str">
            <v>Agregat Kasar, Agregat Halus dan Pasir menjadi</v>
          </cell>
        </row>
        <row r="38">
          <cell r="C38" t="str">
            <v>Agregat Kelas A.</v>
          </cell>
        </row>
        <row r="40">
          <cell r="A40" t="str">
            <v>III</v>
          </cell>
          <cell r="C40" t="str">
            <v>PERHITUNGAN</v>
          </cell>
        </row>
        <row r="42">
          <cell r="A42" t="str">
            <v>III.1.</v>
          </cell>
          <cell r="C42" t="str">
            <v>HARGA SATUAN AGREGAT PRODUKSI ST. CRUSHER</v>
          </cell>
        </row>
        <row r="44">
          <cell r="A44" t="str">
            <v xml:space="preserve">1.a.  </v>
          </cell>
          <cell r="C44" t="str">
            <v>Kerja Stone Crusher memecah gravel  :</v>
          </cell>
        </row>
        <row r="45">
          <cell r="C45" t="str">
            <v xml:space="preserve">    - Waktu kerja Stone Crusher</v>
          </cell>
          <cell r="H45" t="str">
            <v>Tst</v>
          </cell>
          <cell r="I45">
            <v>1</v>
          </cell>
          <cell r="J45" t="str">
            <v>Jam</v>
          </cell>
        </row>
        <row r="46">
          <cell r="C46" t="str">
            <v xml:space="preserve">    - Produksi Stone Crusher  1 jam</v>
          </cell>
          <cell r="F46" t="str">
            <v>=  (Fa1 x Cp1) : D3</v>
          </cell>
          <cell r="H46" t="str">
            <v>Qb</v>
          </cell>
          <cell r="I46">
            <v>19.444444444444443</v>
          </cell>
          <cell r="J46" t="str">
            <v>M3/Jam</v>
          </cell>
          <cell r="K46" t="str">
            <v xml:space="preserve"> Batu pecah</v>
          </cell>
        </row>
        <row r="47">
          <cell r="C47" t="str">
            <v xml:space="preserve">    - Kebutuhan batu/gravel 1 jam</v>
          </cell>
          <cell r="F47" t="str">
            <v>=  (Fa1 x Cp1) : D1</v>
          </cell>
          <cell r="H47" t="str">
            <v>Qg</v>
          </cell>
          <cell r="I47">
            <v>19.444444444444443</v>
          </cell>
          <cell r="J47" t="str">
            <v>M3/Jam</v>
          </cell>
        </row>
        <row r="49">
          <cell r="A49" t="str">
            <v xml:space="preserve">1.b.  </v>
          </cell>
          <cell r="C49" t="str">
            <v>Kerja Wheel Loader melayani Stone Crusher  :</v>
          </cell>
        </row>
        <row r="50">
          <cell r="C50" t="str">
            <v xml:space="preserve">    - Kap. Angkut / rit   =  (Fa2 x Cp2)</v>
          </cell>
          <cell r="H50" t="str">
            <v>Ka</v>
          </cell>
          <cell r="I50">
            <v>1.2449999999999999</v>
          </cell>
          <cell r="J50" t="str">
            <v>M3</v>
          </cell>
        </row>
        <row r="51">
          <cell r="C51" t="str">
            <v xml:space="preserve">    - Waktu Siklus (Muat, Tuang, Tunggu, dll)</v>
          </cell>
          <cell r="H51" t="str">
            <v>Ts</v>
          </cell>
          <cell r="I51">
            <v>2</v>
          </cell>
          <cell r="J51" t="str">
            <v>menit</v>
          </cell>
        </row>
        <row r="52">
          <cell r="C52" t="str">
            <v xml:space="preserve">    - Waktu kerja W.Loader memasok gravel</v>
          </cell>
        </row>
        <row r="53">
          <cell r="D53" t="str">
            <v>=  {(Qg : Ka) x Ts} : 60 menit</v>
          </cell>
          <cell r="H53" t="str">
            <v>Tw</v>
          </cell>
          <cell r="I53">
            <v>0.52060092220734788</v>
          </cell>
          <cell r="J53" t="str">
            <v>Jam</v>
          </cell>
        </row>
        <row r="55">
          <cell r="A55" t="str">
            <v xml:space="preserve">1.c.  </v>
          </cell>
          <cell r="C55" t="str">
            <v>Biaya Produksi Batu Pecah / M3</v>
          </cell>
        </row>
        <row r="56">
          <cell r="D56" t="str">
            <v>=  {(Tst x Rp3) + (Tw x Rp4)} : Qb</v>
          </cell>
          <cell r="H56" t="str">
            <v>Bp</v>
          </cell>
          <cell r="I56">
            <v>34416.637538815092</v>
          </cell>
          <cell r="J56" t="str">
            <v>Rp./M3</v>
          </cell>
        </row>
        <row r="58">
          <cell r="A58" t="str">
            <v xml:space="preserve">1.d.  </v>
          </cell>
          <cell r="C58" t="str">
            <v>Harga Satuan Batu Pecah Produksi St.Crusher / M3</v>
          </cell>
        </row>
        <row r="59">
          <cell r="D59" t="str">
            <v>=  {(Qg : Qb) x Fh x Rp1} + Bp</v>
          </cell>
          <cell r="H59" t="str">
            <v>HSb</v>
          </cell>
          <cell r="I59">
            <v>140346.63753881509</v>
          </cell>
          <cell r="J59" t="str">
            <v>Rp./M3</v>
          </cell>
        </row>
        <row r="61">
          <cell r="K61" t="str">
            <v xml:space="preserve">Berlanjut </v>
          </cell>
        </row>
        <row r="62">
          <cell r="A62" t="str">
            <v>ITEM PEMBAYARAN</v>
          </cell>
          <cell r="D62" t="str">
            <v>:  AGREGAT KELAS A</v>
          </cell>
        </row>
        <row r="63">
          <cell r="A63" t="str">
            <v>JENIS PEKERJAAN</v>
          </cell>
          <cell r="D63" t="str">
            <v>:  PENGADAAN AGREGAT KELAS A</v>
          </cell>
        </row>
        <row r="64">
          <cell r="A64" t="str">
            <v>SATUAN PEMBAYARAN</v>
          </cell>
          <cell r="D64" t="str">
            <v>:  M3</v>
          </cell>
          <cell r="K64" t="str">
            <v xml:space="preserve">            URAIAN ANALISA HARGA SATUAN</v>
          </cell>
        </row>
        <row r="65">
          <cell r="K65" t="str">
            <v xml:space="preserve">Lanjutan 1 </v>
          </cell>
        </row>
        <row r="67">
          <cell r="A67" t="str">
            <v>No.</v>
          </cell>
          <cell r="C67" t="str">
            <v>U R A I A N</v>
          </cell>
          <cell r="H67" t="str">
            <v>KODE</v>
          </cell>
          <cell r="I67" t="str">
            <v>KOEFISIEN</v>
          </cell>
          <cell r="J67" t="str">
            <v>SATUAN</v>
          </cell>
          <cell r="K67" t="str">
            <v>KETERANGAN</v>
          </cell>
        </row>
        <row r="70">
          <cell r="A70" t="str">
            <v>III.2.</v>
          </cell>
          <cell r="C70" t="str">
            <v>HARGA SATUAN AGREGAT KASAR</v>
          </cell>
        </row>
        <row r="72">
          <cell r="C72" t="str">
            <v>Harga Satuan Agregat Kasar diambil sama dengan</v>
          </cell>
        </row>
        <row r="73">
          <cell r="C73" t="str">
            <v>Agregat Batu Pecah Produksi Stone Crusher</v>
          </cell>
        </row>
        <row r="74">
          <cell r="C74" t="str">
            <v>Harga Satuan Agregat Kasar / M3</v>
          </cell>
          <cell r="H74" t="str">
            <v>HSAk</v>
          </cell>
          <cell r="I74">
            <v>140346.63753881509</v>
          </cell>
          <cell r="J74" t="str">
            <v>Rupiah</v>
          </cell>
          <cell r="K74" t="str">
            <v xml:space="preserve"> Di Luar PPN</v>
          </cell>
        </row>
        <row r="76">
          <cell r="A76" t="str">
            <v>III.3.</v>
          </cell>
          <cell r="C76" t="str">
            <v>HARGA SATUAN AGREGAT HALUS</v>
          </cell>
        </row>
        <row r="78">
          <cell r="C78" t="str">
            <v>Dianggap Agregat produksi Stone Crusher yang lolos</v>
          </cell>
        </row>
        <row r="79">
          <cell r="C79" t="str">
            <v>saringan # 4 (4.75 mm) belum memenuhi Spesifikasi</v>
          </cell>
        </row>
        <row r="80">
          <cell r="C80" t="str">
            <v>sehingga perlu dicampur lagi dengan pasir 10 %</v>
          </cell>
        </row>
        <row r="82">
          <cell r="A82" t="str">
            <v>3.a.</v>
          </cell>
          <cell r="C82" t="str">
            <v>Agregat Hasil Stone Crusher</v>
          </cell>
          <cell r="F82" t="str">
            <v>=  90 % x HSb</v>
          </cell>
          <cell r="H82" t="str">
            <v>Hs1</v>
          </cell>
          <cell r="I82">
            <v>133329.30566187433</v>
          </cell>
          <cell r="J82" t="str">
            <v>Rupiah</v>
          </cell>
        </row>
        <row r="83">
          <cell r="A83" t="str">
            <v>3.b.</v>
          </cell>
          <cell r="C83" t="str">
            <v>P a s i r</v>
          </cell>
          <cell r="F83" t="str">
            <v>=  10 % x Rp2</v>
          </cell>
          <cell r="H83" t="str">
            <v>Hs2</v>
          </cell>
          <cell r="I83">
            <v>2440</v>
          </cell>
          <cell r="J83" t="str">
            <v>Rupiah</v>
          </cell>
        </row>
        <row r="84">
          <cell r="A84" t="str">
            <v>3.c.</v>
          </cell>
          <cell r="C84" t="str">
            <v>Waktu pencampuran (blending) dengan Wheel Loader</v>
          </cell>
          <cell r="H84" t="str">
            <v>Tc</v>
          </cell>
          <cell r="I84">
            <v>3.3000000000000002E-2</v>
          </cell>
          <cell r="J84" t="str">
            <v>Jam/M3</v>
          </cell>
        </row>
        <row r="85">
          <cell r="A85" t="str">
            <v>3.d.</v>
          </cell>
          <cell r="C85" t="str">
            <v>Biaya Pencampuran</v>
          </cell>
          <cell r="F85" t="str">
            <v>=  Tc x Rp4</v>
          </cell>
          <cell r="H85" t="str">
            <v>Hs3</v>
          </cell>
          <cell r="I85">
            <v>8874.7351637896627</v>
          </cell>
          <cell r="J85" t="str">
            <v>Rupiah</v>
          </cell>
        </row>
        <row r="87">
          <cell r="C87" t="str">
            <v>Harga Satuan Agregat Halus / M3</v>
          </cell>
        </row>
        <row r="88">
          <cell r="D88" t="str">
            <v xml:space="preserve"> =  Hs1 + Hs2 + Hs3</v>
          </cell>
          <cell r="H88" t="str">
            <v>HSAh</v>
          </cell>
          <cell r="I88">
            <v>144644.04082566398</v>
          </cell>
          <cell r="J88" t="str">
            <v>Rupiah</v>
          </cell>
          <cell r="K88" t="str">
            <v xml:space="preserve"> Di luar PPN</v>
          </cell>
        </row>
        <row r="90">
          <cell r="A90" t="str">
            <v>III.4.</v>
          </cell>
          <cell r="C90" t="str">
            <v>PROSES PENCAMPURAN AGREGAT KELAS A</v>
          </cell>
        </row>
        <row r="92">
          <cell r="C92" t="str">
            <v>Untuk setiap 1 M3 Agregat Kelas A, diperlukan :</v>
          </cell>
        </row>
        <row r="94">
          <cell r="A94" t="str">
            <v xml:space="preserve">4.a.  </v>
          </cell>
          <cell r="C94" t="str">
            <v xml:space="preserve">     - Agregat Kasar</v>
          </cell>
          <cell r="D94" t="str">
            <v>=  Ak x 1 M3</v>
          </cell>
          <cell r="H94" t="str">
            <v>Vk</v>
          </cell>
          <cell r="I94">
            <v>0.55000000000000004</v>
          </cell>
          <cell r="J94" t="str">
            <v>M3</v>
          </cell>
        </row>
        <row r="95">
          <cell r="C95" t="str">
            <v xml:space="preserve">     - Agregat Halus</v>
          </cell>
          <cell r="D95" t="str">
            <v>=  Ah x 1 M3</v>
          </cell>
          <cell r="H95" t="str">
            <v>Vh</v>
          </cell>
          <cell r="I95">
            <v>0.45</v>
          </cell>
          <cell r="J95" t="str">
            <v>M3</v>
          </cell>
        </row>
        <row r="96">
          <cell r="C96" t="str">
            <v xml:space="preserve">     - Total volume batu pecah  =  Vk + Vh</v>
          </cell>
          <cell r="H96" t="str">
            <v>Va</v>
          </cell>
          <cell r="I96">
            <v>1</v>
          </cell>
          <cell r="J96" t="str">
            <v>M3</v>
          </cell>
        </row>
        <row r="98">
          <cell r="A98" t="str">
            <v xml:space="preserve">4.c.  </v>
          </cell>
          <cell r="C98" t="str">
            <v>Waktu pencampuran (blending) oleh Wheel Loader</v>
          </cell>
          <cell r="H98" t="str">
            <v>Tc</v>
          </cell>
          <cell r="I98">
            <v>3.3333333333333298E-2</v>
          </cell>
          <cell r="J98" t="str">
            <v>Jam/M3</v>
          </cell>
        </row>
        <row r="100">
          <cell r="A100" t="str">
            <v>III.5.</v>
          </cell>
          <cell r="C100" t="str">
            <v>HARGA SATUAN BAHAN AGREGAT KELAS A</v>
          </cell>
        </row>
        <row r="102">
          <cell r="A102" t="str">
            <v xml:space="preserve">5.a.  </v>
          </cell>
          <cell r="C102" t="str">
            <v>Agregat Kasar</v>
          </cell>
          <cell r="D102" t="str">
            <v xml:space="preserve"> =  Vk x HSAk</v>
          </cell>
          <cell r="H102" t="str">
            <v>Hs1</v>
          </cell>
          <cell r="I102">
            <v>77190.650646348309</v>
          </cell>
          <cell r="J102" t="str">
            <v>Rupiah</v>
          </cell>
        </row>
        <row r="104">
          <cell r="A104" t="str">
            <v xml:space="preserve">5.b.  </v>
          </cell>
          <cell r="C104" t="str">
            <v>Agregat Halus</v>
          </cell>
          <cell r="D104" t="str">
            <v xml:space="preserve"> =  Vh x HSAh</v>
          </cell>
          <cell r="H104" t="str">
            <v>Hs2</v>
          </cell>
          <cell r="I104">
            <v>65089.81837154879</v>
          </cell>
          <cell r="J104" t="str">
            <v>Rupiah</v>
          </cell>
        </row>
        <row r="106">
          <cell r="A106" t="str">
            <v xml:space="preserve">5.c.  </v>
          </cell>
          <cell r="C106" t="str">
            <v>Biaya Pencampuran</v>
          </cell>
          <cell r="D106" t="str">
            <v xml:space="preserve"> =  Tc x Rp4</v>
          </cell>
          <cell r="H106" t="str">
            <v>Hs3</v>
          </cell>
          <cell r="I106">
            <v>8964.378953322881</v>
          </cell>
          <cell r="J106" t="str">
            <v>Rupiah</v>
          </cell>
        </row>
        <row r="108">
          <cell r="A108" t="str">
            <v xml:space="preserve">5.d.  </v>
          </cell>
          <cell r="C108" t="str">
            <v>Harga Satuan Agregat Kelas A / M3</v>
          </cell>
        </row>
        <row r="109">
          <cell r="D109" t="str">
            <v xml:space="preserve"> =  Hs1 + Hs2 + Hs3</v>
          </cell>
          <cell r="H109" t="str">
            <v>HSAA</v>
          </cell>
          <cell r="I109">
            <v>151244.84797121998</v>
          </cell>
          <cell r="J109" t="str">
            <v>Rupiah</v>
          </cell>
          <cell r="K109" t="str">
            <v xml:space="preserve"> Di luar PPN</v>
          </cell>
        </row>
        <row r="121">
          <cell r="A121" t="str">
            <v>ITEM PEMBAYARAN</v>
          </cell>
          <cell r="D121" t="str">
            <v>:  AGREGAT KELAS B</v>
          </cell>
        </row>
        <row r="122">
          <cell r="A122" t="str">
            <v>JENIS PEKERJAAN</v>
          </cell>
          <cell r="D122" t="str">
            <v>:  PENGADAAN AGREGAT KELAS B</v>
          </cell>
        </row>
        <row r="123">
          <cell r="A123" t="str">
            <v>SATUAN PEMBAYARAN</v>
          </cell>
          <cell r="D123" t="str">
            <v>:  M3</v>
          </cell>
          <cell r="K123" t="str">
            <v xml:space="preserve">            URAIAN ANALISA HARGA SATUAN</v>
          </cell>
        </row>
        <row r="126">
          <cell r="A126" t="str">
            <v>No.</v>
          </cell>
          <cell r="C126" t="str">
            <v>U R A I A N</v>
          </cell>
          <cell r="H126" t="str">
            <v>KODE</v>
          </cell>
          <cell r="I126" t="str">
            <v>KOEFISIEN</v>
          </cell>
          <cell r="J126" t="str">
            <v>SATUAN</v>
          </cell>
          <cell r="K126" t="str">
            <v>KETERANGAN</v>
          </cell>
        </row>
        <row r="129">
          <cell r="A129" t="str">
            <v>I</v>
          </cell>
          <cell r="C129" t="str">
            <v>ASUMSI</v>
          </cell>
        </row>
        <row r="130">
          <cell r="A130">
            <v>1</v>
          </cell>
          <cell r="C130" t="str">
            <v>Bahan dasar (Batu dan Pasir) diterima di lokasi Alat</v>
          </cell>
        </row>
        <row r="131">
          <cell r="C131" t="str">
            <v>Pemecah Batu (di Base Camp)</v>
          </cell>
        </row>
        <row r="132">
          <cell r="A132">
            <v>2</v>
          </cell>
          <cell r="C132" t="str">
            <v>Kegiatan dilakukan di dalam lokasi Base Camp</v>
          </cell>
        </row>
        <row r="133">
          <cell r="A133">
            <v>3</v>
          </cell>
          <cell r="C133" t="str">
            <v>Proporsi campuran (Spesifikasi) :</v>
          </cell>
          <cell r="F133" t="str">
            <v>- Agregat Halus</v>
          </cell>
          <cell r="H133" t="str">
            <v>Ah</v>
          </cell>
          <cell r="I133">
            <v>25</v>
          </cell>
          <cell r="J133" t="str">
            <v>%</v>
          </cell>
        </row>
        <row r="134">
          <cell r="F134" t="str">
            <v>- Agregat Kasar</v>
          </cell>
          <cell r="H134" t="str">
            <v>Ak</v>
          </cell>
          <cell r="I134">
            <v>75</v>
          </cell>
          <cell r="J134" t="str">
            <v>%</v>
          </cell>
        </row>
        <row r="135">
          <cell r="A135">
            <v>4</v>
          </cell>
          <cell r="C135" t="str">
            <v>Hasil produksi Alat Pemecah Batu :</v>
          </cell>
          <cell r="F135" t="str">
            <v>- Agregat Halus</v>
          </cell>
          <cell r="H135" t="str">
            <v>H</v>
          </cell>
          <cell r="I135">
            <v>30</v>
          </cell>
          <cell r="J135" t="str">
            <v>%</v>
          </cell>
        </row>
        <row r="136">
          <cell r="F136" t="str">
            <v>- Agregat Kasar</v>
          </cell>
          <cell r="H136" t="str">
            <v>K</v>
          </cell>
          <cell r="I136">
            <v>70</v>
          </cell>
          <cell r="J136" t="str">
            <v>%</v>
          </cell>
        </row>
        <row r="137">
          <cell r="A137">
            <v>5</v>
          </cell>
          <cell r="C137" t="str">
            <v>Berat Jenis Bahan :</v>
          </cell>
          <cell r="D137" t="str">
            <v>- Batu / Gravel</v>
          </cell>
          <cell r="H137" t="str">
            <v>D1</v>
          </cell>
          <cell r="I137">
            <v>1.8</v>
          </cell>
          <cell r="J137" t="str">
            <v>Ton/M3</v>
          </cell>
        </row>
        <row r="138">
          <cell r="D138" t="str">
            <v>- Pasir</v>
          </cell>
          <cell r="H138" t="str">
            <v>D2</v>
          </cell>
          <cell r="I138">
            <v>1.67</v>
          </cell>
          <cell r="J138" t="str">
            <v>Ton/M3</v>
          </cell>
        </row>
        <row r="139">
          <cell r="D139" t="str">
            <v>- Batu Pecah</v>
          </cell>
          <cell r="H139" t="str">
            <v>D3</v>
          </cell>
          <cell r="I139">
            <v>1.8</v>
          </cell>
          <cell r="J139" t="str">
            <v>Ton/M3</v>
          </cell>
        </row>
        <row r="140">
          <cell r="A140">
            <v>6</v>
          </cell>
          <cell r="C140" t="str">
            <v>Harga Satuan Bahan Dasar    :</v>
          </cell>
          <cell r="F140" t="str">
            <v>- Batu Kali</v>
          </cell>
          <cell r="H140" t="str">
            <v>Rp1</v>
          </cell>
          <cell r="I140">
            <v>96300</v>
          </cell>
          <cell r="J140" t="str">
            <v>Rp./M3</v>
          </cell>
        </row>
        <row r="141">
          <cell r="F141" t="str">
            <v>- Pasir</v>
          </cell>
          <cell r="H141" t="str">
            <v>Rp2</v>
          </cell>
          <cell r="I141">
            <v>48800</v>
          </cell>
          <cell r="J141" t="str">
            <v>Rp./M3</v>
          </cell>
        </row>
        <row r="142">
          <cell r="A142">
            <v>7</v>
          </cell>
          <cell r="C142" t="str">
            <v>Biaya Operasi Alat :</v>
          </cell>
          <cell r="D142" t="str">
            <v>- Pemecah Batu (Stone Crusher)</v>
          </cell>
          <cell r="H142" t="str">
            <v>Rp3</v>
          </cell>
          <cell r="I142">
            <v>529206.47808459005</v>
          </cell>
          <cell r="J142" t="str">
            <v>Rp./Jam</v>
          </cell>
        </row>
        <row r="143">
          <cell r="D143" t="str">
            <v>- Wheel Loader</v>
          </cell>
          <cell r="H143" t="str">
            <v>Rp4</v>
          </cell>
          <cell r="I143">
            <v>268931.36859968671</v>
          </cell>
          <cell r="J143" t="str">
            <v>Rp./Jam</v>
          </cell>
        </row>
        <row r="144">
          <cell r="A144">
            <v>8</v>
          </cell>
          <cell r="C144" t="str">
            <v>Kapasitas Alat :</v>
          </cell>
          <cell r="D144" t="str">
            <v>- Pemecah Batu (Stone Crusher)</v>
          </cell>
          <cell r="H144" t="str">
            <v>Cp1</v>
          </cell>
          <cell r="I144">
            <v>50</v>
          </cell>
          <cell r="J144" t="str">
            <v>Ton/Jam</v>
          </cell>
        </row>
        <row r="145">
          <cell r="D145" t="str">
            <v>- Wheel Loader</v>
          </cell>
          <cell r="H145" t="str">
            <v>Cp2</v>
          </cell>
          <cell r="I145">
            <v>1.5</v>
          </cell>
          <cell r="J145" t="str">
            <v>M3</v>
          </cell>
          <cell r="K145" t="str">
            <v xml:space="preserve"> Kap. Bucket</v>
          </cell>
        </row>
        <row r="146">
          <cell r="A146">
            <v>9</v>
          </cell>
          <cell r="C146" t="str">
            <v>Faktor Efisiensi Alat :</v>
          </cell>
          <cell r="D146" t="str">
            <v>- Pemecah Batu (Stone Crusher)</v>
          </cell>
          <cell r="H146" t="str">
            <v>Fa1</v>
          </cell>
          <cell r="I146">
            <v>0.7</v>
          </cell>
          <cell r="J146" t="str">
            <v>-</v>
          </cell>
        </row>
        <row r="147">
          <cell r="D147" t="str">
            <v>- Wheel Loader</v>
          </cell>
          <cell r="H147" t="str">
            <v>Fa2</v>
          </cell>
          <cell r="I147">
            <v>0.83</v>
          </cell>
          <cell r="J147" t="str">
            <v>-</v>
          </cell>
        </row>
        <row r="148">
          <cell r="A148">
            <v>10</v>
          </cell>
          <cell r="C148" t="str">
            <v>Faktor Kehilangan Material</v>
          </cell>
          <cell r="H148" t="str">
            <v>Fh</v>
          </cell>
          <cell r="I148">
            <v>1.1000000000000001</v>
          </cell>
          <cell r="J148" t="str">
            <v>-</v>
          </cell>
        </row>
        <row r="150">
          <cell r="A150" t="str">
            <v>II</v>
          </cell>
          <cell r="C150" t="str">
            <v>METHODE PELAKSANAAN</v>
          </cell>
        </row>
        <row r="151">
          <cell r="A151">
            <v>1</v>
          </cell>
          <cell r="C151" t="str">
            <v>Wheel Loader mengangkut batu/gravel dari tumpukan</v>
          </cell>
        </row>
        <row r="152">
          <cell r="C152" t="str">
            <v>dan menuangkannya ke Alat Pemecah Batu.</v>
          </cell>
        </row>
        <row r="153">
          <cell r="A153">
            <v>2</v>
          </cell>
          <cell r="C153" t="str">
            <v>Batu/gravel dipecah dengan Alat Pemecah Batu</v>
          </cell>
        </row>
        <row r="154">
          <cell r="C154" t="str">
            <v>(Stone Crusher) sehingga menghasilkan Agregat</v>
          </cell>
        </row>
        <row r="155">
          <cell r="C155" t="str">
            <v>Kasar dan Agregat Halus.</v>
          </cell>
        </row>
        <row r="156">
          <cell r="A156">
            <v>3</v>
          </cell>
          <cell r="C156" t="str">
            <v>Wheel Loader melakukan pencampuran (blending)</v>
          </cell>
        </row>
        <row r="157">
          <cell r="C157" t="str">
            <v>Agregat Kasar, Agregat Halus dan Pasir menjadi</v>
          </cell>
        </row>
        <row r="158">
          <cell r="C158" t="str">
            <v>Agregat Kelas B.</v>
          </cell>
        </row>
        <row r="160">
          <cell r="A160" t="str">
            <v>III</v>
          </cell>
          <cell r="C160" t="str">
            <v>PERHITUNGAN</v>
          </cell>
        </row>
        <row r="162">
          <cell r="A162" t="str">
            <v>III.1.</v>
          </cell>
          <cell r="C162" t="str">
            <v>HARGA SATUAN AGREGAT PRODUKSI ST. CRUSHER</v>
          </cell>
        </row>
        <row r="164">
          <cell r="A164" t="str">
            <v xml:space="preserve">1.a.  </v>
          </cell>
          <cell r="C164" t="str">
            <v>Kerja Stone Crusher memecah gravel  :</v>
          </cell>
        </row>
        <row r="165">
          <cell r="C165" t="str">
            <v xml:space="preserve">    - Waktu kerja Stone Crusher</v>
          </cell>
          <cell r="H165" t="str">
            <v>Tst</v>
          </cell>
          <cell r="I165">
            <v>1</v>
          </cell>
          <cell r="J165" t="str">
            <v>Jam</v>
          </cell>
        </row>
        <row r="166">
          <cell r="C166" t="str">
            <v xml:space="preserve">    - Produksi Stone Crusher  1 jam</v>
          </cell>
          <cell r="F166" t="str">
            <v>=  (Fa1 x Cp1) : D3</v>
          </cell>
          <cell r="H166" t="str">
            <v>Qb</v>
          </cell>
          <cell r="I166">
            <v>19.444444444444443</v>
          </cell>
          <cell r="J166" t="str">
            <v>M3/Jam</v>
          </cell>
          <cell r="K166" t="str">
            <v xml:space="preserve"> Batu pecah</v>
          </cell>
        </row>
        <row r="167">
          <cell r="C167" t="str">
            <v xml:space="preserve">    - Kebutuhan batu/gravel 1 jam</v>
          </cell>
          <cell r="F167" t="str">
            <v>=  (Fa1 x Cp1) : D1</v>
          </cell>
          <cell r="H167" t="str">
            <v>Qg</v>
          </cell>
          <cell r="I167">
            <v>19.444444444444443</v>
          </cell>
          <cell r="J167" t="str">
            <v>M3/Jam</v>
          </cell>
        </row>
        <row r="169">
          <cell r="A169" t="str">
            <v xml:space="preserve">1.b.  </v>
          </cell>
          <cell r="C169" t="str">
            <v>Kerja Wheel Loader melayani Stone Crusher  :</v>
          </cell>
        </row>
        <row r="170">
          <cell r="C170" t="str">
            <v xml:space="preserve">    - Kap. Angkut / rit   =  (Fa2 x Cp2)</v>
          </cell>
          <cell r="H170" t="str">
            <v>Ka</v>
          </cell>
          <cell r="I170">
            <v>1.2449999999999999</v>
          </cell>
          <cell r="J170" t="str">
            <v>M3</v>
          </cell>
        </row>
        <row r="171">
          <cell r="C171" t="str">
            <v xml:space="preserve">    - Waktu Siklus (Muat, Tuang, Tunggu, dll)</v>
          </cell>
          <cell r="H171" t="str">
            <v>Ts</v>
          </cell>
          <cell r="I171">
            <v>2</v>
          </cell>
          <cell r="J171" t="str">
            <v>menit</v>
          </cell>
        </row>
        <row r="172">
          <cell r="C172" t="str">
            <v xml:space="preserve">    - Waktu kerja W.Loader memasok gravel</v>
          </cell>
        </row>
        <row r="173">
          <cell r="D173" t="str">
            <v>=  {(Qg : Ka) x Ts} : 60 menit</v>
          </cell>
          <cell r="H173" t="str">
            <v>Tw</v>
          </cell>
          <cell r="I173">
            <v>0.52060092220734788</v>
          </cell>
          <cell r="J173" t="str">
            <v>Jam</v>
          </cell>
        </row>
        <row r="175">
          <cell r="A175" t="str">
            <v xml:space="preserve">1.c.  </v>
          </cell>
          <cell r="C175" t="str">
            <v>Biaya Produksi Batu Pecah / M3</v>
          </cell>
        </row>
        <row r="176">
          <cell r="D176" t="str">
            <v>=  {(Tst x Rp3) + (Tw x Rp4)} : Qb</v>
          </cell>
          <cell r="H176" t="str">
            <v>Bp</v>
          </cell>
          <cell r="I176">
            <v>34416.637538815092</v>
          </cell>
          <cell r="J176" t="str">
            <v>Rp./M3</v>
          </cell>
        </row>
        <row r="178">
          <cell r="A178" t="str">
            <v xml:space="preserve">1.d.  </v>
          </cell>
          <cell r="C178" t="str">
            <v>Harga Satuan Batu Pecah Produksi St.Crusher / M3</v>
          </cell>
        </row>
        <row r="179">
          <cell r="D179" t="str">
            <v>=  {(Qg : Qb) x Fh x Rp1} + Bp</v>
          </cell>
          <cell r="H179" t="str">
            <v>HSb</v>
          </cell>
          <cell r="I179">
            <v>140346.63753881509</v>
          </cell>
          <cell r="J179" t="str">
            <v>Rp./M3</v>
          </cell>
        </row>
        <row r="181">
          <cell r="K181" t="str">
            <v xml:space="preserve">Berlanjut </v>
          </cell>
        </row>
        <row r="182">
          <cell r="A182" t="str">
            <v>ITEM PEMBAYARAN</v>
          </cell>
          <cell r="D182" t="str">
            <v>:  AGREGAT KELAS B</v>
          </cell>
        </row>
        <row r="183">
          <cell r="A183" t="str">
            <v>JENIS PEKERJAAN</v>
          </cell>
          <cell r="D183" t="str">
            <v>:  PENGADAAN AGREGAT KELAS B</v>
          </cell>
        </row>
        <row r="184">
          <cell r="A184" t="str">
            <v>SATUAN PEMBAYARAN</v>
          </cell>
          <cell r="D184" t="str">
            <v>:  M3</v>
          </cell>
          <cell r="K184" t="str">
            <v xml:space="preserve">            URAIAN ANALISA HARGA SATUAN</v>
          </cell>
        </row>
        <row r="185">
          <cell r="K185" t="str">
            <v xml:space="preserve">Lanjutan 1 </v>
          </cell>
        </row>
        <row r="187">
          <cell r="A187" t="str">
            <v>No.</v>
          </cell>
          <cell r="C187" t="str">
            <v>U R A I A N</v>
          </cell>
          <cell r="H187" t="str">
            <v>KODE</v>
          </cell>
          <cell r="I187" t="str">
            <v>KOEFISIEN</v>
          </cell>
          <cell r="J187" t="str">
            <v>SATUAN</v>
          </cell>
          <cell r="K187" t="str">
            <v>KETERANGAN</v>
          </cell>
        </row>
        <row r="190">
          <cell r="A190" t="str">
            <v>III.2.</v>
          </cell>
          <cell r="C190" t="str">
            <v>HARGA SATUAN AGREGAT KASAR</v>
          </cell>
        </row>
        <row r="192">
          <cell r="C192" t="str">
            <v>Harga Satuan Agregat Kasar diambil sama dengan</v>
          </cell>
        </row>
        <row r="193">
          <cell r="C193" t="str">
            <v>Agregat Batu Pecah Produksi Stone Crusher</v>
          </cell>
        </row>
        <row r="194">
          <cell r="C194" t="str">
            <v>Harga Satuan Agregat Kasar / M3</v>
          </cell>
          <cell r="H194" t="str">
            <v>HSAk</v>
          </cell>
          <cell r="I194">
            <v>140346.63753881509</v>
          </cell>
          <cell r="J194" t="str">
            <v>Rupiah</v>
          </cell>
          <cell r="K194" t="str">
            <v xml:space="preserve"> Di Luar PPN</v>
          </cell>
        </row>
        <row r="196">
          <cell r="A196" t="str">
            <v>III.3.</v>
          </cell>
          <cell r="C196" t="str">
            <v>HARGA SATUAN AGREGAT HALUS</v>
          </cell>
        </row>
        <row r="198">
          <cell r="C198" t="str">
            <v>Dianggap Agregat produksi Stone Crusher yang lolos</v>
          </cell>
        </row>
        <row r="199">
          <cell r="C199" t="str">
            <v>saringan # 4 (4.75 mm) belum memenuhi Spesifikasi</v>
          </cell>
        </row>
        <row r="200">
          <cell r="C200" t="str">
            <v>sehingga perlu dicampur lagi dengan pasir 10 %</v>
          </cell>
        </row>
        <row r="202">
          <cell r="A202" t="str">
            <v>3.a.</v>
          </cell>
          <cell r="C202" t="str">
            <v>Agregat Hasil Stone Crusher</v>
          </cell>
          <cell r="F202" t="str">
            <v>=  90 % x HSb</v>
          </cell>
          <cell r="H202" t="str">
            <v>Hs1</v>
          </cell>
          <cell r="I202">
            <v>133329.30566187433</v>
          </cell>
          <cell r="J202" t="str">
            <v>Rupiah</v>
          </cell>
        </row>
        <row r="203">
          <cell r="A203" t="str">
            <v>3.b.</v>
          </cell>
          <cell r="C203" t="str">
            <v>P a s i r</v>
          </cell>
          <cell r="F203" t="str">
            <v>=  10 % x Rp2</v>
          </cell>
          <cell r="H203" t="str">
            <v>Hs2</v>
          </cell>
          <cell r="I203">
            <v>2440</v>
          </cell>
          <cell r="J203" t="str">
            <v>Rupiah</v>
          </cell>
        </row>
        <row r="204">
          <cell r="A204" t="str">
            <v>3.c.</v>
          </cell>
          <cell r="C204" t="str">
            <v>Waktu pencampuran (blending) dengan Wheel Loader</v>
          </cell>
          <cell r="H204" t="str">
            <v>Tc</v>
          </cell>
          <cell r="I204">
            <v>3.3000000000000002E-2</v>
          </cell>
          <cell r="J204" t="str">
            <v>Jam/M3</v>
          </cell>
        </row>
        <row r="205">
          <cell r="A205" t="str">
            <v>3.d.</v>
          </cell>
          <cell r="C205" t="str">
            <v>Biaya Pencampuran</v>
          </cell>
          <cell r="F205" t="str">
            <v>=  Tc x Rp4</v>
          </cell>
          <cell r="H205" t="str">
            <v>Hs3</v>
          </cell>
          <cell r="I205">
            <v>8874.7351637896627</v>
          </cell>
          <cell r="J205" t="str">
            <v>Rupiah</v>
          </cell>
        </row>
        <row r="207">
          <cell r="C207" t="str">
            <v>Harga Satuan Agregat Halus / M3</v>
          </cell>
        </row>
        <row r="208">
          <cell r="D208" t="str">
            <v xml:space="preserve"> =  Hs1 + Hs2 + Hs3</v>
          </cell>
          <cell r="H208" t="str">
            <v>HSAh</v>
          </cell>
          <cell r="I208">
            <v>144644.04082566398</v>
          </cell>
          <cell r="J208" t="str">
            <v>Rupiah</v>
          </cell>
          <cell r="K208" t="str">
            <v xml:space="preserve"> Di luar PPN</v>
          </cell>
        </row>
        <row r="210">
          <cell r="A210" t="str">
            <v>III.4.</v>
          </cell>
          <cell r="C210" t="str">
            <v>PROSES PENCAMPURAN AGREGAT KELAS B</v>
          </cell>
        </row>
        <row r="212">
          <cell r="C212" t="str">
            <v>Untuk setiap 1 M3 Agregat Kelas B, diperlukan :</v>
          </cell>
        </row>
        <row r="214">
          <cell r="A214" t="str">
            <v xml:space="preserve">4.a.  </v>
          </cell>
          <cell r="C214" t="str">
            <v xml:space="preserve">     - Agregat Kasar</v>
          </cell>
          <cell r="D214" t="str">
            <v>=  Ak x 1 M3</v>
          </cell>
          <cell r="H214" t="str">
            <v>Vk</v>
          </cell>
          <cell r="I214">
            <v>0.75</v>
          </cell>
          <cell r="J214" t="str">
            <v>M3</v>
          </cell>
        </row>
        <row r="215">
          <cell r="C215" t="str">
            <v xml:space="preserve">     - Agregat Halus</v>
          </cell>
          <cell r="D215" t="str">
            <v>=  Ah x 1 M3</v>
          </cell>
          <cell r="H215" t="str">
            <v>Vh</v>
          </cell>
          <cell r="I215">
            <v>0.25</v>
          </cell>
          <cell r="J215" t="str">
            <v>M3</v>
          </cell>
        </row>
        <row r="216">
          <cell r="C216" t="str">
            <v xml:space="preserve">     - Total volume batu pecah  =  Vk + Vh</v>
          </cell>
          <cell r="H216" t="str">
            <v>Va</v>
          </cell>
          <cell r="I216">
            <v>1</v>
          </cell>
          <cell r="J216" t="str">
            <v>M3</v>
          </cell>
        </row>
        <row r="218">
          <cell r="A218" t="str">
            <v xml:space="preserve">4.c.  </v>
          </cell>
          <cell r="C218" t="str">
            <v>Waktu pencampuran (blending) oleh Wheel Loader</v>
          </cell>
          <cell r="H218" t="str">
            <v>Tc</v>
          </cell>
          <cell r="I218">
            <v>3.3333333333333298E-2</v>
          </cell>
          <cell r="J218" t="str">
            <v>Jam/M3</v>
          </cell>
        </row>
        <row r="220">
          <cell r="A220" t="str">
            <v>III.5.</v>
          </cell>
          <cell r="C220" t="str">
            <v>HARGA SATUAN BAHAN AGREGAT KELAS B</v>
          </cell>
        </row>
        <row r="222">
          <cell r="A222" t="str">
            <v xml:space="preserve">5.a.  </v>
          </cell>
          <cell r="C222" t="str">
            <v>Agregat Kasar</v>
          </cell>
          <cell r="D222" t="str">
            <v xml:space="preserve"> =  Vk x HSAk</v>
          </cell>
          <cell r="H222" t="str">
            <v>Hs1</v>
          </cell>
          <cell r="I222">
            <v>105259.97815411132</v>
          </cell>
          <cell r="J222" t="str">
            <v>Rupiah</v>
          </cell>
        </row>
        <row r="224">
          <cell r="A224" t="str">
            <v xml:space="preserve">5.b.  </v>
          </cell>
          <cell r="C224" t="str">
            <v>Agregat Halus</v>
          </cell>
          <cell r="D224" t="str">
            <v xml:space="preserve"> =  Vh x HSAh</v>
          </cell>
          <cell r="H224" t="str">
            <v>Hs2</v>
          </cell>
          <cell r="I224">
            <v>36161.010206415995</v>
          </cell>
          <cell r="J224" t="str">
            <v>Rupiah</v>
          </cell>
        </row>
        <row r="226">
          <cell r="A226" t="str">
            <v xml:space="preserve">5.c.  </v>
          </cell>
          <cell r="C226" t="str">
            <v>Biaya Pencampuran</v>
          </cell>
          <cell r="D226" t="str">
            <v xml:space="preserve"> =  Tc x Rp4</v>
          </cell>
          <cell r="H226" t="str">
            <v>Hs3</v>
          </cell>
          <cell r="I226">
            <v>8964.378953322881</v>
          </cell>
          <cell r="J226" t="str">
            <v>Rupiah</v>
          </cell>
        </row>
        <row r="228">
          <cell r="A228" t="str">
            <v xml:space="preserve">5.d.  </v>
          </cell>
          <cell r="C228" t="str">
            <v>Harga Satuan Agregat Kelas B / M3</v>
          </cell>
        </row>
        <row r="229">
          <cell r="D229" t="str">
            <v xml:space="preserve"> =  Hs1 + Hs2 + Hs3</v>
          </cell>
          <cell r="H229" t="str">
            <v>HSAA</v>
          </cell>
          <cell r="I229">
            <v>150385.36731385021</v>
          </cell>
          <cell r="J229" t="str">
            <v>Rupiah</v>
          </cell>
          <cell r="K229" t="str">
            <v xml:space="preserve"> Di luar PPN</v>
          </cell>
        </row>
        <row r="367">
          <cell r="A367" t="str">
            <v>ITEM PEMBAYARAN</v>
          </cell>
          <cell r="D367" t="str">
            <v>:  AGREGAT KELAS C</v>
          </cell>
        </row>
        <row r="368">
          <cell r="A368" t="str">
            <v>JENIS PEKERJAAN</v>
          </cell>
          <cell r="D368" t="str">
            <v>:  PENGADAAN AGREGAT KELAS C</v>
          </cell>
        </row>
        <row r="369">
          <cell r="A369" t="str">
            <v>SATUAN PEMBAYARAN</v>
          </cell>
          <cell r="D369" t="str">
            <v>:  M3</v>
          </cell>
          <cell r="K369" t="str">
            <v xml:space="preserve">            URAIAN ANALISA HARGA SATUAN</v>
          </cell>
        </row>
        <row r="372">
          <cell r="A372" t="str">
            <v>No.</v>
          </cell>
          <cell r="C372" t="str">
            <v>U R A I A N</v>
          </cell>
          <cell r="H372" t="str">
            <v>KODE</v>
          </cell>
          <cell r="I372" t="str">
            <v>KOEFISIEN</v>
          </cell>
          <cell r="J372" t="str">
            <v>SATUAN</v>
          </cell>
          <cell r="K372" t="str">
            <v>KETERANGAN</v>
          </cell>
        </row>
        <row r="375">
          <cell r="A375" t="str">
            <v>I</v>
          </cell>
          <cell r="C375" t="str">
            <v>ASUMSI</v>
          </cell>
        </row>
        <row r="376">
          <cell r="A376">
            <v>1</v>
          </cell>
          <cell r="C376" t="str">
            <v>Bahan dasar (Batu dan Pasir) diterima di lokasi Alat</v>
          </cell>
        </row>
        <row r="377">
          <cell r="C377" t="str">
            <v>Pemecah Batu (di Base Camp)</v>
          </cell>
        </row>
        <row r="378">
          <cell r="A378">
            <v>2</v>
          </cell>
          <cell r="C378" t="str">
            <v>Kegiatan dilakukan di dalam lokasi Base Camp</v>
          </cell>
        </row>
        <row r="379">
          <cell r="A379">
            <v>3</v>
          </cell>
          <cell r="C379" t="str">
            <v>Komposisi campuran  :</v>
          </cell>
          <cell r="F379" t="str">
            <v>- Batu Pecah</v>
          </cell>
          <cell r="H379" t="str">
            <v>Ab</v>
          </cell>
          <cell r="I379">
            <v>60</v>
          </cell>
          <cell r="J379" t="str">
            <v>%</v>
          </cell>
        </row>
        <row r="380">
          <cell r="F380" t="str">
            <v>- Sirtu</v>
          </cell>
          <cell r="H380" t="str">
            <v>As</v>
          </cell>
          <cell r="I380">
            <v>40</v>
          </cell>
          <cell r="J380" t="str">
            <v>%</v>
          </cell>
        </row>
        <row r="381">
          <cell r="A381">
            <v>4</v>
          </cell>
          <cell r="C381" t="str">
            <v>Hasil produksi Alat Pemecah Batu :</v>
          </cell>
          <cell r="F381" t="str">
            <v>- Agregat Halus</v>
          </cell>
          <cell r="H381" t="str">
            <v>H</v>
          </cell>
          <cell r="I381">
            <v>30</v>
          </cell>
          <cell r="J381" t="str">
            <v>%</v>
          </cell>
        </row>
        <row r="382">
          <cell r="F382" t="str">
            <v>- Agregat Kasar</v>
          </cell>
          <cell r="H382" t="str">
            <v>K</v>
          </cell>
          <cell r="I382">
            <v>70</v>
          </cell>
          <cell r="J382" t="str">
            <v>%</v>
          </cell>
        </row>
        <row r="383">
          <cell r="A383">
            <v>5</v>
          </cell>
          <cell r="C383" t="str">
            <v>Berat Jenis Bahan :</v>
          </cell>
          <cell r="D383" t="str">
            <v>- Batu / Gravel</v>
          </cell>
          <cell r="H383" t="str">
            <v>D1</v>
          </cell>
          <cell r="I383">
            <v>1.8</v>
          </cell>
          <cell r="J383" t="str">
            <v>Ton/M3</v>
          </cell>
        </row>
        <row r="384">
          <cell r="D384" t="str">
            <v>- Sirtu</v>
          </cell>
          <cell r="H384" t="str">
            <v>D2</v>
          </cell>
          <cell r="I384">
            <v>1.67</v>
          </cell>
          <cell r="J384" t="str">
            <v>Ton/M3</v>
          </cell>
        </row>
        <row r="385">
          <cell r="D385" t="str">
            <v>- Batu Pecah</v>
          </cell>
          <cell r="H385" t="str">
            <v>D3</v>
          </cell>
          <cell r="I385">
            <v>1.8</v>
          </cell>
          <cell r="J385" t="str">
            <v>Ton/M3</v>
          </cell>
        </row>
        <row r="386">
          <cell r="A386">
            <v>6</v>
          </cell>
          <cell r="C386" t="str">
            <v>Harga Satuan Bahan Dasar    :</v>
          </cell>
          <cell r="F386" t="str">
            <v>- Batu / Gravel</v>
          </cell>
          <cell r="H386" t="str">
            <v>Rp1</v>
          </cell>
          <cell r="I386">
            <v>100900</v>
          </cell>
          <cell r="J386" t="str">
            <v>Rp./M3</v>
          </cell>
        </row>
        <row r="387">
          <cell r="F387" t="str">
            <v>- Sirtu</v>
          </cell>
          <cell r="H387" t="str">
            <v>Rp2</v>
          </cell>
          <cell r="I387">
            <v>48800</v>
          </cell>
          <cell r="J387" t="str">
            <v>Rp./M3</v>
          </cell>
        </row>
        <row r="388">
          <cell r="A388">
            <v>7</v>
          </cell>
          <cell r="C388" t="str">
            <v>Biaya Operasi Alat :</v>
          </cell>
          <cell r="D388" t="str">
            <v>- Pemecah Batu (Stone Crusher)</v>
          </cell>
          <cell r="H388" t="str">
            <v>Rp3</v>
          </cell>
          <cell r="I388">
            <v>529206.47808459005</v>
          </cell>
          <cell r="J388" t="str">
            <v>Rp./Jam</v>
          </cell>
        </row>
        <row r="389">
          <cell r="D389" t="str">
            <v>- Wheel Loader</v>
          </cell>
          <cell r="H389" t="str">
            <v>Rp4</v>
          </cell>
          <cell r="I389">
            <v>268931.36859968671</v>
          </cell>
          <cell r="J389" t="str">
            <v>Rp./Jam</v>
          </cell>
        </row>
        <row r="390">
          <cell r="A390">
            <v>8</v>
          </cell>
          <cell r="C390" t="str">
            <v>Kapasitas Alat :</v>
          </cell>
          <cell r="D390" t="str">
            <v>- Pemecah Batu (Stone Crusher)</v>
          </cell>
          <cell r="H390" t="str">
            <v>Cp1</v>
          </cell>
          <cell r="I390">
            <v>50</v>
          </cell>
          <cell r="J390" t="str">
            <v>Ton/Jam</v>
          </cell>
        </row>
        <row r="391">
          <cell r="D391" t="str">
            <v>- Wheel Loader</v>
          </cell>
          <cell r="H391" t="str">
            <v>Cp2</v>
          </cell>
          <cell r="I391">
            <v>1.5</v>
          </cell>
          <cell r="J391" t="str">
            <v>M3</v>
          </cell>
          <cell r="K391" t="str">
            <v xml:space="preserve"> Kap. Bucket</v>
          </cell>
        </row>
        <row r="392">
          <cell r="A392">
            <v>9</v>
          </cell>
          <cell r="C392" t="str">
            <v>Faktor Efisiensi Alat :</v>
          </cell>
          <cell r="D392" t="str">
            <v>- Pemecah Batu (Stone Crusher)</v>
          </cell>
          <cell r="H392" t="str">
            <v>Fa1</v>
          </cell>
          <cell r="I392">
            <v>0.7</v>
          </cell>
          <cell r="J392" t="str">
            <v>-</v>
          </cell>
        </row>
        <row r="393">
          <cell r="D393" t="str">
            <v>- Wheel Loader</v>
          </cell>
          <cell r="H393" t="str">
            <v>Fa2</v>
          </cell>
          <cell r="I393">
            <v>0.83</v>
          </cell>
          <cell r="J393" t="str">
            <v>-</v>
          </cell>
        </row>
        <row r="394">
          <cell r="A394">
            <v>10</v>
          </cell>
          <cell r="C394" t="str">
            <v>Faktor Kehilangan Material</v>
          </cell>
          <cell r="H394" t="str">
            <v>Fh</v>
          </cell>
          <cell r="I394">
            <v>1.1000000000000001</v>
          </cell>
          <cell r="J394" t="str">
            <v>-</v>
          </cell>
        </row>
        <row r="396">
          <cell r="A396" t="str">
            <v>II</v>
          </cell>
          <cell r="C396" t="str">
            <v>METHODE PELAKSANAAN</v>
          </cell>
        </row>
        <row r="397">
          <cell r="A397">
            <v>1</v>
          </cell>
          <cell r="C397" t="str">
            <v>Wheel Loader mengangkut batu/gravel dari tumpukan</v>
          </cell>
        </row>
        <row r="398">
          <cell r="C398" t="str">
            <v>dan menuangkannya ke Alat Pemecah Batu.</v>
          </cell>
        </row>
        <row r="399">
          <cell r="A399">
            <v>2</v>
          </cell>
          <cell r="C399" t="str">
            <v>Batu/gravel dipecah dengan Alat Pemecah Batu</v>
          </cell>
        </row>
        <row r="400">
          <cell r="C400" t="str">
            <v>(Stone Crusher) sehingga menghasilkan Agregat</v>
          </cell>
        </row>
        <row r="401">
          <cell r="C401" t="str">
            <v>Kasar dan Agregat Halus.</v>
          </cell>
        </row>
        <row r="402">
          <cell r="A402">
            <v>3</v>
          </cell>
          <cell r="C402" t="str">
            <v>Wheel Loader melakukan pencampuran (blending)</v>
          </cell>
        </row>
        <row r="403">
          <cell r="C403" t="str">
            <v>Agregat Batu Pecah dan Sirtu menjadi Agregat</v>
          </cell>
        </row>
        <row r="404">
          <cell r="C404" t="str">
            <v>Kelas C.</v>
          </cell>
        </row>
        <row r="406">
          <cell r="A406" t="str">
            <v>III</v>
          </cell>
          <cell r="C406" t="str">
            <v>PERHITUNGAN</v>
          </cell>
        </row>
        <row r="408">
          <cell r="A408" t="str">
            <v>III.1.</v>
          </cell>
          <cell r="C408" t="str">
            <v>HARGA SATUAN AGREGAT PRODUKSI ST. CRUSHER</v>
          </cell>
        </row>
        <row r="410">
          <cell r="A410" t="str">
            <v xml:space="preserve">1.a.  </v>
          </cell>
          <cell r="C410" t="str">
            <v>Kerja Stone Crusher memecah gravel  :</v>
          </cell>
        </row>
        <row r="411">
          <cell r="C411" t="str">
            <v xml:space="preserve">    - Waktu kerja Stone Crusher</v>
          </cell>
          <cell r="H411" t="str">
            <v>Tst</v>
          </cell>
          <cell r="I411">
            <v>1</v>
          </cell>
          <cell r="J411" t="str">
            <v>Jam</v>
          </cell>
        </row>
        <row r="412">
          <cell r="C412" t="str">
            <v xml:space="preserve">    - Produksi Stone Crusher  1 jam</v>
          </cell>
          <cell r="F412" t="str">
            <v>=  (Fa1 x Cp1) : D3</v>
          </cell>
          <cell r="H412" t="str">
            <v>Qb</v>
          </cell>
          <cell r="I412">
            <v>19.444444444444443</v>
          </cell>
          <cell r="J412" t="str">
            <v>M3/Jam</v>
          </cell>
          <cell r="K412" t="str">
            <v xml:space="preserve"> Batu pecah</v>
          </cell>
        </row>
        <row r="413">
          <cell r="C413" t="str">
            <v xml:space="preserve">    - Kebutuhan batu/gravel 1 jam</v>
          </cell>
          <cell r="F413" t="str">
            <v>=  (Fa1 x Cp1) : D1</v>
          </cell>
          <cell r="H413" t="str">
            <v>Qg</v>
          </cell>
          <cell r="I413">
            <v>19.444444444444443</v>
          </cell>
          <cell r="J413" t="str">
            <v>M3/Jam</v>
          </cell>
        </row>
        <row r="415">
          <cell r="A415" t="str">
            <v xml:space="preserve">1.b.  </v>
          </cell>
          <cell r="C415" t="str">
            <v>Kerja Wheel Loader melayani Stone Crusher  :</v>
          </cell>
        </row>
        <row r="416">
          <cell r="C416" t="str">
            <v xml:space="preserve">    - Kap. Angkut / rit   =  (Fa2 x Cp2)</v>
          </cell>
          <cell r="H416" t="str">
            <v>Ka</v>
          </cell>
          <cell r="I416">
            <v>1.2449999999999999</v>
          </cell>
          <cell r="J416" t="str">
            <v>M3</v>
          </cell>
        </row>
        <row r="417">
          <cell r="C417" t="str">
            <v xml:space="preserve">    - Waktu Siklus (Muat, Tuang, Tunggu, dll)</v>
          </cell>
          <cell r="H417" t="str">
            <v>Ts</v>
          </cell>
          <cell r="I417">
            <v>2</v>
          </cell>
          <cell r="J417" t="str">
            <v>menit</v>
          </cell>
        </row>
        <row r="418">
          <cell r="C418" t="str">
            <v xml:space="preserve">    - Waktu kerja W.Loader memasok gravel</v>
          </cell>
        </row>
        <row r="419">
          <cell r="D419" t="str">
            <v>=  {(Qg : Ka) x Ts} : 60 menit</v>
          </cell>
          <cell r="H419" t="str">
            <v>Tw</v>
          </cell>
          <cell r="I419">
            <v>0.52060092220734788</v>
          </cell>
          <cell r="J419" t="str">
            <v>Jam</v>
          </cell>
        </row>
        <row r="421">
          <cell r="A421" t="str">
            <v xml:space="preserve">1.c.  </v>
          </cell>
          <cell r="C421" t="str">
            <v>Biaya Produksi Batu Pecah / M3</v>
          </cell>
        </row>
        <row r="422">
          <cell r="D422" t="str">
            <v>=  {(Tst x Rp3) + (Tw x Rp4)} : Qb</v>
          </cell>
          <cell r="H422" t="str">
            <v>Bp</v>
          </cell>
          <cell r="I422">
            <v>34416.637538815092</v>
          </cell>
          <cell r="J422" t="str">
            <v>Rp./M3</v>
          </cell>
        </row>
        <row r="424">
          <cell r="A424" t="str">
            <v xml:space="preserve">1.d.  </v>
          </cell>
          <cell r="C424" t="str">
            <v>Harga Satuan Batu Pecah Produksi St.Crusher / M3</v>
          </cell>
        </row>
        <row r="425">
          <cell r="D425" t="str">
            <v>=  {(Qg : Qb) x Fh x Rp1} + Bp</v>
          </cell>
          <cell r="H425" t="str">
            <v>HSb</v>
          </cell>
          <cell r="I425">
            <v>145406.63753881509</v>
          </cell>
          <cell r="J425" t="str">
            <v>Rp./M3</v>
          </cell>
        </row>
        <row r="427">
          <cell r="K427" t="str">
            <v xml:space="preserve">Berlanjut </v>
          </cell>
        </row>
        <row r="428">
          <cell r="A428" t="str">
            <v>ITEM PEMBAYARAN</v>
          </cell>
          <cell r="D428" t="str">
            <v>:  AGREGAT KELAS C</v>
          </cell>
        </row>
        <row r="429">
          <cell r="A429" t="str">
            <v>JENIS PEKERJAAN</v>
          </cell>
          <cell r="D429" t="str">
            <v>:  PENGADAAN AGREGAT KELAS C</v>
          </cell>
        </row>
        <row r="430">
          <cell r="A430" t="str">
            <v>SATUAN PEMBAYARAN</v>
          </cell>
          <cell r="D430" t="str">
            <v>:  M3</v>
          </cell>
          <cell r="K430" t="str">
            <v xml:space="preserve">            URAIAN ANALISA HARGA SATUAN</v>
          </cell>
        </row>
        <row r="431">
          <cell r="K431" t="str">
            <v xml:space="preserve">Lanjutan 1 </v>
          </cell>
        </row>
        <row r="433">
          <cell r="A433" t="str">
            <v>No.</v>
          </cell>
          <cell r="C433" t="str">
            <v>U R A I A N</v>
          </cell>
          <cell r="H433" t="str">
            <v>KODE</v>
          </cell>
          <cell r="I433" t="str">
            <v>KOEFISIEN</v>
          </cell>
          <cell r="J433" t="str">
            <v>SATUAN</v>
          </cell>
          <cell r="K433" t="str">
            <v>KETERANGAN</v>
          </cell>
        </row>
        <row r="436">
          <cell r="A436" t="str">
            <v>III.2.</v>
          </cell>
          <cell r="C436" t="str">
            <v>PROSES PENCAMPURAN AGREGAT KELAS C</v>
          </cell>
        </row>
        <row r="438">
          <cell r="C438" t="str">
            <v>Untuk setiap 1 M3 Agregat Kelas C, diperlukan :</v>
          </cell>
        </row>
        <row r="440">
          <cell r="A440" t="str">
            <v xml:space="preserve">2.a.  </v>
          </cell>
          <cell r="C440" t="str">
            <v>Volume batu pecah produksi Stone Crusher</v>
          </cell>
        </row>
        <row r="442">
          <cell r="D442" t="str">
            <v>( Ab X 1 M3 )</v>
          </cell>
          <cell r="H442" t="str">
            <v>Vp</v>
          </cell>
          <cell r="I442">
            <v>0.6</v>
          </cell>
          <cell r="J442" t="str">
            <v>M3</v>
          </cell>
        </row>
        <row r="445">
          <cell r="A445" t="str">
            <v xml:space="preserve">2.b.  </v>
          </cell>
          <cell r="C445" t="str">
            <v>Volume sirtu</v>
          </cell>
          <cell r="D445" t="str">
            <v>( As X 1 M3 )</v>
          </cell>
          <cell r="H445" t="str">
            <v>Vs</v>
          </cell>
          <cell r="I445">
            <v>0.4</v>
          </cell>
          <cell r="J445" t="str">
            <v>M3</v>
          </cell>
        </row>
        <row r="448">
          <cell r="A448" t="str">
            <v xml:space="preserve">2.c.  </v>
          </cell>
          <cell r="C448" t="str">
            <v>Waktu pencampuran (blending) oleh Wheel Loader</v>
          </cell>
          <cell r="H448" t="str">
            <v>Tc</v>
          </cell>
          <cell r="I448">
            <v>3.3333333333333298E-2</v>
          </cell>
          <cell r="J448" t="str">
            <v>Jam/M3</v>
          </cell>
        </row>
        <row r="450">
          <cell r="A450" t="str">
            <v>III.3.</v>
          </cell>
          <cell r="C450" t="str">
            <v>HARGA SATUAN BAHAN AGREGAT KELAS C</v>
          </cell>
        </row>
        <row r="452">
          <cell r="A452" t="str">
            <v xml:space="preserve">3.a.  </v>
          </cell>
          <cell r="C452" t="str">
            <v>Batu Pecah</v>
          </cell>
          <cell r="D452" t="str">
            <v xml:space="preserve"> =  Vp x HSb</v>
          </cell>
          <cell r="H452" t="str">
            <v>Hs1</v>
          </cell>
          <cell r="I452">
            <v>87243.982523289058</v>
          </cell>
          <cell r="J452" t="str">
            <v>Rupiah</v>
          </cell>
        </row>
        <row r="454">
          <cell r="A454" t="str">
            <v xml:space="preserve">3.b.  </v>
          </cell>
          <cell r="C454" t="str">
            <v>Pasir</v>
          </cell>
          <cell r="D454" t="str">
            <v xml:space="preserve"> =  Vs x Rp2</v>
          </cell>
          <cell r="H454" t="str">
            <v>Hs2</v>
          </cell>
          <cell r="I454">
            <v>19520</v>
          </cell>
          <cell r="J454" t="str">
            <v>Rupiah</v>
          </cell>
        </row>
        <row r="456">
          <cell r="A456" t="str">
            <v xml:space="preserve">3.c.  </v>
          </cell>
          <cell r="C456" t="str">
            <v>Biaya Pencampuran</v>
          </cell>
          <cell r="D456" t="str">
            <v xml:space="preserve"> =  Tc x Rp4</v>
          </cell>
          <cell r="H456" t="str">
            <v>Hs3</v>
          </cell>
          <cell r="I456">
            <v>8964.378953322881</v>
          </cell>
          <cell r="J456" t="str">
            <v>Rupiah</v>
          </cell>
        </row>
        <row r="458">
          <cell r="A458" t="str">
            <v xml:space="preserve">3.d.  </v>
          </cell>
          <cell r="C458" t="str">
            <v>Harga Satuan Agregat Kelas C / M3</v>
          </cell>
        </row>
        <row r="459">
          <cell r="D459" t="str">
            <v xml:space="preserve"> =  Hs1 + Hs2 + Hs3</v>
          </cell>
          <cell r="H459" t="str">
            <v>HSAA</v>
          </cell>
          <cell r="I459">
            <v>115728.36147661194</v>
          </cell>
          <cell r="J459" t="str">
            <v>Rupiah</v>
          </cell>
          <cell r="K459" t="str">
            <v xml:space="preserve"> Di luar PPN</v>
          </cell>
        </row>
        <row r="460">
          <cell r="H460" t="str">
            <v>PPN</v>
          </cell>
          <cell r="I460">
            <v>11572.836147661195</v>
          </cell>
          <cell r="J460" t="str">
            <v>Rupiah</v>
          </cell>
          <cell r="K460" t="str">
            <v xml:space="preserve"> PPN = 10 %</v>
          </cell>
        </row>
        <row r="461">
          <cell r="H461" t="str">
            <v>HSAA</v>
          </cell>
          <cell r="I461">
            <v>127301.19762427313</v>
          </cell>
          <cell r="J461" t="str">
            <v>Rupiah</v>
          </cell>
          <cell r="K461" t="str">
            <v xml:space="preserve"> Termasuk PPN</v>
          </cell>
        </row>
      </sheetData>
      <sheetData sheetId="6" refreshError="1"/>
      <sheetData sheetId="7" refreshError="1">
        <row r="1">
          <cell r="A1" t="str">
            <v>INFORMASI  UMUM</v>
          </cell>
        </row>
        <row r="4">
          <cell r="A4" t="str">
            <v>No.</v>
          </cell>
          <cell r="C4" t="str">
            <v>U R A I A N</v>
          </cell>
          <cell r="F4" t="str">
            <v>I N F O R M A S I</v>
          </cell>
        </row>
        <row r="7">
          <cell r="A7" t="str">
            <v>1.</v>
          </cell>
          <cell r="C7" t="str">
            <v>Nomor Paket Kontrak</v>
          </cell>
        </row>
        <row r="9">
          <cell r="A9" t="str">
            <v>2.</v>
          </cell>
          <cell r="C9" t="str">
            <v>Nama Paket</v>
          </cell>
          <cell r="G9" t="str">
            <v>PEMELIHARAAN BERKALA JALAN  BTS SIMALUNGUN - KISARAN DI KAB ASAHAN</v>
          </cell>
        </row>
        <row r="12">
          <cell r="A12" t="str">
            <v>3.</v>
          </cell>
          <cell r="C12" t="str">
            <v>Propinsi / Kabupaten / Kotamadya</v>
          </cell>
          <cell r="G12" t="str">
            <v>PROPINSI SUMATERA UTARA - KAB. ASAHAN</v>
          </cell>
        </row>
        <row r="15">
          <cell r="A15" t="str">
            <v>4.</v>
          </cell>
          <cell r="C15" t="str">
            <v>Lokasi pekerjaan</v>
          </cell>
          <cell r="G15" t="str">
            <v>Kabupaten Asahan.</v>
          </cell>
        </row>
        <row r="17">
          <cell r="A17" t="str">
            <v>5.</v>
          </cell>
          <cell r="C17" t="str">
            <v>Kondisi jalan lama</v>
          </cell>
          <cell r="G17" t="str">
            <v xml:space="preserve"> . .</v>
          </cell>
          <cell r="H17" t="str">
            <v xml:space="preserve">Berlobang dan Permukaan Turun </v>
          </cell>
        </row>
        <row r="19">
          <cell r="A19" t="str">
            <v>6.</v>
          </cell>
          <cell r="C19" t="str">
            <v>Panjang efektif</v>
          </cell>
          <cell r="D19" t="str">
            <v>( lihat sketsa di bawah )</v>
          </cell>
          <cell r="H19">
            <v>1</v>
          </cell>
          <cell r="I19" t="str">
            <v>Kilometer  ( Leff  = a + b )</v>
          </cell>
        </row>
        <row r="21">
          <cell r="A21" t="str">
            <v>7.</v>
          </cell>
          <cell r="C21" t="str">
            <v>Lebar jalan lama</v>
          </cell>
          <cell r="D21" t="str">
            <v>( bahu + perkerasan + bahu )</v>
          </cell>
          <cell r="G21" t="str">
            <v>(</v>
          </cell>
          <cell r="H21">
            <v>0</v>
          </cell>
          <cell r="I21" t="str">
            <v>+</v>
          </cell>
          <cell r="J21">
            <v>4</v>
          </cell>
          <cell r="K21" t="str">
            <v>+</v>
          </cell>
          <cell r="L21">
            <v>0</v>
          </cell>
          <cell r="M21" t="str">
            <v>)</v>
          </cell>
          <cell r="N21" t="str">
            <v xml:space="preserve"> meter</v>
          </cell>
        </row>
        <row r="23">
          <cell r="A23" t="str">
            <v>8.</v>
          </cell>
          <cell r="C23" t="str">
            <v>Lebar Rencana</v>
          </cell>
          <cell r="D23" t="str">
            <v>( bahu + perkerasan + bahu )</v>
          </cell>
          <cell r="G23" t="str">
            <v>(</v>
          </cell>
          <cell r="H23">
            <v>0.5</v>
          </cell>
          <cell r="I23" t="str">
            <v>+</v>
          </cell>
          <cell r="J23">
            <v>4</v>
          </cell>
          <cell r="K23" t="str">
            <v>+</v>
          </cell>
          <cell r="L23">
            <v>0.5</v>
          </cell>
          <cell r="M23" t="str">
            <v>)</v>
          </cell>
          <cell r="N23" t="str">
            <v xml:space="preserve"> meter</v>
          </cell>
        </row>
        <row r="25">
          <cell r="A25" t="str">
            <v>9.</v>
          </cell>
          <cell r="C25" t="str">
            <v>Penampang jalan, jenis dan volume pekerjaan pokok</v>
          </cell>
          <cell r="H25" t="str">
            <v>Lihat lampiran.</v>
          </cell>
        </row>
        <row r="27">
          <cell r="A27" t="str">
            <v>10.</v>
          </cell>
          <cell r="C27" t="str">
            <v>Jangka waktu pelaksanaan pekerjaan</v>
          </cell>
          <cell r="H27">
            <v>120</v>
          </cell>
          <cell r="I27" t="str">
            <v xml:space="preserve"> hari kalender</v>
          </cell>
        </row>
        <row r="28">
          <cell r="G28" t="str">
            <v>Atau :</v>
          </cell>
          <cell r="H28">
            <v>4</v>
          </cell>
          <cell r="I28" t="str">
            <v xml:space="preserve"> bulan</v>
          </cell>
        </row>
        <row r="31">
          <cell r="A31" t="str">
            <v>11.</v>
          </cell>
          <cell r="C31" t="str">
            <v>Jarak rata-rata Base Camp ke lokasi pekerjaan  -------------------&gt;</v>
          </cell>
          <cell r="G31" t="str">
            <v>L =</v>
          </cell>
          <cell r="H31">
            <v>186.5</v>
          </cell>
          <cell r="I31" t="str">
            <v xml:space="preserve"> Kilometer</v>
          </cell>
        </row>
        <row r="32">
          <cell r="C32" t="str">
            <v>Jarak Quarry ke Base Camp  -------------------&gt;</v>
          </cell>
          <cell r="G32" t="str">
            <v>L =</v>
          </cell>
          <cell r="H32">
            <v>2</v>
          </cell>
          <cell r="I32" t="str">
            <v xml:space="preserve"> Kilometer</v>
          </cell>
        </row>
        <row r="34">
          <cell r="C34" t="str">
            <v>Perhitungan didasarkan pada sketsa di bawah ini :</v>
          </cell>
          <cell r="G34" t="str">
            <v>L = { (c+a/2)*a + (c+b/2)*b } / (a+b)</v>
          </cell>
        </row>
        <row r="36">
          <cell r="D36">
            <v>1</v>
          </cell>
          <cell r="E36" t="str">
            <v>Km = a</v>
          </cell>
          <cell r="F36" t="str">
            <v xml:space="preserve"> C</v>
          </cell>
          <cell r="H36">
            <v>0</v>
          </cell>
          <cell r="I36" t="str">
            <v>Km = b</v>
          </cell>
        </row>
        <row r="38">
          <cell r="C38" t="str">
            <v>A</v>
          </cell>
          <cell r="G38">
            <v>186</v>
          </cell>
          <cell r="H38" t="str">
            <v>Km = c</v>
          </cell>
          <cell r="K38" t="str">
            <v xml:space="preserve"> B</v>
          </cell>
        </row>
        <row r="41">
          <cell r="E41" t="str">
            <v>Base Camp --&gt;</v>
          </cell>
        </row>
        <row r="42">
          <cell r="G42">
            <v>2</v>
          </cell>
          <cell r="H42" t="str">
            <v>Km</v>
          </cell>
        </row>
        <row r="43">
          <cell r="E43" t="str">
            <v>Quarry --&gt;</v>
          </cell>
        </row>
        <row r="46">
          <cell r="A46" t="str">
            <v>12.</v>
          </cell>
          <cell r="C46" t="str">
            <v>Jam kerja efektif dalam 1 hari</v>
          </cell>
          <cell r="H46">
            <v>7</v>
          </cell>
          <cell r="I46" t="str">
            <v xml:space="preserve"> jam</v>
          </cell>
        </row>
        <row r="47">
          <cell r="A47" t="str">
            <v>13.</v>
          </cell>
          <cell r="C47" t="str">
            <v>Asuransi, Pajak, dsb. untuk Peralatan</v>
          </cell>
          <cell r="H47">
            <v>2E-3</v>
          </cell>
          <cell r="I47" t="str">
            <v xml:space="preserve"> x  Harga Pokok Alat</v>
          </cell>
        </row>
        <row r="48">
          <cell r="A48" t="str">
            <v>14.</v>
          </cell>
          <cell r="C48" t="str">
            <v>Tingkat Suku Bunga Investasi Alat</v>
          </cell>
          <cell r="H48">
            <v>20</v>
          </cell>
          <cell r="I48" t="str">
            <v xml:space="preserve"> %</v>
          </cell>
        </row>
        <row r="49">
          <cell r="A49" t="str">
            <v>15.</v>
          </cell>
          <cell r="C49" t="str">
            <v>Biaya Umum dan Keuntungan</v>
          </cell>
          <cell r="H49">
            <v>10</v>
          </cell>
          <cell r="I49" t="str">
            <v xml:space="preserve"> % x Biaya Langsung</v>
          </cell>
        </row>
        <row r="52">
          <cell r="A52" t="str">
            <v>16.</v>
          </cell>
          <cell r="C52" t="str">
            <v>METHODE PELAKSANAAN</v>
          </cell>
        </row>
        <row r="54">
          <cell r="A54" t="str">
            <v>a.</v>
          </cell>
          <cell r="C54" t="str">
            <v>Mobilisasi dilaksanakan sesuai ketentuan yang tercantum dalam Dokumen Tender.</v>
          </cell>
        </row>
        <row r="55">
          <cell r="C55" t="str">
            <v xml:space="preserve"> . .</v>
          </cell>
        </row>
        <row r="56">
          <cell r="A56" t="str">
            <v>b.</v>
          </cell>
          <cell r="C56" t="str">
            <v>Pekerjaan Tanah dilaksanakan untuk  . . . . . . . . . . . . . . . . . . . . . . . . . . . . . . . . . . . . . . . . . . . . . . .</v>
          </cell>
          <cell r="J56" t="str">
            <v xml:space="preserve"> . .</v>
          </cell>
        </row>
        <row r="57">
          <cell r="C57" t="str">
            <v xml:space="preserve"> . .</v>
          </cell>
        </row>
        <row r="58">
          <cell r="A58" t="str">
            <v>c.</v>
          </cell>
          <cell r="C58" t="str">
            <v>Pekerjaan Lapis Pondasi Agregat dilaksanakan untuk  . . . . . . . . . . . . . . . . . . . . . . . . . . . . . . . . . . .</v>
          </cell>
          <cell r="J58" t="str">
            <v xml:space="preserve"> . .</v>
          </cell>
        </row>
        <row r="59">
          <cell r="C59" t="str">
            <v xml:space="preserve"> . .</v>
          </cell>
        </row>
        <row r="60">
          <cell r="A60" t="str">
            <v>d.</v>
          </cell>
          <cell r="C60" t="str">
            <v>Pekerjaan Campuran Aspal Panas dilaksanakan untuk  . . . . . . . . . . . . . . . . . . . . . . . . . . . . . . . . . .</v>
          </cell>
          <cell r="J60" t="str">
            <v xml:space="preserve"> . .</v>
          </cell>
        </row>
        <row r="61">
          <cell r="C61" t="str">
            <v xml:space="preserve"> . .</v>
          </cell>
        </row>
        <row r="62">
          <cell r="A62" t="str">
            <v>e.</v>
          </cell>
          <cell r="C62" t="str">
            <v xml:space="preserve">Pekerjaan Pasangan Batu dilaksanakan untuk . . . . . . . . . . . . . . . . . . . . . . . . . . . . . . . . . . . . . . . . </v>
          </cell>
          <cell r="J62" t="str">
            <v xml:space="preserve"> . .</v>
          </cell>
        </row>
        <row r="63">
          <cell r="C63" t="str">
            <v xml:space="preserve"> . .</v>
          </cell>
        </row>
        <row r="64">
          <cell r="A64" t="str">
            <v>f.</v>
          </cell>
          <cell r="C64" t="str">
            <v xml:space="preserve"> . .</v>
          </cell>
        </row>
        <row r="65">
          <cell r="C65" t="str">
            <v xml:space="preserve"> . .</v>
          </cell>
        </row>
        <row r="66">
          <cell r="A66" t="str">
            <v>g.</v>
          </cell>
          <cell r="C66" t="str">
            <v xml:space="preserve"> . .</v>
          </cell>
        </row>
        <row r="67">
          <cell r="C67" t="str">
            <v xml:space="preserve"> . .</v>
          </cell>
        </row>
        <row r="70">
          <cell r="A70" t="str">
            <v>17.</v>
          </cell>
          <cell r="C70" t="str">
            <v>Lokasi Quarry</v>
          </cell>
          <cell r="H70" t="str">
            <v>Periksa lampiran.</v>
          </cell>
        </row>
        <row r="72">
          <cell r="A72">
            <v>18</v>
          </cell>
          <cell r="C72" t="str">
            <v xml:space="preserve"> . .</v>
          </cell>
        </row>
        <row r="74">
          <cell r="A74">
            <v>19</v>
          </cell>
          <cell r="C74" t="str">
            <v xml:space="preserve"> . .</v>
          </cell>
        </row>
        <row r="76">
          <cell r="A76">
            <v>20</v>
          </cell>
          <cell r="C76" t="str">
            <v xml:space="preserve"> . .</v>
          </cell>
        </row>
        <row r="78">
          <cell r="A78">
            <v>21</v>
          </cell>
          <cell r="C78" t="str">
            <v xml:space="preserve"> . .</v>
          </cell>
        </row>
        <row r="80">
          <cell r="A80">
            <v>22</v>
          </cell>
          <cell r="C80" t="str">
            <v xml:space="preserve"> . .</v>
          </cell>
        </row>
      </sheetData>
      <sheetData sheetId="8" refreshError="1"/>
      <sheetData sheetId="9" refreshError="1"/>
      <sheetData sheetId="10" refreshError="1"/>
      <sheetData sheetId="11" refreshError="1">
        <row r="152">
          <cell r="A152" t="str">
            <v>No.</v>
          </cell>
          <cell r="C152" t="str">
            <v>U R A I A N</v>
          </cell>
          <cell r="G152" t="str">
            <v>KODE</v>
          </cell>
          <cell r="H152" t="str">
            <v>KOEF.</v>
          </cell>
          <cell r="I152" t="str">
            <v>SATUAN</v>
          </cell>
          <cell r="J152" t="str">
            <v>KETERANGAN</v>
          </cell>
          <cell r="R152" t="str">
            <v>Perkiraan</v>
          </cell>
          <cell r="S152" t="str">
            <v>Harga</v>
          </cell>
          <cell r="T152" t="str">
            <v>Jumlah</v>
          </cell>
        </row>
        <row r="153">
          <cell r="M153" t="str">
            <v>No</v>
          </cell>
          <cell r="O153" t="str">
            <v>Komponen</v>
          </cell>
          <cell r="Q153" t="str">
            <v>Satuan</v>
          </cell>
          <cell r="R153" t="str">
            <v>Kuantitas</v>
          </cell>
          <cell r="S153" t="str">
            <v>Satuan</v>
          </cell>
          <cell r="T153" t="str">
            <v>Harga</v>
          </cell>
        </row>
        <row r="154">
          <cell r="S154" t="str">
            <v>(Rp.)</v>
          </cell>
          <cell r="T154" t="str">
            <v>(Rp.)</v>
          </cell>
        </row>
        <row r="155">
          <cell r="A155" t="str">
            <v>I.</v>
          </cell>
          <cell r="C155" t="str">
            <v>ASUMSI</v>
          </cell>
        </row>
        <row r="156">
          <cell r="A156">
            <v>1</v>
          </cell>
          <cell r="C156" t="str">
            <v>Pekerjaan dilakukan secara mekanis</v>
          </cell>
        </row>
        <row r="157">
          <cell r="A157">
            <v>2</v>
          </cell>
          <cell r="C157" t="str">
            <v>Lokasi pekerjaan : sepanjang jalan</v>
          </cell>
          <cell r="M157" t="str">
            <v>A.</v>
          </cell>
          <cell r="O157" t="str">
            <v>TENAGA</v>
          </cell>
        </row>
        <row r="158">
          <cell r="A158">
            <v>3</v>
          </cell>
          <cell r="C158" t="str">
            <v>Kondisi Jalan   :  sedang / baik</v>
          </cell>
        </row>
        <row r="159">
          <cell r="A159">
            <v>4</v>
          </cell>
          <cell r="C159" t="str">
            <v>Jam kerja efektif per-hari</v>
          </cell>
          <cell r="G159" t="str">
            <v>Tk</v>
          </cell>
          <cell r="H159">
            <v>7</v>
          </cell>
          <cell r="I159" t="str">
            <v>Jam</v>
          </cell>
          <cell r="M159" t="str">
            <v>1.</v>
          </cell>
          <cell r="O159" t="str">
            <v>Pekerja</v>
          </cell>
          <cell r="P159" t="str">
            <v>(L01)</v>
          </cell>
          <cell r="Q159" t="str">
            <v>Jam</v>
          </cell>
          <cell r="R159">
            <v>7.1396697902721989E-2</v>
          </cell>
          <cell r="S159">
            <v>5714.2857142857147</v>
          </cell>
          <cell r="V159">
            <v>407.98113087269712</v>
          </cell>
        </row>
        <row r="160">
          <cell r="A160">
            <v>5</v>
          </cell>
          <cell r="C160" t="str">
            <v>Faktor pengembangan bahan</v>
          </cell>
          <cell r="G160" t="str">
            <v>Fk</v>
          </cell>
          <cell r="H160">
            <v>1.2</v>
          </cell>
          <cell r="I160" t="str">
            <v>-</v>
          </cell>
          <cell r="M160" t="str">
            <v>2.</v>
          </cell>
          <cell r="O160" t="str">
            <v>Mandor</v>
          </cell>
          <cell r="P160" t="str">
            <v>(L02)</v>
          </cell>
          <cell r="Q160" t="str">
            <v>Jam</v>
          </cell>
          <cell r="R160">
            <v>1.7849174475680497E-2</v>
          </cell>
          <cell r="S160">
            <v>6785.7142857142853</v>
          </cell>
          <cell r="V160">
            <v>121.11939822783194</v>
          </cell>
        </row>
        <row r="161">
          <cell r="A161">
            <v>6</v>
          </cell>
          <cell r="C161" t="str">
            <v>Tebal hamparan padat</v>
          </cell>
          <cell r="G161" t="str">
            <v>t</v>
          </cell>
          <cell r="H161">
            <v>0.2</v>
          </cell>
          <cell r="I161" t="str">
            <v>M</v>
          </cell>
        </row>
        <row r="163">
          <cell r="A163" t="str">
            <v>II.</v>
          </cell>
          <cell r="C163" t="str">
            <v>URUTAN KERJA</v>
          </cell>
          <cell r="R163" t="str">
            <v xml:space="preserve">JUMLAH HARGA TENAGA   </v>
          </cell>
          <cell r="V163">
            <v>529.100529100529</v>
          </cell>
        </row>
        <row r="164">
          <cell r="A164">
            <v>1</v>
          </cell>
          <cell r="C164" t="str">
            <v>Whell Loader memuat ke dalam Dump Truck</v>
          </cell>
        </row>
        <row r="165">
          <cell r="A165">
            <v>2</v>
          </cell>
          <cell r="C165" t="str">
            <v>Dump Truck mengangkut ke lapangan dengan jarak</v>
          </cell>
          <cell r="M165" t="str">
            <v>B.</v>
          </cell>
          <cell r="O165" t="str">
            <v>BAHAN</v>
          </cell>
        </row>
        <row r="166">
          <cell r="C166" t="str">
            <v>quari ke lapangan</v>
          </cell>
          <cell r="G166" t="str">
            <v>L</v>
          </cell>
          <cell r="H166">
            <v>10</v>
          </cell>
          <cell r="I166" t="str">
            <v>Km</v>
          </cell>
        </row>
        <row r="167">
          <cell r="A167">
            <v>3</v>
          </cell>
          <cell r="C167" t="str">
            <v>Material dihampar dengan menggunakan Motor Grader</v>
          </cell>
          <cell r="M167" t="str">
            <v>1.</v>
          </cell>
          <cell r="O167" t="str">
            <v>Material timbunan</v>
          </cell>
          <cell r="P167" t="str">
            <v>(M08)</v>
          </cell>
          <cell r="Q167" t="str">
            <v>M3</v>
          </cell>
          <cell r="R167">
            <v>1.2</v>
          </cell>
          <cell r="S167">
            <v>35000</v>
          </cell>
          <cell r="V167">
            <v>42000</v>
          </cell>
        </row>
        <row r="168">
          <cell r="A168">
            <v>4</v>
          </cell>
          <cell r="C168" t="str">
            <v>Hamparan material disiram air dengan Watertank Truck</v>
          </cell>
        </row>
        <row r="169">
          <cell r="C169" t="str">
            <v>(sebelum pelaksanaan pemadatan) dan dipadatkan</v>
          </cell>
        </row>
        <row r="170">
          <cell r="C170" t="str">
            <v>dengan menggunakan Vibro Roller</v>
          </cell>
        </row>
        <row r="171">
          <cell r="A171">
            <v>5</v>
          </cell>
          <cell r="C171" t="str">
            <v>Selama pemadatan sekelompok pekerja  akan</v>
          </cell>
        </row>
        <row r="172">
          <cell r="C172" t="str">
            <v>merapikan tepi hamparan dan level permukaan</v>
          </cell>
        </row>
        <row r="173">
          <cell r="C173" t="str">
            <v>dengan menggunakan alat bantu</v>
          </cell>
        </row>
        <row r="174">
          <cell r="R174" t="str">
            <v xml:space="preserve">JUMLAH HARGA BAHAN   </v>
          </cell>
          <cell r="V174">
            <v>42000</v>
          </cell>
        </row>
        <row r="175">
          <cell r="A175" t="str">
            <v>III.</v>
          </cell>
          <cell r="C175" t="str">
            <v>PEMAKAIAN BAHAN, ALAT DAN TENAGA</v>
          </cell>
        </row>
        <row r="176">
          <cell r="A176" t="str">
            <v xml:space="preserve">   1.</v>
          </cell>
          <cell r="C176" t="str">
            <v>BAHAN</v>
          </cell>
          <cell r="M176" t="str">
            <v>C.</v>
          </cell>
          <cell r="O176" t="str">
            <v>PERALATAN</v>
          </cell>
        </row>
        <row r="177">
          <cell r="A177" t="str">
            <v>1.a.</v>
          </cell>
          <cell r="C177" t="str">
            <v>Material timbunan</v>
          </cell>
          <cell r="D177" t="str">
            <v xml:space="preserve"> =  1 x  Fk</v>
          </cell>
          <cell r="G177" t="str">
            <v>(M08)</v>
          </cell>
          <cell r="H177">
            <v>1.2</v>
          </cell>
          <cell r="I177" t="str">
            <v>M3</v>
          </cell>
          <cell r="J177" t="str">
            <v xml:space="preserve"> Borrow Pit</v>
          </cell>
          <cell r="O177" t="str">
            <v>Whell  Loader</v>
          </cell>
          <cell r="P177" t="str">
            <v>(E15)</v>
          </cell>
          <cell r="Q177" t="str">
            <v>Jam</v>
          </cell>
          <cell r="R177">
            <v>1.7849174475680497E-2</v>
          </cell>
          <cell r="S177">
            <v>268931.36859968671</v>
          </cell>
        </row>
        <row r="178">
          <cell r="M178">
            <v>1</v>
          </cell>
          <cell r="O178" t="str">
            <v>Dump Truck</v>
          </cell>
          <cell r="P178" t="str">
            <v>(E08)</v>
          </cell>
          <cell r="Q178" t="str">
            <v>Jam</v>
          </cell>
          <cell r="R178">
            <v>0.16867469879518074</v>
          </cell>
          <cell r="S178">
            <v>130217.25582823971</v>
          </cell>
          <cell r="V178">
            <v>21964.356404763326</v>
          </cell>
        </row>
        <row r="179">
          <cell r="A179" t="str">
            <v xml:space="preserve">   2.</v>
          </cell>
          <cell r="C179" t="str">
            <v>ALAT</v>
          </cell>
          <cell r="M179">
            <v>2</v>
          </cell>
          <cell r="O179" t="str">
            <v>PEDESTRIAN ROLLER</v>
          </cell>
          <cell r="P179" t="str">
            <v>(E24)</v>
          </cell>
          <cell r="Q179" t="str">
            <v>Jam</v>
          </cell>
          <cell r="R179">
            <v>1.506024096385542E-2</v>
          </cell>
          <cell r="S179">
            <v>62742.19927613371</v>
          </cell>
          <cell r="V179">
            <v>944.91263970080877</v>
          </cell>
        </row>
        <row r="180">
          <cell r="A180" t="str">
            <v>2.a.</v>
          </cell>
          <cell r="C180" t="str">
            <v>WHELL  LOADER</v>
          </cell>
          <cell r="G180" t="str">
            <v>(E15)</v>
          </cell>
          <cell r="M180">
            <v>3</v>
          </cell>
          <cell r="O180" t="str">
            <v>Alat  Bantu</v>
          </cell>
          <cell r="Q180" t="str">
            <v>Ls</v>
          </cell>
          <cell r="R180">
            <v>1</v>
          </cell>
          <cell r="S180">
            <v>500</v>
          </cell>
          <cell r="V180">
            <v>500</v>
          </cell>
        </row>
        <row r="181">
          <cell r="C181" t="str">
            <v>Kapasitas  Bucket</v>
          </cell>
          <cell r="G181" t="str">
            <v>V</v>
          </cell>
          <cell r="H181">
            <v>1.5</v>
          </cell>
          <cell r="I181" t="str">
            <v>M3</v>
          </cell>
        </row>
        <row r="182">
          <cell r="C182" t="str">
            <v>Faktor Bucket</v>
          </cell>
          <cell r="G182" t="str">
            <v>Fb</v>
          </cell>
          <cell r="H182">
            <v>0.9</v>
          </cell>
          <cell r="I182" t="str">
            <v>-</v>
          </cell>
        </row>
        <row r="183">
          <cell r="C183" t="str">
            <v>Faktor Efisiensi Alat</v>
          </cell>
          <cell r="G183" t="str">
            <v>Fa</v>
          </cell>
          <cell r="H183">
            <v>0.83</v>
          </cell>
          <cell r="I183" t="str">
            <v>-</v>
          </cell>
        </row>
        <row r="184">
          <cell r="C184" t="str">
            <v>Waktu sklus</v>
          </cell>
          <cell r="G184" t="str">
            <v>Ts1</v>
          </cell>
          <cell r="I184" t="str">
            <v>menit</v>
          </cell>
        </row>
        <row r="185">
          <cell r="C185" t="str">
            <v>- Muat</v>
          </cell>
          <cell r="G185" t="str">
            <v>T1</v>
          </cell>
          <cell r="H185">
            <v>0.5</v>
          </cell>
          <cell r="I185" t="str">
            <v>menit</v>
          </cell>
          <cell r="R185" t="str">
            <v xml:space="preserve">JUMLAH HARGA PERALATAN   </v>
          </cell>
          <cell r="V185">
            <v>23409.269044464134</v>
          </cell>
        </row>
        <row r="186">
          <cell r="C186" t="str">
            <v>- Lain-lain</v>
          </cell>
          <cell r="G186" t="str">
            <v>T2</v>
          </cell>
          <cell r="H186">
            <v>0.5</v>
          </cell>
          <cell r="I186" t="str">
            <v>menit</v>
          </cell>
        </row>
        <row r="187">
          <cell r="G187" t="str">
            <v>Ts1</v>
          </cell>
          <cell r="H187">
            <v>1</v>
          </cell>
          <cell r="I187" t="str">
            <v>menit</v>
          </cell>
          <cell r="M187" t="str">
            <v>D.</v>
          </cell>
          <cell r="O187" t="str">
            <v>JUMLAH HARGA TENAGA, BAHAN DAN PERALATAN  ( A + B + C )</v>
          </cell>
          <cell r="V187">
            <v>65938.369573564662</v>
          </cell>
        </row>
        <row r="188">
          <cell r="M188" t="str">
            <v>E.</v>
          </cell>
          <cell r="O188" t="str">
            <v>OVERHEAD &amp; PROFIT</v>
          </cell>
          <cell r="Q188">
            <v>10</v>
          </cell>
          <cell r="R188" t="str">
            <v>%  x  D</v>
          </cell>
          <cell r="V188">
            <v>6593.8369573564669</v>
          </cell>
        </row>
        <row r="189">
          <cell r="C189" t="str">
            <v>Kapasitas Produksi / Jam =</v>
          </cell>
          <cell r="E189" t="str">
            <v>V  x  Fb x Fa x 60</v>
          </cell>
          <cell r="G189" t="str">
            <v>Q1</v>
          </cell>
          <cell r="H189">
            <v>56.025000000000006</v>
          </cell>
          <cell r="I189" t="str">
            <v>M3</v>
          </cell>
          <cell r="M189" t="str">
            <v>F.</v>
          </cell>
          <cell r="O189" t="str">
            <v>HARGA SATUAN PEKERJAAN  ( D + E )</v>
          </cell>
          <cell r="V189">
            <v>72532.206530921132</v>
          </cell>
        </row>
        <row r="190">
          <cell r="E190" t="str">
            <v xml:space="preserve">      Fk x Ts1</v>
          </cell>
          <cell r="M190" t="str">
            <v>G.</v>
          </cell>
          <cell r="O190" t="str">
            <v>PPN 10 %</v>
          </cell>
          <cell r="V190">
            <v>7253.2206530921139</v>
          </cell>
        </row>
        <row r="191">
          <cell r="M191" t="str">
            <v>H.</v>
          </cell>
          <cell r="O191" t="str">
            <v>JUMLAH SETELAH PPN</v>
          </cell>
          <cell r="V191">
            <v>79785.427184013242</v>
          </cell>
        </row>
        <row r="192">
          <cell r="C192" t="str">
            <v>Koefisienalat / M3</v>
          </cell>
          <cell r="D192" t="str">
            <v xml:space="preserve"> =   1 : Q1</v>
          </cell>
          <cell r="G192" t="str">
            <v>(E15)</v>
          </cell>
          <cell r="H192">
            <v>1.7849174475680497E-2</v>
          </cell>
          <cell r="I192" t="str">
            <v>Jam</v>
          </cell>
          <cell r="M192" t="str">
            <v>I.</v>
          </cell>
          <cell r="O192" t="str">
            <v>Pembulatan</v>
          </cell>
          <cell r="V192">
            <v>79800</v>
          </cell>
        </row>
        <row r="194">
          <cell r="A194" t="str">
            <v xml:space="preserve">   2.b.</v>
          </cell>
          <cell r="C194" t="str">
            <v>DUMP TRUCK</v>
          </cell>
          <cell r="G194" t="str">
            <v>(E08)</v>
          </cell>
          <cell r="N194">
            <v>1</v>
          </cell>
          <cell r="O194" t="str">
            <v>Satuan dapat berdasarkan atas jam operasi untuk Tenaga Kerja dan Peralatan, volume dan/atau ukuran</v>
          </cell>
        </row>
        <row r="195">
          <cell r="C195" t="str">
            <v>Kapasitas bak</v>
          </cell>
          <cell r="G195" t="str">
            <v>V</v>
          </cell>
          <cell r="H195">
            <v>4</v>
          </cell>
          <cell r="I195" t="str">
            <v>M3</v>
          </cell>
          <cell r="O195" t="str">
            <v>berat untuk bahan-bahan.</v>
          </cell>
        </row>
        <row r="196">
          <cell r="C196" t="str">
            <v>Faktor  efisiensi alat</v>
          </cell>
          <cell r="G196" t="str">
            <v>Fa</v>
          </cell>
          <cell r="H196">
            <v>0.83</v>
          </cell>
          <cell r="I196" t="str">
            <v>-</v>
          </cell>
          <cell r="N196">
            <v>2</v>
          </cell>
          <cell r="O196" t="str">
            <v>Kuantitas satuan adalah kuantitas setiap komponen untuk menyelesaikan satu satuan pekerjaan dari nomor</v>
          </cell>
        </row>
        <row r="197">
          <cell r="C197" t="str">
            <v>Kecepatan rata-rata bermuatan</v>
          </cell>
          <cell r="G197" t="str">
            <v>v1</v>
          </cell>
          <cell r="H197">
            <v>40</v>
          </cell>
          <cell r="I197" t="str">
            <v>KM/Jam</v>
          </cell>
          <cell r="O197" t="str">
            <v>mata pembayaran.</v>
          </cell>
        </row>
        <row r="198">
          <cell r="C198" t="str">
            <v>Kecepatan rata-rata kosong</v>
          </cell>
          <cell r="G198" t="str">
            <v>v2</v>
          </cell>
          <cell r="H198">
            <v>60</v>
          </cell>
          <cell r="I198" t="str">
            <v>KM/Jam</v>
          </cell>
          <cell r="N198">
            <v>3</v>
          </cell>
          <cell r="O198" t="str">
            <v>Biaya satuan untuk peralatan sudah termasuk bahan bakar, bahan habis dipakai dan operator.</v>
          </cell>
        </row>
        <row r="199">
          <cell r="C199" t="str">
            <v>Waktusiklus :</v>
          </cell>
          <cell r="G199" t="str">
            <v>Ts2</v>
          </cell>
          <cell r="N199">
            <v>4</v>
          </cell>
          <cell r="O199" t="str">
            <v>Biaya satuan sudah termasuk pengeluaran untuk seluruh pajak yang berkaitan (tetapi tidak termasuk PPN</v>
          </cell>
        </row>
        <row r="200">
          <cell r="C200" t="str">
            <v>-  Waktu tempuh isi   = (L : v1) x 60</v>
          </cell>
          <cell r="G200" t="str">
            <v>T1</v>
          </cell>
          <cell r="H200">
            <v>15</v>
          </cell>
          <cell r="I200" t="str">
            <v>menit</v>
          </cell>
          <cell r="O200" t="str">
            <v>yang dibayar dari kontrak) dan biaya-biaya lainnya.</v>
          </cell>
        </row>
        <row r="201">
          <cell r="C201" t="str">
            <v>-  Waktu tempuh kosong   = (L : v2) x 60</v>
          </cell>
          <cell r="G201" t="str">
            <v>T2</v>
          </cell>
          <cell r="H201">
            <v>10</v>
          </cell>
          <cell r="I201" t="str">
            <v>menit</v>
          </cell>
        </row>
        <row r="202">
          <cell r="C202" t="str">
            <v>- Lain-lain</v>
          </cell>
          <cell r="G202" t="str">
            <v>T3</v>
          </cell>
          <cell r="H202">
            <v>3</v>
          </cell>
          <cell r="I202" t="str">
            <v>menit</v>
          </cell>
        </row>
        <row r="203">
          <cell r="G203" t="str">
            <v>Ts2</v>
          </cell>
          <cell r="H203">
            <v>28</v>
          </cell>
          <cell r="I203" t="str">
            <v>menit</v>
          </cell>
          <cell r="S203" t="str">
            <v>Medan,17  Juni   2009</v>
          </cell>
        </row>
        <row r="204">
          <cell r="S204" t="str">
            <v>Di buat oleh</v>
          </cell>
        </row>
        <row r="205">
          <cell r="S205" t="str">
            <v>PT.DUTA FAZIRA  PERMAI</v>
          </cell>
        </row>
        <row r="213">
          <cell r="A213" t="str">
            <v>LAMPIRAN 13 PENAWARAN</v>
          </cell>
        </row>
        <row r="214">
          <cell r="A214" t="str">
            <v>URAIAN  TEKNIS</v>
          </cell>
        </row>
        <row r="215">
          <cell r="A215" t="str">
            <v>ANALISA HARGA SATUAN MATA PEMBAYARAN UTAMA</v>
          </cell>
        </row>
        <row r="217">
          <cell r="A217" t="str">
            <v>Nama Peserta Lelang</v>
          </cell>
          <cell r="D217" t="str">
            <v>PT.DUTA FAZIRA  PERMAI</v>
          </cell>
        </row>
        <row r="218">
          <cell r="A218" t="str">
            <v>No Mata Pembayaran</v>
          </cell>
          <cell r="D218" t="str">
            <v>:  3.2 (1)</v>
          </cell>
        </row>
        <row r="219">
          <cell r="A219" t="str">
            <v>Jenis Pekerjaan</v>
          </cell>
          <cell r="D219" t="str">
            <v>:  Urugan Biasa</v>
          </cell>
        </row>
        <row r="220">
          <cell r="A220" t="str">
            <v>Satuan Pengukuran</v>
          </cell>
          <cell r="D220" t="str">
            <v>:  M3</v>
          </cell>
        </row>
        <row r="221">
          <cell r="A221" t="str">
            <v>Perkiraan Kuantitas</v>
          </cell>
          <cell r="D221">
            <v>309</v>
          </cell>
        </row>
        <row r="222">
          <cell r="A222" t="str">
            <v>Produks Harian/Jam*)</v>
          </cell>
        </row>
        <row r="225">
          <cell r="A225" t="str">
            <v>No.</v>
          </cell>
          <cell r="C225" t="str">
            <v>U R A I A N</v>
          </cell>
          <cell r="G225" t="str">
            <v>KODE</v>
          </cell>
          <cell r="H225" t="str">
            <v>KOEF.</v>
          </cell>
          <cell r="I225" t="str">
            <v>SATUAN</v>
          </cell>
          <cell r="J225" t="str">
            <v>KETERANGAN</v>
          </cell>
        </row>
        <row r="228">
          <cell r="C228" t="str">
            <v>Kapasitas Produksi / Jam   =</v>
          </cell>
          <cell r="E228" t="str">
            <v>V x Fa x 60</v>
          </cell>
          <cell r="G228" t="str">
            <v>Q2</v>
          </cell>
          <cell r="H228">
            <v>5.9285714285714279</v>
          </cell>
          <cell r="I228" t="str">
            <v>M3</v>
          </cell>
        </row>
        <row r="229">
          <cell r="E229" t="str">
            <v xml:space="preserve">    Fk x Ts2</v>
          </cell>
        </row>
        <row r="231">
          <cell r="C231" t="str">
            <v>Koefisien Alat / M3</v>
          </cell>
          <cell r="D231" t="str">
            <v xml:space="preserve"> =  1  :  Q2</v>
          </cell>
          <cell r="G231" t="str">
            <v>(E08)</v>
          </cell>
          <cell r="H231">
            <v>0.16867469879518074</v>
          </cell>
          <cell r="I231" t="str">
            <v>Jam</v>
          </cell>
        </row>
        <row r="233">
          <cell r="A233" t="str">
            <v>2.c.</v>
          </cell>
          <cell r="C233" t="str">
            <v>MOTOR GRADER</v>
          </cell>
          <cell r="G233" t="str">
            <v>(E13)</v>
          </cell>
        </row>
        <row r="234">
          <cell r="C234" t="str">
            <v>Panjang hamparan</v>
          </cell>
          <cell r="G234" t="str">
            <v>Lh</v>
          </cell>
          <cell r="H234">
            <v>50</v>
          </cell>
          <cell r="I234" t="str">
            <v>M</v>
          </cell>
        </row>
        <row r="235">
          <cell r="C235" t="str">
            <v>Lebar Efektif kerja Blade</v>
          </cell>
          <cell r="G235" t="str">
            <v>b</v>
          </cell>
          <cell r="H235">
            <v>2.4</v>
          </cell>
          <cell r="I235" t="str">
            <v>M</v>
          </cell>
        </row>
        <row r="236">
          <cell r="C236" t="str">
            <v>Faktor Efisiensi Alat</v>
          </cell>
          <cell r="G236" t="str">
            <v>Fa</v>
          </cell>
          <cell r="H236">
            <v>0.83</v>
          </cell>
          <cell r="I236" t="str">
            <v>-</v>
          </cell>
        </row>
        <row r="237">
          <cell r="C237" t="str">
            <v>Kecepatan rata-rata alat</v>
          </cell>
          <cell r="G237" t="str">
            <v>v</v>
          </cell>
          <cell r="H237">
            <v>5</v>
          </cell>
          <cell r="I237" t="str">
            <v>Km / Jam</v>
          </cell>
        </row>
        <row r="238">
          <cell r="C238" t="str">
            <v>Jumlah lintasan</v>
          </cell>
          <cell r="G238" t="str">
            <v>n</v>
          </cell>
          <cell r="H238">
            <v>5</v>
          </cell>
          <cell r="I238" t="str">
            <v>lintasan</v>
          </cell>
        </row>
        <row r="239">
          <cell r="C239" t="str">
            <v>Waktu siklus</v>
          </cell>
          <cell r="G239" t="str">
            <v>Ts3</v>
          </cell>
        </row>
        <row r="240">
          <cell r="C240" t="str">
            <v>- Perataan 1 kali lintasan    = Lh : (v x 1000) x 60</v>
          </cell>
          <cell r="G240" t="str">
            <v>T1</v>
          </cell>
          <cell r="H240">
            <v>0.6</v>
          </cell>
          <cell r="I240" t="str">
            <v>menit</v>
          </cell>
        </row>
        <row r="241">
          <cell r="C241" t="str">
            <v>- Lain-lain</v>
          </cell>
          <cell r="G241" t="str">
            <v>T2</v>
          </cell>
          <cell r="H241">
            <v>0.5</v>
          </cell>
          <cell r="I241" t="str">
            <v>menit</v>
          </cell>
        </row>
        <row r="242">
          <cell r="G242" t="str">
            <v>Ts3</v>
          </cell>
          <cell r="H242">
            <v>1.1000000000000001</v>
          </cell>
          <cell r="I242" t="str">
            <v>menit</v>
          </cell>
        </row>
        <row r="244">
          <cell r="C244" t="str">
            <v>Kapasitas Produksi / Jam   =</v>
          </cell>
          <cell r="E244" t="str">
            <v>Lh x b x t x Fa x 60</v>
          </cell>
          <cell r="G244" t="str">
            <v>Q3</v>
          </cell>
          <cell r="H244">
            <v>217.30909090909088</v>
          </cell>
          <cell r="I244" t="str">
            <v>M3</v>
          </cell>
        </row>
        <row r="245">
          <cell r="E245" t="str">
            <v xml:space="preserve">      n x Ts3</v>
          </cell>
        </row>
        <row r="247">
          <cell r="C247" t="str">
            <v>Koefisien Alat / M3</v>
          </cell>
          <cell r="D247" t="str">
            <v xml:space="preserve"> =  1  :  Q3</v>
          </cell>
          <cell r="G247" t="str">
            <v>(E13)</v>
          </cell>
          <cell r="H247">
            <v>4.6017402945113797E-3</v>
          </cell>
          <cell r="I247" t="str">
            <v>Jam</v>
          </cell>
        </row>
        <row r="249">
          <cell r="A249" t="str">
            <v>2.d.</v>
          </cell>
          <cell r="C249" t="str">
            <v>PEDESTRIAN ROLLER</v>
          </cell>
          <cell r="G249" t="str">
            <v>(E24)</v>
          </cell>
        </row>
        <row r="250">
          <cell r="C250" t="str">
            <v>Kecepatan rata-rata alat</v>
          </cell>
          <cell r="G250" t="str">
            <v>v</v>
          </cell>
          <cell r="H250">
            <v>2.5</v>
          </cell>
          <cell r="I250" t="str">
            <v>KM / Jam</v>
          </cell>
        </row>
        <row r="251">
          <cell r="C251" t="str">
            <v>Lebar efektif pemadatan</v>
          </cell>
          <cell r="G251" t="str">
            <v>b</v>
          </cell>
          <cell r="H251">
            <v>0.8</v>
          </cell>
          <cell r="I251" t="str">
            <v>M</v>
          </cell>
        </row>
        <row r="252">
          <cell r="C252" t="str">
            <v>Jumlah lintasan</v>
          </cell>
          <cell r="G252" t="str">
            <v>n</v>
          </cell>
          <cell r="H252">
            <v>5</v>
          </cell>
          <cell r="I252" t="str">
            <v>lintasan</v>
          </cell>
        </row>
        <row r="253">
          <cell r="C253" t="str">
            <v>Faktor Efisiensi alat</v>
          </cell>
          <cell r="G253" t="str">
            <v>Fa</v>
          </cell>
          <cell r="H253">
            <v>0.83</v>
          </cell>
          <cell r="I253" t="str">
            <v>-</v>
          </cell>
        </row>
        <row r="255">
          <cell r="C255" t="str">
            <v>Kap.Prod./jam =</v>
          </cell>
          <cell r="D255" t="str">
            <v>(v x 1000) x b x t x Fa</v>
          </cell>
          <cell r="G255" t="str">
            <v>Q4</v>
          </cell>
          <cell r="H255">
            <v>66.400000000000006</v>
          </cell>
          <cell r="I255" t="str">
            <v>M3</v>
          </cell>
        </row>
        <row r="256">
          <cell r="D256" t="str">
            <v>n</v>
          </cell>
        </row>
        <row r="257">
          <cell r="C257" t="str">
            <v>Koefisien Alat / M3</v>
          </cell>
          <cell r="D257" t="str">
            <v xml:space="preserve"> = 1 : Q4</v>
          </cell>
          <cell r="H257">
            <v>1.506024096385542E-2</v>
          </cell>
          <cell r="I257" t="str">
            <v>Jam</v>
          </cell>
        </row>
        <row r="261">
          <cell r="A261" t="str">
            <v>2.e.</v>
          </cell>
          <cell r="C261" t="str">
            <v>WATER TANK TRUCK</v>
          </cell>
          <cell r="G261" t="str">
            <v>(E23)</v>
          </cell>
        </row>
        <row r="262">
          <cell r="C262" t="str">
            <v>Volume tangki air</v>
          </cell>
          <cell r="G262" t="str">
            <v>V</v>
          </cell>
          <cell r="H262">
            <v>4</v>
          </cell>
          <cell r="I262" t="str">
            <v>M3</v>
          </cell>
        </row>
        <row r="263">
          <cell r="C263" t="str">
            <v>Kebutuhan air / M3 material padat</v>
          </cell>
          <cell r="G263" t="str">
            <v>Wc</v>
          </cell>
          <cell r="H263">
            <v>7.0000000000000007E-2</v>
          </cell>
          <cell r="I263" t="str">
            <v>M3</v>
          </cell>
        </row>
        <row r="264">
          <cell r="C264" t="str">
            <v>Pengisian Tangki / jam</v>
          </cell>
          <cell r="G264" t="str">
            <v>n</v>
          </cell>
          <cell r="H264">
            <v>3</v>
          </cell>
          <cell r="I264" t="str">
            <v>kali</v>
          </cell>
        </row>
        <row r="265">
          <cell r="C265" t="str">
            <v>Faktor efisiensi alat</v>
          </cell>
          <cell r="G265" t="str">
            <v>Fa</v>
          </cell>
          <cell r="H265">
            <v>0.83</v>
          </cell>
          <cell r="I265" t="str">
            <v>-</v>
          </cell>
        </row>
        <row r="267">
          <cell r="C267" t="str">
            <v>Kapasitas Produksi / Jam   =</v>
          </cell>
          <cell r="E267" t="str">
            <v>V  x  n x Fa</v>
          </cell>
          <cell r="G267" t="str">
            <v>Q5</v>
          </cell>
          <cell r="H267">
            <v>142.28571428571425</v>
          </cell>
          <cell r="I267" t="str">
            <v>M3</v>
          </cell>
        </row>
        <row r="268">
          <cell r="E268" t="str">
            <v xml:space="preserve">     Wc</v>
          </cell>
        </row>
        <row r="270">
          <cell r="C270" t="str">
            <v>Koefisien Alat / M3</v>
          </cell>
          <cell r="D270" t="str">
            <v xml:space="preserve"> =  1  :  Q5</v>
          </cell>
          <cell r="G270" t="str">
            <v>(E23)</v>
          </cell>
          <cell r="H270">
            <v>7.0281124497991983E-3</v>
          </cell>
          <cell r="I270" t="str">
            <v>Jam</v>
          </cell>
        </row>
        <row r="272">
          <cell r="A272" t="str">
            <v>2.f.</v>
          </cell>
          <cell r="C272" t="str">
            <v>ALAT  BANTU</v>
          </cell>
        </row>
        <row r="273">
          <cell r="C273" t="str">
            <v>Diperlukan alat-alat bantu kecil</v>
          </cell>
        </row>
        <row r="274">
          <cell r="C274" t="str">
            <v>- Sekop    =         3   buah</v>
          </cell>
        </row>
        <row r="280">
          <cell r="A280" t="str">
            <v>LAMPIRAN 13 PENAWARAN</v>
          </cell>
        </row>
        <row r="281">
          <cell r="A281" t="str">
            <v>URAIAN  TEKNIS</v>
          </cell>
        </row>
        <row r="282">
          <cell r="A282" t="str">
            <v>ANALISA HARGA SATUAN MATA PEMBAYARAN UTAMA</v>
          </cell>
        </row>
        <row r="284">
          <cell r="A284" t="str">
            <v>Nama Peserta Lelang</v>
          </cell>
          <cell r="D284" t="str">
            <v>PT.DUTA FAZIRA  PERMAI</v>
          </cell>
        </row>
        <row r="285">
          <cell r="A285" t="str">
            <v>No Mata Pembayaran</v>
          </cell>
          <cell r="D285" t="str">
            <v>:  3.2 (1)</v>
          </cell>
        </row>
        <row r="286">
          <cell r="A286" t="str">
            <v>Jenis Pekerjaan</v>
          </cell>
          <cell r="D286" t="str">
            <v>:  Urugan Biasa</v>
          </cell>
        </row>
        <row r="287">
          <cell r="A287" t="str">
            <v>Satuan Pengukuran</v>
          </cell>
          <cell r="D287" t="str">
            <v>:  M3</v>
          </cell>
        </row>
        <row r="288">
          <cell r="A288" t="str">
            <v>Perkiraan Kuantitas</v>
          </cell>
          <cell r="D288">
            <v>309</v>
          </cell>
        </row>
        <row r="289">
          <cell r="A289" t="str">
            <v>Produks Harian/Jam*)</v>
          </cell>
        </row>
        <row r="292">
          <cell r="A292" t="str">
            <v>No.</v>
          </cell>
          <cell r="C292" t="str">
            <v>U R A I A N</v>
          </cell>
          <cell r="G292" t="str">
            <v>KODE</v>
          </cell>
          <cell r="H292" t="str">
            <v>KOEF.</v>
          </cell>
          <cell r="I292" t="str">
            <v>SATUAN</v>
          </cell>
          <cell r="J292" t="str">
            <v>KETERANGAN</v>
          </cell>
        </row>
        <row r="295">
          <cell r="A295" t="str">
            <v xml:space="preserve">   3.</v>
          </cell>
          <cell r="C295" t="str">
            <v>TENAGA</v>
          </cell>
        </row>
        <row r="296">
          <cell r="C296" t="str">
            <v>Produksi menentukan : WHELL LOADER</v>
          </cell>
          <cell r="G296" t="str">
            <v>Q1</v>
          </cell>
          <cell r="H296">
            <v>56.025000000000006</v>
          </cell>
          <cell r="I296" t="str">
            <v>M3/Jam</v>
          </cell>
        </row>
        <row r="297">
          <cell r="C297" t="str">
            <v>Produksi Galian / hari  =  Tk x Q1</v>
          </cell>
          <cell r="G297" t="str">
            <v>Qt</v>
          </cell>
          <cell r="H297">
            <v>392.17500000000007</v>
          </cell>
          <cell r="I297" t="str">
            <v>M3</v>
          </cell>
        </row>
        <row r="298">
          <cell r="C298" t="str">
            <v>Kebutuhan tenaga :</v>
          </cell>
        </row>
        <row r="299">
          <cell r="D299" t="str">
            <v>- Pekerja</v>
          </cell>
          <cell r="G299" t="str">
            <v>P</v>
          </cell>
          <cell r="H299">
            <v>4</v>
          </cell>
          <cell r="I299" t="str">
            <v>orang</v>
          </cell>
        </row>
        <row r="300">
          <cell r="D300" t="str">
            <v>- Mandor</v>
          </cell>
          <cell r="G300" t="str">
            <v>M</v>
          </cell>
          <cell r="H300">
            <v>1</v>
          </cell>
          <cell r="I300" t="str">
            <v>orang</v>
          </cell>
        </row>
        <row r="303">
          <cell r="C303" t="str">
            <v>Koefisien tenaga / M3   :</v>
          </cell>
        </row>
        <row r="304">
          <cell r="D304" t="str">
            <v>- Pekerja</v>
          </cell>
          <cell r="E304" t="str">
            <v>= (Tk x P) : Qt</v>
          </cell>
          <cell r="G304" t="str">
            <v>(L01)</v>
          </cell>
          <cell r="H304">
            <v>7.1396697902721989E-2</v>
          </cell>
          <cell r="I304" t="str">
            <v>Jam</v>
          </cell>
        </row>
        <row r="305">
          <cell r="D305" t="str">
            <v>- Mandor</v>
          </cell>
          <cell r="E305" t="str">
            <v>= (Tk x M) : Qt</v>
          </cell>
          <cell r="G305" t="str">
            <v>(L02)</v>
          </cell>
          <cell r="H305">
            <v>1.7849174475680497E-2</v>
          </cell>
          <cell r="I305" t="str">
            <v>Jam</v>
          </cell>
        </row>
        <row r="308">
          <cell r="A308" t="str">
            <v>4.</v>
          </cell>
          <cell r="C308" t="str">
            <v>HARGA DASAR SATUAN UPAH, BAHAN DAN ALAT</v>
          </cell>
        </row>
        <row r="309">
          <cell r="C309" t="str">
            <v>Lihat lampiran.</v>
          </cell>
        </row>
        <row r="312">
          <cell r="A312" t="str">
            <v>5.</v>
          </cell>
          <cell r="C312" t="str">
            <v>ANALISA HARGA SATUAN PEKERJAAN</v>
          </cell>
        </row>
        <row r="313">
          <cell r="C313" t="str">
            <v>Lihat perhitungan dalam FORMULIR STANDAR UNTUK</v>
          </cell>
        </row>
        <row r="314">
          <cell r="C314" t="str">
            <v>PEREKEMAN ANALISA MASING-MASING HARGA</v>
          </cell>
        </row>
        <row r="315">
          <cell r="C315" t="str">
            <v>SATUAN.</v>
          </cell>
        </row>
        <row r="316">
          <cell r="C316" t="str">
            <v>Didapat Harga Satuan Pekerjaan :</v>
          </cell>
        </row>
        <row r="318">
          <cell r="C318" t="str">
            <v xml:space="preserve">Rp.  </v>
          </cell>
          <cell r="D318">
            <v>79800</v>
          </cell>
          <cell r="E318" t="str">
            <v xml:space="preserve"> / M3</v>
          </cell>
        </row>
        <row r="321">
          <cell r="A321" t="str">
            <v>6.</v>
          </cell>
          <cell r="C321" t="str">
            <v>WAKTU PELAKSANAAN YANG DIPERLUKAN</v>
          </cell>
        </row>
        <row r="322">
          <cell r="C322" t="str">
            <v>Masa Pelaksanaan :</v>
          </cell>
          <cell r="D322" t="str">
            <v>. . . . . . . . . . . .</v>
          </cell>
          <cell r="E322" t="str">
            <v>bulan</v>
          </cell>
        </row>
        <row r="324">
          <cell r="A324" t="str">
            <v>7.</v>
          </cell>
          <cell r="C324" t="str">
            <v>VOLUME PEKERJAAN YANG DIPERLUKAN</v>
          </cell>
        </row>
        <row r="325">
          <cell r="C325" t="str">
            <v>Volume pekerjaan  :</v>
          </cell>
          <cell r="D325">
            <v>309</v>
          </cell>
          <cell r="E325" t="str">
            <v>M3</v>
          </cell>
        </row>
      </sheetData>
      <sheetData sheetId="12" refreshError="1"/>
      <sheetData sheetId="13" refreshError="1"/>
      <sheetData sheetId="14" refreshError="1">
        <row r="13">
          <cell r="A13" t="str">
            <v>No.</v>
          </cell>
          <cell r="C13" t="str">
            <v>U R A I A N</v>
          </cell>
          <cell r="G13" t="str">
            <v>KODE</v>
          </cell>
          <cell r="H13" t="str">
            <v>KOEF.</v>
          </cell>
          <cell r="I13" t="str">
            <v>SATUAN</v>
          </cell>
          <cell r="J13" t="str">
            <v>KETERANGAN</v>
          </cell>
          <cell r="Q13" t="str">
            <v>PERKIRAAN</v>
          </cell>
          <cell r="R13" t="str">
            <v>HARGA</v>
          </cell>
          <cell r="S13" t="str">
            <v>JUMLAH</v>
          </cell>
        </row>
        <row r="14">
          <cell r="L14" t="str">
            <v>NO.</v>
          </cell>
          <cell r="N14" t="str">
            <v>KOMPONEN</v>
          </cell>
          <cell r="P14" t="str">
            <v>SATUAN</v>
          </cell>
          <cell r="Q14" t="str">
            <v>KUANTITAS</v>
          </cell>
          <cell r="R14" t="str">
            <v>SATUAN</v>
          </cell>
          <cell r="S14" t="str">
            <v>HARGA</v>
          </cell>
        </row>
        <row r="15">
          <cell r="R15" t="str">
            <v>(Rp.)</v>
          </cell>
          <cell r="S15" t="str">
            <v>(Rp.)</v>
          </cell>
        </row>
        <row r="16">
          <cell r="A16" t="str">
            <v>I.</v>
          </cell>
          <cell r="C16" t="str">
            <v>ASUMSI</v>
          </cell>
        </row>
        <row r="17">
          <cell r="A17">
            <v>1</v>
          </cell>
          <cell r="C17" t="str">
            <v>Menggunakan buruh (cara manual)</v>
          </cell>
        </row>
        <row r="18">
          <cell r="A18">
            <v>2</v>
          </cell>
          <cell r="C18" t="str">
            <v>Lokasi pekerjaan : sepanjang jalan</v>
          </cell>
          <cell r="L18" t="str">
            <v>A.</v>
          </cell>
          <cell r="N18" t="str">
            <v>TENAGA</v>
          </cell>
        </row>
        <row r="19">
          <cell r="A19">
            <v>3</v>
          </cell>
          <cell r="C19" t="str">
            <v>Bahan dasar (batu, pasir dan semen) diterima</v>
          </cell>
        </row>
        <row r="20">
          <cell r="C20" t="str">
            <v>seluruhnya di lokasi pekerjaan</v>
          </cell>
          <cell r="L20" t="str">
            <v>1.</v>
          </cell>
          <cell r="N20" t="str">
            <v>Pekerja Biasa</v>
          </cell>
          <cell r="O20" t="str">
            <v>(L01)</v>
          </cell>
          <cell r="P20" t="str">
            <v>jam</v>
          </cell>
          <cell r="Q20">
            <v>19.600000000000001</v>
          </cell>
          <cell r="R20">
            <v>5714.2857142857147</v>
          </cell>
          <cell r="U20">
            <v>112000.00000000001</v>
          </cell>
        </row>
        <row r="21">
          <cell r="A21">
            <v>4</v>
          </cell>
          <cell r="C21" t="str">
            <v>Jarak rata-rata Base camp ke lokasi pekerjaan</v>
          </cell>
          <cell r="G21" t="str">
            <v>L</v>
          </cell>
          <cell r="H21">
            <v>186.5</v>
          </cell>
          <cell r="I21" t="str">
            <v>KM</v>
          </cell>
          <cell r="L21" t="str">
            <v>2.</v>
          </cell>
          <cell r="N21" t="str">
            <v>Tukang</v>
          </cell>
          <cell r="O21" t="str">
            <v>(L02)</v>
          </cell>
          <cell r="P21" t="str">
            <v>jam</v>
          </cell>
          <cell r="Q21">
            <v>5.6</v>
          </cell>
          <cell r="R21">
            <v>6071.4285714285716</v>
          </cell>
          <cell r="U21">
            <v>34000</v>
          </cell>
        </row>
        <row r="22">
          <cell r="A22">
            <v>5</v>
          </cell>
          <cell r="C22" t="str">
            <v>Jam kerja efektif per-hari</v>
          </cell>
          <cell r="G22" t="str">
            <v>Tk</v>
          </cell>
          <cell r="H22">
            <v>7</v>
          </cell>
          <cell r="I22" t="str">
            <v>jam</v>
          </cell>
          <cell r="L22" t="str">
            <v>3.</v>
          </cell>
          <cell r="N22" t="str">
            <v>Mandor</v>
          </cell>
          <cell r="O22" t="str">
            <v>(L03)</v>
          </cell>
          <cell r="P22" t="str">
            <v>jam</v>
          </cell>
          <cell r="Q22">
            <v>1.4</v>
          </cell>
          <cell r="R22">
            <v>6785.7142857142853</v>
          </cell>
          <cell r="U22">
            <v>9499.9999999999982</v>
          </cell>
        </row>
        <row r="23">
          <cell r="A23">
            <v>6</v>
          </cell>
          <cell r="C23" t="str">
            <v>Perbandingan Pasir &amp; Semen</v>
          </cell>
          <cell r="E23" t="str">
            <v>: - Volume Semen</v>
          </cell>
          <cell r="G23" t="str">
            <v>Sm</v>
          </cell>
          <cell r="H23">
            <v>25</v>
          </cell>
          <cell r="I23" t="str">
            <v>%</v>
          </cell>
          <cell r="J23" t="str">
            <v xml:space="preserve"> Spec.</v>
          </cell>
        </row>
        <row r="24">
          <cell r="E24" t="str">
            <v>: - Volume Pasir</v>
          </cell>
          <cell r="G24" t="str">
            <v>Ps</v>
          </cell>
          <cell r="H24">
            <v>75</v>
          </cell>
          <cell r="I24" t="str">
            <v>%</v>
          </cell>
          <cell r="J24" t="str">
            <v xml:space="preserve"> Spec.</v>
          </cell>
          <cell r="Q24" t="str">
            <v xml:space="preserve">JUMLAH HARGA TENAGA   </v>
          </cell>
          <cell r="U24">
            <v>155500</v>
          </cell>
        </row>
        <row r="25">
          <cell r="A25">
            <v>7</v>
          </cell>
          <cell r="C25" t="str">
            <v>Perbandingan Batu &amp; Mortar  :</v>
          </cell>
        </row>
        <row r="26">
          <cell r="C26" t="str">
            <v>- Batu</v>
          </cell>
          <cell r="G26" t="str">
            <v>Bt</v>
          </cell>
          <cell r="H26">
            <v>65</v>
          </cell>
          <cell r="I26" t="str">
            <v>%</v>
          </cell>
          <cell r="L26" t="str">
            <v>B.</v>
          </cell>
          <cell r="N26" t="str">
            <v>BAHAN</v>
          </cell>
        </row>
        <row r="27">
          <cell r="C27" t="str">
            <v>- Mortar (campuran semen &amp; pasir)</v>
          </cell>
          <cell r="G27" t="str">
            <v>Mr</v>
          </cell>
          <cell r="H27">
            <v>35</v>
          </cell>
          <cell r="I27" t="str">
            <v>%</v>
          </cell>
        </row>
        <row r="28">
          <cell r="A28">
            <v>8</v>
          </cell>
          <cell r="C28" t="str">
            <v>Berat Jenis Bahan  :</v>
          </cell>
          <cell r="L28" t="str">
            <v>1.</v>
          </cell>
          <cell r="N28" t="str">
            <v>Batu Padas</v>
          </cell>
          <cell r="O28" t="str">
            <v>(M02)</v>
          </cell>
          <cell r="P28" t="str">
            <v>M3</v>
          </cell>
          <cell r="Q28">
            <v>1.1700000000000002</v>
          </cell>
          <cell r="R28">
            <v>96300</v>
          </cell>
          <cell r="U28">
            <v>112671.00000000001</v>
          </cell>
        </row>
        <row r="29">
          <cell r="C29" t="str">
            <v>- Pasangan Batu Dengan Mortar</v>
          </cell>
          <cell r="G29" t="str">
            <v>D1</v>
          </cell>
          <cell r="H29">
            <v>2.4</v>
          </cell>
          <cell r="I29" t="str">
            <v>ton/M3</v>
          </cell>
          <cell r="L29" t="str">
            <v>2.</v>
          </cell>
          <cell r="N29" t="str">
            <v>Semen (PC)</v>
          </cell>
          <cell r="O29" t="str">
            <v>(M12)</v>
          </cell>
          <cell r="P29" t="str">
            <v>zak</v>
          </cell>
          <cell r="Q29">
            <v>176</v>
          </cell>
          <cell r="R29">
            <v>812.5</v>
          </cell>
          <cell r="U29">
            <v>143000</v>
          </cell>
        </row>
        <row r="30">
          <cell r="C30" t="str">
            <v>- Batu</v>
          </cell>
          <cell r="G30" t="str">
            <v>D2</v>
          </cell>
          <cell r="H30">
            <v>1.6</v>
          </cell>
          <cell r="I30" t="str">
            <v>ton/M3</v>
          </cell>
          <cell r="L30" t="str">
            <v>3.</v>
          </cell>
          <cell r="N30" t="str">
            <v>Pasir</v>
          </cell>
          <cell r="O30" t="str">
            <v>(M01)</v>
          </cell>
          <cell r="P30" t="str">
            <v>M3</v>
          </cell>
          <cell r="Q30">
            <v>0.3961077844311377</v>
          </cell>
          <cell r="R30">
            <v>48800</v>
          </cell>
          <cell r="U30">
            <v>19330.059880239518</v>
          </cell>
        </row>
        <row r="31">
          <cell r="C31" t="str">
            <v>- Adukan (mortar)</v>
          </cell>
          <cell r="G31" t="str">
            <v>D3</v>
          </cell>
          <cell r="H31">
            <v>1.8</v>
          </cell>
          <cell r="I31" t="str">
            <v>ton/M3</v>
          </cell>
        </row>
        <row r="32">
          <cell r="C32" t="str">
            <v>- Pasir</v>
          </cell>
          <cell r="G32" t="str">
            <v>D4</v>
          </cell>
          <cell r="H32">
            <v>1.67</v>
          </cell>
          <cell r="I32" t="str">
            <v>ton/M3</v>
          </cell>
        </row>
        <row r="33">
          <cell r="C33" t="str">
            <v>- Semen Portland</v>
          </cell>
          <cell r="G33" t="str">
            <v>D5</v>
          </cell>
          <cell r="H33">
            <v>1.44</v>
          </cell>
          <cell r="I33" t="str">
            <v>ton/M3</v>
          </cell>
        </row>
        <row r="34">
          <cell r="Q34" t="str">
            <v xml:space="preserve">JUMLAH HARGA BAHAN   </v>
          </cell>
          <cell r="U34">
            <v>275001.05988023954</v>
          </cell>
        </row>
        <row r="35">
          <cell r="A35" t="str">
            <v>II.</v>
          </cell>
          <cell r="C35" t="str">
            <v>URUTAN KERJA</v>
          </cell>
        </row>
        <row r="36">
          <cell r="A36">
            <v>1</v>
          </cell>
          <cell r="C36" t="str">
            <v>Semen, pasir dan air dicampur dan diaduk menjadi</v>
          </cell>
          <cell r="L36" t="str">
            <v>C.</v>
          </cell>
          <cell r="N36" t="str">
            <v>PERALATAN</v>
          </cell>
        </row>
        <row r="37">
          <cell r="C37" t="str">
            <v>mortar dengan menggunakan alat bantu</v>
          </cell>
        </row>
        <row r="38">
          <cell r="A38">
            <v>2</v>
          </cell>
          <cell r="C38" t="str">
            <v>Batu dibersihkan dan dibasahi seluruh permukaannya</v>
          </cell>
          <cell r="L38" t="str">
            <v>1.</v>
          </cell>
          <cell r="N38" t="str">
            <v>Alat Bantu</v>
          </cell>
          <cell r="P38" t="str">
            <v>Ls</v>
          </cell>
          <cell r="Q38">
            <v>1</v>
          </cell>
          <cell r="R38">
            <v>2000</v>
          </cell>
          <cell r="U38">
            <v>2000</v>
          </cell>
        </row>
        <row r="39">
          <cell r="C39" t="str">
            <v>sebelum dipasang</v>
          </cell>
          <cell r="Q39" t="str">
            <v xml:space="preserve">JUMLAH HARGA PERALATAN   </v>
          </cell>
          <cell r="U39">
            <v>2000</v>
          </cell>
        </row>
        <row r="40">
          <cell r="A40">
            <v>3</v>
          </cell>
          <cell r="C40" t="str">
            <v>Penyelesaian dan perapihan setelah pemasangan</v>
          </cell>
        </row>
        <row r="41">
          <cell r="L41" t="str">
            <v>D.</v>
          </cell>
          <cell r="N41" t="str">
            <v>JUMLAH HARGA TENAGA, BAHAN DAN PERALATAN  ( A + B + C )</v>
          </cell>
          <cell r="U41">
            <v>432501.05988023954</v>
          </cell>
        </row>
        <row r="42">
          <cell r="A42" t="str">
            <v>III.</v>
          </cell>
          <cell r="C42" t="str">
            <v>PEMAKAIAN BAHAN, ALAT DAN TENAGA</v>
          </cell>
          <cell r="L42" t="str">
            <v>E.</v>
          </cell>
          <cell r="N42" t="str">
            <v>OVERHEAD &amp; PROFIT</v>
          </cell>
          <cell r="P42">
            <v>10</v>
          </cell>
          <cell r="Q42" t="str">
            <v>%  x  D</v>
          </cell>
          <cell r="U42">
            <v>43250.105988023955</v>
          </cell>
        </row>
        <row r="43">
          <cell r="L43" t="str">
            <v>F.</v>
          </cell>
          <cell r="N43" t="str">
            <v>HARGA SATUAN PEKERJAAN  ( D + E )</v>
          </cell>
          <cell r="U43">
            <v>475751.16586826352</v>
          </cell>
        </row>
        <row r="44">
          <cell r="A44" t="str">
            <v xml:space="preserve">   1.</v>
          </cell>
          <cell r="C44" t="str">
            <v>BAHAN</v>
          </cell>
          <cell r="L44" t="str">
            <v>G.</v>
          </cell>
          <cell r="N44" t="str">
            <v>PPN 10 %</v>
          </cell>
          <cell r="U44">
            <v>47575.116586826356</v>
          </cell>
        </row>
        <row r="45">
          <cell r="A45" t="str">
            <v>1.a.</v>
          </cell>
          <cell r="C45" t="str">
            <v>Batu     -----&gt;</v>
          </cell>
          <cell r="D45" t="str">
            <v>{(Bt x D1 x 1 M3) : D2} x 1.20</v>
          </cell>
          <cell r="G45" t="str">
            <v>(M02)</v>
          </cell>
          <cell r="H45">
            <v>1.1700000000000002</v>
          </cell>
          <cell r="I45" t="str">
            <v>M3</v>
          </cell>
          <cell r="J45" t="str">
            <v xml:space="preserve"> Lepas</v>
          </cell>
          <cell r="L45" t="str">
            <v>H.</v>
          </cell>
          <cell r="N45" t="str">
            <v>JUMLAH SETELAH PPN</v>
          </cell>
          <cell r="U45">
            <v>523326.28245508985</v>
          </cell>
        </row>
        <row r="46">
          <cell r="A46" t="str">
            <v>1.b.</v>
          </cell>
          <cell r="C46" t="str">
            <v>Semen    ----&gt;</v>
          </cell>
          <cell r="D46" t="str">
            <v>Sm x {(Mr x D1 x 1 M3} : D3} x 1.05</v>
          </cell>
          <cell r="G46" t="str">
            <v>(M12)</v>
          </cell>
          <cell r="H46">
            <v>0.1225</v>
          </cell>
          <cell r="I46" t="str">
            <v>M3</v>
          </cell>
          <cell r="L46" t="str">
            <v>I.</v>
          </cell>
          <cell r="N46" t="str">
            <v>Pembulatan</v>
          </cell>
          <cell r="U46">
            <v>523300</v>
          </cell>
        </row>
        <row r="47">
          <cell r="D47" t="str">
            <v>x {D5 x (1000)}</v>
          </cell>
          <cell r="G47" t="str">
            <v>(M12)</v>
          </cell>
          <cell r="H47">
            <v>176</v>
          </cell>
          <cell r="I47" t="str">
            <v>Kg</v>
          </cell>
        </row>
        <row r="48">
          <cell r="A48" t="str">
            <v>1.c.</v>
          </cell>
          <cell r="C48" t="str">
            <v>Pasir    -----&gt;</v>
          </cell>
          <cell r="D48" t="str">
            <v>Ps x {(Mr x D1 x 1 M3) : D4} x 1.05</v>
          </cell>
          <cell r="G48" t="str">
            <v>(M01)</v>
          </cell>
          <cell r="H48">
            <v>0.3961077844311377</v>
          </cell>
          <cell r="I48" t="str">
            <v>M3</v>
          </cell>
          <cell r="M48">
            <v>1</v>
          </cell>
          <cell r="N48" t="str">
            <v>Satuan dapat berdasarkan atas jam operasi untuk Tenaga Kerja dan Peralatan, volume dan/atau ukuran</v>
          </cell>
        </row>
        <row r="49">
          <cell r="N49" t="str">
            <v>berat untuk bahan-bahan.</v>
          </cell>
        </row>
        <row r="50">
          <cell r="A50" t="str">
            <v>2.</v>
          </cell>
          <cell r="C50" t="str">
            <v>ALAT</v>
          </cell>
          <cell r="M50">
            <v>2</v>
          </cell>
          <cell r="N50" t="str">
            <v>Kuantitas satuan adalah kuantitas setiap komponen untuk menyelesaikan satu satuan pekerjaan dari nomor</v>
          </cell>
        </row>
        <row r="51">
          <cell r="A51" t="str">
            <v>2.a.</v>
          </cell>
          <cell r="C51" t="str">
            <v>ALAT BANTU</v>
          </cell>
          <cell r="N51" t="str">
            <v>mata pembayaran.</v>
          </cell>
        </row>
        <row r="52">
          <cell r="C52" t="str">
            <v>Diperlukan  :</v>
          </cell>
          <cell r="M52">
            <v>3</v>
          </cell>
          <cell r="N52" t="str">
            <v>Biaya satuan untuk peralatan sudah termasuk bahan bakar, bahan habis dipakai dan operator.</v>
          </cell>
        </row>
        <row r="53">
          <cell r="C53" t="str">
            <v>- Sekop</v>
          </cell>
          <cell r="D53" t="str">
            <v>=  4  buah</v>
          </cell>
          <cell r="M53">
            <v>4</v>
          </cell>
          <cell r="N53" t="str">
            <v>Biaya satuan sudah termasuk pengeluaran untuk seluruh pajak yang berkaitan (tetapi tidak termasuk PPN</v>
          </cell>
        </row>
        <row r="54">
          <cell r="C54" t="str">
            <v>- Pacul</v>
          </cell>
          <cell r="D54" t="str">
            <v>=  4  buah</v>
          </cell>
          <cell r="N54" t="str">
            <v>yang dibayar dari kontrak) dan biaya-biaya lainnya.</v>
          </cell>
        </row>
        <row r="55">
          <cell r="C55" t="str">
            <v>- Sendok Semen</v>
          </cell>
          <cell r="D55" t="str">
            <v>=  4  buah</v>
          </cell>
        </row>
        <row r="56">
          <cell r="C56" t="str">
            <v>- Ember Cor</v>
          </cell>
          <cell r="D56" t="str">
            <v>=  4  buah</v>
          </cell>
          <cell r="R56" t="str">
            <v>Medan,17  Juni   2009</v>
          </cell>
        </row>
        <row r="57">
          <cell r="C57" t="str">
            <v>- Gerobak Dorong</v>
          </cell>
          <cell r="D57" t="str">
            <v>=  2  buah</v>
          </cell>
          <cell r="R57" t="str">
            <v>Di buat oleh</v>
          </cell>
        </row>
        <row r="58">
          <cell r="R58" t="str">
            <v>PT.DUTA FAZIRA  PERMAI</v>
          </cell>
        </row>
        <row r="59">
          <cell r="A59" t="str">
            <v>3.</v>
          </cell>
          <cell r="C59" t="str">
            <v>TENAGA</v>
          </cell>
        </row>
        <row r="60">
          <cell r="C60" t="str">
            <v>Produksi Pasangan Batu dengan Mortar dalam 1 hari</v>
          </cell>
          <cell r="G60" t="str">
            <v>Qt</v>
          </cell>
          <cell r="H60">
            <v>5</v>
          </cell>
          <cell r="I60" t="str">
            <v>M3</v>
          </cell>
        </row>
        <row r="62">
          <cell r="C62" t="str">
            <v>Kebutuhan tenaga :</v>
          </cell>
          <cell r="D62" t="str">
            <v>- Mandor</v>
          </cell>
          <cell r="G62" t="str">
            <v>M</v>
          </cell>
          <cell r="H62">
            <v>1</v>
          </cell>
          <cell r="I62" t="str">
            <v>orang</v>
          </cell>
        </row>
        <row r="63">
          <cell r="D63" t="str">
            <v>- Tukang Batu</v>
          </cell>
          <cell r="G63" t="str">
            <v>Tb</v>
          </cell>
          <cell r="H63">
            <v>4</v>
          </cell>
          <cell r="I63" t="str">
            <v>orang</v>
          </cell>
          <cell r="R63" t="str">
            <v>HANY HIDAYAT SUHOYO,SE</v>
          </cell>
        </row>
        <row r="64">
          <cell r="D64" t="str">
            <v>- Pekerja</v>
          </cell>
          <cell r="G64" t="str">
            <v>P</v>
          </cell>
          <cell r="H64">
            <v>14</v>
          </cell>
          <cell r="I64" t="str">
            <v>orang</v>
          </cell>
          <cell r="R64" t="str">
            <v>Direktur</v>
          </cell>
        </row>
        <row r="74">
          <cell r="A74" t="str">
            <v>URAIAN TEKNIS</v>
          </cell>
        </row>
        <row r="75">
          <cell r="A75" t="str">
            <v xml:space="preserve"> ANALISA HARGA SATUAN MATA PEMBAYARAN UTAMA</v>
          </cell>
        </row>
        <row r="77">
          <cell r="A77" t="str">
            <v>Nama Peserta Lelang</v>
          </cell>
          <cell r="D77" t="str">
            <v>PT.DUTA FAZIRA  PERMAI</v>
          </cell>
        </row>
        <row r="78">
          <cell r="A78" t="str">
            <v>No Mata Pembayaran</v>
          </cell>
          <cell r="D78" t="str">
            <v>:  7.9</v>
          </cell>
        </row>
        <row r="79">
          <cell r="A79" t="str">
            <v>Jenis Pekerjaan</v>
          </cell>
          <cell r="D79" t="str">
            <v>:  Pasangan Batu (manual)</v>
          </cell>
        </row>
        <row r="80">
          <cell r="A80" t="str">
            <v>Satuan Pengukuran</v>
          </cell>
          <cell r="D80" t="str">
            <v>:  M3</v>
          </cell>
        </row>
        <row r="81">
          <cell r="A81" t="str">
            <v>Perkiraan kuantitas</v>
          </cell>
          <cell r="D81">
            <v>314</v>
          </cell>
        </row>
        <row r="82">
          <cell r="A82" t="str">
            <v>Produksi Harian/Jam</v>
          </cell>
        </row>
        <row r="85">
          <cell r="A85" t="str">
            <v>No.</v>
          </cell>
          <cell r="C85" t="str">
            <v>U R A I A N</v>
          </cell>
          <cell r="G85" t="str">
            <v>KODE</v>
          </cell>
          <cell r="H85" t="str">
            <v>KOEF.</v>
          </cell>
          <cell r="I85" t="str">
            <v>SATUAN</v>
          </cell>
          <cell r="J85" t="str">
            <v>KETERANGAN</v>
          </cell>
        </row>
        <row r="89">
          <cell r="C89" t="str">
            <v>Koefisien Tenaga / M3   :</v>
          </cell>
        </row>
        <row r="90">
          <cell r="D90" t="str">
            <v>-  Mandor</v>
          </cell>
          <cell r="E90" t="str">
            <v>= (Tk x M) : Qt</v>
          </cell>
          <cell r="G90" t="str">
            <v>(L03)</v>
          </cell>
          <cell r="H90">
            <v>1.4</v>
          </cell>
          <cell r="I90" t="str">
            <v>jam</v>
          </cell>
        </row>
        <row r="91">
          <cell r="D91" t="str">
            <v>-  Tukang</v>
          </cell>
          <cell r="E91" t="str">
            <v>= (Tk x Tb) : Qt</v>
          </cell>
          <cell r="G91" t="str">
            <v>(L02)</v>
          </cell>
          <cell r="H91">
            <v>5.6</v>
          </cell>
          <cell r="I91" t="str">
            <v>jam</v>
          </cell>
        </row>
        <row r="92">
          <cell r="D92" t="str">
            <v>-  Pekerja</v>
          </cell>
          <cell r="E92" t="str">
            <v>= (Tk x P) : Qt</v>
          </cell>
          <cell r="G92" t="str">
            <v>(L01)</v>
          </cell>
          <cell r="H92">
            <v>19.600000000000001</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523300</v>
          </cell>
          <cell r="E103" t="str">
            <v xml:space="preserve"> / M3</v>
          </cell>
        </row>
        <row r="106">
          <cell r="A106" t="str">
            <v>6.</v>
          </cell>
          <cell r="C106" t="str">
            <v>MASA PELAKSANAAN YANG DIPERLUKAN</v>
          </cell>
        </row>
        <row r="107">
          <cell r="C107" t="str">
            <v>Masa Pelaksanaan :</v>
          </cell>
          <cell r="E107" t="str">
            <v>Bulan</v>
          </cell>
        </row>
        <row r="109">
          <cell r="A109" t="str">
            <v>7.</v>
          </cell>
          <cell r="C109" t="str">
            <v>VOLUME PEKERJAAN YANG DIPERLUKAN</v>
          </cell>
        </row>
        <row r="110">
          <cell r="C110" t="str">
            <v>Volume pekerjaan  :</v>
          </cell>
          <cell r="D110">
            <v>314</v>
          </cell>
          <cell r="E110" t="str">
            <v>M3</v>
          </cell>
        </row>
      </sheetData>
      <sheetData sheetId="15"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rekap"/>
      <sheetName val="rab1"/>
      <sheetName val="upahbahan"/>
      <sheetName val="metode"/>
      <sheetName val="analisa"/>
      <sheetName val="anal-alat"/>
      <sheetName val="scedule"/>
      <sheetName val="Sheet1"/>
      <sheetName val="pemb.utama"/>
      <sheetName val="kontrakterseleksi"/>
      <sheetName val="simak"/>
      <sheetName val="subkon"/>
      <sheetName val="lamp.13"/>
      <sheetName val="satjadi"/>
      <sheetName val="rab"/>
      <sheetName val="Sheet4"/>
      <sheetName val="timescedule"/>
      <sheetName val="skema"/>
      <sheetName val="usulanalat"/>
      <sheetName val="usulanstafinti"/>
      <sheetName val="dataadm"/>
      <sheetName val="isian kua."/>
      <sheetName val="Lan.hukum"/>
      <sheetName val="neraca"/>
      <sheetName val="personalia"/>
      <sheetName val="dataperalatan"/>
      <sheetName val="datapengalaman"/>
      <sheetName val="SKN"/>
      <sheetName val="CAVER"/>
      <sheetName val="OUTPUT"/>
      <sheetName val="Sheet2"/>
    </sheetNames>
    <sheetDataSet>
      <sheetData sheetId="0"/>
      <sheetData sheetId="1" refreshError="1">
        <row r="51">
          <cell r="G51">
            <v>690614571.09083867</v>
          </cell>
        </row>
      </sheetData>
      <sheetData sheetId="2" refreshError="1">
        <row r="28">
          <cell r="I28">
            <v>1250000</v>
          </cell>
        </row>
        <row r="48">
          <cell r="I48">
            <v>112178377.69947073</v>
          </cell>
        </row>
        <row r="68">
          <cell r="I68">
            <v>1476975.9598958497</v>
          </cell>
        </row>
        <row r="108">
          <cell r="I108">
            <v>0</v>
          </cell>
        </row>
        <row r="139">
          <cell r="I139">
            <v>518468986.29868788</v>
          </cell>
        </row>
        <row r="306">
          <cell r="I306">
            <v>2971126.1249999995</v>
          </cell>
        </row>
        <row r="364">
          <cell r="I364">
            <v>54269105.007784255</v>
          </cell>
        </row>
      </sheetData>
      <sheetData sheetId="3" refreshError="1">
        <row r="28">
          <cell r="G28">
            <v>13500</v>
          </cell>
        </row>
        <row r="29">
          <cell r="G29">
            <v>8000</v>
          </cell>
        </row>
        <row r="30">
          <cell r="G30">
            <v>8500</v>
          </cell>
        </row>
        <row r="32">
          <cell r="G32">
            <v>7500</v>
          </cell>
        </row>
        <row r="67">
          <cell r="G67">
            <v>147785.46666666667</v>
          </cell>
        </row>
        <row r="68">
          <cell r="G68">
            <v>142177.856</v>
          </cell>
        </row>
        <row r="70">
          <cell r="G70">
            <v>246763.91999999998</v>
          </cell>
        </row>
        <row r="72">
          <cell r="G72">
            <v>272261.68</v>
          </cell>
        </row>
        <row r="73">
          <cell r="G73">
            <v>129143.37599999999</v>
          </cell>
        </row>
        <row r="76">
          <cell r="G76">
            <v>145084.576</v>
          </cell>
        </row>
        <row r="77">
          <cell r="G77">
            <v>22300</v>
          </cell>
        </row>
        <row r="78">
          <cell r="G78">
            <v>250</v>
          </cell>
        </row>
        <row r="111">
          <cell r="G111">
            <v>140000</v>
          </cell>
        </row>
        <row r="112">
          <cell r="G112">
            <v>125000</v>
          </cell>
        </row>
        <row r="114">
          <cell r="G114">
            <v>8500</v>
          </cell>
        </row>
        <row r="115">
          <cell r="G115">
            <v>25</v>
          </cell>
        </row>
        <row r="117">
          <cell r="G117">
            <v>125000</v>
          </cell>
        </row>
        <row r="118">
          <cell r="G118">
            <v>140000</v>
          </cell>
        </row>
        <row r="119">
          <cell r="G119">
            <v>155000</v>
          </cell>
        </row>
        <row r="120">
          <cell r="G120">
            <v>38000</v>
          </cell>
        </row>
        <row r="122">
          <cell r="G122">
            <v>75000</v>
          </cell>
        </row>
      </sheetData>
      <sheetData sheetId="4"/>
      <sheetData sheetId="5" refreshError="1">
        <row r="96">
          <cell r="K96">
            <v>36815.076144000006</v>
          </cell>
        </row>
        <row r="155">
          <cell r="K155">
            <v>685905</v>
          </cell>
        </row>
        <row r="1226">
          <cell r="K1226" t="e">
            <v>#REF!</v>
          </cell>
        </row>
        <row r="4217">
          <cell r="K4217" t="e">
            <v>#REF!</v>
          </cell>
        </row>
        <row r="4278">
          <cell r="K4278" t="e">
            <v>#REF!</v>
          </cell>
        </row>
        <row r="4339">
          <cell r="K4339" t="e">
            <v>#REF!</v>
          </cell>
        </row>
        <row r="4400">
          <cell r="K4400" t="e">
            <v>#REF!</v>
          </cell>
        </row>
        <row r="4461">
          <cell r="K4461" t="e">
            <v>#REF!</v>
          </cell>
        </row>
        <row r="4520">
          <cell r="K4520" t="e">
            <v>#REF!</v>
          </cell>
        </row>
        <row r="4578">
          <cell r="K4578" t="e">
            <v>#REF!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row r="5">
          <cell r="A5" t="str">
            <v>INDRIATI GAIB</v>
          </cell>
        </row>
        <row r="9">
          <cell r="A9" t="str">
            <v>CV.  NATON</v>
          </cell>
        </row>
      </sheetData>
      <sheetData sheetId="3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Sub"/>
      <sheetName val="Metode"/>
      <sheetName val="Analisa"/>
      <sheetName val="Jadwal"/>
      <sheetName val="M.Pemb.Utama"/>
      <sheetName val="Metode_Pemel"/>
      <sheetName val="An_Pemel"/>
      <sheetName val="lamp.8"/>
      <sheetName val="pemecah"/>
      <sheetName val="MOS"/>
      <sheetName val="Analisa Mobilisasi"/>
      <sheetName val="Harga Dasar"/>
      <sheetName val="personil"/>
      <sheetName val="Chek List"/>
      <sheetName val="terbilang"/>
      <sheetName val="An.Alt"/>
      <sheetName val="met.pelak"/>
      <sheetName val="alat"/>
      <sheetName val="srt.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9">
          <cell r="H19">
            <v>6000</v>
          </cell>
        </row>
        <row r="27">
          <cell r="H27">
            <v>95000</v>
          </cell>
        </row>
        <row r="28">
          <cell r="H28">
            <v>90000</v>
          </cell>
        </row>
        <row r="31">
          <cell r="H31">
            <v>2800</v>
          </cell>
        </row>
        <row r="33">
          <cell r="H33">
            <v>765427</v>
          </cell>
        </row>
        <row r="34">
          <cell r="H34">
            <v>1500</v>
          </cell>
        </row>
        <row r="35">
          <cell r="H35">
            <v>1810</v>
          </cell>
        </row>
        <row r="39">
          <cell r="H39">
            <v>575</v>
          </cell>
        </row>
        <row r="46">
          <cell r="H46">
            <v>30000</v>
          </cell>
        </row>
        <row r="47">
          <cell r="H47">
            <v>15000</v>
          </cell>
        </row>
        <row r="56">
          <cell r="H56">
            <v>180500</v>
          </cell>
        </row>
        <row r="59">
          <cell r="H59">
            <v>113700</v>
          </cell>
        </row>
        <row r="60">
          <cell r="H60">
            <v>97400</v>
          </cell>
        </row>
        <row r="61">
          <cell r="H61">
            <v>91700</v>
          </cell>
        </row>
        <row r="62">
          <cell r="H62">
            <v>49400</v>
          </cell>
        </row>
        <row r="64">
          <cell r="H64">
            <v>50100</v>
          </cell>
        </row>
        <row r="65">
          <cell r="H65">
            <v>75500</v>
          </cell>
        </row>
        <row r="66">
          <cell r="H66">
            <v>25000</v>
          </cell>
        </row>
        <row r="68">
          <cell r="H68">
            <v>162300</v>
          </cell>
        </row>
        <row r="73">
          <cell r="H73">
            <v>1025000</v>
          </cell>
        </row>
        <row r="74">
          <cell r="H74">
            <v>40000</v>
          </cell>
        </row>
        <row r="84">
          <cell r="H84">
            <v>15000</v>
          </cell>
        </row>
        <row r="85">
          <cell r="H85">
            <v>10000</v>
          </cell>
        </row>
        <row r="86">
          <cell r="H86">
            <v>15000</v>
          </cell>
        </row>
        <row r="92">
          <cell r="H92">
            <v>400000</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antitas &amp; Harga"/>
      <sheetName val="CCO-KIJ"/>
      <sheetName val="BOBOTMC1"/>
      <sheetName val="BOBOTMC1tgl6"/>
      <sheetName val="BOBOTMC1tgl17"/>
      <sheetName val="BOBOT MCTGL25"/>
    </sheetNames>
    <sheetDataSet>
      <sheetData sheetId="0"/>
      <sheetData sheetId="1"/>
      <sheetData sheetId="2"/>
      <sheetData sheetId="3"/>
      <sheetData sheetId="4"/>
      <sheetData sheetId="5"/>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s>
    <sheetDataSet>
      <sheetData sheetId="0" refreshError="1"/>
      <sheetData sheetId="1" refreshError="1"/>
      <sheetData sheetId="2" refreshError="1"/>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row>
        <row r="42">
          <cell r="B42" t="str">
            <v>KBI</v>
          </cell>
          <cell r="D42">
            <v>13354623</v>
          </cell>
          <cell r="E42">
            <v>24983951</v>
          </cell>
          <cell r="F42">
            <v>38338574</v>
          </cell>
        </row>
        <row r="43">
          <cell r="B43" t="str">
            <v>KTI</v>
          </cell>
          <cell r="D43">
            <v>13738703</v>
          </cell>
          <cell r="E43">
            <v>28651215</v>
          </cell>
          <cell r="F43">
            <v>42389918</v>
          </cell>
        </row>
        <row r="44">
          <cell r="B44" t="str">
            <v>Total</v>
          </cell>
          <cell r="D44">
            <v>95758155</v>
          </cell>
          <cell r="E44">
            <v>96241845</v>
          </cell>
          <cell r="F44">
            <v>192000000</v>
          </cell>
        </row>
      </sheetData>
      <sheetData sheetId="4"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1</v>
          </cell>
          <cell r="E41" t="str">
            <v>LS</v>
          </cell>
          <cell r="F41">
            <v>12200000</v>
          </cell>
          <cell r="G41">
            <v>0</v>
          </cell>
          <cell r="H41">
            <v>12200000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row>
        <row r="9">
          <cell r="B9" t="str">
            <v>Sumatera Utara</v>
          </cell>
          <cell r="F9">
            <v>0</v>
          </cell>
          <cell r="H9">
            <v>0</v>
          </cell>
        </row>
        <row r="10">
          <cell r="B10" t="str">
            <v>Sumatera Barat</v>
          </cell>
          <cell r="C10" t="str">
            <v>Kota Solok, Kab Solok</v>
          </cell>
          <cell r="D10">
            <v>2</v>
          </cell>
          <cell r="E10" t="str">
            <v>Kab/Kota</v>
          </cell>
          <cell r="F10">
            <v>6600000</v>
          </cell>
          <cell r="H10">
            <v>6600000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C20" t="str">
            <v>Nambo (Kota Bogor, Kab Bogor, Kota Depok)</v>
          </cell>
          <cell r="D20">
            <v>3</v>
          </cell>
          <cell r="E20" t="str">
            <v>Kab/Kota</v>
          </cell>
          <cell r="F20">
            <v>2345390</v>
          </cell>
          <cell r="H20">
            <v>2345390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C26" t="str">
            <v>Kota Amuntai, Tanjung</v>
          </cell>
          <cell r="D26">
            <v>2</v>
          </cell>
          <cell r="E26" t="str">
            <v>Kab/Kota</v>
          </cell>
          <cell r="F26">
            <v>4783565</v>
          </cell>
          <cell r="H26">
            <v>4783565</v>
          </cell>
        </row>
        <row r="27">
          <cell r="B27" t="str">
            <v>Kalimantan Timur</v>
          </cell>
        </row>
        <row r="28">
          <cell r="B28" t="str">
            <v>Sulawesi Utara</v>
          </cell>
          <cell r="H28">
            <v>0</v>
          </cell>
        </row>
        <row r="29">
          <cell r="B29" t="str">
            <v>Gorontalo</v>
          </cell>
          <cell r="C29" t="str">
            <v>Kab. Gorontalo, Kota Gorontalo</v>
          </cell>
          <cell r="D29">
            <v>2</v>
          </cell>
          <cell r="E29" t="str">
            <v>Kab/Kota</v>
          </cell>
          <cell r="F29">
            <v>5400000</v>
          </cell>
          <cell r="H29">
            <v>5400000</v>
          </cell>
        </row>
        <row r="30">
          <cell r="B30" t="str">
            <v>Sulawesi Tengah</v>
          </cell>
        </row>
        <row r="31">
          <cell r="B31" t="str">
            <v>Sulawesi Selatan</v>
          </cell>
          <cell r="C31" t="str">
            <v>Makassar/Maros (MSMHP)</v>
          </cell>
          <cell r="D31">
            <v>2</v>
          </cell>
          <cell r="E31" t="str">
            <v>Kab/Kota</v>
          </cell>
          <cell r="G31">
            <v>2000000</v>
          </cell>
          <cell r="H31">
            <v>2000000</v>
          </cell>
        </row>
        <row r="32">
          <cell r="B32" t="str">
            <v>Sulawesi Barat</v>
          </cell>
        </row>
        <row r="33">
          <cell r="B33" t="str">
            <v>Sulawesi Tenggara</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row>
        <row r="85">
          <cell r="B85" t="str">
            <v>Sumatera Utara</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row>
        <row r="97">
          <cell r="B97" t="str">
            <v>Jawa Tengah</v>
          </cell>
        </row>
        <row r="98">
          <cell r="B98" t="str">
            <v>D.I Yogyakarta</v>
          </cell>
        </row>
        <row r="99">
          <cell r="B99" t="str">
            <v>Jawa Timur</v>
          </cell>
          <cell r="C99" t="str">
            <v>Kota Surabaya (Wonorejo)</v>
          </cell>
          <cell r="D99">
            <v>1</v>
          </cell>
          <cell r="E99" t="str">
            <v>Kota</v>
          </cell>
          <cell r="F99">
            <v>19943225</v>
          </cell>
          <cell r="H99">
            <v>19943225</v>
          </cell>
        </row>
        <row r="100">
          <cell r="B100" t="str">
            <v xml:space="preserve">Kalimantan Barat </v>
          </cell>
        </row>
        <row r="101">
          <cell r="B101" t="str">
            <v>Kalimantan Tengah</v>
          </cell>
        </row>
        <row r="102">
          <cell r="B102" t="str">
            <v>Kalimantan Selatan</v>
          </cell>
        </row>
        <row r="103">
          <cell r="B103" t="str">
            <v>Kalimantan Timur</v>
          </cell>
        </row>
        <row r="104">
          <cell r="B104" t="str">
            <v>Sulawesi Utara</v>
          </cell>
        </row>
        <row r="105">
          <cell r="B105" t="str">
            <v>Gorontalo</v>
          </cell>
        </row>
        <row r="106">
          <cell r="B106" t="str">
            <v>Sulawesi Tengah</v>
          </cell>
        </row>
        <row r="107">
          <cell r="B107" t="str">
            <v>Sulawesi Selatan</v>
          </cell>
        </row>
        <row r="108">
          <cell r="B108" t="str">
            <v>Sulawesi Barat</v>
          </cell>
        </row>
        <row r="109">
          <cell r="B109" t="str">
            <v>Sulawesi Tenggara</v>
          </cell>
        </row>
        <row r="110">
          <cell r="B110" t="str">
            <v>Bali</v>
          </cell>
          <cell r="H110">
            <v>0</v>
          </cell>
        </row>
        <row r="111">
          <cell r="B111" t="str">
            <v>N.T.B</v>
          </cell>
        </row>
        <row r="112">
          <cell r="B112" t="str">
            <v>N.T.T</v>
          </cell>
        </row>
        <row r="113">
          <cell r="B113" t="str">
            <v>Maluku</v>
          </cell>
        </row>
        <row r="114">
          <cell r="B114" t="str">
            <v>Maluku Utara</v>
          </cell>
        </row>
        <row r="115">
          <cell r="B115" t="str">
            <v>Papua</v>
          </cell>
        </row>
        <row r="116">
          <cell r="B116" t="str">
            <v>Irja Barat</v>
          </cell>
        </row>
        <row r="117">
          <cell r="B117" t="str">
            <v xml:space="preserve">Pusat </v>
          </cell>
          <cell r="H117">
            <v>0</v>
          </cell>
        </row>
        <row r="118">
          <cell r="B118" t="str">
            <v>KBI</v>
          </cell>
          <cell r="D118">
            <v>1</v>
          </cell>
          <cell r="E118" t="str">
            <v>kab/kota</v>
          </cell>
          <cell r="F118">
            <v>19943225</v>
          </cell>
          <cell r="G118">
            <v>0</v>
          </cell>
          <cell r="H118">
            <v>19943225</v>
          </cell>
        </row>
        <row r="119">
          <cell r="B119" t="str">
            <v>KTI</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H154">
            <v>397600</v>
          </cell>
        </row>
        <row r="155">
          <cell r="B155" t="str">
            <v xml:space="preserve">Pusat </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D160">
            <v>1</v>
          </cell>
          <cell r="E160" t="str">
            <v>Prop</v>
          </cell>
          <cell r="F160">
            <v>500000</v>
          </cell>
          <cell r="H160">
            <v>500000</v>
          </cell>
        </row>
        <row r="161">
          <cell r="B161" t="str">
            <v>Sumatera Utara</v>
          </cell>
          <cell r="D161">
            <v>1</v>
          </cell>
          <cell r="E161" t="str">
            <v>Prop</v>
          </cell>
          <cell r="F161">
            <v>500000</v>
          </cell>
          <cell r="H161">
            <v>500000</v>
          </cell>
        </row>
        <row r="162">
          <cell r="B162" t="str">
            <v>Sumatera Barat</v>
          </cell>
          <cell r="D162">
            <v>1</v>
          </cell>
          <cell r="E162" t="str">
            <v>Prop</v>
          </cell>
          <cell r="F162">
            <v>500000</v>
          </cell>
          <cell r="H162">
            <v>500000</v>
          </cell>
        </row>
        <row r="163">
          <cell r="B163" t="str">
            <v>Riau</v>
          </cell>
          <cell r="D163">
            <v>1</v>
          </cell>
          <cell r="E163" t="str">
            <v>Prop</v>
          </cell>
          <cell r="F163">
            <v>500000</v>
          </cell>
          <cell r="H163">
            <v>500000</v>
          </cell>
        </row>
        <row r="164">
          <cell r="B164" t="str">
            <v>Riau Kepulauan</v>
          </cell>
          <cell r="D164">
            <v>1</v>
          </cell>
          <cell r="E164" t="str">
            <v>Prop</v>
          </cell>
          <cell r="F164">
            <v>500000</v>
          </cell>
          <cell r="H164">
            <v>500000</v>
          </cell>
        </row>
        <row r="165">
          <cell r="B165" t="str">
            <v>Jambi</v>
          </cell>
          <cell r="D165">
            <v>1</v>
          </cell>
          <cell r="E165" t="str">
            <v>Prop</v>
          </cell>
          <cell r="F165">
            <v>500000</v>
          </cell>
          <cell r="H165">
            <v>500000</v>
          </cell>
        </row>
        <row r="166">
          <cell r="B166" t="str">
            <v>Bengkulu</v>
          </cell>
          <cell r="D166">
            <v>1</v>
          </cell>
          <cell r="E166" t="str">
            <v>Prop</v>
          </cell>
          <cell r="F166">
            <v>500000</v>
          </cell>
          <cell r="H166">
            <v>500000</v>
          </cell>
        </row>
        <row r="167">
          <cell r="B167" t="str">
            <v>Sumatera Selatan</v>
          </cell>
          <cell r="D167">
            <v>1</v>
          </cell>
          <cell r="E167" t="str">
            <v>Prop</v>
          </cell>
          <cell r="F167">
            <v>500000</v>
          </cell>
          <cell r="H167">
            <v>500000</v>
          </cell>
        </row>
        <row r="168">
          <cell r="B168" t="str">
            <v>Bangka Belitung</v>
          </cell>
          <cell r="D168">
            <v>1</v>
          </cell>
          <cell r="E168" t="str">
            <v>Prop</v>
          </cell>
          <cell r="F168">
            <v>500000</v>
          </cell>
          <cell r="H168">
            <v>500000</v>
          </cell>
        </row>
        <row r="169">
          <cell r="B169" t="str">
            <v>Lampung</v>
          </cell>
          <cell r="D169">
            <v>1</v>
          </cell>
          <cell r="E169" t="str">
            <v>Prop</v>
          </cell>
          <cell r="F169">
            <v>500000</v>
          </cell>
          <cell r="H169">
            <v>500000</v>
          </cell>
        </row>
        <row r="170">
          <cell r="B170" t="str">
            <v>Banten</v>
          </cell>
          <cell r="D170">
            <v>1</v>
          </cell>
          <cell r="E170" t="str">
            <v>Prop</v>
          </cell>
          <cell r="F170">
            <v>500000</v>
          </cell>
          <cell r="H170">
            <v>500000</v>
          </cell>
        </row>
        <row r="171">
          <cell r="B171" t="str">
            <v>DKI Jakarta</v>
          </cell>
          <cell r="D171">
            <v>1</v>
          </cell>
          <cell r="E171" t="str">
            <v>Prop</v>
          </cell>
          <cell r="F171">
            <v>1500000</v>
          </cell>
          <cell r="H171">
            <v>1500000</v>
          </cell>
        </row>
        <row r="172">
          <cell r="B172" t="str">
            <v>Jawa Barat</v>
          </cell>
          <cell r="D172">
            <v>1</v>
          </cell>
          <cell r="E172" t="str">
            <v>Prop</v>
          </cell>
          <cell r="F172">
            <v>500000</v>
          </cell>
          <cell r="H172">
            <v>500000</v>
          </cell>
        </row>
        <row r="173">
          <cell r="B173" t="str">
            <v>Jawa Tengah</v>
          </cell>
          <cell r="D173">
            <v>1</v>
          </cell>
          <cell r="E173" t="str">
            <v>Prop</v>
          </cell>
          <cell r="F173">
            <v>500000</v>
          </cell>
          <cell r="H173">
            <v>500000</v>
          </cell>
        </row>
        <row r="174">
          <cell r="B174" t="str">
            <v>D.I Yogyakarta</v>
          </cell>
          <cell r="D174">
            <v>1</v>
          </cell>
          <cell r="E174" t="str">
            <v>Prop</v>
          </cell>
          <cell r="F174">
            <v>500000</v>
          </cell>
          <cell r="H174">
            <v>500000</v>
          </cell>
        </row>
        <row r="175">
          <cell r="B175" t="str">
            <v>Jawa Timur</v>
          </cell>
          <cell r="D175">
            <v>1</v>
          </cell>
          <cell r="E175" t="str">
            <v>Prop</v>
          </cell>
          <cell r="F175">
            <v>1000000</v>
          </cell>
          <cell r="H175">
            <v>1000000</v>
          </cell>
        </row>
        <row r="176">
          <cell r="B176" t="str">
            <v xml:space="preserve">Kalimantan Barat </v>
          </cell>
          <cell r="D176">
            <v>1</v>
          </cell>
          <cell r="E176" t="str">
            <v>Prop</v>
          </cell>
          <cell r="F176">
            <v>500000</v>
          </cell>
          <cell r="H176">
            <v>500000</v>
          </cell>
        </row>
        <row r="177">
          <cell r="B177" t="str">
            <v>Kalimantan Tengah</v>
          </cell>
          <cell r="D177">
            <v>1</v>
          </cell>
          <cell r="E177" t="str">
            <v>Prop</v>
          </cell>
          <cell r="F177">
            <v>500000</v>
          </cell>
          <cell r="H177">
            <v>500000</v>
          </cell>
        </row>
        <row r="178">
          <cell r="B178" t="str">
            <v>Kalimantan Selatan</v>
          </cell>
          <cell r="D178">
            <v>1</v>
          </cell>
          <cell r="E178" t="str">
            <v>Prop</v>
          </cell>
          <cell r="F178">
            <v>500000</v>
          </cell>
          <cell r="H178">
            <v>500000</v>
          </cell>
        </row>
        <row r="179">
          <cell r="B179" t="str">
            <v>Kalimantan Timur</v>
          </cell>
          <cell r="D179">
            <v>1</v>
          </cell>
          <cell r="E179" t="str">
            <v>Prop</v>
          </cell>
          <cell r="F179">
            <v>500000</v>
          </cell>
          <cell r="H179">
            <v>500000</v>
          </cell>
        </row>
        <row r="180">
          <cell r="B180" t="str">
            <v>Sulawesi Utara</v>
          </cell>
          <cell r="D180">
            <v>1</v>
          </cell>
          <cell r="E180" t="str">
            <v>Prop</v>
          </cell>
          <cell r="F180">
            <v>500000</v>
          </cell>
          <cell r="H180">
            <v>500000</v>
          </cell>
        </row>
        <row r="181">
          <cell r="B181" t="str">
            <v>Gorontalo</v>
          </cell>
          <cell r="D181">
            <v>1</v>
          </cell>
          <cell r="E181" t="str">
            <v>Prop</v>
          </cell>
          <cell r="F181">
            <v>500000</v>
          </cell>
          <cell r="H181">
            <v>500000</v>
          </cell>
        </row>
        <row r="182">
          <cell r="B182" t="str">
            <v>Sulawesi Tengah</v>
          </cell>
          <cell r="D182">
            <v>1</v>
          </cell>
          <cell r="E182" t="str">
            <v>Prop</v>
          </cell>
          <cell r="F182">
            <v>500000</v>
          </cell>
          <cell r="H182">
            <v>500000</v>
          </cell>
        </row>
        <row r="183">
          <cell r="B183" t="str">
            <v>Sulawesi Selatan</v>
          </cell>
          <cell r="D183">
            <v>1</v>
          </cell>
          <cell r="E183" t="str">
            <v>Prop</v>
          </cell>
          <cell r="F183">
            <v>500000</v>
          </cell>
          <cell r="H183">
            <v>500000</v>
          </cell>
        </row>
        <row r="184">
          <cell r="B184" t="str">
            <v>Sulawesi Barat</v>
          </cell>
          <cell r="D184">
            <v>1</v>
          </cell>
          <cell r="E184" t="str">
            <v>Prop</v>
          </cell>
          <cell r="F184">
            <v>500000</v>
          </cell>
          <cell r="H184">
            <v>500000</v>
          </cell>
        </row>
        <row r="185">
          <cell r="B185" t="str">
            <v>Sulawesi Tenggara</v>
          </cell>
          <cell r="D185">
            <v>1</v>
          </cell>
          <cell r="E185" t="str">
            <v>Prop</v>
          </cell>
          <cell r="F185">
            <v>500000</v>
          </cell>
          <cell r="H185">
            <v>500000</v>
          </cell>
        </row>
        <row r="186">
          <cell r="B186" t="str">
            <v>Bali</v>
          </cell>
          <cell r="D186">
            <v>1</v>
          </cell>
          <cell r="E186" t="str">
            <v>Prop</v>
          </cell>
          <cell r="F186">
            <v>1000000</v>
          </cell>
          <cell r="H186">
            <v>1000000</v>
          </cell>
        </row>
        <row r="187">
          <cell r="B187" t="str">
            <v>N.T.B</v>
          </cell>
          <cell r="D187">
            <v>1</v>
          </cell>
          <cell r="E187" t="str">
            <v>Prop</v>
          </cell>
          <cell r="F187">
            <v>500000</v>
          </cell>
          <cell r="H187">
            <v>500000</v>
          </cell>
        </row>
        <row r="188">
          <cell r="B188" t="str">
            <v>N.T.T</v>
          </cell>
          <cell r="D188">
            <v>1</v>
          </cell>
          <cell r="E188" t="str">
            <v>Prop</v>
          </cell>
          <cell r="F188">
            <v>500000</v>
          </cell>
          <cell r="H188">
            <v>500000</v>
          </cell>
        </row>
        <row r="189">
          <cell r="B189" t="str">
            <v>Maluku</v>
          </cell>
          <cell r="D189">
            <v>1</v>
          </cell>
          <cell r="E189" t="str">
            <v>Prop</v>
          </cell>
          <cell r="F189">
            <v>500000</v>
          </cell>
          <cell r="H189">
            <v>500000</v>
          </cell>
        </row>
        <row r="190">
          <cell r="B190" t="str">
            <v>Maluku Utara</v>
          </cell>
          <cell r="D190">
            <v>1</v>
          </cell>
          <cell r="E190" t="str">
            <v>Prop</v>
          </cell>
          <cell r="F190">
            <v>500000</v>
          </cell>
          <cell r="H190">
            <v>500000</v>
          </cell>
        </row>
        <row r="191">
          <cell r="B191" t="str">
            <v>Papua</v>
          </cell>
          <cell r="D191">
            <v>1</v>
          </cell>
          <cell r="E191" t="str">
            <v>Prop</v>
          </cell>
          <cell r="F191">
            <v>500000</v>
          </cell>
          <cell r="H191">
            <v>500000</v>
          </cell>
        </row>
        <row r="192">
          <cell r="B192" t="str">
            <v>Irja Barat</v>
          </cell>
          <cell r="D192">
            <v>1</v>
          </cell>
          <cell r="E192" t="str">
            <v>Prop</v>
          </cell>
          <cell r="F192">
            <v>500000</v>
          </cell>
          <cell r="H192">
            <v>500000</v>
          </cell>
        </row>
        <row r="193">
          <cell r="B193" t="str">
            <v xml:space="preserve">Pusat </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row>
        <row r="199">
          <cell r="B199" t="str">
            <v>Sumatera Utara</v>
          </cell>
          <cell r="C199" t="str">
            <v xml:space="preserve">Kota Medan (Kws Medan Tembung &amp; Medan Timur) </v>
          </cell>
          <cell r="D199">
            <v>1</v>
          </cell>
          <cell r="E199" t="str">
            <v>kota</v>
          </cell>
          <cell r="F199">
            <v>5012200</v>
          </cell>
          <cell r="H199">
            <v>5012200</v>
          </cell>
        </row>
        <row r="200">
          <cell r="B200" t="str">
            <v>Sumatera Barat</v>
          </cell>
          <cell r="H200">
            <v>0</v>
          </cell>
        </row>
        <row r="201">
          <cell r="B201" t="str">
            <v>Riau</v>
          </cell>
          <cell r="H201">
            <v>0</v>
          </cell>
        </row>
        <row r="202">
          <cell r="B202" t="str">
            <v>Riau Kepulauan</v>
          </cell>
          <cell r="H202">
            <v>0</v>
          </cell>
        </row>
        <row r="203">
          <cell r="B203" t="str">
            <v>Jambi</v>
          </cell>
          <cell r="H203">
            <v>0</v>
          </cell>
        </row>
        <row r="204">
          <cell r="B204" t="str">
            <v>Bengkulu</v>
          </cell>
          <cell r="H204">
            <v>0</v>
          </cell>
        </row>
        <row r="205">
          <cell r="B205" t="str">
            <v>Sumatera Selatan</v>
          </cell>
          <cell r="C205" t="str">
            <v>Kota Palembang (Kws Seberang Ulu), DED &amp; Outline Plan Palembang</v>
          </cell>
          <cell r="D205">
            <v>1</v>
          </cell>
          <cell r="E205" t="str">
            <v>kota</v>
          </cell>
          <cell r="F205">
            <v>2906725</v>
          </cell>
          <cell r="H205">
            <v>2906725</v>
          </cell>
        </row>
        <row r="206">
          <cell r="B206" t="str">
            <v>Bangka Belitung</v>
          </cell>
          <cell r="H206">
            <v>0</v>
          </cell>
        </row>
        <row r="207">
          <cell r="B207" t="str">
            <v>Lampung</v>
          </cell>
          <cell r="H207">
            <v>0</v>
          </cell>
        </row>
        <row r="208">
          <cell r="B208" t="str">
            <v>Banten</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H212">
            <v>0</v>
          </cell>
        </row>
        <row r="213">
          <cell r="B213" t="str">
            <v>Jawa Timur</v>
          </cell>
          <cell r="C213" t="str">
            <v>Kota Surabaya (Kws Bozem Morokrembangan)</v>
          </cell>
          <cell r="D213">
            <v>1</v>
          </cell>
          <cell r="E213" t="str">
            <v>kota</v>
          </cell>
          <cell r="F213">
            <v>47689375</v>
          </cell>
          <cell r="H213">
            <v>47689375</v>
          </cell>
        </row>
        <row r="214">
          <cell r="B214" t="str">
            <v xml:space="preserve">Kalimantan Barat </v>
          </cell>
          <cell r="H214">
            <v>0</v>
          </cell>
        </row>
        <row r="215">
          <cell r="B215" t="str">
            <v>Kalimantan Tengah</v>
          </cell>
          <cell r="H215">
            <v>0</v>
          </cell>
        </row>
        <row r="216">
          <cell r="B216" t="str">
            <v>Kalimantan Selatan</v>
          </cell>
          <cell r="H216">
            <v>0</v>
          </cell>
        </row>
        <row r="217">
          <cell r="B217" t="str">
            <v>Kalimantan Timur</v>
          </cell>
          <cell r="H217">
            <v>0</v>
          </cell>
        </row>
        <row r="218">
          <cell r="B218" t="str">
            <v>Sulawesi Utara</v>
          </cell>
          <cell r="H218">
            <v>0</v>
          </cell>
        </row>
        <row r="219">
          <cell r="B219" t="str">
            <v>Gorontalo</v>
          </cell>
          <cell r="H219">
            <v>0</v>
          </cell>
        </row>
        <row r="220">
          <cell r="B220" t="str">
            <v>Sulawesi Tengah</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H221">
            <v>20492320</v>
          </cell>
        </row>
        <row r="222">
          <cell r="B222" t="str">
            <v>Sulawesi Barat</v>
          </cell>
          <cell r="H222">
            <v>0</v>
          </cell>
        </row>
        <row r="223">
          <cell r="B223" t="str">
            <v>Sulawesi Tenggara</v>
          </cell>
          <cell r="H223">
            <v>0</v>
          </cell>
        </row>
        <row r="224">
          <cell r="B224" t="str">
            <v>Bali</v>
          </cell>
          <cell r="C224" t="str">
            <v>Kota Denpasar (Tukad Mati)</v>
          </cell>
          <cell r="D224">
            <v>1</v>
          </cell>
          <cell r="E224" t="str">
            <v>kota</v>
          </cell>
          <cell r="F224">
            <v>10100000</v>
          </cell>
          <cell r="H224">
            <v>10100000</v>
          </cell>
        </row>
        <row r="225">
          <cell r="B225" t="str">
            <v>N.T.B</v>
          </cell>
          <cell r="H225">
            <v>0</v>
          </cell>
        </row>
        <row r="226">
          <cell r="B226" t="str">
            <v>N.T.T</v>
          </cell>
          <cell r="H226">
            <v>0</v>
          </cell>
        </row>
        <row r="227">
          <cell r="B227" t="str">
            <v>Maluku</v>
          </cell>
          <cell r="H227">
            <v>0</v>
          </cell>
        </row>
        <row r="228">
          <cell r="B228" t="str">
            <v>Maluku Utara</v>
          </cell>
          <cell r="H228">
            <v>0</v>
          </cell>
        </row>
        <row r="229">
          <cell r="B229" t="str">
            <v>Papua</v>
          </cell>
          <cell r="H229">
            <v>0</v>
          </cell>
        </row>
        <row r="230">
          <cell r="B230" t="str">
            <v>Irja Barat</v>
          </cell>
          <cell r="H230">
            <v>0</v>
          </cell>
        </row>
        <row r="231">
          <cell r="B231" t="str">
            <v xml:space="preserve">Pusat </v>
          </cell>
          <cell r="C231" t="str">
            <v>Kota Semarang</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H236">
            <v>0</v>
          </cell>
        </row>
        <row r="237">
          <cell r="B237" t="str">
            <v>Sumatera Utara</v>
          </cell>
          <cell r="H237">
            <v>0</v>
          </cell>
        </row>
        <row r="238">
          <cell r="B238" t="str">
            <v>Sumatera Barat</v>
          </cell>
          <cell r="C238" t="str">
            <v>Kota Padang (Kws Balai Baru - By Pass)</v>
          </cell>
          <cell r="D238">
            <v>1</v>
          </cell>
          <cell r="E238" t="str">
            <v>Kota</v>
          </cell>
          <cell r="F238">
            <v>2554500</v>
          </cell>
          <cell r="H238">
            <v>2554500</v>
          </cell>
        </row>
        <row r="239">
          <cell r="B239" t="str">
            <v>Riau</v>
          </cell>
          <cell r="H239">
            <v>0</v>
          </cell>
        </row>
        <row r="240">
          <cell r="B240" t="str">
            <v>Riau Kepulauan</v>
          </cell>
          <cell r="C240" t="str">
            <v>Kota Tanjung Pinang (Area Pemuda-Sei Jang), Kota Batam (Review Master Plan, FS, DED)</v>
          </cell>
          <cell r="D240">
            <v>2</v>
          </cell>
          <cell r="E240" t="str">
            <v>Kota</v>
          </cell>
          <cell r="F240">
            <v>2500000</v>
          </cell>
          <cell r="H240">
            <v>2500000</v>
          </cell>
        </row>
        <row r="241">
          <cell r="B241" t="str">
            <v>Jambi</v>
          </cell>
          <cell r="C241" t="str">
            <v>Kota Jambi (Kws Telanipura Batas Kota)</v>
          </cell>
          <cell r="D241">
            <v>1</v>
          </cell>
          <cell r="E241" t="str">
            <v>Kota</v>
          </cell>
          <cell r="F241">
            <v>3093250</v>
          </cell>
          <cell r="H241">
            <v>3093250</v>
          </cell>
        </row>
        <row r="242">
          <cell r="B242" t="str">
            <v>Bengkulu</v>
          </cell>
          <cell r="H242">
            <v>0</v>
          </cell>
        </row>
        <row r="243">
          <cell r="B243" t="str">
            <v>Sumatera Selatan</v>
          </cell>
          <cell r="H243">
            <v>0</v>
          </cell>
        </row>
        <row r="244">
          <cell r="B244" t="str">
            <v>Bangka Belitung</v>
          </cell>
          <cell r="C244" t="str">
            <v xml:space="preserve">Kota Pangkal Pinang (Ouline Plan &amp; DED) </v>
          </cell>
          <cell r="E244" t="str">
            <v>Kota</v>
          </cell>
          <cell r="F244">
            <v>530000</v>
          </cell>
          <cell r="H244">
            <v>530000</v>
          </cell>
        </row>
        <row r="245">
          <cell r="B245" t="str">
            <v>Lampung</v>
          </cell>
          <cell r="H245">
            <v>0</v>
          </cell>
        </row>
        <row r="246">
          <cell r="B246" t="str">
            <v>Banten</v>
          </cell>
          <cell r="C246" t="str">
            <v>Kota Tangerang (Outline Plan) Kab Pandeglang (Master Plan)</v>
          </cell>
          <cell r="D246">
            <v>1</v>
          </cell>
          <cell r="E246" t="str">
            <v>Kota</v>
          </cell>
          <cell r="F246">
            <v>1118780</v>
          </cell>
          <cell r="H246">
            <v>1118780</v>
          </cell>
        </row>
        <row r="247">
          <cell r="B247" t="str">
            <v>DKI Jakarta</v>
          </cell>
          <cell r="H247">
            <v>0</v>
          </cell>
        </row>
        <row r="248">
          <cell r="B248" t="str">
            <v>Jawa Barat</v>
          </cell>
          <cell r="C248" t="str">
            <v>Kota Cimahi, Kab Purwakarta, Kota Tasikmalaya</v>
          </cell>
          <cell r="D248">
            <v>3</v>
          </cell>
          <cell r="E248" t="str">
            <v>Kota</v>
          </cell>
          <cell r="F248">
            <v>5261610</v>
          </cell>
          <cell r="H248">
            <v>5261610</v>
          </cell>
        </row>
        <row r="249">
          <cell r="B249" t="str">
            <v>Jawa Tengah</v>
          </cell>
          <cell r="C249" t="str">
            <v>Kota Surakarta / Kab Sragen (Kws Nayu)</v>
          </cell>
          <cell r="D249">
            <v>2</v>
          </cell>
          <cell r="E249" t="str">
            <v>Kota</v>
          </cell>
          <cell r="F249">
            <v>12716770</v>
          </cell>
          <cell r="H249">
            <v>12716770</v>
          </cell>
        </row>
        <row r="250">
          <cell r="B250" t="str">
            <v>D.I Yogyakarta</v>
          </cell>
          <cell r="C250" t="str">
            <v>Kota Yogyakarta (DED dan Review Master Plan Drainase)</v>
          </cell>
          <cell r="D250">
            <v>1</v>
          </cell>
          <cell r="E250" t="str">
            <v>kota</v>
          </cell>
          <cell r="F250">
            <v>1676550</v>
          </cell>
          <cell r="H250">
            <v>1676550</v>
          </cell>
        </row>
        <row r="251">
          <cell r="B251" t="str">
            <v>Jawa Timur</v>
          </cell>
          <cell r="C251" t="str">
            <v>Kota Batu, Kab. Pacitan</v>
          </cell>
          <cell r="D251">
            <v>2</v>
          </cell>
          <cell r="E251" t="str">
            <v>Kota</v>
          </cell>
          <cell r="F251">
            <v>5937614</v>
          </cell>
          <cell r="H251">
            <v>5937614</v>
          </cell>
        </row>
        <row r="252">
          <cell r="B252" t="str">
            <v xml:space="preserve">Kalimantan Barat </v>
          </cell>
          <cell r="H252">
            <v>0</v>
          </cell>
        </row>
        <row r="253">
          <cell r="B253" t="str">
            <v>Kalimantan Tengah</v>
          </cell>
          <cell r="H253">
            <v>0</v>
          </cell>
        </row>
        <row r="254">
          <cell r="B254" t="str">
            <v>Kalimantan Selatan</v>
          </cell>
          <cell r="C254" t="str">
            <v>Kota Banjarmasin (Kws A.Yani)</v>
          </cell>
          <cell r="D254">
            <v>1</v>
          </cell>
          <cell r="E254" t="str">
            <v>Kota</v>
          </cell>
          <cell r="F254">
            <v>2500000</v>
          </cell>
          <cell r="H254">
            <v>2500000</v>
          </cell>
        </row>
        <row r="255">
          <cell r="B255" t="str">
            <v>Kalimantan Timur</v>
          </cell>
          <cell r="C255" t="str">
            <v>Kota Balikpapan</v>
          </cell>
          <cell r="D255">
            <v>1</v>
          </cell>
          <cell r="E255" t="str">
            <v>Kota</v>
          </cell>
          <cell r="F255">
            <v>3933025</v>
          </cell>
          <cell r="H255">
            <v>3933025</v>
          </cell>
        </row>
        <row r="256">
          <cell r="B256" t="str">
            <v>Sulawesi Utara</v>
          </cell>
          <cell r="H256">
            <v>0</v>
          </cell>
        </row>
        <row r="257">
          <cell r="B257" t="str">
            <v>Gorontalo</v>
          </cell>
          <cell r="H257">
            <v>0</v>
          </cell>
        </row>
        <row r="258">
          <cell r="B258" t="str">
            <v>Sulawesi Tengah</v>
          </cell>
          <cell r="F258">
            <v>0</v>
          </cell>
          <cell r="H258">
            <v>0</v>
          </cell>
        </row>
        <row r="259">
          <cell r="B259" t="str">
            <v>Sulawesi Selatan</v>
          </cell>
          <cell r="H259">
            <v>0</v>
          </cell>
        </row>
        <row r="260">
          <cell r="B260" t="str">
            <v>Sulawesi Barat</v>
          </cell>
          <cell r="H260">
            <v>0</v>
          </cell>
        </row>
        <row r="261">
          <cell r="B261" t="str">
            <v>Sulawesi Tenggara</v>
          </cell>
          <cell r="F261">
            <v>0</v>
          </cell>
          <cell r="H261">
            <v>0</v>
          </cell>
        </row>
        <row r="262">
          <cell r="B262" t="str">
            <v>Bali</v>
          </cell>
          <cell r="C262" t="str">
            <v>Kota Singaraja (Review Master Plan)</v>
          </cell>
          <cell r="E262" t="str">
            <v>Kota</v>
          </cell>
          <cell r="F262">
            <v>403140</v>
          </cell>
          <cell r="H262">
            <v>403140</v>
          </cell>
        </row>
        <row r="263">
          <cell r="B263" t="str">
            <v>N.T.B</v>
          </cell>
          <cell r="C263" t="str">
            <v>Kota Mataram (Kel Karang Pute, Kec Sekarbela)</v>
          </cell>
          <cell r="D263">
            <v>1</v>
          </cell>
          <cell r="E263" t="str">
            <v>Kota</v>
          </cell>
          <cell r="F263">
            <v>2403725</v>
          </cell>
          <cell r="H263">
            <v>2403725</v>
          </cell>
        </row>
        <row r="264">
          <cell r="B264" t="str">
            <v>N.T.T</v>
          </cell>
          <cell r="H264">
            <v>0</v>
          </cell>
        </row>
        <row r="265">
          <cell r="B265" t="str">
            <v>Maluku</v>
          </cell>
          <cell r="H265">
            <v>0</v>
          </cell>
        </row>
        <row r="266">
          <cell r="B266" t="str">
            <v>Maluku Utara</v>
          </cell>
          <cell r="H266">
            <v>0</v>
          </cell>
        </row>
        <row r="267">
          <cell r="B267" t="str">
            <v>Papua</v>
          </cell>
          <cell r="C267" t="str">
            <v>Kota Jayapura (Master Plan)</v>
          </cell>
          <cell r="D267">
            <v>1</v>
          </cell>
          <cell r="E267" t="str">
            <v>Kota</v>
          </cell>
          <cell r="F267">
            <v>750000</v>
          </cell>
          <cell r="H267">
            <v>750000</v>
          </cell>
        </row>
        <row r="268">
          <cell r="B268" t="str">
            <v>Irja Barat</v>
          </cell>
          <cell r="E268" t="str">
            <v>Kota</v>
          </cell>
          <cell r="F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row>
        <row r="275">
          <cell r="B275" t="str">
            <v>Sumatera Utara</v>
          </cell>
        </row>
        <row r="276">
          <cell r="B276" t="str">
            <v>Sumatera Barat</v>
          </cell>
        </row>
        <row r="277">
          <cell r="B277" t="str">
            <v>Riau</v>
          </cell>
        </row>
        <row r="278">
          <cell r="B278" t="str">
            <v>Riau Kepulauan</v>
          </cell>
        </row>
        <row r="279">
          <cell r="B279" t="str">
            <v>Jambi</v>
          </cell>
        </row>
        <row r="280">
          <cell r="B280" t="str">
            <v>Bengkulu</v>
          </cell>
        </row>
        <row r="281">
          <cell r="B281" t="str">
            <v>Sumatera Selatan</v>
          </cell>
        </row>
        <row r="282">
          <cell r="B282" t="str">
            <v>Bangka Belitung</v>
          </cell>
        </row>
        <row r="283">
          <cell r="B283" t="str">
            <v>Lampung</v>
          </cell>
        </row>
        <row r="284">
          <cell r="B284" t="str">
            <v>Banten</v>
          </cell>
        </row>
        <row r="285">
          <cell r="B285" t="str">
            <v>DKI Jakarta</v>
          </cell>
        </row>
        <row r="286">
          <cell r="B286" t="str">
            <v>Jawa Barat</v>
          </cell>
        </row>
        <row r="287">
          <cell r="B287" t="str">
            <v>Jawa Tengah</v>
          </cell>
        </row>
        <row r="288">
          <cell r="B288" t="str">
            <v>D.I Yogyakarta</v>
          </cell>
        </row>
        <row r="289">
          <cell r="B289" t="str">
            <v>Jawa Timur</v>
          </cell>
        </row>
        <row r="290">
          <cell r="B290" t="str">
            <v xml:space="preserve">Kalimantan Barat </v>
          </cell>
        </row>
        <row r="291">
          <cell r="B291" t="str">
            <v>Kalimantan Tengah</v>
          </cell>
        </row>
        <row r="292">
          <cell r="B292" t="str">
            <v>Kalimantan Selatan</v>
          </cell>
        </row>
        <row r="293">
          <cell r="B293" t="str">
            <v>Kalimantan Timur</v>
          </cell>
        </row>
        <row r="294">
          <cell r="B294" t="str">
            <v>Sulawesi Utara</v>
          </cell>
        </row>
        <row r="295">
          <cell r="B295" t="str">
            <v>Gorontalo</v>
          </cell>
        </row>
        <row r="296">
          <cell r="B296" t="str">
            <v>Sulawesi Tengah</v>
          </cell>
        </row>
        <row r="297">
          <cell r="B297" t="str">
            <v>Sulawesi Selatan</v>
          </cell>
        </row>
        <row r="298">
          <cell r="B298" t="str">
            <v>Sulawesi Barat</v>
          </cell>
        </row>
        <row r="299">
          <cell r="B299" t="str">
            <v>Sulawesi Tenggara</v>
          </cell>
        </row>
        <row r="300">
          <cell r="B300" t="str">
            <v>Bali</v>
          </cell>
        </row>
        <row r="301">
          <cell r="B301" t="str">
            <v>N.T.B</v>
          </cell>
        </row>
        <row r="302">
          <cell r="B302" t="str">
            <v>N.T.T</v>
          </cell>
        </row>
        <row r="303">
          <cell r="B303" t="str">
            <v>Maluku</v>
          </cell>
        </row>
        <row r="304">
          <cell r="B304" t="str">
            <v>Maluku Utara</v>
          </cell>
        </row>
        <row r="305">
          <cell r="B305" t="str">
            <v>Papua</v>
          </cell>
        </row>
        <row r="306">
          <cell r="B306" t="str">
            <v>Irja Barat</v>
          </cell>
        </row>
        <row r="307">
          <cell r="B307" t="str">
            <v xml:space="preserve">Pusat </v>
          </cell>
          <cell r="D307">
            <v>1</v>
          </cell>
          <cell r="E307" t="str">
            <v>LS</v>
          </cell>
          <cell r="F307">
            <v>12190000</v>
          </cell>
          <cell r="H307">
            <v>12190000</v>
          </cell>
        </row>
        <row r="308">
          <cell r="B308" t="str">
            <v>KBI</v>
          </cell>
          <cell r="D308">
            <v>0</v>
          </cell>
          <cell r="F308">
            <v>0</v>
          </cell>
          <cell r="G308">
            <v>0</v>
          </cell>
          <cell r="H308">
            <v>0</v>
          </cell>
        </row>
        <row r="309">
          <cell r="B309" t="str">
            <v>KTI</v>
          </cell>
          <cell r="D309">
            <v>0</v>
          </cell>
          <cell r="F309">
            <v>0</v>
          </cell>
          <cell r="G309">
            <v>0</v>
          </cell>
          <cell r="H309">
            <v>0</v>
          </cell>
        </row>
        <row r="310">
          <cell r="B310" t="str">
            <v>Total</v>
          </cell>
          <cell r="D310">
            <v>1</v>
          </cell>
          <cell r="E310" t="str">
            <v>LS</v>
          </cell>
          <cell r="F310">
            <v>12190000</v>
          </cell>
          <cell r="G310">
            <v>0</v>
          </cell>
          <cell r="H310">
            <v>12190000</v>
          </cell>
        </row>
        <row r="312">
          <cell r="B312" t="str">
            <v>NAD</v>
          </cell>
        </row>
        <row r="313">
          <cell r="B313" t="str">
            <v>Sumatera Utara</v>
          </cell>
        </row>
        <row r="314">
          <cell r="B314" t="str">
            <v>Sumatera Barat</v>
          </cell>
        </row>
        <row r="315">
          <cell r="B315" t="str">
            <v>Riau</v>
          </cell>
        </row>
        <row r="316">
          <cell r="B316" t="str">
            <v>Riau Kepulauan</v>
          </cell>
        </row>
        <row r="317">
          <cell r="B317" t="str">
            <v>Jambi</v>
          </cell>
        </row>
        <row r="318">
          <cell r="B318" t="str">
            <v>Bengkulu</v>
          </cell>
        </row>
        <row r="319">
          <cell r="B319" t="str">
            <v>Sumatera Selatan</v>
          </cell>
        </row>
        <row r="320">
          <cell r="B320" t="str">
            <v>Bangka Belitung</v>
          </cell>
        </row>
        <row r="321">
          <cell r="B321" t="str">
            <v>Lampung</v>
          </cell>
        </row>
        <row r="322">
          <cell r="B322" t="str">
            <v>Banten</v>
          </cell>
        </row>
        <row r="323">
          <cell r="B323" t="str">
            <v>DKI Jakarta</v>
          </cell>
        </row>
        <row r="324">
          <cell r="B324" t="str">
            <v>Jawa Barat</v>
          </cell>
        </row>
        <row r="325">
          <cell r="B325" t="str">
            <v>Jawa Tengah</v>
          </cell>
        </row>
        <row r="326">
          <cell r="B326" t="str">
            <v>D.I Yogyakarta</v>
          </cell>
        </row>
        <row r="327">
          <cell r="B327" t="str">
            <v>Jawa Timur</v>
          </cell>
        </row>
        <row r="328">
          <cell r="B328" t="str">
            <v xml:space="preserve">Kalimantan Barat </v>
          </cell>
        </row>
        <row r="329">
          <cell r="B329" t="str">
            <v>Kalimantan Tengah</v>
          </cell>
        </row>
        <row r="330">
          <cell r="B330" t="str">
            <v>Kalimantan Selatan</v>
          </cell>
        </row>
        <row r="331">
          <cell r="B331" t="str">
            <v>Kalimantan Timur</v>
          </cell>
        </row>
        <row r="332">
          <cell r="B332" t="str">
            <v>Sulawesi Utara</v>
          </cell>
        </row>
        <row r="333">
          <cell r="B333" t="str">
            <v>Gorontalo</v>
          </cell>
        </row>
        <row r="334">
          <cell r="B334" t="str">
            <v>Sulawesi Tengah</v>
          </cell>
        </row>
        <row r="335">
          <cell r="B335" t="str">
            <v>Sulawesi Selatan</v>
          </cell>
        </row>
        <row r="336">
          <cell r="B336" t="str">
            <v>Sulawesi Barat</v>
          </cell>
        </row>
        <row r="337">
          <cell r="B337" t="str">
            <v>Sulawesi Tenggara</v>
          </cell>
        </row>
        <row r="338">
          <cell r="B338" t="str">
            <v>Bali</v>
          </cell>
        </row>
        <row r="339">
          <cell r="B339" t="str">
            <v>N.T.B</v>
          </cell>
        </row>
        <row r="340">
          <cell r="B340" t="str">
            <v>N.T.T</v>
          </cell>
        </row>
        <row r="341">
          <cell r="B341" t="str">
            <v>Maluku</v>
          </cell>
        </row>
        <row r="342">
          <cell r="B342" t="str">
            <v>Maluku Utara</v>
          </cell>
        </row>
        <row r="343">
          <cell r="B343" t="str">
            <v>Papua</v>
          </cell>
        </row>
        <row r="344">
          <cell r="B344" t="str">
            <v>Irja Barat</v>
          </cell>
        </row>
        <row r="345">
          <cell r="B345" t="str">
            <v xml:space="preserve">Pusat </v>
          </cell>
          <cell r="D345">
            <v>1</v>
          </cell>
          <cell r="E345" t="str">
            <v>LS</v>
          </cell>
          <cell r="F345">
            <v>8500000</v>
          </cell>
          <cell r="H345">
            <v>8500000</v>
          </cell>
        </row>
        <row r="346">
          <cell r="B346" t="str">
            <v>KBI</v>
          </cell>
          <cell r="D346">
            <v>0</v>
          </cell>
          <cell r="F346">
            <v>0</v>
          </cell>
          <cell r="G346">
            <v>0</v>
          </cell>
          <cell r="H346">
            <v>0</v>
          </cell>
        </row>
        <row r="347">
          <cell r="B347" t="str">
            <v>KTI</v>
          </cell>
          <cell r="D347">
            <v>0</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1</v>
          </cell>
          <cell r="E41" t="str">
            <v>LS</v>
          </cell>
          <cell r="F41">
            <v>8000000</v>
          </cell>
          <cell r="G41">
            <v>0</v>
          </cell>
          <cell r="H41">
            <v>8000000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8000000</v>
          </cell>
          <cell r="G44">
            <v>0</v>
          </cell>
          <cell r="H44">
            <v>8000000</v>
          </cell>
        </row>
      </sheetData>
      <sheetData sheetId="8"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refreshError="1"/>
      <sheetData sheetId="10"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1000000</v>
          </cell>
          <cell r="H9">
            <v>1000000</v>
          </cell>
        </row>
        <row r="10">
          <cell r="B10" t="str">
            <v>Sumatera Barat</v>
          </cell>
          <cell r="C10" t="str">
            <v>Kab. Tanah Datar-Kec. Lima Kaum-Kws. Labuah, Kab. Pesisir Selatan</v>
          </cell>
          <cell r="D10">
            <v>2</v>
          </cell>
          <cell r="E10" t="str">
            <v>Kws</v>
          </cell>
          <cell r="F10">
            <v>1000000</v>
          </cell>
          <cell r="H10">
            <v>1000000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Kab. Cirebon - Kws. Ciwaringin, Kab. Bandung - Kws. Margamukti</v>
          </cell>
          <cell r="D20">
            <v>2</v>
          </cell>
          <cell r="E20" t="str">
            <v>Kws</v>
          </cell>
          <cell r="F20">
            <v>1500000</v>
          </cell>
          <cell r="H20">
            <v>1500000</v>
          </cell>
        </row>
        <row r="21">
          <cell r="B21" t="str">
            <v>Jawa Tengah</v>
          </cell>
          <cell r="C21" t="str">
            <v>Kab. Magelang, Kws. Borobudur, Kec. NgadirejoKab. Banjarnegara, Kws. Karang Tengah, Dieng KulonKab. Temanggung, Kws. Kebonsari, Kec. Wonoboyo, Ds. KebonsariKab. Klaten, Kws. Bogor, Kec. Cawas, Ds. Bogor</v>
          </cell>
          <cell r="D21">
            <v>4</v>
          </cell>
          <cell r="E21" t="str">
            <v>Kws</v>
          </cell>
          <cell r="F21">
            <v>1500000</v>
          </cell>
          <cell r="H21">
            <v>1500000</v>
          </cell>
        </row>
        <row r="22">
          <cell r="B22" t="str">
            <v>D.I Yogyakarta</v>
          </cell>
          <cell r="C22" t="str">
            <v>Kab. Sleman : Kws. Sumber Rahayu, Kec. MoyudanKab. Kulonprogo : Banjaroyo, Kws. Kalibawangkab. Bantul : Kws. Wukirsari, Imogiri</v>
          </cell>
          <cell r="D22">
            <v>3</v>
          </cell>
          <cell r="E22" t="str">
            <v>Kws</v>
          </cell>
          <cell r="F22">
            <v>1500000</v>
          </cell>
          <cell r="H22">
            <v>1500000</v>
          </cell>
        </row>
        <row r="23">
          <cell r="B23" t="str">
            <v>Jawa Timur</v>
          </cell>
          <cell r="C23" t="str">
            <v>Kab. Tulung Agung : Kws. Ngentrong, Kec. CampurdaratKab.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1500000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Kab. Barito Kuala Kws. Cahaya Baru Kec. MandastanaKab. Tanah Laut, Kec. Batu Ampar, Kws. Desa Amit</v>
          </cell>
          <cell r="D26">
            <v>2</v>
          </cell>
          <cell r="E26" t="str">
            <v>Kws</v>
          </cell>
          <cell r="F26">
            <v>1500000</v>
          </cell>
          <cell r="H26">
            <v>1500000</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TondegesanKab. Minahasa Utara, Kec. Likupang Timur, Kws. WineruKab. Minahasa Selatan,Kec. Maesan, Ds. Liningaan, Kws. Tambelang</v>
          </cell>
          <cell r="D28">
            <v>3</v>
          </cell>
          <cell r="E28" t="str">
            <v>Kws</v>
          </cell>
          <cell r="F28">
            <v>1000000</v>
          </cell>
          <cell r="H28">
            <v>1000000</v>
          </cell>
        </row>
        <row r="29">
          <cell r="B29" t="str">
            <v>Gorontalo</v>
          </cell>
          <cell r="C29" t="str">
            <v>Kab. Bone Bolango, Kec. Tapa, Ds. Keramat</v>
          </cell>
          <cell r="D29">
            <v>1</v>
          </cell>
          <cell r="E29" t="str">
            <v>Kws</v>
          </cell>
          <cell r="F29">
            <v>1000000</v>
          </cell>
          <cell r="H29">
            <v>1000000</v>
          </cell>
        </row>
        <row r="30">
          <cell r="B30" t="str">
            <v>Sulawesi Tengah</v>
          </cell>
          <cell r="C30" t="str">
            <v>Kab. Tojo Una-Una, Kws. Tojo Barat</v>
          </cell>
          <cell r="D30">
            <v>1</v>
          </cell>
          <cell r="E30" t="str">
            <v>Kws</v>
          </cell>
          <cell r="F30">
            <v>1250000</v>
          </cell>
          <cell r="H30">
            <v>1250000</v>
          </cell>
        </row>
        <row r="31">
          <cell r="B31" t="str">
            <v>Sulawesi Selatan</v>
          </cell>
          <cell r="C31" t="str">
            <v>Kab. Barru, Kws. Tanete Rilau, Ds. PancanaKab. Barru, Kws. Tanete Rilau, Ds. Pao-PaoKab. Bulukumba, Kws. Gantarang</v>
          </cell>
          <cell r="D31">
            <v>3</v>
          </cell>
          <cell r="E31" t="str">
            <v>Kws</v>
          </cell>
          <cell r="F31">
            <v>1750000</v>
          </cell>
          <cell r="H31">
            <v>1750000</v>
          </cell>
        </row>
        <row r="32">
          <cell r="B32" t="str">
            <v>Sulawesi Barat</v>
          </cell>
          <cell r="C32" t="str">
            <v>Kab. Mamuju, Kec. TapalangKab.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Kab. Karangasem, Kec. Rendang, Ds. Pempatan</v>
          </cell>
          <cell r="D34">
            <v>1</v>
          </cell>
          <cell r="E34" t="str">
            <v>Kws</v>
          </cell>
          <cell r="F34">
            <v>1000000</v>
          </cell>
          <cell r="H34">
            <v>1000000</v>
          </cell>
        </row>
        <row r="35">
          <cell r="B35" t="str">
            <v>N.T.B</v>
          </cell>
          <cell r="C35" t="str">
            <v>Kab. Lombok Tengah, Ds. Pengadang</v>
          </cell>
          <cell r="D35">
            <v>1</v>
          </cell>
          <cell r="E35" t="str">
            <v>Kws</v>
          </cell>
          <cell r="F35">
            <v>1250000</v>
          </cell>
          <cell r="H35">
            <v>1250000</v>
          </cell>
        </row>
        <row r="36">
          <cell r="B36" t="str">
            <v>N.T.T</v>
          </cell>
          <cell r="C36" t="str">
            <v>Kab. TTS, Kec. Batu Putih (Kws. Batu Putih)Kab.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Binuangeun)Kab. Pandeglang (Kec. Labuhan, Ds. Labuan, Teluk, Kalanganyar)Kab. Tangerang (Kec. Paku Aji, Ds. Surya Bahari)Kota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Ciawungading)Kab. Subang (Kws. Blanakan)</v>
          </cell>
          <cell r="D210">
            <v>2</v>
          </cell>
          <cell r="E210" t="str">
            <v>kawasan</v>
          </cell>
          <cell r="F210">
            <v>3400000</v>
          </cell>
          <cell r="G210">
            <v>0</v>
          </cell>
          <cell r="H210">
            <v>3400000</v>
          </cell>
        </row>
        <row r="211">
          <cell r="B211" t="str">
            <v>Jawa Tengah</v>
          </cell>
          <cell r="C211" t="str">
            <v>Kab. Brebes (Kws. Krakahan, Kec. Tanjung)Kab. Demak (Kws. Sayung, Kec. Sayung)Kab. Jepara (Kws. Karang Aji, Kec. Kedung)Kota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Waringin)Kab. Banyuwangi (Kec. Pesanggrahan, Ds. Sbr Agung)Kab. Malang (Kec. Sbr. Manjing Wetan, Ds. Tambakrejo)Kab. Trenggalek (Kec. Perigi, Kws. Watulimo)Kab.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BaruKab. Tanah Laut Kws. Tabanio</v>
          </cell>
          <cell r="D216">
            <v>2</v>
          </cell>
          <cell r="E216" t="str">
            <v>kawasan</v>
          </cell>
          <cell r="F216">
            <v>2190000</v>
          </cell>
          <cell r="G216">
            <v>0</v>
          </cell>
          <cell r="H216">
            <v>2190000</v>
          </cell>
        </row>
        <row r="217">
          <cell r="B217" t="str">
            <v>Kalimantan Timur</v>
          </cell>
          <cell r="C217" t="str">
            <v>Kab. Nunukan Kws. MensapaKota Bontang</v>
          </cell>
          <cell r="D217">
            <v>2</v>
          </cell>
          <cell r="E217" t="str">
            <v>kawasan</v>
          </cell>
          <cell r="F217">
            <v>2761426</v>
          </cell>
          <cell r="G217">
            <v>0</v>
          </cell>
          <cell r="H217">
            <v>2761426</v>
          </cell>
        </row>
        <row r="218">
          <cell r="B218" t="str">
            <v>Sulawesi Utara</v>
          </cell>
          <cell r="C218" t="str">
            <v>Kab. Minahasa Selatan Kws. Kapitu AmurangKota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PentaduKab. Gorontalo Kec. Batudaa Pantai, Ds. BongoKab.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SoropiaKab. Konawe SelatanKws. Lakara Pantai-Tinanggea</v>
          </cell>
          <cell r="D223">
            <v>2</v>
          </cell>
          <cell r="E223" t="str">
            <v>kawasan</v>
          </cell>
          <cell r="F223">
            <v>2116264</v>
          </cell>
          <cell r="G223">
            <v>0</v>
          </cell>
          <cell r="H223">
            <v>2116264</v>
          </cell>
        </row>
        <row r="224">
          <cell r="B224" t="str">
            <v>Bali</v>
          </cell>
          <cell r="C224" t="str">
            <v>Kab. Gianyar Desa KetewelKab. Karang Asem Desa Culik</v>
          </cell>
          <cell r="D224">
            <v>2</v>
          </cell>
          <cell r="E224" t="str">
            <v>kawasan</v>
          </cell>
          <cell r="F224">
            <v>2190000</v>
          </cell>
          <cell r="G224">
            <v>0</v>
          </cell>
          <cell r="H224">
            <v>2190000</v>
          </cell>
        </row>
        <row r="225">
          <cell r="B225" t="str">
            <v>N.T.B</v>
          </cell>
          <cell r="C225" t="str">
            <v>Kab. Lombok Barat Kec. Pemenang, P. Gili TerawanganKab. Lombok Timur (Kec. Labuhan Haji)</v>
          </cell>
          <cell r="D225">
            <v>2</v>
          </cell>
          <cell r="E225" t="str">
            <v>kawasan</v>
          </cell>
          <cell r="F225">
            <v>3140000</v>
          </cell>
          <cell r="G225">
            <v>0</v>
          </cell>
          <cell r="H225">
            <v>3140000</v>
          </cell>
        </row>
        <row r="226">
          <cell r="B226" t="str">
            <v>N.T.T</v>
          </cell>
          <cell r="C226" t="str">
            <v>Kab. Sikka Kws. BeruKab.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t="str">
            <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5</v>
          </cell>
          <cell r="E41" t="str">
            <v>Kota</v>
          </cell>
          <cell r="F41">
            <v>1000000</v>
          </cell>
          <cell r="G41">
            <v>14000000</v>
          </cell>
          <cell r="H41">
            <v>15000000</v>
          </cell>
        </row>
        <row r="42">
          <cell r="B42" t="str">
            <v>KBI</v>
          </cell>
          <cell r="F42">
            <v>0</v>
          </cell>
          <cell r="G42">
            <v>0</v>
          </cell>
          <cell r="H42">
            <v>0</v>
          </cell>
        </row>
        <row r="43">
          <cell r="B43" t="str">
            <v>KTI</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D21">
            <v>1</v>
          </cell>
          <cell r="E21" t="str">
            <v>Prov</v>
          </cell>
          <cell r="F21">
            <v>2008500</v>
          </cell>
          <cell r="G21">
            <v>0</v>
          </cell>
          <cell r="H21">
            <v>2008500</v>
          </cell>
        </row>
        <row r="22">
          <cell r="B22" t="str">
            <v>D.I Yogyakarta</v>
          </cell>
          <cell r="D22">
            <v>1</v>
          </cell>
          <cell r="E22" t="str">
            <v>Prov</v>
          </cell>
          <cell r="F22">
            <v>452300</v>
          </cell>
          <cell r="G22">
            <v>0</v>
          </cell>
          <cell r="H22">
            <v>452300</v>
          </cell>
        </row>
        <row r="23">
          <cell r="B23" t="str">
            <v>Jawa Timur</v>
          </cell>
          <cell r="D23">
            <v>1</v>
          </cell>
          <cell r="E23" t="str">
            <v>Prov</v>
          </cell>
          <cell r="F23">
            <v>2165300</v>
          </cell>
          <cell r="G23">
            <v>0</v>
          </cell>
          <cell r="H23">
            <v>2165300</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D26">
            <v>1</v>
          </cell>
          <cell r="E26" t="str">
            <v>Prov</v>
          </cell>
          <cell r="F26">
            <v>836300</v>
          </cell>
          <cell r="G26">
            <v>0</v>
          </cell>
          <cell r="H26">
            <v>836300</v>
          </cell>
        </row>
        <row r="27">
          <cell r="B27" t="str">
            <v>Kalimantan Timur</v>
          </cell>
          <cell r="D27">
            <v>1</v>
          </cell>
          <cell r="E27" t="str">
            <v>Prov</v>
          </cell>
          <cell r="F27">
            <v>858600</v>
          </cell>
          <cell r="G27">
            <v>0</v>
          </cell>
          <cell r="H27">
            <v>858600</v>
          </cell>
        </row>
        <row r="28">
          <cell r="B28" t="str">
            <v>Sulawesi Utara</v>
          </cell>
          <cell r="D28">
            <v>1</v>
          </cell>
          <cell r="E28" t="str">
            <v>Prov</v>
          </cell>
          <cell r="F28">
            <v>886900</v>
          </cell>
          <cell r="G28">
            <v>0</v>
          </cell>
          <cell r="H28">
            <v>886900</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KliwonKab. Jepara, Kws. Ujung Batu, Kec. JeparaKota Pekalongan, Kws. Krapyak Lor, Kec. Pekalongan UtaraKota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erusahaan"/>
      <sheetName val="Evaluasi Personil"/>
      <sheetName val="Metodologi"/>
      <sheetName val="DataBase"/>
      <sheetName val="Site 1"/>
      <sheetName val="Site 2"/>
      <sheetName val="Site 3"/>
      <sheetName val="Site 4"/>
      <sheetName val="CI QE 1"/>
      <sheetName val="IC QE 2"/>
      <sheetName val="CI QE 3"/>
      <sheetName val="CI QE 4"/>
      <sheetName val="Q ENG 1"/>
      <sheetName val="Q ENG 2"/>
      <sheetName val="Q ENG 3"/>
      <sheetName val="Q ENG 4"/>
      <sheetName val="Hasil Evaluasi"/>
    </sheetNames>
    <sheetDataSet>
      <sheetData sheetId="0" refreshError="1"/>
      <sheetData sheetId="1" refreshError="1"/>
      <sheetData sheetId="2" refreshError="1"/>
      <sheetData sheetId="3" refreshError="1"/>
      <sheetData sheetId="4">
        <row r="2">
          <cell r="D2">
            <v>1</v>
          </cell>
          <cell r="E2">
            <v>2</v>
          </cell>
          <cell r="F2">
            <v>3</v>
          </cell>
          <cell r="G2">
            <v>4</v>
          </cell>
          <cell r="H2">
            <v>5</v>
          </cell>
          <cell r="I2">
            <v>6</v>
          </cell>
        </row>
        <row r="4">
          <cell r="D4">
            <v>25</v>
          </cell>
          <cell r="E4">
            <v>50</v>
          </cell>
          <cell r="F4">
            <v>70</v>
          </cell>
          <cell r="G4">
            <v>85</v>
          </cell>
          <cell r="H4">
            <v>95</v>
          </cell>
          <cell r="I4">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sheetName val="rab"/>
      <sheetName val="analisa"/>
      <sheetName val="bhn"/>
      <sheetName val="ahs_bhn"/>
      <sheetName val="mos"/>
      <sheetName val="sub"/>
      <sheetName val="konfirm"/>
      <sheetName val="met"/>
      <sheetName val="str_org"/>
      <sheetName val="alir_hotmix"/>
      <sheetName val="koef"/>
      <sheetName val="jdw"/>
      <sheetName val="jdw~bhn"/>
      <sheetName val="jdw~tng_alt"/>
      <sheetName val="pers"/>
      <sheetName val="btpecah"/>
      <sheetName val="mpu"/>
      <sheetName val="ANALT"/>
      <sheetName val="dft~alt"/>
      <sheetName val="BATAS"/>
      <sheetName val="&lt;--print"/>
      <sheetName val="cash_flow"/>
      <sheetName val="tdk_print--&gt;"/>
      <sheetName val="jdwmob"/>
      <sheetName val="dtkont"/>
      <sheetName val="urut~keg"/>
    </sheetNames>
    <sheetDataSet>
      <sheetData sheetId="0" refreshError="1"/>
      <sheetData sheetId="1" refreshError="1"/>
      <sheetData sheetId="2" refreshError="1">
        <row r="1">
          <cell r="B1" t="str">
            <v>ANALISA HARGA LUMP SUM UNTUK MOBILISASI</v>
          </cell>
        </row>
        <row r="3">
          <cell r="B3" t="str">
            <v>NAMA PESERTA LELANG</v>
          </cell>
          <cell r="E3" t="str">
            <v>:</v>
          </cell>
          <cell r="F3" t="str">
            <v>PT. HUTAMA MITRA NUSANTARA</v>
          </cell>
        </row>
        <row r="4">
          <cell r="B4" t="str">
            <v>NOMOR MATA PEMBAYARAN</v>
          </cell>
          <cell r="E4" t="str">
            <v>:</v>
          </cell>
          <cell r="F4" t="str">
            <v>1.2</v>
          </cell>
        </row>
        <row r="5">
          <cell r="B5" t="str">
            <v>JENIS PEKERJAAN</v>
          </cell>
          <cell r="E5" t="str">
            <v>:</v>
          </cell>
          <cell r="F5" t="str">
            <v>Mobilisasi</v>
          </cell>
        </row>
        <row r="6">
          <cell r="B6" t="str">
            <v>SATUAN PENGUKURAN</v>
          </cell>
          <cell r="E6" t="str">
            <v>:</v>
          </cell>
          <cell r="F6" t="str">
            <v>Lump Sum</v>
          </cell>
        </row>
        <row r="9">
          <cell r="B9" t="str">
            <v>No.</v>
          </cell>
          <cell r="D9" t="str">
            <v>Uraian</v>
          </cell>
          <cell r="G9" t="str">
            <v>Satuan</v>
          </cell>
          <cell r="H9" t="str">
            <v>Kuantitas</v>
          </cell>
          <cell r="I9" t="str">
            <v>Harga Satuan</v>
          </cell>
          <cell r="J9" t="str">
            <v>Jumlah</v>
          </cell>
        </row>
        <row r="10">
          <cell r="I10" t="str">
            <v>( Rp. )</v>
          </cell>
          <cell r="J10" t="str">
            <v>( Rp. )</v>
          </cell>
        </row>
        <row r="11">
          <cell r="B11" t="str">
            <v>A.</v>
          </cell>
          <cell r="D11" t="str">
            <v>BASE CAMP</v>
          </cell>
        </row>
        <row r="12">
          <cell r="B12" t="str">
            <v>1.</v>
          </cell>
          <cell r="D12" t="str">
            <v>Pembelian atau Sewa Tanah</v>
          </cell>
          <cell r="G12" t="str">
            <v>m2</v>
          </cell>
          <cell r="H12">
            <v>3000</v>
          </cell>
          <cell r="I12">
            <v>1500</v>
          </cell>
          <cell r="J12">
            <v>4500000</v>
          </cell>
        </row>
        <row r="13">
          <cell r="B13" t="str">
            <v>B.</v>
          </cell>
          <cell r="C13" t="str">
            <v/>
          </cell>
          <cell r="D13" t="str">
            <v>PERALATAN</v>
          </cell>
        </row>
        <row r="14">
          <cell r="B14" t="str">
            <v>1.</v>
          </cell>
          <cell r="C14" t="str">
            <v/>
          </cell>
          <cell r="D14" t="str">
            <v>Sesuai Lampiran 3b.</v>
          </cell>
          <cell r="G14" t="str">
            <v>ls</v>
          </cell>
          <cell r="H14">
            <v>1</v>
          </cell>
          <cell r="I14">
            <v>30500000</v>
          </cell>
          <cell r="J14">
            <v>30500000</v>
          </cell>
        </row>
        <row r="16">
          <cell r="B16" t="str">
            <v>C.</v>
          </cell>
          <cell r="D16" t="str">
            <v>FASILITAS  KONTRAKTOR</v>
          </cell>
        </row>
        <row r="17">
          <cell r="B17">
            <v>1</v>
          </cell>
          <cell r="D17" t="str">
            <v>Base Camp</v>
          </cell>
          <cell r="G17" t="str">
            <v>m2</v>
          </cell>
          <cell r="H17">
            <v>80</v>
          </cell>
          <cell r="I17">
            <v>50000</v>
          </cell>
          <cell r="J17">
            <v>4000000</v>
          </cell>
        </row>
        <row r="18">
          <cell r="B18">
            <v>2</v>
          </cell>
          <cell r="D18" t="str">
            <v>Kantor Lapangan</v>
          </cell>
          <cell r="G18" t="str">
            <v>m2</v>
          </cell>
          <cell r="H18">
            <v>50</v>
          </cell>
          <cell r="I18">
            <v>80000</v>
          </cell>
          <cell r="J18">
            <v>4000000</v>
          </cell>
        </row>
        <row r="19">
          <cell r="B19">
            <v>3</v>
          </cell>
          <cell r="D19" t="str">
            <v>Barak Kerja</v>
          </cell>
          <cell r="G19" t="str">
            <v>m2</v>
          </cell>
          <cell r="H19">
            <v>0</v>
          </cell>
          <cell r="I19">
            <v>50000</v>
          </cell>
          <cell r="J19">
            <v>0</v>
          </cell>
        </row>
        <row r="20">
          <cell r="B20">
            <v>4</v>
          </cell>
          <cell r="D20" t="str">
            <v>Workshop/Bengkel</v>
          </cell>
          <cell r="G20" t="str">
            <v>m2</v>
          </cell>
          <cell r="H20">
            <v>50</v>
          </cell>
          <cell r="I20">
            <v>50000</v>
          </cell>
          <cell r="J20">
            <v>2500000</v>
          </cell>
        </row>
        <row r="21">
          <cell r="B21">
            <v>5</v>
          </cell>
          <cell r="D21" t="str">
            <v>Gudang, dll</v>
          </cell>
          <cell r="G21" t="str">
            <v>m2</v>
          </cell>
          <cell r="H21">
            <v>0</v>
          </cell>
          <cell r="I21">
            <v>50000</v>
          </cell>
          <cell r="J21">
            <v>0</v>
          </cell>
        </row>
        <row r="22">
          <cell r="B22" t="str">
            <v>D.</v>
          </cell>
          <cell r="D22" t="str">
            <v>FASILITAS LABORATORIUM DAN LAYANAN</v>
          </cell>
        </row>
        <row r="23">
          <cell r="B23">
            <v>1</v>
          </cell>
          <cell r="D23" t="str">
            <v>Bangunan Laboratorium</v>
          </cell>
          <cell r="G23" t="str">
            <v>m2</v>
          </cell>
          <cell r="H23">
            <v>50</v>
          </cell>
          <cell r="I23">
            <v>50000</v>
          </cell>
          <cell r="J23">
            <v>2500000</v>
          </cell>
        </row>
        <row r="24">
          <cell r="B24">
            <v>2</v>
          </cell>
          <cell r="D24" t="str">
            <v>Peralatan Laboratorium</v>
          </cell>
          <cell r="G24" t="str">
            <v>Set</v>
          </cell>
          <cell r="H24" t="str">
            <v>-</v>
          </cell>
          <cell r="I24" t="str">
            <v>-</v>
          </cell>
          <cell r="J24" t="str">
            <v>-</v>
          </cell>
        </row>
        <row r="25">
          <cell r="B25">
            <v>3</v>
          </cell>
          <cell r="D25" t="str">
            <v>Perabot dan Layanan</v>
          </cell>
          <cell r="G25" t="str">
            <v>Set</v>
          </cell>
          <cell r="H25" t="str">
            <v>-</v>
          </cell>
          <cell r="I25" t="str">
            <v>-</v>
          </cell>
          <cell r="J25" t="str">
            <v>-</v>
          </cell>
        </row>
        <row r="26">
          <cell r="B26" t="str">
            <v>E.</v>
          </cell>
          <cell r="D26" t="str">
            <v>MOBILISASI LAINNYA</v>
          </cell>
        </row>
        <row r="27">
          <cell r="B27" t="str">
            <v>E.1</v>
          </cell>
          <cell r="D27" t="str">
            <v>Pekerjaan Darurat</v>
          </cell>
        </row>
        <row r="28">
          <cell r="B28">
            <v>1</v>
          </cell>
          <cell r="D28" t="str">
            <v>Jembatan Darurat</v>
          </cell>
        </row>
        <row r="29">
          <cell r="B29">
            <v>2</v>
          </cell>
          <cell r="D29" t="str">
            <v>Perkuatan Jembatan Lama</v>
          </cell>
        </row>
        <row r="30">
          <cell r="B30">
            <v>3</v>
          </cell>
          <cell r="D30" t="str">
            <v>Pemeliharaan Jalan Kerja/Samping</v>
          </cell>
        </row>
        <row r="31">
          <cell r="B31" t="str">
            <v>E.2</v>
          </cell>
          <cell r="D31" t="str">
            <v>Lain-lain</v>
          </cell>
        </row>
        <row r="32">
          <cell r="B32">
            <v>1</v>
          </cell>
          <cell r="D32" t="str">
            <v>Mobilisasi Personil</v>
          </cell>
          <cell r="G32" t="str">
            <v>Ls</v>
          </cell>
          <cell r="H32">
            <v>1</v>
          </cell>
          <cell r="I32">
            <v>2000000</v>
          </cell>
          <cell r="J32">
            <v>2000000</v>
          </cell>
        </row>
        <row r="33">
          <cell r="B33">
            <v>2</v>
          </cell>
          <cell r="D33" t="str">
            <v>Radio Komunikasi (Rig)</v>
          </cell>
          <cell r="G33" t="str">
            <v>Unit</v>
          </cell>
          <cell r="H33" t="str">
            <v>-</v>
          </cell>
          <cell r="I33" t="str">
            <v>-</v>
          </cell>
          <cell r="J33" t="str">
            <v>-</v>
          </cell>
        </row>
        <row r="34">
          <cell r="B34">
            <v>3</v>
          </cell>
          <cell r="D34" t="str">
            <v>Radio Komunikasi (SSB)</v>
          </cell>
          <cell r="G34" t="str">
            <v>Unit</v>
          </cell>
          <cell r="H34" t="str">
            <v>-</v>
          </cell>
          <cell r="I34" t="str">
            <v>-</v>
          </cell>
          <cell r="J34" t="str">
            <v>-</v>
          </cell>
        </row>
        <row r="35">
          <cell r="B35">
            <v>4</v>
          </cell>
          <cell r="D35" t="str">
            <v>As Built Drawings</v>
          </cell>
          <cell r="G35" t="str">
            <v>set</v>
          </cell>
          <cell r="H35">
            <v>1</v>
          </cell>
          <cell r="I35">
            <v>3500000</v>
          </cell>
          <cell r="J35">
            <v>3500000</v>
          </cell>
        </row>
        <row r="36">
          <cell r="B36">
            <v>5</v>
          </cell>
          <cell r="D36" t="str">
            <v>Dokumentasi</v>
          </cell>
          <cell r="G36" t="str">
            <v>Ls</v>
          </cell>
          <cell r="H36">
            <v>1</v>
          </cell>
          <cell r="I36">
            <v>2500000</v>
          </cell>
          <cell r="J36">
            <v>2500000</v>
          </cell>
        </row>
        <row r="37">
          <cell r="B37">
            <v>6</v>
          </cell>
          <cell r="D37" t="str">
            <v>Pelaporan</v>
          </cell>
          <cell r="G37" t="str">
            <v>Unit</v>
          </cell>
          <cell r="H37">
            <v>1</v>
          </cell>
          <cell r="I37">
            <v>2500000</v>
          </cell>
          <cell r="J37">
            <v>2500000</v>
          </cell>
        </row>
        <row r="38">
          <cell r="B38" t="str">
            <v>F.</v>
          </cell>
          <cell r="C38" t="str">
            <v/>
          </cell>
          <cell r="D38" t="str">
            <v>DEMOBILISASI</v>
          </cell>
          <cell r="G38" t="str">
            <v>Ls</v>
          </cell>
          <cell r="H38">
            <v>1</v>
          </cell>
          <cell r="I38">
            <v>13000000</v>
          </cell>
          <cell r="J38">
            <v>13000000</v>
          </cell>
        </row>
        <row r="39">
          <cell r="B39" t="str">
            <v>G.</v>
          </cell>
          <cell r="C39" t="str">
            <v/>
          </cell>
          <cell r="D39" t="str">
            <v>JUMLAH ( A+B+C+D+E+F)</v>
          </cell>
          <cell r="J39">
            <v>71500000</v>
          </cell>
        </row>
        <row r="40">
          <cell r="B40" t="str">
            <v>H.</v>
          </cell>
          <cell r="D40" t="str">
            <v>HARGA LUMP SUM ( G )</v>
          </cell>
          <cell r="J40">
            <v>71500000</v>
          </cell>
        </row>
        <row r="41">
          <cell r="B41" t="str">
            <v>Catatan :</v>
          </cell>
          <cell r="C41" t="str">
            <v>Jumlah yang tercantum pada masing-masing item mobilisasi di atas, sudah termasuk over head dan laba serta seluruha pajak</v>
          </cell>
        </row>
        <row r="42">
          <cell r="C42" t="str">
            <v>dan bea (kecuali PPN), dan pengeluaran lainnya.</v>
          </cell>
        </row>
        <row r="43">
          <cell r="I43" t="str">
            <v>Kupang, 25 Januari 2008</v>
          </cell>
        </row>
        <row r="45">
          <cell r="I45" t="str">
            <v>PT. HUTAMA MITRA NUSANTARA</v>
          </cell>
        </row>
        <row r="50">
          <cell r="I50" t="str">
            <v>ABDUL RAHMAN</v>
          </cell>
        </row>
        <row r="51">
          <cell r="I51" t="str">
            <v>Direktur</v>
          </cell>
        </row>
        <row r="52">
          <cell r="B52" t="str">
            <v>ANALISA HARGA LUMP SUM UNTUK MOBILISASI</v>
          </cell>
        </row>
        <row r="55">
          <cell r="B55" t="str">
            <v>NAMA PESERTA LELANG</v>
          </cell>
          <cell r="E55" t="str">
            <v>:</v>
          </cell>
          <cell r="F55" t="str">
            <v>PT. HUTAMA MITRA NUSANTARA</v>
          </cell>
        </row>
        <row r="56">
          <cell r="B56" t="str">
            <v>NOMOR MATA PEMBAYARAN</v>
          </cell>
          <cell r="E56" t="str">
            <v>:</v>
          </cell>
          <cell r="F56" t="str">
            <v>1.2</v>
          </cell>
        </row>
        <row r="57">
          <cell r="B57" t="str">
            <v>JENIS PEKERJAAN</v>
          </cell>
          <cell r="E57" t="str">
            <v>:</v>
          </cell>
          <cell r="F57" t="str">
            <v>Mobilisasi</v>
          </cell>
        </row>
        <row r="58">
          <cell r="B58" t="str">
            <v>SATUAN PENGUKURAN</v>
          </cell>
          <cell r="E58" t="str">
            <v>:</v>
          </cell>
          <cell r="F58" t="str">
            <v>Lump Sum</v>
          </cell>
        </row>
        <row r="61">
          <cell r="B61" t="str">
            <v>No.</v>
          </cell>
          <cell r="D61" t="str">
            <v>Uraian/Jenis Alat</v>
          </cell>
          <cell r="G61" t="str">
            <v>Satuan</v>
          </cell>
          <cell r="H61" t="str">
            <v>Kuantitas</v>
          </cell>
          <cell r="I61" t="str">
            <v>Harga Satuan</v>
          </cell>
          <cell r="J61" t="str">
            <v>Jumlah Harga</v>
          </cell>
        </row>
        <row r="62">
          <cell r="I62" t="str">
            <v>( Rp. )</v>
          </cell>
          <cell r="J62" t="str">
            <v>( Rp. )</v>
          </cell>
        </row>
        <row r="64">
          <cell r="B64">
            <v>1</v>
          </cell>
          <cell r="D64" t="str">
            <v>A.M.P</v>
          </cell>
          <cell r="G64" t="str">
            <v>Unit</v>
          </cell>
          <cell r="H64">
            <v>1</v>
          </cell>
          <cell r="I64">
            <v>5000000</v>
          </cell>
          <cell r="J64">
            <v>5000000</v>
          </cell>
        </row>
        <row r="65">
          <cell r="B65">
            <v>2</v>
          </cell>
          <cell r="D65" t="str">
            <v>Generator Set</v>
          </cell>
          <cell r="G65" t="str">
            <v>Unit</v>
          </cell>
          <cell r="H65">
            <v>1</v>
          </cell>
          <cell r="I65">
            <v>1500000</v>
          </cell>
          <cell r="J65">
            <v>1500000</v>
          </cell>
        </row>
        <row r="66">
          <cell r="B66">
            <v>3</v>
          </cell>
          <cell r="D66" t="str">
            <v>Asphalt Finisher</v>
          </cell>
          <cell r="G66" t="str">
            <v>Unit</v>
          </cell>
          <cell r="H66">
            <v>1</v>
          </cell>
          <cell r="I66">
            <v>1500000</v>
          </cell>
          <cell r="J66">
            <v>1500000</v>
          </cell>
        </row>
        <row r="67">
          <cell r="B67">
            <v>4</v>
          </cell>
          <cell r="D67" t="str">
            <v>Stone Crusher</v>
          </cell>
          <cell r="G67" t="str">
            <v>Unit</v>
          </cell>
          <cell r="H67">
            <v>1</v>
          </cell>
          <cell r="I67">
            <v>3500000</v>
          </cell>
          <cell r="J67">
            <v>3500000</v>
          </cell>
        </row>
        <row r="68">
          <cell r="B68">
            <v>5</v>
          </cell>
          <cell r="D68" t="str">
            <v>Dump Trucks 3 - 4 M3</v>
          </cell>
          <cell r="G68" t="str">
            <v>Unit</v>
          </cell>
          <cell r="H68">
            <v>8</v>
          </cell>
          <cell r="I68">
            <v>500000</v>
          </cell>
          <cell r="J68">
            <v>4000000</v>
          </cell>
        </row>
        <row r="69">
          <cell r="B69">
            <v>6</v>
          </cell>
          <cell r="D69" t="str">
            <v>Vibrator Roller 5-8 Ton</v>
          </cell>
          <cell r="G69" t="str">
            <v>Unit</v>
          </cell>
          <cell r="H69">
            <v>1</v>
          </cell>
          <cell r="I69">
            <v>1500000</v>
          </cell>
          <cell r="J69">
            <v>1500000</v>
          </cell>
        </row>
        <row r="70">
          <cell r="B70">
            <v>7</v>
          </cell>
          <cell r="D70" t="str">
            <v>P. Tired Roller 8-10 Ton</v>
          </cell>
          <cell r="G70" t="str">
            <v>Unit</v>
          </cell>
          <cell r="H70">
            <v>1</v>
          </cell>
          <cell r="I70">
            <v>1500000</v>
          </cell>
          <cell r="J70">
            <v>1500000</v>
          </cell>
        </row>
        <row r="71">
          <cell r="B71">
            <v>8</v>
          </cell>
          <cell r="D71" t="str">
            <v>Wheel Loader 1.0 - 1.6 M3</v>
          </cell>
          <cell r="G71" t="str">
            <v>Unit</v>
          </cell>
          <cell r="H71">
            <v>1</v>
          </cell>
          <cell r="I71">
            <v>1500000</v>
          </cell>
          <cell r="J71">
            <v>1500000</v>
          </cell>
        </row>
        <row r="72">
          <cell r="B72">
            <v>9</v>
          </cell>
          <cell r="D72" t="str">
            <v>Excavator 80 - 140 HP</v>
          </cell>
          <cell r="G72" t="str">
            <v>Unit</v>
          </cell>
          <cell r="H72">
            <v>1</v>
          </cell>
          <cell r="I72">
            <v>1500000</v>
          </cell>
          <cell r="J72">
            <v>1500000</v>
          </cell>
        </row>
        <row r="73">
          <cell r="B73">
            <v>10</v>
          </cell>
          <cell r="D73" t="str">
            <v>Motor Grader &gt; 100 HP</v>
          </cell>
          <cell r="G73" t="str">
            <v>Unit</v>
          </cell>
          <cell r="H73">
            <v>1</v>
          </cell>
          <cell r="I73">
            <v>1500000</v>
          </cell>
          <cell r="J73">
            <v>1500000</v>
          </cell>
        </row>
        <row r="74">
          <cell r="B74">
            <v>11</v>
          </cell>
          <cell r="D74" t="str">
            <v>Asphalt Sprayer</v>
          </cell>
          <cell r="G74" t="str">
            <v>Unit</v>
          </cell>
          <cell r="H74">
            <v>1</v>
          </cell>
          <cell r="I74">
            <v>1500000</v>
          </cell>
          <cell r="J74">
            <v>1500000</v>
          </cell>
        </row>
        <row r="75">
          <cell r="B75">
            <v>12</v>
          </cell>
          <cell r="D75" t="str">
            <v>Water Tank Truck 3000-4500 Ltr</v>
          </cell>
          <cell r="G75" t="str">
            <v>Unit</v>
          </cell>
          <cell r="H75">
            <v>1</v>
          </cell>
          <cell r="I75">
            <v>500000</v>
          </cell>
          <cell r="J75">
            <v>500000</v>
          </cell>
        </row>
        <row r="76">
          <cell r="B76">
            <v>13</v>
          </cell>
          <cell r="D76" t="str">
            <v>Concrete Mixer 0.3 - 0.6 M3</v>
          </cell>
          <cell r="G76" t="str">
            <v>Unit</v>
          </cell>
          <cell r="H76">
            <v>3</v>
          </cell>
          <cell r="I76">
            <v>250000</v>
          </cell>
          <cell r="J76">
            <v>750000</v>
          </cell>
        </row>
        <row r="77">
          <cell r="B77">
            <v>14</v>
          </cell>
          <cell r="D77" t="str">
            <v>Concrete Vibrator</v>
          </cell>
          <cell r="G77" t="str">
            <v>Unit</v>
          </cell>
          <cell r="H77">
            <v>1</v>
          </cell>
          <cell r="I77">
            <v>250000</v>
          </cell>
          <cell r="J77">
            <v>250000</v>
          </cell>
        </row>
        <row r="78">
          <cell r="B78">
            <v>15</v>
          </cell>
          <cell r="D78" t="str">
            <v>Breaker</v>
          </cell>
          <cell r="G78" t="str">
            <v>Unit</v>
          </cell>
          <cell r="H78">
            <v>1</v>
          </cell>
          <cell r="I78">
            <v>250000</v>
          </cell>
          <cell r="J78">
            <v>250000</v>
          </cell>
        </row>
        <row r="79">
          <cell r="B79">
            <v>16</v>
          </cell>
          <cell r="D79" t="str">
            <v>Air Compressor 4000-6000 L\M</v>
          </cell>
          <cell r="G79" t="str">
            <v>Unit</v>
          </cell>
          <cell r="H79">
            <v>1</v>
          </cell>
          <cell r="I79">
            <v>500000</v>
          </cell>
          <cell r="J79">
            <v>500000</v>
          </cell>
        </row>
        <row r="80">
          <cell r="B80">
            <v>17</v>
          </cell>
          <cell r="D80" t="str">
            <v>Generator Set</v>
          </cell>
          <cell r="G80" t="str">
            <v>Unit</v>
          </cell>
          <cell r="H80">
            <v>1</v>
          </cell>
          <cell r="I80">
            <v>1500000</v>
          </cell>
          <cell r="J80">
            <v>1500000</v>
          </cell>
        </row>
        <row r="81">
          <cell r="B81">
            <v>18</v>
          </cell>
          <cell r="D81" t="str">
            <v>Pedestrian Roller</v>
          </cell>
          <cell r="G81" t="str">
            <v>Unit</v>
          </cell>
          <cell r="H81">
            <v>1</v>
          </cell>
          <cell r="I81">
            <v>750000</v>
          </cell>
          <cell r="J81">
            <v>750000</v>
          </cell>
        </row>
        <row r="82">
          <cell r="B82">
            <v>19</v>
          </cell>
          <cell r="D82" t="str">
            <v>Tandem Roller 6-8 T</v>
          </cell>
          <cell r="G82" t="str">
            <v>Unit</v>
          </cell>
          <cell r="H82">
            <v>1</v>
          </cell>
          <cell r="I82">
            <v>1500000</v>
          </cell>
          <cell r="J82">
            <v>1500000</v>
          </cell>
        </row>
        <row r="83">
          <cell r="B83">
            <v>20</v>
          </cell>
          <cell r="D83" t="str">
            <v>Tamper</v>
          </cell>
          <cell r="G83" t="str">
            <v>Unit</v>
          </cell>
          <cell r="H83">
            <v>1</v>
          </cell>
          <cell r="I83">
            <v>0</v>
          </cell>
          <cell r="J83">
            <v>0</v>
          </cell>
        </row>
        <row r="86">
          <cell r="D86" t="str">
            <v xml:space="preserve">  T  O  T  A  L</v>
          </cell>
          <cell r="J86">
            <v>30500000</v>
          </cell>
        </row>
        <row r="89">
          <cell r="I89" t="str">
            <v>Kupang, 25 Januari 2008</v>
          </cell>
        </row>
        <row r="91">
          <cell r="I91" t="str">
            <v>PT. HUTAMA MITRA NUSANTARA</v>
          </cell>
        </row>
        <row r="96">
          <cell r="I96" t="str">
            <v>ABDUL RAHMAN</v>
          </cell>
        </row>
        <row r="97">
          <cell r="I97" t="str">
            <v>Direktur</v>
          </cell>
        </row>
      </sheetData>
      <sheetData sheetId="3" refreshError="1">
        <row r="1">
          <cell r="C1" t="str">
            <v>DAFTAR HARGA SATUAN DASAR</v>
          </cell>
        </row>
        <row r="3">
          <cell r="C3" t="str">
            <v>No. Paket Kontrak</v>
          </cell>
          <cell r="F3" t="str">
            <v>:</v>
          </cell>
          <cell r="G3">
            <v>0</v>
          </cell>
        </row>
        <row r="4">
          <cell r="C4" t="str">
            <v>Nama Paket</v>
          </cell>
          <cell r="F4" t="str">
            <v>:</v>
          </cell>
          <cell r="G4" t="str">
            <v>Pembangunan Jalan Oekabiti-Oemoro-Panite</v>
          </cell>
        </row>
        <row r="5">
          <cell r="C5" t="str">
            <v>Prop/Kab/Kodya</v>
          </cell>
          <cell r="F5" t="str">
            <v>:</v>
          </cell>
          <cell r="G5" t="str">
            <v>Nusa Tenggara Timur / Kab. Kupang</v>
          </cell>
        </row>
        <row r="6">
          <cell r="C6" t="str">
            <v>Panjang Efektif</v>
          </cell>
          <cell r="F6" t="str">
            <v>:</v>
          </cell>
          <cell r="G6">
            <v>10.5</v>
          </cell>
          <cell r="H6" t="str">
            <v>Km</v>
          </cell>
        </row>
        <row r="7">
          <cell r="C7" t="str">
            <v>Nama Peserta Lelang</v>
          </cell>
          <cell r="F7" t="str">
            <v>:</v>
          </cell>
          <cell r="G7" t="str">
            <v>PT. HUTAMA MITRA NUSANTARA</v>
          </cell>
        </row>
        <row r="9">
          <cell r="C9" t="str">
            <v/>
          </cell>
          <cell r="J9" t="str">
            <v>HARGA</v>
          </cell>
        </row>
        <row r="10">
          <cell r="C10" t="str">
            <v>NO.</v>
          </cell>
          <cell r="D10" t="str">
            <v>U R A I A N</v>
          </cell>
          <cell r="I10" t="str">
            <v>SATUAN</v>
          </cell>
          <cell r="J10" t="str">
            <v>SATUAN</v>
          </cell>
          <cell r="K10" t="str">
            <v>KETERANGAN</v>
          </cell>
        </row>
        <row r="11">
          <cell r="C11" t="str">
            <v/>
          </cell>
          <cell r="J11" t="str">
            <v>(Rp.)</v>
          </cell>
          <cell r="K11" t="str">
            <v/>
          </cell>
        </row>
        <row r="13">
          <cell r="C13" t="str">
            <v>A</v>
          </cell>
          <cell r="E13" t="str">
            <v>Upah</v>
          </cell>
        </row>
        <row r="14">
          <cell r="C14">
            <v>1</v>
          </cell>
          <cell r="E14" t="str">
            <v>Mandor</v>
          </cell>
          <cell r="I14" t="str">
            <v>Jam</v>
          </cell>
          <cell r="J14">
            <v>10000</v>
          </cell>
        </row>
        <row r="16">
          <cell r="C16">
            <v>2</v>
          </cell>
          <cell r="E16" t="str">
            <v>Tukang</v>
          </cell>
          <cell r="I16" t="str">
            <v>Jam</v>
          </cell>
          <cell r="J16">
            <v>8500</v>
          </cell>
        </row>
        <row r="18">
          <cell r="C18">
            <v>3</v>
          </cell>
          <cell r="E18" t="str">
            <v xml:space="preserve">Pekerja </v>
          </cell>
          <cell r="I18" t="str">
            <v>Jam</v>
          </cell>
          <cell r="J18">
            <v>5000</v>
          </cell>
        </row>
        <row r="20">
          <cell r="C20">
            <v>4</v>
          </cell>
          <cell r="E20" t="str">
            <v>Operator :</v>
          </cell>
        </row>
        <row r="21">
          <cell r="E21" t="str">
            <v>a</v>
          </cell>
          <cell r="F21" t="str">
            <v>Stone Crusher</v>
          </cell>
          <cell r="I21" t="str">
            <v>Jam</v>
          </cell>
          <cell r="J21">
            <v>15000</v>
          </cell>
        </row>
        <row r="22">
          <cell r="E22" t="str">
            <v>b</v>
          </cell>
          <cell r="F22" t="str">
            <v>AMP</v>
          </cell>
          <cell r="J22">
            <v>15000</v>
          </cell>
        </row>
        <row r="23">
          <cell r="E23" t="str">
            <v>c</v>
          </cell>
          <cell r="F23" t="str">
            <v>Asphalt Finisher</v>
          </cell>
          <cell r="J23">
            <v>13500</v>
          </cell>
        </row>
        <row r="24">
          <cell r="E24" t="str">
            <v>d</v>
          </cell>
          <cell r="F24" t="str">
            <v>P. Tire Roller</v>
          </cell>
          <cell r="J24">
            <v>12500</v>
          </cell>
        </row>
        <row r="25">
          <cell r="E25" t="str">
            <v>e</v>
          </cell>
          <cell r="F25" t="str">
            <v>Motor Grader</v>
          </cell>
          <cell r="I25" t="str">
            <v>Jam</v>
          </cell>
          <cell r="J25">
            <v>12500</v>
          </cell>
        </row>
        <row r="26">
          <cell r="E26" t="str">
            <v>f</v>
          </cell>
          <cell r="F26" t="str">
            <v>Excavator</v>
          </cell>
          <cell r="I26" t="str">
            <v>Jam</v>
          </cell>
          <cell r="J26">
            <v>12500</v>
          </cell>
        </row>
        <row r="27">
          <cell r="E27" t="str">
            <v>g</v>
          </cell>
          <cell r="F27" t="str">
            <v>Wheel Loader</v>
          </cell>
          <cell r="I27" t="str">
            <v>Jam</v>
          </cell>
          <cell r="J27">
            <v>12500</v>
          </cell>
        </row>
        <row r="28">
          <cell r="E28" t="str">
            <v>h</v>
          </cell>
          <cell r="F28" t="str">
            <v>Tandem Roller</v>
          </cell>
          <cell r="I28" t="str">
            <v>Jam</v>
          </cell>
          <cell r="J28">
            <v>12500</v>
          </cell>
        </row>
        <row r="29">
          <cell r="E29" t="str">
            <v>i</v>
          </cell>
          <cell r="F29" t="str">
            <v>Operator Alat Berat Lainnya</v>
          </cell>
          <cell r="I29" t="str">
            <v>Jam</v>
          </cell>
          <cell r="J29">
            <v>12500</v>
          </cell>
        </row>
        <row r="31">
          <cell r="C31">
            <v>5</v>
          </cell>
          <cell r="E31" t="str">
            <v>Sopir</v>
          </cell>
          <cell r="I31" t="str">
            <v>Jam</v>
          </cell>
          <cell r="J31">
            <v>12500</v>
          </cell>
        </row>
        <row r="33">
          <cell r="C33">
            <v>6</v>
          </cell>
          <cell r="E33" t="str">
            <v>Pembantu Operator/Sopir</v>
          </cell>
          <cell r="I33" t="str">
            <v>Jam</v>
          </cell>
          <cell r="J33">
            <v>9000</v>
          </cell>
        </row>
        <row r="35">
          <cell r="C35">
            <v>7</v>
          </cell>
          <cell r="E35" t="str">
            <v>Mekanik</v>
          </cell>
          <cell r="I35" t="str">
            <v>Jam</v>
          </cell>
          <cell r="J35">
            <v>12500</v>
          </cell>
        </row>
        <row r="38">
          <cell r="C38" t="str">
            <v/>
          </cell>
          <cell r="J38" t="str">
            <v>HARGA</v>
          </cell>
        </row>
        <row r="39">
          <cell r="C39" t="str">
            <v>NO.</v>
          </cell>
          <cell r="D39" t="str">
            <v>U R A I A N</v>
          </cell>
          <cell r="I39" t="str">
            <v>SATUAN</v>
          </cell>
          <cell r="J39" t="str">
            <v>SATUAN</v>
          </cell>
          <cell r="K39" t="str">
            <v>KETERANGAN</v>
          </cell>
        </row>
        <row r="40">
          <cell r="C40" t="str">
            <v/>
          </cell>
          <cell r="J40" t="str">
            <v>(Rp.)</v>
          </cell>
          <cell r="K40" t="str">
            <v/>
          </cell>
        </row>
        <row r="42">
          <cell r="C42" t="str">
            <v>B.</v>
          </cell>
          <cell r="E42" t="str">
            <v>Bahan :</v>
          </cell>
        </row>
        <row r="43">
          <cell r="C43">
            <v>1</v>
          </cell>
          <cell r="E43" t="str">
            <v>Pasir</v>
          </cell>
          <cell r="I43" t="str">
            <v>M3</v>
          </cell>
          <cell r="J43">
            <v>158800</v>
          </cell>
          <cell r="K43" t="str">
            <v>Di Lokasi Pekerjaan</v>
          </cell>
        </row>
        <row r="44">
          <cell r="J44">
            <v>113400</v>
          </cell>
          <cell r="K44" t="str">
            <v>Di Base Camp</v>
          </cell>
        </row>
        <row r="45">
          <cell r="C45">
            <v>2</v>
          </cell>
          <cell r="E45" t="str">
            <v>Semen PC</v>
          </cell>
          <cell r="I45" t="str">
            <v>Kg</v>
          </cell>
          <cell r="J45">
            <v>1062.5</v>
          </cell>
          <cell r="K45" t="str">
            <v>Di Lokasi Pekerjaan</v>
          </cell>
        </row>
        <row r="46">
          <cell r="C46">
            <v>3</v>
          </cell>
          <cell r="E46" t="str">
            <v xml:space="preserve">Coarse Agregat </v>
          </cell>
          <cell r="I46" t="str">
            <v>M3</v>
          </cell>
          <cell r="J46">
            <v>159872.23000000001</v>
          </cell>
          <cell r="K46" t="str">
            <v>Di Lokasi Pekerjaan</v>
          </cell>
        </row>
        <row r="47">
          <cell r="C47">
            <v>4</v>
          </cell>
          <cell r="E47" t="str">
            <v xml:space="preserve">Fine Agregat </v>
          </cell>
          <cell r="I47" t="str">
            <v>M3</v>
          </cell>
          <cell r="J47">
            <v>159872.23000000001</v>
          </cell>
          <cell r="K47" t="str">
            <v>Di Lokasi Pekerjaan</v>
          </cell>
        </row>
        <row r="48">
          <cell r="C48">
            <v>5</v>
          </cell>
          <cell r="E48" t="str">
            <v>Batu Pecah</v>
          </cell>
          <cell r="I48" t="str">
            <v>M3</v>
          </cell>
          <cell r="J48">
            <v>364892.5</v>
          </cell>
          <cell r="K48" t="str">
            <v>Di Lokasi Pekerjaan</v>
          </cell>
        </row>
        <row r="49">
          <cell r="C49">
            <v>6</v>
          </cell>
          <cell r="E49" t="str">
            <v>Batu/Gravel</v>
          </cell>
          <cell r="I49" t="str">
            <v>M3</v>
          </cell>
          <cell r="J49">
            <v>153800</v>
          </cell>
          <cell r="K49" t="str">
            <v>Di Lokasi Pekerjaan</v>
          </cell>
        </row>
        <row r="50">
          <cell r="J50">
            <v>108400</v>
          </cell>
          <cell r="K50" t="str">
            <v>Di Base Camp</v>
          </cell>
        </row>
        <row r="51">
          <cell r="C51">
            <v>7</v>
          </cell>
          <cell r="E51" t="str">
            <v>Tanah Urug Biasa</v>
          </cell>
          <cell r="I51" t="str">
            <v>M3</v>
          </cell>
          <cell r="J51">
            <v>25000</v>
          </cell>
          <cell r="K51" t="str">
            <v>Di Lokasi Pekerjaan</v>
          </cell>
        </row>
        <row r="52">
          <cell r="C52">
            <v>8</v>
          </cell>
          <cell r="E52" t="str">
            <v>Filler</v>
          </cell>
          <cell r="I52" t="str">
            <v>Kg</v>
          </cell>
          <cell r="J52">
            <v>1062.5</v>
          </cell>
          <cell r="K52" t="str">
            <v>Di Base Camp</v>
          </cell>
        </row>
        <row r="53">
          <cell r="C53">
            <v>9</v>
          </cell>
          <cell r="E53" t="str">
            <v>Material Urugan Pilihan</v>
          </cell>
          <cell r="I53" t="str">
            <v>M3</v>
          </cell>
          <cell r="J53">
            <v>119000</v>
          </cell>
          <cell r="K53" t="str">
            <v>Di Lokasi Pekerjaan</v>
          </cell>
        </row>
        <row r="54">
          <cell r="C54">
            <v>10</v>
          </cell>
          <cell r="E54" t="str">
            <v>Aspal</v>
          </cell>
          <cell r="I54" t="str">
            <v>Kg</v>
          </cell>
          <cell r="J54">
            <v>8240</v>
          </cell>
          <cell r="K54" t="str">
            <v>Di Lokasi Pekerjaan</v>
          </cell>
        </row>
        <row r="55">
          <cell r="C55">
            <v>11</v>
          </cell>
          <cell r="E55" t="str">
            <v>Paku</v>
          </cell>
          <cell r="I55" t="str">
            <v>Kg</v>
          </cell>
          <cell r="J55">
            <v>12500</v>
          </cell>
          <cell r="K55" t="str">
            <v>Di Lokasi Pekerjaan</v>
          </cell>
        </row>
        <row r="56">
          <cell r="C56">
            <v>12</v>
          </cell>
          <cell r="E56" t="str">
            <v>Kayu Begisting</v>
          </cell>
          <cell r="I56" t="str">
            <v>M3</v>
          </cell>
          <cell r="J56">
            <v>1800000</v>
          </cell>
          <cell r="K56" t="str">
            <v>Di Lokasi Pekerjaan</v>
          </cell>
        </row>
        <row r="57">
          <cell r="C57">
            <v>13</v>
          </cell>
          <cell r="E57" t="str">
            <v>Kayu Perancah</v>
          </cell>
          <cell r="I57" t="str">
            <v>M3</v>
          </cell>
          <cell r="J57">
            <v>1500000</v>
          </cell>
          <cell r="K57" t="str">
            <v>Di Lokasi Pekerjaan</v>
          </cell>
        </row>
        <row r="58">
          <cell r="C58">
            <v>14</v>
          </cell>
          <cell r="E58" t="str">
            <v>Tripleks</v>
          </cell>
          <cell r="I58" t="str">
            <v>Lbr</v>
          </cell>
          <cell r="J58">
            <v>160000</v>
          </cell>
          <cell r="K58" t="str">
            <v>Di Lokasi Pekerjaan</v>
          </cell>
        </row>
        <row r="59">
          <cell r="C59">
            <v>15</v>
          </cell>
          <cell r="E59" t="str">
            <v>Solar</v>
          </cell>
          <cell r="I59" t="str">
            <v>Lt</v>
          </cell>
          <cell r="J59">
            <v>8500</v>
          </cell>
          <cell r="K59" t="str">
            <v>Di Base Camp</v>
          </cell>
        </row>
        <row r="60">
          <cell r="C60">
            <v>16</v>
          </cell>
          <cell r="E60" t="str">
            <v>Bensin</v>
          </cell>
          <cell r="I60" t="str">
            <v>Lt</v>
          </cell>
          <cell r="J60">
            <v>6000</v>
          </cell>
          <cell r="K60" t="str">
            <v>Di Base Camp</v>
          </cell>
        </row>
        <row r="61">
          <cell r="C61">
            <v>17</v>
          </cell>
          <cell r="E61" t="str">
            <v>Besi Beton (Polos)</v>
          </cell>
          <cell r="I61" t="str">
            <v>Kg</v>
          </cell>
          <cell r="J61">
            <v>10350</v>
          </cell>
          <cell r="K61" t="str">
            <v>Di Base Camp</v>
          </cell>
        </row>
        <row r="62">
          <cell r="C62">
            <v>18</v>
          </cell>
          <cell r="E62" t="str">
            <v>Kawat Beton</v>
          </cell>
          <cell r="I62" t="str">
            <v>Kg</v>
          </cell>
          <cell r="J62">
            <v>12500</v>
          </cell>
          <cell r="K62" t="str">
            <v>Di Base Camp</v>
          </cell>
        </row>
        <row r="63">
          <cell r="C63">
            <v>19</v>
          </cell>
          <cell r="E63" t="str">
            <v>Minyak Tanah</v>
          </cell>
          <cell r="I63" t="str">
            <v>Lt</v>
          </cell>
          <cell r="J63">
            <v>8550</v>
          </cell>
          <cell r="K63" t="str">
            <v>Di Base Camp</v>
          </cell>
        </row>
        <row r="64">
          <cell r="C64">
            <v>20</v>
          </cell>
          <cell r="E64" t="str">
            <v>O l i</v>
          </cell>
          <cell r="I64" t="str">
            <v>Lt</v>
          </cell>
          <cell r="J64">
            <v>25000</v>
          </cell>
          <cell r="K64" t="str">
            <v>Di Base Camp</v>
          </cell>
        </row>
        <row r="65">
          <cell r="C65">
            <v>21</v>
          </cell>
          <cell r="E65" t="str">
            <v>Gemuk/Grease</v>
          </cell>
          <cell r="I65" t="str">
            <v>Kg</v>
          </cell>
          <cell r="J65">
            <v>40000</v>
          </cell>
          <cell r="K65" t="str">
            <v>Di Base Camp</v>
          </cell>
        </row>
        <row r="66">
          <cell r="C66">
            <v>22</v>
          </cell>
          <cell r="E66" t="str">
            <v>Agregat Pokok</v>
          </cell>
          <cell r="I66" t="str">
            <v>M3</v>
          </cell>
          <cell r="J66">
            <v>159872.23000000001</v>
          </cell>
          <cell r="K66" t="str">
            <v>Di Base Camp</v>
          </cell>
        </row>
        <row r="67">
          <cell r="C67">
            <v>23</v>
          </cell>
          <cell r="E67" t="str">
            <v>Agregat Pengunci</v>
          </cell>
          <cell r="I67" t="str">
            <v>M3</v>
          </cell>
          <cell r="J67">
            <v>159872.23000000001</v>
          </cell>
          <cell r="K67" t="str">
            <v>Di Base Camp</v>
          </cell>
        </row>
        <row r="68">
          <cell r="C68">
            <v>24</v>
          </cell>
          <cell r="E68" t="str">
            <v>Agregat Penutup</v>
          </cell>
          <cell r="I68" t="str">
            <v>M3</v>
          </cell>
          <cell r="J68">
            <v>158800</v>
          </cell>
          <cell r="K68" t="str">
            <v>Di Lokasi Pekerjaan</v>
          </cell>
        </row>
        <row r="69">
          <cell r="C69">
            <v>25</v>
          </cell>
          <cell r="E69" t="str">
            <v>Agregat Klas A</v>
          </cell>
          <cell r="I69" t="str">
            <v>M3</v>
          </cell>
          <cell r="J69">
            <v>370021.98</v>
          </cell>
          <cell r="K69" t="str">
            <v>Di Lokasi Pekerjaan</v>
          </cell>
        </row>
        <row r="70">
          <cell r="C70">
            <v>26</v>
          </cell>
          <cell r="E70" t="str">
            <v>Agregat Klas B</v>
          </cell>
          <cell r="I70" t="str">
            <v>M3</v>
          </cell>
          <cell r="J70">
            <v>348910.67</v>
          </cell>
          <cell r="K70" t="str">
            <v>Di Lokasi Pekerjaan</v>
          </cell>
        </row>
        <row r="71">
          <cell r="C71">
            <v>27</v>
          </cell>
          <cell r="E71" t="str">
            <v>Cat Thermoplastics</v>
          </cell>
          <cell r="I71" t="str">
            <v>Kg</v>
          </cell>
          <cell r="J71">
            <v>80000</v>
          </cell>
          <cell r="K71" t="str">
            <v>Di Lokasi Pekerjaan</v>
          </cell>
        </row>
        <row r="72">
          <cell r="C72">
            <v>28</v>
          </cell>
          <cell r="E72" t="str">
            <v>Minyak Cat</v>
          </cell>
          <cell r="I72" t="str">
            <v>Kg</v>
          </cell>
          <cell r="J72">
            <v>20000</v>
          </cell>
          <cell r="K72" t="str">
            <v>Di Lokasi Pekerjaan</v>
          </cell>
        </row>
        <row r="73">
          <cell r="C73">
            <v>29</v>
          </cell>
          <cell r="E73" t="str">
            <v>Glass Bit</v>
          </cell>
          <cell r="I73" t="str">
            <v>Kg</v>
          </cell>
          <cell r="J73">
            <v>20000</v>
          </cell>
          <cell r="K73" t="str">
            <v>Di Lokasi Pekerjaan</v>
          </cell>
        </row>
        <row r="74">
          <cell r="C74">
            <v>30</v>
          </cell>
          <cell r="E74" t="str">
            <v>Rambu Lalu Lintas Jenis HIG</v>
          </cell>
          <cell r="I74" t="str">
            <v>Bh</v>
          </cell>
          <cell r="J74">
            <v>600000</v>
          </cell>
          <cell r="K74" t="str">
            <v>Di Lokasi Pekerjaan</v>
          </cell>
        </row>
        <row r="75">
          <cell r="C75">
            <v>31</v>
          </cell>
          <cell r="E75" t="str">
            <v>Rel Pengaman</v>
          </cell>
          <cell r="I75" t="str">
            <v>M'</v>
          </cell>
          <cell r="J75">
            <v>650000</v>
          </cell>
          <cell r="K75" t="str">
            <v>Di Lokasi Pekerjaan</v>
          </cell>
        </row>
        <row r="76">
          <cell r="C76">
            <v>32</v>
          </cell>
          <cell r="E76" t="str">
            <v>Pipa Baja Bergelombang</v>
          </cell>
          <cell r="I76" t="str">
            <v>Ton</v>
          </cell>
          <cell r="J76">
            <v>25000000</v>
          </cell>
          <cell r="K76" t="str">
            <v>Di Lokasi Pekerjaan</v>
          </cell>
        </row>
        <row r="77">
          <cell r="C77">
            <v>33</v>
          </cell>
          <cell r="E77" t="str">
            <v>Bronjong Pabrikasi</v>
          </cell>
          <cell r="I77" t="str">
            <v>M3</v>
          </cell>
          <cell r="J77">
            <v>346000</v>
          </cell>
          <cell r="K77" t="str">
            <v>Di Lokasi Pekerjaan</v>
          </cell>
        </row>
        <row r="80">
          <cell r="C80" t="str">
            <v/>
          </cell>
          <cell r="J80" t="str">
            <v>HARGA</v>
          </cell>
        </row>
        <row r="81">
          <cell r="C81" t="str">
            <v>NO.</v>
          </cell>
          <cell r="D81" t="str">
            <v>U R A I A N</v>
          </cell>
          <cell r="I81" t="str">
            <v>SATUAN</v>
          </cell>
          <cell r="J81" t="str">
            <v>SATUAN</v>
          </cell>
          <cell r="K81" t="str">
            <v>KETERANGAN</v>
          </cell>
        </row>
        <row r="82">
          <cell r="C82" t="str">
            <v/>
          </cell>
          <cell r="J82" t="str">
            <v>(Rp.)</v>
          </cell>
          <cell r="K82" t="str">
            <v/>
          </cell>
        </row>
        <row r="84">
          <cell r="C84" t="str">
            <v>C.</v>
          </cell>
          <cell r="E84" t="str">
            <v>Alat :</v>
          </cell>
        </row>
        <row r="85">
          <cell r="C85">
            <v>1</v>
          </cell>
          <cell r="E85" t="str">
            <v>Dump Truck 6 Ton</v>
          </cell>
          <cell r="I85" t="str">
            <v>Jam</v>
          </cell>
          <cell r="J85">
            <v>225297</v>
          </cell>
        </row>
        <row r="86">
          <cell r="C86">
            <v>2</v>
          </cell>
          <cell r="E86" t="str">
            <v>A.M.P</v>
          </cell>
          <cell r="I86" t="str">
            <v>Jam</v>
          </cell>
          <cell r="J86">
            <v>3337396</v>
          </cell>
        </row>
        <row r="87">
          <cell r="C87">
            <v>3</v>
          </cell>
          <cell r="E87" t="str">
            <v>Generator Set</v>
          </cell>
          <cell r="I87" t="str">
            <v>Jam</v>
          </cell>
          <cell r="J87">
            <v>274177</v>
          </cell>
        </row>
        <row r="88">
          <cell r="C88">
            <v>4</v>
          </cell>
          <cell r="E88" t="str">
            <v>Wheel Loader</v>
          </cell>
          <cell r="I88" t="str">
            <v>Jam</v>
          </cell>
          <cell r="J88">
            <v>337088</v>
          </cell>
        </row>
        <row r="89">
          <cell r="C89">
            <v>5</v>
          </cell>
          <cell r="E89" t="str">
            <v>Asphalt Finisher</v>
          </cell>
          <cell r="I89" t="str">
            <v>Jam</v>
          </cell>
          <cell r="J89">
            <v>180721</v>
          </cell>
        </row>
        <row r="90">
          <cell r="C90">
            <v>6</v>
          </cell>
          <cell r="E90" t="str">
            <v>Vibro Roller</v>
          </cell>
          <cell r="I90" t="str">
            <v>Jam</v>
          </cell>
          <cell r="J90">
            <v>216173</v>
          </cell>
        </row>
        <row r="91">
          <cell r="C91">
            <v>7</v>
          </cell>
          <cell r="E91" t="str">
            <v>Air Compressor</v>
          </cell>
          <cell r="I91" t="str">
            <v>Jam</v>
          </cell>
          <cell r="J91">
            <v>111654</v>
          </cell>
        </row>
        <row r="92">
          <cell r="C92">
            <v>8</v>
          </cell>
          <cell r="E92" t="str">
            <v>Concrete Mixer</v>
          </cell>
          <cell r="I92" t="str">
            <v>Jam</v>
          </cell>
          <cell r="J92">
            <v>22405</v>
          </cell>
        </row>
        <row r="93">
          <cell r="C93">
            <v>9</v>
          </cell>
          <cell r="E93" t="str">
            <v>Concrete Vibrator</v>
          </cell>
          <cell r="I93" t="str">
            <v>Jam</v>
          </cell>
          <cell r="J93">
            <v>17380</v>
          </cell>
        </row>
        <row r="94">
          <cell r="C94">
            <v>10</v>
          </cell>
          <cell r="E94" t="str">
            <v>Tamper</v>
          </cell>
          <cell r="I94" t="str">
            <v>Jam</v>
          </cell>
          <cell r="J94">
            <v>21513</v>
          </cell>
        </row>
        <row r="95">
          <cell r="C95">
            <v>11</v>
          </cell>
          <cell r="E95" t="str">
            <v>Motor Grader</v>
          </cell>
          <cell r="I95" t="str">
            <v>Jam</v>
          </cell>
          <cell r="J95">
            <v>360289</v>
          </cell>
        </row>
        <row r="96">
          <cell r="C96">
            <v>12</v>
          </cell>
          <cell r="E96" t="str">
            <v>Asphalt Sprayer</v>
          </cell>
          <cell r="I96" t="str">
            <v>Jam</v>
          </cell>
          <cell r="J96">
            <v>93841</v>
          </cell>
        </row>
        <row r="97">
          <cell r="C97">
            <v>13</v>
          </cell>
          <cell r="E97" t="str">
            <v>Water Tank Truck</v>
          </cell>
          <cell r="I97" t="str">
            <v>Jam</v>
          </cell>
          <cell r="J97">
            <v>227814</v>
          </cell>
        </row>
        <row r="98">
          <cell r="C98">
            <v>14</v>
          </cell>
          <cell r="E98" t="str">
            <v>Pompa Air</v>
          </cell>
          <cell r="I98" t="str">
            <v>Jam</v>
          </cell>
          <cell r="J98">
            <v>16542</v>
          </cell>
        </row>
        <row r="99">
          <cell r="C99">
            <v>15</v>
          </cell>
          <cell r="E99" t="str">
            <v>Three Whell Roller</v>
          </cell>
          <cell r="I99" t="str">
            <v>Jam</v>
          </cell>
          <cell r="J99">
            <v>161841</v>
          </cell>
        </row>
        <row r="100">
          <cell r="C100">
            <v>16</v>
          </cell>
          <cell r="E100" t="str">
            <v>Tandem Roller</v>
          </cell>
          <cell r="I100" t="str">
            <v>Jam</v>
          </cell>
          <cell r="J100">
            <v>208621</v>
          </cell>
        </row>
        <row r="101">
          <cell r="C101">
            <v>17</v>
          </cell>
          <cell r="E101" t="str">
            <v>Pneumatic Tyre Roller</v>
          </cell>
          <cell r="I101" t="str">
            <v>Jam</v>
          </cell>
          <cell r="J101">
            <v>232640</v>
          </cell>
        </row>
        <row r="102">
          <cell r="C102">
            <v>18</v>
          </cell>
          <cell r="E102" t="str">
            <v>Excavator</v>
          </cell>
          <cell r="I102" t="str">
            <v>Jam</v>
          </cell>
          <cell r="J102">
            <v>325928</v>
          </cell>
        </row>
        <row r="103">
          <cell r="C103">
            <v>19</v>
          </cell>
          <cell r="E103" t="str">
            <v>Stone Crusher</v>
          </cell>
          <cell r="I103" t="str">
            <v>Jam</v>
          </cell>
          <cell r="J103">
            <v>485528</v>
          </cell>
        </row>
        <row r="104">
          <cell r="C104">
            <v>20</v>
          </cell>
          <cell r="E104" t="str">
            <v>Breaker</v>
          </cell>
          <cell r="I104" t="str">
            <v>Jam</v>
          </cell>
          <cell r="J104">
            <v>39159</v>
          </cell>
        </row>
        <row r="107">
          <cell r="J107" t="str">
            <v>Kupang, 25 Januari 2008</v>
          </cell>
        </row>
        <row r="109">
          <cell r="J109" t="str">
            <v>PT. HUTAMA MITRA NUSANTARA</v>
          </cell>
        </row>
        <row r="115">
          <cell r="J115" t="str">
            <v>ABDUL RAHMAN</v>
          </cell>
        </row>
        <row r="116">
          <cell r="J116" t="str">
            <v>Direktur</v>
          </cell>
        </row>
      </sheetData>
      <sheetData sheetId="4" refreshError="1">
        <row r="1">
          <cell r="C1" t="str">
            <v>PERHITUNGAN ANALISA ANGKUTAN MATERIAL</v>
          </cell>
        </row>
        <row r="2">
          <cell r="C2" t="str">
            <v>( MATERIAL DARI QUARRY)</v>
          </cell>
        </row>
        <row r="4">
          <cell r="C4" t="str">
            <v>No. Paket Kontrak</v>
          </cell>
          <cell r="F4" t="str">
            <v>:</v>
          </cell>
          <cell r="G4">
            <v>0</v>
          </cell>
        </row>
        <row r="5">
          <cell r="C5" t="str">
            <v>Nama Paket</v>
          </cell>
          <cell r="F5" t="str">
            <v>:</v>
          </cell>
          <cell r="G5" t="str">
            <v>Pembangunan Jalan Oekabiti-Oemoro-Panite</v>
          </cell>
        </row>
        <row r="6">
          <cell r="C6" t="str">
            <v>Prop/Kab/Kodya</v>
          </cell>
          <cell r="F6" t="str">
            <v>:</v>
          </cell>
          <cell r="G6" t="str">
            <v>Nusa Tenggara Timur / Kab. Kupang</v>
          </cell>
        </row>
        <row r="7">
          <cell r="C7" t="str">
            <v>Panjang Efektif</v>
          </cell>
          <cell r="F7" t="str">
            <v>:</v>
          </cell>
          <cell r="G7">
            <v>10.5</v>
          </cell>
          <cell r="H7" t="str">
            <v>Km</v>
          </cell>
        </row>
        <row r="8">
          <cell r="C8" t="str">
            <v>Nama Peserta Lelang</v>
          </cell>
          <cell r="F8" t="str">
            <v>:</v>
          </cell>
          <cell r="G8" t="str">
            <v>PT. HUTAMA MITRA NUSANTARA</v>
          </cell>
        </row>
        <row r="12">
          <cell r="C12" t="str">
            <v>ASUMSI :</v>
          </cell>
        </row>
        <row r="13">
          <cell r="C13" t="str">
            <v>-</v>
          </cell>
          <cell r="D13" t="str">
            <v>Angkutan ke lokasi pekerjaan/Base Camp menggunakan Dump Truck</v>
          </cell>
        </row>
        <row r="14">
          <cell r="C14" t="str">
            <v>-</v>
          </cell>
          <cell r="D14" t="str">
            <v>Memuat ke Dump Truck menggunakan Wheel Loader</v>
          </cell>
        </row>
        <row r="15">
          <cell r="C15" t="str">
            <v>-</v>
          </cell>
          <cell r="D15" t="str">
            <v>Jarak angkut rata-rata Quarry ke Lokasi Pekerjaan :</v>
          </cell>
        </row>
        <row r="16">
          <cell r="D16">
            <v>1</v>
          </cell>
          <cell r="E16" t="str">
            <v>Batu Kali/Gunung &amp; Pasir untuk Pek. Pasangan</v>
          </cell>
          <cell r="M16" t="str">
            <v>=</v>
          </cell>
          <cell r="N16">
            <v>20</v>
          </cell>
          <cell r="O16" t="str">
            <v>Km</v>
          </cell>
        </row>
        <row r="17">
          <cell r="D17">
            <v>2</v>
          </cell>
          <cell r="E17" t="str">
            <v>Batu Kali/Gunung &amp; Pasir untuk Produksi Agregat/Hotmix</v>
          </cell>
          <cell r="M17" t="str">
            <v>=</v>
          </cell>
          <cell r="N17">
            <v>10</v>
          </cell>
          <cell r="O17" t="str">
            <v>Km</v>
          </cell>
        </row>
        <row r="18">
          <cell r="D18">
            <v>3</v>
          </cell>
          <cell r="E18" t="str">
            <v>Bahan timbunan pilihan</v>
          </cell>
          <cell r="M18" t="str">
            <v>=</v>
          </cell>
          <cell r="N18">
            <v>15</v>
          </cell>
          <cell r="O18" t="str">
            <v>Km</v>
          </cell>
        </row>
        <row r="19">
          <cell r="C19" t="str">
            <v>-</v>
          </cell>
          <cell r="D19" t="str">
            <v>Jarak angkut rata-rata Base Camp ke Lokasi Pekerjaan :</v>
          </cell>
          <cell r="M19" t="str">
            <v>=</v>
          </cell>
          <cell r="N19">
            <v>40</v>
          </cell>
          <cell r="O19" t="str">
            <v>Km</v>
          </cell>
        </row>
        <row r="21">
          <cell r="M21" t="str">
            <v/>
          </cell>
        </row>
        <row r="22">
          <cell r="C22" t="str">
            <v>-</v>
          </cell>
          <cell r="D22" t="str">
            <v>Wheel Loader</v>
          </cell>
        </row>
        <row r="23">
          <cell r="D23" t="str">
            <v>-</v>
          </cell>
          <cell r="E23" t="str">
            <v xml:space="preserve">Kapasitas bucket  </v>
          </cell>
          <cell r="I23" t="str">
            <v>( Vwl )</v>
          </cell>
          <cell r="M23" t="str">
            <v>=</v>
          </cell>
          <cell r="N23">
            <v>1.5</v>
          </cell>
          <cell r="O23" t="str">
            <v>M3</v>
          </cell>
        </row>
        <row r="24">
          <cell r="D24" t="str">
            <v>-</v>
          </cell>
          <cell r="E24" t="str">
            <v>Faktor Koreksi  :</v>
          </cell>
          <cell r="I24" t="str">
            <v>( F )</v>
          </cell>
          <cell r="K24" t="str">
            <v>(f1  x  f2  x  f3)</v>
          </cell>
          <cell r="M24" t="str">
            <v>=</v>
          </cell>
          <cell r="N24">
            <v>0.68889999999999996</v>
          </cell>
        </row>
        <row r="25">
          <cell r="F25" t="str">
            <v>-</v>
          </cell>
          <cell r="G25" t="str">
            <v xml:space="preserve">Efesiensi alat   </v>
          </cell>
          <cell r="I25" t="str">
            <v>( f1 )</v>
          </cell>
          <cell r="M25" t="str">
            <v>=</v>
          </cell>
          <cell r="N25">
            <v>0.83</v>
          </cell>
        </row>
        <row r="26">
          <cell r="F26" t="str">
            <v>-</v>
          </cell>
          <cell r="G26" t="str">
            <v>Berat volume</v>
          </cell>
          <cell r="I26" t="str">
            <v>( f2 )</v>
          </cell>
          <cell r="M26" t="str">
            <v>=</v>
          </cell>
          <cell r="N26">
            <v>1</v>
          </cell>
        </row>
        <row r="27">
          <cell r="F27" t="str">
            <v>-</v>
          </cell>
          <cell r="G27" t="str">
            <v xml:space="preserve">Isian bucket           </v>
          </cell>
          <cell r="I27" t="str">
            <v>( f3 )</v>
          </cell>
          <cell r="M27" t="str">
            <v>=</v>
          </cell>
          <cell r="N27">
            <v>0.83</v>
          </cell>
        </row>
        <row r="28">
          <cell r="D28" t="str">
            <v>-</v>
          </cell>
          <cell r="E28" t="str">
            <v>Cycle Time</v>
          </cell>
          <cell r="I28" t="str">
            <v>( Ct )</v>
          </cell>
          <cell r="M28" t="str">
            <v>=</v>
          </cell>
          <cell r="N28">
            <v>0.03</v>
          </cell>
          <cell r="O28" t="str">
            <v>Jam</v>
          </cell>
        </row>
        <row r="29">
          <cell r="D29" t="str">
            <v>-</v>
          </cell>
          <cell r="E29" t="str">
            <v xml:space="preserve">Produksi perjam </v>
          </cell>
          <cell r="I29" t="str">
            <v>Qwl</v>
          </cell>
          <cell r="J29" t="str">
            <v>=</v>
          </cell>
          <cell r="K29" t="str">
            <v>( F x  Vwl ) / Ct</v>
          </cell>
          <cell r="M29" t="str">
            <v>=</v>
          </cell>
          <cell r="N29">
            <v>34.445</v>
          </cell>
          <cell r="O29" t="str">
            <v>M3/Jam</v>
          </cell>
        </row>
        <row r="31">
          <cell r="D31" t="str">
            <v>-</v>
          </cell>
          <cell r="E31" t="str">
            <v>Harga satuan operasional Wheel Loader</v>
          </cell>
          <cell r="M31" t="str">
            <v>=</v>
          </cell>
          <cell r="N31">
            <v>337088</v>
          </cell>
          <cell r="O31" t="str">
            <v>/Jam</v>
          </cell>
        </row>
        <row r="32">
          <cell r="D32" t="str">
            <v>-</v>
          </cell>
          <cell r="E32" t="str">
            <v>Biaya Wheel Loader untuk Mengisi DT</v>
          </cell>
          <cell r="M32" t="str">
            <v xml:space="preserve">Rp. </v>
          </cell>
          <cell r="N32">
            <v>9786.2679634199449</v>
          </cell>
          <cell r="O32" t="str">
            <v>/M3</v>
          </cell>
        </row>
        <row r="34">
          <cell r="C34" t="str">
            <v>1.</v>
          </cell>
          <cell r="D34" t="str">
            <v>Batu Kali/Gunung &amp; Pasir untuk Pek. Pasangan</v>
          </cell>
        </row>
        <row r="35">
          <cell r="D35" t="str">
            <v>a.</v>
          </cell>
          <cell r="E35" t="str">
            <v>Dump Truck</v>
          </cell>
        </row>
        <row r="36">
          <cell r="D36" t="str">
            <v>-</v>
          </cell>
          <cell r="E36" t="str">
            <v>Kapasitas Dump Truck</v>
          </cell>
          <cell r="L36" t="str">
            <v>( Vdt )</v>
          </cell>
          <cell r="M36" t="str">
            <v>=</v>
          </cell>
          <cell r="N36">
            <v>6</v>
          </cell>
          <cell r="O36" t="str">
            <v>Ton</v>
          </cell>
        </row>
        <row r="37">
          <cell r="E37" t="str">
            <v>Berat Jenis Pasir</v>
          </cell>
          <cell r="F37" t="str">
            <v>=</v>
          </cell>
          <cell r="G37">
            <v>1.7</v>
          </cell>
          <cell r="I37" t="str">
            <v>T/M3</v>
          </cell>
          <cell r="M37" t="str">
            <v>=</v>
          </cell>
          <cell r="N37">
            <v>3.5294117647058822</v>
          </cell>
          <cell r="O37" t="str">
            <v>M3</v>
          </cell>
        </row>
        <row r="38">
          <cell r="D38" t="str">
            <v>-</v>
          </cell>
          <cell r="E38" t="str">
            <v>Jarak angkut rata-rata</v>
          </cell>
          <cell r="L38" t="str">
            <v>( d )</v>
          </cell>
          <cell r="M38" t="str">
            <v>=</v>
          </cell>
          <cell r="N38">
            <v>20</v>
          </cell>
          <cell r="O38" t="str">
            <v>Km</v>
          </cell>
        </row>
        <row r="39">
          <cell r="D39" t="str">
            <v>-</v>
          </cell>
          <cell r="E39" t="str">
            <v>Kecepatan rata-rata :</v>
          </cell>
          <cell r="F39" t="str">
            <v>-</v>
          </cell>
          <cell r="G39" t="str">
            <v>Berangkat (isi)</v>
          </cell>
          <cell r="L39" t="str">
            <v>( Vi )</v>
          </cell>
          <cell r="M39" t="str">
            <v>=</v>
          </cell>
          <cell r="N39">
            <v>30</v>
          </cell>
          <cell r="O39" t="str">
            <v>Km/Jam</v>
          </cell>
        </row>
        <row r="40">
          <cell r="F40" t="str">
            <v>-</v>
          </cell>
          <cell r="G40" t="str">
            <v>Kembali (kosong)</v>
          </cell>
          <cell r="L40" t="str">
            <v>( Vk )</v>
          </cell>
          <cell r="M40" t="str">
            <v>=</v>
          </cell>
          <cell r="N40">
            <v>40</v>
          </cell>
          <cell r="O40" t="str">
            <v>Km/Jam</v>
          </cell>
        </row>
        <row r="41">
          <cell r="D41" t="str">
            <v>-</v>
          </cell>
          <cell r="E41" t="str">
            <v>Faktor Koreksi  :</v>
          </cell>
          <cell r="L41" t="str">
            <v>( F )</v>
          </cell>
          <cell r="M41" t="str">
            <v>=</v>
          </cell>
          <cell r="N41">
            <v>0.83</v>
          </cell>
        </row>
        <row r="42">
          <cell r="D42" t="str">
            <v>-</v>
          </cell>
          <cell r="E42" t="str">
            <v xml:space="preserve">Efesiensi alat   </v>
          </cell>
          <cell r="L42" t="str">
            <v>( f1 )</v>
          </cell>
          <cell r="M42" t="str">
            <v>=</v>
          </cell>
          <cell r="N42">
            <v>0.83</v>
          </cell>
        </row>
        <row r="43">
          <cell r="D43" t="str">
            <v>-</v>
          </cell>
          <cell r="E43" t="str">
            <v xml:space="preserve">Berat volume material </v>
          </cell>
          <cell r="L43" t="str">
            <v>( f2 )</v>
          </cell>
          <cell r="M43" t="str">
            <v>=</v>
          </cell>
          <cell r="N43">
            <v>1</v>
          </cell>
        </row>
        <row r="44">
          <cell r="D44" t="str">
            <v>-</v>
          </cell>
          <cell r="E44" t="str">
            <v xml:space="preserve">Cycle Time </v>
          </cell>
          <cell r="L44" t="str">
            <v>( Ct )</v>
          </cell>
          <cell r="N44">
            <v>1.3524651405053238</v>
          </cell>
          <cell r="O44" t="str">
            <v>Jam</v>
          </cell>
        </row>
        <row r="45">
          <cell r="F45" t="str">
            <v>-</v>
          </cell>
          <cell r="G45" t="str">
            <v>Berangkat (isi)</v>
          </cell>
          <cell r="I45" t="str">
            <v>( c1 )</v>
          </cell>
          <cell r="J45" t="str">
            <v>=</v>
          </cell>
          <cell r="K45" t="str">
            <v>( d / Vi )</v>
          </cell>
          <cell r="M45" t="str">
            <v>=</v>
          </cell>
          <cell r="N45">
            <v>0.67</v>
          </cell>
          <cell r="O45" t="str">
            <v>Jam</v>
          </cell>
        </row>
        <row r="46">
          <cell r="F46" t="str">
            <v>-</v>
          </cell>
          <cell r="G46" t="str">
            <v>Kembali (kosong)</v>
          </cell>
          <cell r="I46" t="str">
            <v>( c2 )</v>
          </cell>
          <cell r="J46" t="str">
            <v>=</v>
          </cell>
          <cell r="K46" t="str">
            <v>( d / Vk )</v>
          </cell>
          <cell r="M46" t="str">
            <v>=</v>
          </cell>
          <cell r="N46">
            <v>0.5</v>
          </cell>
          <cell r="O46" t="str">
            <v>Jam</v>
          </cell>
        </row>
        <row r="47">
          <cell r="F47" t="str">
            <v>-</v>
          </cell>
          <cell r="G47" t="str">
            <v>Muat</v>
          </cell>
          <cell r="I47" t="str">
            <v>( c3 )</v>
          </cell>
          <cell r="J47" t="str">
            <v>=</v>
          </cell>
          <cell r="K47" t="str">
            <v xml:space="preserve">( Vdt / Vwl ) </v>
          </cell>
          <cell r="M47" t="str">
            <v>=</v>
          </cell>
          <cell r="N47">
            <v>0.10246514050532392</v>
          </cell>
          <cell r="O47" t="str">
            <v>Jam</v>
          </cell>
        </row>
        <row r="48">
          <cell r="F48" t="str">
            <v>-</v>
          </cell>
          <cell r="G48" t="str">
            <v xml:space="preserve">Tunggu, putar </v>
          </cell>
          <cell r="I48" t="str">
            <v>( c4 )</v>
          </cell>
          <cell r="M48" t="str">
            <v>=</v>
          </cell>
          <cell r="N48">
            <v>0.08</v>
          </cell>
          <cell r="O48" t="str">
            <v>Jam</v>
          </cell>
        </row>
        <row r="50">
          <cell r="D50" t="str">
            <v>-</v>
          </cell>
          <cell r="E50" t="str">
            <v xml:space="preserve">Produksi perjam </v>
          </cell>
          <cell r="I50" t="str">
            <v>Qdt</v>
          </cell>
          <cell r="J50" t="str">
            <v>=</v>
          </cell>
          <cell r="K50" t="str">
            <v>( Vdt x F )/Ct</v>
          </cell>
          <cell r="M50" t="str">
            <v>=</v>
          </cell>
          <cell r="N50">
            <v>2.1659999999999999</v>
          </cell>
          <cell r="O50" t="str">
            <v>M3/Jam</v>
          </cell>
        </row>
        <row r="52">
          <cell r="D52" t="str">
            <v>-</v>
          </cell>
          <cell r="E52" t="str">
            <v>Harga satuan operasional D.T</v>
          </cell>
          <cell r="M52" t="str">
            <v>=</v>
          </cell>
          <cell r="N52">
            <v>225297</v>
          </cell>
          <cell r="O52" t="str">
            <v>/Jam</v>
          </cell>
        </row>
        <row r="54">
          <cell r="D54" t="str">
            <v>-</v>
          </cell>
          <cell r="E54" t="str">
            <v>Biaya angkutan</v>
          </cell>
          <cell r="M54" t="str">
            <v xml:space="preserve">Rp. </v>
          </cell>
          <cell r="N54">
            <v>104015.23545706371</v>
          </cell>
          <cell r="O54" t="str">
            <v>/M3</v>
          </cell>
        </row>
        <row r="56">
          <cell r="D56" t="str">
            <v>b.</v>
          </cell>
          <cell r="E56" t="str">
            <v>Harga dasar satuan</v>
          </cell>
          <cell r="F56" t="str">
            <v>:</v>
          </cell>
        </row>
        <row r="57">
          <cell r="D57" t="str">
            <v>1.</v>
          </cell>
          <cell r="E57" t="str">
            <v>BATU KALI</v>
          </cell>
        </row>
        <row r="58">
          <cell r="D58" t="str">
            <v>-</v>
          </cell>
          <cell r="E58" t="str">
            <v>Harga material di lokasi Penambangan</v>
          </cell>
          <cell r="M58" t="str">
            <v>Rp.</v>
          </cell>
          <cell r="N58">
            <v>40000</v>
          </cell>
        </row>
        <row r="59">
          <cell r="D59" t="str">
            <v>-</v>
          </cell>
          <cell r="E59" t="str">
            <v>Biaya angkutan ke lokasi Pekerjaan (dari Analisa Angkutan )</v>
          </cell>
          <cell r="M59" t="str">
            <v>Rp.</v>
          </cell>
          <cell r="N59">
            <v>104015.23545706371</v>
          </cell>
        </row>
        <row r="60">
          <cell r="D60" t="str">
            <v>-</v>
          </cell>
          <cell r="E60" t="str">
            <v>Biaya Muat ke Dump Truck</v>
          </cell>
          <cell r="M60" t="str">
            <v>Rp.</v>
          </cell>
          <cell r="N60">
            <v>9786.2679634199449</v>
          </cell>
        </row>
        <row r="61">
          <cell r="E61" t="str">
            <v>Jumlah</v>
          </cell>
          <cell r="K61" t="str">
            <v>Jumlah</v>
          </cell>
          <cell r="M61" t="str">
            <v>Rp.</v>
          </cell>
          <cell r="N61">
            <v>153801.50342048367</v>
          </cell>
        </row>
        <row r="62">
          <cell r="C62" t="str">
            <v/>
          </cell>
          <cell r="E62" t="str">
            <v>Dibulatkan</v>
          </cell>
          <cell r="K62" t="str">
            <v>Dibulatkan</v>
          </cell>
          <cell r="M62" t="str">
            <v>Rp.</v>
          </cell>
          <cell r="N62">
            <v>153800</v>
          </cell>
        </row>
        <row r="63">
          <cell r="M63" t="str">
            <v/>
          </cell>
        </row>
        <row r="64">
          <cell r="D64" t="str">
            <v>2.</v>
          </cell>
          <cell r="E64" t="str">
            <v>PASIR</v>
          </cell>
        </row>
        <row r="65">
          <cell r="D65" t="str">
            <v>-</v>
          </cell>
          <cell r="E65" t="str">
            <v>Harga material di lokasi Penambangan</v>
          </cell>
          <cell r="M65" t="str">
            <v>Rp.</v>
          </cell>
          <cell r="N65">
            <v>45000</v>
          </cell>
        </row>
        <row r="66">
          <cell r="D66" t="str">
            <v>-</v>
          </cell>
          <cell r="E66" t="str">
            <v>Biaya angkutan ke lokasi Pekerjaan (dari Analisa Angkutan )</v>
          </cell>
          <cell r="M66" t="str">
            <v>Rp.</v>
          </cell>
          <cell r="N66">
            <v>104015.23545706371</v>
          </cell>
        </row>
        <row r="67">
          <cell r="D67" t="str">
            <v>-</v>
          </cell>
          <cell r="E67" t="str">
            <v>Biaya Muat ke Dump Truck</v>
          </cell>
          <cell r="M67" t="str">
            <v>Rp.</v>
          </cell>
          <cell r="N67">
            <v>9786.2679634199449</v>
          </cell>
        </row>
        <row r="68">
          <cell r="E68" t="str">
            <v>Jumlah</v>
          </cell>
          <cell r="K68" t="str">
            <v>Jumlah</v>
          </cell>
          <cell r="M68" t="str">
            <v>Rp.</v>
          </cell>
          <cell r="N68">
            <v>158801.50342048367</v>
          </cell>
        </row>
        <row r="69">
          <cell r="E69" t="str">
            <v>Dibulatkan</v>
          </cell>
          <cell r="K69" t="str">
            <v>Dibulatkan</v>
          </cell>
          <cell r="M69" t="str">
            <v>Rp.</v>
          </cell>
          <cell r="N69">
            <v>158800</v>
          </cell>
        </row>
        <row r="71">
          <cell r="C71" t="str">
            <v>2.</v>
          </cell>
          <cell r="D71" t="str">
            <v>Batu Kali/Gunung &amp; Pasir untuk Produksi Agregat/Hotmix</v>
          </cell>
        </row>
        <row r="72">
          <cell r="D72" t="str">
            <v>a.</v>
          </cell>
          <cell r="E72" t="str">
            <v>Dump Truck</v>
          </cell>
        </row>
        <row r="73">
          <cell r="D73" t="str">
            <v>-</v>
          </cell>
          <cell r="E73" t="str">
            <v>Kapasitas Dump Truck</v>
          </cell>
          <cell r="L73" t="str">
            <v>( Vdt )</v>
          </cell>
          <cell r="M73" t="str">
            <v>=</v>
          </cell>
          <cell r="N73">
            <v>6</v>
          </cell>
          <cell r="O73" t="str">
            <v>Ton</v>
          </cell>
        </row>
        <row r="74">
          <cell r="D74" t="str">
            <v>-</v>
          </cell>
          <cell r="E74" t="str">
            <v>Berat Jenis Pasir</v>
          </cell>
          <cell r="F74" t="str">
            <v>=</v>
          </cell>
          <cell r="G74">
            <v>1.7</v>
          </cell>
          <cell r="I74" t="str">
            <v>T/M3</v>
          </cell>
          <cell r="M74" t="str">
            <v>=</v>
          </cell>
          <cell r="N74">
            <v>3.5294117647058822</v>
          </cell>
          <cell r="O74" t="str">
            <v>M3</v>
          </cell>
        </row>
        <row r="75">
          <cell r="D75" t="str">
            <v>-</v>
          </cell>
          <cell r="E75" t="str">
            <v>Jarak angkut rata-rata</v>
          </cell>
          <cell r="L75" t="str">
            <v>( d )</v>
          </cell>
          <cell r="M75" t="str">
            <v>=</v>
          </cell>
          <cell r="N75">
            <v>10</v>
          </cell>
          <cell r="O75" t="str">
            <v>Km</v>
          </cell>
        </row>
        <row r="76">
          <cell r="D76" t="str">
            <v>-</v>
          </cell>
          <cell r="E76" t="str">
            <v>Kecepatan rata-rata :</v>
          </cell>
          <cell r="F76" t="str">
            <v>-</v>
          </cell>
          <cell r="G76" t="str">
            <v>Berangkat (isi)</v>
          </cell>
          <cell r="L76" t="str">
            <v>( Vi )</v>
          </cell>
          <cell r="M76" t="str">
            <v>=</v>
          </cell>
          <cell r="N76">
            <v>30</v>
          </cell>
          <cell r="O76" t="str">
            <v>Km/Jam</v>
          </cell>
        </row>
        <row r="77">
          <cell r="F77" t="str">
            <v>-</v>
          </cell>
          <cell r="G77" t="str">
            <v>Kembali (kosong)</v>
          </cell>
          <cell r="L77" t="str">
            <v>( Vk )</v>
          </cell>
          <cell r="M77" t="str">
            <v>=</v>
          </cell>
          <cell r="N77">
            <v>40</v>
          </cell>
          <cell r="O77" t="str">
            <v>Km/Jam</v>
          </cell>
        </row>
        <row r="78">
          <cell r="D78" t="str">
            <v>-</v>
          </cell>
          <cell r="E78" t="str">
            <v>Faktor Koreksi  :</v>
          </cell>
          <cell r="L78" t="str">
            <v>( F )</v>
          </cell>
          <cell r="M78" t="str">
            <v>=</v>
          </cell>
          <cell r="N78">
            <v>0.83</v>
          </cell>
        </row>
        <row r="79">
          <cell r="D79" t="str">
            <v>-</v>
          </cell>
          <cell r="E79" t="str">
            <v xml:space="preserve">Efesiensi alat   </v>
          </cell>
          <cell r="L79" t="str">
            <v>( f1 )</v>
          </cell>
          <cell r="M79" t="str">
            <v>=</v>
          </cell>
          <cell r="N79">
            <v>0.83</v>
          </cell>
        </row>
        <row r="80">
          <cell r="D80" t="str">
            <v>-</v>
          </cell>
          <cell r="E80" t="str">
            <v xml:space="preserve">Berat volume material </v>
          </cell>
          <cell r="L80" t="str">
            <v>( f2 )</v>
          </cell>
          <cell r="M80" t="str">
            <v>=</v>
          </cell>
          <cell r="N80">
            <v>1</v>
          </cell>
        </row>
        <row r="81">
          <cell r="D81" t="str">
            <v>-</v>
          </cell>
          <cell r="E81" t="str">
            <v xml:space="preserve">Cycle Time </v>
          </cell>
          <cell r="L81" t="str">
            <v>( Ct )</v>
          </cell>
          <cell r="N81">
            <v>0.76246514050532399</v>
          </cell>
          <cell r="O81" t="str">
            <v>Jam</v>
          </cell>
        </row>
        <row r="82">
          <cell r="F82" t="str">
            <v>-</v>
          </cell>
          <cell r="G82" t="str">
            <v>Berangkat (isi)</v>
          </cell>
          <cell r="I82" t="str">
            <v>( c1 )</v>
          </cell>
          <cell r="J82" t="str">
            <v>=</v>
          </cell>
          <cell r="K82" t="str">
            <v>( d / Vi )</v>
          </cell>
          <cell r="M82" t="str">
            <v>=</v>
          </cell>
          <cell r="N82">
            <v>0.33</v>
          </cell>
          <cell r="O82" t="str">
            <v>Jam</v>
          </cell>
        </row>
        <row r="83">
          <cell r="F83" t="str">
            <v>-</v>
          </cell>
          <cell r="G83" t="str">
            <v>Kembali (kosong)</v>
          </cell>
          <cell r="I83" t="str">
            <v>( c2 )</v>
          </cell>
          <cell r="J83" t="str">
            <v>=</v>
          </cell>
          <cell r="K83" t="str">
            <v>( d / Vk )</v>
          </cell>
          <cell r="M83" t="str">
            <v>=</v>
          </cell>
          <cell r="N83">
            <v>0.25</v>
          </cell>
          <cell r="O83" t="str">
            <v>Jam</v>
          </cell>
        </row>
        <row r="84">
          <cell r="F84" t="str">
            <v>-</v>
          </cell>
          <cell r="G84" t="str">
            <v>Muat</v>
          </cell>
          <cell r="I84" t="str">
            <v>( c3 )</v>
          </cell>
          <cell r="J84" t="str">
            <v>=</v>
          </cell>
          <cell r="K84" t="str">
            <v xml:space="preserve">( Vdt / Vwl ) </v>
          </cell>
          <cell r="M84" t="str">
            <v>=</v>
          </cell>
          <cell r="N84">
            <v>0.10246514050532392</v>
          </cell>
          <cell r="O84" t="str">
            <v>Jam</v>
          </cell>
        </row>
        <row r="85">
          <cell r="F85" t="str">
            <v>-</v>
          </cell>
          <cell r="G85" t="str">
            <v xml:space="preserve">Tunggu, putar </v>
          </cell>
          <cell r="I85" t="str">
            <v>( c4 )</v>
          </cell>
          <cell r="M85" t="str">
            <v>=</v>
          </cell>
          <cell r="N85">
            <v>0.08</v>
          </cell>
          <cell r="O85" t="str">
            <v>Jam</v>
          </cell>
        </row>
        <row r="87">
          <cell r="D87" t="str">
            <v>-</v>
          </cell>
          <cell r="E87" t="str">
            <v xml:space="preserve">Produksi perjam </v>
          </cell>
          <cell r="I87" t="str">
            <v>Qdt</v>
          </cell>
          <cell r="J87" t="str">
            <v>=</v>
          </cell>
          <cell r="K87" t="str">
            <v>( Vdt x F )/Ct</v>
          </cell>
          <cell r="M87" t="str">
            <v>=</v>
          </cell>
          <cell r="N87">
            <v>3.8420000000000001</v>
          </cell>
          <cell r="O87" t="str">
            <v>M3/Jam</v>
          </cell>
        </row>
        <row r="89">
          <cell r="D89" t="str">
            <v>-</v>
          </cell>
          <cell r="E89" t="str">
            <v>Harga satuan operasional D.T</v>
          </cell>
          <cell r="M89" t="str">
            <v>=</v>
          </cell>
          <cell r="N89">
            <v>225297</v>
          </cell>
          <cell r="O89" t="str">
            <v>/Jam</v>
          </cell>
        </row>
        <row r="91">
          <cell r="D91" t="str">
            <v>-</v>
          </cell>
          <cell r="E91" t="str">
            <v>Biaya angkutan</v>
          </cell>
          <cell r="M91" t="str">
            <v xml:space="preserve">Rp. </v>
          </cell>
          <cell r="N91">
            <v>58640.551795939617</v>
          </cell>
          <cell r="O91" t="str">
            <v>/M3</v>
          </cell>
        </row>
        <row r="93">
          <cell r="D93" t="str">
            <v>b.</v>
          </cell>
          <cell r="E93" t="str">
            <v>Harga dasar satuan</v>
          </cell>
          <cell r="F93" t="str">
            <v>:</v>
          </cell>
        </row>
        <row r="94">
          <cell r="D94" t="str">
            <v>1.</v>
          </cell>
          <cell r="E94" t="str">
            <v>BATU KALI</v>
          </cell>
        </row>
        <row r="95">
          <cell r="D95" t="str">
            <v>-</v>
          </cell>
          <cell r="E95" t="str">
            <v>Harga material di lokasi Penambangan</v>
          </cell>
          <cell r="M95" t="str">
            <v>Rp.</v>
          </cell>
          <cell r="N95">
            <v>40000</v>
          </cell>
        </row>
        <row r="96">
          <cell r="D96" t="str">
            <v>-</v>
          </cell>
          <cell r="E96" t="str">
            <v>Biaya angkutan ke lokasi Pekerjaan (dari Analisa Angkutan )</v>
          </cell>
          <cell r="M96" t="str">
            <v>Rp.</v>
          </cell>
          <cell r="N96">
            <v>58640.551795939617</v>
          </cell>
        </row>
        <row r="97">
          <cell r="D97" t="str">
            <v>-</v>
          </cell>
          <cell r="E97" t="str">
            <v>Biaya Muat ke Dump Truck</v>
          </cell>
          <cell r="M97" t="str">
            <v>Rp.</v>
          </cell>
          <cell r="N97">
            <v>9786.2679634199449</v>
          </cell>
        </row>
        <row r="98">
          <cell r="D98" t="str">
            <v>Jumlah</v>
          </cell>
          <cell r="K98" t="str">
            <v>Jumlah</v>
          </cell>
          <cell r="M98" t="str">
            <v>Rp.</v>
          </cell>
          <cell r="N98">
            <v>108426.81975935957</v>
          </cell>
        </row>
        <row r="99">
          <cell r="C99" t="str">
            <v/>
          </cell>
          <cell r="D99" t="str">
            <v>Dibulatkan</v>
          </cell>
          <cell r="K99" t="str">
            <v>Dibulatkan</v>
          </cell>
          <cell r="M99" t="str">
            <v>Rp.</v>
          </cell>
          <cell r="N99">
            <v>108400</v>
          </cell>
        </row>
        <row r="101">
          <cell r="D101" t="str">
            <v>2.</v>
          </cell>
          <cell r="E101" t="str">
            <v>PASIR</v>
          </cell>
        </row>
        <row r="102">
          <cell r="D102" t="str">
            <v>-</v>
          </cell>
          <cell r="E102" t="str">
            <v>Harga material di lokasi Penambangan</v>
          </cell>
          <cell r="M102" t="str">
            <v>Rp.</v>
          </cell>
          <cell r="N102">
            <v>45000</v>
          </cell>
        </row>
        <row r="103">
          <cell r="D103" t="str">
            <v>-</v>
          </cell>
          <cell r="E103" t="str">
            <v>Biaya angkutan ke lokasi Pekerjaan (dari Analisa Angkutan )</v>
          </cell>
          <cell r="M103" t="str">
            <v>Rp.</v>
          </cell>
          <cell r="N103">
            <v>58640.551795939617</v>
          </cell>
        </row>
        <row r="104">
          <cell r="D104" t="str">
            <v>-</v>
          </cell>
          <cell r="E104" t="str">
            <v>Biaya Muat ke Dump Truck</v>
          </cell>
          <cell r="M104" t="str">
            <v>Rp.</v>
          </cell>
          <cell r="N104">
            <v>9786.2679634199449</v>
          </cell>
        </row>
        <row r="105">
          <cell r="E105" t="str">
            <v>Jumlah</v>
          </cell>
          <cell r="K105" t="str">
            <v>Jumlah</v>
          </cell>
          <cell r="M105" t="str">
            <v>Rp.</v>
          </cell>
          <cell r="N105">
            <v>113426.81975935957</v>
          </cell>
        </row>
        <row r="106">
          <cell r="E106" t="str">
            <v>Dibulatkan</v>
          </cell>
          <cell r="K106" t="str">
            <v>Dibulatkan</v>
          </cell>
          <cell r="M106" t="str">
            <v>Rp.</v>
          </cell>
          <cell r="N106">
            <v>113400</v>
          </cell>
        </row>
        <row r="108">
          <cell r="C108" t="str">
            <v>3.</v>
          </cell>
          <cell r="D108" t="str">
            <v>MATERIAL TIMBUNAN PILIHAN</v>
          </cell>
        </row>
        <row r="109">
          <cell r="D109" t="str">
            <v>a.</v>
          </cell>
          <cell r="E109" t="str">
            <v>Dump Truck</v>
          </cell>
        </row>
        <row r="110">
          <cell r="D110" t="str">
            <v>-</v>
          </cell>
          <cell r="E110" t="str">
            <v>Kapasitas Dump Truck</v>
          </cell>
          <cell r="L110" t="str">
            <v>( Vdt )</v>
          </cell>
          <cell r="M110" t="str">
            <v>=</v>
          </cell>
          <cell r="N110">
            <v>6</v>
          </cell>
          <cell r="O110" t="str">
            <v>Ton</v>
          </cell>
        </row>
        <row r="111">
          <cell r="D111" t="str">
            <v>-</v>
          </cell>
          <cell r="E111" t="str">
            <v>Berat Jenis Pasir</v>
          </cell>
          <cell r="F111" t="str">
            <v>=</v>
          </cell>
          <cell r="G111">
            <v>1.65</v>
          </cell>
          <cell r="I111" t="str">
            <v>T/M3</v>
          </cell>
          <cell r="M111" t="str">
            <v>=</v>
          </cell>
          <cell r="N111">
            <v>3.6363636363636367</v>
          </cell>
          <cell r="O111" t="str">
            <v>M3</v>
          </cell>
        </row>
        <row r="112">
          <cell r="D112" t="str">
            <v>-</v>
          </cell>
          <cell r="E112" t="str">
            <v>Jarak angkut rata-rata</v>
          </cell>
          <cell r="L112" t="str">
            <v>( d )</v>
          </cell>
          <cell r="M112" t="str">
            <v>=</v>
          </cell>
          <cell r="N112">
            <v>15</v>
          </cell>
          <cell r="O112" t="str">
            <v>Km</v>
          </cell>
        </row>
        <row r="113">
          <cell r="D113" t="str">
            <v>-</v>
          </cell>
          <cell r="E113" t="str">
            <v>Kecepatan rata-rata :</v>
          </cell>
          <cell r="F113" t="str">
            <v>-</v>
          </cell>
          <cell r="G113" t="str">
            <v>Berangkat (isi)</v>
          </cell>
          <cell r="L113" t="str">
            <v>( Vi )</v>
          </cell>
          <cell r="M113" t="str">
            <v>=</v>
          </cell>
          <cell r="N113">
            <v>30</v>
          </cell>
          <cell r="O113" t="str">
            <v>Km/Jam</v>
          </cell>
        </row>
        <row r="114">
          <cell r="F114" t="str">
            <v>-</v>
          </cell>
          <cell r="G114" t="str">
            <v>Kembali (kosong)</v>
          </cell>
          <cell r="L114" t="str">
            <v>( Vk )</v>
          </cell>
          <cell r="M114" t="str">
            <v>=</v>
          </cell>
          <cell r="N114">
            <v>40</v>
          </cell>
          <cell r="O114" t="str">
            <v>Km/Jam</v>
          </cell>
        </row>
        <row r="115">
          <cell r="D115" t="str">
            <v>-</v>
          </cell>
          <cell r="E115" t="str">
            <v>Faktor Koreksi  :</v>
          </cell>
          <cell r="L115" t="str">
            <v>( F )</v>
          </cell>
          <cell r="M115" t="str">
            <v>=</v>
          </cell>
          <cell r="N115">
            <v>0.83</v>
          </cell>
        </row>
        <row r="116">
          <cell r="D116" t="str">
            <v>-</v>
          </cell>
          <cell r="E116" t="str">
            <v xml:space="preserve">Efesiensi alat   </v>
          </cell>
          <cell r="L116" t="str">
            <v>( f1 )</v>
          </cell>
          <cell r="M116" t="str">
            <v>=</v>
          </cell>
          <cell r="N116">
            <v>0.83</v>
          </cell>
        </row>
        <row r="117">
          <cell r="D117" t="str">
            <v>-</v>
          </cell>
          <cell r="E117" t="str">
            <v xml:space="preserve">Berat volume material </v>
          </cell>
          <cell r="L117" t="str">
            <v>( f2 )</v>
          </cell>
          <cell r="M117" t="str">
            <v>=</v>
          </cell>
          <cell r="N117">
            <v>1</v>
          </cell>
        </row>
        <row r="118">
          <cell r="D118" t="str">
            <v>-</v>
          </cell>
          <cell r="E118" t="str">
            <v xml:space="preserve">Cycle Time </v>
          </cell>
          <cell r="L118" t="str">
            <v>( Ct )</v>
          </cell>
          <cell r="N118">
            <v>1.062465140505324</v>
          </cell>
          <cell r="O118" t="str">
            <v>Jam</v>
          </cell>
        </row>
        <row r="119">
          <cell r="F119" t="str">
            <v>-</v>
          </cell>
          <cell r="G119" t="str">
            <v>Berangkat (isi)</v>
          </cell>
          <cell r="I119" t="str">
            <v>( c1 )</v>
          </cell>
          <cell r="J119" t="str">
            <v>=</v>
          </cell>
          <cell r="K119" t="str">
            <v>( d / Vi )</v>
          </cell>
          <cell r="M119" t="str">
            <v>=</v>
          </cell>
          <cell r="N119">
            <v>0.5</v>
          </cell>
          <cell r="O119" t="str">
            <v>Jam</v>
          </cell>
        </row>
        <row r="120">
          <cell r="F120" t="str">
            <v>-</v>
          </cell>
          <cell r="G120" t="str">
            <v>Kembali (kosong)</v>
          </cell>
          <cell r="I120" t="str">
            <v>( c2 )</v>
          </cell>
          <cell r="J120" t="str">
            <v>=</v>
          </cell>
          <cell r="K120" t="str">
            <v>( d / Vk )</v>
          </cell>
          <cell r="M120" t="str">
            <v>=</v>
          </cell>
          <cell r="N120">
            <v>0.38</v>
          </cell>
          <cell r="O120" t="str">
            <v>Jam</v>
          </cell>
        </row>
        <row r="121">
          <cell r="F121" t="str">
            <v>-</v>
          </cell>
          <cell r="G121" t="str">
            <v>Muat</v>
          </cell>
          <cell r="I121" t="str">
            <v>( c3 )</v>
          </cell>
          <cell r="J121" t="str">
            <v>=</v>
          </cell>
          <cell r="K121" t="str">
            <v xml:space="preserve">( Vdt / Vwl ) </v>
          </cell>
          <cell r="M121" t="str">
            <v>=</v>
          </cell>
          <cell r="N121">
            <v>0.10246514050532392</v>
          </cell>
          <cell r="O121" t="str">
            <v>Jam</v>
          </cell>
        </row>
        <row r="122">
          <cell r="F122" t="str">
            <v>-</v>
          </cell>
          <cell r="G122" t="str">
            <v xml:space="preserve">Tunggu, putar </v>
          </cell>
          <cell r="I122" t="str">
            <v>( c4 )</v>
          </cell>
          <cell r="M122" t="str">
            <v>=</v>
          </cell>
          <cell r="N122">
            <v>0.08</v>
          </cell>
          <cell r="O122" t="str">
            <v>Jam</v>
          </cell>
        </row>
        <row r="124">
          <cell r="D124" t="str">
            <v>-</v>
          </cell>
          <cell r="E124" t="str">
            <v xml:space="preserve">Produksi perjam </v>
          </cell>
          <cell r="I124" t="str">
            <v>Qdt</v>
          </cell>
          <cell r="J124" t="str">
            <v>=</v>
          </cell>
          <cell r="K124" t="str">
            <v>( Vdt x F )/Ct</v>
          </cell>
          <cell r="M124" t="str">
            <v>=</v>
          </cell>
          <cell r="N124">
            <v>2.8410000000000002</v>
          </cell>
          <cell r="O124" t="str">
            <v>M3/Jam</v>
          </cell>
        </row>
        <row r="126">
          <cell r="D126" t="str">
            <v>-</v>
          </cell>
          <cell r="E126" t="str">
            <v>Harga satuan operasional D.T</v>
          </cell>
          <cell r="M126" t="str">
            <v>=</v>
          </cell>
          <cell r="N126">
            <v>225297</v>
          </cell>
          <cell r="O126" t="str">
            <v>/Jam</v>
          </cell>
        </row>
        <row r="128">
          <cell r="D128" t="str">
            <v>-</v>
          </cell>
          <cell r="E128" t="str">
            <v>Biaya angkutan</v>
          </cell>
          <cell r="M128" t="str">
            <v xml:space="preserve">Rp. </v>
          </cell>
          <cell r="N128">
            <v>79302.006335797254</v>
          </cell>
          <cell r="O128" t="str">
            <v>/M3</v>
          </cell>
        </row>
        <row r="130">
          <cell r="D130" t="str">
            <v>b.</v>
          </cell>
          <cell r="E130" t="str">
            <v>Harga dasar satuan</v>
          </cell>
          <cell r="F130" t="str">
            <v>:</v>
          </cell>
          <cell r="G130" t="str">
            <v>MATERIAL TIMBUNAN PILIHAN</v>
          </cell>
        </row>
        <row r="131">
          <cell r="D131" t="str">
            <v>-</v>
          </cell>
          <cell r="E131" t="str">
            <v>Harga material di lokasi Penambangan</v>
          </cell>
          <cell r="M131" t="str">
            <v>Rp.</v>
          </cell>
          <cell r="N131">
            <v>30000</v>
          </cell>
        </row>
        <row r="132">
          <cell r="D132" t="str">
            <v>-</v>
          </cell>
          <cell r="E132" t="str">
            <v>Biaya angkutan ke lokasi Pekerjaan (dari Analisa Angkutan )</v>
          </cell>
          <cell r="M132" t="str">
            <v>Rp.</v>
          </cell>
          <cell r="N132">
            <v>79302.006335797254</v>
          </cell>
        </row>
        <row r="133">
          <cell r="D133" t="str">
            <v>-</v>
          </cell>
          <cell r="E133" t="str">
            <v>Biaya Muat ke Dump Truck</v>
          </cell>
          <cell r="M133" t="str">
            <v>Rp.</v>
          </cell>
          <cell r="N133">
            <v>9786.2679634199449</v>
          </cell>
        </row>
        <row r="134">
          <cell r="D134" t="str">
            <v>Jumlah</v>
          </cell>
          <cell r="K134" t="str">
            <v>Jumlah</v>
          </cell>
          <cell r="M134" t="str">
            <v>Rp.</v>
          </cell>
          <cell r="N134">
            <v>119088.2742992172</v>
          </cell>
        </row>
        <row r="135">
          <cell r="C135" t="str">
            <v/>
          </cell>
          <cell r="D135" t="str">
            <v>Dibulatkan</v>
          </cell>
          <cell r="K135" t="str">
            <v>Dibulatkan</v>
          </cell>
          <cell r="M135" t="str">
            <v>Rp.</v>
          </cell>
          <cell r="N135">
            <v>119000</v>
          </cell>
        </row>
        <row r="208">
          <cell r="C208" t="str">
            <v>II.</v>
          </cell>
          <cell r="D208" t="str">
            <v>ANALISA BIAYA ANGKUTAN MATERIAL DARI GUDANG/PELABUHAN KE LOKASI PEKERJAAN</v>
          </cell>
        </row>
        <row r="209">
          <cell r="C209" t="str">
            <v>ASUMSI :</v>
          </cell>
        </row>
        <row r="210">
          <cell r="C210" t="str">
            <v>-</v>
          </cell>
          <cell r="D210" t="str">
            <v>Angkutan ke lokasi pekerjaan/Base Camp menggunakan Dump Truck</v>
          </cell>
        </row>
        <row r="211">
          <cell r="C211" t="str">
            <v>-</v>
          </cell>
          <cell r="D211" t="str">
            <v>Bongkar muat menggunakan Tenaga Manusia (Manual)</v>
          </cell>
        </row>
        <row r="212">
          <cell r="C212" t="str">
            <v>-</v>
          </cell>
          <cell r="D212" t="str">
            <v>Jarak angkut rata-rata ke Base Camp/Lokasi Pekerjaan :</v>
          </cell>
          <cell r="M212" t="str">
            <v>=</v>
          </cell>
          <cell r="N212">
            <v>52</v>
          </cell>
          <cell r="O212" t="str">
            <v>Km</v>
          </cell>
        </row>
        <row r="213">
          <cell r="C213" t="str">
            <v>-</v>
          </cell>
          <cell r="D213" t="str">
            <v>Harga material diterima di Gudang/Pelabuhan :</v>
          </cell>
          <cell r="M213" t="str">
            <v>=</v>
          </cell>
          <cell r="N213" t="str">
            <v>Kupang</v>
          </cell>
        </row>
        <row r="214">
          <cell r="D214">
            <v>1</v>
          </cell>
          <cell r="E214" t="str">
            <v>Semen</v>
          </cell>
          <cell r="H214" t="str">
            <v>Rp.</v>
          </cell>
        </row>
        <row r="215">
          <cell r="D215">
            <v>2</v>
          </cell>
          <cell r="E215" t="str">
            <v>Aspal</v>
          </cell>
          <cell r="H215" t="str">
            <v>Rp.</v>
          </cell>
        </row>
        <row r="216">
          <cell r="D216">
            <v>3</v>
          </cell>
          <cell r="E216" t="str">
            <v>Asbuton Butir</v>
          </cell>
          <cell r="H216" t="str">
            <v>Rp.</v>
          </cell>
        </row>
        <row r="217">
          <cell r="D217">
            <v>4</v>
          </cell>
          <cell r="E217" t="str">
            <v>Peremaja</v>
          </cell>
          <cell r="H217" t="str">
            <v>Rp.</v>
          </cell>
        </row>
        <row r="218">
          <cell r="D218">
            <v>5</v>
          </cell>
          <cell r="E218" t="str">
            <v>Besi Beton</v>
          </cell>
          <cell r="H218" t="str">
            <v>Rp.</v>
          </cell>
        </row>
        <row r="220">
          <cell r="C220" t="str">
            <v>1.</v>
          </cell>
          <cell r="D220" t="str">
            <v>Analisa Angkutan.</v>
          </cell>
        </row>
        <row r="221">
          <cell r="D221" t="str">
            <v>a.</v>
          </cell>
          <cell r="E221" t="str">
            <v>Dump Truck</v>
          </cell>
        </row>
        <row r="222">
          <cell r="D222" t="str">
            <v>-</v>
          </cell>
          <cell r="E222" t="str">
            <v>Kapasitas Dump Truck</v>
          </cell>
          <cell r="L222" t="str">
            <v>( Vdt )</v>
          </cell>
          <cell r="M222" t="str">
            <v>=</v>
          </cell>
          <cell r="N222">
            <v>6000</v>
          </cell>
          <cell r="O222" t="str">
            <v>Ton</v>
          </cell>
        </row>
        <row r="223">
          <cell r="D223" t="str">
            <v>-</v>
          </cell>
          <cell r="E223" t="str">
            <v>Jarak angkut rata-rata</v>
          </cell>
          <cell r="L223" t="str">
            <v>( d )</v>
          </cell>
          <cell r="M223" t="str">
            <v>=</v>
          </cell>
          <cell r="N223">
            <v>52</v>
          </cell>
          <cell r="O223" t="str">
            <v>Km</v>
          </cell>
        </row>
        <row r="224">
          <cell r="D224" t="str">
            <v>-</v>
          </cell>
          <cell r="E224" t="str">
            <v>Kecepatan rata-rata :</v>
          </cell>
          <cell r="F224" t="str">
            <v>-</v>
          </cell>
          <cell r="G224" t="str">
            <v>Berangkat (isi)</v>
          </cell>
          <cell r="L224" t="str">
            <v>( Vi )</v>
          </cell>
          <cell r="M224" t="str">
            <v>=</v>
          </cell>
          <cell r="N224">
            <v>30</v>
          </cell>
          <cell r="O224" t="str">
            <v>Km/Jam</v>
          </cell>
        </row>
        <row r="225">
          <cell r="F225" t="str">
            <v>-</v>
          </cell>
          <cell r="G225" t="str">
            <v>Kembali (kosong)</v>
          </cell>
          <cell r="L225" t="str">
            <v>( Vk )</v>
          </cell>
          <cell r="M225" t="str">
            <v>=</v>
          </cell>
          <cell r="N225">
            <v>40</v>
          </cell>
          <cell r="O225" t="str">
            <v>Km/Jam</v>
          </cell>
        </row>
        <row r="226">
          <cell r="D226" t="str">
            <v>-</v>
          </cell>
          <cell r="E226" t="str">
            <v>Faktor Koreksi  :</v>
          </cell>
          <cell r="L226" t="str">
            <v>( F )</v>
          </cell>
          <cell r="M226" t="str">
            <v>=</v>
          </cell>
          <cell r="N226">
            <v>0.83</v>
          </cell>
        </row>
        <row r="227">
          <cell r="D227" t="str">
            <v>-</v>
          </cell>
          <cell r="E227" t="str">
            <v xml:space="preserve">Efesiensi alat   </v>
          </cell>
          <cell r="L227" t="str">
            <v>( f1 )</v>
          </cell>
          <cell r="M227" t="str">
            <v>=</v>
          </cell>
          <cell r="N227">
            <v>0.83</v>
          </cell>
        </row>
        <row r="228">
          <cell r="D228" t="str">
            <v>-</v>
          </cell>
          <cell r="E228" t="str">
            <v xml:space="preserve">Berat volume material </v>
          </cell>
          <cell r="L228" t="str">
            <v>( f2 )</v>
          </cell>
          <cell r="M228" t="str">
            <v>=</v>
          </cell>
          <cell r="N228">
            <v>1</v>
          </cell>
        </row>
        <row r="229">
          <cell r="D229" t="str">
            <v>-</v>
          </cell>
          <cell r="E229" t="str">
            <v xml:space="preserve">Cycle Time </v>
          </cell>
          <cell r="L229" t="str">
            <v>( Ct )</v>
          </cell>
          <cell r="N229">
            <v>3.12</v>
          </cell>
          <cell r="O229" t="str">
            <v>Jam</v>
          </cell>
        </row>
        <row r="230">
          <cell r="F230" t="str">
            <v>-</v>
          </cell>
          <cell r="G230" t="str">
            <v>Berangkat (isi)</v>
          </cell>
          <cell r="I230" t="str">
            <v>( c1 )</v>
          </cell>
          <cell r="J230" t="str">
            <v>=</v>
          </cell>
          <cell r="K230" t="str">
            <v>( d / Vi )</v>
          </cell>
          <cell r="M230" t="str">
            <v>=</v>
          </cell>
          <cell r="N230">
            <v>1.73</v>
          </cell>
          <cell r="O230" t="str">
            <v>Jam</v>
          </cell>
        </row>
        <row r="231">
          <cell r="F231" t="str">
            <v>-</v>
          </cell>
          <cell r="G231" t="str">
            <v>Kembali (kosong)</v>
          </cell>
          <cell r="I231" t="str">
            <v>( c2 )</v>
          </cell>
          <cell r="J231" t="str">
            <v>=</v>
          </cell>
          <cell r="K231" t="str">
            <v>( d / Vk )</v>
          </cell>
          <cell r="M231" t="str">
            <v>=</v>
          </cell>
          <cell r="N231">
            <v>1.3</v>
          </cell>
          <cell r="O231" t="str">
            <v>Jam</v>
          </cell>
        </row>
        <row r="232">
          <cell r="F232" t="str">
            <v>-</v>
          </cell>
          <cell r="G232" t="str">
            <v>Muat</v>
          </cell>
          <cell r="I232" t="str">
            <v>( c3 )</v>
          </cell>
          <cell r="J232" t="str">
            <v>=</v>
          </cell>
          <cell r="K232" t="str">
            <v xml:space="preserve">( Vdt / Vwl ) </v>
          </cell>
          <cell r="M232" t="str">
            <v>=</v>
          </cell>
          <cell r="N232">
            <v>7.0000000000000007E-2</v>
          </cell>
          <cell r="O232" t="str">
            <v>Jam</v>
          </cell>
        </row>
        <row r="233">
          <cell r="F233" t="str">
            <v>-</v>
          </cell>
          <cell r="G233" t="str">
            <v xml:space="preserve">Tunggu, putar </v>
          </cell>
          <cell r="I233" t="str">
            <v>( c4 )</v>
          </cell>
          <cell r="M233" t="str">
            <v>=</v>
          </cell>
          <cell r="N233">
            <v>0.02</v>
          </cell>
          <cell r="O233" t="str">
            <v>Jam</v>
          </cell>
        </row>
        <row r="235">
          <cell r="D235" t="str">
            <v>-</v>
          </cell>
          <cell r="E235" t="str">
            <v xml:space="preserve">Produksi perjam </v>
          </cell>
          <cell r="I235" t="str">
            <v>Qdt</v>
          </cell>
          <cell r="J235" t="str">
            <v>=</v>
          </cell>
          <cell r="K235" t="str">
            <v>( Vdt x F )/Ct</v>
          </cell>
          <cell r="M235" t="str">
            <v>=</v>
          </cell>
          <cell r="N235">
            <v>1596.1538461538462</v>
          </cell>
          <cell r="O235" t="str">
            <v>Kg/Jam</v>
          </cell>
        </row>
        <row r="236">
          <cell r="D236" t="str">
            <v>-</v>
          </cell>
          <cell r="E236" t="str">
            <v>Harga satuan operasional D.T</v>
          </cell>
          <cell r="M236" t="str">
            <v>Rp.</v>
          </cell>
          <cell r="N236">
            <v>225297</v>
          </cell>
          <cell r="O236" t="str">
            <v>/Jam</v>
          </cell>
        </row>
        <row r="237">
          <cell r="D237" t="str">
            <v>-</v>
          </cell>
          <cell r="E237" t="str">
            <v>Biaya angkutan</v>
          </cell>
          <cell r="M237" t="str">
            <v>Rp.</v>
          </cell>
          <cell r="N237">
            <v>141.14992771084337</v>
          </cell>
          <cell r="O237" t="str">
            <v>/Kg</v>
          </cell>
        </row>
        <row r="239">
          <cell r="D239" t="str">
            <v>b.</v>
          </cell>
          <cell r="E239" t="str">
            <v>Biaya Bongkar-Muat</v>
          </cell>
        </row>
        <row r="240">
          <cell r="D240" t="str">
            <v>-</v>
          </cell>
          <cell r="E240" t="str">
            <v>Tenaga kerja</v>
          </cell>
          <cell r="L240" t="str">
            <v>( nU )</v>
          </cell>
          <cell r="M240" t="str">
            <v>=</v>
          </cell>
          <cell r="N240">
            <v>3</v>
          </cell>
          <cell r="O240" t="str">
            <v>Orang</v>
          </cell>
        </row>
        <row r="241">
          <cell r="D241" t="str">
            <v>-</v>
          </cell>
          <cell r="E241" t="str">
            <v xml:space="preserve">Efesiensi alat   </v>
          </cell>
          <cell r="L241" t="str">
            <v>Fe</v>
          </cell>
          <cell r="M241" t="str">
            <v>=</v>
          </cell>
          <cell r="N241">
            <v>0.83</v>
          </cell>
        </row>
        <row r="242">
          <cell r="D242" t="str">
            <v>-</v>
          </cell>
          <cell r="E242" t="str">
            <v>Upah pekerja</v>
          </cell>
          <cell r="L242" t="str">
            <v>U</v>
          </cell>
          <cell r="M242" t="str">
            <v>Rp.</v>
          </cell>
          <cell r="N242">
            <v>5000</v>
          </cell>
          <cell r="O242" t="str">
            <v>/Jam</v>
          </cell>
        </row>
        <row r="244">
          <cell r="D244" t="str">
            <v>-</v>
          </cell>
          <cell r="E244" t="str">
            <v>Kapasitas produksi</v>
          </cell>
          <cell r="J244" t="str">
            <v>=</v>
          </cell>
          <cell r="M244" t="str">
            <v>=</v>
          </cell>
          <cell r="N244">
            <v>0.03</v>
          </cell>
          <cell r="O244" t="str">
            <v>Jam</v>
          </cell>
        </row>
        <row r="246">
          <cell r="D246" t="str">
            <v>-</v>
          </cell>
          <cell r="E246" t="str">
            <v>Biaya bongkar-muat</v>
          </cell>
          <cell r="I246" t="str">
            <v>Qwl</v>
          </cell>
          <cell r="J246" t="str">
            <v>=</v>
          </cell>
          <cell r="K246" t="str">
            <v>( nU x U )/Qdt</v>
          </cell>
          <cell r="M246" t="str">
            <v>Rp.</v>
          </cell>
          <cell r="N246">
            <v>9.3975903614457827</v>
          </cell>
          <cell r="O246" t="str">
            <v>/Kg</v>
          </cell>
        </row>
        <row r="249">
          <cell r="D249" t="str">
            <v>c.</v>
          </cell>
          <cell r="E249" t="str">
            <v>Biaya angkutan :</v>
          </cell>
        </row>
        <row r="250">
          <cell r="D250" t="str">
            <v>1.</v>
          </cell>
          <cell r="E250" t="str">
            <v>Semen</v>
          </cell>
          <cell r="M250" t="str">
            <v>=</v>
          </cell>
          <cell r="N250">
            <v>40</v>
          </cell>
          <cell r="O250" t="str">
            <v>Kg/Zak</v>
          </cell>
        </row>
        <row r="251">
          <cell r="D251" t="str">
            <v>-</v>
          </cell>
          <cell r="E251" t="str">
            <v>Harga Material di Gudang/Pelabuhan</v>
          </cell>
          <cell r="M251" t="str">
            <v>Rp.</v>
          </cell>
          <cell r="N251">
            <v>0</v>
          </cell>
          <cell r="O251" t="str">
            <v>/Kg</v>
          </cell>
        </row>
        <row r="252">
          <cell r="D252" t="str">
            <v>-</v>
          </cell>
          <cell r="E252" t="str">
            <v>Biaya angkutan</v>
          </cell>
          <cell r="M252" t="str">
            <v>Rp.</v>
          </cell>
          <cell r="N252">
            <v>141.14992771084337</v>
          </cell>
          <cell r="O252" t="str">
            <v>/Kg</v>
          </cell>
        </row>
        <row r="253">
          <cell r="D253" t="str">
            <v>-</v>
          </cell>
          <cell r="E253" t="str">
            <v>Biaya bongkat-muat</v>
          </cell>
          <cell r="M253" t="str">
            <v>Rp.</v>
          </cell>
          <cell r="N253">
            <v>9.3975903614457827</v>
          </cell>
          <cell r="O253" t="str">
            <v>/Kg</v>
          </cell>
        </row>
        <row r="254">
          <cell r="D254" t="str">
            <v>Jumlah</v>
          </cell>
          <cell r="K254" t="str">
            <v>Jumlah</v>
          </cell>
          <cell r="M254" t="str">
            <v>Rp.</v>
          </cell>
          <cell r="N254">
            <v>150.54751807228917</v>
          </cell>
          <cell r="O254" t="str">
            <v>/Kg</v>
          </cell>
        </row>
        <row r="255">
          <cell r="C255" t="str">
            <v/>
          </cell>
          <cell r="D255" t="str">
            <v>Dibulatkan</v>
          </cell>
          <cell r="K255" t="str">
            <v>Dibulatkan</v>
          </cell>
          <cell r="M255" t="str">
            <v>Rp.</v>
          </cell>
          <cell r="N255">
            <v>100</v>
          </cell>
          <cell r="O255" t="str">
            <v>/Kg</v>
          </cell>
        </row>
      </sheetData>
      <sheetData sheetId="5" refreshError="1"/>
      <sheetData sheetId="6" refreshError="1">
        <row r="2">
          <cell r="C2" t="str">
            <v>YANG DISUB-KONTRAKKAN</v>
          </cell>
        </row>
        <row r="5">
          <cell r="C5" t="str">
            <v>No. Paket Kontrak</v>
          </cell>
          <cell r="H5" t="str">
            <v>:</v>
          </cell>
          <cell r="I5">
            <v>0</v>
          </cell>
        </row>
        <row r="6">
          <cell r="C6" t="str">
            <v>Nama Paket</v>
          </cell>
          <cell r="H6" t="str">
            <v>:</v>
          </cell>
          <cell r="I6" t="str">
            <v>Pembangunan Jalan Oekabiti-Oemoro-Panite</v>
          </cell>
        </row>
        <row r="7">
          <cell r="C7" t="str">
            <v>Prop/Kab/Kodya</v>
          </cell>
          <cell r="H7" t="str">
            <v>:</v>
          </cell>
          <cell r="I7" t="str">
            <v>Nusa Tenggara Timur / Kab. Kupang</v>
          </cell>
        </row>
        <row r="8">
          <cell r="C8" t="str">
            <v>Panjang Efektif</v>
          </cell>
          <cell r="H8" t="str">
            <v>:</v>
          </cell>
          <cell r="I8">
            <v>10.5</v>
          </cell>
          <cell r="J8" t="str">
            <v>Km</v>
          </cell>
        </row>
        <row r="9">
          <cell r="C9" t="str">
            <v>Nama Peserta Lelang</v>
          </cell>
          <cell r="H9" t="str">
            <v>:</v>
          </cell>
          <cell r="I9" t="str">
            <v>PT. HUTAMA MITRA NUSANTARA</v>
          </cell>
        </row>
        <row r="12">
          <cell r="D12" t="str">
            <v/>
          </cell>
          <cell r="E12" t="str">
            <v>No.</v>
          </cell>
        </row>
        <row r="13">
          <cell r="C13" t="str">
            <v>No.</v>
          </cell>
          <cell r="E13" t="str">
            <v>Item</v>
          </cell>
          <cell r="F13" t="str">
            <v>Jenis Pekerjaan</v>
          </cell>
          <cell r="L13" t="str">
            <v>Kuantitas</v>
          </cell>
          <cell r="N13" t="str">
            <v>Keterangan</v>
          </cell>
        </row>
        <row r="14">
          <cell r="D14" t="str">
            <v/>
          </cell>
          <cell r="E14" t="str">
            <v>Pek.</v>
          </cell>
          <cell r="I14" t="str">
            <v/>
          </cell>
        </row>
        <row r="18">
          <cell r="C18">
            <v>1</v>
          </cell>
          <cell r="E18" t="str">
            <v>2.1.</v>
          </cell>
          <cell r="G18" t="str">
            <v>Galian untuk Drainase Selokan dan Saluran Air</v>
          </cell>
          <cell r="L18">
            <v>201.5</v>
          </cell>
          <cell r="M18" t="str">
            <v>M3</v>
          </cell>
        </row>
        <row r="20">
          <cell r="C20">
            <v>2</v>
          </cell>
          <cell r="E20" t="str">
            <v>2.2.</v>
          </cell>
          <cell r="G20" t="str">
            <v>Pasangan Batu dengan Mortar</v>
          </cell>
          <cell r="L20">
            <v>123</v>
          </cell>
          <cell r="M20" t="str">
            <v>M3</v>
          </cell>
        </row>
        <row r="22">
          <cell r="C22">
            <v>3</v>
          </cell>
          <cell r="E22" t="str">
            <v>8.4.(5)</v>
          </cell>
          <cell r="G22" t="str">
            <v>Patok Pengarah</v>
          </cell>
          <cell r="L22">
            <v>0</v>
          </cell>
          <cell r="M22" t="str">
            <v>Bh</v>
          </cell>
        </row>
        <row r="30">
          <cell r="L30" t="str">
            <v>Kupang, 25 Januari 2008</v>
          </cell>
        </row>
        <row r="32">
          <cell r="L32" t="str">
            <v>PT. HUTAMA MITRA NUSANTARA</v>
          </cell>
        </row>
        <row r="37">
          <cell r="L37" t="str">
            <v>ABDUL RAHMAN</v>
          </cell>
        </row>
        <row r="38">
          <cell r="L38" t="str">
            <v>Direktur</v>
          </cell>
        </row>
      </sheetData>
      <sheetData sheetId="7" refreshError="1">
        <row r="1">
          <cell r="C1" t="str">
            <v>No. Paket Kontrak</v>
          </cell>
          <cell r="F1" t="str">
            <v>:</v>
          </cell>
          <cell r="G1">
            <v>0</v>
          </cell>
        </row>
        <row r="2">
          <cell r="C2" t="str">
            <v>Nama Paket</v>
          </cell>
          <cell r="F2" t="str">
            <v>:</v>
          </cell>
          <cell r="G2" t="str">
            <v>Pembangunan Jalan Oekabiti-Oemoro-Panite</v>
          </cell>
        </row>
        <row r="3">
          <cell r="C3" t="str">
            <v>Prop/Kab/Kodya</v>
          </cell>
          <cell r="F3" t="str">
            <v>:</v>
          </cell>
          <cell r="G3" t="str">
            <v>Nusa Tenggara Timur / Kab. Kupang</v>
          </cell>
        </row>
        <row r="4">
          <cell r="C4" t="str">
            <v>Panjang Efektif</v>
          </cell>
          <cell r="F4" t="str">
            <v>:</v>
          </cell>
          <cell r="G4">
            <v>10.5</v>
          </cell>
          <cell r="H4" t="str">
            <v>Km</v>
          </cell>
        </row>
        <row r="5">
          <cell r="C5" t="str">
            <v>Nama Peserta Lelang</v>
          </cell>
          <cell r="F5" t="str">
            <v>:</v>
          </cell>
          <cell r="G5" t="str">
            <v>PT. HUTAMA MITRA NUSANTARA</v>
          </cell>
        </row>
        <row r="6">
          <cell r="C6" t="str">
            <v>LAMPIRAN 6a - PENAWARAN</v>
          </cell>
        </row>
        <row r="7">
          <cell r="C7" t="str">
            <v>KONFIRMASI KAPASITAS PLANT PEMECAH BATU</v>
          </cell>
        </row>
        <row r="9">
          <cell r="C9" t="str">
            <v>1.</v>
          </cell>
          <cell r="D9" t="str">
            <v>Waktu bekerja yang tersedia</v>
          </cell>
        </row>
        <row r="10">
          <cell r="D10" t="str">
            <v>(a)</v>
          </cell>
          <cell r="E10" t="str">
            <v>Jangka waktu pelaksanaan</v>
          </cell>
          <cell r="R10" t="str">
            <v>=</v>
          </cell>
          <cell r="S10">
            <v>210</v>
          </cell>
          <cell r="T10" t="str">
            <v>Hari</v>
          </cell>
        </row>
        <row r="11">
          <cell r="D11" t="str">
            <v>(b)</v>
          </cell>
          <cell r="E11" t="str">
            <v>Mobilisasi, dan jangka waktu pemasangan peralatan (min = 30 h.k)</v>
          </cell>
          <cell r="R11" t="str">
            <v>=</v>
          </cell>
          <cell r="S11">
            <v>15</v>
          </cell>
          <cell r="T11" t="str">
            <v>Hari</v>
          </cell>
        </row>
        <row r="12">
          <cell r="D12" t="str">
            <v>(c)</v>
          </cell>
          <cell r="E12" t="str">
            <v>Demobilisasi Pada akhir masa kontrak (min = 30 hari)</v>
          </cell>
          <cell r="R12" t="str">
            <v>=</v>
          </cell>
          <cell r="S12">
            <v>7</v>
          </cell>
          <cell r="T12" t="str">
            <v>Hari</v>
          </cell>
        </row>
        <row r="13">
          <cell r="D13" t="str">
            <v>(d)</v>
          </cell>
          <cell r="E13" t="str">
            <v xml:space="preserve">Hari-hari libur, kerusakan-kerusakan/gangguan-gangguan, dsb. </v>
          </cell>
          <cell r="R13" t="str">
            <v>=</v>
          </cell>
          <cell r="S13">
            <v>15</v>
          </cell>
          <cell r="T13" t="str">
            <v>Hari</v>
          </cell>
        </row>
        <row r="16">
          <cell r="D16" t="str">
            <v>(e)</v>
          </cell>
          <cell r="E16" t="str">
            <v>Jumlah Hari Kerja yang sesungguhnya (a)-(b)-(c)-(d)</v>
          </cell>
          <cell r="R16" t="str">
            <v>=</v>
          </cell>
          <cell r="S16">
            <v>173</v>
          </cell>
          <cell r="T16" t="str">
            <v>Hari</v>
          </cell>
        </row>
        <row r="17">
          <cell r="C17" t="str">
            <v>(A)</v>
          </cell>
          <cell r="D17" t="str">
            <v>Jumlah Jam Kerja Plant yang sesungguhya</v>
          </cell>
          <cell r="N17" t="str">
            <v>=</v>
          </cell>
          <cell r="O17">
            <v>7</v>
          </cell>
          <cell r="P17" t="str">
            <v>Jam/Hari</v>
          </cell>
          <cell r="R17" t="str">
            <v>=</v>
          </cell>
          <cell r="S17">
            <v>1211</v>
          </cell>
          <cell r="T17" t="str">
            <v>Jam</v>
          </cell>
        </row>
        <row r="19">
          <cell r="C19" t="str">
            <v>2.</v>
          </cell>
          <cell r="D19" t="str">
            <v>Kebutuhan Bahan Batu Pecah</v>
          </cell>
        </row>
        <row r="20">
          <cell r="D20">
            <v>1</v>
          </cell>
          <cell r="E20" t="str">
            <v>Lapis Pondasi Agregat</v>
          </cell>
          <cell r="H20">
            <v>7380</v>
          </cell>
          <cell r="I20" t="str">
            <v>m3</v>
          </cell>
          <cell r="J20" t="str">
            <v>x</v>
          </cell>
          <cell r="K20" t="str">
            <v>--</v>
          </cell>
          <cell r="L20" t="str">
            <v>x</v>
          </cell>
          <cell r="M20">
            <v>2.2000000000000002</v>
          </cell>
          <cell r="N20" t="str">
            <v>x</v>
          </cell>
          <cell r="O20">
            <v>0.6</v>
          </cell>
          <cell r="P20" t="str">
            <v xml:space="preserve">x </v>
          </cell>
          <cell r="Q20">
            <v>1.05</v>
          </cell>
          <cell r="R20" t="str">
            <v>=</v>
          </cell>
          <cell r="S20">
            <v>10229</v>
          </cell>
          <cell r="T20" t="str">
            <v>Ton</v>
          </cell>
        </row>
        <row r="21">
          <cell r="D21">
            <v>2</v>
          </cell>
          <cell r="E21" t="str">
            <v>Pondasi Jalan Tanpa Penutup</v>
          </cell>
          <cell r="H21" t="str">
            <v>.....</v>
          </cell>
          <cell r="I21" t="str">
            <v>m3</v>
          </cell>
          <cell r="J21" t="str">
            <v>x</v>
          </cell>
          <cell r="K21" t="str">
            <v>--</v>
          </cell>
          <cell r="L21" t="str">
            <v>x</v>
          </cell>
          <cell r="M21">
            <v>2.2000000000000002</v>
          </cell>
          <cell r="N21" t="str">
            <v>x</v>
          </cell>
          <cell r="O21" t="str">
            <v>f</v>
          </cell>
          <cell r="P21" t="str">
            <v xml:space="preserve">x </v>
          </cell>
          <cell r="Q21" t="str">
            <v>W***</v>
          </cell>
          <cell r="R21" t="str">
            <v>=</v>
          </cell>
          <cell r="S21">
            <v>0</v>
          </cell>
          <cell r="T21" t="str">
            <v>Ton</v>
          </cell>
        </row>
        <row r="22">
          <cell r="D22">
            <v>3</v>
          </cell>
          <cell r="E22" t="str">
            <v>Lapis Penetrasi Macadam</v>
          </cell>
          <cell r="H22" t="str">
            <v>.....</v>
          </cell>
          <cell r="I22" t="str">
            <v>m2</v>
          </cell>
          <cell r="J22" t="str">
            <v>x</v>
          </cell>
          <cell r="K22">
            <v>0.05</v>
          </cell>
          <cell r="L22" t="str">
            <v>x</v>
          </cell>
          <cell r="M22">
            <v>2</v>
          </cell>
          <cell r="N22" t="str">
            <v>x</v>
          </cell>
          <cell r="O22">
            <v>1</v>
          </cell>
          <cell r="P22" t="str">
            <v xml:space="preserve">x </v>
          </cell>
          <cell r="Q22">
            <v>1.05</v>
          </cell>
          <cell r="R22" t="str">
            <v>=</v>
          </cell>
          <cell r="S22">
            <v>0</v>
          </cell>
          <cell r="T22" t="str">
            <v>Ton</v>
          </cell>
        </row>
        <row r="23">
          <cell r="D23">
            <v>4</v>
          </cell>
          <cell r="E23" t="str">
            <v>Aggregat Penutup Burda</v>
          </cell>
          <cell r="H23" t="str">
            <v>.....</v>
          </cell>
          <cell r="I23" t="str">
            <v>m2</v>
          </cell>
          <cell r="J23" t="str">
            <v>x</v>
          </cell>
          <cell r="K23">
            <v>2.5000000000000001E-2</v>
          </cell>
          <cell r="L23" t="str">
            <v>x</v>
          </cell>
          <cell r="M23">
            <v>2</v>
          </cell>
          <cell r="N23" t="str">
            <v>x</v>
          </cell>
          <cell r="O23">
            <v>1</v>
          </cell>
          <cell r="P23" t="str">
            <v xml:space="preserve">x </v>
          </cell>
          <cell r="Q23" t="str">
            <v>W***</v>
          </cell>
          <cell r="R23" t="str">
            <v>=</v>
          </cell>
          <cell r="S23">
            <v>0</v>
          </cell>
          <cell r="T23" t="str">
            <v>Ton</v>
          </cell>
        </row>
        <row r="24">
          <cell r="D24">
            <v>5</v>
          </cell>
          <cell r="E24" t="str">
            <v>Latasir ( SS ) Kelas A</v>
          </cell>
          <cell r="H24" t="str">
            <v>.....</v>
          </cell>
          <cell r="I24" t="str">
            <v>m2</v>
          </cell>
          <cell r="J24" t="str">
            <v>x</v>
          </cell>
          <cell r="K24">
            <v>1.4999999999999999E-2</v>
          </cell>
          <cell r="L24" t="str">
            <v>x</v>
          </cell>
          <cell r="M24">
            <v>2</v>
          </cell>
          <cell r="N24" t="str">
            <v>x</v>
          </cell>
          <cell r="O24">
            <v>0.5</v>
          </cell>
          <cell r="P24" t="str">
            <v xml:space="preserve">x </v>
          </cell>
          <cell r="Q24" t="str">
            <v>W***</v>
          </cell>
          <cell r="R24" t="str">
            <v>=</v>
          </cell>
          <cell r="S24">
            <v>0</v>
          </cell>
          <cell r="T24" t="str">
            <v>Ton</v>
          </cell>
        </row>
        <row r="25">
          <cell r="D25">
            <v>6</v>
          </cell>
          <cell r="E25" t="str">
            <v>Latasir ( SS ) Kelas A</v>
          </cell>
          <cell r="H25" t="str">
            <v>.....</v>
          </cell>
          <cell r="I25" t="str">
            <v>m2</v>
          </cell>
          <cell r="J25" t="str">
            <v>x</v>
          </cell>
          <cell r="K25">
            <v>1.4999999999999999E-2</v>
          </cell>
          <cell r="L25" t="str">
            <v>x</v>
          </cell>
          <cell r="M25">
            <v>2</v>
          </cell>
          <cell r="N25" t="str">
            <v>x</v>
          </cell>
          <cell r="O25">
            <v>0.5</v>
          </cell>
          <cell r="P25" t="str">
            <v xml:space="preserve">x </v>
          </cell>
          <cell r="Q25" t="str">
            <v>W***</v>
          </cell>
          <cell r="R25" t="str">
            <v>=</v>
          </cell>
          <cell r="S25">
            <v>0</v>
          </cell>
          <cell r="T25" t="str">
            <v>Ton</v>
          </cell>
        </row>
        <row r="26">
          <cell r="D26">
            <v>7</v>
          </cell>
          <cell r="E26" t="str">
            <v>Lataston Lapis Aus ( HRS-WC )</v>
          </cell>
          <cell r="H26">
            <v>0</v>
          </cell>
          <cell r="I26" t="str">
            <v>m2</v>
          </cell>
          <cell r="J26" t="str">
            <v>x</v>
          </cell>
          <cell r="K26">
            <v>0.03</v>
          </cell>
          <cell r="L26" t="str">
            <v>x</v>
          </cell>
          <cell r="M26">
            <v>2.2999999999999998</v>
          </cell>
          <cell r="N26" t="str">
            <v>x</v>
          </cell>
          <cell r="O26">
            <v>0.55000000000000004</v>
          </cell>
          <cell r="P26" t="str">
            <v xml:space="preserve">x </v>
          </cell>
          <cell r="Q26">
            <v>1.05</v>
          </cell>
          <cell r="R26" t="str">
            <v>=</v>
          </cell>
          <cell r="S26">
            <v>0</v>
          </cell>
          <cell r="T26" t="str">
            <v>Ton</v>
          </cell>
        </row>
        <row r="27">
          <cell r="D27">
            <v>8</v>
          </cell>
          <cell r="E27" t="str">
            <v>Lataston Lapis Pondasi ( HRS-Base)</v>
          </cell>
          <cell r="H27">
            <v>1680</v>
          </cell>
          <cell r="I27" t="str">
            <v>m3</v>
          </cell>
          <cell r="J27" t="str">
            <v>x</v>
          </cell>
          <cell r="K27" t="str">
            <v>--</v>
          </cell>
          <cell r="L27" t="str">
            <v>x</v>
          </cell>
          <cell r="M27">
            <v>2.2999999999999998</v>
          </cell>
          <cell r="N27" t="str">
            <v>x</v>
          </cell>
          <cell r="O27">
            <v>0.75</v>
          </cell>
          <cell r="P27" t="str">
            <v xml:space="preserve">x </v>
          </cell>
          <cell r="Q27">
            <v>1.05</v>
          </cell>
          <cell r="R27" t="str">
            <v>=</v>
          </cell>
          <cell r="S27">
            <v>3043</v>
          </cell>
          <cell r="T27" t="str">
            <v>Ton</v>
          </cell>
        </row>
        <row r="28">
          <cell r="D28">
            <v>9</v>
          </cell>
          <cell r="E28" t="str">
            <v>Laston Lapis Pondasi ( AC-Base )</v>
          </cell>
          <cell r="H28" t="str">
            <v>.....</v>
          </cell>
          <cell r="I28" t="str">
            <v>m3</v>
          </cell>
          <cell r="J28" t="str">
            <v>x</v>
          </cell>
          <cell r="K28" t="str">
            <v>--</v>
          </cell>
          <cell r="L28" t="str">
            <v>x</v>
          </cell>
          <cell r="M28">
            <v>2.2999999999999998</v>
          </cell>
          <cell r="N28" t="str">
            <v>x</v>
          </cell>
          <cell r="O28">
            <v>0.75</v>
          </cell>
          <cell r="P28" t="str">
            <v>x</v>
          </cell>
          <cell r="Q28" t="str">
            <v>W***</v>
          </cell>
          <cell r="R28" t="str">
            <v>=</v>
          </cell>
          <cell r="S28">
            <v>0</v>
          </cell>
          <cell r="T28" t="str">
            <v>Ton</v>
          </cell>
        </row>
        <row r="29">
          <cell r="D29">
            <v>10</v>
          </cell>
          <cell r="E29" t="str">
            <v>Lain-lain (Aggregat Beton, drainase berongga, dll)--&gt; diasumsikan 5 % x Jumlah Kebutuhan Batu Pecah</v>
          </cell>
          <cell r="R29" t="str">
            <v>=</v>
          </cell>
          <cell r="S29">
            <v>664</v>
          </cell>
          <cell r="T29" t="str">
            <v>Ton</v>
          </cell>
        </row>
        <row r="31">
          <cell r="C31" t="str">
            <v>(B)</v>
          </cell>
          <cell r="D31" t="str">
            <v>Jumlah Kebutuhan Batu Pecah</v>
          </cell>
          <cell r="R31" t="str">
            <v>=</v>
          </cell>
          <cell r="S31">
            <v>13936</v>
          </cell>
          <cell r="T31" t="str">
            <v>Ton</v>
          </cell>
        </row>
        <row r="32">
          <cell r="R32" t="str">
            <v>~</v>
          </cell>
          <cell r="S32">
            <v>6274</v>
          </cell>
          <cell r="T32" t="str">
            <v>M3</v>
          </cell>
        </row>
        <row r="33">
          <cell r="C33" t="str">
            <v>3.</v>
          </cell>
          <cell r="D33" t="str">
            <v>Kapasitas Plant Pemecah Batu</v>
          </cell>
          <cell r="K33" t="str">
            <v>Kapasitas sesungguhnya</v>
          </cell>
          <cell r="Q33" t="str">
            <v>Kebutuhan Batu Pecah (B/A)</v>
          </cell>
        </row>
        <row r="34">
          <cell r="K34" t="str">
            <v xml:space="preserve">Plant 1   </v>
          </cell>
          <cell r="L34" t="str">
            <v>=</v>
          </cell>
          <cell r="M34">
            <v>48</v>
          </cell>
          <cell r="N34" t="str">
            <v>T/Jam</v>
          </cell>
          <cell r="R34" t="str">
            <v>=</v>
          </cell>
          <cell r="S34">
            <v>12</v>
          </cell>
          <cell r="T34" t="str">
            <v>T/Jam</v>
          </cell>
        </row>
        <row r="35">
          <cell r="C35" t="str">
            <v>4.</v>
          </cell>
          <cell r="D35" t="str">
            <v>Kesimpulan :</v>
          </cell>
          <cell r="K35" t="str">
            <v xml:space="preserve">Plant 2       </v>
          </cell>
          <cell r="L35" t="str">
            <v>=</v>
          </cell>
          <cell r="M35" t="str">
            <v>-</v>
          </cell>
          <cell r="N35" t="str">
            <v>T/Jam</v>
          </cell>
          <cell r="R35" t="str">
            <v>~</v>
          </cell>
          <cell r="S35">
            <v>5</v>
          </cell>
          <cell r="T35" t="str">
            <v>M3/Jam</v>
          </cell>
        </row>
        <row r="36">
          <cell r="D36" t="str">
            <v>Kapasitas sesungguhnya</v>
          </cell>
          <cell r="F36" t="str">
            <v>&gt;</v>
          </cell>
          <cell r="G36" t="str">
            <v>Kebutuhan Batu Pecah (B/A)</v>
          </cell>
          <cell r="K36" t="str">
            <v xml:space="preserve">Lain-lain   </v>
          </cell>
          <cell r="L36" t="str">
            <v>=</v>
          </cell>
          <cell r="M36" t="str">
            <v>-</v>
          </cell>
          <cell r="N36" t="str">
            <v>T/Jam</v>
          </cell>
        </row>
        <row r="37">
          <cell r="D37" t="str">
            <v>maka, kebutuhan batu pecah : TERPENUHI</v>
          </cell>
          <cell r="K37" t="str">
            <v>Jumlah</v>
          </cell>
          <cell r="L37" t="str">
            <v>=</v>
          </cell>
          <cell r="M37">
            <v>48</v>
          </cell>
          <cell r="N37" t="str">
            <v>T/Jam</v>
          </cell>
          <cell r="P37" t="str">
            <v>&gt;</v>
          </cell>
          <cell r="R37" t="str">
            <v>=</v>
          </cell>
          <cell r="S37">
            <v>12</v>
          </cell>
          <cell r="T37" t="str">
            <v>T/Jam</v>
          </cell>
        </row>
        <row r="38">
          <cell r="L38" t="str">
            <v>~</v>
          </cell>
          <cell r="M38">
            <v>21.82</v>
          </cell>
          <cell r="N38" t="str">
            <v>M3/Jam</v>
          </cell>
          <cell r="P38" t="str">
            <v>&gt;</v>
          </cell>
          <cell r="R38" t="str">
            <v>~</v>
          </cell>
          <cell r="S38">
            <v>5</v>
          </cell>
          <cell r="T38" t="str">
            <v>M3/Jam</v>
          </cell>
        </row>
        <row r="40">
          <cell r="C40" t="str">
            <v>Ket :</v>
          </cell>
          <cell r="D40" t="str">
            <v>(*)</v>
          </cell>
          <cell r="E40" t="str">
            <v>Kuantitas yang diperoleh dari Daftar Kuantitas dan Harga, dan kalikan Kuantitas tersebut dengan faktor - faktor  yang di tunjukkan</v>
          </cell>
        </row>
        <row r="41">
          <cell r="D41" t="str">
            <v>(**)</v>
          </cell>
          <cell r="E41" t="str">
            <v>Faktor "f" didasarkan atas perkiraan Penawaran dari proporsi batu pecah yang diperlukan untuk menjamin bahwa sifat - sifat</v>
          </cell>
        </row>
        <row r="42">
          <cell r="E42" t="str">
            <v>bahan yang ditentukan dapat diperoleh. Untuk Estimasi Kapasitas Plant Pemecah Batu ini, nilai "f" dianggap berada diantara</v>
          </cell>
        </row>
        <row r="43">
          <cell r="E43" t="str">
            <v>0.50 dengan 1,00.</v>
          </cell>
        </row>
        <row r="44">
          <cell r="D44" t="str">
            <v>(***)</v>
          </cell>
          <cell r="E44" t="str">
            <v>Faktor "W" adalah untuk memperhitungkan material yang terbuang, tumpah dan lain-lain dan untuk kuantitas tambahan yang di-</v>
          </cell>
        </row>
        <row r="45">
          <cell r="E45" t="str">
            <v>perlukan sebagai koreksi bentuk bila ditetapkan adanya lapis perata. Untuk kalkulasi Kapasitas Plant Pemecah Batu ini.</v>
          </cell>
        </row>
        <row r="46">
          <cell r="E46" t="str">
            <v>"W" dianggap 1,05 jika material yang terbuang dan tumpah dalam kondisi normal dan lebih besar dari 1,05 bilamana lapisan-lapisan</v>
          </cell>
        </row>
        <row r="47">
          <cell r="E47" t="str">
            <v>perata ditentukan, berdasarkan estimasi Penawaran terhadap kemungkinan tambahan kuantitas bahan yang diperlukan.</v>
          </cell>
        </row>
        <row r="50">
          <cell r="O50" t="str">
            <v>Kupang, 25 Januari 2008</v>
          </cell>
        </row>
        <row r="52">
          <cell r="O52" t="str">
            <v>PT. HUTAMA MITRA NUSANTARA</v>
          </cell>
        </row>
        <row r="57">
          <cell r="O57" t="str">
            <v>ABDUL RAHMAN</v>
          </cell>
        </row>
        <row r="58">
          <cell r="O58" t="str">
            <v>Direktur</v>
          </cell>
        </row>
        <row r="59">
          <cell r="C59" t="str">
            <v>No. Paket Kontrak</v>
          </cell>
          <cell r="F59" t="str">
            <v>:</v>
          </cell>
          <cell r="G59">
            <v>0</v>
          </cell>
        </row>
        <row r="60">
          <cell r="C60" t="str">
            <v>Nama Paket</v>
          </cell>
          <cell r="F60" t="str">
            <v>:</v>
          </cell>
          <cell r="G60" t="str">
            <v>Pembangunan Jalan Oekabiti-Oemoro-Panite</v>
          </cell>
        </row>
        <row r="61">
          <cell r="C61" t="str">
            <v>Prop/Kab/Kodya</v>
          </cell>
          <cell r="F61" t="str">
            <v>:</v>
          </cell>
          <cell r="G61" t="str">
            <v>Nusa Tenggara Timur / Kab. Kupang</v>
          </cell>
        </row>
        <row r="62">
          <cell r="C62" t="str">
            <v>Panjang Efektif</v>
          </cell>
          <cell r="F62" t="str">
            <v>:</v>
          </cell>
          <cell r="G62">
            <v>10.5</v>
          </cell>
          <cell r="H62" t="str">
            <v>Km</v>
          </cell>
        </row>
        <row r="63">
          <cell r="C63" t="str">
            <v>Nama Peserta Lelang</v>
          </cell>
          <cell r="F63" t="str">
            <v>:</v>
          </cell>
          <cell r="G63" t="str">
            <v>PT. HUTAMA MITRA NUSANTARA</v>
          </cell>
        </row>
        <row r="65">
          <cell r="C65" t="str">
            <v>LAMPIRAN 6b  PENAWARAN</v>
          </cell>
        </row>
        <row r="66">
          <cell r="C66" t="str">
            <v>KONFIRMASI KAPASITAS PLANT PENCAMPUR ASPAL</v>
          </cell>
        </row>
        <row r="68">
          <cell r="C68" t="str">
            <v>1.</v>
          </cell>
          <cell r="D68" t="str">
            <v>Waktu bekerja yang tersedia</v>
          </cell>
        </row>
        <row r="69">
          <cell r="D69" t="str">
            <v>(a)</v>
          </cell>
          <cell r="E69" t="str">
            <v>Jangka waktu pelaksanaan</v>
          </cell>
          <cell r="R69" t="str">
            <v>=</v>
          </cell>
          <cell r="S69">
            <v>210</v>
          </cell>
          <cell r="T69" t="str">
            <v>Hari</v>
          </cell>
        </row>
        <row r="70">
          <cell r="D70" t="str">
            <v>(b)</v>
          </cell>
          <cell r="E70" t="str">
            <v>Mobilisasi, jangka waktu pemasangan peralatan dan Persediaan Material ( min = 60 hari)</v>
          </cell>
          <cell r="R70" t="str">
            <v>=</v>
          </cell>
          <cell r="S70">
            <v>21</v>
          </cell>
          <cell r="T70" t="str">
            <v>Hari</v>
          </cell>
        </row>
        <row r="71">
          <cell r="D71" t="str">
            <v>(c)</v>
          </cell>
          <cell r="E71" t="str">
            <v>Demobilisasi / Waktu tidak Produktif  pada akhir masa kontrak (min = 30 hari)</v>
          </cell>
          <cell r="R71" t="str">
            <v>=</v>
          </cell>
          <cell r="S71">
            <v>7</v>
          </cell>
          <cell r="T71" t="str">
            <v>Hari</v>
          </cell>
        </row>
        <row r="72">
          <cell r="D72" t="str">
            <v>(d)</v>
          </cell>
          <cell r="E72" t="str">
            <v xml:space="preserve">Hari-hari libur, kerusakan-kerusakan/gangguan-gangguan, dsb. </v>
          </cell>
          <cell r="R72" t="str">
            <v>=</v>
          </cell>
          <cell r="S72">
            <v>15</v>
          </cell>
          <cell r="T72" t="str">
            <v>Hari</v>
          </cell>
        </row>
        <row r="75">
          <cell r="D75" t="str">
            <v>(e)</v>
          </cell>
          <cell r="E75" t="str">
            <v>Jumlah Hari Kerja yang sesungguhnya (a)-(b)-(c)-(d)</v>
          </cell>
          <cell r="N75" t="str">
            <v>=</v>
          </cell>
          <cell r="R75" t="str">
            <v>=</v>
          </cell>
          <cell r="S75">
            <v>167</v>
          </cell>
          <cell r="T75" t="str">
            <v>Hari</v>
          </cell>
        </row>
        <row r="76">
          <cell r="C76" t="str">
            <v>( C )</v>
          </cell>
          <cell r="D76" t="str">
            <v>Jumlah Jam Kerja Plant yang sesungguhya</v>
          </cell>
          <cell r="N76" t="str">
            <v>=</v>
          </cell>
          <cell r="O76">
            <v>7</v>
          </cell>
          <cell r="P76" t="str">
            <v>Jam/Hari</v>
          </cell>
          <cell r="R76" t="str">
            <v>=</v>
          </cell>
          <cell r="S76">
            <v>1169</v>
          </cell>
          <cell r="T76" t="str">
            <v>Jam</v>
          </cell>
        </row>
        <row r="77">
          <cell r="C77" t="str">
            <v>2.</v>
          </cell>
          <cell r="D77" t="str">
            <v>Kebutuhan Bahan Aspal Campuran Panas</v>
          </cell>
        </row>
        <row r="78">
          <cell r="D78">
            <v>1</v>
          </cell>
          <cell r="E78" t="str">
            <v>Latasir ( SS ) Kelas A</v>
          </cell>
          <cell r="I78" t="str">
            <v>.....</v>
          </cell>
          <cell r="K78" t="str">
            <v>m2*</v>
          </cell>
          <cell r="L78" t="str">
            <v>x</v>
          </cell>
          <cell r="M78">
            <v>1.4999999999999999E-2</v>
          </cell>
          <cell r="N78" t="str">
            <v>x</v>
          </cell>
          <cell r="O78">
            <v>2.2999999999999998</v>
          </cell>
          <cell r="P78" t="str">
            <v>x</v>
          </cell>
          <cell r="Q78" t="str">
            <v>W***</v>
          </cell>
          <cell r="R78" t="str">
            <v>=</v>
          </cell>
          <cell r="S78">
            <v>0</v>
          </cell>
          <cell r="T78" t="str">
            <v>Ton</v>
          </cell>
        </row>
        <row r="80">
          <cell r="D80">
            <v>2</v>
          </cell>
          <cell r="E80" t="str">
            <v>Latasir ( SS ) Kelas B</v>
          </cell>
          <cell r="I80" t="str">
            <v>.....</v>
          </cell>
          <cell r="K80" t="str">
            <v>m2*</v>
          </cell>
          <cell r="L80" t="str">
            <v>x</v>
          </cell>
          <cell r="M80">
            <v>0.02</v>
          </cell>
          <cell r="N80" t="str">
            <v>x</v>
          </cell>
          <cell r="O80">
            <v>2.2999999999999998</v>
          </cell>
          <cell r="P80" t="str">
            <v>x</v>
          </cell>
          <cell r="Q80" t="str">
            <v>W***</v>
          </cell>
          <cell r="R80" t="str">
            <v>=</v>
          </cell>
          <cell r="S80">
            <v>0</v>
          </cell>
          <cell r="T80" t="str">
            <v>Ton</v>
          </cell>
        </row>
        <row r="82">
          <cell r="D82">
            <v>3</v>
          </cell>
          <cell r="E82" t="str">
            <v>Lataston Lapis Aus ( HRS-WC )</v>
          </cell>
          <cell r="I82">
            <v>0</v>
          </cell>
          <cell r="K82" t="str">
            <v>m2*</v>
          </cell>
          <cell r="L82" t="str">
            <v>x</v>
          </cell>
          <cell r="M82">
            <v>0.03</v>
          </cell>
          <cell r="N82" t="str">
            <v>x</v>
          </cell>
          <cell r="O82">
            <v>2.2999999999999998</v>
          </cell>
          <cell r="P82" t="str">
            <v>x</v>
          </cell>
          <cell r="Q82">
            <v>1.05</v>
          </cell>
          <cell r="R82" t="str">
            <v>=</v>
          </cell>
          <cell r="S82">
            <v>0</v>
          </cell>
          <cell r="T82" t="str">
            <v>Ton</v>
          </cell>
        </row>
        <row r="84">
          <cell r="D84">
            <v>4</v>
          </cell>
          <cell r="E84" t="str">
            <v>Lataston Lapis Pondasi ( HRS-Base)</v>
          </cell>
          <cell r="I84">
            <v>1680</v>
          </cell>
          <cell r="K84" t="str">
            <v>m3*</v>
          </cell>
          <cell r="L84" t="str">
            <v>x</v>
          </cell>
          <cell r="M84">
            <v>2.2999999999999998</v>
          </cell>
          <cell r="N84" t="str">
            <v>x</v>
          </cell>
          <cell r="O84">
            <v>1.05</v>
          </cell>
          <cell r="R84" t="str">
            <v>=</v>
          </cell>
          <cell r="S84">
            <v>4057</v>
          </cell>
          <cell r="T84" t="str">
            <v>Ton</v>
          </cell>
        </row>
        <row r="86">
          <cell r="D86">
            <v>5</v>
          </cell>
          <cell r="E86" t="str">
            <v>Laston Lapis Pondasi ( AC-Base )</v>
          </cell>
          <cell r="I86" t="str">
            <v>.....</v>
          </cell>
          <cell r="K86" t="str">
            <v>m3*</v>
          </cell>
          <cell r="L86" t="str">
            <v>x</v>
          </cell>
          <cell r="M86">
            <v>2.2999999999999998</v>
          </cell>
          <cell r="N86" t="str">
            <v>x</v>
          </cell>
          <cell r="O86" t="str">
            <v>W***</v>
          </cell>
          <cell r="R86" t="str">
            <v>=</v>
          </cell>
          <cell r="S86">
            <v>0</v>
          </cell>
          <cell r="T86" t="str">
            <v>Ton</v>
          </cell>
        </row>
        <row r="88">
          <cell r="D88">
            <v>6</v>
          </cell>
          <cell r="E88" t="str">
            <v>Lain-lain</v>
          </cell>
          <cell r="R88" t="str">
            <v>=</v>
          </cell>
          <cell r="S88">
            <v>0</v>
          </cell>
          <cell r="T88" t="str">
            <v>Ton</v>
          </cell>
        </row>
        <row r="90">
          <cell r="C90" t="str">
            <v>( D )</v>
          </cell>
          <cell r="D90" t="str">
            <v>Jumlah Kebutuhan Aspal Campuran Panas</v>
          </cell>
          <cell r="R90" t="str">
            <v>=</v>
          </cell>
          <cell r="S90">
            <v>4057</v>
          </cell>
          <cell r="T90" t="str">
            <v>Ton</v>
          </cell>
        </row>
        <row r="91">
          <cell r="C91" t="str">
            <v>3.</v>
          </cell>
          <cell r="D91" t="str">
            <v>Kapasitas Peralatan Pencampur Aspal</v>
          </cell>
        </row>
        <row r="92">
          <cell r="D92" t="str">
            <v>Kapasitas yang diperlukan = Jumlah Kebutuhan Campuran Aspal/Jumlah Jam kerja  = (C)/(D)</v>
          </cell>
          <cell r="R92" t="str">
            <v>=</v>
          </cell>
          <cell r="S92">
            <v>3</v>
          </cell>
          <cell r="T92" t="str">
            <v>T/jam</v>
          </cell>
        </row>
        <row r="93">
          <cell r="D93" t="str">
            <v>Kapasitas yang sesungguhnya :</v>
          </cell>
          <cell r="O93" t="str">
            <v>Plant 1</v>
          </cell>
          <cell r="R93" t="str">
            <v>=</v>
          </cell>
          <cell r="S93">
            <v>0</v>
          </cell>
          <cell r="T93" t="str">
            <v>T/jam</v>
          </cell>
        </row>
        <row r="94">
          <cell r="D94" t="str">
            <v>1.</v>
          </cell>
          <cell r="E94" t="str">
            <v>Kapasitas AMP Terpasang</v>
          </cell>
          <cell r="H94">
            <v>50</v>
          </cell>
          <cell r="I94" t="str">
            <v>T/Jam</v>
          </cell>
          <cell r="O94" t="str">
            <v>Plant 2</v>
          </cell>
          <cell r="R94" t="str">
            <v>=</v>
          </cell>
          <cell r="S94">
            <v>0</v>
          </cell>
          <cell r="T94" t="str">
            <v>T/jam</v>
          </cell>
        </row>
        <row r="95">
          <cell r="D95" t="str">
            <v>2.</v>
          </cell>
          <cell r="E95" t="str">
            <v>Faktor Koreksi (Efisiensi Alat, dll) :</v>
          </cell>
          <cell r="H95">
            <v>0.8</v>
          </cell>
          <cell r="O95" t="str">
            <v>Lain-lain</v>
          </cell>
          <cell r="R95" t="str">
            <v>=</v>
          </cell>
          <cell r="S95">
            <v>0</v>
          </cell>
          <cell r="T95" t="str">
            <v>T/jam</v>
          </cell>
        </row>
        <row r="98">
          <cell r="E98" t="str">
            <v>Kapasitas yang sesungguhnya :</v>
          </cell>
          <cell r="H98">
            <v>40</v>
          </cell>
          <cell r="I98" t="str">
            <v>T/Jam</v>
          </cell>
          <cell r="O98" t="str">
            <v>Jumlah</v>
          </cell>
          <cell r="R98" t="str">
            <v>=</v>
          </cell>
          <cell r="S98">
            <v>3</v>
          </cell>
          <cell r="T98" t="str">
            <v>T/jam</v>
          </cell>
        </row>
        <row r="101">
          <cell r="C101" t="str">
            <v>Ket :</v>
          </cell>
          <cell r="D101" t="str">
            <v>(*)</v>
          </cell>
          <cell r="E101" t="str">
            <v>Kuantitas yang diperoleh dari Daftar Kuantitas dan Harga, dan kalikan Kuantitas tersebut dengan faktor - faktor  yang di tunjukan.</v>
          </cell>
        </row>
        <row r="102">
          <cell r="D102" t="str">
            <v>(***)</v>
          </cell>
          <cell r="E102" t="str">
            <v>Faktor "W" adalah untuk memperhitungkan material yang terbuang, tumpah dan lain-lain dan untuk kuantitas tambahan yang diperlukan</v>
          </cell>
        </row>
        <row r="103">
          <cell r="E103" t="str">
            <v>sebagai koreksi bentuk bila ditetapkan adanya lapis perata. Untuk kalkulasi Kapasitas Plant Pemecah Batu ini.</v>
          </cell>
        </row>
        <row r="104">
          <cell r="E104" t="str">
            <v>"W" dianggap 1,05 jika material yang terbuang dan tumpah dalam kondisi normal dan lebih besar dari 1,05 bilamana lapisan-lapisan</v>
          </cell>
        </row>
        <row r="105">
          <cell r="E105" t="str">
            <v>perata ditentukan, berdasarkan estimasi Penawaran terhadap kemungkinan tambahan kuantitas bahan yang diperlukan.</v>
          </cell>
        </row>
        <row r="108">
          <cell r="O108" t="str">
            <v>Kupang, 25 Januari 2008</v>
          </cell>
        </row>
        <row r="110">
          <cell r="O110" t="str">
            <v>PT. HUTAMA MITRA NUSANTARA</v>
          </cell>
        </row>
        <row r="115">
          <cell r="O115" t="str">
            <v>ABDUL RAHMAN</v>
          </cell>
        </row>
        <row r="116">
          <cell r="O116" t="str">
            <v>Direktur</v>
          </cell>
        </row>
        <row r="117">
          <cell r="C117" t="str">
            <v>No. Paket Kontrak</v>
          </cell>
          <cell r="F117" t="str">
            <v>:</v>
          </cell>
          <cell r="G117">
            <v>0</v>
          </cell>
        </row>
      </sheetData>
      <sheetData sheetId="8" refreshError="1">
        <row r="1">
          <cell r="C1" t="str">
            <v>METODA PELAKSANAAN DAN</v>
          </cell>
        </row>
        <row r="2">
          <cell r="C2" t="str">
            <v>ANALISA TEKNIS</v>
          </cell>
        </row>
        <row r="4">
          <cell r="C4" t="str">
            <v>Nama Paket</v>
          </cell>
          <cell r="H4" t="str">
            <v>:</v>
          </cell>
          <cell r="I4">
            <v>0</v>
          </cell>
        </row>
        <row r="5">
          <cell r="C5" t="str">
            <v>Nama Paket</v>
          </cell>
          <cell r="H5" t="str">
            <v>:</v>
          </cell>
          <cell r="I5" t="str">
            <v>Pembangunan Jalan Oekabiti-Oemoro-Panite</v>
          </cell>
        </row>
        <row r="6">
          <cell r="C6" t="str">
            <v>Prop/Kab/Kodya</v>
          </cell>
          <cell r="H6" t="str">
            <v>:</v>
          </cell>
          <cell r="I6" t="str">
            <v>Nusa Tenggara Timur / Kab. Kupang</v>
          </cell>
        </row>
        <row r="7">
          <cell r="C7" t="str">
            <v>Panjang Efektif</v>
          </cell>
          <cell r="H7" t="str">
            <v>:</v>
          </cell>
          <cell r="I7">
            <v>10.5</v>
          </cell>
          <cell r="J7" t="str">
            <v>Km</v>
          </cell>
        </row>
        <row r="8">
          <cell r="C8" t="str">
            <v>Nama Peserta Lelang</v>
          </cell>
          <cell r="H8" t="str">
            <v>:</v>
          </cell>
          <cell r="I8" t="str">
            <v>PT. HUTAMA MITRA NUSANTARA</v>
          </cell>
        </row>
        <row r="11">
          <cell r="C11" t="str">
            <v>A.</v>
          </cell>
          <cell r="D11" t="str">
            <v>UMUM</v>
          </cell>
        </row>
        <row r="13">
          <cell r="D13" t="str">
            <v>I.</v>
          </cell>
          <cell r="E13" t="str">
            <v>Waktu Pelaksanaan</v>
          </cell>
        </row>
        <row r="15">
          <cell r="E15" t="str">
            <v>-</v>
          </cell>
          <cell r="F15" t="str">
            <v>Waktu Pelaksanaan</v>
          </cell>
          <cell r="J15" t="str">
            <v>:</v>
          </cell>
          <cell r="K15">
            <v>210</v>
          </cell>
          <cell r="L15" t="str">
            <v>Hari Kalender</v>
          </cell>
        </row>
        <row r="16">
          <cell r="E16" t="str">
            <v>-</v>
          </cell>
          <cell r="F16" t="str">
            <v>Waktu Pemeliharaan</v>
          </cell>
          <cell r="J16" t="str">
            <v>:</v>
          </cell>
          <cell r="K16">
            <v>180</v>
          </cell>
          <cell r="L16" t="str">
            <v>Hari Kalender</v>
          </cell>
        </row>
        <row r="18">
          <cell r="D18" t="str">
            <v>II.</v>
          </cell>
          <cell r="E18" t="str">
            <v>Mata Pembayaran Utama</v>
          </cell>
        </row>
        <row r="20">
          <cell r="E20" t="str">
            <v>1).</v>
          </cell>
          <cell r="F20" t="str">
            <v>3.2 (2)</v>
          </cell>
          <cell r="I20" t="str">
            <v>Timbunan Pilihan</v>
          </cell>
          <cell r="P20" t="str">
            <v>=</v>
          </cell>
          <cell r="Q20">
            <v>6736.94</v>
          </cell>
          <cell r="R20" t="str">
            <v>M3</v>
          </cell>
        </row>
        <row r="21">
          <cell r="E21" t="str">
            <v>2).</v>
          </cell>
          <cell r="F21" t="str">
            <v>5.1 (1)</v>
          </cell>
          <cell r="I21" t="str">
            <v>Lapis Pondasi Agregat Klas A</v>
          </cell>
          <cell r="P21" t="str">
            <v>=</v>
          </cell>
          <cell r="Q21">
            <v>5700</v>
          </cell>
          <cell r="R21" t="str">
            <v>M3</v>
          </cell>
        </row>
        <row r="22">
          <cell r="E22" t="str">
            <v>3).</v>
          </cell>
          <cell r="F22" t="e">
            <v>#REF!</v>
          </cell>
          <cell r="I22" t="e">
            <v>#REF!</v>
          </cell>
          <cell r="P22" t="str">
            <v>=</v>
          </cell>
          <cell r="Q22" t="e">
            <v>#REF!</v>
          </cell>
          <cell r="R22" t="e">
            <v>#REF!</v>
          </cell>
        </row>
        <row r="23">
          <cell r="I23" t="e">
            <v>#REF!</v>
          </cell>
        </row>
        <row r="24">
          <cell r="E24" t="str">
            <v>5).</v>
          </cell>
          <cell r="F24" t="str">
            <v>6.3 (4)</v>
          </cell>
          <cell r="I24" t="str">
            <v>Lataston - Lapis Pondasi (HRS-Base)</v>
          </cell>
          <cell r="P24" t="str">
            <v>=</v>
          </cell>
          <cell r="Q24">
            <v>1680</v>
          </cell>
          <cell r="R24" t="str">
            <v>M3</v>
          </cell>
        </row>
        <row r="26">
          <cell r="C26" t="str">
            <v>B.</v>
          </cell>
          <cell r="D26" t="str">
            <v>URAIAN &amp; URUTAN KEGIATAN PEKERJAAN UTAMA ( MPU )</v>
          </cell>
        </row>
        <row r="29">
          <cell r="C29" t="str">
            <v>Nomor Mata Pembayaran</v>
          </cell>
          <cell r="H29" t="str">
            <v>:</v>
          </cell>
          <cell r="I29" t="str">
            <v>1.2</v>
          </cell>
        </row>
        <row r="30">
          <cell r="C30" t="str">
            <v>Jenis Pekerjaan</v>
          </cell>
          <cell r="H30" t="str">
            <v>:</v>
          </cell>
          <cell r="I30" t="str">
            <v>Mobilisasi</v>
          </cell>
        </row>
        <row r="31">
          <cell r="C31" t="str">
            <v>Perkiraan Kuantitas</v>
          </cell>
          <cell r="H31" t="str">
            <v>:</v>
          </cell>
          <cell r="I31" t="str">
            <v>U M U M</v>
          </cell>
        </row>
        <row r="34">
          <cell r="C34" t="str">
            <v>Termasuk item pekerjaan ini adalah demobilisasi. Dan kegiatan awal yang dilakukan terlebih dahulu adalah beberapa</v>
          </cell>
        </row>
        <row r="35">
          <cell r="C35" t="str">
            <v>kegiatan sebagai persiapan untuk pelaksanaan pekerjaan utama.</v>
          </cell>
        </row>
        <row r="37">
          <cell r="D37">
            <v>1</v>
          </cell>
          <cell r="E37" t="str">
            <v>Survey/Rekayasa  Lapangan.</v>
          </cell>
        </row>
        <row r="38">
          <cell r="D38">
            <v>2</v>
          </cell>
          <cell r="E38" t="str">
            <v>Pembuatan Papan Nama Proyek.</v>
          </cell>
        </row>
        <row r="39">
          <cell r="D39">
            <v>3</v>
          </cell>
          <cell r="E39" t="str">
            <v>Mobilisasi Personil dan Peralatan (Jadwal Mobilisasi Personil &amp; Alat Terlampir).</v>
          </cell>
        </row>
        <row r="40">
          <cell r="D40">
            <v>4</v>
          </cell>
          <cell r="E40" t="str">
            <v>Pembuatan Shop Drawing/Gambar Kerja (Rekayasa Lapangan).</v>
          </cell>
        </row>
        <row r="41">
          <cell r="D41">
            <v>5</v>
          </cell>
          <cell r="E41" t="str">
            <v>Pembutan foto-foto awal proyek.</v>
          </cell>
        </row>
        <row r="42">
          <cell r="D42" t="str">
            <v>6</v>
          </cell>
          <cell r="E42" t="str">
            <v>Demobilisasi.</v>
          </cell>
        </row>
        <row r="43">
          <cell r="D43">
            <v>7</v>
          </cell>
          <cell r="E43" t="str">
            <v>Pembangunan Base Camp, Barak Kerja, Bengkel dan bangunan lainya yang diperlukan.</v>
          </cell>
        </row>
        <row r="46">
          <cell r="C46" t="str">
            <v>Nomor Mata Pembayaran</v>
          </cell>
          <cell r="J46" t="str">
            <v>:</v>
          </cell>
          <cell r="K46" t="str">
            <v>2.2</v>
          </cell>
        </row>
        <row r="47">
          <cell r="C47" t="str">
            <v>Jenis Pekerjaan</v>
          </cell>
          <cell r="J47" t="str">
            <v>:</v>
          </cell>
          <cell r="K47" t="str">
            <v>Pasangan Batu dengan Mortar</v>
          </cell>
        </row>
        <row r="48">
          <cell r="C48" t="str">
            <v>Perkiraan Kuantitas</v>
          </cell>
          <cell r="J48" t="str">
            <v>:</v>
          </cell>
          <cell r="K48">
            <v>123</v>
          </cell>
          <cell r="L48" t="str">
            <v>M3</v>
          </cell>
        </row>
        <row r="51">
          <cell r="C51" t="str">
            <v>A.</v>
          </cell>
          <cell r="D51" t="str">
            <v>Metoda Pelaksanaan :</v>
          </cell>
        </row>
        <row r="52">
          <cell r="C52">
            <v>1</v>
          </cell>
          <cell r="D52" t="str">
            <v>Pelaksanaan dengan cara</v>
          </cell>
          <cell r="J52" t="str">
            <v>:</v>
          </cell>
          <cell r="K52" t="str">
            <v>Mekanis</v>
          </cell>
        </row>
        <row r="53">
          <cell r="C53">
            <v>2</v>
          </cell>
          <cell r="D53" t="str">
            <v>Peralatan yang digunakan adalah :</v>
          </cell>
        </row>
        <row r="54">
          <cell r="E54">
            <v>1</v>
          </cell>
          <cell r="F54" t="str">
            <v>Concrete Mixer</v>
          </cell>
          <cell r="J54" t="str">
            <v>:</v>
          </cell>
          <cell r="K54" t="str">
            <v>Mencampur &amp; Mengaduk bahan mortar/spesi</v>
          </cell>
          <cell r="P54" t="str">
            <v>=</v>
          </cell>
          <cell r="Q54">
            <v>4.2662116040955631</v>
          </cell>
          <cell r="R54" t="str">
            <v>M3/Jam</v>
          </cell>
        </row>
        <row r="55">
          <cell r="E55">
            <v>2</v>
          </cell>
          <cell r="F55" t="str">
            <v>Water Tank Truck</v>
          </cell>
          <cell r="J55" t="str">
            <v>:</v>
          </cell>
          <cell r="K55" t="str">
            <v>Angkutan untuk pasokan kebutuhan air.</v>
          </cell>
          <cell r="P55" t="str">
            <v>=</v>
          </cell>
          <cell r="Q55">
            <v>47.619047619047613</v>
          </cell>
          <cell r="R55" t="str">
            <v>M3/Jam</v>
          </cell>
        </row>
        <row r="56">
          <cell r="C56">
            <v>3</v>
          </cell>
          <cell r="D56" t="str">
            <v>Material Batu &amp; Pasir diambil dari quarry dan diterima di lokasi pekerjaan</v>
          </cell>
        </row>
        <row r="57">
          <cell r="C57">
            <v>4</v>
          </cell>
          <cell r="D57" t="str">
            <v>Semen diambila dari Gudang/Pelabuhan dan diterima di lokasi pekerjaan</v>
          </cell>
        </row>
        <row r="58">
          <cell r="C58">
            <v>5</v>
          </cell>
          <cell r="D58" t="str">
            <v>Bahan mortar dicampur &amp; diaduk menggunakan Concrete Mixer</v>
          </cell>
        </row>
        <row r="59">
          <cell r="C59">
            <v>6</v>
          </cell>
          <cell r="D59" t="str">
            <v>Dan dengan menggunakan tenaga manusia dipasangkan/direkatkan pada batu kali yang disusun/dibentuk</v>
          </cell>
        </row>
        <row r="60">
          <cell r="D60" t="str">
            <v>dengan menggunakan cara manual (tenaga manusia)</v>
          </cell>
        </row>
        <row r="61">
          <cell r="C61">
            <v>7</v>
          </cell>
          <cell r="D61" t="str">
            <v>Kebutuhan air dipasok menggunakan Water Tank Truck.</v>
          </cell>
        </row>
        <row r="63">
          <cell r="C63">
            <v>8</v>
          </cell>
          <cell r="D63" t="str">
            <v>Bahan</v>
          </cell>
        </row>
        <row r="64">
          <cell r="D64" t="str">
            <v>a</v>
          </cell>
          <cell r="E64" t="str">
            <v>Batu Kali</v>
          </cell>
          <cell r="J64" t="str">
            <v>=</v>
          </cell>
          <cell r="K64">
            <v>0.92</v>
          </cell>
          <cell r="L64" t="str">
            <v>m3</v>
          </cell>
          <cell r="M64" t="str">
            <v>x</v>
          </cell>
          <cell r="N64">
            <v>123</v>
          </cell>
          <cell r="O64" t="str">
            <v>M3</v>
          </cell>
          <cell r="P64" t="str">
            <v>=</v>
          </cell>
          <cell r="Q64">
            <v>113.16000000000001</v>
          </cell>
          <cell r="R64" t="str">
            <v>m3</v>
          </cell>
        </row>
        <row r="65">
          <cell r="D65" t="str">
            <v>b</v>
          </cell>
          <cell r="E65" t="str">
            <v xml:space="preserve">Pasir </v>
          </cell>
          <cell r="J65" t="str">
            <v>=</v>
          </cell>
          <cell r="K65">
            <v>0.52</v>
          </cell>
          <cell r="L65" t="str">
            <v>m3</v>
          </cell>
          <cell r="M65" t="str">
            <v>x</v>
          </cell>
          <cell r="N65">
            <v>123</v>
          </cell>
          <cell r="O65" t="str">
            <v>M3</v>
          </cell>
          <cell r="P65" t="str">
            <v>=</v>
          </cell>
          <cell r="Q65">
            <v>63.96</v>
          </cell>
          <cell r="R65" t="str">
            <v>m3</v>
          </cell>
        </row>
        <row r="66">
          <cell r="D66" t="str">
            <v>a</v>
          </cell>
          <cell r="E66" t="str">
            <v>Semen</v>
          </cell>
          <cell r="J66" t="str">
            <v>=</v>
          </cell>
          <cell r="K66">
            <v>4.83</v>
          </cell>
          <cell r="L66" t="str">
            <v>Zak</v>
          </cell>
          <cell r="M66" t="str">
            <v>x</v>
          </cell>
          <cell r="N66">
            <v>123</v>
          </cell>
          <cell r="O66" t="str">
            <v>M3</v>
          </cell>
          <cell r="P66" t="str">
            <v>=</v>
          </cell>
          <cell r="Q66">
            <v>594.09</v>
          </cell>
          <cell r="R66" t="str">
            <v>Zak</v>
          </cell>
        </row>
        <row r="68">
          <cell r="C68" t="str">
            <v>B.</v>
          </cell>
          <cell r="D68" t="str">
            <v>Analisa Teknis</v>
          </cell>
        </row>
        <row r="69">
          <cell r="D69" t="str">
            <v>1.</v>
          </cell>
          <cell r="E69" t="str">
            <v>Waktu Pelaksanaan</v>
          </cell>
        </row>
        <row r="70">
          <cell r="E70" t="str">
            <v>-</v>
          </cell>
          <cell r="F70" t="str">
            <v>Jangka waktu pelaksanaan</v>
          </cell>
          <cell r="P70" t="str">
            <v>=</v>
          </cell>
          <cell r="Q70">
            <v>210</v>
          </cell>
          <cell r="R70" t="str">
            <v>h.k</v>
          </cell>
        </row>
        <row r="71">
          <cell r="E71" t="str">
            <v>-</v>
          </cell>
          <cell r="F71" t="str">
            <v>Mobilisasi, dan jangka waktu pemasangan peralatan (min = 30 h.k)</v>
          </cell>
          <cell r="P71" t="str">
            <v>=</v>
          </cell>
          <cell r="Q71">
            <v>15</v>
          </cell>
          <cell r="R71" t="str">
            <v>h.k</v>
          </cell>
        </row>
        <row r="72">
          <cell r="E72" t="str">
            <v>-</v>
          </cell>
          <cell r="F72" t="str">
            <v>Demobilisasi Pada akhir masa kontrak (min = 30 hari)</v>
          </cell>
          <cell r="P72" t="str">
            <v>=</v>
          </cell>
          <cell r="Q72">
            <v>7</v>
          </cell>
          <cell r="R72" t="str">
            <v>h.k</v>
          </cell>
        </row>
        <row r="73">
          <cell r="E73" t="str">
            <v>-</v>
          </cell>
          <cell r="F73" t="str">
            <v xml:space="preserve">Hari-hari libur, kerusakan-kerusakan/gangguan-gangguan, dsb. </v>
          </cell>
          <cell r="P73" t="str">
            <v>=</v>
          </cell>
          <cell r="Q73">
            <v>15</v>
          </cell>
          <cell r="R73" t="str">
            <v>h.k</v>
          </cell>
        </row>
        <row r="74">
          <cell r="E74" t="str">
            <v>-</v>
          </cell>
          <cell r="F74" t="str">
            <v>Jumlah Hari Kerja yang sesungguhnya (a)-(b)-(c)-(d)</v>
          </cell>
          <cell r="P74" t="str">
            <v>=</v>
          </cell>
          <cell r="Q74">
            <v>173</v>
          </cell>
          <cell r="R74" t="str">
            <v>h.k</v>
          </cell>
        </row>
        <row r="76">
          <cell r="D76" t="str">
            <v>2.</v>
          </cell>
          <cell r="E76" t="str">
            <v>Jam kerja rata-rata dalam 1 hari</v>
          </cell>
          <cell r="O76" t="str">
            <v>Tk</v>
          </cell>
          <cell r="P76" t="str">
            <v>=</v>
          </cell>
          <cell r="Q76">
            <v>7</v>
          </cell>
          <cell r="R76" t="str">
            <v>Jam</v>
          </cell>
        </row>
        <row r="77">
          <cell r="D77" t="str">
            <v>3.</v>
          </cell>
          <cell r="E77" t="str">
            <v>Volume</v>
          </cell>
          <cell r="P77" t="str">
            <v>=</v>
          </cell>
          <cell r="Q77">
            <v>123</v>
          </cell>
          <cell r="R77" t="str">
            <v>M3</v>
          </cell>
        </row>
        <row r="78">
          <cell r="D78" t="str">
            <v>4.</v>
          </cell>
          <cell r="E78" t="str">
            <v>Waktu pelaksanaan :</v>
          </cell>
        </row>
        <row r="79">
          <cell r="E79" t="str">
            <v>-</v>
          </cell>
          <cell r="F79" t="str">
            <v>Produksi alat dominan</v>
          </cell>
          <cell r="J79" t="str">
            <v>:</v>
          </cell>
          <cell r="K79" t="str">
            <v>Concrete Mixer</v>
          </cell>
          <cell r="O79" t="str">
            <v>Qd</v>
          </cell>
          <cell r="P79" t="str">
            <v>=</v>
          </cell>
          <cell r="Q79">
            <v>4.2662116040955631</v>
          </cell>
          <cell r="R79" t="str">
            <v>M3/Jam</v>
          </cell>
        </row>
        <row r="80">
          <cell r="E80" t="str">
            <v>-</v>
          </cell>
          <cell r="F80" t="str">
            <v>Produksi alat dominan dalam 1 hari kerja</v>
          </cell>
          <cell r="M80" t="str">
            <v>=</v>
          </cell>
          <cell r="N80" t="str">
            <v>Qd x Tk</v>
          </cell>
          <cell r="P80" t="str">
            <v>=</v>
          </cell>
          <cell r="Q80">
            <v>29.863481228668942</v>
          </cell>
          <cell r="R80" t="str">
            <v>M3/Hr</v>
          </cell>
        </row>
        <row r="81">
          <cell r="E81" t="str">
            <v>-</v>
          </cell>
          <cell r="F81" t="str">
            <v>Jumlah waktu efektif yang diperlukan</v>
          </cell>
          <cell r="O81" t="str">
            <v>h1</v>
          </cell>
          <cell r="P81" t="str">
            <v>=</v>
          </cell>
          <cell r="Q81">
            <v>4</v>
          </cell>
          <cell r="R81" t="str">
            <v>Hari</v>
          </cell>
        </row>
        <row r="82">
          <cell r="E82" t="str">
            <v>-</v>
          </cell>
          <cell r="F82" t="str">
            <v>Jumlah waktu yang direncanakan</v>
          </cell>
          <cell r="O82" t="str">
            <v>h</v>
          </cell>
          <cell r="P82" t="str">
            <v>=</v>
          </cell>
          <cell r="Q82">
            <v>42</v>
          </cell>
          <cell r="R82" t="str">
            <v>h.k</v>
          </cell>
        </row>
        <row r="84">
          <cell r="D84" t="str">
            <v>5.</v>
          </cell>
          <cell r="E84" t="str">
            <v>Peralatan yang direncanakan digunakan :</v>
          </cell>
        </row>
        <row r="85">
          <cell r="E85" t="str">
            <v>-</v>
          </cell>
          <cell r="F85" t="str">
            <v>Concrete Mixer</v>
          </cell>
          <cell r="J85" t="str">
            <v>=</v>
          </cell>
          <cell r="K85">
            <v>4.2662116040955631</v>
          </cell>
          <cell r="L85" t="str">
            <v>M3/Jam</v>
          </cell>
          <cell r="M85" t="str">
            <v>x</v>
          </cell>
          <cell r="N85" t="str">
            <v>h1 / h</v>
          </cell>
          <cell r="P85" t="str">
            <v>=</v>
          </cell>
          <cell r="Q85">
            <v>1</v>
          </cell>
          <cell r="R85" t="str">
            <v>Unit</v>
          </cell>
        </row>
        <row r="86">
          <cell r="E86" t="str">
            <v>-</v>
          </cell>
          <cell r="F86" t="str">
            <v>Water Tank Truck</v>
          </cell>
          <cell r="J86" t="str">
            <v>=</v>
          </cell>
          <cell r="K86">
            <v>47.619047619047613</v>
          </cell>
          <cell r="L86" t="str">
            <v>M3/Jam</v>
          </cell>
          <cell r="M86" t="str">
            <v>x</v>
          </cell>
          <cell r="N86" t="str">
            <v>h1 / h</v>
          </cell>
          <cell r="P86" t="str">
            <v>=</v>
          </cell>
          <cell r="Q86">
            <v>1</v>
          </cell>
          <cell r="R86" t="str">
            <v>Unit</v>
          </cell>
        </row>
        <row r="88">
          <cell r="D88" t="str">
            <v>6.</v>
          </cell>
          <cell r="E88" t="str">
            <v>Jumlah tenaga kerja yang diperlukan :</v>
          </cell>
        </row>
        <row r="89">
          <cell r="E89" t="str">
            <v>a</v>
          </cell>
          <cell r="F89" t="str">
            <v>Pekerja</v>
          </cell>
          <cell r="J89" t="str">
            <v>=</v>
          </cell>
          <cell r="K89">
            <v>6.5625</v>
          </cell>
          <cell r="L89" t="str">
            <v>Jam</v>
          </cell>
          <cell r="M89" t="str">
            <v>x</v>
          </cell>
          <cell r="N89">
            <v>123</v>
          </cell>
          <cell r="O89" t="str">
            <v>M3</v>
          </cell>
          <cell r="P89" t="str">
            <v>=</v>
          </cell>
          <cell r="Q89">
            <v>3</v>
          </cell>
          <cell r="R89" t="str">
            <v>O/H</v>
          </cell>
        </row>
        <row r="90">
          <cell r="E90" t="str">
            <v>b</v>
          </cell>
          <cell r="F90" t="str">
            <v>Mandor</v>
          </cell>
          <cell r="J90" t="str">
            <v>=</v>
          </cell>
          <cell r="K90">
            <v>0.703125</v>
          </cell>
          <cell r="L90" t="str">
            <v>Jam</v>
          </cell>
          <cell r="M90" t="str">
            <v>x</v>
          </cell>
          <cell r="N90">
            <v>123</v>
          </cell>
          <cell r="O90" t="str">
            <v>M3</v>
          </cell>
          <cell r="P90" t="str">
            <v>=</v>
          </cell>
          <cell r="Q90">
            <v>0</v>
          </cell>
          <cell r="R90" t="str">
            <v>O/H</v>
          </cell>
        </row>
        <row r="91">
          <cell r="E91" t="str">
            <v>c</v>
          </cell>
          <cell r="F91" t="str">
            <v>Tukang</v>
          </cell>
          <cell r="J91" t="str">
            <v>=</v>
          </cell>
          <cell r="K91">
            <v>3.28125</v>
          </cell>
          <cell r="L91" t="str">
            <v>Jam</v>
          </cell>
          <cell r="M91" t="str">
            <v>x</v>
          </cell>
          <cell r="N91">
            <v>123</v>
          </cell>
          <cell r="O91" t="str">
            <v>M3</v>
          </cell>
          <cell r="P91" t="str">
            <v>=</v>
          </cell>
          <cell r="Q91">
            <v>1</v>
          </cell>
          <cell r="R91" t="str">
            <v>O/H</v>
          </cell>
        </row>
        <row r="94">
          <cell r="C94" t="str">
            <v>Nomor Mata Pembayaran</v>
          </cell>
          <cell r="H94" t="str">
            <v>:</v>
          </cell>
          <cell r="I94" t="str">
            <v>3.1 (1)</v>
          </cell>
        </row>
        <row r="95">
          <cell r="C95" t="str">
            <v>Jenis Pekerjaan</v>
          </cell>
          <cell r="H95" t="str">
            <v>:</v>
          </cell>
          <cell r="I95" t="str">
            <v>Galian Biasa</v>
          </cell>
        </row>
        <row r="96">
          <cell r="C96" t="str">
            <v>Perkiraan Kuantitas</v>
          </cell>
          <cell r="H96" t="str">
            <v>:</v>
          </cell>
          <cell r="I96">
            <v>1481</v>
          </cell>
          <cell r="J96" t="str">
            <v>M3</v>
          </cell>
        </row>
        <row r="99">
          <cell r="C99" t="str">
            <v>A.</v>
          </cell>
          <cell r="D99" t="str">
            <v>Metoda Pelaksanaan :</v>
          </cell>
        </row>
        <row r="100">
          <cell r="D100" t="str">
            <v>Pelaksanaan dengan cara</v>
          </cell>
          <cell r="J100" t="str">
            <v>:</v>
          </cell>
          <cell r="K100" t="str">
            <v>Mekanis</v>
          </cell>
        </row>
        <row r="101">
          <cell r="D101" t="str">
            <v>Peralatan yang digunakan adalah :</v>
          </cell>
        </row>
        <row r="102">
          <cell r="E102">
            <v>1</v>
          </cell>
          <cell r="F102" t="str">
            <v>Excavator</v>
          </cell>
          <cell r="J102" t="str">
            <v>:</v>
          </cell>
          <cell r="K102" t="str">
            <v>Menggali &amp; Memuat ke Dump Truck</v>
          </cell>
          <cell r="P102" t="str">
            <v>=</v>
          </cell>
          <cell r="Q102">
            <v>29.850746268656714</v>
          </cell>
          <cell r="R102" t="str">
            <v>M3/Jam</v>
          </cell>
        </row>
        <row r="103">
          <cell r="E103">
            <v>2</v>
          </cell>
          <cell r="F103" t="str">
            <v>Dump Truck</v>
          </cell>
          <cell r="J103" t="str">
            <v>:</v>
          </cell>
          <cell r="K103" t="str">
            <v>Angkutan untuk membuang hasil galian.</v>
          </cell>
          <cell r="P103" t="str">
            <v>=</v>
          </cell>
          <cell r="Q103">
            <v>10.940919037199125</v>
          </cell>
          <cell r="R103" t="str">
            <v>M3/Jam</v>
          </cell>
        </row>
        <row r="105">
          <cell r="D105" t="str">
            <v>Pada saat pelaksanaan, jika perlu dibuat jalan yang terbuka agar pengguna jalan tidak saling terganggu baik antara para</v>
          </cell>
          <cell r="S105" t="str">
            <v/>
          </cell>
        </row>
        <row r="106">
          <cell r="D106" t="str">
            <v>pekerja atau alat dengan pemakai jalan. Jika dianggap perlu, akan dibuat rambu peringatan bagi pemakai jalan, atau</v>
          </cell>
          <cell r="S106" t="str">
            <v/>
          </cell>
        </row>
        <row r="107">
          <cell r="D107" t="str">
            <v xml:space="preserve">ditambah petugas pengatur lalu lintas pemakai jalan, terutama pada tikungan tajam yang berurutan dan </v>
          </cell>
        </row>
        <row r="108">
          <cell r="D108" t="str">
            <v>berdekatan.</v>
          </cell>
        </row>
        <row r="109">
          <cell r="D109" t="str">
            <v>Diperlukan beberapa tenaga kerja untuk membersihkan atau memindahkan material hasil galian yang lokasi dan ukuran</v>
          </cell>
          <cell r="S109" t="str">
            <v/>
          </cell>
        </row>
        <row r="110">
          <cell r="D110" t="str">
            <v>material hasil galian/sampah, tidak memerlukan alat berat.</v>
          </cell>
        </row>
        <row r="112">
          <cell r="C112" t="str">
            <v>B.</v>
          </cell>
          <cell r="D112" t="str">
            <v>Analisa Teknis</v>
          </cell>
        </row>
        <row r="113">
          <cell r="D113" t="str">
            <v>1.</v>
          </cell>
          <cell r="E113" t="str">
            <v>Waktu Pelaksanaan</v>
          </cell>
        </row>
        <row r="114">
          <cell r="E114" t="str">
            <v>-</v>
          </cell>
          <cell r="F114" t="str">
            <v>Jangka waktu pelaksanaan</v>
          </cell>
          <cell r="P114" t="str">
            <v>=</v>
          </cell>
          <cell r="Q114">
            <v>210</v>
          </cell>
          <cell r="R114" t="str">
            <v>h.k</v>
          </cell>
        </row>
        <row r="115">
          <cell r="E115" t="str">
            <v>-</v>
          </cell>
          <cell r="F115" t="str">
            <v>Mobilisasi, dan jangka waktu pemasangan peralatan (min = 30 h.k)</v>
          </cell>
          <cell r="P115" t="str">
            <v>=</v>
          </cell>
          <cell r="Q115">
            <v>15</v>
          </cell>
          <cell r="R115" t="str">
            <v>h.k</v>
          </cell>
        </row>
        <row r="116">
          <cell r="E116" t="str">
            <v>-</v>
          </cell>
          <cell r="F116" t="str">
            <v>Demobilisasi Pada akhir masa kontrak (min = 30 hari)</v>
          </cell>
          <cell r="P116" t="str">
            <v>=</v>
          </cell>
          <cell r="Q116">
            <v>7</v>
          </cell>
          <cell r="R116" t="str">
            <v>h.k</v>
          </cell>
        </row>
        <row r="117">
          <cell r="E117" t="str">
            <v>-</v>
          </cell>
          <cell r="F117" t="str">
            <v xml:space="preserve">Hari-hari libur, kerusakan-kerusakan/gangguan-gangguan, dsb. </v>
          </cell>
          <cell r="P117" t="str">
            <v>=</v>
          </cell>
          <cell r="Q117">
            <v>15</v>
          </cell>
          <cell r="R117" t="str">
            <v>h.k</v>
          </cell>
        </row>
        <row r="118">
          <cell r="E118" t="str">
            <v>-</v>
          </cell>
          <cell r="F118" t="str">
            <v>Jumlah Hari Kerja yang sesungguhnya (a)-(b)-(c)-(d)</v>
          </cell>
          <cell r="P118" t="str">
            <v>=</v>
          </cell>
          <cell r="Q118">
            <v>173</v>
          </cell>
          <cell r="R118" t="str">
            <v>h.k</v>
          </cell>
        </row>
        <row r="120">
          <cell r="D120" t="str">
            <v>2.</v>
          </cell>
          <cell r="E120" t="str">
            <v>Jam kerja rata-rata dalam 1 hari</v>
          </cell>
          <cell r="O120" t="str">
            <v>Tk</v>
          </cell>
          <cell r="P120" t="str">
            <v>=</v>
          </cell>
          <cell r="Q120">
            <v>7</v>
          </cell>
          <cell r="R120" t="str">
            <v>Jam</v>
          </cell>
        </row>
        <row r="121">
          <cell r="D121" t="str">
            <v>3.</v>
          </cell>
          <cell r="E121" t="str">
            <v>Volume</v>
          </cell>
          <cell r="P121" t="str">
            <v>=</v>
          </cell>
          <cell r="Q121">
            <v>1481</v>
          </cell>
          <cell r="R121" t="str">
            <v>M3</v>
          </cell>
        </row>
        <row r="122">
          <cell r="D122" t="str">
            <v>4.</v>
          </cell>
          <cell r="E122" t="str">
            <v>Waktu pelaksanaan :</v>
          </cell>
        </row>
        <row r="123">
          <cell r="E123" t="str">
            <v>-</v>
          </cell>
          <cell r="F123" t="str">
            <v>Produksi alat dominan</v>
          </cell>
          <cell r="J123" t="str">
            <v>:</v>
          </cell>
          <cell r="K123" t="str">
            <v>Excavator</v>
          </cell>
          <cell r="O123" t="str">
            <v>Qd</v>
          </cell>
          <cell r="P123" t="str">
            <v>=</v>
          </cell>
          <cell r="Q123">
            <v>29.850746268656714</v>
          </cell>
          <cell r="R123" t="str">
            <v>M3/Jam</v>
          </cell>
        </row>
        <row r="124">
          <cell r="E124" t="str">
            <v>-</v>
          </cell>
          <cell r="F124" t="str">
            <v>Produksi alat dominan dalam 1 hari kerja</v>
          </cell>
          <cell r="M124" t="str">
            <v>=</v>
          </cell>
          <cell r="N124" t="str">
            <v>Qd x Tk</v>
          </cell>
          <cell r="P124" t="str">
            <v>=</v>
          </cell>
          <cell r="Q124">
            <v>208.955223880597</v>
          </cell>
          <cell r="R124" t="str">
            <v>M3/Hr</v>
          </cell>
        </row>
        <row r="125">
          <cell r="E125" t="str">
            <v>-</v>
          </cell>
          <cell r="F125" t="str">
            <v>Jumlah waktu efektif yang diperlukan</v>
          </cell>
          <cell r="O125" t="str">
            <v>h1</v>
          </cell>
          <cell r="P125" t="str">
            <v>=</v>
          </cell>
          <cell r="Q125">
            <v>7</v>
          </cell>
          <cell r="R125" t="str">
            <v>Hari</v>
          </cell>
        </row>
        <row r="126">
          <cell r="E126" t="str">
            <v>-</v>
          </cell>
          <cell r="F126" t="str">
            <v>Jumlah waktu yang direncanakan</v>
          </cell>
          <cell r="O126" t="str">
            <v>h</v>
          </cell>
          <cell r="P126" t="str">
            <v>=</v>
          </cell>
          <cell r="Q126">
            <v>56</v>
          </cell>
          <cell r="R126" t="str">
            <v>h.k</v>
          </cell>
        </row>
        <row r="128">
          <cell r="D128" t="str">
            <v>5.</v>
          </cell>
          <cell r="E128" t="str">
            <v>Peralatan yang direncanakan digunakan :</v>
          </cell>
        </row>
        <row r="129">
          <cell r="E129" t="str">
            <v>-</v>
          </cell>
          <cell r="F129" t="str">
            <v>Excavator</v>
          </cell>
          <cell r="J129" t="str">
            <v>=</v>
          </cell>
          <cell r="K129">
            <v>29.850746268656714</v>
          </cell>
          <cell r="L129" t="str">
            <v>M3/Jam</v>
          </cell>
          <cell r="M129" t="str">
            <v>x</v>
          </cell>
          <cell r="N129" t="str">
            <v>h1 / h</v>
          </cell>
          <cell r="P129" t="str">
            <v>=</v>
          </cell>
          <cell r="Q129">
            <v>1</v>
          </cell>
          <cell r="R129" t="str">
            <v>Unit</v>
          </cell>
        </row>
        <row r="130">
          <cell r="E130" t="str">
            <v>-</v>
          </cell>
          <cell r="F130" t="str">
            <v>Dump Truck</v>
          </cell>
          <cell r="J130" t="str">
            <v>=</v>
          </cell>
          <cell r="K130">
            <v>10.940919037199125</v>
          </cell>
          <cell r="L130" t="str">
            <v>M3/Jam</v>
          </cell>
          <cell r="M130" t="str">
            <v>x</v>
          </cell>
          <cell r="N130" t="str">
            <v>h1 / h</v>
          </cell>
          <cell r="P130" t="str">
            <v>=</v>
          </cell>
          <cell r="Q130">
            <v>1</v>
          </cell>
          <cell r="R130" t="str">
            <v>Unit</v>
          </cell>
        </row>
        <row r="132">
          <cell r="D132" t="str">
            <v>6.</v>
          </cell>
          <cell r="E132" t="str">
            <v>Jumlah tenaga kerja yang diperlukan :</v>
          </cell>
        </row>
        <row r="133">
          <cell r="E133" t="str">
            <v>-</v>
          </cell>
          <cell r="F133" t="str">
            <v>Mandor</v>
          </cell>
          <cell r="J133" t="str">
            <v>=</v>
          </cell>
          <cell r="K133">
            <v>3.3520640844696831E-2</v>
          </cell>
          <cell r="L133" t="str">
            <v>Jam</v>
          </cell>
          <cell r="M133" t="str">
            <v>x</v>
          </cell>
          <cell r="N133">
            <v>1481</v>
          </cell>
          <cell r="O133" t="str">
            <v>M3</v>
          </cell>
          <cell r="P133" t="str">
            <v>=</v>
          </cell>
          <cell r="Q133">
            <v>6</v>
          </cell>
          <cell r="R133" t="str">
            <v>O/H</v>
          </cell>
        </row>
        <row r="134">
          <cell r="E134" t="str">
            <v>-</v>
          </cell>
          <cell r="F134" t="str">
            <v xml:space="preserve">Pekerja </v>
          </cell>
          <cell r="J134" t="str">
            <v>=</v>
          </cell>
          <cell r="K134">
            <v>0.20112384506818098</v>
          </cell>
          <cell r="L134" t="str">
            <v>Jam</v>
          </cell>
          <cell r="M134" t="str">
            <v>x</v>
          </cell>
          <cell r="N134">
            <v>1481</v>
          </cell>
          <cell r="O134" t="str">
            <v>M3</v>
          </cell>
          <cell r="P134" t="str">
            <v>=</v>
          </cell>
          <cell r="Q134">
            <v>1</v>
          </cell>
          <cell r="R134" t="str">
            <v>O/H</v>
          </cell>
        </row>
        <row r="137">
          <cell r="C137" t="str">
            <v>Nomor Mata Pembayaran</v>
          </cell>
          <cell r="H137" t="str">
            <v>:</v>
          </cell>
          <cell r="I137" t="str">
            <v>3.2 (2)</v>
          </cell>
        </row>
        <row r="138">
          <cell r="C138" t="str">
            <v>Jenis Pekerjaan</v>
          </cell>
          <cell r="H138" t="str">
            <v>:</v>
          </cell>
          <cell r="I138" t="str">
            <v>Timbunan Pilihan</v>
          </cell>
        </row>
        <row r="139">
          <cell r="C139" t="str">
            <v>Perkiraan Kuantitas</v>
          </cell>
          <cell r="H139" t="str">
            <v>:</v>
          </cell>
          <cell r="I139">
            <v>6736.94</v>
          </cell>
          <cell r="J139" t="str">
            <v>M3</v>
          </cell>
        </row>
        <row r="142">
          <cell r="C142" t="str">
            <v>A.</v>
          </cell>
          <cell r="D142" t="str">
            <v>Metoda Pelaksanaan :</v>
          </cell>
        </row>
        <row r="143">
          <cell r="D143" t="str">
            <v>Pelaksanaan dengan cara</v>
          </cell>
          <cell r="J143" t="str">
            <v>:</v>
          </cell>
          <cell r="K143" t="str">
            <v>Mekanis.</v>
          </cell>
        </row>
        <row r="145">
          <cell r="D145" t="str">
            <v>Metoda Pelaksanaan untuk pekerjaan timbunan biasa dan timbunan pilihan diasumsikan sama. Dan dengan volume dan</v>
          </cell>
          <cell r="S145" t="str">
            <v/>
          </cell>
        </row>
        <row r="146">
          <cell r="D146" t="str">
            <v>waktu pelaksanaan yang tersedia, maka pelaksanaannya adalah dengan menggunakan cara mekanis.</v>
          </cell>
        </row>
        <row r="148">
          <cell r="D148" t="str">
            <v>Untuk Timbunan pilihan bahannya diambil dari Quary/Borrow Area yang deposit material maupun kualitasnya yang telah</v>
          </cell>
          <cell r="S148" t="str">
            <v/>
          </cell>
        </row>
        <row r="149">
          <cell r="D149" t="str">
            <v>disetujui dan yang telah di tes di Laboratorium. Material timbunan diterima di Lokasi Pekerjaan.</v>
          </cell>
        </row>
        <row r="151">
          <cell r="D151" t="str">
            <v>Tanah timbunan dihampar lapis demi lapis dan dipadatkan sesuai dengan tebal/elevasi/kepadatan yang disyaratkan dalam</v>
          </cell>
          <cell r="S151" t="str">
            <v/>
          </cell>
        </row>
        <row r="152">
          <cell r="D152" t="str">
            <v>gambar rencama/spesifikasi. Timbunan Pilihan/Biasa yang dipakai pada bahu jalan, pelaksanaannya diasumsikan sama</v>
          </cell>
          <cell r="S152" t="str">
            <v/>
          </cell>
        </row>
        <row r="153">
          <cell r="D153" t="str">
            <v>dengan pekerjaan Timbunan Biasa/Pilihan. Demikian seterusnya sampai pekerjaan selesai.</v>
          </cell>
        </row>
        <row r="155">
          <cell r="D155" t="str">
            <v>Alat yang dipergunakan :</v>
          </cell>
        </row>
        <row r="156">
          <cell r="E156">
            <v>1</v>
          </cell>
          <cell r="F156" t="str">
            <v>Wheel Loader</v>
          </cell>
          <cell r="J156" t="str">
            <v>:</v>
          </cell>
          <cell r="K156" t="str">
            <v>Loading ke D.T</v>
          </cell>
          <cell r="P156" t="str">
            <v>=</v>
          </cell>
          <cell r="Q156">
            <v>34.445</v>
          </cell>
          <cell r="R156" t="str">
            <v>M3/Jam</v>
          </cell>
        </row>
        <row r="157">
          <cell r="E157">
            <v>2</v>
          </cell>
          <cell r="F157" t="str">
            <v xml:space="preserve">Dump Truck </v>
          </cell>
          <cell r="J157" t="str">
            <v>:</v>
          </cell>
          <cell r="K157" t="str">
            <v>Angkutan ke Lokasi Pekerjaan</v>
          </cell>
          <cell r="P157" t="str">
            <v>=</v>
          </cell>
          <cell r="Q157">
            <v>2.8410000000000002</v>
          </cell>
          <cell r="R157" t="str">
            <v>M3/Jam</v>
          </cell>
        </row>
        <row r="158">
          <cell r="E158">
            <v>3</v>
          </cell>
          <cell r="F158" t="str">
            <v>Motor Grader</v>
          </cell>
          <cell r="J158" t="str">
            <v>:</v>
          </cell>
          <cell r="K158" t="str">
            <v>Menghampar/meratakan</v>
          </cell>
          <cell r="P158" t="str">
            <v>=</v>
          </cell>
          <cell r="Q158">
            <v>36</v>
          </cell>
          <cell r="R158" t="str">
            <v>M3/Jam</v>
          </cell>
        </row>
        <row r="159">
          <cell r="E159">
            <v>4</v>
          </cell>
          <cell r="F159" t="str">
            <v>Vibro Roller</v>
          </cell>
          <cell r="J159" t="str">
            <v>:</v>
          </cell>
          <cell r="K159" t="str">
            <v>Pemadatan</v>
          </cell>
          <cell r="P159" t="str">
            <v>=</v>
          </cell>
          <cell r="Q159">
            <v>27.428571428571431</v>
          </cell>
          <cell r="R159" t="str">
            <v>M3/Jam</v>
          </cell>
        </row>
        <row r="160">
          <cell r="E160">
            <v>5</v>
          </cell>
          <cell r="F160" t="str">
            <v>Water tank truck</v>
          </cell>
          <cell r="J160" t="str">
            <v>:</v>
          </cell>
          <cell r="K160" t="str">
            <v>Suply air</v>
          </cell>
          <cell r="P160" t="str">
            <v>=</v>
          </cell>
          <cell r="Q160">
            <v>100</v>
          </cell>
          <cell r="R160" t="str">
            <v>M3/Jam</v>
          </cell>
        </row>
        <row r="162">
          <cell r="C162" t="str">
            <v>B.</v>
          </cell>
          <cell r="D162" t="str">
            <v>Analisa Teknis</v>
          </cell>
        </row>
        <row r="163">
          <cell r="D163" t="str">
            <v>1.</v>
          </cell>
          <cell r="E163" t="str">
            <v>Waktu Pelaksanaan</v>
          </cell>
        </row>
        <row r="164">
          <cell r="E164" t="str">
            <v>-</v>
          </cell>
          <cell r="F164" t="str">
            <v>Jangka waktu pelaksanaan</v>
          </cell>
          <cell r="P164" t="str">
            <v>=</v>
          </cell>
          <cell r="Q164">
            <v>210</v>
          </cell>
          <cell r="R164" t="str">
            <v>h.k</v>
          </cell>
        </row>
        <row r="165">
          <cell r="E165" t="str">
            <v>-</v>
          </cell>
          <cell r="F165" t="str">
            <v>Mobilisasi, dan jangka waktu pemasangan peralatan (min = 30 h.k)</v>
          </cell>
          <cell r="P165" t="str">
            <v>=</v>
          </cell>
          <cell r="Q165">
            <v>15</v>
          </cell>
          <cell r="R165" t="str">
            <v>h.k</v>
          </cell>
        </row>
        <row r="166">
          <cell r="E166" t="str">
            <v>-</v>
          </cell>
          <cell r="F166" t="str">
            <v>Demobilisasi Pada akhir masa kontrak (min = 30 hari)</v>
          </cell>
          <cell r="P166" t="str">
            <v>=</v>
          </cell>
          <cell r="Q166">
            <v>7</v>
          </cell>
          <cell r="R166" t="str">
            <v>h.k</v>
          </cell>
        </row>
        <row r="167">
          <cell r="E167" t="str">
            <v>-</v>
          </cell>
          <cell r="F167" t="str">
            <v xml:space="preserve">Hari-hari libur, kerusakan-kerusakan/gangguan-gangguan, dsb. </v>
          </cell>
          <cell r="P167" t="str">
            <v>=</v>
          </cell>
          <cell r="Q167">
            <v>15</v>
          </cell>
          <cell r="R167" t="str">
            <v>h.k</v>
          </cell>
        </row>
        <row r="168">
          <cell r="E168" t="str">
            <v>-</v>
          </cell>
          <cell r="F168" t="str">
            <v>Jumlah Hari Kerja yang sesungguhnya (a)-(b)-(c)-(d)</v>
          </cell>
          <cell r="P168" t="str">
            <v>=</v>
          </cell>
          <cell r="Q168">
            <v>173</v>
          </cell>
          <cell r="R168" t="str">
            <v>h.k</v>
          </cell>
        </row>
        <row r="170">
          <cell r="D170" t="str">
            <v>2.</v>
          </cell>
          <cell r="E170" t="str">
            <v>Jam kerja rata-rata dalam 1 hari</v>
          </cell>
          <cell r="O170" t="str">
            <v>Tk</v>
          </cell>
          <cell r="P170" t="str">
            <v>=</v>
          </cell>
          <cell r="Q170">
            <v>7</v>
          </cell>
          <cell r="R170" t="str">
            <v>Jam</v>
          </cell>
        </row>
        <row r="171">
          <cell r="D171" t="str">
            <v>3.</v>
          </cell>
          <cell r="E171" t="str">
            <v>Volume</v>
          </cell>
          <cell r="P171" t="str">
            <v>=</v>
          </cell>
          <cell r="Q171">
            <v>14254.77</v>
          </cell>
          <cell r="R171" t="str">
            <v>M3</v>
          </cell>
        </row>
        <row r="172">
          <cell r="D172" t="str">
            <v>4.</v>
          </cell>
          <cell r="E172" t="str">
            <v>Waktu pelaksanaan :</v>
          </cell>
        </row>
        <row r="173">
          <cell r="E173" t="str">
            <v>-</v>
          </cell>
          <cell r="F173" t="str">
            <v>Produksi alat dominan</v>
          </cell>
          <cell r="J173" t="str">
            <v>:</v>
          </cell>
          <cell r="K173" t="str">
            <v>Vibro Roller</v>
          </cell>
          <cell r="O173" t="str">
            <v>Qd</v>
          </cell>
          <cell r="P173" t="str">
            <v>=</v>
          </cell>
          <cell r="Q173">
            <v>27.428571428571431</v>
          </cell>
          <cell r="R173" t="str">
            <v>M3/Jam</v>
          </cell>
        </row>
        <row r="174">
          <cell r="E174" t="str">
            <v>-</v>
          </cell>
          <cell r="F174" t="str">
            <v>Produksi alat dominan dalam 1 hari kerja</v>
          </cell>
          <cell r="M174" t="str">
            <v>=</v>
          </cell>
          <cell r="N174" t="str">
            <v>Qd x Tk</v>
          </cell>
          <cell r="P174" t="str">
            <v>=</v>
          </cell>
          <cell r="Q174">
            <v>192</v>
          </cell>
        </row>
        <row r="175">
          <cell r="E175" t="str">
            <v>-</v>
          </cell>
          <cell r="F175" t="str">
            <v>Jumlah waktu efektif yang diperlukan</v>
          </cell>
          <cell r="O175" t="str">
            <v>h1</v>
          </cell>
          <cell r="P175" t="str">
            <v>=</v>
          </cell>
          <cell r="Q175">
            <v>74</v>
          </cell>
          <cell r="R175" t="str">
            <v>Hari</v>
          </cell>
        </row>
        <row r="176">
          <cell r="E176" t="str">
            <v>-</v>
          </cell>
          <cell r="F176" t="str">
            <v>Jumlah waktu yang direncanakan</v>
          </cell>
          <cell r="O176" t="str">
            <v>h</v>
          </cell>
          <cell r="P176" t="str">
            <v>=</v>
          </cell>
          <cell r="Q176">
            <v>70</v>
          </cell>
          <cell r="R176" t="str">
            <v>h.k</v>
          </cell>
        </row>
        <row r="178">
          <cell r="D178" t="str">
            <v>5.</v>
          </cell>
          <cell r="E178" t="str">
            <v>Peralatan yang direncanakan digunakan :</v>
          </cell>
        </row>
        <row r="179">
          <cell r="E179" t="str">
            <v>-</v>
          </cell>
          <cell r="F179" t="str">
            <v>Wheel Loader</v>
          </cell>
          <cell r="J179" t="str">
            <v>=</v>
          </cell>
          <cell r="K179">
            <v>34.445</v>
          </cell>
          <cell r="L179" t="str">
            <v>M3/Jam</v>
          </cell>
          <cell r="M179" t="str">
            <v>x</v>
          </cell>
          <cell r="N179" t="str">
            <v>h1 / h</v>
          </cell>
          <cell r="P179" t="str">
            <v>=</v>
          </cell>
          <cell r="Q179">
            <v>1</v>
          </cell>
          <cell r="R179" t="str">
            <v>Unit</v>
          </cell>
        </row>
        <row r="180">
          <cell r="E180" t="str">
            <v>-</v>
          </cell>
          <cell r="F180" t="str">
            <v xml:space="preserve">Dump Truck </v>
          </cell>
          <cell r="J180" t="str">
            <v>=</v>
          </cell>
          <cell r="K180">
            <v>2.8410000000000002</v>
          </cell>
          <cell r="L180" t="str">
            <v>M3/Jam</v>
          </cell>
          <cell r="M180" t="str">
            <v>x</v>
          </cell>
          <cell r="N180" t="str">
            <v>h1 / h</v>
          </cell>
          <cell r="P180" t="str">
            <v>=</v>
          </cell>
          <cell r="Q180">
            <v>10</v>
          </cell>
          <cell r="R180" t="str">
            <v>Unit</v>
          </cell>
        </row>
        <row r="181">
          <cell r="E181" t="str">
            <v>-</v>
          </cell>
          <cell r="F181" t="str">
            <v>Motor Grader</v>
          </cell>
          <cell r="J181" t="str">
            <v>=</v>
          </cell>
          <cell r="K181">
            <v>36</v>
          </cell>
          <cell r="L181" t="str">
            <v>M3/Jam</v>
          </cell>
          <cell r="M181" t="str">
            <v>x</v>
          </cell>
          <cell r="N181" t="str">
            <v>h1 / h</v>
          </cell>
          <cell r="P181" t="str">
            <v>=</v>
          </cell>
          <cell r="Q181">
            <v>1</v>
          </cell>
          <cell r="R181" t="str">
            <v>Unit</v>
          </cell>
        </row>
        <row r="182">
          <cell r="E182" t="str">
            <v>-</v>
          </cell>
          <cell r="F182" t="str">
            <v>Vibro Roller</v>
          </cell>
          <cell r="J182" t="str">
            <v>=</v>
          </cell>
          <cell r="K182">
            <v>27.428571428571431</v>
          </cell>
          <cell r="L182" t="str">
            <v>M3/Jam</v>
          </cell>
          <cell r="M182" t="str">
            <v>x</v>
          </cell>
          <cell r="N182" t="str">
            <v>h1 / h</v>
          </cell>
          <cell r="P182" t="str">
            <v>=</v>
          </cell>
          <cell r="Q182">
            <v>1</v>
          </cell>
          <cell r="R182" t="str">
            <v>Unit</v>
          </cell>
        </row>
        <row r="183">
          <cell r="E183" t="str">
            <v>-</v>
          </cell>
          <cell r="F183" t="str">
            <v>Water tank truck</v>
          </cell>
          <cell r="J183" t="str">
            <v>=</v>
          </cell>
          <cell r="K183">
            <v>100</v>
          </cell>
          <cell r="L183" t="str">
            <v>M3/Jam</v>
          </cell>
          <cell r="M183" t="str">
            <v>x</v>
          </cell>
          <cell r="N183" t="str">
            <v>h1 / h</v>
          </cell>
          <cell r="P183" t="str">
            <v>=</v>
          </cell>
          <cell r="Q183">
            <v>1</v>
          </cell>
          <cell r="R183" t="str">
            <v>Unit</v>
          </cell>
        </row>
        <row r="185">
          <cell r="D185" t="str">
            <v>6.</v>
          </cell>
          <cell r="E185" t="str">
            <v>Jumlah tenaga kerja yang diperlukan :</v>
          </cell>
        </row>
        <row r="186">
          <cell r="E186" t="str">
            <v>-</v>
          </cell>
          <cell r="F186" t="str">
            <v>Mandor</v>
          </cell>
          <cell r="J186" t="str">
            <v>=</v>
          </cell>
          <cell r="K186">
            <v>5.6000000000000001E-2</v>
          </cell>
          <cell r="L186" t="str">
            <v>Jam</v>
          </cell>
          <cell r="M186" t="str">
            <v>x</v>
          </cell>
          <cell r="N186">
            <v>6736.94</v>
          </cell>
          <cell r="O186" t="str">
            <v>M3</v>
          </cell>
          <cell r="P186" t="str">
            <v>=</v>
          </cell>
          <cell r="Q186">
            <v>30</v>
          </cell>
          <cell r="R186" t="str">
            <v>O/H</v>
          </cell>
        </row>
        <row r="187">
          <cell r="E187" t="str">
            <v>-</v>
          </cell>
          <cell r="F187" t="str">
            <v xml:space="preserve">Pekerja </v>
          </cell>
          <cell r="J187" t="str">
            <v>=</v>
          </cell>
          <cell r="K187">
            <v>0.55600000000000005</v>
          </cell>
          <cell r="L187" t="str">
            <v>Jam</v>
          </cell>
          <cell r="M187" t="str">
            <v>x</v>
          </cell>
          <cell r="N187">
            <v>6736.94</v>
          </cell>
          <cell r="O187" t="str">
            <v>M3</v>
          </cell>
          <cell r="P187" t="str">
            <v>=</v>
          </cell>
          <cell r="Q187">
            <v>3</v>
          </cell>
          <cell r="R187" t="str">
            <v>O/H</v>
          </cell>
        </row>
        <row r="190">
          <cell r="C190" t="str">
            <v>Nomor Mata Pembayaran</v>
          </cell>
          <cell r="H190" t="str">
            <v>:</v>
          </cell>
          <cell r="I190" t="str">
            <v>5.1(1)</v>
          </cell>
        </row>
        <row r="191">
          <cell r="C191" t="str">
            <v>Jenis Pekerjaan</v>
          </cell>
          <cell r="H191" t="str">
            <v>:</v>
          </cell>
          <cell r="I191" t="str">
            <v>Lapis Pondasi Agregat Kelas A</v>
          </cell>
        </row>
        <row r="192">
          <cell r="C192" t="str">
            <v>Perkiraan Kuantitas</v>
          </cell>
          <cell r="H192" t="str">
            <v>:</v>
          </cell>
          <cell r="I192">
            <v>5700</v>
          </cell>
          <cell r="J192" t="str">
            <v>M3</v>
          </cell>
        </row>
        <row r="195">
          <cell r="C195" t="str">
            <v>A.</v>
          </cell>
          <cell r="D195" t="str">
            <v>Metoda Pelaksanaan :</v>
          </cell>
        </row>
        <row r="197">
          <cell r="D197" t="str">
            <v>Agregat Klas A dipergunakan  untuk  Perbaikan/Peninggian Existing  ( Rising ) Badan Jalan baik untuk perbaikan elevasi</v>
          </cell>
          <cell r="S197" t="str">
            <v/>
          </cell>
        </row>
        <row r="198">
          <cell r="D198" t="str">
            <v>maupun untuk perbaikan badan jalan yang lama yang rusak, Pekerjaan ini meliputi :</v>
          </cell>
        </row>
        <row r="199">
          <cell r="E199" t="str">
            <v xml:space="preserve"> -</v>
          </cell>
          <cell r="F199" t="str">
            <v xml:space="preserve">Pemasokan     </v>
          </cell>
          <cell r="J199" t="str">
            <v xml:space="preserve"> :</v>
          </cell>
          <cell r="K199" t="str">
            <v xml:space="preserve">Pengadaan Material Batu/Pasir, Pengolahan Batu Kali menjadi Batu Pecah . </v>
          </cell>
        </row>
        <row r="200">
          <cell r="E200" t="str">
            <v xml:space="preserve"> -</v>
          </cell>
          <cell r="F200" t="str">
            <v>Pemprosesan</v>
          </cell>
          <cell r="J200" t="str">
            <v xml:space="preserve"> :</v>
          </cell>
          <cell r="K200" t="str">
            <v>Pencampuran Agregat Kasar &amp; halus sesuai dengan Komposisi yang ditentukan.</v>
          </cell>
        </row>
        <row r="201">
          <cell r="E201" t="str">
            <v xml:space="preserve"> -</v>
          </cell>
          <cell r="F201" t="str">
            <v>Pengangkutan</v>
          </cell>
          <cell r="J201" t="str">
            <v xml:space="preserve"> : </v>
          </cell>
          <cell r="K201" t="str">
            <v>Mengangkut Material dari tempat Pencampur ke Lokasi Hamparan.</v>
          </cell>
        </row>
        <row r="202">
          <cell r="E202" t="str">
            <v xml:space="preserve"> -</v>
          </cell>
          <cell r="F202" t="str">
            <v>Penghamparan</v>
          </cell>
          <cell r="J202" t="str">
            <v xml:space="preserve"> :</v>
          </cell>
          <cell r="K202" t="str">
            <v>Meratakan agregat dengan ketebalan sesuai dengan yang direncanakan.</v>
          </cell>
        </row>
        <row r="203">
          <cell r="E203" t="str">
            <v xml:space="preserve"> -</v>
          </cell>
          <cell r="F203" t="str">
            <v>Pemadatan</v>
          </cell>
          <cell r="J203" t="str">
            <v xml:space="preserve"> : </v>
          </cell>
          <cell r="K203" t="str">
            <v>Untuk mencapai kepadatan maksimum yang disyaratkan.</v>
          </cell>
        </row>
        <row r="205">
          <cell r="D205" t="str">
            <v>Sebelum penghamparan Agregat dimulai terlebih dahulu dasar timbunan harus dibersihkan dan dipadatkan dan jika</v>
          </cell>
          <cell r="S205" t="str">
            <v/>
          </cell>
        </row>
        <row r="206">
          <cell r="D206" t="str">
            <v>perlu ditambahkan air sesuai kebutuhan sehingga didapatkan kepadatan sesuai yang dipersyaratkan.</v>
          </cell>
        </row>
        <row r="208">
          <cell r="D208" t="str">
            <v>Produksi agregat kelas A dilakukan di Base Camp, sehingga diperlukan angkutan untuk ke Lokasi pekerjaan.</v>
          </cell>
        </row>
        <row r="210">
          <cell r="D210" t="str">
            <v>Penghamparan menggunakan Motor Grader, baik untuk memenuhi tebal rencana, maupun untuk mendapatkan</v>
          </cell>
          <cell r="S210" t="str">
            <v/>
          </cell>
        </row>
        <row r="211">
          <cell r="D211" t="str">
            <v>permukaan elevasi sesuai yang direncanakan dan kadar airnya harus sesuai dengan yang dipersyaratkan yaitu 3 %</v>
          </cell>
          <cell r="S211" t="str">
            <v/>
          </cell>
        </row>
        <row r="212">
          <cell r="D212" t="str">
            <v>di bawah kadar optimum sampai 1 % diatas Kadar air Optimum ). Setelah penghamparan selesai, segera dilakukan</v>
          </cell>
          <cell r="S212" t="str">
            <v/>
          </cell>
        </row>
        <row r="213">
          <cell r="D213" t="str">
            <v>pemadatan.</v>
          </cell>
        </row>
        <row r="215">
          <cell r="D215" t="str">
            <v>Sand Cone Test dilakukan untuk mengetahui kepadatan dasar timbunan sebelum penghamparan agregat. Dan jika hasil</v>
          </cell>
          <cell r="S215" t="str">
            <v/>
          </cell>
        </row>
        <row r="216">
          <cell r="D216" t="str">
            <v>belum terpenuhi, maka akan dilakukan pemadatan sampai didapat kepadatan yang disyaratkan.</v>
          </cell>
        </row>
        <row r="218">
          <cell r="D218" t="str">
            <v>Jenis Peralatan yang digunakan di lokasi pekerjaan :</v>
          </cell>
        </row>
        <row r="219">
          <cell r="E219">
            <v>1</v>
          </cell>
          <cell r="F219" t="str">
            <v>Motor Grader</v>
          </cell>
          <cell r="J219" t="str">
            <v>:</v>
          </cell>
          <cell r="K219" t="str">
            <v>Menghampar dan membentuk kemiringan yang disyaratkan</v>
          </cell>
        </row>
        <row r="220">
          <cell r="E220">
            <v>2</v>
          </cell>
          <cell r="F220" t="str">
            <v>Vibro Roller</v>
          </cell>
          <cell r="J220" t="str">
            <v>:</v>
          </cell>
          <cell r="K220" t="str">
            <v>Pemadatan</v>
          </cell>
        </row>
        <row r="221">
          <cell r="E221">
            <v>3</v>
          </cell>
          <cell r="F221" t="str">
            <v>Water Tank</v>
          </cell>
          <cell r="J221" t="str">
            <v>:</v>
          </cell>
          <cell r="K221" t="str">
            <v>Menambah kadar air sesuai kebutuhan.</v>
          </cell>
        </row>
        <row r="222">
          <cell r="E222">
            <v>4</v>
          </cell>
          <cell r="F222" t="str">
            <v>Alat Bantu</v>
          </cell>
          <cell r="J222" t="str">
            <v>:</v>
          </cell>
          <cell r="K222" t="str">
            <v>Sekop, dll, diperlukan untuk merapikan dan membuang material/sampah</v>
          </cell>
        </row>
        <row r="223">
          <cell r="K223" t="str">
            <v>yang tidak diinginkan.</v>
          </cell>
        </row>
        <row r="224">
          <cell r="D224" t="str">
            <v>Jenis Peralatan yang digunakan untuk produksi Agregat :</v>
          </cell>
        </row>
        <row r="225">
          <cell r="E225">
            <v>5</v>
          </cell>
          <cell r="F225" t="str">
            <v>Stone Crusher</v>
          </cell>
          <cell r="J225" t="str">
            <v>:</v>
          </cell>
          <cell r="K225" t="str">
            <v>Produksi Batu Pecah di Base Camp.</v>
          </cell>
        </row>
        <row r="226">
          <cell r="E226">
            <v>6</v>
          </cell>
          <cell r="F226" t="str">
            <v>Wheel Loader</v>
          </cell>
          <cell r="J226" t="str">
            <v>:</v>
          </cell>
          <cell r="K226" t="str">
            <v>Loading ke atas D.T dan proses pencampuran di Base Camp</v>
          </cell>
        </row>
        <row r="227">
          <cell r="E227">
            <v>7</v>
          </cell>
          <cell r="F227" t="str">
            <v>Dump Truck</v>
          </cell>
          <cell r="J227" t="str">
            <v>:</v>
          </cell>
          <cell r="K227" t="str">
            <v>Loading ke Stone Crusher dan angkutan ke Loaksi Pekerjaan</v>
          </cell>
        </row>
        <row r="229">
          <cell r="D229" t="str">
            <v>Material agregat yang akan digunakan, adalah yang sudah memenuhi Job Mix Formula untuk Agregat Kelas A yang telah</v>
          </cell>
          <cell r="S229" t="str">
            <v/>
          </cell>
        </row>
        <row r="230">
          <cell r="D230" t="str">
            <v>disetujui, baik komposisi jenis material yang dipakai, maupun syarat-syarat lainnya.</v>
          </cell>
        </row>
        <row r="232">
          <cell r="D232" t="str">
            <v>Pelaksanaan penghamparan dilakukan setelah didapat elevasi awal dan kepadatan yang disyaratkan. Dan droping</v>
          </cell>
          <cell r="S232" t="str">
            <v/>
          </cell>
        </row>
        <row r="233">
          <cell r="D233" t="str">
            <v>material dilakukan dengan mempertimbangkan gangguan arus lalu lintas dengan penempatan material setempat-setempat</v>
          </cell>
          <cell r="S233" t="str">
            <v/>
          </cell>
        </row>
        <row r="234">
          <cell r="D234" t="str">
            <v>dengan tumpukan dan jarak yang sesuai dan segera dihampar pada saat panjang tumpukan dianggap cukup dan dengan</v>
          </cell>
          <cell r="S234" t="str">
            <v/>
          </cell>
        </row>
        <row r="235">
          <cell r="D235" t="str">
            <v>mempertimbangkan efisiensi alat penghampar (Motor Grader).</v>
          </cell>
        </row>
        <row r="237">
          <cell r="D237" t="str">
            <v>Pemadatan dilakukan setelah hamparan agregal sudah sesuai dengan elevasi yang ditentukan, sampai didapat</v>
          </cell>
          <cell r="S237" t="str">
            <v/>
          </cell>
        </row>
        <row r="238">
          <cell r="D238" t="str">
            <v>kepadatan yang disyaratkan. Pemberian air dilakukan jika diperlukan dengan jumlah secukupnya.</v>
          </cell>
        </row>
        <row r="240">
          <cell r="D240" t="str">
            <v>Dilaksanakan setelah pelaksanaan pekerjaan lapis perkerasan aspal, dan dihindari adanya penumpukan</v>
          </cell>
        </row>
        <row r="241">
          <cell r="D241" t="str">
            <v>material yang terlalu panjang, agar arus lalu lintas tidak terganggu.</v>
          </cell>
        </row>
        <row r="243">
          <cell r="D243" t="str">
            <v>Pada saat pelaksanaan, jika perlu dibuat jalan yang terbuka agar pengguna jalan tidak saling terganggu baik antara</v>
          </cell>
          <cell r="S243" t="str">
            <v/>
          </cell>
        </row>
        <row r="244">
          <cell r="D244" t="str">
            <v>para pekerja atau alat dengan pemakai jalan. Jika dianggap perlu, akan dibuat rambu peringatan bagi pemakai jalan, atau</v>
          </cell>
          <cell r="S244" t="str">
            <v/>
          </cell>
        </row>
        <row r="245">
          <cell r="D245" t="str">
            <v>ditambah petugas pengatur lalu lintas pemakai jalan, terutama pada tikungan tajam yang berurutan dan</v>
          </cell>
        </row>
        <row r="246">
          <cell r="D246" t="str">
            <v>berdekatan.</v>
          </cell>
        </row>
        <row r="247">
          <cell r="D247" t="str">
            <v xml:space="preserve">Segera setelah dihampar, pemadatan dilaksanakan sehingga kerusakan konstruksi akibat lalu lintas bisa </v>
          </cell>
        </row>
        <row r="248">
          <cell r="D248" t="str">
            <v>dihindari.</v>
          </cell>
        </row>
        <row r="249">
          <cell r="C249" t="str">
            <v>B.</v>
          </cell>
          <cell r="D249" t="str">
            <v>Analisa Teknis</v>
          </cell>
        </row>
        <row r="250">
          <cell r="D250" t="str">
            <v>1.</v>
          </cell>
          <cell r="E250" t="str">
            <v>Waktu Pelaksanaan</v>
          </cell>
        </row>
        <row r="251">
          <cell r="E251" t="str">
            <v>-</v>
          </cell>
          <cell r="F251" t="str">
            <v>Jangka waktu pelaksanaan</v>
          </cell>
          <cell r="P251" t="str">
            <v>=</v>
          </cell>
          <cell r="Q251">
            <v>210</v>
          </cell>
          <cell r="R251" t="str">
            <v>h.k</v>
          </cell>
        </row>
        <row r="252">
          <cell r="E252" t="str">
            <v>-</v>
          </cell>
          <cell r="F252" t="str">
            <v>Mobilisasi, dan jangka waktu pemasangan peralatan (min = 30 h.k)</v>
          </cell>
          <cell r="P252" t="str">
            <v>=</v>
          </cell>
          <cell r="Q252">
            <v>15</v>
          </cell>
          <cell r="R252" t="str">
            <v>h.k</v>
          </cell>
        </row>
        <row r="253">
          <cell r="E253" t="str">
            <v>-</v>
          </cell>
          <cell r="F253" t="str">
            <v>Demobilisasi Pada akhir masa kontrak (min = 30 hari)</v>
          </cell>
          <cell r="P253" t="str">
            <v>=</v>
          </cell>
          <cell r="Q253">
            <v>7</v>
          </cell>
          <cell r="R253" t="str">
            <v>h.k</v>
          </cell>
        </row>
        <row r="254">
          <cell r="E254" t="str">
            <v>-</v>
          </cell>
          <cell r="F254" t="str">
            <v xml:space="preserve">Hari-hari libur, kerusakan-kerusakan/gangguan-gangguan, dsb. </v>
          </cell>
          <cell r="P254" t="str">
            <v>=</v>
          </cell>
          <cell r="Q254">
            <v>15</v>
          </cell>
          <cell r="R254" t="str">
            <v>h.k</v>
          </cell>
        </row>
        <row r="255">
          <cell r="E255" t="str">
            <v>-</v>
          </cell>
          <cell r="F255" t="str">
            <v>Jumlah Hari Kerja yang sesungguhnya (a)-(b)-(c)-(d)</v>
          </cell>
          <cell r="P255" t="str">
            <v>=</v>
          </cell>
          <cell r="Q255">
            <v>173</v>
          </cell>
          <cell r="R255" t="str">
            <v>h.k</v>
          </cell>
        </row>
        <row r="257">
          <cell r="D257" t="str">
            <v>2.</v>
          </cell>
          <cell r="E257" t="str">
            <v>Jam kerja rata-rata dalam 1 hari</v>
          </cell>
          <cell r="O257" t="str">
            <v>Tk</v>
          </cell>
          <cell r="P257" t="str">
            <v>=</v>
          </cell>
          <cell r="Q257">
            <v>7</v>
          </cell>
          <cell r="R257" t="str">
            <v>Jam</v>
          </cell>
        </row>
        <row r="258">
          <cell r="D258" t="str">
            <v>3.</v>
          </cell>
          <cell r="E258" t="str">
            <v>Volume</v>
          </cell>
          <cell r="P258" t="str">
            <v>=</v>
          </cell>
          <cell r="Q258">
            <v>5700</v>
          </cell>
          <cell r="R258" t="str">
            <v>M3</v>
          </cell>
        </row>
        <row r="259">
          <cell r="D259" t="str">
            <v>4.</v>
          </cell>
          <cell r="E259" t="str">
            <v>Waktu pelaksanaan :</v>
          </cell>
        </row>
        <row r="260">
          <cell r="E260" t="str">
            <v>-</v>
          </cell>
          <cell r="F260" t="str">
            <v>Produksi alat dominan</v>
          </cell>
          <cell r="J260" t="str">
            <v>:</v>
          </cell>
          <cell r="K260" t="str">
            <v>Vibro Roller</v>
          </cell>
          <cell r="O260" t="str">
            <v>Qd</v>
          </cell>
          <cell r="P260" t="str">
            <v>=</v>
          </cell>
          <cell r="Q260">
            <v>53.999999999999993</v>
          </cell>
          <cell r="R260" t="str">
            <v>M3/Jam</v>
          </cell>
        </row>
        <row r="261">
          <cell r="E261" t="str">
            <v>-</v>
          </cell>
          <cell r="F261" t="str">
            <v>Produksi alat dominan dalam 1 hari kerja</v>
          </cell>
          <cell r="M261" t="str">
            <v>=</v>
          </cell>
          <cell r="N261" t="str">
            <v>Qd x Tk</v>
          </cell>
          <cell r="P261" t="str">
            <v>=</v>
          </cell>
          <cell r="Q261">
            <v>377.99999999999994</v>
          </cell>
          <cell r="R261" t="str">
            <v>M3/hr</v>
          </cell>
        </row>
        <row r="262">
          <cell r="E262" t="str">
            <v>-</v>
          </cell>
          <cell r="F262" t="str">
            <v>Jumlah waktu efektif yang diperlukan</v>
          </cell>
          <cell r="O262" t="str">
            <v>h1</v>
          </cell>
          <cell r="P262" t="str">
            <v>=</v>
          </cell>
          <cell r="Q262">
            <v>15</v>
          </cell>
          <cell r="R262" t="str">
            <v>Hari</v>
          </cell>
        </row>
        <row r="263">
          <cell r="E263" t="str">
            <v>-</v>
          </cell>
          <cell r="F263" t="str">
            <v>Jumlah waktu yang direncanakan</v>
          </cell>
          <cell r="O263" t="str">
            <v>h</v>
          </cell>
          <cell r="P263" t="str">
            <v>=</v>
          </cell>
          <cell r="Q263">
            <v>84</v>
          </cell>
          <cell r="R263" t="str">
            <v>h.k</v>
          </cell>
        </row>
        <row r="265">
          <cell r="D265" t="str">
            <v>5.</v>
          </cell>
          <cell r="E265" t="str">
            <v>Peralatan yang direncanakan digunakan :</v>
          </cell>
        </row>
        <row r="266">
          <cell r="E266" t="str">
            <v>-</v>
          </cell>
          <cell r="F266" t="str">
            <v>Motor Grader</v>
          </cell>
          <cell r="J266" t="str">
            <v>=</v>
          </cell>
          <cell r="K266">
            <v>57.857142857142854</v>
          </cell>
          <cell r="L266" t="str">
            <v>M3/Jam</v>
          </cell>
          <cell r="M266" t="str">
            <v>x</v>
          </cell>
          <cell r="N266" t="str">
            <v>h1 / h</v>
          </cell>
          <cell r="P266" t="str">
            <v>=</v>
          </cell>
          <cell r="Q266">
            <v>1</v>
          </cell>
          <cell r="R266" t="str">
            <v>Unit</v>
          </cell>
        </row>
        <row r="267">
          <cell r="E267" t="str">
            <v>-</v>
          </cell>
          <cell r="F267" t="str">
            <v>Vibro Roller</v>
          </cell>
          <cell r="J267" t="str">
            <v>=</v>
          </cell>
          <cell r="K267">
            <v>53.999999999999993</v>
          </cell>
          <cell r="L267" t="str">
            <v>M3/Jam</v>
          </cell>
          <cell r="M267" t="str">
            <v>x</v>
          </cell>
          <cell r="N267" t="str">
            <v>h1 / h</v>
          </cell>
          <cell r="P267" t="str">
            <v>=</v>
          </cell>
          <cell r="Q267">
            <v>1</v>
          </cell>
          <cell r="R267" t="str">
            <v>Unit</v>
          </cell>
        </row>
        <row r="268">
          <cell r="E268" t="str">
            <v>-</v>
          </cell>
          <cell r="F268" t="str">
            <v>Water Tank</v>
          </cell>
          <cell r="J268" t="str">
            <v>=</v>
          </cell>
          <cell r="K268">
            <v>100</v>
          </cell>
          <cell r="L268" t="str">
            <v>M3/Jam</v>
          </cell>
          <cell r="M268" t="str">
            <v>x</v>
          </cell>
          <cell r="N268" t="str">
            <v>h1 / h</v>
          </cell>
          <cell r="P268" t="str">
            <v>=</v>
          </cell>
          <cell r="Q268">
            <v>1</v>
          </cell>
          <cell r="R268" t="str">
            <v>Unit</v>
          </cell>
        </row>
        <row r="269">
          <cell r="E269" t="str">
            <v>-</v>
          </cell>
          <cell r="F269" t="str">
            <v>Stone Crusher</v>
          </cell>
          <cell r="J269" t="str">
            <v>=</v>
          </cell>
          <cell r="K269">
            <v>9.14</v>
          </cell>
          <cell r="L269" t="str">
            <v>M3/Jam</v>
          </cell>
          <cell r="M269" t="str">
            <v>x</v>
          </cell>
          <cell r="N269" t="str">
            <v>h1 / h</v>
          </cell>
          <cell r="P269" t="str">
            <v>=</v>
          </cell>
          <cell r="Q269">
            <v>1</v>
          </cell>
          <cell r="R269" t="str">
            <v>Unit</v>
          </cell>
        </row>
        <row r="270">
          <cell r="E270" t="str">
            <v>-</v>
          </cell>
          <cell r="F270" t="str">
            <v>Wheel Loader</v>
          </cell>
          <cell r="J270" t="str">
            <v>=</v>
          </cell>
          <cell r="K270">
            <v>4.57</v>
          </cell>
          <cell r="L270" t="str">
            <v>M3/Jam</v>
          </cell>
          <cell r="M270" t="str">
            <v>x</v>
          </cell>
          <cell r="N270" t="str">
            <v>h1 / h</v>
          </cell>
          <cell r="P270" t="str">
            <v>=</v>
          </cell>
          <cell r="Q270">
            <v>2</v>
          </cell>
          <cell r="R270" t="str">
            <v>Unit</v>
          </cell>
        </row>
        <row r="271">
          <cell r="E271" t="str">
            <v>-</v>
          </cell>
          <cell r="F271" t="str">
            <v>Dump Truck</v>
          </cell>
          <cell r="J271" t="str">
            <v>=</v>
          </cell>
          <cell r="K271">
            <v>1.1000000000000001</v>
          </cell>
          <cell r="L271" t="str">
            <v>M3/Jam</v>
          </cell>
          <cell r="M271" t="str">
            <v>x</v>
          </cell>
          <cell r="N271" t="str">
            <v>h1 / h</v>
          </cell>
          <cell r="P271" t="str">
            <v>=</v>
          </cell>
          <cell r="Q271">
            <v>9</v>
          </cell>
          <cell r="R271" t="str">
            <v>Unit</v>
          </cell>
        </row>
        <row r="273">
          <cell r="D273" t="str">
            <v>6.</v>
          </cell>
          <cell r="E273" t="str">
            <v>Jumlah tenaga kerja yang diperlukan :</v>
          </cell>
        </row>
        <row r="274">
          <cell r="E274" t="str">
            <v>-</v>
          </cell>
          <cell r="F274" t="str">
            <v>Mandor</v>
          </cell>
          <cell r="J274" t="str">
            <v>=</v>
          </cell>
          <cell r="K274">
            <v>0.11111111111111113</v>
          </cell>
          <cell r="L274" t="str">
            <v>Jam</v>
          </cell>
          <cell r="M274" t="str">
            <v>x</v>
          </cell>
          <cell r="N274">
            <v>5700</v>
          </cell>
          <cell r="O274" t="str">
            <v>M3</v>
          </cell>
          <cell r="P274" t="str">
            <v>=</v>
          </cell>
          <cell r="Q274">
            <v>2</v>
          </cell>
          <cell r="R274" t="str">
            <v>O/H</v>
          </cell>
        </row>
        <row r="275">
          <cell r="E275" t="str">
            <v>-</v>
          </cell>
          <cell r="F275" t="str">
            <v>Pekerja</v>
          </cell>
          <cell r="J275" t="str">
            <v>=</v>
          </cell>
          <cell r="K275">
            <v>1.1111111111111112</v>
          </cell>
          <cell r="L275" t="str">
            <v>Jam</v>
          </cell>
          <cell r="M275" t="str">
            <v>x</v>
          </cell>
          <cell r="N275">
            <v>5700</v>
          </cell>
          <cell r="O275" t="str">
            <v>M3</v>
          </cell>
          <cell r="P275" t="str">
            <v>=</v>
          </cell>
          <cell r="Q275">
            <v>11</v>
          </cell>
          <cell r="R275" t="str">
            <v>O/H</v>
          </cell>
        </row>
        <row r="278">
          <cell r="C278" t="str">
            <v>Nomor Mata Pembayaran</v>
          </cell>
          <cell r="H278" t="str">
            <v>:</v>
          </cell>
          <cell r="I278" t="str">
            <v>6.3(4)</v>
          </cell>
        </row>
        <row r="279">
          <cell r="C279" t="str">
            <v>Jenis Pekerjaan</v>
          </cell>
          <cell r="H279" t="str">
            <v>:</v>
          </cell>
          <cell r="I279" t="str">
            <v>Lataston - Lapis Pondasi (HRS-Base)</v>
          </cell>
        </row>
        <row r="280">
          <cell r="C280" t="str">
            <v>Perkiraan Kuantitas</v>
          </cell>
          <cell r="H280" t="str">
            <v>:</v>
          </cell>
          <cell r="I280">
            <v>1680</v>
          </cell>
          <cell r="J280" t="str">
            <v>M3</v>
          </cell>
        </row>
        <row r="283">
          <cell r="C283" t="str">
            <v>A.</v>
          </cell>
          <cell r="D283" t="str">
            <v>Metoda Pelaksanaan :</v>
          </cell>
        </row>
        <row r="285">
          <cell r="C285" t="str">
            <v>-</v>
          </cell>
          <cell r="D285" t="str">
            <v>Menggunakan alat berat (cara mekanik)</v>
          </cell>
        </row>
        <row r="286">
          <cell r="C286" t="str">
            <v>-</v>
          </cell>
          <cell r="D286" t="str">
            <v>Lokasi pekerjaan : sepanjang jalan</v>
          </cell>
        </row>
        <row r="287">
          <cell r="C287" t="str">
            <v>-</v>
          </cell>
          <cell r="D287" t="str">
            <v>Kondisi existing jalan : sedang</v>
          </cell>
        </row>
        <row r="288">
          <cell r="C288" t="str">
            <v>-</v>
          </cell>
          <cell r="D288" t="str">
            <v>alat bantu sapu, dll serta beberapa orang tenaga manusia.</v>
          </cell>
        </row>
        <row r="289">
          <cell r="C289" t="str">
            <v>-</v>
          </cell>
          <cell r="D289" t="str">
            <v>Campuran Hot Mix diproduksi dengan AMP di Base Camp</v>
          </cell>
        </row>
        <row r="290">
          <cell r="C290" t="str">
            <v>-</v>
          </cell>
          <cell r="D290" t="str">
            <v>AMP digerakkan menggunakan Generator Set</v>
          </cell>
        </row>
        <row r="291">
          <cell r="C291" t="str">
            <v>-</v>
          </cell>
          <cell r="D291" t="str">
            <v>Loading agregat ke AMP menggunakan Wheel Loader</v>
          </cell>
        </row>
        <row r="292">
          <cell r="C292" t="str">
            <v>-</v>
          </cell>
          <cell r="D292" t="str">
            <v>Angkutan Hot Mix menggunakan Dump Truck</v>
          </cell>
        </row>
        <row r="293">
          <cell r="C293" t="str">
            <v>-</v>
          </cell>
          <cell r="D293" t="str">
            <v>Penghamparan menggunakan Asphalt Finisher</v>
          </cell>
        </row>
        <row r="294">
          <cell r="C294" t="str">
            <v>-</v>
          </cell>
          <cell r="D294" t="str">
            <v>Diperlukan beberapa pekerja untuk perapihan dan membuang material yang tidak dikehendaki (sampah dll)</v>
          </cell>
        </row>
        <row r="295">
          <cell r="C295" t="str">
            <v>-</v>
          </cell>
          <cell r="D295" t="str">
            <v>Pemadatan menggunakan Tandem Roller 8 passing dan kemudian oleh P. Tired Roller 8 passing</v>
          </cell>
        </row>
        <row r="296">
          <cell r="C296" t="str">
            <v>-</v>
          </cell>
          <cell r="D296" t="str">
            <v>Peralatan yang diperlukan :</v>
          </cell>
        </row>
        <row r="297">
          <cell r="C297" t="str">
            <v>-</v>
          </cell>
          <cell r="D297" t="str">
            <v>Untuk produksi material Batu Pecah, analisa dibuat terpisah (Lampiran : Produksi Agregat)</v>
          </cell>
        </row>
        <row r="298">
          <cell r="C298" t="str">
            <v>-</v>
          </cell>
          <cell r="D298" t="str">
            <v>Untuk penghamparan :</v>
          </cell>
        </row>
        <row r="300">
          <cell r="D300">
            <v>1</v>
          </cell>
          <cell r="E300" t="str">
            <v xml:space="preserve">Wheel Loader </v>
          </cell>
          <cell r="J300" t="str">
            <v>:</v>
          </cell>
          <cell r="K300" t="str">
            <v>Loading ke Dump Truck</v>
          </cell>
        </row>
        <row r="301">
          <cell r="D301">
            <v>2</v>
          </cell>
          <cell r="E301" t="str">
            <v>Dump Truck</v>
          </cell>
          <cell r="J301" t="str">
            <v>:</v>
          </cell>
          <cell r="K301" t="str">
            <v>Angkutan (Aspal &amp; Agregat Lapen) dari Base Camp ke Lokasi Pekerjaan.</v>
          </cell>
        </row>
        <row r="302">
          <cell r="D302">
            <v>3</v>
          </cell>
          <cell r="E302" t="str">
            <v>Tandem Roller</v>
          </cell>
          <cell r="J302" t="str">
            <v>:</v>
          </cell>
          <cell r="K302" t="str">
            <v>Pemadatan awal</v>
          </cell>
        </row>
        <row r="303">
          <cell r="D303">
            <v>4</v>
          </cell>
          <cell r="E303" t="str">
            <v>Tyre Roller</v>
          </cell>
          <cell r="J303" t="str">
            <v>:</v>
          </cell>
          <cell r="K303" t="str">
            <v>Pemadatan akhir</v>
          </cell>
        </row>
        <row r="304">
          <cell r="D304">
            <v>5</v>
          </cell>
          <cell r="E304" t="str">
            <v>AMP</v>
          </cell>
          <cell r="J304" t="str">
            <v>:</v>
          </cell>
          <cell r="K304" t="str">
            <v>Produksi Camp. Beraspal Hangat dengan Asbuton Butir</v>
          </cell>
        </row>
        <row r="305">
          <cell r="D305">
            <v>6</v>
          </cell>
          <cell r="E305" t="str">
            <v>Asp. Finisher</v>
          </cell>
          <cell r="J305" t="str">
            <v>:</v>
          </cell>
          <cell r="K305" t="str">
            <v>Menghampar</v>
          </cell>
        </row>
        <row r="306">
          <cell r="D306">
            <v>7</v>
          </cell>
          <cell r="E306" t="str">
            <v>Generator</v>
          </cell>
          <cell r="J306" t="str">
            <v>:</v>
          </cell>
          <cell r="K306" t="str">
            <v>Penggerak AMP</v>
          </cell>
        </row>
        <row r="308">
          <cell r="C308" t="str">
            <v>B.</v>
          </cell>
          <cell r="D308" t="str">
            <v>Analisa Teknis</v>
          </cell>
        </row>
        <row r="310">
          <cell r="D310" t="str">
            <v>1.</v>
          </cell>
          <cell r="E310" t="str">
            <v>Waktu Pelaksanaan</v>
          </cell>
        </row>
        <row r="311">
          <cell r="E311" t="str">
            <v>-</v>
          </cell>
          <cell r="F311" t="str">
            <v>Jangka waktu pelaksanaan</v>
          </cell>
          <cell r="P311" t="str">
            <v>=</v>
          </cell>
          <cell r="Q311">
            <v>210</v>
          </cell>
          <cell r="R311" t="str">
            <v>h.k</v>
          </cell>
        </row>
        <row r="312">
          <cell r="E312" t="str">
            <v>-</v>
          </cell>
          <cell r="F312" t="str">
            <v>Mobilisasi, dan jangka waktu pemasangan peralatan (min = 30 h.k)</v>
          </cell>
          <cell r="P312" t="str">
            <v>=</v>
          </cell>
          <cell r="Q312">
            <v>15</v>
          </cell>
          <cell r="R312" t="str">
            <v>h.k</v>
          </cell>
        </row>
        <row r="313">
          <cell r="E313" t="str">
            <v>-</v>
          </cell>
          <cell r="F313" t="str">
            <v>Demobilisasi Pada akhir masa kontrak (min = 30 hari)</v>
          </cell>
          <cell r="P313" t="str">
            <v>=</v>
          </cell>
          <cell r="Q313">
            <v>7</v>
          </cell>
          <cell r="R313" t="str">
            <v>h.k</v>
          </cell>
        </row>
        <row r="314">
          <cell r="E314" t="str">
            <v>-</v>
          </cell>
          <cell r="F314" t="str">
            <v xml:space="preserve">Hari-hari libur, kerusakan-kerusakan/gangguan-gangguan, dsb. </v>
          </cell>
          <cell r="P314" t="str">
            <v>=</v>
          </cell>
          <cell r="Q314">
            <v>15</v>
          </cell>
          <cell r="R314" t="str">
            <v>h.k</v>
          </cell>
        </row>
        <row r="315">
          <cell r="E315" t="str">
            <v>-</v>
          </cell>
          <cell r="F315" t="str">
            <v>Jumlah Hari Kerja yang sesungguhnya (a)-(b)-(c)-(d)</v>
          </cell>
          <cell r="P315" t="str">
            <v>=</v>
          </cell>
          <cell r="Q315">
            <v>173</v>
          </cell>
          <cell r="R315" t="str">
            <v>h.k</v>
          </cell>
        </row>
        <row r="317">
          <cell r="D317" t="str">
            <v>2.</v>
          </cell>
          <cell r="E317" t="str">
            <v>Jam kerja rata-rata dalam 1 hari</v>
          </cell>
          <cell r="O317" t="str">
            <v>Tk</v>
          </cell>
          <cell r="P317" t="str">
            <v>=</v>
          </cell>
          <cell r="Q317">
            <v>7</v>
          </cell>
          <cell r="R317" t="str">
            <v>Jam</v>
          </cell>
        </row>
        <row r="318">
          <cell r="D318" t="str">
            <v>3.</v>
          </cell>
          <cell r="E318" t="str">
            <v>Volume</v>
          </cell>
          <cell r="P318" t="str">
            <v>=</v>
          </cell>
          <cell r="Q318">
            <v>1680</v>
          </cell>
          <cell r="R318" t="str">
            <v>M3</v>
          </cell>
        </row>
        <row r="320">
          <cell r="D320" t="str">
            <v>4.</v>
          </cell>
          <cell r="E320" t="str">
            <v>Waktu pelaksanaan :</v>
          </cell>
        </row>
        <row r="321">
          <cell r="E321" t="str">
            <v>-</v>
          </cell>
          <cell r="F321" t="str">
            <v>Produksi alat dominan</v>
          </cell>
          <cell r="J321" t="str">
            <v>:</v>
          </cell>
          <cell r="K321" t="str">
            <v>AMP</v>
          </cell>
          <cell r="O321" t="str">
            <v>Qd</v>
          </cell>
          <cell r="P321" t="str">
            <v>=</v>
          </cell>
          <cell r="Q321">
            <v>17.39130434782609</v>
          </cell>
          <cell r="R321" t="str">
            <v>M3/Jam</v>
          </cell>
        </row>
        <row r="322">
          <cell r="E322" t="str">
            <v>-</v>
          </cell>
          <cell r="F322" t="str">
            <v>Produksi alat dominan dalam 1 hari kerja</v>
          </cell>
          <cell r="M322" t="str">
            <v>=</v>
          </cell>
          <cell r="N322" t="str">
            <v>Qd x Tk</v>
          </cell>
          <cell r="P322" t="str">
            <v>=</v>
          </cell>
          <cell r="Q322">
            <v>121.73913043478262</v>
          </cell>
          <cell r="R322" t="str">
            <v>M3/Hr</v>
          </cell>
        </row>
        <row r="323">
          <cell r="E323" t="str">
            <v>-</v>
          </cell>
          <cell r="F323" t="str">
            <v>Jumlah waktu efektif yang diperlukan</v>
          </cell>
          <cell r="O323" t="str">
            <v>h1</v>
          </cell>
          <cell r="P323" t="str">
            <v>=</v>
          </cell>
          <cell r="Q323">
            <v>14</v>
          </cell>
          <cell r="R323" t="str">
            <v>Hari</v>
          </cell>
        </row>
        <row r="324">
          <cell r="E324" t="str">
            <v>-</v>
          </cell>
          <cell r="F324" t="str">
            <v>Jumlah waktu yang direncanakan</v>
          </cell>
          <cell r="O324" t="str">
            <v>h</v>
          </cell>
          <cell r="P324" t="str">
            <v>=</v>
          </cell>
          <cell r="Q324">
            <v>84</v>
          </cell>
          <cell r="R324" t="str">
            <v>h.k</v>
          </cell>
        </row>
        <row r="326">
          <cell r="D326" t="str">
            <v>5.</v>
          </cell>
          <cell r="E326" t="str">
            <v>Peralatan yang direncanakan digunakan :</v>
          </cell>
        </row>
        <row r="327">
          <cell r="E327" t="str">
            <v>-</v>
          </cell>
          <cell r="F327" t="str">
            <v xml:space="preserve">Wheel Loader </v>
          </cell>
          <cell r="J327" t="str">
            <v>=</v>
          </cell>
          <cell r="K327">
            <v>38.417142857142856</v>
          </cell>
          <cell r="L327" t="str">
            <v>M3/Jam</v>
          </cell>
          <cell r="M327" t="str">
            <v>x</v>
          </cell>
          <cell r="N327" t="str">
            <v>h1 / h</v>
          </cell>
          <cell r="P327" t="str">
            <v>=</v>
          </cell>
          <cell r="Q327">
            <v>1</v>
          </cell>
          <cell r="R327" t="str">
            <v>Unit</v>
          </cell>
        </row>
        <row r="328">
          <cell r="E328" t="str">
            <v>-</v>
          </cell>
          <cell r="F328" t="str">
            <v>Dump Truck</v>
          </cell>
          <cell r="J328" t="str">
            <v>=</v>
          </cell>
          <cell r="K328">
            <v>0.89099463256245448</v>
          </cell>
          <cell r="L328" t="str">
            <v>M3/Jam</v>
          </cell>
          <cell r="M328" t="str">
            <v>x</v>
          </cell>
          <cell r="N328" t="str">
            <v>h1 / h</v>
          </cell>
          <cell r="P328" t="str">
            <v>=</v>
          </cell>
          <cell r="Q328">
            <v>4</v>
          </cell>
          <cell r="R328" t="str">
            <v>Unit</v>
          </cell>
        </row>
        <row r="329">
          <cell r="E329" t="str">
            <v>-</v>
          </cell>
          <cell r="F329" t="str">
            <v>Tandem Roller</v>
          </cell>
          <cell r="J329" t="str">
            <v>=</v>
          </cell>
          <cell r="K329">
            <v>20.334999999999994</v>
          </cell>
          <cell r="L329" t="str">
            <v>M3/Jam</v>
          </cell>
          <cell r="M329" t="str">
            <v>x</v>
          </cell>
          <cell r="N329" t="str">
            <v>h1 / h</v>
          </cell>
          <cell r="P329" t="str">
            <v>=</v>
          </cell>
          <cell r="Q329">
            <v>1</v>
          </cell>
          <cell r="R329" t="str">
            <v>Unit</v>
          </cell>
        </row>
        <row r="330">
          <cell r="E330" t="str">
            <v>-</v>
          </cell>
          <cell r="F330" t="str">
            <v>Tyre Roller</v>
          </cell>
          <cell r="J330" t="str">
            <v>=</v>
          </cell>
          <cell r="K330">
            <v>33.200000000000003</v>
          </cell>
          <cell r="L330" t="str">
            <v>M3/Jam</v>
          </cell>
          <cell r="M330" t="str">
            <v>x</v>
          </cell>
          <cell r="N330" t="str">
            <v>h1 / h</v>
          </cell>
          <cell r="P330" t="str">
            <v>=</v>
          </cell>
          <cell r="Q330">
            <v>1</v>
          </cell>
          <cell r="R330" t="str">
            <v>Unit</v>
          </cell>
        </row>
        <row r="331">
          <cell r="E331" t="str">
            <v>-</v>
          </cell>
          <cell r="F331" t="str">
            <v>AMP</v>
          </cell>
          <cell r="J331" t="str">
            <v>=</v>
          </cell>
          <cell r="K331">
            <v>17.39130434782609</v>
          </cell>
          <cell r="L331" t="str">
            <v>M3/Jam</v>
          </cell>
          <cell r="M331" t="str">
            <v>x</v>
          </cell>
          <cell r="N331" t="str">
            <v>h1 / h</v>
          </cell>
          <cell r="P331" t="str">
            <v>=</v>
          </cell>
          <cell r="Q331">
            <v>1</v>
          </cell>
          <cell r="R331" t="str">
            <v>Unit</v>
          </cell>
        </row>
        <row r="332">
          <cell r="E332" t="str">
            <v>-</v>
          </cell>
          <cell r="F332" t="str">
            <v>Asp. Finisher</v>
          </cell>
          <cell r="J332" t="str">
            <v>=</v>
          </cell>
          <cell r="K332">
            <v>13.913043478260871</v>
          </cell>
          <cell r="L332" t="str">
            <v>M3/Jam</v>
          </cell>
          <cell r="M332" t="str">
            <v>x</v>
          </cell>
          <cell r="N332" t="str">
            <v>h1 / h</v>
          </cell>
          <cell r="P332" t="str">
            <v>=</v>
          </cell>
          <cell r="Q332">
            <v>1</v>
          </cell>
          <cell r="R332" t="str">
            <v>Unit</v>
          </cell>
        </row>
        <row r="333">
          <cell r="E333" t="str">
            <v>-</v>
          </cell>
          <cell r="F333" t="str">
            <v>Generator</v>
          </cell>
          <cell r="J333" t="str">
            <v>=</v>
          </cell>
          <cell r="K333">
            <v>17.39130434782609</v>
          </cell>
          <cell r="L333" t="str">
            <v>M3/Jam</v>
          </cell>
          <cell r="M333" t="str">
            <v>x</v>
          </cell>
          <cell r="N333" t="str">
            <v>h1 / h</v>
          </cell>
          <cell r="P333" t="str">
            <v>=</v>
          </cell>
          <cell r="Q333">
            <v>1</v>
          </cell>
          <cell r="R333" t="str">
            <v>Unit</v>
          </cell>
        </row>
        <row r="335">
          <cell r="D335" t="str">
            <v>6.</v>
          </cell>
          <cell r="E335" t="str">
            <v>Jumlah tenaga kerja yang diperlukan :</v>
          </cell>
        </row>
        <row r="336">
          <cell r="E336" t="str">
            <v>-</v>
          </cell>
          <cell r="F336" t="str">
            <v>Mandor</v>
          </cell>
          <cell r="P336" t="str">
            <v>=</v>
          </cell>
          <cell r="Q336">
            <v>12</v>
          </cell>
          <cell r="R336" t="str">
            <v>O/H</v>
          </cell>
        </row>
        <row r="337">
          <cell r="E337" t="str">
            <v>-</v>
          </cell>
          <cell r="F337" t="str">
            <v>Pekerja</v>
          </cell>
          <cell r="P337" t="str">
            <v>=</v>
          </cell>
          <cell r="Q337">
            <v>120</v>
          </cell>
          <cell r="R337" t="str">
            <v>O/H</v>
          </cell>
        </row>
        <row r="341">
          <cell r="C341" t="str">
            <v>Nomor Mata Pembayaran</v>
          </cell>
          <cell r="J341" t="str">
            <v>:</v>
          </cell>
          <cell r="K341" t="str">
            <v>7.9</v>
          </cell>
        </row>
        <row r="342">
          <cell r="C342" t="str">
            <v>Jenis Pekerjaan</v>
          </cell>
          <cell r="J342" t="str">
            <v>:</v>
          </cell>
          <cell r="K342" t="str">
            <v>Pasangan Batu (Struktur)</v>
          </cell>
        </row>
        <row r="343">
          <cell r="C343" t="str">
            <v>Perkiraan Kuantitas</v>
          </cell>
          <cell r="J343" t="str">
            <v>:</v>
          </cell>
          <cell r="K343">
            <v>1502.65</v>
          </cell>
          <cell r="L343" t="str">
            <v>M3</v>
          </cell>
        </row>
        <row r="346">
          <cell r="C346" t="str">
            <v>A.</v>
          </cell>
          <cell r="D346" t="str">
            <v>Metoda Pelaksanaan :</v>
          </cell>
        </row>
        <row r="347">
          <cell r="C347">
            <v>1</v>
          </cell>
          <cell r="D347" t="str">
            <v>Pelaksanaan dengan cara</v>
          </cell>
          <cell r="J347" t="str">
            <v>:</v>
          </cell>
          <cell r="K347" t="str">
            <v>Mekanis</v>
          </cell>
        </row>
        <row r="348">
          <cell r="C348">
            <v>2</v>
          </cell>
          <cell r="D348" t="str">
            <v>Peralatan yang digunakan adalah :</v>
          </cell>
        </row>
        <row r="349">
          <cell r="E349">
            <v>1</v>
          </cell>
          <cell r="F349" t="str">
            <v>Concrete Mixer</v>
          </cell>
          <cell r="J349" t="str">
            <v>:</v>
          </cell>
          <cell r="K349" t="str">
            <v>Mencampur &amp; Mengaduk bahan mortar/spesi</v>
          </cell>
          <cell r="P349" t="str">
            <v>=</v>
          </cell>
          <cell r="Q349">
            <v>4.2662116040955631</v>
          </cell>
          <cell r="R349" t="str">
            <v>M3/Jam</v>
          </cell>
        </row>
        <row r="350">
          <cell r="E350">
            <v>2</v>
          </cell>
          <cell r="F350" t="str">
            <v>Water Tank</v>
          </cell>
          <cell r="J350" t="str">
            <v>:</v>
          </cell>
          <cell r="K350" t="str">
            <v>Angkutan untuk pasokan kebutuhan air.</v>
          </cell>
          <cell r="P350" t="str">
            <v>=</v>
          </cell>
          <cell r="Q350">
            <v>47.619047619047613</v>
          </cell>
          <cell r="R350" t="str">
            <v>M3/Jam</v>
          </cell>
        </row>
        <row r="351">
          <cell r="C351">
            <v>3</v>
          </cell>
          <cell r="D351" t="str">
            <v>Material Batu &amp; Pasir diambil dari quarry dan diterima di lokasi pekerjaan</v>
          </cell>
        </row>
        <row r="352">
          <cell r="C352">
            <v>4</v>
          </cell>
          <cell r="D352" t="str">
            <v>Semen diambila dari Gudang/Pelabuhan dan diterima di lokasi pekerjaan</v>
          </cell>
        </row>
        <row r="353">
          <cell r="C353">
            <v>5</v>
          </cell>
          <cell r="D353" t="str">
            <v>Bahan mortar dicampur &amp; diaduk menggunakan Concrete Mixer</v>
          </cell>
        </row>
        <row r="354">
          <cell r="C354">
            <v>6</v>
          </cell>
          <cell r="D354" t="str">
            <v xml:space="preserve">Dan dengan menggunakan tenaga manusia dipasangkan/direkatkan pada batu kali yang disusun/dibentuk </v>
          </cell>
        </row>
        <row r="355">
          <cell r="D355" t="str">
            <v>dengan menggunakan cara manual (tenaga manusia)</v>
          </cell>
        </row>
        <row r="356">
          <cell r="C356">
            <v>7</v>
          </cell>
          <cell r="D356" t="str">
            <v>Kebutuhan air dipasok menggunakan Water Tank Truck.</v>
          </cell>
        </row>
        <row r="358">
          <cell r="C358">
            <v>8</v>
          </cell>
          <cell r="D358" t="str">
            <v>Bahan</v>
          </cell>
        </row>
        <row r="359">
          <cell r="D359" t="str">
            <v>a</v>
          </cell>
          <cell r="E359" t="str">
            <v>B a t u</v>
          </cell>
          <cell r="J359" t="str">
            <v>=</v>
          </cell>
          <cell r="K359">
            <v>1.02</v>
          </cell>
          <cell r="L359" t="str">
            <v>M3</v>
          </cell>
          <cell r="M359" t="str">
            <v>x</v>
          </cell>
          <cell r="N359">
            <v>1502.65</v>
          </cell>
          <cell r="O359" t="str">
            <v>M3</v>
          </cell>
          <cell r="P359" t="str">
            <v>=</v>
          </cell>
          <cell r="Q359">
            <v>1532.7030000000002</v>
          </cell>
          <cell r="R359" t="str">
            <v>M3</v>
          </cell>
        </row>
        <row r="360">
          <cell r="D360" t="str">
            <v>b</v>
          </cell>
          <cell r="E360" t="str">
            <v xml:space="preserve">Pasir </v>
          </cell>
          <cell r="J360" t="str">
            <v>=</v>
          </cell>
          <cell r="K360">
            <v>0.43</v>
          </cell>
          <cell r="L360" t="str">
            <v>M3</v>
          </cell>
          <cell r="M360" t="str">
            <v>x</v>
          </cell>
          <cell r="N360">
            <v>1502.65</v>
          </cell>
          <cell r="O360" t="str">
            <v>M3</v>
          </cell>
          <cell r="P360" t="str">
            <v>=</v>
          </cell>
          <cell r="Q360">
            <v>646.1395</v>
          </cell>
          <cell r="R360" t="str">
            <v>M3</v>
          </cell>
        </row>
        <row r="361">
          <cell r="D361" t="str">
            <v>a</v>
          </cell>
          <cell r="E361" t="str">
            <v>Semen PC</v>
          </cell>
          <cell r="J361" t="str">
            <v>=</v>
          </cell>
          <cell r="K361">
            <v>4.3469999999999995</v>
          </cell>
          <cell r="L361" t="str">
            <v>Zak</v>
          </cell>
          <cell r="M361" t="str">
            <v>x</v>
          </cell>
          <cell r="N361">
            <v>1502.65</v>
          </cell>
          <cell r="O361" t="str">
            <v>M3</v>
          </cell>
          <cell r="P361" t="str">
            <v>=</v>
          </cell>
          <cell r="Q361">
            <v>6532.01955</v>
          </cell>
          <cell r="R361" t="str">
            <v>Zak</v>
          </cell>
        </row>
        <row r="363">
          <cell r="C363" t="str">
            <v>B.</v>
          </cell>
          <cell r="D363" t="str">
            <v>Analisa Teknis</v>
          </cell>
        </row>
        <row r="364">
          <cell r="D364" t="str">
            <v>1.</v>
          </cell>
          <cell r="E364" t="str">
            <v>Waktu Pelaksanaan</v>
          </cell>
        </row>
        <row r="365">
          <cell r="E365" t="str">
            <v>-</v>
          </cell>
          <cell r="F365" t="str">
            <v>Jangka waktu pelaksanaan</v>
          </cell>
          <cell r="P365" t="str">
            <v>=</v>
          </cell>
          <cell r="Q365">
            <v>210</v>
          </cell>
          <cell r="R365" t="str">
            <v>h.k</v>
          </cell>
        </row>
        <row r="366">
          <cell r="E366" t="str">
            <v>-</v>
          </cell>
          <cell r="F366" t="str">
            <v>Mobilisasi, dan jangka waktu pemasangan peralatan (min = 30 h.k)</v>
          </cell>
          <cell r="P366" t="str">
            <v>=</v>
          </cell>
          <cell r="Q366">
            <v>15</v>
          </cell>
          <cell r="R366" t="str">
            <v>h.k</v>
          </cell>
        </row>
        <row r="367">
          <cell r="E367" t="str">
            <v>-</v>
          </cell>
          <cell r="F367" t="str">
            <v>Demobilisasi Pada akhir masa kontrak (min = 30 hari)</v>
          </cell>
          <cell r="P367" t="str">
            <v>=</v>
          </cell>
          <cell r="Q367">
            <v>7</v>
          </cell>
          <cell r="R367" t="str">
            <v>h.k</v>
          </cell>
        </row>
        <row r="368">
          <cell r="E368" t="str">
            <v>-</v>
          </cell>
          <cell r="F368" t="str">
            <v xml:space="preserve">Hari-hari libur, kerusakan-kerusakan/gangguan-gangguan, dsb. </v>
          </cell>
          <cell r="P368" t="str">
            <v>=</v>
          </cell>
          <cell r="Q368">
            <v>15</v>
          </cell>
          <cell r="R368" t="str">
            <v>h.k</v>
          </cell>
        </row>
        <row r="369">
          <cell r="E369" t="str">
            <v>-</v>
          </cell>
          <cell r="F369" t="str">
            <v>Jumlah Hari Kerja yang sesungguhnya (a)-(b)-(c)-(d)</v>
          </cell>
          <cell r="P369" t="str">
            <v>=</v>
          </cell>
          <cell r="Q369">
            <v>173</v>
          </cell>
          <cell r="R369" t="str">
            <v>h.k</v>
          </cell>
        </row>
        <row r="371">
          <cell r="D371" t="str">
            <v>2.</v>
          </cell>
          <cell r="E371" t="str">
            <v>Jam kerja rata-rata dalam 1 hari</v>
          </cell>
          <cell r="O371" t="str">
            <v>Tk</v>
          </cell>
          <cell r="P371" t="str">
            <v>=</v>
          </cell>
          <cell r="Q371">
            <v>7</v>
          </cell>
          <cell r="R371" t="str">
            <v>Jam</v>
          </cell>
        </row>
        <row r="372">
          <cell r="D372" t="str">
            <v>3.</v>
          </cell>
          <cell r="E372" t="str">
            <v>Volume</v>
          </cell>
          <cell r="P372" t="str">
            <v>=</v>
          </cell>
          <cell r="Q372">
            <v>1502.65</v>
          </cell>
          <cell r="R372" t="str">
            <v>M3</v>
          </cell>
        </row>
        <row r="373">
          <cell r="D373" t="str">
            <v>4.</v>
          </cell>
          <cell r="E373" t="str">
            <v>Waktu pelaksanaan :</v>
          </cell>
        </row>
        <row r="374">
          <cell r="E374" t="str">
            <v>-</v>
          </cell>
          <cell r="F374" t="str">
            <v>Produksi alat dominan</v>
          </cell>
          <cell r="J374" t="str">
            <v>:</v>
          </cell>
          <cell r="K374" t="str">
            <v>Concrete Mixer</v>
          </cell>
          <cell r="O374" t="str">
            <v>Qd</v>
          </cell>
          <cell r="P374" t="str">
            <v>=</v>
          </cell>
          <cell r="Q374">
            <v>4.2662116040955631</v>
          </cell>
          <cell r="R374" t="str">
            <v>M3/Jam</v>
          </cell>
        </row>
        <row r="375">
          <cell r="E375" t="str">
            <v>-</v>
          </cell>
          <cell r="F375" t="str">
            <v>Produksi alat dominan dalam 1 hari kerja</v>
          </cell>
          <cell r="M375" t="str">
            <v>=</v>
          </cell>
          <cell r="N375" t="str">
            <v>Qd x Tk</v>
          </cell>
          <cell r="P375" t="str">
            <v>=</v>
          </cell>
          <cell r="Q375">
            <v>29.863481228668942</v>
          </cell>
          <cell r="R375" t="str">
            <v>M3/Hr</v>
          </cell>
        </row>
        <row r="376">
          <cell r="E376" t="str">
            <v>-</v>
          </cell>
          <cell r="F376" t="str">
            <v>Jumlah waktu efektif yang diperlukan</v>
          </cell>
          <cell r="O376" t="str">
            <v>h1</v>
          </cell>
          <cell r="P376" t="str">
            <v>=</v>
          </cell>
          <cell r="Q376">
            <v>50</v>
          </cell>
          <cell r="R376" t="str">
            <v>Hari</v>
          </cell>
        </row>
        <row r="377">
          <cell r="E377" t="str">
            <v>-</v>
          </cell>
          <cell r="F377" t="str">
            <v>Jumlah waktu yang direncanakan</v>
          </cell>
          <cell r="O377" t="str">
            <v>h</v>
          </cell>
          <cell r="P377" t="str">
            <v>=</v>
          </cell>
          <cell r="Q377">
            <v>84</v>
          </cell>
          <cell r="R377" t="str">
            <v>h.k</v>
          </cell>
        </row>
        <row r="379">
          <cell r="D379" t="str">
            <v>5.</v>
          </cell>
          <cell r="E379" t="str">
            <v>Peralatan yang direncanakan digunakan :</v>
          </cell>
        </row>
        <row r="380">
          <cell r="E380" t="str">
            <v>-</v>
          </cell>
          <cell r="F380" t="str">
            <v>Concrete Mixer</v>
          </cell>
          <cell r="J380" t="str">
            <v>=</v>
          </cell>
          <cell r="K380">
            <v>4.2662116040955631</v>
          </cell>
          <cell r="L380" t="str">
            <v>M3/Jam</v>
          </cell>
          <cell r="M380" t="str">
            <v>x</v>
          </cell>
          <cell r="N380" t="str">
            <v>h1 / h</v>
          </cell>
          <cell r="P380" t="str">
            <v>=</v>
          </cell>
          <cell r="Q380">
            <v>1</v>
          </cell>
          <cell r="R380" t="str">
            <v>Unit</v>
          </cell>
        </row>
        <row r="381">
          <cell r="E381" t="str">
            <v>-</v>
          </cell>
          <cell r="F381" t="str">
            <v>Water Tank</v>
          </cell>
          <cell r="J381" t="str">
            <v>=</v>
          </cell>
          <cell r="K381">
            <v>47.619047619047613</v>
          </cell>
          <cell r="L381" t="str">
            <v>M3/Jam</v>
          </cell>
          <cell r="M381" t="str">
            <v>x</v>
          </cell>
          <cell r="N381" t="str">
            <v>h1 / h</v>
          </cell>
          <cell r="P381" t="str">
            <v>=</v>
          </cell>
          <cell r="Q381">
            <v>1</v>
          </cell>
          <cell r="R381" t="str">
            <v>Unit</v>
          </cell>
        </row>
        <row r="383">
          <cell r="D383" t="str">
            <v>6.</v>
          </cell>
          <cell r="E383" t="str">
            <v>Jumlah tenaga kerja yang diperlukan :</v>
          </cell>
        </row>
        <row r="384">
          <cell r="E384" t="str">
            <v>a</v>
          </cell>
          <cell r="F384" t="str">
            <v>Mandor</v>
          </cell>
          <cell r="J384" t="str">
            <v>=</v>
          </cell>
          <cell r="K384">
            <v>0.703125</v>
          </cell>
          <cell r="L384" t="str">
            <v>Jam</v>
          </cell>
          <cell r="M384" t="str">
            <v>x</v>
          </cell>
          <cell r="N384">
            <v>1502.65</v>
          </cell>
          <cell r="O384" t="str">
            <v>M3</v>
          </cell>
          <cell r="P384" t="str">
            <v>=</v>
          </cell>
          <cell r="Q384">
            <v>2</v>
          </cell>
          <cell r="R384" t="str">
            <v>O/H</v>
          </cell>
        </row>
        <row r="385">
          <cell r="E385" t="str">
            <v>b</v>
          </cell>
          <cell r="F385" t="str">
            <v xml:space="preserve">Pekerja </v>
          </cell>
          <cell r="J385" t="str">
            <v>=</v>
          </cell>
          <cell r="K385">
            <v>5.625</v>
          </cell>
          <cell r="L385" t="str">
            <v>Jam</v>
          </cell>
          <cell r="M385" t="str">
            <v>x</v>
          </cell>
          <cell r="N385">
            <v>1502.65</v>
          </cell>
          <cell r="O385" t="str">
            <v>M3</v>
          </cell>
          <cell r="P385" t="str">
            <v>=</v>
          </cell>
          <cell r="Q385">
            <v>14</v>
          </cell>
          <cell r="R385" t="str">
            <v>O/H</v>
          </cell>
        </row>
        <row r="386">
          <cell r="E386" t="str">
            <v>c</v>
          </cell>
          <cell r="F386" t="str">
            <v>Tukang</v>
          </cell>
          <cell r="J386" t="str">
            <v>=</v>
          </cell>
          <cell r="K386">
            <v>2.8125</v>
          </cell>
          <cell r="L386" t="str">
            <v>Jam</v>
          </cell>
          <cell r="M386" t="str">
            <v>x</v>
          </cell>
          <cell r="N386">
            <v>1502.65</v>
          </cell>
          <cell r="O386" t="str">
            <v>M3</v>
          </cell>
          <cell r="P386" t="str">
            <v>=</v>
          </cell>
          <cell r="Q386">
            <v>7</v>
          </cell>
          <cell r="R386" t="str">
            <v>O/H</v>
          </cell>
        </row>
        <row r="481">
          <cell r="C481" t="str">
            <v>A.</v>
          </cell>
          <cell r="D481" t="str">
            <v>Metoda Pelaksanaan :</v>
          </cell>
        </row>
        <row r="482">
          <cell r="C482">
            <v>1</v>
          </cell>
          <cell r="D482" t="str">
            <v>Pengadaan sesuai dengan ukuran, jumlah dan spesifikasi yang ditentukan</v>
          </cell>
        </row>
        <row r="483">
          <cell r="C483">
            <v>2</v>
          </cell>
          <cell r="D483" t="str">
            <v>Ditempatkan di Gudang Base Camp</v>
          </cell>
        </row>
        <row r="484">
          <cell r="C484">
            <v>3</v>
          </cell>
          <cell r="D484" t="str">
            <v>Pabrikasi di lakukan di masing-masing Lokasi Pekerjaan</v>
          </cell>
        </row>
        <row r="485">
          <cell r="C485">
            <v>4</v>
          </cell>
          <cell r="D485" t="str">
            <v>Terkait dengan produksi Concrete Mixer/beton</v>
          </cell>
        </row>
        <row r="486">
          <cell r="C486">
            <v>5</v>
          </cell>
          <cell r="D486" t="str">
            <v>Rata-rata kebutuhan besi per-m3 beton</v>
          </cell>
        </row>
        <row r="487">
          <cell r="C487">
            <v>6</v>
          </cell>
          <cell r="D487" t="str">
            <v>Kapasitas produksi per-hari</v>
          </cell>
        </row>
        <row r="488">
          <cell r="C488">
            <v>7</v>
          </cell>
          <cell r="D488" t="str">
            <v>Tenaga Kerja</v>
          </cell>
          <cell r="H488" t="str">
            <v>a</v>
          </cell>
          <cell r="I488" t="str">
            <v>Pekerja</v>
          </cell>
        </row>
        <row r="489">
          <cell r="H489" t="str">
            <v>b</v>
          </cell>
          <cell r="I489" t="str">
            <v>Mandor</v>
          </cell>
        </row>
        <row r="490">
          <cell r="H490" t="str">
            <v>c</v>
          </cell>
          <cell r="I490" t="str">
            <v>Tukang</v>
          </cell>
        </row>
        <row r="491">
          <cell r="C491">
            <v>8</v>
          </cell>
          <cell r="D491" t="str">
            <v>Material</v>
          </cell>
          <cell r="H491" t="str">
            <v>a</v>
          </cell>
          <cell r="I491" t="str">
            <v>Besi Beton</v>
          </cell>
        </row>
        <row r="492">
          <cell r="H492" t="str">
            <v>b</v>
          </cell>
          <cell r="I492" t="str">
            <v>Kawat Beton</v>
          </cell>
        </row>
        <row r="493">
          <cell r="C493">
            <v>9</v>
          </cell>
          <cell r="D493" t="str">
            <v>Peralatan yang digunakan :</v>
          </cell>
        </row>
        <row r="494">
          <cell r="H494" t="str">
            <v>a</v>
          </cell>
          <cell r="I494" t="str">
            <v>Alat Bantu :</v>
          </cell>
          <cell r="K494" t="str">
            <v>Bar Cutter, Tang, Gergaji Besi, Dll</v>
          </cell>
        </row>
        <row r="496">
          <cell r="C496" t="str">
            <v>B.</v>
          </cell>
          <cell r="D496" t="str">
            <v>Analisa Teknis</v>
          </cell>
        </row>
        <row r="497">
          <cell r="D497" t="str">
            <v>1.</v>
          </cell>
          <cell r="E497" t="str">
            <v>Waktu Pelaksanaan</v>
          </cell>
        </row>
        <row r="498">
          <cell r="E498" t="str">
            <v>-</v>
          </cell>
          <cell r="F498" t="str">
            <v>Jangka waktu pelaksanaan</v>
          </cell>
          <cell r="P498" t="str">
            <v>=</v>
          </cell>
          <cell r="Q498">
            <v>210</v>
          </cell>
          <cell r="R498" t="str">
            <v>h.k</v>
          </cell>
        </row>
        <row r="499">
          <cell r="E499" t="str">
            <v>-</v>
          </cell>
          <cell r="F499" t="str">
            <v>Mobilisasi, dan jangka waktu pemasangan peralatan (min = 30 h.k)</v>
          </cell>
          <cell r="P499" t="str">
            <v>=</v>
          </cell>
          <cell r="Q499">
            <v>15</v>
          </cell>
          <cell r="R499" t="str">
            <v>h.k</v>
          </cell>
        </row>
        <row r="500">
          <cell r="E500" t="str">
            <v>-</v>
          </cell>
          <cell r="F500" t="str">
            <v>Demobilisasi Pada akhir masa kontrak (min = 30 hari)</v>
          </cell>
          <cell r="P500" t="str">
            <v>=</v>
          </cell>
          <cell r="Q500">
            <v>7</v>
          </cell>
          <cell r="R500" t="str">
            <v>h.k</v>
          </cell>
        </row>
        <row r="501">
          <cell r="E501" t="str">
            <v>-</v>
          </cell>
          <cell r="F501" t="str">
            <v xml:space="preserve">Hari-hari libur, kerusakan-kerusakan/gangguan-gangguan, dsb. </v>
          </cell>
          <cell r="P501" t="str">
            <v>=</v>
          </cell>
          <cell r="Q501">
            <v>15</v>
          </cell>
          <cell r="R501" t="str">
            <v>h.k</v>
          </cell>
        </row>
        <row r="502">
          <cell r="E502" t="str">
            <v>-</v>
          </cell>
          <cell r="F502" t="str">
            <v>Jumlah Hari Kerja yang sesungguhnya (a)-(b)-(c)-(d)</v>
          </cell>
          <cell r="P502" t="str">
            <v>=</v>
          </cell>
          <cell r="Q502">
            <v>173</v>
          </cell>
          <cell r="R502" t="str">
            <v>h.k</v>
          </cell>
        </row>
        <row r="504">
          <cell r="D504" t="str">
            <v>2.</v>
          </cell>
          <cell r="E504" t="str">
            <v>Volume</v>
          </cell>
          <cell r="P504" t="str">
            <v>=</v>
          </cell>
          <cell r="Q504" t="e">
            <v>#REF!</v>
          </cell>
          <cell r="R504" t="e">
            <v>#REF!</v>
          </cell>
        </row>
        <row r="505">
          <cell r="D505" t="str">
            <v>3.</v>
          </cell>
          <cell r="E505" t="str">
            <v>Waktu pelaksanaan :</v>
          </cell>
          <cell r="P505" t="str">
            <v>=</v>
          </cell>
          <cell r="Q505">
            <v>2478</v>
          </cell>
          <cell r="R505" t="str">
            <v>Kg/Hari</v>
          </cell>
        </row>
        <row r="506">
          <cell r="E506" t="str">
            <v>-</v>
          </cell>
          <cell r="F506" t="str">
            <v>Jumlah waktu efektif yang diperlukan</v>
          </cell>
          <cell r="P506" t="str">
            <v>=</v>
          </cell>
          <cell r="Q506" t="e">
            <v>#REF!</v>
          </cell>
          <cell r="R506" t="str">
            <v>Hari</v>
          </cell>
        </row>
        <row r="547">
          <cell r="C547" t="str">
            <v>Nomor Mata Pembayaran</v>
          </cell>
          <cell r="J547" t="str">
            <v>:</v>
          </cell>
          <cell r="K547" t="str">
            <v>7.3 (1)</v>
          </cell>
        </row>
        <row r="548">
          <cell r="C548" t="str">
            <v>Jenis Pekerjaan</v>
          </cell>
          <cell r="J548" t="str">
            <v>:</v>
          </cell>
          <cell r="K548" t="str">
            <v>Baja Tulangan U-24 Polos</v>
          </cell>
        </row>
        <row r="549">
          <cell r="C549" t="str">
            <v>Perkiraan Kuantitas</v>
          </cell>
          <cell r="J549" t="str">
            <v>:</v>
          </cell>
          <cell r="K549" t="str">
            <v>Kg</v>
          </cell>
        </row>
        <row r="552">
          <cell r="C552" t="str">
            <v>A.</v>
          </cell>
          <cell r="D552" t="str">
            <v>Metoda Pelaksanaan :</v>
          </cell>
        </row>
        <row r="554">
          <cell r="C554">
            <v>1</v>
          </cell>
          <cell r="D554" t="str">
            <v>Pengadaan sesuai dengan ukuran, jumlah dan spesifikasi yang ditentukan</v>
          </cell>
        </row>
        <row r="555">
          <cell r="C555">
            <v>2</v>
          </cell>
          <cell r="D555" t="str">
            <v>Ditempatkan di Gudang Base Camp</v>
          </cell>
        </row>
        <row r="556">
          <cell r="C556">
            <v>3</v>
          </cell>
          <cell r="D556" t="str">
            <v>Pabrikasi di lakukan di masing-masing Lokasi Pekerjaan</v>
          </cell>
        </row>
        <row r="557">
          <cell r="C557">
            <v>4</v>
          </cell>
          <cell r="D557" t="str">
            <v>Terkait dengan produksi Concrete Mixer/beton</v>
          </cell>
        </row>
        <row r="558">
          <cell r="C558">
            <v>5</v>
          </cell>
          <cell r="D558" t="str">
            <v>Rata-rata kebutuhan besi per-m3 beton</v>
          </cell>
        </row>
        <row r="559">
          <cell r="C559">
            <v>6</v>
          </cell>
          <cell r="D559" t="str">
            <v>Kapasitas produksi per-hari</v>
          </cell>
        </row>
        <row r="560">
          <cell r="C560">
            <v>7</v>
          </cell>
          <cell r="D560" t="str">
            <v>Tenaga Kerja</v>
          </cell>
          <cell r="H560" t="str">
            <v>a</v>
          </cell>
          <cell r="I560" t="str">
            <v>Pekerja</v>
          </cell>
        </row>
        <row r="561">
          <cell r="H561" t="str">
            <v>b</v>
          </cell>
          <cell r="I561" t="str">
            <v>Mandor</v>
          </cell>
        </row>
        <row r="562">
          <cell r="H562" t="str">
            <v>c</v>
          </cell>
          <cell r="I562" t="str">
            <v>Tukang</v>
          </cell>
        </row>
        <row r="563">
          <cell r="C563">
            <v>8</v>
          </cell>
          <cell r="D563" t="str">
            <v>Material</v>
          </cell>
          <cell r="H563" t="str">
            <v>a</v>
          </cell>
          <cell r="I563" t="str">
            <v>Besi Beton</v>
          </cell>
        </row>
        <row r="564">
          <cell r="H564" t="str">
            <v>b</v>
          </cell>
          <cell r="I564" t="str">
            <v>Kawat Beton</v>
          </cell>
        </row>
        <row r="565">
          <cell r="C565">
            <v>9</v>
          </cell>
          <cell r="D565" t="str">
            <v>Peralatan yang digunakan :</v>
          </cell>
        </row>
        <row r="566">
          <cell r="H566" t="str">
            <v>a</v>
          </cell>
          <cell r="I566" t="str">
            <v>Alat Bantu :</v>
          </cell>
          <cell r="K566" t="str">
            <v>Bar Cutter, Tang, Gergaji Besi, Dll</v>
          </cell>
        </row>
        <row r="568">
          <cell r="C568" t="str">
            <v>B.</v>
          </cell>
          <cell r="D568" t="str">
            <v>Analisa Teknis</v>
          </cell>
        </row>
        <row r="569">
          <cell r="D569" t="str">
            <v>1.</v>
          </cell>
          <cell r="E569" t="str">
            <v>Waktu Pelaksanaan</v>
          </cell>
        </row>
        <row r="570">
          <cell r="E570" t="str">
            <v>-</v>
          </cell>
          <cell r="F570" t="str">
            <v>Jangka waktu pelaksanaan</v>
          </cell>
          <cell r="P570" t="str">
            <v>=</v>
          </cell>
          <cell r="Q570">
            <v>210</v>
          </cell>
          <cell r="R570" t="str">
            <v>h.k</v>
          </cell>
        </row>
        <row r="571">
          <cell r="E571" t="str">
            <v>-</v>
          </cell>
          <cell r="F571" t="str">
            <v>Mobilisasi, dan jangka waktu pemasangan peralatan (min = 30 h.k)</v>
          </cell>
          <cell r="P571" t="str">
            <v>=</v>
          </cell>
          <cell r="Q571">
            <v>15</v>
          </cell>
          <cell r="R571" t="str">
            <v>h.k</v>
          </cell>
        </row>
        <row r="572">
          <cell r="E572" t="str">
            <v>-</v>
          </cell>
          <cell r="F572" t="str">
            <v>Demobilisasi Pada akhir masa kontrak (min = 30 hari)</v>
          </cell>
          <cell r="P572" t="str">
            <v>=</v>
          </cell>
          <cell r="Q572">
            <v>7</v>
          </cell>
          <cell r="R572" t="str">
            <v>h.k</v>
          </cell>
        </row>
        <row r="573">
          <cell r="E573" t="str">
            <v>-</v>
          </cell>
          <cell r="F573" t="str">
            <v xml:space="preserve">Hari-hari libur, kerusakan-kerusakan/gangguan-gangguan, dsb. </v>
          </cell>
          <cell r="P573" t="str">
            <v>=</v>
          </cell>
          <cell r="Q573">
            <v>15</v>
          </cell>
          <cell r="R573" t="str">
            <v>h.k</v>
          </cell>
        </row>
        <row r="574">
          <cell r="E574" t="str">
            <v>-</v>
          </cell>
          <cell r="F574" t="str">
            <v>Jumlah Hari Kerja yang sesungguhnya (a)-(b)-(c)-(d)</v>
          </cell>
          <cell r="P574" t="str">
            <v>=</v>
          </cell>
          <cell r="Q574">
            <v>173</v>
          </cell>
          <cell r="R574" t="str">
            <v>h.k</v>
          </cell>
        </row>
        <row r="576">
          <cell r="D576" t="str">
            <v>2.</v>
          </cell>
          <cell r="E576" t="str">
            <v>Volume</v>
          </cell>
          <cell r="P576" t="str">
            <v>=</v>
          </cell>
          <cell r="Q576">
            <v>1152</v>
          </cell>
          <cell r="R576" t="str">
            <v>Kg</v>
          </cell>
        </row>
        <row r="577">
          <cell r="D577" t="str">
            <v>3.</v>
          </cell>
          <cell r="E577" t="str">
            <v>Waktu pelaksanaan :</v>
          </cell>
          <cell r="P577" t="str">
            <v>=</v>
          </cell>
          <cell r="Q577">
            <v>2478</v>
          </cell>
          <cell r="R577" t="str">
            <v>Kg/Hari</v>
          </cell>
        </row>
        <row r="578">
          <cell r="E578" t="str">
            <v>-</v>
          </cell>
          <cell r="F578" t="str">
            <v>Jumlah waktu efektif yang diperlukan</v>
          </cell>
          <cell r="P578" t="str">
            <v>=</v>
          </cell>
          <cell r="Q578">
            <v>0</v>
          </cell>
          <cell r="R578" t="str">
            <v>Hari</v>
          </cell>
        </row>
        <row r="616">
          <cell r="C616" t="str">
            <v>Nomor Mata Pembayaran</v>
          </cell>
          <cell r="J616" t="str">
            <v>:</v>
          </cell>
          <cell r="K616" t="e">
            <v>#REF!</v>
          </cell>
        </row>
        <row r="617">
          <cell r="C617" t="str">
            <v>Jenis Pekerjaan</v>
          </cell>
          <cell r="J617" t="str">
            <v>:</v>
          </cell>
          <cell r="K617" t="e">
            <v>#REF!</v>
          </cell>
        </row>
        <row r="618">
          <cell r="C618" t="str">
            <v>Perkiraan Kuantitas</v>
          </cell>
          <cell r="J618" t="str">
            <v>:</v>
          </cell>
          <cell r="K618" t="e">
            <v>#REF!</v>
          </cell>
          <cell r="L618" t="str">
            <v>Kg</v>
          </cell>
        </row>
        <row r="621">
          <cell r="C621" t="str">
            <v>A.</v>
          </cell>
          <cell r="D621" t="str">
            <v>Metoda Pelaksanaan :</v>
          </cell>
        </row>
        <row r="622">
          <cell r="C622">
            <v>1</v>
          </cell>
          <cell r="D622" t="str">
            <v>Material di terima dari pemilik proyek</v>
          </cell>
        </row>
        <row r="623">
          <cell r="C623">
            <v>2</v>
          </cell>
          <cell r="D623" t="str">
            <v>Kontraktor hanya bertanggung jawab atas angkutan sampai di Lokasi Proyek/Base Camp</v>
          </cell>
        </row>
        <row r="624">
          <cell r="C624">
            <v>3</v>
          </cell>
          <cell r="D624" t="str">
            <v>Dari Jakarta menggunakan sarana transportasi laut sampai Pelabuhan Ende</v>
          </cell>
        </row>
        <row r="625">
          <cell r="C625">
            <v>4</v>
          </cell>
          <cell r="D625" t="str">
            <v>Menaikan/Menurunkan dari dan ke Flat Bed Truck dengan Crane, kemudian diangkut ke Lokasi Pek.</v>
          </cell>
        </row>
        <row r="626">
          <cell r="C626">
            <v>5</v>
          </cell>
          <cell r="D626" t="str">
            <v>Diperlukan alat bantu dan tenaga manusia untuk menaikan/menurunkan rangka baja tersebut</v>
          </cell>
        </row>
        <row r="627">
          <cell r="C627">
            <v>6</v>
          </cell>
          <cell r="D627" t="str">
            <v>Mengingat sulitnya alat transportasi ke P. Sabu, maka penjadwalan angkutan akan dilakukan jauh sebelum tanggal</v>
          </cell>
        </row>
        <row r="628">
          <cell r="D628" t="str">
            <v>keberangkatan alat transporatsi yang akan digunakan mengangkut rangka baja jembatan tersebut.</v>
          </cell>
        </row>
        <row r="629">
          <cell r="C629">
            <v>7</v>
          </cell>
          <cell r="D629" t="str">
            <v>Tenaga Kerja</v>
          </cell>
        </row>
        <row r="630">
          <cell r="E630" t="str">
            <v>a</v>
          </cell>
          <cell r="F630" t="str">
            <v>Pekerja</v>
          </cell>
        </row>
        <row r="631">
          <cell r="E631" t="str">
            <v>b</v>
          </cell>
          <cell r="F631" t="str">
            <v>Mandor</v>
          </cell>
        </row>
        <row r="632">
          <cell r="C632">
            <v>8</v>
          </cell>
          <cell r="D632" t="str">
            <v>Peralatan yang digunakan :</v>
          </cell>
        </row>
        <row r="633">
          <cell r="E633" t="str">
            <v>a</v>
          </cell>
          <cell r="F633" t="str">
            <v>Crane</v>
          </cell>
        </row>
        <row r="634">
          <cell r="E634" t="str">
            <v>b</v>
          </cell>
          <cell r="F634" t="str">
            <v>Flat Bed Truck (Sebagai Acuan/Dominan)</v>
          </cell>
        </row>
        <row r="635">
          <cell r="E635" t="str">
            <v>c</v>
          </cell>
          <cell r="F635" t="str">
            <v>Alat Bantu</v>
          </cell>
        </row>
        <row r="637">
          <cell r="C637" t="str">
            <v>B.</v>
          </cell>
          <cell r="D637" t="str">
            <v>Analisa Teknis</v>
          </cell>
        </row>
        <row r="638">
          <cell r="D638" t="str">
            <v>1.</v>
          </cell>
          <cell r="E638" t="str">
            <v>Waktu Pelaksanaan</v>
          </cell>
        </row>
        <row r="639">
          <cell r="E639" t="str">
            <v>-</v>
          </cell>
          <cell r="F639" t="str">
            <v>Jangka waktu pelaksanaan</v>
          </cell>
          <cell r="P639" t="str">
            <v>=</v>
          </cell>
          <cell r="Q639">
            <v>210</v>
          </cell>
          <cell r="R639" t="str">
            <v>h.k</v>
          </cell>
        </row>
        <row r="640">
          <cell r="E640" t="str">
            <v>-</v>
          </cell>
          <cell r="F640" t="str">
            <v>Mobilisasi, dan jangka waktu pemasangan peralatan (min = 30 h.k)</v>
          </cell>
          <cell r="P640" t="str">
            <v>=</v>
          </cell>
          <cell r="Q640">
            <v>15</v>
          </cell>
          <cell r="R640" t="str">
            <v>h.k</v>
          </cell>
        </row>
        <row r="641">
          <cell r="E641" t="str">
            <v>-</v>
          </cell>
          <cell r="F641" t="str">
            <v>Demobilisasi Pada akhir masa kontrak (min = 30 hari)</v>
          </cell>
          <cell r="P641" t="str">
            <v>=</v>
          </cell>
          <cell r="Q641">
            <v>7</v>
          </cell>
          <cell r="R641" t="str">
            <v>h.k</v>
          </cell>
        </row>
        <row r="642">
          <cell r="E642" t="str">
            <v>-</v>
          </cell>
          <cell r="F642" t="str">
            <v xml:space="preserve">Hari-hari libur, kerusakan-kerusakan/gangguan-gangguan, dsb. </v>
          </cell>
          <cell r="P642" t="str">
            <v>=</v>
          </cell>
          <cell r="Q642">
            <v>15</v>
          </cell>
          <cell r="R642" t="str">
            <v>h.k</v>
          </cell>
        </row>
        <row r="643">
          <cell r="E643" t="str">
            <v>-</v>
          </cell>
          <cell r="F643" t="str">
            <v>Jumlah Hari Kerja yang sesungguhnya (a)-(b)-(c)-(d)</v>
          </cell>
          <cell r="P643" t="str">
            <v>=</v>
          </cell>
          <cell r="Q643">
            <v>173</v>
          </cell>
          <cell r="R643" t="str">
            <v>h.k</v>
          </cell>
        </row>
        <row r="645">
          <cell r="D645" t="str">
            <v>2.</v>
          </cell>
          <cell r="E645" t="str">
            <v>Volume</v>
          </cell>
          <cell r="P645" t="str">
            <v>=</v>
          </cell>
          <cell r="Q645" t="e">
            <v>#REF!</v>
          </cell>
          <cell r="R645" t="str">
            <v>Kg</v>
          </cell>
        </row>
        <row r="646">
          <cell r="D646" t="str">
            <v>3.</v>
          </cell>
          <cell r="E646" t="str">
            <v>Waktu pelaksanaan :</v>
          </cell>
          <cell r="P646" t="str">
            <v>=</v>
          </cell>
          <cell r="Q646">
            <v>42000</v>
          </cell>
          <cell r="R646" t="str">
            <v>Kg</v>
          </cell>
        </row>
        <row r="647">
          <cell r="E647" t="str">
            <v>-</v>
          </cell>
          <cell r="F647" t="str">
            <v>Jumlah waktu efektif yang diperlukan (Angkutan Darat)</v>
          </cell>
          <cell r="P647" t="str">
            <v>=</v>
          </cell>
          <cell r="Q647" t="e">
            <v>#REF!</v>
          </cell>
          <cell r="R647" t="str">
            <v>Hari</v>
          </cell>
        </row>
        <row r="648">
          <cell r="E648" t="str">
            <v>-</v>
          </cell>
          <cell r="F648" t="str">
            <v>Handling di pelabuhan Surabaya, Kupang &amp; Sabu</v>
          </cell>
          <cell r="P648" t="str">
            <v>=</v>
          </cell>
          <cell r="Q648">
            <v>21</v>
          </cell>
          <cell r="R648" t="str">
            <v>Hari</v>
          </cell>
        </row>
        <row r="649">
          <cell r="E649" t="str">
            <v>-</v>
          </cell>
          <cell r="F649" t="str">
            <v>Angkutan Laut Surabaya-Kupang-Sabu</v>
          </cell>
          <cell r="P649" t="str">
            <v>=</v>
          </cell>
          <cell r="Q649">
            <v>5</v>
          </cell>
          <cell r="R649" t="str">
            <v>Hari</v>
          </cell>
        </row>
        <row r="650">
          <cell r="E650" t="str">
            <v>-</v>
          </cell>
          <cell r="F650" t="str">
            <v>Dan lain-lain, waktu tunggu bongkar di pelabuhan</v>
          </cell>
          <cell r="P650" t="str">
            <v>=</v>
          </cell>
          <cell r="Q650">
            <v>3</v>
          </cell>
          <cell r="R650" t="str">
            <v>Hari</v>
          </cell>
        </row>
        <row r="651">
          <cell r="O651" t="str">
            <v>Jumlah</v>
          </cell>
          <cell r="P651" t="str">
            <v>=</v>
          </cell>
          <cell r="Q651" t="e">
            <v>#REF!</v>
          </cell>
          <cell r="R651" t="str">
            <v>Hari</v>
          </cell>
        </row>
        <row r="654">
          <cell r="C654" t="str">
            <v>Nomor Mata Pembayaran</v>
          </cell>
          <cell r="J654" t="str">
            <v>:</v>
          </cell>
          <cell r="K654" t="str">
            <v>7.1 (5)</v>
          </cell>
        </row>
        <row r="655">
          <cell r="C655" t="str">
            <v>Jenis Pekerjaan</v>
          </cell>
          <cell r="J655" t="str">
            <v>:</v>
          </cell>
          <cell r="K655" t="str">
            <v>Beton K-250</v>
          </cell>
        </row>
        <row r="656">
          <cell r="C656" t="str">
            <v>Perkiraan Kuantitas</v>
          </cell>
          <cell r="J656" t="str">
            <v>:</v>
          </cell>
          <cell r="K656">
            <v>9.6</v>
          </cell>
          <cell r="L656" t="str">
            <v>M3</v>
          </cell>
        </row>
        <row r="659">
          <cell r="C659" t="str">
            <v>A.</v>
          </cell>
          <cell r="D659" t="str">
            <v>Metoda Pelaksanaan :</v>
          </cell>
        </row>
        <row r="660">
          <cell r="C660">
            <v>1</v>
          </cell>
          <cell r="D660" t="str">
            <v>Menggunakan cara Mekanis</v>
          </cell>
        </row>
        <row r="661">
          <cell r="C661">
            <v>3</v>
          </cell>
          <cell r="D661" t="str">
            <v>Komposisi campuran berdasarkan JMF yang telah disetujui.</v>
          </cell>
        </row>
        <row r="662">
          <cell r="C662">
            <v>4</v>
          </cell>
          <cell r="D662" t="str">
            <v>Semen, pasir, batu kerikil dan air dicampur dan diaduk menjadi beton dengan menggunakan Concrete Mixer.</v>
          </cell>
        </row>
        <row r="663">
          <cell r="C663">
            <v>5</v>
          </cell>
          <cell r="D663" t="str">
            <v>Beton di-cor ke dalam Bekisting yang telah disiapkan, dan finishing maupun perapihan dilakukan tenaga manusia, setelah keseluruhan</v>
          </cell>
        </row>
        <row r="664">
          <cell r="D664" t="str">
            <v>beton di Cor.</v>
          </cell>
        </row>
        <row r="665">
          <cell r="C665">
            <v>6</v>
          </cell>
          <cell r="D665" t="str">
            <v>Jika diperlukan perancah, maka jumlah beton yang dicor, harus memperhatikan kesiapan dan kemampuan perancah.</v>
          </cell>
        </row>
        <row r="666">
          <cell r="C666">
            <v>7</v>
          </cell>
          <cell r="D666" t="str">
            <v>Juga cuaca harus dipertimbangkan dengan disiapkan perangkat untuk melindungi beton yang baru di cor dari air hujan.</v>
          </cell>
        </row>
        <row r="668">
          <cell r="C668">
            <v>8</v>
          </cell>
          <cell r="D668" t="str">
            <v>Tenaga Kerja</v>
          </cell>
          <cell r="H668" t="str">
            <v>a</v>
          </cell>
          <cell r="I668" t="e">
            <v>#REF!</v>
          </cell>
        </row>
        <row r="669">
          <cell r="H669" t="str">
            <v>b</v>
          </cell>
          <cell r="I669" t="e">
            <v>#REF!</v>
          </cell>
        </row>
        <row r="670">
          <cell r="H670" t="str">
            <v>c</v>
          </cell>
          <cell r="I670" t="e">
            <v>#REF!</v>
          </cell>
        </row>
        <row r="672">
          <cell r="C672">
            <v>9</v>
          </cell>
          <cell r="D672" t="str">
            <v>Material</v>
          </cell>
          <cell r="H672" t="str">
            <v>a</v>
          </cell>
          <cell r="I672" t="e">
            <v>#REF!</v>
          </cell>
        </row>
        <row r="673">
          <cell r="H673" t="str">
            <v>b</v>
          </cell>
          <cell r="I673" t="e">
            <v>#REF!</v>
          </cell>
        </row>
        <row r="674">
          <cell r="H674" t="str">
            <v>c</v>
          </cell>
          <cell r="I674" t="e">
            <v>#REF!</v>
          </cell>
        </row>
        <row r="675">
          <cell r="H675" t="str">
            <v>d</v>
          </cell>
          <cell r="I675" t="e">
            <v>#REF!</v>
          </cell>
        </row>
        <row r="676">
          <cell r="H676" t="str">
            <v>e</v>
          </cell>
          <cell r="I676" t="e">
            <v>#REF!</v>
          </cell>
        </row>
        <row r="678">
          <cell r="C678">
            <v>10</v>
          </cell>
          <cell r="D678" t="str">
            <v>Peralatan yang digunakan :</v>
          </cell>
        </row>
        <row r="679">
          <cell r="H679" t="str">
            <v>a</v>
          </cell>
          <cell r="I679" t="e">
            <v>#REF!</v>
          </cell>
        </row>
        <row r="680">
          <cell r="H680" t="str">
            <v>b</v>
          </cell>
          <cell r="I680" t="e">
            <v>#REF!</v>
          </cell>
        </row>
        <row r="681">
          <cell r="H681" t="str">
            <v>c</v>
          </cell>
          <cell r="I681" t="e">
            <v>#REF!</v>
          </cell>
        </row>
        <row r="683">
          <cell r="C683" t="str">
            <v>B.</v>
          </cell>
          <cell r="D683" t="str">
            <v>Analisa Teknis</v>
          </cell>
        </row>
        <row r="684">
          <cell r="D684" t="str">
            <v>1.</v>
          </cell>
          <cell r="E684" t="str">
            <v>Waktu Pelaksanaan</v>
          </cell>
        </row>
        <row r="685">
          <cell r="E685" t="str">
            <v>-</v>
          </cell>
          <cell r="F685" t="str">
            <v>Jangka waktu pelaksanaan</v>
          </cell>
          <cell r="P685" t="str">
            <v>=</v>
          </cell>
          <cell r="Q685">
            <v>210</v>
          </cell>
          <cell r="R685" t="str">
            <v>h.k</v>
          </cell>
        </row>
        <row r="686">
          <cell r="E686" t="str">
            <v>-</v>
          </cell>
          <cell r="F686" t="str">
            <v>Mobilisasi, dan jangka waktu pemasangan peralatan (min = 30 h.k)</v>
          </cell>
          <cell r="P686" t="str">
            <v>=</v>
          </cell>
          <cell r="Q686">
            <v>15</v>
          </cell>
          <cell r="R686" t="str">
            <v>h.k</v>
          </cell>
        </row>
        <row r="687">
          <cell r="E687" t="str">
            <v>-</v>
          </cell>
          <cell r="F687" t="str">
            <v>Demobilisasi Pada akhir masa kontrak (min = 30 hari)</v>
          </cell>
          <cell r="P687" t="str">
            <v>=</v>
          </cell>
          <cell r="Q687">
            <v>7</v>
          </cell>
          <cell r="R687" t="str">
            <v>h.k</v>
          </cell>
        </row>
        <row r="688">
          <cell r="E688" t="str">
            <v>-</v>
          </cell>
          <cell r="F688" t="str">
            <v xml:space="preserve">Hari-hari libur, kerusakan-kerusakan/gangguan-gangguan, dsb. </v>
          </cell>
          <cell r="P688" t="str">
            <v>=</v>
          </cell>
          <cell r="Q688">
            <v>15</v>
          </cell>
          <cell r="R688" t="str">
            <v>h.k</v>
          </cell>
        </row>
        <row r="689">
          <cell r="E689" t="str">
            <v>-</v>
          </cell>
          <cell r="F689" t="str">
            <v>Jumlah Hari Kerja yang sesungguhnya (a)-(b)-(c)-(d)</v>
          </cell>
          <cell r="P689" t="str">
            <v>=</v>
          </cell>
          <cell r="Q689">
            <v>173</v>
          </cell>
          <cell r="R689" t="str">
            <v>h.k</v>
          </cell>
        </row>
        <row r="691">
          <cell r="D691" t="str">
            <v>2.</v>
          </cell>
          <cell r="E691" t="str">
            <v>Volume</v>
          </cell>
          <cell r="P691" t="str">
            <v>=</v>
          </cell>
          <cell r="Q691" t="e">
            <v>#REF!</v>
          </cell>
          <cell r="R691" t="str">
            <v>M3</v>
          </cell>
        </row>
        <row r="692">
          <cell r="D692" t="str">
            <v>3.</v>
          </cell>
          <cell r="E692" t="str">
            <v>Waktu pelaksanaan :</v>
          </cell>
          <cell r="P692" t="str">
            <v>=</v>
          </cell>
          <cell r="Q692">
            <v>15.845454545454546</v>
          </cell>
          <cell r="R692" t="str">
            <v>M3/Hari</v>
          </cell>
        </row>
        <row r="693">
          <cell r="E693" t="str">
            <v>-</v>
          </cell>
          <cell r="F693" t="str">
            <v>Jumlah waktu efektif yang diperlukan</v>
          </cell>
          <cell r="P693" t="str">
            <v>=</v>
          </cell>
          <cell r="Q693" t="e">
            <v>#REF!</v>
          </cell>
          <cell r="R693" t="str">
            <v>Hari</v>
          </cell>
        </row>
        <row r="697">
          <cell r="C697" t="str">
            <v>Nomor Mata Pembayaran</v>
          </cell>
          <cell r="J697" t="str">
            <v>:</v>
          </cell>
          <cell r="K697" t="str">
            <v>7.1 (7)</v>
          </cell>
        </row>
        <row r="698">
          <cell r="C698" t="str">
            <v>Jenis Pekerjaan</v>
          </cell>
          <cell r="J698" t="str">
            <v>:</v>
          </cell>
          <cell r="K698" t="str">
            <v>Beton Siklop K-175</v>
          </cell>
        </row>
        <row r="699">
          <cell r="C699" t="str">
            <v>Perkiraan Kuantitas</v>
          </cell>
          <cell r="J699" t="str">
            <v>:</v>
          </cell>
          <cell r="K699">
            <v>0</v>
          </cell>
          <cell r="L699" t="str">
            <v>M3</v>
          </cell>
        </row>
        <row r="702">
          <cell r="C702" t="str">
            <v>A.</v>
          </cell>
          <cell r="D702" t="str">
            <v>Metoda Pelaksanaan :</v>
          </cell>
        </row>
        <row r="703">
          <cell r="C703">
            <v>1</v>
          </cell>
          <cell r="D703" t="str">
            <v>Menggunakan cara Mekanis</v>
          </cell>
        </row>
        <row r="704">
          <cell r="C704">
            <v>3</v>
          </cell>
          <cell r="D704" t="str">
            <v>Komposisi campuran berdasarkan JMF yang telah disetujui.</v>
          </cell>
        </row>
        <row r="705">
          <cell r="C705">
            <v>4</v>
          </cell>
          <cell r="D705" t="str">
            <v>Semen, pasir, batu kerikil dan air dicampur dan diaduk menjadi beton dengan menggunakan Concrete Mixer.</v>
          </cell>
        </row>
        <row r="706">
          <cell r="C706">
            <v>5</v>
          </cell>
          <cell r="D706" t="str">
            <v>Beton di-cor ke dalam Bekisting yang telah disiapkan, dan finishing maupun perapihan dilakukan tenaga manusia</v>
          </cell>
        </row>
        <row r="707">
          <cell r="D707" t="str">
            <v>setelah keseluruhan beton di Cor.</v>
          </cell>
        </row>
        <row r="708">
          <cell r="C708">
            <v>6</v>
          </cell>
          <cell r="D708" t="str">
            <v>Jika diperlukan perancah, maka jumlah beton yang dicor, harus memperhatikan kesiapan dan kemampuan perancah.</v>
          </cell>
        </row>
        <row r="709">
          <cell r="C709">
            <v>7</v>
          </cell>
          <cell r="D709" t="str">
            <v>Juga cuaca harus dipertimbangkan dengan disiapkan perangkat untuk melindungi beton yang baru di cor dari air hujan.</v>
          </cell>
        </row>
        <row r="711">
          <cell r="C711">
            <v>8</v>
          </cell>
          <cell r="D711" t="str">
            <v>Tenaga Kerja</v>
          </cell>
          <cell r="H711" t="str">
            <v>a</v>
          </cell>
          <cell r="I711" t="e">
            <v>#REF!</v>
          </cell>
        </row>
        <row r="712">
          <cell r="H712" t="str">
            <v>b</v>
          </cell>
          <cell r="I712" t="e">
            <v>#REF!</v>
          </cell>
        </row>
        <row r="713">
          <cell r="H713" t="str">
            <v>c</v>
          </cell>
          <cell r="I713" t="e">
            <v>#REF!</v>
          </cell>
        </row>
        <row r="715">
          <cell r="C715">
            <v>9</v>
          </cell>
          <cell r="D715" t="str">
            <v>Material</v>
          </cell>
          <cell r="H715" t="str">
            <v>a</v>
          </cell>
          <cell r="I715" t="e">
            <v>#REF!</v>
          </cell>
        </row>
        <row r="716">
          <cell r="H716" t="str">
            <v>b</v>
          </cell>
          <cell r="I716" t="e">
            <v>#REF!</v>
          </cell>
        </row>
        <row r="717">
          <cell r="H717" t="str">
            <v>c</v>
          </cell>
          <cell r="I717" t="e">
            <v>#REF!</v>
          </cell>
        </row>
        <row r="718">
          <cell r="H718" t="str">
            <v>d</v>
          </cell>
          <cell r="I718" t="e">
            <v>#REF!</v>
          </cell>
        </row>
        <row r="719">
          <cell r="H719" t="str">
            <v>e</v>
          </cell>
          <cell r="I719" t="e">
            <v>#REF!</v>
          </cell>
        </row>
        <row r="721">
          <cell r="C721">
            <v>10</v>
          </cell>
          <cell r="D721" t="str">
            <v>Peralatan yang digunakan :</v>
          </cell>
        </row>
        <row r="722">
          <cell r="H722" t="str">
            <v>a</v>
          </cell>
          <cell r="I722" t="e">
            <v>#REF!</v>
          </cell>
        </row>
        <row r="723">
          <cell r="H723" t="str">
            <v>b</v>
          </cell>
          <cell r="I723" t="e">
            <v>#REF!</v>
          </cell>
        </row>
        <row r="724">
          <cell r="H724" t="str">
            <v>c</v>
          </cell>
          <cell r="I724" t="e">
            <v>#REF!</v>
          </cell>
        </row>
        <row r="726">
          <cell r="C726" t="str">
            <v>B.</v>
          </cell>
          <cell r="D726" t="str">
            <v>Analisa Teknis</v>
          </cell>
        </row>
        <row r="727">
          <cell r="D727" t="str">
            <v>1.</v>
          </cell>
          <cell r="E727" t="str">
            <v>Waktu Pelaksanaan</v>
          </cell>
        </row>
        <row r="728">
          <cell r="E728" t="str">
            <v>-</v>
          </cell>
          <cell r="F728" t="str">
            <v>Jangka waktu pelaksanaan</v>
          </cell>
          <cell r="P728" t="str">
            <v>=</v>
          </cell>
          <cell r="Q728">
            <v>210</v>
          </cell>
          <cell r="R728" t="str">
            <v>h.k</v>
          </cell>
        </row>
        <row r="729">
          <cell r="E729" t="str">
            <v>-</v>
          </cell>
          <cell r="F729" t="str">
            <v>Mobilisasi, dan jangka waktu pemasangan peralatan (min = 30 h.k)</v>
          </cell>
          <cell r="P729" t="str">
            <v>=</v>
          </cell>
          <cell r="Q729">
            <v>15</v>
          </cell>
          <cell r="R729" t="str">
            <v>h.k</v>
          </cell>
        </row>
        <row r="730">
          <cell r="E730" t="str">
            <v>-</v>
          </cell>
          <cell r="F730" t="str">
            <v>Demobilisasi Pada akhir masa kontrak (min = 30 hari)</v>
          </cell>
          <cell r="P730" t="str">
            <v>=</v>
          </cell>
          <cell r="Q730">
            <v>7</v>
          </cell>
          <cell r="R730" t="str">
            <v>h.k</v>
          </cell>
        </row>
        <row r="731">
          <cell r="E731" t="str">
            <v>-</v>
          </cell>
          <cell r="F731" t="str">
            <v xml:space="preserve">Hari-hari libur, kerusakan-kerusakan/gangguan-gangguan, dsb. </v>
          </cell>
          <cell r="P731" t="str">
            <v>=</v>
          </cell>
          <cell r="Q731">
            <v>15</v>
          </cell>
          <cell r="R731" t="str">
            <v>h.k</v>
          </cell>
        </row>
        <row r="732">
          <cell r="E732" t="str">
            <v>-</v>
          </cell>
          <cell r="F732" t="str">
            <v>Jumlah Hari Kerja yang sesungguhnya (a)-(b)-(c)-(d)</v>
          </cell>
          <cell r="P732" t="str">
            <v>=</v>
          </cell>
          <cell r="Q732">
            <v>173</v>
          </cell>
          <cell r="R732" t="str">
            <v>h.k</v>
          </cell>
        </row>
        <row r="734">
          <cell r="D734" t="str">
            <v>2.</v>
          </cell>
          <cell r="E734" t="str">
            <v>Volume</v>
          </cell>
          <cell r="P734" t="str">
            <v>=</v>
          </cell>
          <cell r="Q734">
            <v>0</v>
          </cell>
          <cell r="R734" t="str">
            <v>M3</v>
          </cell>
        </row>
        <row r="735">
          <cell r="D735" t="str">
            <v>3.</v>
          </cell>
          <cell r="E735" t="str">
            <v>Waktu pelaksanaan :</v>
          </cell>
          <cell r="P735" t="str">
            <v>=</v>
          </cell>
          <cell r="Q735">
            <v>20.676923076923078</v>
          </cell>
          <cell r="R735" t="str">
            <v>M3/Hari</v>
          </cell>
        </row>
        <row r="736">
          <cell r="E736" t="str">
            <v>-</v>
          </cell>
          <cell r="F736" t="str">
            <v>Jumlah waktu efektif yang diperlukan</v>
          </cell>
          <cell r="P736" t="str">
            <v>=</v>
          </cell>
          <cell r="Q736">
            <v>0</v>
          </cell>
          <cell r="R736" t="str">
            <v>Hari</v>
          </cell>
        </row>
        <row r="739">
          <cell r="M739" t="str">
            <v>Kupang, 25 Januari 2008</v>
          </cell>
        </row>
        <row r="741">
          <cell r="M741" t="str">
            <v>PT. HUTAMA MITRA NUSANTARA</v>
          </cell>
        </row>
        <row r="746">
          <cell r="M746" t="str">
            <v>ABDUL RAHMAN</v>
          </cell>
        </row>
        <row r="747">
          <cell r="M747" t="str">
            <v>Direktur</v>
          </cell>
        </row>
        <row r="752">
          <cell r="C752" t="str">
            <v>Nomor Mata Pembayaran</v>
          </cell>
          <cell r="H752" t="str">
            <v>:</v>
          </cell>
          <cell r="I752" t="str">
            <v>6.3(3)</v>
          </cell>
        </row>
        <row r="753">
          <cell r="C753" t="str">
            <v>Jenis Pekerjaan</v>
          </cell>
          <cell r="H753" t="str">
            <v>:</v>
          </cell>
          <cell r="I753" t="str">
            <v>Lataston - Lapis Aus (HRS-WC) T = 3 Cm</v>
          </cell>
        </row>
        <row r="754">
          <cell r="C754" t="str">
            <v>Perkiraan Kuantitas</v>
          </cell>
          <cell r="H754" t="str">
            <v>:</v>
          </cell>
          <cell r="I754">
            <v>0</v>
          </cell>
          <cell r="J754" t="str">
            <v>M2</v>
          </cell>
        </row>
        <row r="757">
          <cell r="C757" t="str">
            <v>A.</v>
          </cell>
          <cell r="D757" t="str">
            <v>Metoda Pelaksanaan :</v>
          </cell>
        </row>
        <row r="759">
          <cell r="C759" t="str">
            <v>-</v>
          </cell>
          <cell r="D759" t="str">
            <v>Menggunakan alat berat (cara mekanik)</v>
          </cell>
        </row>
        <row r="760">
          <cell r="C760" t="str">
            <v>-</v>
          </cell>
          <cell r="D760" t="str">
            <v>Lokasi pekerjaan : sepanjang jalan</v>
          </cell>
        </row>
        <row r="761">
          <cell r="C761" t="str">
            <v>-</v>
          </cell>
          <cell r="D761" t="str">
            <v>Kondisi existing jalan : sedang</v>
          </cell>
        </row>
        <row r="762">
          <cell r="C762" t="str">
            <v>-</v>
          </cell>
          <cell r="D762" t="str">
            <v>alat bantu sapu, dll serta beberapa orang tenaga manusia.</v>
          </cell>
        </row>
        <row r="763">
          <cell r="C763" t="str">
            <v>-</v>
          </cell>
          <cell r="D763" t="str">
            <v>Campuran Hot Mix diproduksi dengan AMP di Base Camp</v>
          </cell>
        </row>
        <row r="764">
          <cell r="C764" t="str">
            <v>-</v>
          </cell>
          <cell r="D764" t="str">
            <v>AMP digerakkan menggunakan Generator Set</v>
          </cell>
        </row>
        <row r="765">
          <cell r="C765" t="str">
            <v>-</v>
          </cell>
          <cell r="D765" t="str">
            <v>Loading agregat ke AMP menggunakan Wheel Loader</v>
          </cell>
        </row>
        <row r="766">
          <cell r="C766" t="str">
            <v>-</v>
          </cell>
          <cell r="D766" t="str">
            <v>Angkutan Hot Mix menggunakan Dump Truck</v>
          </cell>
        </row>
        <row r="767">
          <cell r="C767" t="str">
            <v>-</v>
          </cell>
          <cell r="D767" t="str">
            <v>Penghamparan menggunakan Asphalt Finisher</v>
          </cell>
        </row>
        <row r="768">
          <cell r="C768" t="str">
            <v>-</v>
          </cell>
          <cell r="D768" t="str">
            <v>Diperlukan beberapa pekerja untuk perapihan dan membuang material yang tidak dikehendaki (sampah dll)</v>
          </cell>
        </row>
        <row r="769">
          <cell r="C769" t="str">
            <v>-</v>
          </cell>
          <cell r="D769" t="str">
            <v>Pemadatan menggunakan Tandem Roller 8 passing dan kemudian oleh P. Tired Roller 8 passing</v>
          </cell>
        </row>
        <row r="770">
          <cell r="C770" t="str">
            <v>-</v>
          </cell>
          <cell r="D770" t="str">
            <v>Peralatan yang diperlukan :</v>
          </cell>
        </row>
        <row r="771">
          <cell r="C771" t="str">
            <v>-</v>
          </cell>
          <cell r="D771" t="str">
            <v>Untuk produksi material Batu Pecah, analisa dibuat terpisah (Lampiran : Produksi Agregat)</v>
          </cell>
        </row>
        <row r="772">
          <cell r="C772" t="str">
            <v>-</v>
          </cell>
          <cell r="D772" t="str">
            <v>Untuk penghamparan :</v>
          </cell>
        </row>
        <row r="774">
          <cell r="D774">
            <v>1</v>
          </cell>
          <cell r="E774" t="str">
            <v xml:space="preserve">Wheel Loader </v>
          </cell>
          <cell r="J774" t="str">
            <v>:</v>
          </cell>
          <cell r="K774" t="str">
            <v>Loading ke Dump Truck</v>
          </cell>
        </row>
        <row r="775">
          <cell r="D775">
            <v>2</v>
          </cell>
          <cell r="E775" t="str">
            <v>Dump Truck</v>
          </cell>
          <cell r="J775" t="str">
            <v>:</v>
          </cell>
          <cell r="K775" t="str">
            <v>Angkutan (Aspal &amp; Agregat Lapen) dari Base Camp ke Lokasi Pekerjaan.</v>
          </cell>
        </row>
        <row r="776">
          <cell r="D776">
            <v>3</v>
          </cell>
          <cell r="E776" t="str">
            <v>Tandem Roller</v>
          </cell>
          <cell r="J776" t="str">
            <v>:</v>
          </cell>
          <cell r="K776" t="str">
            <v>Pemadatan awal</v>
          </cell>
        </row>
        <row r="777">
          <cell r="D777">
            <v>4</v>
          </cell>
          <cell r="E777" t="str">
            <v>Tyre Roller</v>
          </cell>
          <cell r="J777" t="str">
            <v>:</v>
          </cell>
          <cell r="K777" t="str">
            <v>Pemadatan akhir</v>
          </cell>
        </row>
        <row r="778">
          <cell r="D778">
            <v>5</v>
          </cell>
          <cell r="E778" t="str">
            <v>AMP</v>
          </cell>
          <cell r="J778" t="str">
            <v>:</v>
          </cell>
          <cell r="K778" t="str">
            <v>Produksi Camp. Beraspal Hangat dengan Asbuton Butir</v>
          </cell>
        </row>
        <row r="779">
          <cell r="D779">
            <v>6</v>
          </cell>
          <cell r="E779" t="str">
            <v>Asp. Finisher</v>
          </cell>
          <cell r="J779" t="str">
            <v>:</v>
          </cell>
          <cell r="K779" t="str">
            <v>Menghampar</v>
          </cell>
        </row>
        <row r="780">
          <cell r="D780">
            <v>7</v>
          </cell>
          <cell r="E780" t="str">
            <v>Generator</v>
          </cell>
          <cell r="J780" t="str">
            <v>:</v>
          </cell>
          <cell r="K780" t="str">
            <v>Penggerak AMP</v>
          </cell>
        </row>
        <row r="782">
          <cell r="C782" t="str">
            <v>B.</v>
          </cell>
          <cell r="D782" t="str">
            <v>Analisa Teknis</v>
          </cell>
        </row>
        <row r="784">
          <cell r="D784" t="str">
            <v>1.</v>
          </cell>
          <cell r="E784" t="str">
            <v>Waktu Pelaksanaan</v>
          </cell>
        </row>
        <row r="785">
          <cell r="E785" t="str">
            <v>-</v>
          </cell>
          <cell r="F785" t="str">
            <v>Jangka waktu pelaksanaan</v>
          </cell>
          <cell r="P785" t="str">
            <v>=</v>
          </cell>
          <cell r="Q785">
            <v>210</v>
          </cell>
          <cell r="R785" t="str">
            <v>h.k</v>
          </cell>
        </row>
        <row r="786">
          <cell r="E786" t="str">
            <v>-</v>
          </cell>
          <cell r="F786" t="str">
            <v>Mobilisasi, dan jangka waktu pemasangan peralatan (min = 30 h.k)</v>
          </cell>
          <cell r="P786" t="str">
            <v>=</v>
          </cell>
          <cell r="Q786">
            <v>15</v>
          </cell>
          <cell r="R786" t="str">
            <v>h.k</v>
          </cell>
        </row>
        <row r="787">
          <cell r="E787" t="str">
            <v>-</v>
          </cell>
          <cell r="F787" t="str">
            <v>Demobilisasi Pada akhir masa kontrak (min = 30 hari)</v>
          </cell>
          <cell r="P787" t="str">
            <v>=</v>
          </cell>
          <cell r="Q787">
            <v>7</v>
          </cell>
          <cell r="R787" t="str">
            <v>h.k</v>
          </cell>
        </row>
        <row r="788">
          <cell r="E788" t="str">
            <v>-</v>
          </cell>
          <cell r="F788" t="str">
            <v xml:space="preserve">Hari-hari libur, kerusakan-kerusakan/gangguan-gangguan, dsb. </v>
          </cell>
          <cell r="P788" t="str">
            <v>=</v>
          </cell>
          <cell r="Q788">
            <v>15</v>
          </cell>
          <cell r="R788" t="str">
            <v>h.k</v>
          </cell>
        </row>
        <row r="789">
          <cell r="E789" t="str">
            <v>-</v>
          </cell>
          <cell r="F789" t="str">
            <v>Jumlah Hari Kerja yang sesungguhnya (a)-(b)-(c)-(d)</v>
          </cell>
          <cell r="P789" t="str">
            <v>=</v>
          </cell>
          <cell r="Q789">
            <v>173</v>
          </cell>
          <cell r="R789" t="str">
            <v>h.k</v>
          </cell>
        </row>
        <row r="791">
          <cell r="D791" t="str">
            <v>2.</v>
          </cell>
          <cell r="E791" t="str">
            <v>Jam kerja rata-rata dalam 1 hari</v>
          </cell>
          <cell r="O791" t="str">
            <v>Tk</v>
          </cell>
          <cell r="P791" t="str">
            <v>=</v>
          </cell>
          <cell r="Q791">
            <v>7</v>
          </cell>
          <cell r="R791" t="str">
            <v>Jam</v>
          </cell>
        </row>
        <row r="792">
          <cell r="D792" t="str">
            <v>3.</v>
          </cell>
          <cell r="E792" t="str">
            <v>Volume</v>
          </cell>
          <cell r="M792" t="str">
            <v>=</v>
          </cell>
          <cell r="N792">
            <v>0</v>
          </cell>
          <cell r="O792" t="str">
            <v>M2</v>
          </cell>
          <cell r="P792" t="str">
            <v>=</v>
          </cell>
          <cell r="Q792">
            <v>0</v>
          </cell>
          <cell r="R792" t="str">
            <v>M3</v>
          </cell>
        </row>
        <row r="794">
          <cell r="D794" t="str">
            <v>4.</v>
          </cell>
          <cell r="E794" t="str">
            <v>Waktu pelaksanaan :</v>
          </cell>
        </row>
        <row r="795">
          <cell r="E795" t="str">
            <v>-</v>
          </cell>
          <cell r="F795" t="str">
            <v>Produksi alat dominan</v>
          </cell>
          <cell r="J795" t="str">
            <v>:</v>
          </cell>
          <cell r="K795" t="str">
            <v>AMP</v>
          </cell>
          <cell r="O795" t="str">
            <v>Qd</v>
          </cell>
          <cell r="P795" t="str">
            <v>=</v>
          </cell>
          <cell r="Q795">
            <v>543.47826086956525</v>
          </cell>
          <cell r="R795" t="str">
            <v>M2/Jam</v>
          </cell>
        </row>
        <row r="796">
          <cell r="E796" t="str">
            <v>-</v>
          </cell>
          <cell r="F796" t="str">
            <v>Produksi alat dominan dalam 1 hari kerja</v>
          </cell>
          <cell r="M796" t="str">
            <v>=</v>
          </cell>
          <cell r="N796" t="str">
            <v>Qd x Tk</v>
          </cell>
          <cell r="P796" t="str">
            <v>=</v>
          </cell>
          <cell r="Q796">
            <v>3804.347826086957</v>
          </cell>
          <cell r="R796" t="str">
            <v>M2/Jam</v>
          </cell>
        </row>
        <row r="797">
          <cell r="E797" t="str">
            <v>-</v>
          </cell>
          <cell r="F797" t="str">
            <v>Jumlah waktu efektif yang diperlukan</v>
          </cell>
          <cell r="O797" t="str">
            <v>h1</v>
          </cell>
          <cell r="P797" t="str">
            <v>=</v>
          </cell>
          <cell r="Q797">
            <v>0</v>
          </cell>
          <cell r="R797" t="str">
            <v>Hari</v>
          </cell>
        </row>
        <row r="798">
          <cell r="E798" t="str">
            <v>-</v>
          </cell>
          <cell r="F798" t="str">
            <v>Jumlah waktu yang direncanakan</v>
          </cell>
          <cell r="O798" t="str">
            <v>h</v>
          </cell>
          <cell r="P798" t="str">
            <v>=</v>
          </cell>
          <cell r="Q798">
            <v>56</v>
          </cell>
          <cell r="R798" t="str">
            <v>h.k</v>
          </cell>
        </row>
        <row r="800">
          <cell r="D800" t="str">
            <v>5.</v>
          </cell>
          <cell r="E800" t="str">
            <v>Peralatan yang direncanakan digunakan :</v>
          </cell>
        </row>
        <row r="801">
          <cell r="E801" t="str">
            <v>-</v>
          </cell>
          <cell r="F801" t="str">
            <v xml:space="preserve">Wheel Loader </v>
          </cell>
          <cell r="J801" t="str">
            <v>=</v>
          </cell>
          <cell r="K801">
            <v>775.01249999999993</v>
          </cell>
          <cell r="L801" t="str">
            <v>m2/jam</v>
          </cell>
          <cell r="M801" t="str">
            <v>x</v>
          </cell>
          <cell r="N801" t="str">
            <v>h1 / h</v>
          </cell>
          <cell r="P801" t="str">
            <v>=</v>
          </cell>
          <cell r="Q801">
            <v>1</v>
          </cell>
          <cell r="R801" t="str">
            <v>Unit</v>
          </cell>
        </row>
        <row r="802">
          <cell r="E802" t="str">
            <v>-</v>
          </cell>
          <cell r="F802" t="str">
            <v>Dump Truck</v>
          </cell>
          <cell r="J802" t="str">
            <v>=</v>
          </cell>
          <cell r="K802">
            <v>34.241491402762918</v>
          </cell>
          <cell r="L802" t="str">
            <v>m2/jam</v>
          </cell>
          <cell r="M802" t="str">
            <v>x</v>
          </cell>
          <cell r="N802" t="str">
            <v>h1 / h</v>
          </cell>
          <cell r="P802" t="str">
            <v>=</v>
          </cell>
          <cell r="Q802">
            <v>1</v>
          </cell>
          <cell r="R802" t="str">
            <v>Unit</v>
          </cell>
        </row>
        <row r="803">
          <cell r="E803" t="str">
            <v>-</v>
          </cell>
          <cell r="F803" t="str">
            <v>Tandem Roller</v>
          </cell>
          <cell r="J803" t="str">
            <v>=</v>
          </cell>
          <cell r="K803">
            <v>536.00000000000011</v>
          </cell>
          <cell r="L803" t="str">
            <v>m2/jam</v>
          </cell>
          <cell r="M803" t="str">
            <v>x</v>
          </cell>
          <cell r="N803" t="str">
            <v>h1 / h</v>
          </cell>
          <cell r="P803" t="str">
            <v>=</v>
          </cell>
          <cell r="Q803">
            <v>1</v>
          </cell>
          <cell r="R803" t="str">
            <v>Unit</v>
          </cell>
        </row>
        <row r="804">
          <cell r="E804" t="str">
            <v>-</v>
          </cell>
          <cell r="F804" t="str">
            <v>Tyre Roller</v>
          </cell>
          <cell r="J804" t="str">
            <v>=</v>
          </cell>
          <cell r="K804">
            <v>435.49999999999994</v>
          </cell>
          <cell r="L804" t="str">
            <v>m2/jam</v>
          </cell>
          <cell r="M804" t="str">
            <v>x</v>
          </cell>
          <cell r="N804" t="str">
            <v>h1 / h</v>
          </cell>
          <cell r="P804" t="str">
            <v>=</v>
          </cell>
          <cell r="Q804">
            <v>1</v>
          </cell>
          <cell r="R804" t="str">
            <v>Unit</v>
          </cell>
        </row>
        <row r="805">
          <cell r="E805" t="str">
            <v>-</v>
          </cell>
          <cell r="F805" t="str">
            <v>AMP</v>
          </cell>
          <cell r="J805" t="str">
            <v>=</v>
          </cell>
          <cell r="K805">
            <v>543.47826086956525</v>
          </cell>
          <cell r="L805" t="str">
            <v>m2/jam</v>
          </cell>
          <cell r="M805" t="str">
            <v>x</v>
          </cell>
          <cell r="N805" t="str">
            <v>h1 / h</v>
          </cell>
          <cell r="P805" t="str">
            <v>=</v>
          </cell>
          <cell r="Q805">
            <v>1</v>
          </cell>
          <cell r="R805" t="str">
            <v>Unit</v>
          </cell>
        </row>
        <row r="806">
          <cell r="E806" t="str">
            <v>-</v>
          </cell>
          <cell r="F806" t="str">
            <v>Asp. Finisher</v>
          </cell>
          <cell r="J806" t="str">
            <v>=</v>
          </cell>
          <cell r="K806">
            <v>543.47826086956525</v>
          </cell>
          <cell r="L806" t="str">
            <v>m2/jam</v>
          </cell>
          <cell r="M806" t="str">
            <v>x</v>
          </cell>
          <cell r="N806" t="str">
            <v>h1 / h</v>
          </cell>
          <cell r="P806" t="str">
            <v>=</v>
          </cell>
          <cell r="Q806">
            <v>1</v>
          </cell>
          <cell r="R806" t="str">
            <v>Unit</v>
          </cell>
        </row>
        <row r="807">
          <cell r="E807" t="str">
            <v>-</v>
          </cell>
          <cell r="F807" t="str">
            <v>Generator</v>
          </cell>
          <cell r="J807" t="str">
            <v>=</v>
          </cell>
          <cell r="K807">
            <v>543.47826086956525</v>
          </cell>
          <cell r="L807" t="str">
            <v>m2/jam</v>
          </cell>
          <cell r="M807" t="str">
            <v>x</v>
          </cell>
          <cell r="N807" t="str">
            <v>h1 / h</v>
          </cell>
          <cell r="P807" t="str">
            <v>=</v>
          </cell>
          <cell r="Q807">
            <v>1</v>
          </cell>
          <cell r="R807" t="str">
            <v>Unit</v>
          </cell>
        </row>
        <row r="809">
          <cell r="D809" t="str">
            <v>6.</v>
          </cell>
          <cell r="E809" t="str">
            <v>Jumlah tenaga kerja yang diperlukan :</v>
          </cell>
        </row>
        <row r="810">
          <cell r="E810" t="str">
            <v>-</v>
          </cell>
          <cell r="F810" t="str">
            <v>Mandor</v>
          </cell>
          <cell r="P810" t="str">
            <v>=</v>
          </cell>
          <cell r="Q810">
            <v>20</v>
          </cell>
          <cell r="R810" t="str">
            <v>O/H</v>
          </cell>
        </row>
        <row r="811">
          <cell r="E811" t="str">
            <v>-</v>
          </cell>
          <cell r="F811" t="str">
            <v>Pekerja</v>
          </cell>
          <cell r="P811" t="str">
            <v>=</v>
          </cell>
          <cell r="Q811">
            <v>2</v>
          </cell>
          <cell r="R811" t="str">
            <v>O/H</v>
          </cell>
        </row>
        <row r="850">
          <cell r="N850" t="str">
            <v>Kupang, 25 Januari 2008</v>
          </cell>
        </row>
        <row r="852">
          <cell r="N852" t="str">
            <v>PT. HUTAMA MITRA NUSANTARA</v>
          </cell>
        </row>
        <row r="858">
          <cell r="N858" t="str">
            <v>ABDUL RAHMAN</v>
          </cell>
        </row>
        <row r="859">
          <cell r="N859" t="str">
            <v>Direktur</v>
          </cell>
        </row>
        <row r="863">
          <cell r="C863" t="str">
            <v>Nomor Mata Pembayaran</v>
          </cell>
          <cell r="J863" t="str">
            <v>:</v>
          </cell>
          <cell r="K863" t="str">
            <v>7.10 (3)</v>
          </cell>
        </row>
        <row r="864">
          <cell r="C864" t="str">
            <v>Jenis Pekerjaan</v>
          </cell>
          <cell r="J864" t="str">
            <v>:</v>
          </cell>
          <cell r="K864" t="str">
            <v>Bronjong (Gabion)</v>
          </cell>
        </row>
        <row r="865">
          <cell r="C865" t="str">
            <v>Perkiraan Kuantitas</v>
          </cell>
          <cell r="J865" t="str">
            <v>:</v>
          </cell>
          <cell r="K865">
            <v>0</v>
          </cell>
          <cell r="L865" t="str">
            <v>M3</v>
          </cell>
        </row>
        <row r="868">
          <cell r="C868" t="str">
            <v>8.1</v>
          </cell>
          <cell r="D868" t="str">
            <v>Metoda Pelaksanaan :</v>
          </cell>
        </row>
        <row r="870">
          <cell r="C870">
            <v>1</v>
          </cell>
          <cell r="D870" t="str">
            <v>Keranjang kawat bronjong direntangkan dan dibentuk sesuai dengan design yang disyaratkan.</v>
          </cell>
        </row>
        <row r="871">
          <cell r="C871">
            <v>2</v>
          </cell>
          <cell r="D871" t="str">
            <v>Batu ditempatkan satu demi satu sehingga rongga antar susunan batu, menjadi sesedikit mungkin.</v>
          </cell>
        </row>
        <row r="872">
          <cell r="C872">
            <v>3</v>
          </cell>
          <cell r="D872" t="str">
            <v>Anyaman kawat ditutup dan diikat</v>
          </cell>
        </row>
        <row r="873">
          <cell r="C873">
            <v>4</v>
          </cell>
          <cell r="D873" t="str">
            <v>Bronjong harus diletakkan pada posisi yang tidak merubah bentuk dan peruntukan fungsi bronjong tersebut.</v>
          </cell>
        </row>
        <row r="875">
          <cell r="C875">
            <v>5</v>
          </cell>
          <cell r="D875" t="str">
            <v>Tenaga Kerja</v>
          </cell>
          <cell r="H875" t="str">
            <v>a</v>
          </cell>
          <cell r="I875" t="str">
            <v>Mandor</v>
          </cell>
        </row>
        <row r="876">
          <cell r="H876" t="str">
            <v>b</v>
          </cell>
          <cell r="I876" t="str">
            <v>Tukang Batu</v>
          </cell>
        </row>
        <row r="877">
          <cell r="H877" t="str">
            <v>c</v>
          </cell>
          <cell r="I877" t="str">
            <v>Pekerja</v>
          </cell>
        </row>
        <row r="879">
          <cell r="C879">
            <v>6</v>
          </cell>
          <cell r="D879" t="str">
            <v>Material</v>
          </cell>
          <cell r="H879" t="str">
            <v>a</v>
          </cell>
          <cell r="I879" t="str">
            <v>Kawat Bronjong</v>
          </cell>
        </row>
        <row r="880">
          <cell r="H880" t="str">
            <v>b</v>
          </cell>
          <cell r="I880" t="str">
            <v>Batu</v>
          </cell>
        </row>
        <row r="882">
          <cell r="C882">
            <v>7</v>
          </cell>
          <cell r="D882" t="str">
            <v>Peralatan yang digunakan :</v>
          </cell>
        </row>
        <row r="883">
          <cell r="D883" t="str">
            <v>Alat-alat bantu :</v>
          </cell>
        </row>
        <row r="884">
          <cell r="D884" t="str">
            <v>-</v>
          </cell>
          <cell r="E884" t="str">
            <v>Tang</v>
          </cell>
        </row>
        <row r="885">
          <cell r="D885" t="str">
            <v>-</v>
          </cell>
          <cell r="E885" t="str">
            <v>Pemotong Kawat</v>
          </cell>
        </row>
        <row r="886">
          <cell r="D886" t="str">
            <v>-</v>
          </cell>
          <cell r="E886" t="str">
            <v>Palu</v>
          </cell>
        </row>
        <row r="888">
          <cell r="C888" t="str">
            <v>8.2</v>
          </cell>
          <cell r="D888" t="str">
            <v>Analisa Teknis</v>
          </cell>
        </row>
        <row r="890">
          <cell r="D890" t="str">
            <v>1.</v>
          </cell>
          <cell r="E890" t="str">
            <v>Waktu Pelaksanaan</v>
          </cell>
        </row>
        <row r="891">
          <cell r="E891" t="str">
            <v>-</v>
          </cell>
          <cell r="F891" t="str">
            <v>Jangka waktu pelaksanaan</v>
          </cell>
          <cell r="P891" t="str">
            <v>=</v>
          </cell>
          <cell r="Q891">
            <v>210</v>
          </cell>
          <cell r="R891" t="str">
            <v>h.k</v>
          </cell>
        </row>
        <row r="892">
          <cell r="E892" t="str">
            <v>-</v>
          </cell>
          <cell r="F892" t="str">
            <v>Mobilisasi, dan jangka waktu pemasangan peralatan (min = 30 h.k)</v>
          </cell>
          <cell r="P892" t="str">
            <v>=</v>
          </cell>
          <cell r="Q892">
            <v>15</v>
          </cell>
          <cell r="R892" t="str">
            <v>h.k</v>
          </cell>
        </row>
        <row r="893">
          <cell r="E893" t="str">
            <v>-</v>
          </cell>
          <cell r="F893" t="str">
            <v>Demobilisasi Pada akhir masa kontrak (min = 30 hari)</v>
          </cell>
          <cell r="P893" t="str">
            <v>=</v>
          </cell>
          <cell r="Q893">
            <v>7</v>
          </cell>
          <cell r="R893" t="str">
            <v>h.k</v>
          </cell>
        </row>
        <row r="894">
          <cell r="E894" t="str">
            <v>-</v>
          </cell>
          <cell r="F894" t="str">
            <v xml:space="preserve">Hari-hari libur, kerusakan-kerusakan/gangguan-gangguan, dsb. </v>
          </cell>
          <cell r="P894" t="str">
            <v>=</v>
          </cell>
          <cell r="Q894">
            <v>15</v>
          </cell>
          <cell r="R894" t="str">
            <v>h.k</v>
          </cell>
        </row>
        <row r="895">
          <cell r="E895" t="str">
            <v>-</v>
          </cell>
          <cell r="F895" t="str">
            <v>Jumlah Hari Kerja yang sesungguhnya (a)-(b)-(c)-(d)</v>
          </cell>
          <cell r="P895" t="str">
            <v>=</v>
          </cell>
          <cell r="Q895">
            <v>173</v>
          </cell>
          <cell r="R895" t="str">
            <v>h.k</v>
          </cell>
        </row>
        <row r="897">
          <cell r="D897" t="str">
            <v>2.</v>
          </cell>
          <cell r="E897" t="str">
            <v>Volume</v>
          </cell>
          <cell r="P897" t="str">
            <v>=</v>
          </cell>
          <cell r="Q897" t="e">
            <v>#VALUE!</v>
          </cell>
          <cell r="R897" t="str">
            <v>M2</v>
          </cell>
        </row>
        <row r="898">
          <cell r="D898" t="str">
            <v>3.</v>
          </cell>
          <cell r="E898" t="str">
            <v>Waktu pelaksanaan :</v>
          </cell>
          <cell r="P898" t="str">
            <v>=</v>
          </cell>
          <cell r="Q898">
            <v>8</v>
          </cell>
          <cell r="R898" t="str">
            <v>M2/Hari</v>
          </cell>
        </row>
        <row r="899">
          <cell r="E899" t="str">
            <v>-</v>
          </cell>
          <cell r="F899" t="str">
            <v>Jumlah waktu efektif yang diperlukan</v>
          </cell>
          <cell r="P899" t="str">
            <v>=</v>
          </cell>
          <cell r="Q899" t="e">
            <v>#VALUE!</v>
          </cell>
          <cell r="R899" t="str">
            <v>Hari</v>
          </cell>
        </row>
        <row r="905">
          <cell r="C905" t="str">
            <v>Nomor Mata Pembayaran</v>
          </cell>
          <cell r="H905" t="str">
            <v>:</v>
          </cell>
          <cell r="I905" t="str">
            <v>6.6</v>
          </cell>
        </row>
        <row r="906">
          <cell r="C906" t="str">
            <v>Jenis Pekerjaan</v>
          </cell>
          <cell r="H906" t="str">
            <v>:</v>
          </cell>
          <cell r="I906" t="str">
            <v>Lapis Perata Penetrasi Macadam</v>
          </cell>
        </row>
        <row r="907">
          <cell r="C907" t="str">
            <v>Perkiraan Kuantitas</v>
          </cell>
          <cell r="H907" t="str">
            <v>:</v>
          </cell>
          <cell r="I907">
            <v>0</v>
          </cell>
          <cell r="J907" t="str">
            <v>M2</v>
          </cell>
        </row>
        <row r="910">
          <cell r="C910" t="str">
            <v>A.</v>
          </cell>
          <cell r="D910" t="str">
            <v>Metoda Pelaksanaan :</v>
          </cell>
        </row>
        <row r="912">
          <cell r="C912" t="str">
            <v>-</v>
          </cell>
          <cell r="D912" t="str">
            <v>Menggunakan alat berat (cara mekanik)</v>
          </cell>
        </row>
        <row r="913">
          <cell r="C913" t="str">
            <v>-</v>
          </cell>
          <cell r="D913" t="str">
            <v>Lokasi pekerjaan : sepanjang jalan</v>
          </cell>
        </row>
        <row r="914">
          <cell r="C914" t="str">
            <v>-</v>
          </cell>
          <cell r="D914" t="str">
            <v>Kondisi existing jalan : sedang</v>
          </cell>
        </row>
        <row r="915">
          <cell r="C915" t="str">
            <v>-</v>
          </cell>
          <cell r="D915" t="str">
            <v>alat bantu sapu, dll serta beberapa orang tenaga manusia.</v>
          </cell>
        </row>
        <row r="916">
          <cell r="C916" t="str">
            <v>-</v>
          </cell>
          <cell r="D916" t="str">
            <v>Material agregat Lapen diterima di Lokasi Pekerjaan</v>
          </cell>
        </row>
        <row r="917">
          <cell r="C917" t="str">
            <v>-</v>
          </cell>
          <cell r="D917" t="str">
            <v>Agregat Penutup menggunakan Pasir</v>
          </cell>
        </row>
        <row r="918">
          <cell r="C918" t="str">
            <v>-</v>
          </cell>
          <cell r="D918" t="str">
            <v>Dump Truck untuk angkutan aspal dan Agregat untuk Lapen dari Base Camp ke Lokasi Pekerjaan</v>
          </cell>
        </row>
        <row r="919">
          <cell r="C919" t="str">
            <v>-</v>
          </cell>
          <cell r="D919" t="str">
            <v>Agregat Kasar dihampar secara MANUAL sesuai tebal yang direncanakan dan dipadatkan dengan Mesin Gilas Roda Besi</v>
          </cell>
        </row>
        <row r="920">
          <cell r="D920" t="str">
            <v>(6-8 Ton) minimum 6 lintasan dan dengan kecepatan kurang dari 3 Km/Jam.</v>
          </cell>
        </row>
        <row r="921">
          <cell r="C921" t="str">
            <v>-</v>
          </cell>
          <cell r="D921" t="str">
            <v>Aspal disemprotkan di atas agregat kasar yang telah padat dengan menggunakan Asphalt Sprayer.</v>
          </cell>
        </row>
        <row r="922">
          <cell r="C922" t="str">
            <v>-</v>
          </cell>
          <cell r="D922" t="str">
            <v>Agregat Pengunci ditebarkan dan dipadatkan dengan Mesin Gilas Roda Besi (6 -8 Ton). Jika diperlukan, tambahan</v>
          </cell>
        </row>
        <row r="923">
          <cell r="D923" t="str">
            <v>Agregat pengunci dalam jumlah kecil dan disapu-sapu perlahan-lahan di atas permukaan selama Pemadatan.</v>
          </cell>
        </row>
        <row r="924">
          <cell r="C924" t="str">
            <v>-</v>
          </cell>
          <cell r="D924" t="str">
            <v>Penebaran Agregat Penutup dilakukan di atas Lapisan Agregat Pengunci yang telah disemprot aspal dan telah pecah</v>
          </cell>
        </row>
        <row r="925">
          <cell r="C925" t="str">
            <v/>
          </cell>
          <cell r="D925" t="str">
            <v>sepenuhnya, sehingga agregat penutup dapat melekat sesuai yang disyaratkan.</v>
          </cell>
        </row>
        <row r="926">
          <cell r="C926" t="str">
            <v>-</v>
          </cell>
          <cell r="D926" t="str">
            <v xml:space="preserve">Pemadatan dengan Pneumatic Tyre Roller (10 -12 Ton) dengan kecepatan 5 Km/Jam dan 4-6 Lintasan. </v>
          </cell>
        </row>
        <row r="927">
          <cell r="C927" t="str">
            <v>-</v>
          </cell>
          <cell r="D927" t="str">
            <v>Pemadatan Lapen Macadam pada Pekerjaan Minor, menggunakan Mesin Gilas Roda Besi (6-8 Ton) untuk tiap</v>
          </cell>
        </row>
        <row r="928">
          <cell r="D928" t="str">
            <v>hamparan material.</v>
          </cell>
        </row>
        <row r="929">
          <cell r="C929" t="str">
            <v>-</v>
          </cell>
          <cell r="D929" t="str">
            <v>Peralatan yang diperlukan :</v>
          </cell>
        </row>
        <row r="931">
          <cell r="D931" t="str">
            <v>a.</v>
          </cell>
          <cell r="E931" t="str">
            <v>Untuk produksi material Batu Pecah, analisa dibuat terpisah (Lampiran : Produksi Agregat)</v>
          </cell>
        </row>
        <row r="933">
          <cell r="D933" t="str">
            <v>b.</v>
          </cell>
          <cell r="E933" t="str">
            <v>Untuk penghamparan :</v>
          </cell>
        </row>
        <row r="934">
          <cell r="D934">
            <v>1</v>
          </cell>
          <cell r="E934" t="str">
            <v>Wheel Loader</v>
          </cell>
          <cell r="J934" t="str">
            <v>:</v>
          </cell>
          <cell r="K934" t="str">
            <v>Loading ke Dump Truck</v>
          </cell>
        </row>
        <row r="935">
          <cell r="D935">
            <v>2</v>
          </cell>
          <cell r="E935" t="str">
            <v>Dump Truck</v>
          </cell>
          <cell r="J935" t="str">
            <v>:</v>
          </cell>
          <cell r="K935" t="str">
            <v>Angkutan (Aspal &amp; Agregat Lapen) dari Base Camp ke Lokasi Pekerjaan.</v>
          </cell>
        </row>
        <row r="936">
          <cell r="D936">
            <v>3</v>
          </cell>
          <cell r="E936" t="str">
            <v>Three Wheel Roller</v>
          </cell>
          <cell r="J936" t="str">
            <v>:</v>
          </cell>
          <cell r="K936" t="str">
            <v>Pemadatan ke-1 dan Pemadatan ke-2</v>
          </cell>
        </row>
        <row r="937">
          <cell r="D937">
            <v>4</v>
          </cell>
          <cell r="E937" t="str">
            <v>Pneumatic Tired Roller</v>
          </cell>
          <cell r="J937" t="str">
            <v>:</v>
          </cell>
          <cell r="K937" t="str">
            <v>Pemadatan akhir (setelah agregat penutup dihampar)</v>
          </cell>
        </row>
        <row r="938">
          <cell r="D938">
            <v>5</v>
          </cell>
          <cell r="E938" t="str">
            <v>Asphalt Sprayer</v>
          </cell>
          <cell r="J938" t="str">
            <v>:</v>
          </cell>
          <cell r="K938" t="str">
            <v>Penyemprot aspal</v>
          </cell>
        </row>
        <row r="939">
          <cell r="D939">
            <v>6</v>
          </cell>
          <cell r="E939" t="str">
            <v>Alat bantu</v>
          </cell>
          <cell r="J939" t="str">
            <v>:</v>
          </cell>
          <cell r="K939" t="str">
            <v>Sapu, dll</v>
          </cell>
        </row>
        <row r="941">
          <cell r="C941" t="str">
            <v>B.</v>
          </cell>
          <cell r="D941" t="str">
            <v>Analisa Teknis</v>
          </cell>
        </row>
        <row r="943">
          <cell r="D943" t="str">
            <v>1.</v>
          </cell>
          <cell r="E943" t="str">
            <v>Waktu Pelaksanaan</v>
          </cell>
        </row>
        <row r="944">
          <cell r="E944" t="str">
            <v>-</v>
          </cell>
          <cell r="F944" t="str">
            <v>Jangka waktu pelaksanaan</v>
          </cell>
          <cell r="P944" t="str">
            <v>=</v>
          </cell>
          <cell r="Q944">
            <v>210</v>
          </cell>
          <cell r="R944" t="str">
            <v>h.k</v>
          </cell>
        </row>
        <row r="945">
          <cell r="E945" t="str">
            <v>-</v>
          </cell>
          <cell r="F945" t="str">
            <v>Mobilisasi, dan jangka waktu pemasangan peralatan (min = 30 h.k)</v>
          </cell>
          <cell r="P945" t="str">
            <v>=</v>
          </cell>
          <cell r="Q945">
            <v>15</v>
          </cell>
          <cell r="R945" t="str">
            <v>h.k</v>
          </cell>
        </row>
        <row r="946">
          <cell r="E946" t="str">
            <v>-</v>
          </cell>
          <cell r="F946" t="str">
            <v>Demobilisasi Pada akhir masa kontrak (min = 30 hari)</v>
          </cell>
          <cell r="P946" t="str">
            <v>=</v>
          </cell>
          <cell r="Q946">
            <v>7</v>
          </cell>
          <cell r="R946" t="str">
            <v>h.k</v>
          </cell>
        </row>
        <row r="947">
          <cell r="E947" t="str">
            <v>-</v>
          </cell>
          <cell r="F947" t="str">
            <v xml:space="preserve">Hari-hari libur, kerusakan-kerusakan/gangguan-gangguan, dsb. </v>
          </cell>
          <cell r="P947" t="str">
            <v>=</v>
          </cell>
          <cell r="Q947">
            <v>15</v>
          </cell>
          <cell r="R947" t="str">
            <v>h.k</v>
          </cell>
        </row>
        <row r="948">
          <cell r="E948" t="str">
            <v>-</v>
          </cell>
          <cell r="F948" t="str">
            <v>Jumlah Hari Kerja yang sesungguhnya (a)-(b)-(c)-(d)</v>
          </cell>
          <cell r="P948" t="str">
            <v>=</v>
          </cell>
          <cell r="Q948">
            <v>173</v>
          </cell>
          <cell r="R948" t="str">
            <v>h.k</v>
          </cell>
        </row>
        <row r="950">
          <cell r="D950" t="str">
            <v>2.</v>
          </cell>
          <cell r="E950" t="str">
            <v>Jam kerja rata-rata dalam 1 hari</v>
          </cell>
          <cell r="O950" t="str">
            <v>Tk</v>
          </cell>
          <cell r="P950" t="str">
            <v>=</v>
          </cell>
          <cell r="Q950">
            <v>7</v>
          </cell>
          <cell r="R950" t="str">
            <v>Jam</v>
          </cell>
        </row>
        <row r="952">
          <cell r="D952" t="str">
            <v>3.</v>
          </cell>
          <cell r="E952" t="str">
            <v>Volume</v>
          </cell>
          <cell r="P952" t="str">
            <v>=</v>
          </cell>
          <cell r="Q952">
            <v>0</v>
          </cell>
          <cell r="R952" t="str">
            <v>M2</v>
          </cell>
        </row>
        <row r="954">
          <cell r="D954" t="str">
            <v>4.</v>
          </cell>
          <cell r="E954" t="str">
            <v>Waktu pelaksanaan :</v>
          </cell>
        </row>
        <row r="955">
          <cell r="E955" t="str">
            <v>-</v>
          </cell>
          <cell r="F955" t="str">
            <v>Produksi alat dominan</v>
          </cell>
          <cell r="J955" t="str">
            <v>:</v>
          </cell>
          <cell r="K955" t="str">
            <v>Three Wheel Roller</v>
          </cell>
          <cell r="O955" t="str">
            <v>Qd</v>
          </cell>
          <cell r="P955" t="str">
            <v>=</v>
          </cell>
          <cell r="Q955">
            <v>249</v>
          </cell>
          <cell r="R955" t="str">
            <v>M2/Jam</v>
          </cell>
        </row>
        <row r="956">
          <cell r="E956" t="str">
            <v>-</v>
          </cell>
          <cell r="F956" t="str">
            <v>Produksi alat dominan dalam 1 hari kerja</v>
          </cell>
          <cell r="M956" t="str">
            <v>=</v>
          </cell>
          <cell r="N956" t="str">
            <v>Qd x Tk</v>
          </cell>
          <cell r="P956" t="str">
            <v>=</v>
          </cell>
          <cell r="Q956">
            <v>1743</v>
          </cell>
        </row>
        <row r="957">
          <cell r="E957" t="str">
            <v>-</v>
          </cell>
          <cell r="F957" t="str">
            <v>Jumlah waktu efektif yang diperlukan</v>
          </cell>
          <cell r="O957" t="str">
            <v>h1</v>
          </cell>
          <cell r="P957" t="str">
            <v>=</v>
          </cell>
          <cell r="Q957">
            <v>0</v>
          </cell>
          <cell r="R957" t="str">
            <v>Hari</v>
          </cell>
        </row>
        <row r="958">
          <cell r="E958" t="str">
            <v>-</v>
          </cell>
          <cell r="F958" t="str">
            <v>Jumlah waktu yang direncanakan</v>
          </cell>
          <cell r="O958" t="str">
            <v>h</v>
          </cell>
          <cell r="P958" t="str">
            <v>=</v>
          </cell>
          <cell r="Q958">
            <v>133</v>
          </cell>
          <cell r="R958" t="str">
            <v>h.k</v>
          </cell>
        </row>
        <row r="960">
          <cell r="D960" t="str">
            <v>5.</v>
          </cell>
          <cell r="E960" t="str">
            <v>Peralatan yang direncanakan digunakan :</v>
          </cell>
        </row>
        <row r="961">
          <cell r="E961" t="str">
            <v>-</v>
          </cell>
          <cell r="F961" t="str">
            <v>Wheel Loader</v>
          </cell>
          <cell r="J961" t="str">
            <v>=</v>
          </cell>
          <cell r="K961">
            <v>679.09</v>
          </cell>
          <cell r="L961" t="str">
            <v>M2/Jam</v>
          </cell>
          <cell r="M961" t="str">
            <v>x</v>
          </cell>
          <cell r="N961" t="str">
            <v>h1 / h</v>
          </cell>
          <cell r="P961" t="str">
            <v>=</v>
          </cell>
          <cell r="Q961">
            <v>1</v>
          </cell>
          <cell r="R961" t="str">
            <v>Unit</v>
          </cell>
        </row>
        <row r="962">
          <cell r="E962" t="str">
            <v>-</v>
          </cell>
          <cell r="F962" t="str">
            <v>Dump Truck</v>
          </cell>
          <cell r="J962" t="str">
            <v>=</v>
          </cell>
          <cell r="K962">
            <v>80.035714285714292</v>
          </cell>
          <cell r="L962" t="str">
            <v>M2/Jam</v>
          </cell>
          <cell r="M962" t="str">
            <v>x</v>
          </cell>
          <cell r="N962" t="str">
            <v>h1 / h</v>
          </cell>
          <cell r="P962" t="str">
            <v>=</v>
          </cell>
          <cell r="Q962">
            <v>1</v>
          </cell>
          <cell r="R962" t="str">
            <v>Unit</v>
          </cell>
        </row>
        <row r="963">
          <cell r="E963" t="str">
            <v>-</v>
          </cell>
          <cell r="F963" t="str">
            <v>Three Wheel Roller</v>
          </cell>
          <cell r="J963" t="str">
            <v>=</v>
          </cell>
          <cell r="K963">
            <v>249</v>
          </cell>
          <cell r="L963" t="str">
            <v>M2/Jam</v>
          </cell>
          <cell r="M963" t="str">
            <v>x</v>
          </cell>
          <cell r="N963" t="str">
            <v>h1 / h</v>
          </cell>
          <cell r="P963" t="str">
            <v>=</v>
          </cell>
          <cell r="Q963">
            <v>1</v>
          </cell>
          <cell r="R963" t="str">
            <v>Unit</v>
          </cell>
        </row>
        <row r="964">
          <cell r="E964" t="str">
            <v>-</v>
          </cell>
          <cell r="F964" t="str">
            <v>Pneumatic Tired Roller</v>
          </cell>
          <cell r="J964" t="str">
            <v>=</v>
          </cell>
          <cell r="K964">
            <v>581</v>
          </cell>
          <cell r="L964" t="str">
            <v>M2/Jam</v>
          </cell>
          <cell r="M964" t="str">
            <v>x</v>
          </cell>
          <cell r="N964" t="str">
            <v>h1 / h</v>
          </cell>
          <cell r="P964" t="str">
            <v>=</v>
          </cell>
          <cell r="Q964">
            <v>1</v>
          </cell>
          <cell r="R964" t="str">
            <v>Unit</v>
          </cell>
        </row>
        <row r="965">
          <cell r="E965" t="str">
            <v>-</v>
          </cell>
          <cell r="F965" t="str">
            <v>Asphalt Sprayer</v>
          </cell>
          <cell r="J965" t="str">
            <v>=</v>
          </cell>
          <cell r="K965">
            <v>4328.5714285714284</v>
          </cell>
          <cell r="L965" t="str">
            <v>M2/Jam</v>
          </cell>
          <cell r="M965" t="str">
            <v>x</v>
          </cell>
          <cell r="N965" t="str">
            <v>h1 / h</v>
          </cell>
          <cell r="P965" t="str">
            <v>=</v>
          </cell>
          <cell r="Q965">
            <v>1</v>
          </cell>
          <cell r="R965" t="str">
            <v>Unit</v>
          </cell>
        </row>
        <row r="967">
          <cell r="D967" t="str">
            <v>6.</v>
          </cell>
          <cell r="E967" t="str">
            <v>Jumlah tenaga kerja yang diperlukan :</v>
          </cell>
        </row>
        <row r="968">
          <cell r="E968" t="str">
            <v>-</v>
          </cell>
          <cell r="F968" t="str">
            <v>Mandor</v>
          </cell>
          <cell r="J968" t="str">
            <v>=</v>
          </cell>
          <cell r="K968">
            <v>4.82E-2</v>
          </cell>
          <cell r="L968" t="str">
            <v>Jam</v>
          </cell>
          <cell r="M968" t="str">
            <v>x</v>
          </cell>
          <cell r="N968">
            <v>0</v>
          </cell>
          <cell r="O968" t="str">
            <v>M2</v>
          </cell>
          <cell r="P968" t="str">
            <v>=</v>
          </cell>
          <cell r="Q968">
            <v>0</v>
          </cell>
          <cell r="R968" t="str">
            <v>O/H</v>
          </cell>
        </row>
        <row r="969">
          <cell r="E969" t="str">
            <v>-</v>
          </cell>
          <cell r="F969" t="str">
            <v>Pekerja</v>
          </cell>
          <cell r="J969" t="str">
            <v>=</v>
          </cell>
          <cell r="K969">
            <v>0.4819</v>
          </cell>
          <cell r="L969" t="str">
            <v>Jam</v>
          </cell>
          <cell r="M969" t="str">
            <v>x</v>
          </cell>
          <cell r="N969">
            <v>0</v>
          </cell>
          <cell r="O969" t="str">
            <v>M2</v>
          </cell>
          <cell r="P969" t="str">
            <v>=</v>
          </cell>
          <cell r="Q969">
            <v>0</v>
          </cell>
          <cell r="R969" t="str">
            <v>O/H</v>
          </cell>
        </row>
        <row r="1039">
          <cell r="C1039" t="str">
            <v>III.</v>
          </cell>
        </row>
        <row r="1041">
          <cell r="C1041" t="str">
            <v>3.1</v>
          </cell>
          <cell r="D1041" t="str">
            <v>Asumsi-Asumsi</v>
          </cell>
        </row>
        <row r="1043">
          <cell r="D1043" t="str">
            <v>Jenis Lataston yang dilaksanakan untuk Paket Pekerjaan ini adalah Lataston Lapis Pondasi ( HRS-Base ) dengan ukuran agregat</v>
          </cell>
        </row>
        <row r="1044">
          <cell r="D1044" t="str">
            <v>maksimum 19 Mm, gradasi yang benar-benar senjang dan sisa rongga udara paling sedikit 3% pada kepadatan membal (refusal density).</v>
          </cell>
        </row>
        <row r="1046">
          <cell r="D1046" t="str">
            <v>Pekerjaan yang terkait dengan Item Pekerjaan ini adalah :</v>
          </cell>
        </row>
        <row r="1047">
          <cell r="E1047">
            <v>1</v>
          </cell>
          <cell r="G1047" t="str">
            <v>Pengaturan Lalu Lintas</v>
          </cell>
        </row>
        <row r="1048">
          <cell r="E1048">
            <v>2</v>
          </cell>
          <cell r="G1048" t="str">
            <v>Rekayasa Lapangan</v>
          </cell>
        </row>
        <row r="1049">
          <cell r="E1049">
            <v>3</v>
          </cell>
          <cell r="G1049" t="str">
            <v>Bahan dan Penyimpanannya.</v>
          </cell>
        </row>
        <row r="1050">
          <cell r="E1050">
            <v>4</v>
          </cell>
          <cell r="G1050" t="str">
            <v>Lapis Resap Pengikat dan Lapis Perekat.</v>
          </cell>
        </row>
        <row r="1052">
          <cell r="D1052" t="str">
            <v>Unsur Utama yang mendukung terlaksana dan tercapainya kualitas yang disyaratkan adalah :</v>
          </cell>
        </row>
        <row r="1053">
          <cell r="E1053">
            <v>1</v>
          </cell>
          <cell r="G1053" t="str">
            <v>Material</v>
          </cell>
        </row>
        <row r="1054">
          <cell r="E1054">
            <v>2</v>
          </cell>
          <cell r="G1054" t="str">
            <v>Peralatan</v>
          </cell>
        </row>
        <row r="1055">
          <cell r="E1055">
            <v>3</v>
          </cell>
          <cell r="G1055" t="str">
            <v>Tenaga Kerja</v>
          </cell>
        </row>
        <row r="1056">
          <cell r="E1056">
            <v>4</v>
          </cell>
          <cell r="G1056" t="str">
            <v>Metoda Kerja</v>
          </cell>
        </row>
        <row r="1058">
          <cell r="C1058" t="str">
            <v>3.2</v>
          </cell>
          <cell r="D1058" t="str">
            <v>Material</v>
          </cell>
        </row>
        <row r="1060">
          <cell r="D1060" t="str">
            <v>Terdiri dari material utama, yaitu : Batu Pecah, Filler, Aspal dan Pasir, dan material penunjang yaitu  BBM (solar) yang digunakan</v>
          </cell>
        </row>
        <row r="1061">
          <cell r="D1061" t="str">
            <v>untuk bahan bakar proses produksi menjadi Hot Mix.</v>
          </cell>
        </row>
        <row r="1063">
          <cell r="D1063" t="str">
            <v>Pasir hampir selalu diperlukan untuk bahan pencampur agregat hasil produksi stone crusher (Batu Pecah), agar didapat</v>
          </cell>
        </row>
        <row r="1064">
          <cell r="D1064" t="str">
            <v>gradasi agregat yang benar-benar senjang.</v>
          </cell>
        </row>
        <row r="1066">
          <cell r="D1066" t="str">
            <v>Batu pecah untuk kebutuhan Hot Mix dihasilkan dari produksi Stone Crusher sendiri (Bukan Beli Jadi). Kuanitas Batu</v>
          </cell>
        </row>
        <row r="1067">
          <cell r="D1067" t="str">
            <v>yang digunakan berasal sebagian besar dari Sungai/Kali, sehingga fraksi abu batu yang dihasilkan tidak terlalu banyak</v>
          </cell>
        </row>
        <row r="1068">
          <cell r="D1068" t="str">
            <v>mengandung butiran tanah/lumpur.</v>
          </cell>
        </row>
        <row r="1070">
          <cell r="D1070" t="str">
            <v>Komposisi masing-masing material sesuai dengan Job Mix Formula/Mix Design yang disetujui Direksi dengan</v>
          </cell>
        </row>
        <row r="1071">
          <cell r="D1071" t="str">
            <v>didahului trial untuk mendapatkan kualitas Hot Mix yang dikehendaki/disyaratkan.</v>
          </cell>
        </row>
        <row r="1073">
          <cell r="D1073" t="str">
            <v>Jika diperlukan filler, maka pencampuran ditakar terpisah dalam penampung kecil yang dipasang tepat di atas alat</v>
          </cell>
        </row>
        <row r="1074">
          <cell r="D1074" t="str">
            <v>pencampur.</v>
          </cell>
        </row>
        <row r="1076">
          <cell r="C1076" t="str">
            <v>3.3</v>
          </cell>
          <cell r="D1076" t="str">
            <v>Jenis Peralatan yang digunakan di lokasi pekerjaan :</v>
          </cell>
        </row>
        <row r="1078">
          <cell r="D1078" t="str">
            <v>Jenis alat yang dipergunakan :</v>
          </cell>
        </row>
        <row r="1079">
          <cell r="E1079" t="str">
            <v>a.</v>
          </cell>
          <cell r="F1079" t="str">
            <v>Alat Produksi Campuran Aspal ( AMP )</v>
          </cell>
        </row>
        <row r="1080">
          <cell r="E1080" t="str">
            <v>b.</v>
          </cell>
          <cell r="F1080" t="str">
            <v>Alat Pengangkut ( Dump Truck )</v>
          </cell>
        </row>
        <row r="1081">
          <cell r="E1081" t="str">
            <v>c.</v>
          </cell>
          <cell r="F1081" t="str">
            <v>Alat Penghampar &amp; Pembentuk ( Asphalt Finisher )</v>
          </cell>
        </row>
        <row r="1082">
          <cell r="E1082" t="str">
            <v>d.</v>
          </cell>
          <cell r="F1082" t="str">
            <v>Alat untuk Pemadatan ( Tandem Roller &amp; Tyre Roller )</v>
          </cell>
        </row>
        <row r="1084">
          <cell r="D1084" t="str">
            <v>Jumlah masing-masing alat dapat dilihat pada Perhitungan/Penetapan Jumlah Alat.</v>
          </cell>
        </row>
        <row r="1086">
          <cell r="C1086" t="str">
            <v>a.</v>
          </cell>
          <cell r="D1086" t="str">
            <v>ALAT PRODUKSI CAMPURAN ASPAL ( ASPHALT MIXING PLANT ).</v>
          </cell>
        </row>
        <row r="1088">
          <cell r="D1088" t="str">
            <v>AMP yang akan digunakan adalah jenis Batching (Penakaran) dengan kapasitas yang memadai (Lihat Konfirmasi</v>
          </cell>
        </row>
        <row r="1089">
          <cell r="D1089" t="str">
            <v>Kapasitas Plant Pencampur Aspal), yang dilengkapi alat pengumpul debu (dust collector) dan diharapkan tidak</v>
          </cell>
        </row>
        <row r="1090">
          <cell r="D1090" t="str">
            <v>terjadi pencemaran udara.</v>
          </cell>
        </row>
        <row r="1092">
          <cell r="D1092" t="str">
            <v>Penempatan lokasi AMP juga mempertimbangkan perkampungan penduduk, sehingga tidak mengganggu selama</v>
          </cell>
        </row>
        <row r="1093">
          <cell r="D1093" t="str">
            <v>proses produksi berlangsung. Disamping persetujuan dari Direksi Teknis untuk Lokasi yang dimaksud, adalah hal</v>
          </cell>
        </row>
        <row r="1094">
          <cell r="D1094" t="str">
            <v>utama.</v>
          </cell>
        </row>
        <row r="1097">
          <cell r="D1097" t="str">
            <v>Kalibrasi terhadap timbangan selalu dilakukan sesuai dengan yang disyaratkan. Juga selalu tersedia alat pengukur</v>
          </cell>
        </row>
        <row r="1098">
          <cell r="D1098" t="str">
            <v>panas (Termometer) berlapis baja dengan skala yang dapat dibaca dari 100° sampai 200° C, juga dilengkapi dengan</v>
          </cell>
        </row>
        <row r="1099">
          <cell r="D1099" t="str">
            <v>termometer jenis arloji (pembacaan jarum), air raksa, pyrometer listrik dan pengukur panas lainnya yang disetujui</v>
          </cell>
        </row>
        <row r="1100">
          <cell r="D1100" t="str">
            <v>Direksi Teknis.</v>
          </cell>
        </row>
        <row r="1102">
          <cell r="C1102" t="str">
            <v>b.</v>
          </cell>
          <cell r="D1102" t="str">
            <v>ALAT PENGANGKUT ( DUMP TRUCK  ).</v>
          </cell>
        </row>
        <row r="1104">
          <cell r="D1104" t="str">
            <v>Kebersihan adalah syarat mutlak untuk bak truck yang terbuat dari logam, dan sebelum memuat campuran aspal,</v>
          </cell>
        </row>
        <row r="1105">
          <cell r="D1105" t="str">
            <v>bak disemprot dengan sedikit air sabun, minyak bakar yang tipis, minyak parafin, atau larutan kapur untuk</v>
          </cell>
        </row>
        <row r="1106">
          <cell r="D1106" t="str">
            <v>mencegah melekatnya campuran aspal pada Bak Truck.</v>
          </cell>
        </row>
        <row r="1108">
          <cell r="D1108" t="str">
            <v>Jika cuaca hujan/basah, disediakan terpal untuk menjaga suhu selama dalam perjalanan, sehingga tiba di lokasi penghamparan</v>
          </cell>
        </row>
        <row r="1109">
          <cell r="D1109" t="str">
            <v>suhu masih memenuhi yang disyaratkan.</v>
          </cell>
        </row>
        <row r="1111">
          <cell r="C1111" t="str">
            <v>c.</v>
          </cell>
          <cell r="D1111" t="str">
            <v>ALAT PENGHAMPAR &amp; PEMBENTUK ( ASPHALT FINISHER ).</v>
          </cell>
        </row>
        <row r="1113">
          <cell r="D1113" t="str">
            <v>Peralatan penghampar dan pembentuk dipakai penghampar mekanis (bermesin sendiri) dan dilengkapi dengan screed yang</v>
          </cell>
        </row>
        <row r="1114">
          <cell r="D1114" t="str">
            <v>dapat disetel, equalizing runners (penyeimbang), straightedge runners (mistar lurus) dan eveners arms (lengan perata).</v>
          </cell>
        </row>
        <row r="1115">
          <cell r="D1115" t="str">
            <v>Penghamparan dilakukan mengikuti/sesuai dengan garis, kelandaian serta penampang melintang yang diperlukan.</v>
          </cell>
        </row>
        <row r="1117">
          <cell r="C1117" t="str">
            <v>d.</v>
          </cell>
          <cell r="D1117" t="str">
            <v>ALAT PEMADATAN ( TANDEM ROLLER &amp; TYRE ROLLER ).</v>
          </cell>
        </row>
        <row r="1119">
          <cell r="D1119" t="str">
            <v>Terdiri dari 2 jenis Alat Pemadatan, yaitu Alat Pemadat Roda Baja (Steel Wheel Roller) dan Alat Pemadat Roda Karet</v>
          </cell>
        </row>
        <row r="1120">
          <cell r="D1120" t="str">
            <v>( Tyre Roller ) dengan 9 roda karet yang permukaannya halus dan berukuran sama.</v>
          </cell>
        </row>
        <row r="1122">
          <cell r="D1122" t="str">
            <v>Pada saat trial mix, pemadatan dilakukan dengan kombinasi sehingga didapat kepadatan yang disyaratkan, sebelum Job</v>
          </cell>
        </row>
        <row r="1123">
          <cell r="D1123" t="str">
            <v>Standart Mix disetujui.</v>
          </cell>
        </row>
        <row r="1125">
          <cell r="D1125" t="str">
            <v>Jumlah lintasan pemadatan maupun kombinasi hasil trial yang telah disetujui Direksi Teknis, adalah yang nantinya dipergunakan</v>
          </cell>
        </row>
        <row r="1126">
          <cell r="D1126" t="str">
            <v>untuk pelaksanaan pemadatan selanjutnya.</v>
          </cell>
        </row>
        <row r="1128">
          <cell r="C1128" t="str">
            <v>3.4</v>
          </cell>
          <cell r="D1128" t="str">
            <v>Tenaga Kerja</v>
          </cell>
        </row>
        <row r="1130">
          <cell r="D1130" t="str">
            <v>Tenaga kerja yang akan melaksanakan pekerjaan ini adalah yang benar-benar berpengalaman dalam pekerjaan sejenis,</v>
          </cell>
        </row>
        <row r="1131">
          <cell r="D1131" t="str">
            <v>sehingga diharapkan kualitas dan kuantitas yang disyaratkan terpenuhi.</v>
          </cell>
        </row>
        <row r="1133">
          <cell r="C1133" t="str">
            <v>3.5</v>
          </cell>
          <cell r="D1133" t="e">
            <v>#VALUE!</v>
          </cell>
        </row>
        <row r="1135">
          <cell r="D1135" t="str">
            <v>Existing jalan dengan lebar rata-rata yang tidak mencukupi untuk dilaksanakan penghamparan selebar jalan yang ada,</v>
          </cell>
        </row>
        <row r="1136">
          <cell r="D1136" t="str">
            <v>sehingga diperlukan pengaturan lalu lintas untuk menjaga arus lalu lintas tidak berhenti total, dan tidak mengganggu</v>
          </cell>
        </row>
        <row r="1137">
          <cell r="D1137" t="str">
            <v>pelaksanaan penghamparan yang dilakukan bertahap selebar kira-kira separuh lebar jalan yang ada.</v>
          </cell>
        </row>
        <row r="1139">
          <cell r="D1139" t="str">
            <v>Pengaturan lalu lintas tidak hanya dilakukan pada saat penghamparah saja, juga dilakukan setelah penghamparan,</v>
          </cell>
        </row>
        <row r="1140">
          <cell r="D1140" t="str">
            <v>untuk menjaga arus lalu lintas tidak merusak hasil hamparan, sehingga kondisi permukaan hamparan tetap dalam kondisi</v>
          </cell>
        </row>
        <row r="1141">
          <cell r="D1141" t="str">
            <v>baik seperti yang disyaratkan.</v>
          </cell>
        </row>
        <row r="1143">
          <cell r="D1143" t="str">
            <v>Panjang pelaksanaan hamparan menyesuaikan dengan kondisi kesiapan lahan existing dan topografinya, sehingga</v>
          </cell>
        </row>
        <row r="1144">
          <cell r="D1144" t="str">
            <v>didapat alur kerja yang menghasilkan kuantitas hamparan yang optimal.</v>
          </cell>
        </row>
        <row r="1146">
          <cell r="D1146" t="str">
            <v>Pelaksanaan pengujian rutin akan dilaksanakan untuk mengetahui ketebalan yang disyaratkan sesuai toleransi dimensi,</v>
          </cell>
        </row>
        <row r="1147">
          <cell r="D1147" t="str">
            <v>mutu bahan, kepadatan dan setiap ketentuan lain yang disyaratkan.</v>
          </cell>
        </row>
        <row r="1149">
          <cell r="D1149" t="str">
            <v>Lokasi dan cara pengujian dilaksanakan sesuai persetujuan/petunjuk Direksi Teknis.</v>
          </cell>
        </row>
        <row r="1150">
          <cell r="D1150" t="str">
            <v>Pelaksanaan penghamparan secara umum sebagai berikut :</v>
          </cell>
        </row>
        <row r="1155">
          <cell r="Q1155" t="str">
            <v>&lt;== Awal penghamparan sisi Kiri</v>
          </cell>
        </row>
        <row r="1156">
          <cell r="P1156" t="str">
            <v>Akhir penghamparan sisi kiri ==&gt;</v>
          </cell>
        </row>
        <row r="1158">
          <cell r="E1158" t="str">
            <v>Jalur untuk penghamparan lanjutan</v>
          </cell>
          <cell r="S1158" t="str">
            <v>Mob awal</v>
          </cell>
        </row>
        <row r="1165">
          <cell r="L1165" t="str">
            <v>Akhir penghamparan sisi Kanan === &gt;</v>
          </cell>
        </row>
        <row r="1166">
          <cell r="R1166" t="str">
            <v>&lt;=Batas Awal Penghamparan</v>
          </cell>
        </row>
        <row r="1169">
          <cell r="G1169" t="str">
            <v>Panjang hamparan berikut</v>
          </cell>
          <cell r="N1169" t="str">
            <v>Panjang Hamparan</v>
          </cell>
        </row>
      </sheetData>
      <sheetData sheetId="9" refreshError="1"/>
      <sheetData sheetId="10" refreshError="1"/>
      <sheetData sheetId="11" refreshError="1">
        <row r="1">
          <cell r="C1" t="str">
            <v>PERHITUNGAN KOEFISIEN</v>
          </cell>
        </row>
        <row r="2">
          <cell r="C2" t="str">
            <v>ALAT, BAHAN &amp; UPAH</v>
          </cell>
        </row>
        <row r="4">
          <cell r="C4" t="str">
            <v>No. Paket Kontrak</v>
          </cell>
          <cell r="G4" t="str">
            <v>:</v>
          </cell>
          <cell r="H4">
            <v>0</v>
          </cell>
        </row>
        <row r="5">
          <cell r="C5" t="str">
            <v>Nama Paket</v>
          </cell>
          <cell r="G5" t="str">
            <v>:</v>
          </cell>
          <cell r="H5" t="str">
            <v>Pembangunan Jalan Oekabiti-Oemoro-Panite</v>
          </cell>
        </row>
        <row r="6">
          <cell r="C6" t="str">
            <v>Prop/Kab/Kodya</v>
          </cell>
          <cell r="G6" t="str">
            <v>:</v>
          </cell>
          <cell r="H6" t="str">
            <v>Nusa Tenggara Timur / Kab. Kupang</v>
          </cell>
        </row>
        <row r="7">
          <cell r="C7" t="str">
            <v>Panjang Efektif</v>
          </cell>
          <cell r="G7" t="str">
            <v>:</v>
          </cell>
          <cell r="H7">
            <v>10.5</v>
          </cell>
          <cell r="I7" t="str">
            <v>Km</v>
          </cell>
        </row>
        <row r="8">
          <cell r="C8" t="str">
            <v>Nama Peserta Lelang</v>
          </cell>
          <cell r="G8" t="str">
            <v>:</v>
          </cell>
          <cell r="H8" t="str">
            <v>PT. HUTAMA MITRA NUSANTARA</v>
          </cell>
        </row>
        <row r="10">
          <cell r="C10" t="str">
            <v>Nomor Mata Pembayaran</v>
          </cell>
          <cell r="G10" t="str">
            <v>:</v>
          </cell>
          <cell r="H10" t="str">
            <v>2.2.</v>
          </cell>
        </row>
        <row r="11">
          <cell r="C11" t="str">
            <v>Jenis Pekerjaan</v>
          </cell>
          <cell r="G11" t="str">
            <v>:</v>
          </cell>
          <cell r="H11" t="str">
            <v>Pasangan Batu dengan Mortar</v>
          </cell>
        </row>
        <row r="12">
          <cell r="C12" t="str">
            <v>Perkiraan Kuantitas</v>
          </cell>
          <cell r="G12" t="str">
            <v>:</v>
          </cell>
          <cell r="H12">
            <v>123</v>
          </cell>
          <cell r="I12" t="str">
            <v>M3</v>
          </cell>
        </row>
        <row r="15">
          <cell r="C15">
            <v>1</v>
          </cell>
          <cell r="D15" t="str">
            <v>Asumsi-asumsi umum :</v>
          </cell>
        </row>
        <row r="16">
          <cell r="D16" t="str">
            <v>&gt;</v>
          </cell>
          <cell r="E16" t="str">
            <v>Batu dan Pasir diambil dari quarry terdekat</v>
          </cell>
        </row>
        <row r="17">
          <cell r="D17" t="str">
            <v>&gt;</v>
          </cell>
          <cell r="E17" t="str">
            <v>Semen diterima di lokasi pekerjaan</v>
          </cell>
        </row>
        <row r="18">
          <cell r="D18" t="str">
            <v>&gt;</v>
          </cell>
          <cell r="E18" t="str">
            <v>Mortar diaduk/dicampur secara mekanis.</v>
          </cell>
        </row>
        <row r="19">
          <cell r="D19" t="str">
            <v>&gt;</v>
          </cell>
          <cell r="E19" t="str">
            <v>Dikerjakan simultan karena lokasi tersebar sepanjang ruas jalan</v>
          </cell>
        </row>
        <row r="21">
          <cell r="C21">
            <v>2</v>
          </cell>
          <cell r="D21" t="str">
            <v>Tenaga Kerja</v>
          </cell>
        </row>
        <row r="22">
          <cell r="E22" t="str">
            <v>a</v>
          </cell>
          <cell r="F22" t="str">
            <v>Pekerja</v>
          </cell>
          <cell r="L22">
            <v>28</v>
          </cell>
          <cell r="N22" t="str">
            <v>Org/Jm</v>
          </cell>
          <cell r="P22" t="str">
            <v>=</v>
          </cell>
          <cell r="Q22">
            <v>6.5625</v>
          </cell>
          <cell r="R22" t="str">
            <v>Jam</v>
          </cell>
        </row>
        <row r="23">
          <cell r="E23" t="str">
            <v>b</v>
          </cell>
          <cell r="F23" t="str">
            <v>Mandor</v>
          </cell>
          <cell r="L23">
            <v>3</v>
          </cell>
          <cell r="N23" t="str">
            <v>Org/Jm</v>
          </cell>
          <cell r="P23" t="str">
            <v>=</v>
          </cell>
          <cell r="Q23">
            <v>0.703125</v>
          </cell>
          <cell r="R23" t="str">
            <v>Jam</v>
          </cell>
        </row>
        <row r="24">
          <cell r="E24" t="str">
            <v>c</v>
          </cell>
          <cell r="F24" t="str">
            <v>Tukang</v>
          </cell>
          <cell r="L24">
            <v>14</v>
          </cell>
          <cell r="N24" t="str">
            <v>Org/Jm</v>
          </cell>
          <cell r="P24" t="str">
            <v>=</v>
          </cell>
          <cell r="Q24">
            <v>3.28125</v>
          </cell>
          <cell r="R24" t="str">
            <v>Jam</v>
          </cell>
        </row>
        <row r="26">
          <cell r="C26">
            <v>3</v>
          </cell>
          <cell r="D26" t="str">
            <v>B a h a n</v>
          </cell>
        </row>
        <row r="27">
          <cell r="D27" t="str">
            <v>Perbandingan Mortar :</v>
          </cell>
        </row>
        <row r="28">
          <cell r="D28" t="str">
            <v>&gt;</v>
          </cell>
          <cell r="E28" t="str">
            <v>Volume Semen</v>
          </cell>
          <cell r="O28" t="str">
            <v>Pc</v>
          </cell>
          <cell r="P28" t="str">
            <v>=</v>
          </cell>
          <cell r="Q28">
            <v>25</v>
          </cell>
          <cell r="R28" t="str">
            <v>%</v>
          </cell>
        </row>
        <row r="29">
          <cell r="D29" t="str">
            <v>&gt;</v>
          </cell>
          <cell r="E29" t="str">
            <v>Volume Pasir</v>
          </cell>
          <cell r="O29" t="str">
            <v>Ps</v>
          </cell>
          <cell r="P29" t="str">
            <v>=</v>
          </cell>
          <cell r="Q29">
            <v>75</v>
          </cell>
          <cell r="R29" t="str">
            <v>%</v>
          </cell>
        </row>
        <row r="30">
          <cell r="D30" t="str">
            <v>&gt;</v>
          </cell>
          <cell r="E30" t="str">
            <v>Perbandingan campuran</v>
          </cell>
        </row>
        <row r="31">
          <cell r="E31" t="str">
            <v>-</v>
          </cell>
          <cell r="F31" t="str">
            <v>Batu</v>
          </cell>
          <cell r="O31" t="str">
            <v>Bt</v>
          </cell>
          <cell r="P31" t="str">
            <v>=</v>
          </cell>
          <cell r="Q31">
            <v>60</v>
          </cell>
          <cell r="R31" t="str">
            <v>%</v>
          </cell>
        </row>
        <row r="32">
          <cell r="E32" t="str">
            <v>-</v>
          </cell>
          <cell r="F32" t="str">
            <v>Mortar</v>
          </cell>
          <cell r="O32" t="str">
            <v>Mr</v>
          </cell>
          <cell r="P32" t="str">
            <v>=</v>
          </cell>
          <cell r="Q32">
            <v>40</v>
          </cell>
          <cell r="R32" t="str">
            <v>%</v>
          </cell>
        </row>
        <row r="33">
          <cell r="D33" t="str">
            <v>&gt;</v>
          </cell>
          <cell r="E33" t="str">
            <v>Berat Jenis Material</v>
          </cell>
        </row>
        <row r="34">
          <cell r="E34" t="str">
            <v>-</v>
          </cell>
          <cell r="F34" t="str">
            <v>Mortar</v>
          </cell>
          <cell r="O34" t="str">
            <v>Wmr</v>
          </cell>
          <cell r="P34" t="str">
            <v>=</v>
          </cell>
          <cell r="Q34">
            <v>1800</v>
          </cell>
          <cell r="R34" t="str">
            <v>Kg/M3</v>
          </cell>
        </row>
        <row r="35">
          <cell r="E35" t="str">
            <v>-</v>
          </cell>
          <cell r="F35" t="str">
            <v>Pasangan Batu</v>
          </cell>
          <cell r="O35" t="str">
            <v>Wpb</v>
          </cell>
          <cell r="P35" t="str">
            <v>=</v>
          </cell>
          <cell r="Q35">
            <v>2300</v>
          </cell>
          <cell r="R35" t="str">
            <v>Kg/M3</v>
          </cell>
        </row>
        <row r="36">
          <cell r="E36" t="str">
            <v>-</v>
          </cell>
          <cell r="F36" t="str">
            <v>Batu</v>
          </cell>
          <cell r="O36" t="str">
            <v>Wbt</v>
          </cell>
          <cell r="P36" t="str">
            <v>=</v>
          </cell>
          <cell r="Q36">
            <v>1800</v>
          </cell>
          <cell r="R36" t="str">
            <v>Kg/M3</v>
          </cell>
        </row>
        <row r="37">
          <cell r="E37" t="str">
            <v>-</v>
          </cell>
          <cell r="F37" t="str">
            <v>Pasir</v>
          </cell>
          <cell r="O37" t="str">
            <v>Wps</v>
          </cell>
          <cell r="P37" t="str">
            <v>=</v>
          </cell>
          <cell r="Q37">
            <v>1600</v>
          </cell>
          <cell r="R37" t="str">
            <v>Kg/M3</v>
          </cell>
        </row>
        <row r="38">
          <cell r="E38" t="str">
            <v>-</v>
          </cell>
          <cell r="F38" t="str">
            <v>Semen</v>
          </cell>
          <cell r="O38" t="str">
            <v>Wpc</v>
          </cell>
          <cell r="P38" t="str">
            <v>=</v>
          </cell>
          <cell r="Q38">
            <v>1440</v>
          </cell>
          <cell r="R38" t="str">
            <v>Kg/M3</v>
          </cell>
        </row>
        <row r="40">
          <cell r="D40" t="str">
            <v>Perhitungan kebutuhan bahan per-M3 beton</v>
          </cell>
        </row>
        <row r="41">
          <cell r="E41" t="str">
            <v>-</v>
          </cell>
          <cell r="F41" t="str">
            <v>Semen</v>
          </cell>
          <cell r="L41" t="str">
            <v>Pc x Wpb x Mr x 1.05 x Wpc</v>
          </cell>
          <cell r="P41" t="str">
            <v>=</v>
          </cell>
          <cell r="Q41">
            <v>193.2</v>
          </cell>
          <cell r="R41" t="str">
            <v>Kg</v>
          </cell>
        </row>
        <row r="42">
          <cell r="L42" t="str">
            <v>Wmr</v>
          </cell>
        </row>
        <row r="43">
          <cell r="E43" t="str">
            <v>-</v>
          </cell>
          <cell r="F43" t="str">
            <v>Pasir</v>
          </cell>
          <cell r="L43" t="str">
            <v>Ps x Wpb x Mr x 1.20</v>
          </cell>
          <cell r="P43" t="str">
            <v>=</v>
          </cell>
          <cell r="Q43">
            <v>0.52</v>
          </cell>
          <cell r="R43" t="str">
            <v>m3</v>
          </cell>
        </row>
        <row r="44">
          <cell r="L44" t="str">
            <v>Wps</v>
          </cell>
        </row>
        <row r="45">
          <cell r="E45" t="str">
            <v>-</v>
          </cell>
          <cell r="F45" t="str">
            <v>Batu</v>
          </cell>
          <cell r="L45" t="str">
            <v>Bt x Wpb x 1.20</v>
          </cell>
          <cell r="P45" t="str">
            <v>=</v>
          </cell>
          <cell r="Q45">
            <v>0.92</v>
          </cell>
          <cell r="R45" t="str">
            <v>m3</v>
          </cell>
        </row>
        <row r="46">
          <cell r="L46" t="str">
            <v>Wbt</v>
          </cell>
        </row>
        <row r="47">
          <cell r="D47" t="str">
            <v>Material</v>
          </cell>
        </row>
        <row r="48">
          <cell r="E48" t="str">
            <v>a</v>
          </cell>
          <cell r="F48" t="str">
            <v>Batu Kali</v>
          </cell>
          <cell r="P48" t="str">
            <v>=</v>
          </cell>
          <cell r="Q48">
            <v>0.92</v>
          </cell>
          <cell r="R48" t="str">
            <v>m3</v>
          </cell>
        </row>
        <row r="49">
          <cell r="E49" t="str">
            <v>b</v>
          </cell>
          <cell r="F49" t="str">
            <v xml:space="preserve">Pasir </v>
          </cell>
          <cell r="P49" t="str">
            <v>=</v>
          </cell>
          <cell r="Q49">
            <v>0.52</v>
          </cell>
          <cell r="R49" t="str">
            <v>m3</v>
          </cell>
        </row>
        <row r="50">
          <cell r="E50" t="str">
            <v>c</v>
          </cell>
          <cell r="F50" t="str">
            <v>Semen</v>
          </cell>
          <cell r="P50" t="str">
            <v>=</v>
          </cell>
          <cell r="Q50">
            <v>193.2</v>
          </cell>
          <cell r="R50" t="str">
            <v>Kg</v>
          </cell>
        </row>
        <row r="52">
          <cell r="C52">
            <v>4</v>
          </cell>
          <cell r="D52" t="str">
            <v>Peralatan yang digunakan :</v>
          </cell>
        </row>
        <row r="53">
          <cell r="E53" t="str">
            <v>a</v>
          </cell>
          <cell r="F53" t="str">
            <v>Concrete Mixer</v>
          </cell>
          <cell r="L53">
            <v>4.2666666666666666</v>
          </cell>
          <cell r="N53" t="str">
            <v>m3/Jam</v>
          </cell>
          <cell r="P53" t="str">
            <v>=</v>
          </cell>
          <cell r="Q53">
            <v>0.2344</v>
          </cell>
          <cell r="R53" t="str">
            <v>Jam</v>
          </cell>
        </row>
        <row r="54">
          <cell r="E54" t="str">
            <v>b</v>
          </cell>
          <cell r="F54" t="str">
            <v>Water Tank Truck</v>
          </cell>
          <cell r="P54" t="str">
            <v>=</v>
          </cell>
          <cell r="Q54">
            <v>7.2499999999999995E-2</v>
          </cell>
          <cell r="R54" t="str">
            <v>Jam</v>
          </cell>
        </row>
        <row r="55">
          <cell r="E55" t="str">
            <v>c</v>
          </cell>
          <cell r="F55" t="str">
            <v>Alat Bantu</v>
          </cell>
          <cell r="P55" t="str">
            <v>=</v>
          </cell>
          <cell r="Q55">
            <v>1</v>
          </cell>
          <cell r="R55" t="str">
            <v>Jam</v>
          </cell>
        </row>
        <row r="57">
          <cell r="D57" t="str">
            <v>Perhitungan koefisien :</v>
          </cell>
        </row>
        <row r="58">
          <cell r="D58" t="str">
            <v>a</v>
          </cell>
          <cell r="E58" t="str">
            <v>CONCRETE MIXER</v>
          </cell>
        </row>
        <row r="59">
          <cell r="E59">
            <v>1</v>
          </cell>
          <cell r="F59" t="str">
            <v>Kapasitas Alat</v>
          </cell>
          <cell r="O59" t="str">
            <v>V</v>
          </cell>
          <cell r="P59" t="str">
            <v>=</v>
          </cell>
          <cell r="Q59">
            <v>800</v>
          </cell>
          <cell r="R59" t="str">
            <v>Ltr</v>
          </cell>
        </row>
        <row r="60">
          <cell r="E60">
            <v>2</v>
          </cell>
          <cell r="F60" t="str">
            <v>Faktor Efisiensi Alat</v>
          </cell>
          <cell r="O60" t="str">
            <v>Fa</v>
          </cell>
          <cell r="P60" t="str">
            <v>=</v>
          </cell>
          <cell r="Q60">
            <v>0.8</v>
          </cell>
        </row>
        <row r="61">
          <cell r="E61">
            <v>3</v>
          </cell>
          <cell r="F61" t="str">
            <v>Siklus Waktu</v>
          </cell>
          <cell r="L61" t="str">
            <v>(T1+T2+T3+T4)</v>
          </cell>
          <cell r="O61" t="str">
            <v>Ct</v>
          </cell>
          <cell r="P61" t="str">
            <v>=</v>
          </cell>
          <cell r="Q61">
            <v>9</v>
          </cell>
          <cell r="R61" t="str">
            <v>Menit</v>
          </cell>
        </row>
        <row r="62">
          <cell r="E62" t="str">
            <v>&gt;</v>
          </cell>
          <cell r="F62" t="str">
            <v>Memuat</v>
          </cell>
          <cell r="L62" t="str">
            <v>T1</v>
          </cell>
          <cell r="P62" t="str">
            <v>=</v>
          </cell>
          <cell r="Q62">
            <v>2</v>
          </cell>
          <cell r="R62" t="str">
            <v>Menit</v>
          </cell>
        </row>
        <row r="63">
          <cell r="E63" t="str">
            <v>&gt;</v>
          </cell>
          <cell r="F63" t="str">
            <v>Mengaduk</v>
          </cell>
          <cell r="L63" t="str">
            <v>T2</v>
          </cell>
          <cell r="P63" t="str">
            <v>=</v>
          </cell>
          <cell r="Q63">
            <v>3</v>
          </cell>
          <cell r="R63" t="str">
            <v>Menit</v>
          </cell>
        </row>
        <row r="64">
          <cell r="E64" t="str">
            <v>&gt;</v>
          </cell>
          <cell r="F64" t="str">
            <v>Menuang</v>
          </cell>
          <cell r="L64" t="str">
            <v>T3</v>
          </cell>
          <cell r="P64" t="str">
            <v>=</v>
          </cell>
          <cell r="Q64">
            <v>2</v>
          </cell>
          <cell r="R64" t="str">
            <v>Menit</v>
          </cell>
        </row>
        <row r="65">
          <cell r="E65" t="str">
            <v>&gt;</v>
          </cell>
          <cell r="F65" t="str">
            <v>Menunggu, dll</v>
          </cell>
          <cell r="L65" t="str">
            <v>T4</v>
          </cell>
          <cell r="P65" t="str">
            <v>=</v>
          </cell>
          <cell r="Q65">
            <v>2</v>
          </cell>
          <cell r="R65" t="str">
            <v>Menit</v>
          </cell>
        </row>
        <row r="67">
          <cell r="E67">
            <v>4</v>
          </cell>
          <cell r="F67" t="str">
            <v xml:space="preserve">Kapasitas Produksi/Jam </v>
          </cell>
          <cell r="L67" t="str">
            <v>V.Fa.60</v>
          </cell>
          <cell r="O67" t="str">
            <v>Qcm</v>
          </cell>
          <cell r="P67" t="str">
            <v>=</v>
          </cell>
          <cell r="Q67">
            <v>4.2666666666666666</v>
          </cell>
          <cell r="R67" t="str">
            <v>M3/Jam</v>
          </cell>
        </row>
        <row r="68">
          <cell r="L68" t="str">
            <v>1000.Ct</v>
          </cell>
        </row>
        <row r="70">
          <cell r="E70">
            <v>5</v>
          </cell>
          <cell r="F70" t="str">
            <v>Koefisien Alat/m3</v>
          </cell>
          <cell r="O70" t="str">
            <v>1/Qcm</v>
          </cell>
          <cell r="P70" t="str">
            <v>=</v>
          </cell>
          <cell r="Q70">
            <v>0.2344</v>
          </cell>
          <cell r="R70" t="str">
            <v>Jam</v>
          </cell>
        </row>
        <row r="72">
          <cell r="D72" t="str">
            <v>b</v>
          </cell>
          <cell r="E72" t="str">
            <v>WATER TANK TRUCK</v>
          </cell>
        </row>
        <row r="73">
          <cell r="E73">
            <v>1</v>
          </cell>
          <cell r="F73" t="str">
            <v>Kapasitas Bak</v>
          </cell>
          <cell r="O73" t="str">
            <v>q</v>
          </cell>
          <cell r="P73" t="str">
            <v>=</v>
          </cell>
          <cell r="Q73">
            <v>5</v>
          </cell>
          <cell r="R73" t="str">
            <v>m3</v>
          </cell>
        </row>
        <row r="74">
          <cell r="E74">
            <v>2</v>
          </cell>
          <cell r="F74" t="str">
            <v>Faktor Material</v>
          </cell>
          <cell r="O74" t="str">
            <v>Fm</v>
          </cell>
          <cell r="P74" t="str">
            <v>=</v>
          </cell>
          <cell r="Q74">
            <v>1.2</v>
          </cell>
        </row>
        <row r="75">
          <cell r="E75">
            <v>3</v>
          </cell>
          <cell r="F75" t="str">
            <v>Faktor Efisiensi Alat</v>
          </cell>
          <cell r="O75" t="str">
            <v>Fa</v>
          </cell>
          <cell r="P75" t="str">
            <v>=</v>
          </cell>
          <cell r="Q75">
            <v>0.79999999999999993</v>
          </cell>
        </row>
        <row r="76">
          <cell r="E76">
            <v>4</v>
          </cell>
          <cell r="F76" t="str">
            <v>Jarak Angkut</v>
          </cell>
          <cell r="O76" t="str">
            <v>L</v>
          </cell>
          <cell r="P76" t="str">
            <v>=</v>
          </cell>
          <cell r="Q76">
            <v>5</v>
          </cell>
          <cell r="R76" t="str">
            <v>KM</v>
          </cell>
        </row>
        <row r="77">
          <cell r="E77">
            <v>5</v>
          </cell>
          <cell r="F77" t="str">
            <v>Kecepatan Rata-Rata Muatan/Isi</v>
          </cell>
          <cell r="O77" t="str">
            <v>Vi</v>
          </cell>
          <cell r="P77" t="str">
            <v>=</v>
          </cell>
          <cell r="Q77">
            <v>40</v>
          </cell>
          <cell r="R77" t="str">
            <v>KM/Jam</v>
          </cell>
        </row>
        <row r="78">
          <cell r="E78">
            <v>6</v>
          </cell>
          <cell r="F78" t="str">
            <v>Kecepatan Rata-Rata Kosong</v>
          </cell>
          <cell r="O78" t="str">
            <v>Vk</v>
          </cell>
          <cell r="P78" t="str">
            <v>=</v>
          </cell>
          <cell r="Q78">
            <v>50</v>
          </cell>
          <cell r="R78" t="str">
            <v>KM/Jam</v>
          </cell>
        </row>
        <row r="79">
          <cell r="E79">
            <v>7</v>
          </cell>
          <cell r="F79" t="str">
            <v>Waktu Siklus</v>
          </cell>
          <cell r="L79" t="str">
            <v>( T1+T2+T3 )</v>
          </cell>
          <cell r="O79" t="str">
            <v>Ct</v>
          </cell>
          <cell r="P79" t="str">
            <v>=</v>
          </cell>
          <cell r="Q79">
            <v>14.5</v>
          </cell>
          <cell r="R79" t="str">
            <v>Menit</v>
          </cell>
        </row>
        <row r="80">
          <cell r="E80" t="str">
            <v>&gt;</v>
          </cell>
          <cell r="F80" t="str">
            <v>Waktu Tempuh Isi/Muat</v>
          </cell>
          <cell r="L80" t="str">
            <v>( L/Vi )x60</v>
          </cell>
          <cell r="O80" t="str">
            <v>T1</v>
          </cell>
          <cell r="P80" t="str">
            <v>=</v>
          </cell>
          <cell r="Q80">
            <v>7.5</v>
          </cell>
          <cell r="R80" t="str">
            <v>Menit</v>
          </cell>
        </row>
        <row r="81">
          <cell r="E81" t="str">
            <v>&gt;</v>
          </cell>
          <cell r="F81" t="str">
            <v>Waktu Tempuh Kosong</v>
          </cell>
          <cell r="L81" t="str">
            <v>( L/Vk )x60</v>
          </cell>
          <cell r="O81" t="str">
            <v>T2</v>
          </cell>
          <cell r="P81" t="str">
            <v>=</v>
          </cell>
          <cell r="Q81">
            <v>6</v>
          </cell>
          <cell r="R81" t="str">
            <v>Menit</v>
          </cell>
        </row>
        <row r="82">
          <cell r="E82" t="str">
            <v>&gt;</v>
          </cell>
          <cell r="F82" t="str">
            <v>Lain-lain</v>
          </cell>
          <cell r="O82" t="str">
            <v>T3</v>
          </cell>
          <cell r="P82" t="str">
            <v>=</v>
          </cell>
          <cell r="Q82">
            <v>1</v>
          </cell>
          <cell r="R82" t="str">
            <v>Menit</v>
          </cell>
        </row>
        <row r="84">
          <cell r="E84">
            <v>7</v>
          </cell>
          <cell r="F84" t="str">
            <v xml:space="preserve">Kapaisitas Produksi/Jam </v>
          </cell>
          <cell r="L84" t="str">
            <v xml:space="preserve"> q.Fm.60</v>
          </cell>
          <cell r="O84" t="str">
            <v>Qdt</v>
          </cell>
          <cell r="P84" t="str">
            <v>=</v>
          </cell>
          <cell r="Q84">
            <v>13.793103448275861</v>
          </cell>
          <cell r="R84" t="str">
            <v>m3/jam</v>
          </cell>
        </row>
        <row r="85">
          <cell r="L85" t="str">
            <v>Ct.Fk</v>
          </cell>
        </row>
        <row r="87">
          <cell r="E87">
            <v>8</v>
          </cell>
          <cell r="F87" t="str">
            <v>Koefisien Alat/m3</v>
          </cell>
          <cell r="L87" t="str">
            <v>1/Qdt</v>
          </cell>
          <cell r="P87" t="str">
            <v>=</v>
          </cell>
          <cell r="Q87">
            <v>7.2499999999999995E-2</v>
          </cell>
          <cell r="R87" t="str">
            <v>Jam</v>
          </cell>
        </row>
        <row r="89">
          <cell r="D89" t="str">
            <v>c</v>
          </cell>
          <cell r="E89" t="str">
            <v>Alat Bantu</v>
          </cell>
          <cell r="P89" t="str">
            <v>=</v>
          </cell>
          <cell r="Q89">
            <v>1</v>
          </cell>
          <cell r="R89" t="str">
            <v>Ls</v>
          </cell>
        </row>
        <row r="92">
          <cell r="C92" t="str">
            <v>Nomor Mata Pembayaran</v>
          </cell>
          <cell r="G92" t="str">
            <v>:</v>
          </cell>
          <cell r="H92" t="str">
            <v>3.1 (1)</v>
          </cell>
        </row>
        <row r="93">
          <cell r="C93" t="str">
            <v>Jenis Pekerjaan</v>
          </cell>
          <cell r="G93" t="str">
            <v>:</v>
          </cell>
          <cell r="H93" t="str">
            <v>Galian Biasa</v>
          </cell>
        </row>
        <row r="94">
          <cell r="C94" t="str">
            <v>Perkiraan Kuantitas</v>
          </cell>
          <cell r="G94" t="str">
            <v>:</v>
          </cell>
          <cell r="H94">
            <v>1481</v>
          </cell>
          <cell r="I94" t="str">
            <v>M3</v>
          </cell>
        </row>
        <row r="97">
          <cell r="C97">
            <v>1</v>
          </cell>
          <cell r="D97" t="str">
            <v>Asumsi-asumsi umum :</v>
          </cell>
        </row>
        <row r="98">
          <cell r="D98" t="str">
            <v>-</v>
          </cell>
          <cell r="E98" t="str">
            <v>Menggunakan Excavator untuk menggali dan memuat hasil galian ke D.T</v>
          </cell>
        </row>
        <row r="99">
          <cell r="D99" t="str">
            <v>-</v>
          </cell>
          <cell r="E99" t="str">
            <v>D.T mengangkut dan membuang ke lokasi yang disetujui Direksi Teknik</v>
          </cell>
        </row>
        <row r="100">
          <cell r="D100" t="str">
            <v>-</v>
          </cell>
          <cell r="E100" t="str">
            <v>Tenaga digunakan untuk sebagian perapian dan pembuangan material yang tidak dikehendaki</v>
          </cell>
        </row>
        <row r="102">
          <cell r="C102">
            <v>2</v>
          </cell>
          <cell r="D102" t="str">
            <v>Tenaga Kerja</v>
          </cell>
        </row>
        <row r="103">
          <cell r="E103" t="str">
            <v>a</v>
          </cell>
          <cell r="F103" t="str">
            <v>Pekerja</v>
          </cell>
          <cell r="L103">
            <v>6</v>
          </cell>
          <cell r="N103" t="str">
            <v>Org/Jm</v>
          </cell>
          <cell r="P103" t="str">
            <v>=</v>
          </cell>
          <cell r="Q103">
            <v>0.20112384506818098</v>
          </cell>
          <cell r="R103" t="str">
            <v>M3/Jam</v>
          </cell>
        </row>
        <row r="104">
          <cell r="E104" t="str">
            <v>b</v>
          </cell>
          <cell r="F104" t="str">
            <v>Mandor</v>
          </cell>
          <cell r="L104">
            <v>1</v>
          </cell>
          <cell r="N104" t="str">
            <v>Org/Jm</v>
          </cell>
          <cell r="P104" t="str">
            <v>=</v>
          </cell>
          <cell r="Q104">
            <v>3.3520640844696831E-2</v>
          </cell>
          <cell r="R104" t="str">
            <v>M3/Jam</v>
          </cell>
        </row>
        <row r="106">
          <cell r="C106">
            <v>3</v>
          </cell>
          <cell r="D106" t="str">
            <v>B a h a n</v>
          </cell>
        </row>
        <row r="107">
          <cell r="E107" t="str">
            <v>a</v>
          </cell>
          <cell r="F107" t="str">
            <v>Faktor Pengembangan Material</v>
          </cell>
          <cell r="O107" t="str">
            <v>Fm</v>
          </cell>
          <cell r="P107" t="str">
            <v>=</v>
          </cell>
          <cell r="Q107">
            <v>1.2</v>
          </cell>
          <cell r="R107" t="str">
            <v>M3</v>
          </cell>
        </row>
        <row r="109">
          <cell r="C109">
            <v>4</v>
          </cell>
          <cell r="D109" t="str">
            <v>Peralatan yang digunakan :</v>
          </cell>
        </row>
        <row r="110">
          <cell r="E110" t="str">
            <v>a</v>
          </cell>
          <cell r="F110" t="str">
            <v>Excavator</v>
          </cell>
          <cell r="L110">
            <v>29.832365217391303</v>
          </cell>
          <cell r="N110" t="str">
            <v>M3/Jam</v>
          </cell>
          <cell r="P110" t="str">
            <v>=</v>
          </cell>
          <cell r="Q110">
            <v>3.3500000000000002E-2</v>
          </cell>
          <cell r="R110" t="str">
            <v>M3/Jam</v>
          </cell>
        </row>
        <row r="111">
          <cell r="E111" t="str">
            <v>b</v>
          </cell>
          <cell r="F111" t="str">
            <v>Dump Truck</v>
          </cell>
          <cell r="P111" t="str">
            <v>=</v>
          </cell>
          <cell r="Q111">
            <v>9.1399999999999995E-2</v>
          </cell>
          <cell r="R111" t="str">
            <v>M3/Jam</v>
          </cell>
        </row>
        <row r="113">
          <cell r="D113" t="str">
            <v>Perhitungan koefisien :</v>
          </cell>
        </row>
        <row r="114">
          <cell r="D114" t="str">
            <v>a</v>
          </cell>
          <cell r="E114" t="str">
            <v>EXCAVATOR</v>
          </cell>
        </row>
        <row r="115">
          <cell r="E115">
            <v>1</v>
          </cell>
          <cell r="F115" t="str">
            <v>Faktor Material</v>
          </cell>
          <cell r="O115" t="str">
            <v>Fm</v>
          </cell>
          <cell r="P115" t="str">
            <v>=</v>
          </cell>
          <cell r="Q115">
            <v>1</v>
          </cell>
        </row>
        <row r="116">
          <cell r="E116">
            <v>2</v>
          </cell>
          <cell r="F116" t="str">
            <v>Kapasitas Bucket</v>
          </cell>
          <cell r="O116" t="str">
            <v>q</v>
          </cell>
          <cell r="P116" t="str">
            <v>=</v>
          </cell>
          <cell r="Q116">
            <v>0.9</v>
          </cell>
          <cell r="R116" t="str">
            <v>m3</v>
          </cell>
        </row>
        <row r="117">
          <cell r="E117">
            <v>3</v>
          </cell>
          <cell r="F117" t="str">
            <v>Faktor Bucket</v>
          </cell>
          <cell r="O117" t="str">
            <v>Fb</v>
          </cell>
          <cell r="P117" t="str">
            <v>=</v>
          </cell>
          <cell r="Q117">
            <v>0.83</v>
          </cell>
        </row>
        <row r="118">
          <cell r="E118">
            <v>4</v>
          </cell>
          <cell r="F118" t="str">
            <v>Faktor Efisiensi Alat</v>
          </cell>
          <cell r="O118" t="str">
            <v>Fa</v>
          </cell>
          <cell r="P118" t="str">
            <v>=</v>
          </cell>
          <cell r="Q118">
            <v>0.83</v>
          </cell>
        </row>
        <row r="119">
          <cell r="E119">
            <v>5</v>
          </cell>
          <cell r="F119" t="str">
            <v>Berat Isi Material</v>
          </cell>
          <cell r="O119" t="str">
            <v>Bim</v>
          </cell>
          <cell r="P119" t="str">
            <v>=</v>
          </cell>
          <cell r="Q119">
            <v>0.83</v>
          </cell>
        </row>
        <row r="120">
          <cell r="E120">
            <v>6</v>
          </cell>
          <cell r="F120" t="str">
            <v>Siklus Waktu</v>
          </cell>
          <cell r="L120" t="str">
            <v>( T1 + T2 )</v>
          </cell>
          <cell r="O120" t="str">
            <v>Ct</v>
          </cell>
          <cell r="P120" t="str">
            <v>=</v>
          </cell>
          <cell r="Q120">
            <v>1.1499999999999999</v>
          </cell>
          <cell r="R120" t="str">
            <v>Menit</v>
          </cell>
        </row>
        <row r="121">
          <cell r="E121" t="str">
            <v>&gt;</v>
          </cell>
          <cell r="F121" t="str">
            <v>Menggali &amp; Memuat</v>
          </cell>
          <cell r="L121" t="str">
            <v>T1</v>
          </cell>
          <cell r="P121" t="str">
            <v>=</v>
          </cell>
          <cell r="Q121">
            <v>0.8</v>
          </cell>
          <cell r="R121" t="str">
            <v>Menit</v>
          </cell>
        </row>
        <row r="122">
          <cell r="E122" t="str">
            <v>&gt;</v>
          </cell>
          <cell r="F122" t="str">
            <v>Lain-Lain</v>
          </cell>
          <cell r="L122" t="str">
            <v>T2</v>
          </cell>
          <cell r="P122" t="str">
            <v>=</v>
          </cell>
          <cell r="Q122">
            <v>0.35</v>
          </cell>
          <cell r="R122" t="str">
            <v>Menit</v>
          </cell>
        </row>
        <row r="124">
          <cell r="E124">
            <v>9</v>
          </cell>
          <cell r="F124" t="str">
            <v>Kapasitas Produksi/Jam</v>
          </cell>
          <cell r="L124" t="str">
            <v>Fb.Fa.Bim.60</v>
          </cell>
          <cell r="O124" t="str">
            <v>Qex</v>
          </cell>
          <cell r="P124" t="str">
            <v>=</v>
          </cell>
          <cell r="Q124">
            <v>29.832365217391303</v>
          </cell>
          <cell r="R124" t="str">
            <v>m3/jam</v>
          </cell>
        </row>
        <row r="125">
          <cell r="L125" t="str">
            <v>Ct.Fm</v>
          </cell>
        </row>
        <row r="127">
          <cell r="E127">
            <v>10</v>
          </cell>
          <cell r="F127" t="str">
            <v>Koefisien Alat/m3</v>
          </cell>
          <cell r="O127" t="str">
            <v>1/Qex</v>
          </cell>
          <cell r="P127" t="str">
            <v>=</v>
          </cell>
          <cell r="Q127">
            <v>3.3500000000000002E-2</v>
          </cell>
          <cell r="R127" t="str">
            <v>Jam</v>
          </cell>
        </row>
        <row r="129">
          <cell r="D129" t="str">
            <v>b</v>
          </cell>
          <cell r="E129" t="str">
            <v>DUMP TRUCK</v>
          </cell>
        </row>
        <row r="130">
          <cell r="E130">
            <v>1</v>
          </cell>
          <cell r="F130" t="str">
            <v>Kapasitas Bak</v>
          </cell>
          <cell r="O130" t="str">
            <v>q</v>
          </cell>
          <cell r="P130" t="str">
            <v>=</v>
          </cell>
          <cell r="Q130">
            <v>3.75</v>
          </cell>
          <cell r="R130" t="str">
            <v>m3</v>
          </cell>
        </row>
        <row r="131">
          <cell r="E131">
            <v>2</v>
          </cell>
          <cell r="F131" t="str">
            <v>Faktor Material</v>
          </cell>
          <cell r="O131" t="str">
            <v>Fm</v>
          </cell>
          <cell r="P131" t="str">
            <v>=</v>
          </cell>
          <cell r="Q131">
            <v>1.1000000000000001</v>
          </cell>
        </row>
        <row r="132">
          <cell r="E132">
            <v>3</v>
          </cell>
          <cell r="F132" t="str">
            <v>Faktor efisiensi</v>
          </cell>
          <cell r="O132" t="str">
            <v>Fa</v>
          </cell>
          <cell r="P132" t="str">
            <v>=</v>
          </cell>
          <cell r="Q132">
            <v>0.83</v>
          </cell>
        </row>
        <row r="133">
          <cell r="E133">
            <v>4</v>
          </cell>
          <cell r="F133" t="str">
            <v>Jarak Angkut</v>
          </cell>
          <cell r="O133" t="str">
            <v>L</v>
          </cell>
          <cell r="P133" t="str">
            <v>=</v>
          </cell>
          <cell r="Q133">
            <v>1.5</v>
          </cell>
          <cell r="R133" t="str">
            <v>KM</v>
          </cell>
        </row>
        <row r="134">
          <cell r="E134">
            <v>5</v>
          </cell>
          <cell r="F134" t="str">
            <v>Kecepatan Rata-Rata Muatan/Isi</v>
          </cell>
          <cell r="O134" t="str">
            <v>Vi</v>
          </cell>
          <cell r="P134" t="str">
            <v>=</v>
          </cell>
          <cell r="Q134">
            <v>30</v>
          </cell>
          <cell r="R134" t="str">
            <v>KM/Jam</v>
          </cell>
        </row>
        <row r="135">
          <cell r="E135">
            <v>6</v>
          </cell>
          <cell r="F135" t="str">
            <v>Kecepatan Rata-Rata Kosong</v>
          </cell>
          <cell r="O135" t="str">
            <v>Vk</v>
          </cell>
          <cell r="P135" t="str">
            <v>=</v>
          </cell>
          <cell r="Q135">
            <v>40</v>
          </cell>
          <cell r="R135" t="str">
            <v>KM/Jam</v>
          </cell>
        </row>
        <row r="136">
          <cell r="E136">
            <v>7</v>
          </cell>
          <cell r="F136" t="str">
            <v>Waktu Siklus</v>
          </cell>
          <cell r="L136" t="str">
            <v>( T1+T2+T3 )</v>
          </cell>
          <cell r="O136" t="str">
            <v>Ct</v>
          </cell>
          <cell r="P136" t="str">
            <v>=</v>
          </cell>
          <cell r="Q136">
            <v>15.509979677747133</v>
          </cell>
          <cell r="R136" t="str">
            <v>Menit</v>
          </cell>
        </row>
        <row r="137">
          <cell r="E137" t="str">
            <v>-</v>
          </cell>
          <cell r="F137" t="str">
            <v>Waktu Tempuh Isi/Muat</v>
          </cell>
          <cell r="L137" t="str">
            <v>( L/Vi )x60</v>
          </cell>
          <cell r="O137" t="str">
            <v>T1</v>
          </cell>
          <cell r="P137" t="str">
            <v>=</v>
          </cell>
          <cell r="Q137">
            <v>3</v>
          </cell>
          <cell r="R137" t="str">
            <v>Menit</v>
          </cell>
        </row>
        <row r="138">
          <cell r="E138" t="str">
            <v>-</v>
          </cell>
          <cell r="F138" t="str">
            <v>Waktu Tempuh Kosong</v>
          </cell>
          <cell r="L138" t="str">
            <v>( L/Vk )x60</v>
          </cell>
          <cell r="O138" t="str">
            <v>T2</v>
          </cell>
          <cell r="P138" t="str">
            <v>=</v>
          </cell>
          <cell r="Q138">
            <v>2.25</v>
          </cell>
          <cell r="R138" t="str">
            <v>Menit</v>
          </cell>
        </row>
        <row r="139">
          <cell r="E139" t="str">
            <v>-</v>
          </cell>
          <cell r="F139" t="str">
            <v>Waktu Muat</v>
          </cell>
          <cell r="L139" t="str">
            <v>(qdt x Fa)/Qex x 60</v>
          </cell>
          <cell r="O139" t="str">
            <v>T3</v>
          </cell>
          <cell r="P139" t="str">
            <v>=</v>
          </cell>
          <cell r="Q139">
            <v>6.2599796777471326</v>
          </cell>
          <cell r="R139" t="str">
            <v>Menit</v>
          </cell>
        </row>
        <row r="140">
          <cell r="E140" t="str">
            <v>-</v>
          </cell>
          <cell r="F140" t="str">
            <v>Lain-lain</v>
          </cell>
          <cell r="O140" t="str">
            <v>T4</v>
          </cell>
          <cell r="P140" t="str">
            <v>=</v>
          </cell>
          <cell r="Q140">
            <v>4</v>
          </cell>
          <cell r="R140" t="str">
            <v>Menit</v>
          </cell>
        </row>
        <row r="142">
          <cell r="E142">
            <v>7</v>
          </cell>
          <cell r="F142" t="str">
            <v xml:space="preserve">Kapaisitas Produksi/Jam </v>
          </cell>
          <cell r="L142" t="str">
            <v xml:space="preserve"> q.Fm.60</v>
          </cell>
          <cell r="O142" t="str">
            <v>Qdt</v>
          </cell>
          <cell r="P142" t="str">
            <v>=</v>
          </cell>
          <cell r="Q142">
            <v>10.946031574516363</v>
          </cell>
          <cell r="R142" t="str">
            <v>m3/jam</v>
          </cell>
        </row>
        <row r="143">
          <cell r="L143" t="str">
            <v>Ct.Fk</v>
          </cell>
        </row>
        <row r="145">
          <cell r="E145">
            <v>8</v>
          </cell>
          <cell r="F145" t="str">
            <v>Koefisien Alat/m3</v>
          </cell>
          <cell r="O145" t="str">
            <v>1/Qdt</v>
          </cell>
          <cell r="P145" t="str">
            <v>=</v>
          </cell>
          <cell r="Q145">
            <v>9.1399999999999995E-2</v>
          </cell>
          <cell r="R145" t="str">
            <v>Jam</v>
          </cell>
        </row>
        <row r="147">
          <cell r="D147" t="str">
            <v>c</v>
          </cell>
          <cell r="E147" t="str">
            <v>Alat Bantu</v>
          </cell>
        </row>
        <row r="148">
          <cell r="E148" t="str">
            <v>&gt;</v>
          </cell>
          <cell r="F148" t="str">
            <v>Sekop, patok, tali dll</v>
          </cell>
          <cell r="P148" t="str">
            <v>=</v>
          </cell>
          <cell r="Q148">
            <v>1</v>
          </cell>
          <cell r="R148" t="str">
            <v>Ls</v>
          </cell>
        </row>
        <row r="151">
          <cell r="C151" t="str">
            <v>Nomor Mata Pembayaran</v>
          </cell>
          <cell r="G151" t="str">
            <v>:</v>
          </cell>
          <cell r="H151" t="str">
            <v>3.2.(2)</v>
          </cell>
        </row>
        <row r="152">
          <cell r="C152" t="str">
            <v>Jenis Pekerjaan</v>
          </cell>
          <cell r="G152" t="str">
            <v>:</v>
          </cell>
          <cell r="H152" t="str">
            <v>Timbunan Pilihan</v>
          </cell>
        </row>
        <row r="153">
          <cell r="C153" t="str">
            <v>Perkiraan Kuantitas</v>
          </cell>
          <cell r="G153" t="str">
            <v>:</v>
          </cell>
          <cell r="H153">
            <v>6736.94</v>
          </cell>
          <cell r="I153" t="str">
            <v>M3</v>
          </cell>
        </row>
        <row r="156">
          <cell r="C156">
            <v>1</v>
          </cell>
          <cell r="D156" t="str">
            <v>Asumsi-asumsi umum :</v>
          </cell>
        </row>
        <row r="157">
          <cell r="D157" t="str">
            <v>&gt;</v>
          </cell>
          <cell r="E157" t="str">
            <v>Bahan timbunan pilihan diambil dari Borrow Area</v>
          </cell>
        </row>
        <row r="158">
          <cell r="D158" t="str">
            <v>&gt;</v>
          </cell>
          <cell r="E158" t="str">
            <v>Mengumpulkan &amp; Loading menggunakan Wheel Loader</v>
          </cell>
        </row>
        <row r="159">
          <cell r="D159" t="str">
            <v>&gt;</v>
          </cell>
          <cell r="E159" t="str">
            <v>Dump Truck mengangkut ke lokasi pekerjaan</v>
          </cell>
        </row>
        <row r="160">
          <cell r="D160" t="str">
            <v>&gt;</v>
          </cell>
          <cell r="E160" t="str">
            <v>Menghampar, meratakan &amp; membentuk elevasi permukaan menggunakan Motor Grader</v>
          </cell>
        </row>
        <row r="161">
          <cell r="D161" t="str">
            <v>&gt;</v>
          </cell>
          <cell r="E161" t="str">
            <v>Pemadatan menggunakan Vibro Roller</v>
          </cell>
        </row>
        <row r="162">
          <cell r="D162" t="str">
            <v>&gt;</v>
          </cell>
          <cell r="E162" t="str">
            <v>Kebutuhan air untuk proses pemadatan menggunakan Water Tank Truck</v>
          </cell>
        </row>
        <row r="163">
          <cell r="D163" t="str">
            <v>&gt;</v>
          </cell>
          <cell r="E163" t="str">
            <v>Diperlukan beberapa pekerja untuk membuang, meratakan, membentuk bagian/hasig galian yang tidak terjangkau</v>
          </cell>
        </row>
        <row r="164">
          <cell r="E164" t="str">
            <v>kemampuan alat dan membuang material yang tidak dikehendaki.</v>
          </cell>
        </row>
        <row r="166">
          <cell r="C166">
            <v>2</v>
          </cell>
          <cell r="D166" t="str">
            <v>Tenaga kerja :</v>
          </cell>
        </row>
        <row r="167">
          <cell r="E167" t="str">
            <v>&gt;</v>
          </cell>
          <cell r="F167" t="str">
            <v>Produksi Vibro Roller</v>
          </cell>
          <cell r="P167" t="str">
            <v>=</v>
          </cell>
          <cell r="Q167">
            <v>36</v>
          </cell>
          <cell r="R167" t="str">
            <v>M3/Jam</v>
          </cell>
        </row>
        <row r="168">
          <cell r="E168" t="str">
            <v>Untuk 1 M3 agregat diperlukan tenaga kerja :</v>
          </cell>
        </row>
        <row r="169">
          <cell r="E169" t="str">
            <v>&gt;</v>
          </cell>
          <cell r="F169" t="str">
            <v>Pekerja</v>
          </cell>
          <cell r="J169" t="str">
            <v>P</v>
          </cell>
          <cell r="K169" t="str">
            <v>=</v>
          </cell>
          <cell r="L169">
            <v>30</v>
          </cell>
          <cell r="N169" t="str">
            <v>Jam/M3</v>
          </cell>
          <cell r="P169" t="str">
            <v>=</v>
          </cell>
          <cell r="Q169">
            <v>0.55600000000000005</v>
          </cell>
          <cell r="R169" t="str">
            <v>Jam</v>
          </cell>
        </row>
        <row r="170">
          <cell r="E170" t="str">
            <v>&gt;</v>
          </cell>
          <cell r="F170" t="str">
            <v>Mandor</v>
          </cell>
          <cell r="J170" t="str">
            <v>M</v>
          </cell>
          <cell r="K170" t="str">
            <v>=</v>
          </cell>
          <cell r="L170">
            <v>3</v>
          </cell>
          <cell r="N170" t="str">
            <v>Jam/M3</v>
          </cell>
          <cell r="P170" t="str">
            <v>=</v>
          </cell>
          <cell r="Q170">
            <v>5.6000000000000001E-2</v>
          </cell>
          <cell r="R170" t="str">
            <v>Jam</v>
          </cell>
        </row>
        <row r="172">
          <cell r="C172">
            <v>3</v>
          </cell>
          <cell r="D172" t="str">
            <v>B a h a n</v>
          </cell>
        </row>
        <row r="173">
          <cell r="E173" t="str">
            <v>&gt;</v>
          </cell>
          <cell r="F173" t="str">
            <v>Material timbunan pilihan</v>
          </cell>
        </row>
        <row r="174">
          <cell r="E174" t="str">
            <v>&gt;</v>
          </cell>
          <cell r="F174" t="str">
            <v>Faktor Kembang Material</v>
          </cell>
          <cell r="O174" t="str">
            <v>Fk</v>
          </cell>
          <cell r="P174" t="str">
            <v>=</v>
          </cell>
          <cell r="Q174">
            <v>1.2</v>
          </cell>
        </row>
        <row r="175">
          <cell r="E175" t="str">
            <v>&gt;</v>
          </cell>
          <cell r="F175" t="str">
            <v>Setiap 1 M3 Timbunan padat diperlukan</v>
          </cell>
          <cell r="K175" t="str">
            <v>=</v>
          </cell>
          <cell r="L175" t="str">
            <v>( 1 M3 x Fk )</v>
          </cell>
          <cell r="P175" t="str">
            <v>=</v>
          </cell>
          <cell r="Q175">
            <v>1.2</v>
          </cell>
          <cell r="R175" t="str">
            <v>M3</v>
          </cell>
        </row>
        <row r="177">
          <cell r="C177">
            <v>4</v>
          </cell>
          <cell r="D177" t="str">
            <v>Peralatan yang digunakan :</v>
          </cell>
        </row>
        <row r="178">
          <cell r="E178" t="str">
            <v>a</v>
          </cell>
          <cell r="F178" t="str">
            <v>Vibro Roller</v>
          </cell>
          <cell r="J178" t="str">
            <v>Qvr</v>
          </cell>
          <cell r="K178" t="str">
            <v>=</v>
          </cell>
          <cell r="L178">
            <v>36</v>
          </cell>
          <cell r="N178" t="str">
            <v>M3/Jam</v>
          </cell>
          <cell r="P178" t="str">
            <v>=</v>
          </cell>
          <cell r="Q178">
            <v>2.8000000000000001E-2</v>
          </cell>
          <cell r="R178" t="str">
            <v>Jam</v>
          </cell>
        </row>
        <row r="179">
          <cell r="E179" t="str">
            <v>b</v>
          </cell>
          <cell r="F179" t="str">
            <v>Motor Grader</v>
          </cell>
          <cell r="J179" t="str">
            <v>Qmg</v>
          </cell>
          <cell r="K179" t="str">
            <v>=</v>
          </cell>
          <cell r="L179">
            <v>27.428571428571431</v>
          </cell>
          <cell r="N179" t="str">
            <v>M3/Jam</v>
          </cell>
          <cell r="P179" t="str">
            <v>=</v>
          </cell>
          <cell r="Q179">
            <v>3.5999999999999997E-2</v>
          </cell>
          <cell r="R179" t="str">
            <v>Jam</v>
          </cell>
        </row>
        <row r="180">
          <cell r="E180" t="str">
            <v>c</v>
          </cell>
          <cell r="F180" t="str">
            <v>Water Tank</v>
          </cell>
          <cell r="J180" t="str">
            <v>Qwt</v>
          </cell>
          <cell r="K180" t="str">
            <v>=</v>
          </cell>
          <cell r="L180">
            <v>100</v>
          </cell>
          <cell r="N180" t="str">
            <v>M3/Jam</v>
          </cell>
          <cell r="P180" t="str">
            <v>=</v>
          </cell>
          <cell r="Q180">
            <v>0.01</v>
          </cell>
          <cell r="R180" t="str">
            <v>Jam</v>
          </cell>
        </row>
        <row r="181">
          <cell r="E181" t="str">
            <v>d</v>
          </cell>
          <cell r="F181" t="str">
            <v>Alat Bantu</v>
          </cell>
          <cell r="P181" t="str">
            <v>=</v>
          </cell>
          <cell r="Q181">
            <v>1</v>
          </cell>
          <cell r="R181" t="str">
            <v>Ls</v>
          </cell>
        </row>
        <row r="183">
          <cell r="D183" t="str">
            <v>a</v>
          </cell>
          <cell r="E183" t="str">
            <v>Motor Grader</v>
          </cell>
        </row>
        <row r="184">
          <cell r="E184" t="str">
            <v>&gt;</v>
          </cell>
          <cell r="F184" t="str">
            <v xml:space="preserve">Jarak operasi rata-rata </v>
          </cell>
          <cell r="O184" t="str">
            <v>( d )</v>
          </cell>
          <cell r="P184" t="str">
            <v>=</v>
          </cell>
          <cell r="Q184">
            <v>50</v>
          </cell>
          <cell r="R184" t="str">
            <v>M</v>
          </cell>
        </row>
        <row r="185">
          <cell r="E185" t="str">
            <v>&gt;</v>
          </cell>
          <cell r="F185" t="str">
            <v>Kecepatan  rata-rata</v>
          </cell>
          <cell r="O185" t="str">
            <v>( s )</v>
          </cell>
          <cell r="P185" t="str">
            <v>=</v>
          </cell>
          <cell r="Q185">
            <v>4</v>
          </cell>
          <cell r="R185" t="str">
            <v>Km/Jam</v>
          </cell>
        </row>
        <row r="186">
          <cell r="E186" t="str">
            <v>&gt;</v>
          </cell>
          <cell r="F186" t="str">
            <v>Panjang efektif blade</v>
          </cell>
          <cell r="O186" t="str">
            <v>( W )</v>
          </cell>
          <cell r="P186" t="str">
            <v>=</v>
          </cell>
          <cell r="Q186">
            <v>1.6</v>
          </cell>
          <cell r="R186" t="str">
            <v>M'</v>
          </cell>
        </row>
        <row r="187">
          <cell r="E187" t="str">
            <v>&gt;</v>
          </cell>
          <cell r="F187" t="str">
            <v>Tebal hamparan padat</v>
          </cell>
          <cell r="O187" t="str">
            <v>( t )</v>
          </cell>
          <cell r="P187" t="str">
            <v>=</v>
          </cell>
          <cell r="Q187">
            <v>0.1</v>
          </cell>
          <cell r="R187" t="str">
            <v>M</v>
          </cell>
        </row>
        <row r="188">
          <cell r="E188" t="str">
            <v>&gt;</v>
          </cell>
          <cell r="F188" t="str">
            <v>Banyak lintasan</v>
          </cell>
          <cell r="O188" t="str">
            <v>( n )</v>
          </cell>
          <cell r="P188" t="str">
            <v>=</v>
          </cell>
          <cell r="Q188">
            <v>4</v>
          </cell>
          <cell r="R188" t="str">
            <v>x pp</v>
          </cell>
        </row>
        <row r="189">
          <cell r="E189" t="str">
            <v>&gt;</v>
          </cell>
          <cell r="F189" t="str">
            <v>Efesiensi alat</v>
          </cell>
          <cell r="O189" t="str">
            <v>( f1 )</v>
          </cell>
          <cell r="P189" t="str">
            <v>=</v>
          </cell>
          <cell r="Q189">
            <v>0.8</v>
          </cell>
        </row>
        <row r="190">
          <cell r="E190" t="str">
            <v>&gt;</v>
          </cell>
          <cell r="F190" t="str">
            <v>Cycle Time :</v>
          </cell>
          <cell r="J190" t="str">
            <v>( CT )</v>
          </cell>
          <cell r="K190" t="str">
            <v>=</v>
          </cell>
          <cell r="L190" t="str">
            <v>( C1 + C2 )</v>
          </cell>
          <cell r="P190" t="str">
            <v>=</v>
          </cell>
          <cell r="Q190">
            <v>5.8333333333333334E-2</v>
          </cell>
          <cell r="R190" t="str">
            <v>Jam</v>
          </cell>
        </row>
        <row r="191">
          <cell r="F191" t="str">
            <v>- Penghamparan/Perataan</v>
          </cell>
          <cell r="J191" t="str">
            <v>( C1 )</v>
          </cell>
          <cell r="K191" t="str">
            <v>=</v>
          </cell>
          <cell r="L191" t="str">
            <v>( 2 x d ) / S</v>
          </cell>
          <cell r="P191" t="str">
            <v>=</v>
          </cell>
          <cell r="Q191">
            <v>2.5000000000000001E-2</v>
          </cell>
          <cell r="R191" t="str">
            <v>Jam</v>
          </cell>
        </row>
        <row r="192">
          <cell r="F192" t="str">
            <v>- Lain-lain</v>
          </cell>
          <cell r="J192" t="str">
            <v>( C2 )</v>
          </cell>
          <cell r="K192" t="str">
            <v>=</v>
          </cell>
          <cell r="P192" t="str">
            <v>=</v>
          </cell>
          <cell r="Q192">
            <v>3.3333333333333333E-2</v>
          </cell>
          <cell r="R192" t="str">
            <v>Jam</v>
          </cell>
        </row>
        <row r="193">
          <cell r="E193" t="str">
            <v>&gt;</v>
          </cell>
          <cell r="F193" t="str">
            <v>Produksi per-Jam</v>
          </cell>
          <cell r="J193" t="str">
            <v>Qmg</v>
          </cell>
          <cell r="K193" t="str">
            <v>=</v>
          </cell>
          <cell r="L193" t="str">
            <v>( d x W x t x f1 ) / ( CT x n )</v>
          </cell>
          <cell r="P193" t="str">
            <v>=</v>
          </cell>
          <cell r="Q193">
            <v>27.428571428571431</v>
          </cell>
          <cell r="R193" t="str">
            <v>M3/Jam</v>
          </cell>
        </row>
        <row r="195">
          <cell r="D195" t="str">
            <v>b</v>
          </cell>
          <cell r="E195" t="str">
            <v>Vibro Roller</v>
          </cell>
        </row>
        <row r="196">
          <cell r="E196" t="str">
            <v>&gt;</v>
          </cell>
          <cell r="F196" t="str">
            <v>Kecepatan rata-rata</v>
          </cell>
          <cell r="O196" t="str">
            <v>( S )</v>
          </cell>
          <cell r="P196" t="str">
            <v>=</v>
          </cell>
          <cell r="Q196">
            <v>3</v>
          </cell>
          <cell r="R196" t="str">
            <v>Km/Jam</v>
          </cell>
        </row>
        <row r="197">
          <cell r="E197" t="str">
            <v>&gt;</v>
          </cell>
          <cell r="F197" t="str">
            <v>Lebar Efektif Pemadatan</v>
          </cell>
          <cell r="O197" t="str">
            <v>( W )</v>
          </cell>
          <cell r="P197" t="str">
            <v>=</v>
          </cell>
          <cell r="Q197">
            <v>1.2</v>
          </cell>
          <cell r="R197" t="str">
            <v>M'</v>
          </cell>
        </row>
        <row r="198">
          <cell r="E198" t="str">
            <v>&gt;</v>
          </cell>
          <cell r="F198" t="str">
            <v>Tebal Hamparan Padat</v>
          </cell>
          <cell r="O198" t="str">
            <v>( t )</v>
          </cell>
          <cell r="P198" t="str">
            <v>=</v>
          </cell>
          <cell r="Q198">
            <v>0.1</v>
          </cell>
          <cell r="R198" t="str">
            <v>M</v>
          </cell>
        </row>
        <row r="199">
          <cell r="E199" t="str">
            <v>&gt;</v>
          </cell>
          <cell r="F199" t="str">
            <v>Banyak Lintasan</v>
          </cell>
          <cell r="O199" t="str">
            <v>( n )</v>
          </cell>
          <cell r="P199" t="str">
            <v>=</v>
          </cell>
          <cell r="Q199">
            <v>8</v>
          </cell>
          <cell r="R199" t="str">
            <v>x pp</v>
          </cell>
        </row>
        <row r="200">
          <cell r="E200" t="str">
            <v>&gt;</v>
          </cell>
          <cell r="F200" t="str">
            <v>Efesiensi Alat</v>
          </cell>
          <cell r="O200" t="str">
            <v>( f1 )</v>
          </cell>
          <cell r="P200" t="str">
            <v>=</v>
          </cell>
          <cell r="Q200">
            <v>0.8</v>
          </cell>
        </row>
        <row r="201">
          <cell r="E201" t="str">
            <v>&gt;</v>
          </cell>
          <cell r="F201" t="str">
            <v>Produksi per-Jam</v>
          </cell>
          <cell r="J201" t="str">
            <v>Qvr</v>
          </cell>
          <cell r="K201" t="str">
            <v>=</v>
          </cell>
          <cell r="L201" t="str">
            <v>( S x W x t x f1 ) / n</v>
          </cell>
          <cell r="P201" t="str">
            <v>=</v>
          </cell>
          <cell r="Q201">
            <v>36</v>
          </cell>
          <cell r="R201" t="str">
            <v>M3/Jam</v>
          </cell>
        </row>
        <row r="203">
          <cell r="D203" t="str">
            <v>c</v>
          </cell>
          <cell r="E203" t="str">
            <v>Water Tank</v>
          </cell>
        </row>
        <row r="204">
          <cell r="E204" t="str">
            <v>&gt;</v>
          </cell>
          <cell r="F204" t="str">
            <v>Kapasitas Water Tank</v>
          </cell>
          <cell r="J204" t="str">
            <v>( V )</v>
          </cell>
          <cell r="P204" t="str">
            <v>=</v>
          </cell>
          <cell r="Q204">
            <v>5</v>
          </cell>
          <cell r="R204" t="str">
            <v>M3</v>
          </cell>
        </row>
        <row r="205">
          <cell r="E205" t="str">
            <v>&gt;</v>
          </cell>
          <cell r="F205" t="str">
            <v xml:space="preserve">Per jam dapat mengisi </v>
          </cell>
          <cell r="J205" t="str">
            <v>( n )</v>
          </cell>
          <cell r="P205" t="str">
            <v>=</v>
          </cell>
          <cell r="Q205">
            <v>2</v>
          </cell>
          <cell r="R205" t="str">
            <v>Kali</v>
          </cell>
        </row>
        <row r="206">
          <cell r="E206" t="str">
            <v>&gt;</v>
          </cell>
          <cell r="F206" t="str">
            <v>Jumlah air /m3 tanah padat</v>
          </cell>
          <cell r="J206" t="str">
            <v>( V1 )</v>
          </cell>
          <cell r="P206" t="str">
            <v>=</v>
          </cell>
          <cell r="Q206">
            <v>0.08</v>
          </cell>
          <cell r="R206" t="str">
            <v>M3/M2</v>
          </cell>
        </row>
        <row r="207">
          <cell r="E207" t="str">
            <v>&gt;</v>
          </cell>
          <cell r="F207" t="str">
            <v>Efesiensi Alat</v>
          </cell>
          <cell r="J207" t="str">
            <v>( f1 )</v>
          </cell>
          <cell r="P207" t="str">
            <v>=</v>
          </cell>
          <cell r="Q207">
            <v>0.8</v>
          </cell>
        </row>
        <row r="208">
          <cell r="E208" t="str">
            <v>&gt;</v>
          </cell>
          <cell r="F208" t="str">
            <v xml:space="preserve">Produksi per-Jam </v>
          </cell>
          <cell r="J208" t="str">
            <v>Qwt</v>
          </cell>
          <cell r="K208" t="str">
            <v>=</v>
          </cell>
          <cell r="L208" t="str">
            <v>( V x n x f1 ) / V1</v>
          </cell>
          <cell r="P208" t="str">
            <v>=</v>
          </cell>
          <cell r="Q208">
            <v>100</v>
          </cell>
          <cell r="R208" t="str">
            <v>M3/Jam</v>
          </cell>
        </row>
        <row r="210">
          <cell r="D210" t="str">
            <v>d</v>
          </cell>
          <cell r="E210" t="str">
            <v>Alat Bantu</v>
          </cell>
        </row>
        <row r="211">
          <cell r="E211" t="str">
            <v>&gt;</v>
          </cell>
          <cell r="F211" t="str">
            <v>Sekop, patok, tali dll</v>
          </cell>
          <cell r="P211" t="str">
            <v>=</v>
          </cell>
          <cell r="Q211">
            <v>1</v>
          </cell>
          <cell r="R211" t="str">
            <v>Ls</v>
          </cell>
        </row>
        <row r="214">
          <cell r="C214" t="str">
            <v>Nomor Mata Pembayaran</v>
          </cell>
          <cell r="G214" t="str">
            <v>:</v>
          </cell>
          <cell r="H214" t="str">
            <v>5.1(1)</v>
          </cell>
        </row>
        <row r="215">
          <cell r="C215" t="str">
            <v>Jenis Pekerjaan</v>
          </cell>
          <cell r="G215" t="str">
            <v>:</v>
          </cell>
          <cell r="H215" t="str">
            <v>Lapis Pondasi Agregat Kelas A</v>
          </cell>
        </row>
        <row r="216">
          <cell r="C216" t="str">
            <v>Perkiraan Kuantitas</v>
          </cell>
          <cell r="G216" t="str">
            <v>:</v>
          </cell>
          <cell r="H216">
            <v>5700</v>
          </cell>
          <cell r="I216" t="str">
            <v>M3</v>
          </cell>
        </row>
        <row r="219">
          <cell r="C219">
            <v>1</v>
          </cell>
          <cell r="D219" t="str">
            <v>Asumsi-asumsi umum :</v>
          </cell>
        </row>
        <row r="220">
          <cell r="D220" t="str">
            <v>&gt;</v>
          </cell>
          <cell r="E220" t="str">
            <v>Produksi material agregat kelas A dilakukan di Base Camp dan meliputi proses sampai</v>
          </cell>
        </row>
        <row r="221">
          <cell r="E221" t="str">
            <v>material di lokasi pekerjaan (Lampiran : Produksi Batu Pecah/Agregat )</v>
          </cell>
        </row>
        <row r="222">
          <cell r="D222" t="str">
            <v>&gt;</v>
          </cell>
          <cell r="E222" t="str">
            <v>Batu pecah diproduksi Stone Crusher di Base Camp.</v>
          </cell>
        </row>
        <row r="223">
          <cell r="D223" t="str">
            <v>&gt;</v>
          </cell>
          <cell r="E223" t="str">
            <v>Pencampuran batu pecah dengan material alam sesuai komposisi JMF Agregat A, dilakukan di Base Camp dengan</v>
          </cell>
        </row>
        <row r="224">
          <cell r="E224" t="str">
            <v>Wheel Loader.</v>
          </cell>
        </row>
        <row r="225">
          <cell r="D225" t="str">
            <v>&gt;</v>
          </cell>
          <cell r="E225" t="str">
            <v>Loading ke D.T menggunakan Wheel Loader dan diangkut ke Lokasi Pekerjaan.</v>
          </cell>
        </row>
        <row r="226">
          <cell r="D226" t="str">
            <v>&gt;</v>
          </cell>
          <cell r="E226" t="str">
            <v>Terkait dengan perhitungan ini dapat dilihat pada perhitungan Produksi Batu Pecah/Agregat (terlampir)</v>
          </cell>
        </row>
        <row r="228">
          <cell r="C228">
            <v>2</v>
          </cell>
          <cell r="D228" t="str">
            <v>Tenaga kerja :</v>
          </cell>
        </row>
        <row r="229">
          <cell r="D229" t="str">
            <v>&gt;</v>
          </cell>
          <cell r="E229" t="str">
            <v>Produksi alat dominan</v>
          </cell>
          <cell r="K229" t="str">
            <v>=</v>
          </cell>
          <cell r="L229" t="str">
            <v>Vibro Roller</v>
          </cell>
          <cell r="P229" t="str">
            <v>=</v>
          </cell>
          <cell r="Q229">
            <v>53.999999999999993</v>
          </cell>
          <cell r="R229" t="str">
            <v>M3/Jam</v>
          </cell>
        </row>
        <row r="230">
          <cell r="D230" t="str">
            <v>Untuk 1 M3 agregat diperlukan tenaga kerja :</v>
          </cell>
        </row>
        <row r="231">
          <cell r="D231" t="str">
            <v>&gt;</v>
          </cell>
          <cell r="E231" t="str">
            <v>Pekerja</v>
          </cell>
          <cell r="J231" t="str">
            <v>P</v>
          </cell>
          <cell r="K231" t="str">
            <v>=</v>
          </cell>
          <cell r="L231">
            <v>60</v>
          </cell>
          <cell r="N231" t="str">
            <v>Org/M3</v>
          </cell>
          <cell r="P231" t="str">
            <v>=</v>
          </cell>
          <cell r="Q231">
            <v>1.1111111111111112</v>
          </cell>
          <cell r="R231" t="str">
            <v>Jam</v>
          </cell>
        </row>
        <row r="232">
          <cell r="D232" t="str">
            <v>&gt;</v>
          </cell>
          <cell r="E232" t="str">
            <v>Mandor</v>
          </cell>
          <cell r="J232" t="str">
            <v>M</v>
          </cell>
          <cell r="K232" t="str">
            <v>=</v>
          </cell>
          <cell r="L232">
            <v>6</v>
          </cell>
          <cell r="N232" t="str">
            <v>Org/M3</v>
          </cell>
          <cell r="P232" t="str">
            <v>=</v>
          </cell>
          <cell r="Q232">
            <v>0.11111111111111113</v>
          </cell>
          <cell r="R232" t="str">
            <v>Jam</v>
          </cell>
        </row>
        <row r="234">
          <cell r="C234">
            <v>3</v>
          </cell>
          <cell r="D234" t="str">
            <v>B a h a n</v>
          </cell>
        </row>
        <row r="235">
          <cell r="D235" t="str">
            <v>&gt;</v>
          </cell>
          <cell r="E235" t="str">
            <v>Material Agregat Kelas A</v>
          </cell>
        </row>
        <row r="236">
          <cell r="D236" t="str">
            <v>&gt;</v>
          </cell>
          <cell r="E236" t="str">
            <v>Faktor Kembang Material</v>
          </cell>
          <cell r="O236" t="str">
            <v>Fk</v>
          </cell>
          <cell r="P236" t="str">
            <v>=</v>
          </cell>
          <cell r="Q236">
            <v>1.2</v>
          </cell>
        </row>
        <row r="237">
          <cell r="D237" t="str">
            <v>&gt;</v>
          </cell>
          <cell r="E237" t="str">
            <v>Setiap 1 M3 Timbunan padat diperlukan</v>
          </cell>
          <cell r="K237" t="str">
            <v>=</v>
          </cell>
          <cell r="L237" t="str">
            <v>( 1 M3 x Fk )</v>
          </cell>
          <cell r="P237" t="str">
            <v>=</v>
          </cell>
          <cell r="Q237">
            <v>1.2</v>
          </cell>
          <cell r="R237" t="str">
            <v>M3</v>
          </cell>
        </row>
        <row r="239">
          <cell r="C239">
            <v>4</v>
          </cell>
          <cell r="D239" t="str">
            <v>Peralatan yang digunakan :</v>
          </cell>
        </row>
        <row r="240">
          <cell r="D240">
            <v>1</v>
          </cell>
          <cell r="E240" t="str">
            <v>Motor Grader</v>
          </cell>
          <cell r="J240" t="str">
            <v>Qmg</v>
          </cell>
          <cell r="K240" t="str">
            <v>=</v>
          </cell>
          <cell r="L240">
            <v>57.857142857142854</v>
          </cell>
          <cell r="N240" t="str">
            <v>M3/Jam</v>
          </cell>
          <cell r="P240" t="str">
            <v>=</v>
          </cell>
          <cell r="Q240">
            <v>1.7000000000000001E-2</v>
          </cell>
          <cell r="R240" t="str">
            <v>Jam</v>
          </cell>
        </row>
        <row r="241">
          <cell r="D241">
            <v>2</v>
          </cell>
          <cell r="E241" t="str">
            <v>Vibro Roller</v>
          </cell>
          <cell r="J241" t="str">
            <v>Qvr</v>
          </cell>
          <cell r="K241" t="str">
            <v>=</v>
          </cell>
          <cell r="L241">
            <v>53.999999999999993</v>
          </cell>
          <cell r="N241" t="str">
            <v>M3/Jam</v>
          </cell>
          <cell r="P241" t="str">
            <v>=</v>
          </cell>
          <cell r="Q241">
            <v>1.9E-2</v>
          </cell>
          <cell r="R241" t="str">
            <v>Jam</v>
          </cell>
        </row>
        <row r="242">
          <cell r="D242">
            <v>3</v>
          </cell>
          <cell r="E242" t="str">
            <v>Water Tank</v>
          </cell>
          <cell r="J242" t="str">
            <v>Qwt</v>
          </cell>
          <cell r="K242" t="str">
            <v>=</v>
          </cell>
          <cell r="L242">
            <v>100</v>
          </cell>
          <cell r="N242" t="str">
            <v>M3/Jam</v>
          </cell>
          <cell r="P242" t="str">
            <v>=</v>
          </cell>
          <cell r="Q242">
            <v>0.01</v>
          </cell>
          <cell r="R242" t="str">
            <v>Jam</v>
          </cell>
        </row>
        <row r="243">
          <cell r="D243">
            <v>4</v>
          </cell>
          <cell r="E243" t="str">
            <v>Alat Bantu</v>
          </cell>
          <cell r="P243" t="str">
            <v>=</v>
          </cell>
          <cell r="Q243">
            <v>1</v>
          </cell>
          <cell r="R243" t="str">
            <v>Ls</v>
          </cell>
        </row>
        <row r="245">
          <cell r="D245" t="str">
            <v>Perhitungan Koefisien Peralatan</v>
          </cell>
        </row>
        <row r="246">
          <cell r="D246">
            <v>1</v>
          </cell>
          <cell r="E246" t="str">
            <v>Motor Grader</v>
          </cell>
        </row>
        <row r="247">
          <cell r="E247" t="str">
            <v>&gt;</v>
          </cell>
          <cell r="F247" t="str">
            <v xml:space="preserve">Jarak operasi rata-rata </v>
          </cell>
          <cell r="O247" t="str">
            <v>( d )</v>
          </cell>
          <cell r="P247" t="str">
            <v>=</v>
          </cell>
          <cell r="Q247">
            <v>50</v>
          </cell>
          <cell r="R247" t="str">
            <v>M</v>
          </cell>
        </row>
        <row r="248">
          <cell r="E248" t="str">
            <v>&gt;</v>
          </cell>
          <cell r="F248" t="str">
            <v>Kecepatan  rata-rata</v>
          </cell>
          <cell r="O248" t="str">
            <v>( s )</v>
          </cell>
          <cell r="P248" t="str">
            <v>=</v>
          </cell>
          <cell r="Q248">
            <v>4</v>
          </cell>
          <cell r="R248" t="str">
            <v>Km/Jam</v>
          </cell>
        </row>
        <row r="249">
          <cell r="E249" t="str">
            <v>&gt;</v>
          </cell>
          <cell r="F249" t="str">
            <v>Panjang efektif blade</v>
          </cell>
          <cell r="O249" t="str">
            <v>( W )</v>
          </cell>
          <cell r="P249" t="str">
            <v>=</v>
          </cell>
          <cell r="Q249">
            <v>2.25</v>
          </cell>
          <cell r="R249" t="str">
            <v>M'</v>
          </cell>
        </row>
        <row r="250">
          <cell r="E250" t="str">
            <v>&gt;</v>
          </cell>
          <cell r="F250" t="str">
            <v>Tebal hamparan padat</v>
          </cell>
          <cell r="O250" t="str">
            <v>( t )</v>
          </cell>
          <cell r="P250" t="str">
            <v>=</v>
          </cell>
          <cell r="Q250">
            <v>0.15</v>
          </cell>
          <cell r="R250" t="str">
            <v>M</v>
          </cell>
        </row>
        <row r="251">
          <cell r="E251" t="str">
            <v>&gt;</v>
          </cell>
          <cell r="F251" t="str">
            <v>Banyak lintasan</v>
          </cell>
          <cell r="O251" t="str">
            <v>( n )</v>
          </cell>
          <cell r="P251" t="str">
            <v>=</v>
          </cell>
          <cell r="Q251">
            <v>4</v>
          </cell>
          <cell r="R251" t="str">
            <v>x pp</v>
          </cell>
        </row>
        <row r="252">
          <cell r="E252" t="str">
            <v>&gt;</v>
          </cell>
          <cell r="F252" t="str">
            <v>Efesiensi alat</v>
          </cell>
          <cell r="O252" t="str">
            <v>( f1 )</v>
          </cell>
          <cell r="P252" t="str">
            <v>=</v>
          </cell>
          <cell r="Q252">
            <v>0.8</v>
          </cell>
        </row>
        <row r="253">
          <cell r="E253" t="str">
            <v>&gt;</v>
          </cell>
          <cell r="F253" t="str">
            <v>Cycle Time :</v>
          </cell>
          <cell r="J253" t="str">
            <v>( CT )</v>
          </cell>
          <cell r="K253" t="str">
            <v>=</v>
          </cell>
          <cell r="L253" t="str">
            <v>( C1 + C2 )</v>
          </cell>
          <cell r="P253" t="str">
            <v>=</v>
          </cell>
          <cell r="Q253">
            <v>5.8333333333333334E-2</v>
          </cell>
          <cell r="R253" t="str">
            <v>Jam</v>
          </cell>
        </row>
        <row r="254">
          <cell r="F254" t="str">
            <v>- Penghamparan/Perataan</v>
          </cell>
          <cell r="J254" t="str">
            <v>( C1 )</v>
          </cell>
          <cell r="K254" t="str">
            <v>=</v>
          </cell>
          <cell r="L254" t="str">
            <v>( 2 x d ) / S</v>
          </cell>
          <cell r="P254" t="str">
            <v>=</v>
          </cell>
          <cell r="Q254">
            <v>2.5000000000000001E-2</v>
          </cell>
          <cell r="R254" t="str">
            <v>Jam</v>
          </cell>
        </row>
        <row r="255">
          <cell r="F255" t="str">
            <v>- Lain-lain</v>
          </cell>
          <cell r="J255" t="str">
            <v>( C2 )</v>
          </cell>
          <cell r="K255" t="str">
            <v>=</v>
          </cell>
          <cell r="P255" t="str">
            <v>=</v>
          </cell>
          <cell r="Q255">
            <v>3.3333333333333333E-2</v>
          </cell>
          <cell r="R255" t="str">
            <v>Jam</v>
          </cell>
        </row>
        <row r="256">
          <cell r="E256" t="str">
            <v>&gt;</v>
          </cell>
          <cell r="F256" t="str">
            <v>Produksi per-Jam</v>
          </cell>
          <cell r="J256" t="str">
            <v>Qmg</v>
          </cell>
          <cell r="K256" t="str">
            <v>=</v>
          </cell>
          <cell r="L256" t="str">
            <v>( d x W x t x f1 ) / ( CT x n )</v>
          </cell>
          <cell r="P256" t="str">
            <v>=</v>
          </cell>
          <cell r="Q256">
            <v>57.857142857142854</v>
          </cell>
          <cell r="R256" t="str">
            <v>M3/Jam</v>
          </cell>
        </row>
        <row r="258">
          <cell r="D258">
            <v>2</v>
          </cell>
          <cell r="E258" t="str">
            <v>Vibro Roller</v>
          </cell>
        </row>
        <row r="259">
          <cell r="E259" t="str">
            <v>&gt;</v>
          </cell>
          <cell r="F259" t="str">
            <v>Kecepatan rata-rata</v>
          </cell>
          <cell r="O259" t="str">
            <v>( S )</v>
          </cell>
          <cell r="P259" t="str">
            <v>=</v>
          </cell>
          <cell r="Q259">
            <v>3</v>
          </cell>
          <cell r="R259" t="str">
            <v>Km/Jam</v>
          </cell>
        </row>
        <row r="260">
          <cell r="E260" t="str">
            <v>&gt;</v>
          </cell>
          <cell r="F260" t="str">
            <v>Lebar Efektif Pemadatan</v>
          </cell>
          <cell r="O260" t="str">
            <v>( W )</v>
          </cell>
          <cell r="P260" t="str">
            <v>=</v>
          </cell>
          <cell r="Q260">
            <v>1.2</v>
          </cell>
          <cell r="R260" t="str">
            <v>M'</v>
          </cell>
        </row>
        <row r="261">
          <cell r="E261" t="str">
            <v>&gt;</v>
          </cell>
          <cell r="F261" t="str">
            <v>Tebal Hamparan Padat</v>
          </cell>
          <cell r="O261" t="str">
            <v>( t )</v>
          </cell>
          <cell r="P261" t="str">
            <v>=</v>
          </cell>
          <cell r="Q261">
            <v>0.15</v>
          </cell>
          <cell r="R261" t="str">
            <v>M</v>
          </cell>
        </row>
        <row r="262">
          <cell r="E262" t="str">
            <v>&gt;</v>
          </cell>
          <cell r="F262" t="str">
            <v>Banyak Lintasan</v>
          </cell>
          <cell r="O262" t="str">
            <v>( n )</v>
          </cell>
          <cell r="P262" t="str">
            <v>=</v>
          </cell>
          <cell r="Q262">
            <v>8</v>
          </cell>
          <cell r="R262" t="str">
            <v>x pp</v>
          </cell>
        </row>
        <row r="263">
          <cell r="E263" t="str">
            <v>&gt;</v>
          </cell>
          <cell r="F263" t="str">
            <v>Efesiensi Alat</v>
          </cell>
          <cell r="O263" t="str">
            <v>( f1 )</v>
          </cell>
          <cell r="P263" t="str">
            <v>=</v>
          </cell>
          <cell r="Q263">
            <v>0.8</v>
          </cell>
        </row>
        <row r="264">
          <cell r="E264" t="str">
            <v>&gt;</v>
          </cell>
          <cell r="F264" t="str">
            <v>Produksi per-Jam</v>
          </cell>
          <cell r="J264" t="str">
            <v>Qvr</v>
          </cell>
          <cell r="K264" t="str">
            <v>=</v>
          </cell>
          <cell r="L264" t="str">
            <v>( S x W x t x f1 ) / n</v>
          </cell>
          <cell r="P264" t="str">
            <v>=</v>
          </cell>
          <cell r="Q264">
            <v>53.999999999999993</v>
          </cell>
          <cell r="R264" t="str">
            <v>M3/Jam</v>
          </cell>
        </row>
        <row r="266">
          <cell r="D266">
            <v>3</v>
          </cell>
          <cell r="E266" t="str">
            <v>Water Tank</v>
          </cell>
        </row>
        <row r="267">
          <cell r="E267" t="str">
            <v>&gt;</v>
          </cell>
          <cell r="F267" t="str">
            <v>Kapasitas Water Tank</v>
          </cell>
          <cell r="J267" t="str">
            <v>( V )</v>
          </cell>
          <cell r="P267" t="str">
            <v>=</v>
          </cell>
          <cell r="Q267">
            <v>5</v>
          </cell>
          <cell r="R267" t="str">
            <v>M3</v>
          </cell>
        </row>
        <row r="268">
          <cell r="E268" t="str">
            <v>&gt;</v>
          </cell>
          <cell r="F268" t="str">
            <v xml:space="preserve">Per jam dapat mengisi </v>
          </cell>
          <cell r="J268" t="str">
            <v>( n )</v>
          </cell>
          <cell r="P268" t="str">
            <v>=</v>
          </cell>
          <cell r="Q268">
            <v>2</v>
          </cell>
          <cell r="R268" t="str">
            <v>Kali</v>
          </cell>
        </row>
        <row r="269">
          <cell r="E269" t="str">
            <v>&gt;</v>
          </cell>
          <cell r="F269" t="str">
            <v>Jumlah air /m3 tanah padat</v>
          </cell>
          <cell r="J269" t="str">
            <v>( V1 )</v>
          </cell>
          <cell r="P269" t="str">
            <v>=</v>
          </cell>
          <cell r="Q269">
            <v>0.08</v>
          </cell>
          <cell r="R269" t="str">
            <v>M3/M2</v>
          </cell>
        </row>
        <row r="270">
          <cell r="E270" t="str">
            <v>&gt;</v>
          </cell>
          <cell r="F270" t="str">
            <v>Efesiensi Alat</v>
          </cell>
          <cell r="J270" t="str">
            <v>( f1 )</v>
          </cell>
          <cell r="P270" t="str">
            <v>=</v>
          </cell>
          <cell r="Q270">
            <v>0.8</v>
          </cell>
        </row>
        <row r="271">
          <cell r="E271" t="str">
            <v>&gt;</v>
          </cell>
          <cell r="F271" t="str">
            <v xml:space="preserve">Produksi per-Jam </v>
          </cell>
          <cell r="J271" t="str">
            <v>Qwt</v>
          </cell>
          <cell r="K271" t="str">
            <v>=</v>
          </cell>
          <cell r="L271" t="str">
            <v>( V x n x f1 ) / V1</v>
          </cell>
          <cell r="P271" t="str">
            <v>=</v>
          </cell>
          <cell r="Q271">
            <v>100</v>
          </cell>
          <cell r="R271" t="str">
            <v>M3/Jam</v>
          </cell>
        </row>
        <row r="273">
          <cell r="D273">
            <v>4</v>
          </cell>
          <cell r="E273" t="str">
            <v>Alat Bantu</v>
          </cell>
        </row>
        <row r="274">
          <cell r="E274" t="str">
            <v>&gt;</v>
          </cell>
          <cell r="F274" t="str">
            <v>Sekop, patok, tali dll</v>
          </cell>
          <cell r="P274" t="str">
            <v>=</v>
          </cell>
          <cell r="Q274">
            <v>1</v>
          </cell>
          <cell r="R274" t="str">
            <v>Ls</v>
          </cell>
        </row>
        <row r="277">
          <cell r="C277" t="str">
            <v>Nomor Mata Pembayaran</v>
          </cell>
          <cell r="G277" t="str">
            <v>:</v>
          </cell>
          <cell r="H277" t="str">
            <v>6.1 (1)</v>
          </cell>
        </row>
        <row r="278">
          <cell r="C278" t="str">
            <v>Jenis Pekerjaan</v>
          </cell>
          <cell r="G278" t="str">
            <v>:</v>
          </cell>
          <cell r="H278" t="str">
            <v>Lapis Resap Pengikat</v>
          </cell>
        </row>
        <row r="279">
          <cell r="C279" t="str">
            <v>Perkiraan Kuantitas</v>
          </cell>
          <cell r="G279" t="str">
            <v>:</v>
          </cell>
          <cell r="H279">
            <v>36190.480000000003</v>
          </cell>
          <cell r="I279" t="str">
            <v>Ltr</v>
          </cell>
        </row>
        <row r="282">
          <cell r="C282">
            <v>1</v>
          </cell>
          <cell r="D282" t="str">
            <v>Asumsi-asumsi</v>
          </cell>
        </row>
        <row r="283">
          <cell r="D283" t="str">
            <v>-</v>
          </cell>
          <cell r="E283" t="str">
            <v>Menggunakan cara mekanis</v>
          </cell>
        </row>
        <row r="284">
          <cell r="D284" t="str">
            <v>-</v>
          </cell>
          <cell r="E284" t="str">
            <v>Bahan diangkut dari Base Camp</v>
          </cell>
        </row>
        <row r="285">
          <cell r="D285" t="str">
            <v>-</v>
          </cell>
          <cell r="E285" t="str">
            <v>Faktor kehilangan material</v>
          </cell>
          <cell r="O285" t="str">
            <v>(Fm)</v>
          </cell>
          <cell r="P285" t="str">
            <v>=</v>
          </cell>
          <cell r="Q285">
            <v>1.05</v>
          </cell>
        </row>
        <row r="286">
          <cell r="D286" t="str">
            <v>-</v>
          </cell>
          <cell r="E286" t="str">
            <v>Jam kerja dalam 1 hari</v>
          </cell>
          <cell r="P286" t="str">
            <v>=</v>
          </cell>
          <cell r="Q286">
            <v>7</v>
          </cell>
          <cell r="R286" t="str">
            <v>Jam</v>
          </cell>
        </row>
        <row r="288">
          <cell r="C288">
            <v>2</v>
          </cell>
          <cell r="D288" t="str">
            <v>Tenaga Kerja :</v>
          </cell>
        </row>
        <row r="289">
          <cell r="D289" t="str">
            <v>Setiap hari, diperlukan  :</v>
          </cell>
        </row>
        <row r="290">
          <cell r="D290" t="str">
            <v>-</v>
          </cell>
          <cell r="E290" t="str">
            <v>Produksi Asphalt Sprayer per-Jam</v>
          </cell>
          <cell r="J290" t="str">
            <v>Qas</v>
          </cell>
          <cell r="K290" t="str">
            <v>=</v>
          </cell>
          <cell r="P290" t="str">
            <v>=</v>
          </cell>
          <cell r="Q290">
            <v>363.6</v>
          </cell>
          <cell r="R290" t="str">
            <v>Ltr/Jam</v>
          </cell>
        </row>
        <row r="291">
          <cell r="D291" t="str">
            <v>-</v>
          </cell>
          <cell r="E291" t="str">
            <v>Pekerja biasa</v>
          </cell>
          <cell r="J291" t="str">
            <v>( P )</v>
          </cell>
          <cell r="K291" t="str">
            <v>=</v>
          </cell>
          <cell r="L291">
            <v>50</v>
          </cell>
          <cell r="N291" t="str">
            <v>Org/Jam</v>
          </cell>
          <cell r="P291" t="str">
            <v>=</v>
          </cell>
          <cell r="Q291">
            <v>0.13800000000000001</v>
          </cell>
          <cell r="R291" t="str">
            <v>Jam</v>
          </cell>
        </row>
        <row r="292">
          <cell r="D292" t="str">
            <v>-</v>
          </cell>
          <cell r="E292" t="str">
            <v>Mandor</v>
          </cell>
          <cell r="J292" t="str">
            <v>( M )</v>
          </cell>
          <cell r="K292" t="str">
            <v>=</v>
          </cell>
          <cell r="L292">
            <v>5</v>
          </cell>
          <cell r="N292" t="str">
            <v>Org/Jam</v>
          </cell>
          <cell r="P292" t="str">
            <v>=</v>
          </cell>
          <cell r="Q292">
            <v>1.4E-2</v>
          </cell>
          <cell r="R292" t="str">
            <v>Jam</v>
          </cell>
        </row>
        <row r="294">
          <cell r="C294">
            <v>3</v>
          </cell>
          <cell r="D294" t="str">
            <v>B a h a n</v>
          </cell>
        </row>
        <row r="295">
          <cell r="D295" t="str">
            <v>Diasumsikan dengan perbandingan sebagai berikut :</v>
          </cell>
        </row>
        <row r="296">
          <cell r="F296" t="str">
            <v>Aspal ( A )</v>
          </cell>
          <cell r="G296" t="str">
            <v>:</v>
          </cell>
          <cell r="H296" t="str">
            <v>Kerosin ( K )</v>
          </cell>
          <cell r="K296" t="str">
            <v>=</v>
          </cell>
          <cell r="O296">
            <v>0.6</v>
          </cell>
          <cell r="P296" t="str">
            <v>:</v>
          </cell>
          <cell r="Q296">
            <v>0.4</v>
          </cell>
        </row>
        <row r="297">
          <cell r="D297" t="str">
            <v>Berat Jenis :</v>
          </cell>
        </row>
        <row r="298">
          <cell r="D298" t="str">
            <v>a</v>
          </cell>
          <cell r="E298" t="str">
            <v>Aspal</v>
          </cell>
          <cell r="K298" t="str">
            <v>=</v>
          </cell>
          <cell r="O298" t="str">
            <v>Das</v>
          </cell>
          <cell r="P298" t="str">
            <v>=</v>
          </cell>
          <cell r="Q298">
            <v>1.1200000000000001</v>
          </cell>
          <cell r="R298" t="str">
            <v>Kg/Lt</v>
          </cell>
        </row>
        <row r="299">
          <cell r="D299" t="str">
            <v>b</v>
          </cell>
          <cell r="E299" t="str">
            <v>Minyak Tanah</v>
          </cell>
          <cell r="K299" t="str">
            <v>=</v>
          </cell>
          <cell r="O299" t="str">
            <v>Dmt</v>
          </cell>
          <cell r="P299" t="str">
            <v>=</v>
          </cell>
          <cell r="Q299">
            <v>0.93100000000000005</v>
          </cell>
          <cell r="R299" t="str">
            <v>Kg/Lt</v>
          </cell>
        </row>
        <row r="301">
          <cell r="D301" t="str">
            <v>Kebutuhan bahan untuk 1 Liter :</v>
          </cell>
        </row>
        <row r="302">
          <cell r="D302">
            <v>1</v>
          </cell>
          <cell r="E302" t="str">
            <v>Aspal</v>
          </cell>
          <cell r="K302" t="str">
            <v>=</v>
          </cell>
          <cell r="L302" t="str">
            <v>{Das x A / (A+K)}x Fm</v>
          </cell>
          <cell r="P302" t="str">
            <v>=</v>
          </cell>
          <cell r="Q302">
            <v>0.71</v>
          </cell>
          <cell r="R302" t="str">
            <v>Ltr</v>
          </cell>
        </row>
        <row r="303">
          <cell r="D303">
            <v>2</v>
          </cell>
          <cell r="E303" t="str">
            <v>Minyak Tanah</v>
          </cell>
          <cell r="K303" t="str">
            <v>=</v>
          </cell>
          <cell r="L303" t="str">
            <v>{Dmt x K / (A+K)} x Fm</v>
          </cell>
          <cell r="P303" t="str">
            <v>=</v>
          </cell>
          <cell r="Q303">
            <v>0.39</v>
          </cell>
          <cell r="R303" t="str">
            <v>Ltr</v>
          </cell>
        </row>
        <row r="305">
          <cell r="C305">
            <v>4</v>
          </cell>
          <cell r="D305" t="str">
            <v>Peralatan yang diperlukan  :</v>
          </cell>
        </row>
        <row r="306">
          <cell r="D306">
            <v>1</v>
          </cell>
          <cell r="E306" t="str">
            <v>Asphalt Sprayer</v>
          </cell>
          <cell r="J306" t="str">
            <v>Qas</v>
          </cell>
          <cell r="K306" t="str">
            <v>=</v>
          </cell>
          <cell r="L306">
            <v>363.6</v>
          </cell>
          <cell r="N306" t="str">
            <v>Ltr/Jam</v>
          </cell>
          <cell r="P306" t="str">
            <v>=</v>
          </cell>
          <cell r="Q306">
            <v>2.8E-3</v>
          </cell>
          <cell r="R306" t="str">
            <v>Jam</v>
          </cell>
        </row>
        <row r="307">
          <cell r="D307">
            <v>2</v>
          </cell>
          <cell r="E307" t="str">
            <v>Air Compressor</v>
          </cell>
          <cell r="J307" t="str">
            <v>Qac</v>
          </cell>
          <cell r="K307" t="str">
            <v>=</v>
          </cell>
          <cell r="L307">
            <v>363.6</v>
          </cell>
          <cell r="N307" t="str">
            <v>Ltr/Jam</v>
          </cell>
          <cell r="P307" t="str">
            <v>=</v>
          </cell>
          <cell r="Q307">
            <v>2.8E-3</v>
          </cell>
          <cell r="R307" t="str">
            <v>Jam</v>
          </cell>
        </row>
        <row r="308">
          <cell r="D308">
            <v>3</v>
          </cell>
          <cell r="E308" t="str">
            <v>Dump Truck</v>
          </cell>
          <cell r="J308" t="str">
            <v>Qdt</v>
          </cell>
          <cell r="K308" t="str">
            <v>=</v>
          </cell>
          <cell r="L308">
            <v>363.6</v>
          </cell>
          <cell r="N308" t="str">
            <v>Ltr/Jam</v>
          </cell>
          <cell r="P308" t="str">
            <v>=</v>
          </cell>
          <cell r="Q308">
            <v>2.8E-3</v>
          </cell>
          <cell r="R308" t="str">
            <v>Jam</v>
          </cell>
        </row>
        <row r="309">
          <cell r="D309">
            <v>4</v>
          </cell>
          <cell r="E309" t="str">
            <v>Alat Bantu</v>
          </cell>
          <cell r="P309" t="str">
            <v>=</v>
          </cell>
          <cell r="Q309">
            <v>1</v>
          </cell>
          <cell r="R309" t="str">
            <v>Ls</v>
          </cell>
        </row>
        <row r="311">
          <cell r="C311" t="str">
            <v>Metoda pelaksanaan</v>
          </cell>
        </row>
        <row r="312">
          <cell r="D312" t="str">
            <v>-</v>
          </cell>
          <cell r="E312" t="str">
            <v>Jumlah Aspal Resap Pengikat sesuai spesifikasi Tabel 6.1.4(1) : 0.50 s/d 1.20 Ltr/M2</v>
          </cell>
        </row>
        <row r="313">
          <cell r="D313" t="str">
            <v>-</v>
          </cell>
          <cell r="E313" t="str">
            <v>Lapis Resap Pengikat dikerjakan setelah Lapis Pondasi Agregat A (Lapis Permukaan Porous).</v>
          </cell>
        </row>
        <row r="314">
          <cell r="D314" t="str">
            <v>-</v>
          </cell>
          <cell r="E314" t="str">
            <v>Diasumsikan produksi Asphalt Sprayer menyesuaikan dengan produksi Lapen Macadam per-Jam</v>
          </cell>
        </row>
        <row r="315">
          <cell r="D315" t="str">
            <v>-</v>
          </cell>
          <cell r="E315" t="str">
            <v>Alat bantu (Sapu/alat pemebersih manual) digunakan untuk pembersihan permukaan yang tidak terjangkau.</v>
          </cell>
        </row>
        <row r="316">
          <cell r="E316" t="str">
            <v>Compressor.</v>
          </cell>
        </row>
        <row r="318">
          <cell r="D318" t="str">
            <v>1.</v>
          </cell>
          <cell r="E318" t="str">
            <v>Asphalt Sprayer</v>
          </cell>
        </row>
        <row r="319">
          <cell r="D319" t="str">
            <v>-</v>
          </cell>
          <cell r="E319" t="str">
            <v>Kapasitas muat (terpasang)</v>
          </cell>
          <cell r="O319" t="str">
            <v>(V)</v>
          </cell>
          <cell r="P319" t="str">
            <v>=</v>
          </cell>
          <cell r="Q319">
            <v>1200</v>
          </cell>
          <cell r="R319" t="str">
            <v>Ltr</v>
          </cell>
        </row>
        <row r="320">
          <cell r="D320" t="str">
            <v>-</v>
          </cell>
          <cell r="E320" t="str">
            <v>Produksi Lapen Macadam per-Jam</v>
          </cell>
          <cell r="O320" t="str">
            <v>Qamp</v>
          </cell>
          <cell r="P320" t="str">
            <v>=</v>
          </cell>
          <cell r="Q320">
            <v>4328.5714285714284</v>
          </cell>
          <cell r="R320" t="str">
            <v>M2/Jam</v>
          </cell>
        </row>
        <row r="321">
          <cell r="D321" t="str">
            <v>-</v>
          </cell>
          <cell r="E321" t="str">
            <v>Jumlah volume rata-rata per-M2</v>
          </cell>
          <cell r="O321" t="str">
            <v>( v )</v>
          </cell>
          <cell r="P321" t="str">
            <v>=</v>
          </cell>
          <cell r="Q321">
            <v>0.8</v>
          </cell>
          <cell r="R321" t="str">
            <v>Ltr/M2</v>
          </cell>
        </row>
        <row r="322">
          <cell r="D322" t="str">
            <v>-</v>
          </cell>
          <cell r="E322" t="str">
            <v>Kapasitas direncanakan</v>
          </cell>
          <cell r="J322" t="str">
            <v>(Vas)</v>
          </cell>
          <cell r="K322" t="str">
            <v>=</v>
          </cell>
          <cell r="L322" t="str">
            <v>( Qamp x v x Fk )</v>
          </cell>
          <cell r="P322" t="str">
            <v>=</v>
          </cell>
          <cell r="Q322">
            <v>3636</v>
          </cell>
          <cell r="R322" t="str">
            <v>Ltr/Jam</v>
          </cell>
        </row>
        <row r="323">
          <cell r="D323" t="str">
            <v>-</v>
          </cell>
          <cell r="E323" t="str">
            <v>Faktor Efisiensi Alat</v>
          </cell>
          <cell r="J323" t="str">
            <v>(Fk)</v>
          </cell>
          <cell r="K323" t="str">
            <v>=</v>
          </cell>
          <cell r="P323" t="str">
            <v>=</v>
          </cell>
          <cell r="Q323">
            <v>0.6</v>
          </cell>
        </row>
        <row r="324">
          <cell r="D324" t="str">
            <v>-</v>
          </cell>
          <cell r="E324" t="str">
            <v>Cycle Time</v>
          </cell>
          <cell r="J324" t="str">
            <v>(Ct)</v>
          </cell>
          <cell r="P324" t="str">
            <v>=</v>
          </cell>
          <cell r="Q324">
            <v>6</v>
          </cell>
          <cell r="R324" t="str">
            <v>Jam</v>
          </cell>
        </row>
        <row r="325">
          <cell r="D325" t="str">
            <v>-</v>
          </cell>
          <cell r="E325" t="str">
            <v>Produksi per-Jam</v>
          </cell>
          <cell r="J325" t="str">
            <v>Qas</v>
          </cell>
          <cell r="K325" t="str">
            <v>=</v>
          </cell>
          <cell r="L325" t="str">
            <v>( Vas x Fk ) / Ct</v>
          </cell>
          <cell r="P325" t="str">
            <v>=</v>
          </cell>
          <cell r="Q325">
            <v>363.6</v>
          </cell>
          <cell r="R325" t="str">
            <v>Ltr/Jam</v>
          </cell>
        </row>
        <row r="327">
          <cell r="D327" t="str">
            <v>2.</v>
          </cell>
          <cell r="E327" t="str">
            <v>Air Compressor</v>
          </cell>
        </row>
        <row r="328">
          <cell r="D328" t="str">
            <v>-</v>
          </cell>
          <cell r="E328" t="str">
            <v>Kapasitas produksi menyesuaikan dengan produksi Asphalt Sprayer</v>
          </cell>
        </row>
        <row r="329">
          <cell r="D329" t="str">
            <v>-</v>
          </cell>
          <cell r="E329" t="str">
            <v>Jumlah produksi Asphalt Sprayer per-Jam</v>
          </cell>
          <cell r="O329" t="str">
            <v>Qas</v>
          </cell>
          <cell r="P329" t="str">
            <v>=</v>
          </cell>
          <cell r="Q329">
            <v>363.6</v>
          </cell>
          <cell r="R329" t="str">
            <v>Ltr/Jam</v>
          </cell>
        </row>
        <row r="330">
          <cell r="D330" t="str">
            <v>-</v>
          </cell>
          <cell r="E330" t="str">
            <v>Produksi per-Jam</v>
          </cell>
          <cell r="O330" t="str">
            <v>Qac</v>
          </cell>
          <cell r="P330" t="str">
            <v>=</v>
          </cell>
          <cell r="Q330">
            <v>363.6</v>
          </cell>
          <cell r="R330" t="str">
            <v>Ltr/Jam</v>
          </cell>
        </row>
        <row r="332">
          <cell r="D332" t="str">
            <v>3.</v>
          </cell>
          <cell r="E332" t="str">
            <v>Dump Truck</v>
          </cell>
        </row>
        <row r="333">
          <cell r="D333" t="str">
            <v>-</v>
          </cell>
          <cell r="E333" t="str">
            <v>Kapasitas produksi menyesuaikan dengan produksi Asphalt Sprayer</v>
          </cell>
        </row>
        <row r="334">
          <cell r="D334" t="str">
            <v>-</v>
          </cell>
          <cell r="E334" t="str">
            <v>Jumlah produksi Asphalt Sprayer per-Jam</v>
          </cell>
          <cell r="O334" t="str">
            <v>Qas</v>
          </cell>
          <cell r="P334" t="str">
            <v>=</v>
          </cell>
          <cell r="Q334">
            <v>363.6</v>
          </cell>
          <cell r="R334" t="str">
            <v>Ltr/Jam</v>
          </cell>
        </row>
        <row r="335">
          <cell r="D335" t="str">
            <v>-</v>
          </cell>
          <cell r="E335" t="str">
            <v>Produksi per-Jam</v>
          </cell>
          <cell r="O335" t="str">
            <v>Qdt</v>
          </cell>
          <cell r="P335" t="str">
            <v>=</v>
          </cell>
          <cell r="Q335">
            <v>363.6</v>
          </cell>
          <cell r="R335" t="str">
            <v>Ltr/Jam</v>
          </cell>
        </row>
        <row r="337">
          <cell r="D337" t="str">
            <v>4.</v>
          </cell>
          <cell r="E337" t="str">
            <v>Alat Bantu</v>
          </cell>
        </row>
        <row r="338">
          <cell r="D338" t="str">
            <v>-</v>
          </cell>
          <cell r="E338" t="str">
            <v>Sapu/Alat pembersih manual, Dll</v>
          </cell>
          <cell r="P338" t="str">
            <v>=</v>
          </cell>
          <cell r="Q338">
            <v>1</v>
          </cell>
          <cell r="R338" t="str">
            <v>Ls</v>
          </cell>
        </row>
        <row r="342">
          <cell r="C342" t="str">
            <v>Nomor Mata Pembayaran</v>
          </cell>
          <cell r="G342" t="str">
            <v>:</v>
          </cell>
          <cell r="H342" t="str">
            <v>6.3(4)</v>
          </cell>
        </row>
        <row r="343">
          <cell r="C343" t="str">
            <v>Jenis Pekerjaan</v>
          </cell>
          <cell r="G343" t="str">
            <v>:</v>
          </cell>
          <cell r="H343" t="str">
            <v>Lataston - Lapis Pondasi (HRS-Base)</v>
          </cell>
        </row>
        <row r="344">
          <cell r="C344" t="str">
            <v>Perkiraan Kuantitas</v>
          </cell>
          <cell r="G344" t="str">
            <v>:</v>
          </cell>
          <cell r="H344">
            <v>1680</v>
          </cell>
          <cell r="I344" t="str">
            <v>m3</v>
          </cell>
        </row>
        <row r="347">
          <cell r="C347" t="str">
            <v>1.</v>
          </cell>
          <cell r="D347" t="str">
            <v>Asumsi-asumsi :</v>
          </cell>
        </row>
        <row r="348">
          <cell r="C348" t="str">
            <v>-</v>
          </cell>
          <cell r="D348" t="str">
            <v>Dikerjakan dengan cara Mekanis</v>
          </cell>
        </row>
        <row r="349">
          <cell r="C349" t="str">
            <v>-</v>
          </cell>
          <cell r="D349" t="str">
            <v>Bahan Asbuton butir &amp; Peremaja diterima di pelabuhan</v>
          </cell>
        </row>
        <row r="350">
          <cell r="C350" t="str">
            <v>-</v>
          </cell>
          <cell r="D350" t="str">
            <v>Agregat diproduksi di Base Camp</v>
          </cell>
        </row>
        <row r="351">
          <cell r="C351" t="str">
            <v>-</v>
          </cell>
          <cell r="D351" t="str">
            <v>Campuran Hot Mix diproduksi dengan AMP di Base Camp</v>
          </cell>
        </row>
        <row r="352">
          <cell r="C352" t="str">
            <v>-</v>
          </cell>
          <cell r="D352" t="str">
            <v>AMP digerakkan menggunakan Generator Set</v>
          </cell>
        </row>
        <row r="353">
          <cell r="C353" t="str">
            <v>-</v>
          </cell>
          <cell r="D353" t="str">
            <v>Loading agregat ke AMP menggunakan Wheel Loader</v>
          </cell>
        </row>
        <row r="354">
          <cell r="C354" t="str">
            <v>-</v>
          </cell>
          <cell r="D354" t="str">
            <v>Angkutan Hot Mix menggunakan Dump Truck</v>
          </cell>
        </row>
        <row r="355">
          <cell r="C355" t="str">
            <v>-</v>
          </cell>
          <cell r="D355" t="str">
            <v>Penghamparan menggunakan Asphalt Finisher</v>
          </cell>
        </row>
        <row r="356">
          <cell r="C356" t="str">
            <v>-</v>
          </cell>
          <cell r="D356" t="str">
            <v>Diperlukan beberapa pekerja untuk perapihan dan membuang material yang tidak dikehendaki (sampah dll)</v>
          </cell>
        </row>
        <row r="357">
          <cell r="C357" t="str">
            <v>-</v>
          </cell>
          <cell r="D357" t="str">
            <v>Pemadatan menggunakan Tandem Roller 8 passing dan kemudian oleh P. Tired Roller 8 passing</v>
          </cell>
        </row>
        <row r="358">
          <cell r="C358" t="str">
            <v>-</v>
          </cell>
          <cell r="D358" t="str">
            <v>Jarak rata-rata Base Camp ke lokasi pekerjaan</v>
          </cell>
          <cell r="O358" t="str">
            <v>L</v>
          </cell>
          <cell r="P358" t="str">
            <v>=</v>
          </cell>
          <cell r="Q358">
            <v>40</v>
          </cell>
          <cell r="R358" t="str">
            <v>KM</v>
          </cell>
        </row>
        <row r="359">
          <cell r="C359" t="str">
            <v>-</v>
          </cell>
          <cell r="D359" t="str">
            <v>Tebal Lapis (AC-Base) padat</v>
          </cell>
          <cell r="O359" t="str">
            <v>t</v>
          </cell>
          <cell r="P359" t="str">
            <v>=</v>
          </cell>
          <cell r="Q359">
            <v>0.04</v>
          </cell>
          <cell r="R359" t="str">
            <v>M</v>
          </cell>
        </row>
        <row r="360">
          <cell r="C360" t="str">
            <v>-</v>
          </cell>
          <cell r="D360" t="str">
            <v>Jam kerja efektif per-hari</v>
          </cell>
          <cell r="O360" t="str">
            <v>Tk</v>
          </cell>
          <cell r="P360" t="str">
            <v>=</v>
          </cell>
          <cell r="Q360">
            <v>7</v>
          </cell>
          <cell r="R360" t="str">
            <v>Jam</v>
          </cell>
        </row>
        <row r="361">
          <cell r="C361" t="str">
            <v>-</v>
          </cell>
          <cell r="D361" t="str">
            <v>Faktor kehilangan material :</v>
          </cell>
          <cell r="I361" t="str">
            <v>- Agregat</v>
          </cell>
          <cell r="O361" t="str">
            <v>Fh1</v>
          </cell>
          <cell r="P361" t="str">
            <v>=</v>
          </cell>
          <cell r="Q361">
            <v>1.2</v>
          </cell>
          <cell r="R361" t="str">
            <v>-</v>
          </cell>
        </row>
        <row r="362">
          <cell r="I362" t="str">
            <v>- Aspal</v>
          </cell>
          <cell r="O362" t="str">
            <v>Fh2</v>
          </cell>
          <cell r="P362" t="str">
            <v>=</v>
          </cell>
          <cell r="Q362">
            <v>1.05</v>
          </cell>
          <cell r="R362" t="str">
            <v>-</v>
          </cell>
        </row>
        <row r="363">
          <cell r="C363" t="str">
            <v>2.</v>
          </cell>
          <cell r="D363" t="str">
            <v>Komposisi campuran Hot Mix</v>
          </cell>
        </row>
        <row r="364">
          <cell r="D364" t="str">
            <v xml:space="preserve">- Coarse Agregat  </v>
          </cell>
          <cell r="K364" t="str">
            <v>=</v>
          </cell>
          <cell r="L364" t="str">
            <v>40 - 60 %</v>
          </cell>
          <cell r="O364" t="str">
            <v>CA</v>
          </cell>
          <cell r="P364" t="str">
            <v>=</v>
          </cell>
          <cell r="Q364">
            <v>45.7</v>
          </cell>
          <cell r="R364" t="str">
            <v>%</v>
          </cell>
        </row>
        <row r="365">
          <cell r="D365" t="str">
            <v>- Fine Agregat</v>
          </cell>
          <cell r="K365" t="str">
            <v>=</v>
          </cell>
          <cell r="L365" t="str">
            <v>26 - 49.5 %</v>
          </cell>
          <cell r="O365" t="str">
            <v>FA</v>
          </cell>
          <cell r="P365" t="str">
            <v>=</v>
          </cell>
          <cell r="Q365">
            <v>29.7</v>
          </cell>
          <cell r="R365" t="str">
            <v>%</v>
          </cell>
        </row>
        <row r="366">
          <cell r="D366" t="str">
            <v>- Pasir</v>
          </cell>
          <cell r="K366" t="str">
            <v>=</v>
          </cell>
          <cell r="L366" t="str">
            <v>0  -  15 %</v>
          </cell>
          <cell r="O366" t="str">
            <v>FS</v>
          </cell>
          <cell r="P366" t="str">
            <v>=</v>
          </cell>
          <cell r="Q366">
            <v>12</v>
          </cell>
          <cell r="R366" t="str">
            <v>%</v>
          </cell>
        </row>
        <row r="367">
          <cell r="D367" t="str">
            <v>- Fraksi Filler</v>
          </cell>
          <cell r="K367" t="str">
            <v>=</v>
          </cell>
          <cell r="L367" t="str">
            <v>4.5 - 7.5 %</v>
          </cell>
          <cell r="O367" t="str">
            <v>FF</v>
          </cell>
          <cell r="P367" t="str">
            <v>=</v>
          </cell>
          <cell r="Q367">
            <v>5.8</v>
          </cell>
          <cell r="R367" t="str">
            <v>%</v>
          </cell>
        </row>
        <row r="368">
          <cell r="D368" t="str">
            <v>- Asphalt</v>
          </cell>
          <cell r="K368" t="str">
            <v>=</v>
          </cell>
          <cell r="L368" t="str">
            <v>minimum 6 %</v>
          </cell>
          <cell r="O368" t="str">
            <v>As</v>
          </cell>
          <cell r="P368" t="str">
            <v>=</v>
          </cell>
          <cell r="Q368">
            <v>6.8</v>
          </cell>
          <cell r="R368" t="str">
            <v>%</v>
          </cell>
        </row>
        <row r="369">
          <cell r="Q369">
            <v>100</v>
          </cell>
          <cell r="R369" t="str">
            <v>%</v>
          </cell>
        </row>
        <row r="370">
          <cell r="C370" t="str">
            <v>4.</v>
          </cell>
          <cell r="D370" t="str">
            <v>Berat jenis bahan  :</v>
          </cell>
        </row>
        <row r="371">
          <cell r="D371" t="str">
            <v>-</v>
          </cell>
          <cell r="E371" t="str">
            <v>Hot Mix</v>
          </cell>
          <cell r="O371" t="str">
            <v>D1</v>
          </cell>
          <cell r="P371" t="str">
            <v>=</v>
          </cell>
          <cell r="Q371">
            <v>2.2999999999999998</v>
          </cell>
          <cell r="R371" t="str">
            <v>T/M3</v>
          </cell>
        </row>
        <row r="372">
          <cell r="D372" t="str">
            <v>-</v>
          </cell>
          <cell r="E372" t="str">
            <v>Coarse Aggregate (CA) &amp; Fine Aggregate (FA)</v>
          </cell>
          <cell r="O372" t="str">
            <v>D2</v>
          </cell>
          <cell r="P372" t="str">
            <v>=</v>
          </cell>
          <cell r="Q372">
            <v>1.8</v>
          </cell>
          <cell r="R372" t="str">
            <v>T/M3</v>
          </cell>
        </row>
        <row r="373">
          <cell r="D373" t="str">
            <v>-</v>
          </cell>
          <cell r="E373" t="str">
            <v>Fraksi Filler</v>
          </cell>
          <cell r="O373" t="str">
            <v>D3</v>
          </cell>
          <cell r="P373" t="str">
            <v>=</v>
          </cell>
          <cell r="Q373">
            <v>2</v>
          </cell>
          <cell r="R373" t="str">
            <v>T/M3</v>
          </cell>
        </row>
        <row r="374">
          <cell r="D374" t="str">
            <v>-</v>
          </cell>
          <cell r="E374" t="str">
            <v>Pasir</v>
          </cell>
          <cell r="O374" t="str">
            <v>D4</v>
          </cell>
          <cell r="P374" t="str">
            <v>=</v>
          </cell>
          <cell r="Q374">
            <v>1.6</v>
          </cell>
          <cell r="R374" t="str">
            <v>T/M3</v>
          </cell>
        </row>
        <row r="375">
          <cell r="D375" t="str">
            <v>-</v>
          </cell>
          <cell r="E375" t="str">
            <v>Aspal</v>
          </cell>
          <cell r="O375" t="str">
            <v>D5</v>
          </cell>
          <cell r="P375" t="str">
            <v>=</v>
          </cell>
          <cell r="Q375">
            <v>1.03</v>
          </cell>
          <cell r="R375" t="str">
            <v>T/M3</v>
          </cell>
        </row>
        <row r="377">
          <cell r="C377" t="str">
            <v>5.</v>
          </cell>
          <cell r="D377" t="str">
            <v>Perhitungan kebutuhan bahan :</v>
          </cell>
        </row>
        <row r="378">
          <cell r="D378" t="str">
            <v>-</v>
          </cell>
          <cell r="E378" t="str">
            <v>Agregat Kasar</v>
          </cell>
          <cell r="I378" t="str">
            <v>= (CA x (D1 x 1 M3) x Fh1) : D2</v>
          </cell>
          <cell r="O378" t="str">
            <v>CA</v>
          </cell>
          <cell r="P378" t="str">
            <v>=</v>
          </cell>
          <cell r="Q378">
            <v>0.70099999999999996</v>
          </cell>
          <cell r="R378" t="str">
            <v>M3</v>
          </cell>
        </row>
        <row r="379">
          <cell r="D379" t="str">
            <v>-</v>
          </cell>
          <cell r="E379" t="str">
            <v>Agregat Halus</v>
          </cell>
          <cell r="I379" t="str">
            <v>= (FA x (D1 x 1 M3) x Fh1) : D2</v>
          </cell>
          <cell r="O379" t="str">
            <v>FA</v>
          </cell>
          <cell r="P379" t="str">
            <v>=</v>
          </cell>
          <cell r="Q379">
            <v>0.45500000000000002</v>
          </cell>
          <cell r="R379" t="str">
            <v>M3</v>
          </cell>
        </row>
        <row r="380">
          <cell r="D380" t="str">
            <v>-</v>
          </cell>
          <cell r="E380" t="str">
            <v>Pasir</v>
          </cell>
          <cell r="I380" t="str">
            <v>= (FS x (D1 x 1 M3) x Fh1) : D3</v>
          </cell>
          <cell r="O380" t="str">
            <v>FS</v>
          </cell>
          <cell r="P380" t="str">
            <v>=</v>
          </cell>
          <cell r="Q380">
            <v>0.20699999999999999</v>
          </cell>
          <cell r="R380" t="str">
            <v>M3</v>
          </cell>
        </row>
        <row r="381">
          <cell r="D381" t="str">
            <v>-</v>
          </cell>
          <cell r="E381" t="str">
            <v>Filler</v>
          </cell>
          <cell r="I381" t="str">
            <v>= (FF x (D1 x 1 M3) x Fh1)</v>
          </cell>
          <cell r="O381" t="str">
            <v>FF</v>
          </cell>
          <cell r="P381" t="str">
            <v>=</v>
          </cell>
          <cell r="Q381">
            <v>160.07999999999998</v>
          </cell>
          <cell r="R381" t="str">
            <v>Kg</v>
          </cell>
        </row>
        <row r="382">
          <cell r="D382" t="str">
            <v>-</v>
          </cell>
          <cell r="E382" t="str">
            <v>Aspal</v>
          </cell>
          <cell r="I382" t="str">
            <v xml:space="preserve">= (AS x (D1 x 1 M3) x Fh2) x 1000 </v>
          </cell>
          <cell r="O382" t="str">
            <v>Asp</v>
          </cell>
          <cell r="P382" t="str">
            <v>=</v>
          </cell>
          <cell r="Q382">
            <v>164.22000000000003</v>
          </cell>
          <cell r="R382" t="str">
            <v>Kg</v>
          </cell>
        </row>
        <row r="384">
          <cell r="C384" t="str">
            <v>6.</v>
          </cell>
          <cell r="D384" t="str">
            <v>Perhitungan kapasitas produksi alat :</v>
          </cell>
        </row>
        <row r="385">
          <cell r="D385" t="str">
            <v>a</v>
          </cell>
          <cell r="E385" t="str">
            <v>Wheel Loader</v>
          </cell>
        </row>
        <row r="386">
          <cell r="E386" t="str">
            <v>-</v>
          </cell>
          <cell r="F386" t="str">
            <v>Kapasitas bucket</v>
          </cell>
          <cell r="O386" t="str">
            <v>Vwl</v>
          </cell>
          <cell r="P386" t="str">
            <v>=</v>
          </cell>
          <cell r="Q386">
            <v>1.5</v>
          </cell>
          <cell r="R386" t="str">
            <v>M3</v>
          </cell>
        </row>
        <row r="387">
          <cell r="E387" t="str">
            <v>-</v>
          </cell>
          <cell r="F387" t="str">
            <v>Faktor bucket</v>
          </cell>
          <cell r="O387" t="str">
            <v>Fb</v>
          </cell>
          <cell r="P387" t="str">
            <v>=</v>
          </cell>
          <cell r="Q387">
            <v>0.9</v>
          </cell>
          <cell r="R387" t="str">
            <v>-</v>
          </cell>
        </row>
        <row r="388">
          <cell r="E388" t="str">
            <v>-</v>
          </cell>
          <cell r="F388" t="str">
            <v>Faktor efisiensi alat</v>
          </cell>
          <cell r="O388" t="str">
            <v>Fa</v>
          </cell>
          <cell r="P388" t="str">
            <v>=</v>
          </cell>
          <cell r="Q388">
            <v>0.83</v>
          </cell>
          <cell r="R388" t="str">
            <v>-</v>
          </cell>
        </row>
        <row r="389">
          <cell r="E389" t="str">
            <v>-</v>
          </cell>
          <cell r="F389" t="str">
            <v>Waktu Siklus</v>
          </cell>
          <cell r="O389" t="str">
            <v>Ts1</v>
          </cell>
          <cell r="P389" t="str">
            <v>=</v>
          </cell>
          <cell r="Q389">
            <v>1.75</v>
          </cell>
          <cell r="R389" t="str">
            <v>menit</v>
          </cell>
        </row>
        <row r="390">
          <cell r="F390" t="str">
            <v>- Memuat, menuang, kembali</v>
          </cell>
          <cell r="O390" t="str">
            <v>T1</v>
          </cell>
          <cell r="P390" t="str">
            <v>=</v>
          </cell>
          <cell r="Q390">
            <v>1.25</v>
          </cell>
          <cell r="R390" t="str">
            <v>menit</v>
          </cell>
        </row>
        <row r="391">
          <cell r="F391" t="str">
            <v>- Menunggu, dan lain lain</v>
          </cell>
          <cell r="O391" t="str">
            <v>T2</v>
          </cell>
          <cell r="P391" t="str">
            <v>=</v>
          </cell>
          <cell r="Q391">
            <v>0.5</v>
          </cell>
          <cell r="R391" t="str">
            <v>menit</v>
          </cell>
        </row>
        <row r="392">
          <cell r="E392" t="str">
            <v>-</v>
          </cell>
          <cell r="F392" t="str">
            <v>Kapasitas Produksi</v>
          </cell>
          <cell r="J392" t="str">
            <v>Q1</v>
          </cell>
          <cell r="K392" t="str">
            <v>=</v>
          </cell>
          <cell r="L392" t="str">
            <v>Vwl x Fb x Fa x 60</v>
          </cell>
          <cell r="P392" t="str">
            <v>=</v>
          </cell>
          <cell r="Q392">
            <v>38.417142857142856</v>
          </cell>
          <cell r="R392" t="str">
            <v>M3/Jam</v>
          </cell>
        </row>
        <row r="393">
          <cell r="L393" t="str">
            <v>Ts1</v>
          </cell>
        </row>
        <row r="394">
          <cell r="E394" t="str">
            <v>-</v>
          </cell>
          <cell r="F394" t="str">
            <v>Koefisien Alat</v>
          </cell>
          <cell r="P394" t="str">
            <v>=</v>
          </cell>
          <cell r="Q394">
            <v>2.6030046110367397E-2</v>
          </cell>
          <cell r="R394" t="str">
            <v>Jam</v>
          </cell>
        </row>
        <row r="397">
          <cell r="D397" t="str">
            <v>b</v>
          </cell>
          <cell r="E397" t="str">
            <v>Dump Truck</v>
          </cell>
        </row>
        <row r="398">
          <cell r="E398" t="str">
            <v>-</v>
          </cell>
          <cell r="F398" t="str">
            <v>Kapasitas bak</v>
          </cell>
          <cell r="O398" t="str">
            <v>Vdt</v>
          </cell>
          <cell r="P398" t="str">
            <v>=</v>
          </cell>
          <cell r="Q398">
            <v>2.6086956521739131</v>
          </cell>
          <cell r="R398" t="str">
            <v>M3</v>
          </cell>
        </row>
        <row r="399">
          <cell r="E399" t="str">
            <v>-</v>
          </cell>
          <cell r="F399" t="str">
            <v>Berat jenis bahan</v>
          </cell>
          <cell r="K399" t="str">
            <v>=</v>
          </cell>
          <cell r="L399">
            <v>2.2999999999999998</v>
          </cell>
          <cell r="N399" t="str">
            <v>T/M3</v>
          </cell>
        </row>
        <row r="400">
          <cell r="E400" t="str">
            <v>-</v>
          </cell>
          <cell r="F400" t="str">
            <v>Jarak angkut rata-rata ke lokasi pekerjaan</v>
          </cell>
          <cell r="O400" t="str">
            <v>L</v>
          </cell>
          <cell r="P400" t="str">
            <v>=</v>
          </cell>
          <cell r="Q400">
            <v>40</v>
          </cell>
          <cell r="R400" t="str">
            <v>Km</v>
          </cell>
        </row>
        <row r="401">
          <cell r="E401" t="str">
            <v>-</v>
          </cell>
          <cell r="F401" t="str">
            <v>Faktor Efisiensi alat</v>
          </cell>
          <cell r="O401" t="str">
            <v>Fa</v>
          </cell>
          <cell r="P401" t="str">
            <v>=</v>
          </cell>
          <cell r="Q401">
            <v>0.83</v>
          </cell>
          <cell r="R401" t="str">
            <v>-</v>
          </cell>
        </row>
        <row r="402">
          <cell r="E402" t="str">
            <v>-</v>
          </cell>
          <cell r="F402" t="str">
            <v>Kecepatan rata-rata bermuatan</v>
          </cell>
          <cell r="O402" t="str">
            <v>v1</v>
          </cell>
          <cell r="P402" t="str">
            <v>=</v>
          </cell>
          <cell r="Q402">
            <v>30</v>
          </cell>
          <cell r="R402" t="str">
            <v>KM/Jam</v>
          </cell>
        </row>
        <row r="403">
          <cell r="E403" t="str">
            <v>-</v>
          </cell>
          <cell r="F403" t="str">
            <v>Kecepatan rata-rata kosong</v>
          </cell>
          <cell r="O403" t="str">
            <v>v2</v>
          </cell>
          <cell r="P403" t="str">
            <v>=</v>
          </cell>
          <cell r="Q403">
            <v>40</v>
          </cell>
          <cell r="R403" t="str">
            <v>KM/Jam</v>
          </cell>
        </row>
        <row r="404">
          <cell r="E404" t="str">
            <v>-</v>
          </cell>
          <cell r="F404" t="str">
            <v>Waktu Siklus</v>
          </cell>
          <cell r="O404" t="str">
            <v>Ts2</v>
          </cell>
        </row>
        <row r="405">
          <cell r="F405" t="str">
            <v>&gt; Mengisi Bak DT</v>
          </cell>
          <cell r="J405" t="str">
            <v>T1</v>
          </cell>
          <cell r="K405" t="str">
            <v>=</v>
          </cell>
          <cell r="L405" t="str">
            <v>(Vdt x Fk / Vwl x Fb)x Ts1</v>
          </cell>
          <cell r="P405" t="str">
            <v>=</v>
          </cell>
          <cell r="Q405">
            <v>2.8067632850241542</v>
          </cell>
          <cell r="R405" t="str">
            <v>menit</v>
          </cell>
        </row>
        <row r="406">
          <cell r="F406" t="str">
            <v>&gt; Angkut ke lokasi pekerjaan (isi)</v>
          </cell>
          <cell r="J406" t="str">
            <v>T2</v>
          </cell>
          <cell r="K406" t="str">
            <v>=</v>
          </cell>
          <cell r="L406" t="str">
            <v>(L : v1) x 60 menit</v>
          </cell>
          <cell r="P406" t="str">
            <v>=</v>
          </cell>
          <cell r="Q406">
            <v>80</v>
          </cell>
          <cell r="R406" t="str">
            <v>menit</v>
          </cell>
        </row>
        <row r="407">
          <cell r="F407" t="str">
            <v>&gt; Tunggu, menurunkan, putar, dll</v>
          </cell>
          <cell r="J407" t="str">
            <v>T3</v>
          </cell>
          <cell r="K407" t="str">
            <v>=</v>
          </cell>
          <cell r="P407" t="str">
            <v>=</v>
          </cell>
          <cell r="Q407">
            <v>3</v>
          </cell>
          <cell r="R407" t="str">
            <v>menit</v>
          </cell>
        </row>
        <row r="408">
          <cell r="F408" t="str">
            <v>&gt; Kembali (kosong)</v>
          </cell>
          <cell r="J408" t="str">
            <v>T4</v>
          </cell>
          <cell r="K408" t="str">
            <v>=</v>
          </cell>
          <cell r="L408" t="str">
            <v>(L : v2) x 60 menit</v>
          </cell>
          <cell r="P408" t="str">
            <v>=</v>
          </cell>
          <cell r="Q408">
            <v>60</v>
          </cell>
          <cell r="R408" t="str">
            <v>menit</v>
          </cell>
        </row>
        <row r="409">
          <cell r="O409" t="str">
            <v>Ts2</v>
          </cell>
          <cell r="P409" t="str">
            <v>=</v>
          </cell>
          <cell r="Q409">
            <v>145.80676328502415</v>
          </cell>
          <cell r="R409" t="str">
            <v>menit</v>
          </cell>
        </row>
        <row r="411">
          <cell r="E411" t="str">
            <v>-</v>
          </cell>
          <cell r="F411" t="str">
            <v>Kapasitas Produksi</v>
          </cell>
          <cell r="J411" t="str">
            <v>Q2</v>
          </cell>
          <cell r="K411" t="str">
            <v>=</v>
          </cell>
          <cell r="L411" t="str">
            <v>Vdt x Fa x 60</v>
          </cell>
          <cell r="P411" t="str">
            <v>=</v>
          </cell>
          <cell r="Q411">
            <v>0.89099463256245448</v>
          </cell>
          <cell r="R411" t="str">
            <v>M3/Jam</v>
          </cell>
        </row>
        <row r="412">
          <cell r="L412" t="str">
            <v>Ts2</v>
          </cell>
        </row>
        <row r="413">
          <cell r="E413" t="str">
            <v>-</v>
          </cell>
          <cell r="F413" t="str">
            <v>Koefisien Alat</v>
          </cell>
          <cell r="P413" t="str">
            <v>=</v>
          </cell>
          <cell r="Q413">
            <v>1.1223412167187268</v>
          </cell>
          <cell r="R413" t="str">
            <v>Jam</v>
          </cell>
        </row>
        <row r="415">
          <cell r="D415" t="str">
            <v>c.</v>
          </cell>
          <cell r="E415" t="str">
            <v>Tandem Roller</v>
          </cell>
        </row>
        <row r="416">
          <cell r="E416" t="str">
            <v>-</v>
          </cell>
          <cell r="F416" t="str">
            <v xml:space="preserve">Kecepatan rata-rata </v>
          </cell>
          <cell r="O416" t="str">
            <v>( S )</v>
          </cell>
          <cell r="P416" t="str">
            <v>=</v>
          </cell>
          <cell r="Q416">
            <v>3.5</v>
          </cell>
          <cell r="R416" t="str">
            <v>Km/Jam</v>
          </cell>
        </row>
        <row r="417">
          <cell r="E417" t="str">
            <v>-</v>
          </cell>
          <cell r="F417" t="str">
            <v>Lebar Efektif pemadatan</v>
          </cell>
          <cell r="O417" t="str">
            <v>( W )</v>
          </cell>
          <cell r="P417" t="str">
            <v>=</v>
          </cell>
          <cell r="Q417">
            <v>1.4</v>
          </cell>
          <cell r="R417" t="str">
            <v>M'</v>
          </cell>
        </row>
        <row r="418">
          <cell r="E418" t="str">
            <v>-</v>
          </cell>
          <cell r="F418" t="str">
            <v xml:space="preserve">Tebal hamparan padat  </v>
          </cell>
          <cell r="O418" t="str">
            <v>( t )</v>
          </cell>
          <cell r="P418" t="str">
            <v>=</v>
          </cell>
          <cell r="Q418">
            <v>0.04</v>
          </cell>
          <cell r="R418" t="str">
            <v>M</v>
          </cell>
        </row>
        <row r="419">
          <cell r="E419" t="str">
            <v>-</v>
          </cell>
          <cell r="F419" t="str">
            <v xml:space="preserve">Banyak lintasan       </v>
          </cell>
          <cell r="O419" t="str">
            <v>( n )</v>
          </cell>
          <cell r="P419" t="str">
            <v>=</v>
          </cell>
          <cell r="Q419">
            <v>8</v>
          </cell>
          <cell r="R419" t="str">
            <v>x pp</v>
          </cell>
        </row>
        <row r="420">
          <cell r="E420" t="str">
            <v>-</v>
          </cell>
          <cell r="F420" t="str">
            <v>Faktor Koreksi  :</v>
          </cell>
        </row>
        <row r="421">
          <cell r="E421" t="str">
            <v>-</v>
          </cell>
          <cell r="F421" t="str">
            <v xml:space="preserve">Efesiensi alat   </v>
          </cell>
          <cell r="O421" t="str">
            <v>( f1 )</v>
          </cell>
          <cell r="P421" t="str">
            <v>=</v>
          </cell>
          <cell r="Q421">
            <v>0.83</v>
          </cell>
        </row>
        <row r="422">
          <cell r="E422" t="str">
            <v>-</v>
          </cell>
          <cell r="F422" t="str">
            <v xml:space="preserve">Produksi per-Jam </v>
          </cell>
          <cell r="K422" t="str">
            <v>=</v>
          </cell>
          <cell r="L422" t="str">
            <v xml:space="preserve"> ( S x W x  f1 x t ) / n </v>
          </cell>
          <cell r="O422" t="str">
            <v>Qtd</v>
          </cell>
          <cell r="P422" t="str">
            <v>=</v>
          </cell>
          <cell r="Q422">
            <v>20.334999999999994</v>
          </cell>
          <cell r="R422" t="str">
            <v>M3/Jam</v>
          </cell>
        </row>
        <row r="423">
          <cell r="E423" t="str">
            <v>-</v>
          </cell>
          <cell r="F423" t="str">
            <v>Koefisien Alat</v>
          </cell>
          <cell r="P423" t="str">
            <v>=</v>
          </cell>
          <cell r="Q423">
            <v>4.9176297024834045E-2</v>
          </cell>
          <cell r="R423" t="str">
            <v>Jam</v>
          </cell>
        </row>
        <row r="425">
          <cell r="D425" t="str">
            <v>d.</v>
          </cell>
          <cell r="E425" t="str">
            <v>P. Tired Roller</v>
          </cell>
        </row>
        <row r="426">
          <cell r="E426" t="str">
            <v>-</v>
          </cell>
          <cell r="F426" t="str">
            <v xml:space="preserve">Kecepatan rata-rata </v>
          </cell>
          <cell r="O426" t="str">
            <v>( S )</v>
          </cell>
          <cell r="P426" t="str">
            <v>=</v>
          </cell>
          <cell r="Q426">
            <v>5</v>
          </cell>
          <cell r="R426" t="str">
            <v>Km/Jam</v>
          </cell>
        </row>
        <row r="427">
          <cell r="E427" t="str">
            <v>-</v>
          </cell>
          <cell r="F427" t="str">
            <v>Lebar Efektif pemadatan</v>
          </cell>
          <cell r="O427" t="str">
            <v>( W )</v>
          </cell>
          <cell r="P427" t="str">
            <v>=</v>
          </cell>
          <cell r="Q427">
            <v>1.6</v>
          </cell>
          <cell r="R427" t="str">
            <v>M'</v>
          </cell>
        </row>
        <row r="428">
          <cell r="E428" t="str">
            <v>-</v>
          </cell>
          <cell r="F428" t="str">
            <v xml:space="preserve">Tebal hamparan padat  </v>
          </cell>
          <cell r="O428" t="str">
            <v>( t )</v>
          </cell>
          <cell r="P428" t="str">
            <v>=</v>
          </cell>
          <cell r="Q428">
            <v>0.04</v>
          </cell>
          <cell r="R428" t="str">
            <v>M</v>
          </cell>
        </row>
        <row r="429">
          <cell r="E429" t="str">
            <v>-</v>
          </cell>
          <cell r="F429" t="str">
            <v xml:space="preserve">Banyak lintasan       </v>
          </cell>
          <cell r="O429" t="str">
            <v>( n )</v>
          </cell>
          <cell r="P429" t="str">
            <v>=</v>
          </cell>
          <cell r="Q429">
            <v>8</v>
          </cell>
          <cell r="R429" t="str">
            <v>x pp</v>
          </cell>
        </row>
        <row r="430">
          <cell r="E430" t="str">
            <v>-</v>
          </cell>
          <cell r="F430" t="str">
            <v xml:space="preserve">Efesiensi alat   </v>
          </cell>
          <cell r="K430" t="str">
            <v>=</v>
          </cell>
          <cell r="O430" t="str">
            <v>( f1 )</v>
          </cell>
          <cell r="P430" t="str">
            <v>=</v>
          </cell>
          <cell r="Q430">
            <v>0.83</v>
          </cell>
        </row>
        <row r="431">
          <cell r="E431" t="str">
            <v>-</v>
          </cell>
          <cell r="F431" t="str">
            <v xml:space="preserve">Produksi perjam </v>
          </cell>
          <cell r="K431" t="str">
            <v>=</v>
          </cell>
          <cell r="L431" t="str">
            <v xml:space="preserve"> ( S x W x  f1 x t ) / n </v>
          </cell>
          <cell r="O431" t="str">
            <v>Qtr</v>
          </cell>
          <cell r="P431" t="str">
            <v>=</v>
          </cell>
          <cell r="Q431">
            <v>33.200000000000003</v>
          </cell>
          <cell r="R431" t="str">
            <v>M3/Jam</v>
          </cell>
        </row>
        <row r="432">
          <cell r="E432" t="str">
            <v>-</v>
          </cell>
          <cell r="F432" t="str">
            <v>Koefisien Alat</v>
          </cell>
          <cell r="P432" t="str">
            <v>=</v>
          </cell>
          <cell r="Q432">
            <v>3.012048192771084E-2</v>
          </cell>
          <cell r="R432" t="str">
            <v>Jam</v>
          </cell>
        </row>
        <row r="434">
          <cell r="D434" t="str">
            <v>e.</v>
          </cell>
          <cell r="E434" t="str">
            <v>A M P</v>
          </cell>
        </row>
        <row r="435">
          <cell r="E435" t="str">
            <v>-</v>
          </cell>
          <cell r="F435" t="str">
            <v xml:space="preserve">Kapasitas </v>
          </cell>
          <cell r="O435" t="str">
            <v>( Vamp )</v>
          </cell>
          <cell r="P435" t="str">
            <v>=</v>
          </cell>
          <cell r="Q435">
            <v>50</v>
          </cell>
          <cell r="R435" t="str">
            <v>Ton/Jam</v>
          </cell>
        </row>
        <row r="436">
          <cell r="E436" t="str">
            <v>-</v>
          </cell>
          <cell r="F436" t="str">
            <v>Efesiensi alat, Kondisi Alat, Operator, Cuaca</v>
          </cell>
          <cell r="O436" t="str">
            <v>( f1 )</v>
          </cell>
          <cell r="P436" t="str">
            <v>=</v>
          </cell>
          <cell r="Q436">
            <v>0.8</v>
          </cell>
        </row>
        <row r="437">
          <cell r="E437" t="str">
            <v>-</v>
          </cell>
          <cell r="F437" t="str">
            <v xml:space="preserve">Produksi perjam </v>
          </cell>
          <cell r="L437" t="str">
            <v xml:space="preserve"> ( Vamp x f1 ) / D1</v>
          </cell>
          <cell r="O437" t="str">
            <v>Qamp</v>
          </cell>
          <cell r="P437" t="str">
            <v>=</v>
          </cell>
          <cell r="Q437">
            <v>17.39130434782609</v>
          </cell>
          <cell r="R437" t="str">
            <v>M3/Jam</v>
          </cell>
        </row>
        <row r="438">
          <cell r="E438" t="str">
            <v>-</v>
          </cell>
          <cell r="F438" t="str">
            <v>Koefisien Alat</v>
          </cell>
          <cell r="P438" t="str">
            <v>=</v>
          </cell>
          <cell r="Q438">
            <v>5.7499999999999989E-2</v>
          </cell>
          <cell r="R438" t="str">
            <v>Jam</v>
          </cell>
        </row>
        <row r="440">
          <cell r="D440" t="str">
            <v>f.</v>
          </cell>
          <cell r="E440" t="str">
            <v>Asphalt Finisher</v>
          </cell>
        </row>
        <row r="441">
          <cell r="E441" t="str">
            <v>-</v>
          </cell>
          <cell r="F441" t="str">
            <v>Kapasitas alat</v>
          </cell>
          <cell r="O441" t="str">
            <v>( Vaf )</v>
          </cell>
          <cell r="P441" t="str">
            <v>=</v>
          </cell>
          <cell r="Q441">
            <v>40</v>
          </cell>
          <cell r="R441" t="str">
            <v>Ton/Jam</v>
          </cell>
        </row>
        <row r="442">
          <cell r="E442" t="str">
            <v>-</v>
          </cell>
          <cell r="F442" t="str">
            <v xml:space="preserve">Efesiensi alat   </v>
          </cell>
          <cell r="O442" t="str">
            <v>( f1 )</v>
          </cell>
          <cell r="P442" t="str">
            <v>=</v>
          </cell>
          <cell r="Q442">
            <v>0.8</v>
          </cell>
        </row>
        <row r="443">
          <cell r="E443" t="str">
            <v>-</v>
          </cell>
          <cell r="F443" t="str">
            <v xml:space="preserve">Produksi  perjam </v>
          </cell>
          <cell r="K443" t="str">
            <v>=</v>
          </cell>
          <cell r="L443" t="str">
            <v xml:space="preserve"> ( Vaf x f1 ) / D1</v>
          </cell>
          <cell r="O443" t="str">
            <v>Qaf</v>
          </cell>
          <cell r="P443" t="str">
            <v>=</v>
          </cell>
          <cell r="Q443">
            <v>13.913043478260871</v>
          </cell>
          <cell r="R443" t="str">
            <v>M3/Jam</v>
          </cell>
        </row>
        <row r="444">
          <cell r="E444" t="str">
            <v>-</v>
          </cell>
          <cell r="F444" t="str">
            <v>Koefisien Alat</v>
          </cell>
          <cell r="P444" t="str">
            <v>=</v>
          </cell>
          <cell r="Q444">
            <v>7.1874999999999994E-2</v>
          </cell>
          <cell r="R444" t="str">
            <v>Jam</v>
          </cell>
        </row>
        <row r="446">
          <cell r="D446" t="str">
            <v>g.</v>
          </cell>
          <cell r="E446" t="str">
            <v>Generator Set</v>
          </cell>
          <cell r="P446" t="str">
            <v>=</v>
          </cell>
          <cell r="Q446">
            <v>220</v>
          </cell>
          <cell r="R446" t="str">
            <v>KVA</v>
          </cell>
        </row>
        <row r="447">
          <cell r="E447" t="str">
            <v>-</v>
          </cell>
          <cell r="F447" t="str">
            <v>Kapasitas alat</v>
          </cell>
          <cell r="O447" t="str">
            <v>( Vg )</v>
          </cell>
          <cell r="P447" t="str">
            <v>=</v>
          </cell>
          <cell r="Q447">
            <v>50</v>
          </cell>
          <cell r="R447" t="str">
            <v>Ton/Jam</v>
          </cell>
        </row>
        <row r="448">
          <cell r="E448" t="str">
            <v>-</v>
          </cell>
          <cell r="F448" t="str">
            <v xml:space="preserve">Efesiensi alat   </v>
          </cell>
          <cell r="O448" t="str">
            <v>( f1 )</v>
          </cell>
          <cell r="P448" t="str">
            <v>=</v>
          </cell>
          <cell r="Q448">
            <v>0.8</v>
          </cell>
        </row>
        <row r="449">
          <cell r="E449" t="str">
            <v>-</v>
          </cell>
          <cell r="F449" t="str">
            <v xml:space="preserve">Produksi  perjam </v>
          </cell>
          <cell r="K449" t="str">
            <v>=</v>
          </cell>
          <cell r="L449" t="str">
            <v xml:space="preserve"> ( Vg x f1 ) / D1</v>
          </cell>
          <cell r="O449" t="str">
            <v>Qg</v>
          </cell>
          <cell r="P449" t="str">
            <v>=</v>
          </cell>
          <cell r="Q449">
            <v>17.39130434782609</v>
          </cell>
          <cell r="R449" t="str">
            <v>M3/Jam</v>
          </cell>
        </row>
        <row r="450">
          <cell r="E450" t="str">
            <v>-</v>
          </cell>
          <cell r="F450" t="str">
            <v>Koefisien Alat</v>
          </cell>
          <cell r="P450" t="str">
            <v>=</v>
          </cell>
          <cell r="Q450">
            <v>5.7499999999999989E-2</v>
          </cell>
          <cell r="R450" t="str">
            <v>Jam</v>
          </cell>
        </row>
        <row r="452">
          <cell r="D452" t="str">
            <v xml:space="preserve">KOEFISIEN PERALATAN &amp; TENAGA </v>
          </cell>
        </row>
        <row r="453">
          <cell r="D453" t="str">
            <v>a.</v>
          </cell>
          <cell r="E453" t="str">
            <v>PERALATAN</v>
          </cell>
        </row>
        <row r="454">
          <cell r="E454">
            <v>1</v>
          </cell>
          <cell r="F454" t="str">
            <v xml:space="preserve">Wheel Loader </v>
          </cell>
          <cell r="K454" t="str">
            <v>=</v>
          </cell>
          <cell r="L454">
            <v>38.417142857142856</v>
          </cell>
          <cell r="M454" t="str">
            <v>m3/jam</v>
          </cell>
          <cell r="O454" t="str">
            <v>1 / Q1</v>
          </cell>
          <cell r="P454" t="str">
            <v>=</v>
          </cell>
          <cell r="Q454">
            <v>2.6030046110367397E-2</v>
          </cell>
          <cell r="R454" t="str">
            <v>jam</v>
          </cell>
        </row>
        <row r="455">
          <cell r="E455">
            <v>2</v>
          </cell>
          <cell r="F455" t="str">
            <v>Dump Truck</v>
          </cell>
          <cell r="K455" t="str">
            <v>=</v>
          </cell>
          <cell r="L455">
            <v>0.89099463256245448</v>
          </cell>
          <cell r="M455" t="str">
            <v>m3/jam</v>
          </cell>
          <cell r="O455" t="str">
            <v>1 / Q2</v>
          </cell>
          <cell r="P455" t="str">
            <v>=</v>
          </cell>
          <cell r="Q455">
            <v>1.1223412167187268</v>
          </cell>
          <cell r="R455" t="str">
            <v>jam</v>
          </cell>
        </row>
        <row r="456">
          <cell r="E456">
            <v>3</v>
          </cell>
          <cell r="F456" t="str">
            <v>Tandem Roller</v>
          </cell>
          <cell r="K456" t="str">
            <v>=</v>
          </cell>
          <cell r="L456">
            <v>20.334999999999994</v>
          </cell>
          <cell r="M456" t="str">
            <v>m3/jam</v>
          </cell>
          <cell r="O456" t="str">
            <v>1 / Q3</v>
          </cell>
          <cell r="P456" t="str">
            <v>=</v>
          </cell>
          <cell r="Q456">
            <v>4.9176297024834045E-2</v>
          </cell>
          <cell r="R456" t="str">
            <v>jam</v>
          </cell>
        </row>
        <row r="457">
          <cell r="E457">
            <v>4</v>
          </cell>
          <cell r="F457" t="str">
            <v>Tyre Roller</v>
          </cell>
          <cell r="K457" t="str">
            <v>=</v>
          </cell>
          <cell r="L457">
            <v>33.200000000000003</v>
          </cell>
          <cell r="M457" t="str">
            <v>m3/jam</v>
          </cell>
          <cell r="O457" t="str">
            <v>1 / Q4</v>
          </cell>
          <cell r="P457" t="str">
            <v>=</v>
          </cell>
          <cell r="Q457">
            <v>3.012048192771084E-2</v>
          </cell>
          <cell r="R457" t="str">
            <v>jam</v>
          </cell>
        </row>
        <row r="458">
          <cell r="E458">
            <v>5</v>
          </cell>
          <cell r="F458" t="str">
            <v>AMP</v>
          </cell>
          <cell r="K458" t="str">
            <v>=</v>
          </cell>
          <cell r="L458">
            <v>17.39130434782609</v>
          </cell>
          <cell r="M458" t="str">
            <v>m3/jam</v>
          </cell>
          <cell r="O458" t="str">
            <v>1 / Q5</v>
          </cell>
          <cell r="P458" t="str">
            <v>=</v>
          </cell>
          <cell r="Q458">
            <v>5.7499999999999989E-2</v>
          </cell>
          <cell r="R458" t="str">
            <v>jam</v>
          </cell>
        </row>
        <row r="459">
          <cell r="E459">
            <v>6</v>
          </cell>
          <cell r="F459" t="str">
            <v>Asp. Finisher</v>
          </cell>
          <cell r="K459" t="str">
            <v>=</v>
          </cell>
          <cell r="L459">
            <v>13.913043478260871</v>
          </cell>
          <cell r="M459" t="str">
            <v>m3/jam</v>
          </cell>
          <cell r="O459" t="str">
            <v>1 / Q6</v>
          </cell>
          <cell r="P459" t="str">
            <v>=</v>
          </cell>
          <cell r="Q459">
            <v>7.1874999999999994E-2</v>
          </cell>
          <cell r="R459" t="str">
            <v>jam</v>
          </cell>
        </row>
        <row r="460">
          <cell r="E460">
            <v>7</v>
          </cell>
          <cell r="F460" t="str">
            <v>Generator</v>
          </cell>
          <cell r="K460" t="str">
            <v>=</v>
          </cell>
          <cell r="L460">
            <v>17.39130434782609</v>
          </cell>
          <cell r="M460" t="str">
            <v>m3/jam</v>
          </cell>
          <cell r="O460" t="str">
            <v>1 / Q7</v>
          </cell>
          <cell r="P460" t="str">
            <v>=</v>
          </cell>
          <cell r="Q460">
            <v>5.7499999999999989E-2</v>
          </cell>
          <cell r="R460" t="str">
            <v>jam</v>
          </cell>
        </row>
        <row r="462">
          <cell r="D462" t="str">
            <v>b.</v>
          </cell>
          <cell r="E462" t="str">
            <v>TENAGA KERJA</v>
          </cell>
        </row>
        <row r="463">
          <cell r="D463" t="str">
            <v>Perhitungan kebutuhan tenaga kerja :</v>
          </cell>
        </row>
        <row r="464">
          <cell r="D464" t="str">
            <v>-</v>
          </cell>
          <cell r="E464" t="str">
            <v>Kapasitas produksi alat dominan : AMP</v>
          </cell>
          <cell r="O464" t="str">
            <v>Qd</v>
          </cell>
          <cell r="P464" t="str">
            <v>=</v>
          </cell>
          <cell r="Q464">
            <v>17.39130434782609</v>
          </cell>
          <cell r="R464" t="str">
            <v>M3/Jam</v>
          </cell>
        </row>
        <row r="465">
          <cell r="D465" t="str">
            <v>-</v>
          </cell>
          <cell r="E465" t="str">
            <v>Tenaga kerja yang diperlukan :</v>
          </cell>
        </row>
        <row r="466">
          <cell r="E466" t="str">
            <v>1.</v>
          </cell>
          <cell r="F466" t="str">
            <v>Mandor</v>
          </cell>
          <cell r="K466" t="str">
            <v>=</v>
          </cell>
          <cell r="L466">
            <v>12</v>
          </cell>
          <cell r="N466" t="str">
            <v>Orang</v>
          </cell>
          <cell r="O466" t="str">
            <v>M</v>
          </cell>
          <cell r="P466" t="str">
            <v>=</v>
          </cell>
          <cell r="Q466">
            <v>0.69</v>
          </cell>
          <cell r="R466" t="str">
            <v>Jam</v>
          </cell>
        </row>
        <row r="467">
          <cell r="E467" t="str">
            <v>2.</v>
          </cell>
          <cell r="F467" t="str">
            <v>Pekerja</v>
          </cell>
          <cell r="K467" t="str">
            <v>=</v>
          </cell>
          <cell r="L467">
            <v>120</v>
          </cell>
          <cell r="N467" t="str">
            <v>Orang</v>
          </cell>
          <cell r="O467" t="str">
            <v>P</v>
          </cell>
          <cell r="P467" t="str">
            <v>=</v>
          </cell>
          <cell r="Q467">
            <v>6.9</v>
          </cell>
          <cell r="R467" t="str">
            <v>Jam</v>
          </cell>
        </row>
        <row r="471">
          <cell r="C471" t="str">
            <v>Nomor Mata Pembayaran</v>
          </cell>
          <cell r="G471" t="str">
            <v>:</v>
          </cell>
          <cell r="H471" t="str">
            <v>7.9</v>
          </cell>
        </row>
        <row r="472">
          <cell r="C472" t="str">
            <v>Jenis Pekerjaan</v>
          </cell>
          <cell r="G472" t="str">
            <v>:</v>
          </cell>
          <cell r="H472" t="str">
            <v>Pasangan Batu</v>
          </cell>
        </row>
        <row r="473">
          <cell r="C473" t="str">
            <v>Perkiraan Kuantitas</v>
          </cell>
          <cell r="G473" t="str">
            <v>:</v>
          </cell>
          <cell r="H473">
            <v>1502.65</v>
          </cell>
          <cell r="I473" t="str">
            <v>M3</v>
          </cell>
        </row>
        <row r="476">
          <cell r="C476" t="str">
            <v>1.</v>
          </cell>
          <cell r="D476" t="str">
            <v>Asumsi-asumsi umum :</v>
          </cell>
        </row>
        <row r="477">
          <cell r="D477" t="str">
            <v>&gt;</v>
          </cell>
          <cell r="E477" t="str">
            <v>Batu dan Pasir diambil dari quarry terdekat</v>
          </cell>
        </row>
        <row r="478">
          <cell r="D478" t="str">
            <v>&gt;</v>
          </cell>
          <cell r="E478" t="str">
            <v>Semen diterima di lokasi pekerjaan</v>
          </cell>
        </row>
        <row r="479">
          <cell r="D479" t="str">
            <v>&gt;</v>
          </cell>
          <cell r="E479" t="str">
            <v>Mortar diaduk/dicampur secara mekanis.</v>
          </cell>
        </row>
        <row r="480">
          <cell r="D480" t="str">
            <v>&gt;</v>
          </cell>
          <cell r="E480" t="str">
            <v>Dikerjakan simultan karena lokasi tersebar sepanjang ruas jalan</v>
          </cell>
        </row>
        <row r="482">
          <cell r="C482" t="str">
            <v>2.</v>
          </cell>
          <cell r="D482" t="str">
            <v>Tenaga Kerja</v>
          </cell>
        </row>
        <row r="483">
          <cell r="E483" t="str">
            <v>a</v>
          </cell>
          <cell r="F483" t="str">
            <v>Pekerja</v>
          </cell>
          <cell r="L483">
            <v>24</v>
          </cell>
          <cell r="N483" t="str">
            <v>Org/Jm</v>
          </cell>
          <cell r="P483" t="str">
            <v>=</v>
          </cell>
          <cell r="Q483">
            <v>5.625</v>
          </cell>
          <cell r="R483" t="str">
            <v>Jam</v>
          </cell>
        </row>
        <row r="484">
          <cell r="E484" t="str">
            <v>b</v>
          </cell>
          <cell r="F484" t="str">
            <v>Mandor</v>
          </cell>
          <cell r="L484">
            <v>3</v>
          </cell>
          <cell r="N484" t="str">
            <v>Org/Jm</v>
          </cell>
          <cell r="P484" t="str">
            <v>=</v>
          </cell>
          <cell r="Q484">
            <v>0.703125</v>
          </cell>
          <cell r="R484" t="str">
            <v>Jam</v>
          </cell>
        </row>
        <row r="485">
          <cell r="E485" t="str">
            <v>c</v>
          </cell>
          <cell r="F485" t="str">
            <v>Tukang</v>
          </cell>
          <cell r="L485">
            <v>12</v>
          </cell>
          <cell r="N485" t="str">
            <v>Org/Jm</v>
          </cell>
          <cell r="P485" t="str">
            <v>=</v>
          </cell>
          <cell r="Q485">
            <v>2.8125</v>
          </cell>
          <cell r="R485" t="str">
            <v>Jam</v>
          </cell>
        </row>
        <row r="487">
          <cell r="C487" t="str">
            <v>3.</v>
          </cell>
          <cell r="D487" t="str">
            <v>B a h a n</v>
          </cell>
        </row>
        <row r="488">
          <cell r="D488" t="str">
            <v>&gt;</v>
          </cell>
          <cell r="E488" t="str">
            <v>Volume Semen</v>
          </cell>
          <cell r="O488" t="str">
            <v>Pc</v>
          </cell>
          <cell r="P488" t="str">
            <v>=</v>
          </cell>
          <cell r="Q488">
            <v>25</v>
          </cell>
          <cell r="R488" t="str">
            <v>%</v>
          </cell>
        </row>
        <row r="489">
          <cell r="D489" t="str">
            <v>&gt;</v>
          </cell>
          <cell r="E489" t="str">
            <v>Volume Pasir</v>
          </cell>
          <cell r="O489" t="str">
            <v>Ps</v>
          </cell>
          <cell r="P489" t="str">
            <v>=</v>
          </cell>
          <cell r="Q489">
            <v>75</v>
          </cell>
          <cell r="R489" t="str">
            <v>%</v>
          </cell>
        </row>
        <row r="490">
          <cell r="D490" t="str">
            <v>&gt;</v>
          </cell>
          <cell r="E490" t="str">
            <v>Perbandingan campuran</v>
          </cell>
        </row>
        <row r="491">
          <cell r="E491" t="str">
            <v>-</v>
          </cell>
          <cell r="F491" t="str">
            <v>Batu</v>
          </cell>
          <cell r="O491" t="str">
            <v>Bt</v>
          </cell>
          <cell r="P491" t="str">
            <v>=</v>
          </cell>
          <cell r="Q491">
            <v>65</v>
          </cell>
          <cell r="R491" t="str">
            <v>%</v>
          </cell>
        </row>
        <row r="492">
          <cell r="E492" t="str">
            <v>-</v>
          </cell>
          <cell r="F492" t="str">
            <v>Mortar</v>
          </cell>
          <cell r="O492" t="str">
            <v>Mr</v>
          </cell>
          <cell r="P492" t="str">
            <v>=</v>
          </cell>
          <cell r="Q492">
            <v>35</v>
          </cell>
          <cell r="R492" t="str">
            <v>%</v>
          </cell>
        </row>
        <row r="493">
          <cell r="D493" t="str">
            <v>&gt;</v>
          </cell>
          <cell r="E493" t="str">
            <v>Berat Jenis Material</v>
          </cell>
        </row>
        <row r="494">
          <cell r="E494" t="str">
            <v>-</v>
          </cell>
          <cell r="F494" t="str">
            <v>Mortar</v>
          </cell>
          <cell r="O494" t="str">
            <v>Wmr</v>
          </cell>
          <cell r="P494" t="str">
            <v>=</v>
          </cell>
          <cell r="Q494">
            <v>1750</v>
          </cell>
          <cell r="R494" t="str">
            <v>Kg/M3</v>
          </cell>
        </row>
        <row r="495">
          <cell r="E495" t="str">
            <v>-</v>
          </cell>
          <cell r="F495" t="str">
            <v>Pasangan Batu</v>
          </cell>
          <cell r="O495" t="str">
            <v>Wpb</v>
          </cell>
          <cell r="P495" t="str">
            <v>=</v>
          </cell>
          <cell r="Q495">
            <v>2300</v>
          </cell>
          <cell r="R495" t="str">
            <v>Kg/M3</v>
          </cell>
        </row>
        <row r="496">
          <cell r="E496" t="str">
            <v>-</v>
          </cell>
          <cell r="F496" t="str">
            <v>Batu</v>
          </cell>
          <cell r="O496" t="str">
            <v>Wbt</v>
          </cell>
          <cell r="P496" t="str">
            <v>=</v>
          </cell>
          <cell r="Q496">
            <v>1765</v>
          </cell>
          <cell r="R496" t="str">
            <v>Kg/M3</v>
          </cell>
        </row>
        <row r="497">
          <cell r="E497" t="str">
            <v>-</v>
          </cell>
          <cell r="F497" t="str">
            <v>Pasir</v>
          </cell>
          <cell r="O497" t="str">
            <v>Wps</v>
          </cell>
          <cell r="P497" t="str">
            <v>=</v>
          </cell>
          <cell r="Q497">
            <v>1670</v>
          </cell>
          <cell r="R497" t="str">
            <v>Kg/M3</v>
          </cell>
        </row>
        <row r="498">
          <cell r="E498" t="str">
            <v>-</v>
          </cell>
          <cell r="F498" t="str">
            <v>Semen</v>
          </cell>
          <cell r="O498" t="str">
            <v>Wpc</v>
          </cell>
          <cell r="P498" t="str">
            <v>=</v>
          </cell>
          <cell r="Q498">
            <v>1440</v>
          </cell>
          <cell r="R498" t="str">
            <v>Kg/M3</v>
          </cell>
        </row>
        <row r="499">
          <cell r="D499" t="str">
            <v>Perhitungan kebutuhan bahan per-M3 beton</v>
          </cell>
        </row>
        <row r="500">
          <cell r="E500" t="str">
            <v>-</v>
          </cell>
          <cell r="F500" t="str">
            <v>Semen</v>
          </cell>
          <cell r="L500" t="str">
            <v>Pc x(Wpb x Mr)/Wmr x 1.05</v>
          </cell>
          <cell r="P500" t="str">
            <v>=</v>
          </cell>
          <cell r="Q500">
            <v>173.88</v>
          </cell>
          <cell r="R500" t="str">
            <v>Kg</v>
          </cell>
        </row>
        <row r="501">
          <cell r="L501" t="str">
            <v>x Wpc</v>
          </cell>
        </row>
        <row r="502">
          <cell r="E502" t="str">
            <v>-</v>
          </cell>
          <cell r="F502" t="str">
            <v>Pasir</v>
          </cell>
          <cell r="L502" t="str">
            <v>Ps x(Wpb x Mr)/Wps x 1.20</v>
          </cell>
          <cell r="P502" t="str">
            <v>=</v>
          </cell>
          <cell r="Q502">
            <v>0.43</v>
          </cell>
          <cell r="R502" t="str">
            <v>m3</v>
          </cell>
        </row>
        <row r="503">
          <cell r="E503" t="str">
            <v>-</v>
          </cell>
          <cell r="F503" t="str">
            <v>Batu</v>
          </cell>
          <cell r="L503" t="str">
            <v>(Bt x Wpb )/Wbt x 1.20</v>
          </cell>
          <cell r="P503" t="str">
            <v>=</v>
          </cell>
          <cell r="Q503">
            <v>1.02</v>
          </cell>
          <cell r="R503" t="str">
            <v>m3</v>
          </cell>
        </row>
        <row r="505">
          <cell r="D505" t="str">
            <v>Bahan yang diperlukan :</v>
          </cell>
        </row>
        <row r="506">
          <cell r="E506" t="str">
            <v>a</v>
          </cell>
          <cell r="F506" t="str">
            <v>Batu Kali</v>
          </cell>
          <cell r="P506" t="str">
            <v>=</v>
          </cell>
          <cell r="Q506">
            <v>1.02</v>
          </cell>
          <cell r="R506" t="str">
            <v>m3</v>
          </cell>
        </row>
        <row r="507">
          <cell r="E507" t="str">
            <v>b</v>
          </cell>
          <cell r="F507" t="str">
            <v xml:space="preserve">Pasir </v>
          </cell>
          <cell r="P507" t="str">
            <v>=</v>
          </cell>
          <cell r="Q507">
            <v>0.43</v>
          </cell>
          <cell r="R507" t="str">
            <v>m3</v>
          </cell>
        </row>
        <row r="508">
          <cell r="E508" t="str">
            <v>c</v>
          </cell>
          <cell r="F508" t="str">
            <v>Semen</v>
          </cell>
          <cell r="P508" t="str">
            <v>=</v>
          </cell>
          <cell r="Q508">
            <v>173.88</v>
          </cell>
          <cell r="R508" t="str">
            <v>Kg</v>
          </cell>
        </row>
        <row r="510">
          <cell r="C510" t="str">
            <v>4.</v>
          </cell>
          <cell r="D510" t="str">
            <v>Peralatan yang digunakan :</v>
          </cell>
        </row>
        <row r="511">
          <cell r="E511" t="str">
            <v>a</v>
          </cell>
          <cell r="F511" t="str">
            <v>Concrete Mixer</v>
          </cell>
          <cell r="K511" t="str">
            <v>=</v>
          </cell>
          <cell r="L511">
            <v>4.2666666666666666</v>
          </cell>
          <cell r="M511" t="str">
            <v>m3/Jam</v>
          </cell>
          <cell r="P511" t="str">
            <v>=</v>
          </cell>
          <cell r="Q511">
            <v>0.2344</v>
          </cell>
          <cell r="R511" t="str">
            <v>Jam</v>
          </cell>
        </row>
        <row r="512">
          <cell r="E512" t="str">
            <v>b</v>
          </cell>
          <cell r="F512" t="str">
            <v>Water Tank Truck</v>
          </cell>
          <cell r="K512" t="str">
            <v>=</v>
          </cell>
          <cell r="L512">
            <v>47.619047619047613</v>
          </cell>
          <cell r="M512" t="str">
            <v>m3/Jam</v>
          </cell>
          <cell r="P512" t="str">
            <v>=</v>
          </cell>
          <cell r="Q512">
            <v>2.1000000000000001E-2</v>
          </cell>
          <cell r="R512" t="str">
            <v>Jam</v>
          </cell>
        </row>
        <row r="513">
          <cell r="E513" t="str">
            <v>c</v>
          </cell>
          <cell r="F513" t="str">
            <v>Alat Bantu</v>
          </cell>
          <cell r="P513" t="str">
            <v>=</v>
          </cell>
          <cell r="Q513">
            <v>1</v>
          </cell>
          <cell r="R513" t="str">
            <v>Ls</v>
          </cell>
        </row>
        <row r="515">
          <cell r="D515" t="str">
            <v>Perhitungan koefisien :</v>
          </cell>
        </row>
        <row r="516">
          <cell r="D516" t="str">
            <v>a</v>
          </cell>
          <cell r="E516" t="str">
            <v>Concrete Mixer</v>
          </cell>
        </row>
        <row r="517">
          <cell r="E517">
            <v>1</v>
          </cell>
          <cell r="F517" t="str">
            <v>Kapasitas Alat</v>
          </cell>
          <cell r="O517" t="str">
            <v>V</v>
          </cell>
          <cell r="P517" t="str">
            <v>=</v>
          </cell>
          <cell r="Q517">
            <v>800</v>
          </cell>
          <cell r="R517" t="str">
            <v>Ltr</v>
          </cell>
        </row>
        <row r="518">
          <cell r="E518">
            <v>2</v>
          </cell>
          <cell r="F518" t="str">
            <v>Faktor Efisiensi Alat</v>
          </cell>
          <cell r="O518" t="str">
            <v>Fa</v>
          </cell>
          <cell r="P518" t="str">
            <v>=</v>
          </cell>
          <cell r="Q518">
            <v>0.8</v>
          </cell>
        </row>
        <row r="519">
          <cell r="E519">
            <v>3</v>
          </cell>
          <cell r="F519" t="str">
            <v>Siklus Waktu</v>
          </cell>
          <cell r="J519" t="str">
            <v>Ct</v>
          </cell>
          <cell r="K519" t="str">
            <v>=</v>
          </cell>
          <cell r="L519" t="str">
            <v>(T1+T2+T3+T4)</v>
          </cell>
          <cell r="P519" t="str">
            <v>=</v>
          </cell>
          <cell r="Q519">
            <v>9</v>
          </cell>
          <cell r="R519" t="str">
            <v>Menit</v>
          </cell>
        </row>
        <row r="520">
          <cell r="E520" t="str">
            <v>&gt;</v>
          </cell>
          <cell r="F520" t="str">
            <v>Memuat</v>
          </cell>
          <cell r="L520" t="str">
            <v>T1</v>
          </cell>
          <cell r="P520" t="str">
            <v>=</v>
          </cell>
          <cell r="Q520">
            <v>2</v>
          </cell>
          <cell r="R520" t="str">
            <v>Menit</v>
          </cell>
        </row>
        <row r="521">
          <cell r="E521" t="str">
            <v>&gt;</v>
          </cell>
          <cell r="F521" t="str">
            <v>Mengaduk</v>
          </cell>
          <cell r="L521" t="str">
            <v>T2</v>
          </cell>
          <cell r="P521" t="str">
            <v>=</v>
          </cell>
          <cell r="Q521">
            <v>3</v>
          </cell>
          <cell r="R521" t="str">
            <v>Menit</v>
          </cell>
        </row>
        <row r="522">
          <cell r="E522" t="str">
            <v>&gt;</v>
          </cell>
          <cell r="F522" t="str">
            <v>Menuang</v>
          </cell>
          <cell r="L522" t="str">
            <v>T3</v>
          </cell>
          <cell r="P522" t="str">
            <v>=</v>
          </cell>
          <cell r="Q522">
            <v>2</v>
          </cell>
          <cell r="R522" t="str">
            <v>Menit</v>
          </cell>
        </row>
        <row r="523">
          <cell r="E523" t="str">
            <v>&gt;</v>
          </cell>
          <cell r="F523" t="str">
            <v>Menunggu, dll</v>
          </cell>
          <cell r="L523" t="str">
            <v>T4</v>
          </cell>
          <cell r="P523" t="str">
            <v>=</v>
          </cell>
          <cell r="Q523">
            <v>2</v>
          </cell>
          <cell r="R523" t="str">
            <v>Menit</v>
          </cell>
        </row>
        <row r="525">
          <cell r="E525">
            <v>4</v>
          </cell>
          <cell r="F525" t="str">
            <v xml:space="preserve">Kapasitas Produksi/Jam </v>
          </cell>
          <cell r="J525" t="str">
            <v>Qcm</v>
          </cell>
          <cell r="K525" t="str">
            <v>=</v>
          </cell>
          <cell r="L525" t="str">
            <v>V.Fa.60</v>
          </cell>
          <cell r="P525" t="str">
            <v>=</v>
          </cell>
          <cell r="Q525">
            <v>4.2666666666666666</v>
          </cell>
          <cell r="R525" t="str">
            <v>M3/Jam</v>
          </cell>
        </row>
        <row r="526">
          <cell r="L526" t="str">
            <v>1000.Ct</v>
          </cell>
        </row>
        <row r="528">
          <cell r="E528">
            <v>5</v>
          </cell>
          <cell r="F528" t="str">
            <v>Koefisien Alat/m3</v>
          </cell>
          <cell r="K528" t="str">
            <v>=</v>
          </cell>
          <cell r="L528" t="str">
            <v>1/Qcm</v>
          </cell>
          <cell r="P528" t="str">
            <v>=</v>
          </cell>
          <cell r="Q528">
            <v>0.2344</v>
          </cell>
          <cell r="R528" t="str">
            <v>Jam</v>
          </cell>
        </row>
        <row r="530">
          <cell r="D530" t="str">
            <v>b</v>
          </cell>
          <cell r="E530" t="str">
            <v>Water Tank Truck</v>
          </cell>
        </row>
        <row r="531">
          <cell r="E531">
            <v>1</v>
          </cell>
          <cell r="F531" t="str">
            <v>Kapasitas Bak</v>
          </cell>
          <cell r="O531" t="str">
            <v>q</v>
          </cell>
          <cell r="P531" t="str">
            <v>=</v>
          </cell>
          <cell r="Q531">
            <v>5</v>
          </cell>
          <cell r="R531" t="str">
            <v>m3</v>
          </cell>
        </row>
        <row r="532">
          <cell r="E532">
            <v>2</v>
          </cell>
          <cell r="F532" t="str">
            <v>Faktor Material</v>
          </cell>
          <cell r="O532" t="str">
            <v>Fm</v>
          </cell>
          <cell r="P532" t="str">
            <v>=</v>
          </cell>
          <cell r="Q532">
            <v>1.2</v>
          </cell>
        </row>
        <row r="533">
          <cell r="E533">
            <v>3</v>
          </cell>
          <cell r="F533" t="str">
            <v>Faktor Efisiensi Alat</v>
          </cell>
          <cell r="O533" t="str">
            <v>Fa</v>
          </cell>
          <cell r="P533" t="str">
            <v>=</v>
          </cell>
          <cell r="Q533">
            <v>0.79999999999999993</v>
          </cell>
        </row>
        <row r="534">
          <cell r="E534">
            <v>4</v>
          </cell>
          <cell r="F534" t="str">
            <v>Jarak Angkut</v>
          </cell>
          <cell r="O534" t="str">
            <v>L</v>
          </cell>
          <cell r="P534" t="str">
            <v>=</v>
          </cell>
          <cell r="Q534">
            <v>1</v>
          </cell>
          <cell r="R534" t="str">
            <v>KM</v>
          </cell>
        </row>
        <row r="535">
          <cell r="E535">
            <v>5</v>
          </cell>
          <cell r="F535" t="str">
            <v>Kecepatan Rata-Rata Muatan/Isi</v>
          </cell>
          <cell r="O535" t="str">
            <v>Vi</v>
          </cell>
          <cell r="P535" t="str">
            <v>=</v>
          </cell>
          <cell r="Q535">
            <v>30</v>
          </cell>
          <cell r="R535" t="str">
            <v>KM/Jam</v>
          </cell>
        </row>
        <row r="536">
          <cell r="E536">
            <v>6</v>
          </cell>
          <cell r="F536" t="str">
            <v>Kecepatan Rata-Rata Kosong</v>
          </cell>
          <cell r="O536" t="str">
            <v>Vk</v>
          </cell>
          <cell r="P536" t="str">
            <v>=</v>
          </cell>
          <cell r="Q536">
            <v>50</v>
          </cell>
          <cell r="R536" t="str">
            <v>KM/Jam</v>
          </cell>
        </row>
        <row r="537">
          <cell r="E537">
            <v>7</v>
          </cell>
          <cell r="F537" t="str">
            <v>Waktu Siklus</v>
          </cell>
          <cell r="J537" t="str">
            <v>Ct</v>
          </cell>
          <cell r="K537" t="str">
            <v>=</v>
          </cell>
          <cell r="L537" t="str">
            <v>( T1+T2+T3 )</v>
          </cell>
          <cell r="P537" t="str">
            <v>=</v>
          </cell>
          <cell r="Q537">
            <v>4.2</v>
          </cell>
          <cell r="R537" t="str">
            <v>Menit</v>
          </cell>
        </row>
        <row r="538">
          <cell r="E538" t="str">
            <v>&gt;</v>
          </cell>
          <cell r="F538" t="str">
            <v>Waktu Tempuh Isi/Muat</v>
          </cell>
          <cell r="J538" t="str">
            <v>T1</v>
          </cell>
          <cell r="K538" t="str">
            <v>=</v>
          </cell>
          <cell r="L538" t="str">
            <v>( L/Vi )x60</v>
          </cell>
          <cell r="P538" t="str">
            <v>=</v>
          </cell>
          <cell r="Q538">
            <v>2</v>
          </cell>
          <cell r="R538" t="str">
            <v>Menit</v>
          </cell>
        </row>
        <row r="539">
          <cell r="E539" t="str">
            <v>&gt;</v>
          </cell>
          <cell r="F539" t="str">
            <v>Waktu Tempuh Kosong</v>
          </cell>
          <cell r="J539" t="str">
            <v>T2</v>
          </cell>
          <cell r="K539" t="str">
            <v>=</v>
          </cell>
          <cell r="L539" t="str">
            <v>( L/Vk )x60</v>
          </cell>
          <cell r="P539" t="str">
            <v>=</v>
          </cell>
          <cell r="Q539">
            <v>1.2</v>
          </cell>
          <cell r="R539" t="str">
            <v>Menit</v>
          </cell>
        </row>
        <row r="540">
          <cell r="E540" t="str">
            <v>&gt;</v>
          </cell>
          <cell r="F540" t="str">
            <v>Lain-lain</v>
          </cell>
          <cell r="J540" t="str">
            <v>T3</v>
          </cell>
          <cell r="K540" t="str">
            <v>=</v>
          </cell>
          <cell r="P540" t="str">
            <v>=</v>
          </cell>
          <cell r="Q540">
            <v>1</v>
          </cell>
          <cell r="R540" t="str">
            <v>Menit</v>
          </cell>
        </row>
        <row r="542">
          <cell r="E542">
            <v>7</v>
          </cell>
          <cell r="F542" t="str">
            <v xml:space="preserve">Kapaisitas Produksi/Jam </v>
          </cell>
          <cell r="J542" t="str">
            <v>Qdt</v>
          </cell>
          <cell r="K542" t="str">
            <v>=</v>
          </cell>
          <cell r="L542" t="str">
            <v xml:space="preserve"> q.Fm.60</v>
          </cell>
          <cell r="P542" t="str">
            <v>=</v>
          </cell>
          <cell r="Q542">
            <v>47.619047619047613</v>
          </cell>
          <cell r="R542" t="str">
            <v>m3/jam</v>
          </cell>
        </row>
        <row r="543">
          <cell r="L543" t="str">
            <v>Ct.Fk</v>
          </cell>
        </row>
        <row r="545">
          <cell r="E545">
            <v>8</v>
          </cell>
          <cell r="F545" t="str">
            <v>Koefisien Alat/m3</v>
          </cell>
          <cell r="K545" t="str">
            <v>=</v>
          </cell>
          <cell r="L545" t="str">
            <v>1/Qdt</v>
          </cell>
          <cell r="P545" t="str">
            <v>=</v>
          </cell>
          <cell r="Q545">
            <v>2.1000000000000001E-2</v>
          </cell>
          <cell r="R545" t="str">
            <v>Jam</v>
          </cell>
        </row>
        <row r="547">
          <cell r="D547" t="str">
            <v>c</v>
          </cell>
          <cell r="E547" t="str">
            <v>Alat Bantu</v>
          </cell>
          <cell r="P547" t="str">
            <v>=</v>
          </cell>
          <cell r="Q547">
            <v>1</v>
          </cell>
          <cell r="R547" t="str">
            <v>Ls</v>
          </cell>
        </row>
        <row r="695">
          <cell r="C695" t="str">
            <v>Nomor Mata Pembayaran</v>
          </cell>
          <cell r="G695" t="str">
            <v>:</v>
          </cell>
          <cell r="H695" t="str">
            <v>7.3 (1)</v>
          </cell>
        </row>
        <row r="696">
          <cell r="C696" t="str">
            <v>Jenis Pekerjaan</v>
          </cell>
          <cell r="G696" t="str">
            <v>:</v>
          </cell>
          <cell r="H696" t="str">
            <v>Baja Tulangan U-24 Polos</v>
          </cell>
        </row>
        <row r="697">
          <cell r="C697" t="str">
            <v>Perkiraan Kuantitas</v>
          </cell>
          <cell r="G697" t="str">
            <v>:</v>
          </cell>
          <cell r="H697">
            <v>1152</v>
          </cell>
          <cell r="I697" t="str">
            <v>Kg</v>
          </cell>
        </row>
        <row r="700">
          <cell r="C700">
            <v>1</v>
          </cell>
          <cell r="D700" t="str">
            <v>Asumsi-asumsi umum :</v>
          </cell>
        </row>
        <row r="701">
          <cell r="D701" t="str">
            <v>&gt;</v>
          </cell>
          <cell r="E701" t="str">
            <v>Terkait dengan produksi Concrete Mixer/beton</v>
          </cell>
          <cell r="P701" t="str">
            <v>=</v>
          </cell>
          <cell r="Q701">
            <v>4.2666666666666666</v>
          </cell>
          <cell r="R701" t="str">
            <v>M3/Jm</v>
          </cell>
        </row>
        <row r="702">
          <cell r="D702" t="str">
            <v>&gt;</v>
          </cell>
          <cell r="E702" t="str">
            <v>Rata-rata kebutuhan besi per-m3 beton</v>
          </cell>
          <cell r="P702" t="str">
            <v>=</v>
          </cell>
          <cell r="Q702">
            <v>120</v>
          </cell>
          <cell r="R702" t="str">
            <v>Kg</v>
          </cell>
        </row>
        <row r="703">
          <cell r="D703" t="str">
            <v>&gt;</v>
          </cell>
          <cell r="E703" t="str">
            <v>Kapasitas produksi per-hari</v>
          </cell>
          <cell r="P703" t="str">
            <v>=</v>
          </cell>
          <cell r="Q703">
            <v>354</v>
          </cell>
          <cell r="R703" t="str">
            <v>Kg/Jam</v>
          </cell>
        </row>
        <row r="705">
          <cell r="C705">
            <v>2</v>
          </cell>
          <cell r="D705" t="str">
            <v>Tenaga Kerja</v>
          </cell>
        </row>
        <row r="706">
          <cell r="E706" t="str">
            <v>a</v>
          </cell>
          <cell r="F706" t="str">
            <v>Pekerja</v>
          </cell>
          <cell r="N706">
            <v>40</v>
          </cell>
          <cell r="O706" t="str">
            <v>org</v>
          </cell>
          <cell r="P706" t="str">
            <v>=</v>
          </cell>
          <cell r="Q706">
            <v>0.113</v>
          </cell>
          <cell r="R706" t="str">
            <v>Jam</v>
          </cell>
        </row>
        <row r="707">
          <cell r="E707" t="str">
            <v>b</v>
          </cell>
          <cell r="F707" t="str">
            <v>Mandor</v>
          </cell>
          <cell r="N707">
            <v>3</v>
          </cell>
          <cell r="O707" t="str">
            <v>org</v>
          </cell>
          <cell r="P707" t="str">
            <v>=</v>
          </cell>
          <cell r="Q707">
            <v>8.0000000000000002E-3</v>
          </cell>
          <cell r="R707" t="str">
            <v>Jam</v>
          </cell>
        </row>
        <row r="708">
          <cell r="E708" t="str">
            <v>c</v>
          </cell>
          <cell r="F708" t="str">
            <v>Tukang</v>
          </cell>
          <cell r="N708">
            <v>60</v>
          </cell>
          <cell r="O708" t="str">
            <v>org</v>
          </cell>
          <cell r="P708" t="str">
            <v>=</v>
          </cell>
          <cell r="Q708">
            <v>0.16900000000000001</v>
          </cell>
          <cell r="R708" t="str">
            <v>Jam</v>
          </cell>
        </row>
        <row r="710">
          <cell r="C710">
            <v>3</v>
          </cell>
          <cell r="D710" t="str">
            <v>Bahan</v>
          </cell>
        </row>
        <row r="711">
          <cell r="E711" t="str">
            <v>a</v>
          </cell>
          <cell r="F711" t="str">
            <v>Besi Beton</v>
          </cell>
          <cell r="P711" t="str">
            <v>=</v>
          </cell>
          <cell r="Q711">
            <v>1.05</v>
          </cell>
          <cell r="R711" t="str">
            <v>Kg</v>
          </cell>
        </row>
        <row r="712">
          <cell r="E712" t="str">
            <v>b</v>
          </cell>
          <cell r="F712" t="str">
            <v>Kawat Beton</v>
          </cell>
          <cell r="P712" t="str">
            <v>=</v>
          </cell>
          <cell r="Q712">
            <v>0.20317460317460317</v>
          </cell>
          <cell r="R712" t="str">
            <v>Kg</v>
          </cell>
        </row>
        <row r="714">
          <cell r="C714">
            <v>4</v>
          </cell>
          <cell r="D714" t="str">
            <v>Peralatan yang digunakan :</v>
          </cell>
        </row>
        <row r="715">
          <cell r="E715" t="str">
            <v>a</v>
          </cell>
          <cell r="F715" t="str">
            <v>Alat Bantu</v>
          </cell>
          <cell r="P715" t="str">
            <v>=</v>
          </cell>
          <cell r="Q715">
            <v>1</v>
          </cell>
          <cell r="R715" t="str">
            <v>Ls</v>
          </cell>
        </row>
        <row r="716">
          <cell r="F716" t="str">
            <v>-</v>
          </cell>
          <cell r="G716" t="str">
            <v>Bar Cutter, Tang, Gergaji Besi, Dll</v>
          </cell>
        </row>
        <row r="720">
          <cell r="C720" t="str">
            <v>Nomor Mata Pembayaran</v>
          </cell>
          <cell r="G720" t="str">
            <v>:</v>
          </cell>
          <cell r="H720" t="str">
            <v>7.3 (3)</v>
          </cell>
        </row>
        <row r="721">
          <cell r="C721" t="str">
            <v>Jenis Pekerjaan</v>
          </cell>
          <cell r="G721" t="str">
            <v>:</v>
          </cell>
          <cell r="H721" t="str">
            <v>Baja Tulangan U-32 Ulir</v>
          </cell>
        </row>
        <row r="722">
          <cell r="C722" t="str">
            <v>Perkiraan Kuantitas</v>
          </cell>
          <cell r="G722" t="str">
            <v>:</v>
          </cell>
          <cell r="H722">
            <v>0</v>
          </cell>
          <cell r="I722" t="str">
            <v>Kg</v>
          </cell>
        </row>
        <row r="725">
          <cell r="C725">
            <v>1</v>
          </cell>
          <cell r="D725" t="str">
            <v>Asumsi-asumsi umum :</v>
          </cell>
        </row>
        <row r="726">
          <cell r="D726" t="str">
            <v>&gt;</v>
          </cell>
          <cell r="E726" t="str">
            <v>Terkait dengan produksi Concrete Mixer/beton</v>
          </cell>
          <cell r="P726" t="str">
            <v>=</v>
          </cell>
          <cell r="Q726">
            <v>4.2666666666666666</v>
          </cell>
          <cell r="R726" t="str">
            <v>M3/Jm</v>
          </cell>
        </row>
        <row r="727">
          <cell r="D727" t="str">
            <v>&gt;</v>
          </cell>
          <cell r="E727" t="str">
            <v>Rata-rata kebutuhan besi per-m3 beton</v>
          </cell>
          <cell r="P727" t="str">
            <v>=</v>
          </cell>
          <cell r="Q727">
            <v>120</v>
          </cell>
          <cell r="R727" t="str">
            <v>Kg</v>
          </cell>
        </row>
        <row r="728">
          <cell r="D728" t="str">
            <v>&gt;</v>
          </cell>
          <cell r="E728" t="str">
            <v>Kapasitas produksi per-hari</v>
          </cell>
          <cell r="P728" t="str">
            <v>=</v>
          </cell>
          <cell r="Q728">
            <v>354</v>
          </cell>
          <cell r="R728" t="str">
            <v>Kg/Jam</v>
          </cell>
        </row>
        <row r="730">
          <cell r="C730">
            <v>2</v>
          </cell>
          <cell r="D730" t="str">
            <v>Tenaga Kerja</v>
          </cell>
        </row>
        <row r="731">
          <cell r="E731" t="str">
            <v>a</v>
          </cell>
          <cell r="F731" t="str">
            <v>Pekerja</v>
          </cell>
          <cell r="N731">
            <v>44</v>
          </cell>
          <cell r="O731" t="str">
            <v>org</v>
          </cell>
          <cell r="P731" t="str">
            <v>=</v>
          </cell>
          <cell r="Q731">
            <v>0.124</v>
          </cell>
          <cell r="R731" t="str">
            <v>Jam</v>
          </cell>
        </row>
        <row r="732">
          <cell r="E732" t="str">
            <v>b</v>
          </cell>
          <cell r="F732" t="str">
            <v>Mandor</v>
          </cell>
          <cell r="N732">
            <v>4</v>
          </cell>
          <cell r="O732" t="str">
            <v>org</v>
          </cell>
          <cell r="P732" t="str">
            <v>=</v>
          </cell>
          <cell r="Q732">
            <v>1.0999999999999999E-2</v>
          </cell>
          <cell r="R732" t="str">
            <v>Jam</v>
          </cell>
        </row>
        <row r="733">
          <cell r="E733" t="str">
            <v>c</v>
          </cell>
          <cell r="F733" t="str">
            <v>Tukang</v>
          </cell>
          <cell r="N733">
            <v>66</v>
          </cell>
          <cell r="O733" t="str">
            <v>org</v>
          </cell>
          <cell r="P733" t="str">
            <v>=</v>
          </cell>
          <cell r="Q733">
            <v>0.186</v>
          </cell>
          <cell r="R733" t="str">
            <v>Jam</v>
          </cell>
        </row>
        <row r="735">
          <cell r="C735">
            <v>3</v>
          </cell>
          <cell r="D735" t="str">
            <v>Bahan</v>
          </cell>
        </row>
        <row r="736">
          <cell r="E736" t="str">
            <v>a</v>
          </cell>
          <cell r="F736" t="str">
            <v>Besi Beton</v>
          </cell>
          <cell r="P736" t="str">
            <v>=</v>
          </cell>
          <cell r="Q736">
            <v>1.05</v>
          </cell>
          <cell r="R736" t="str">
            <v>Kg</v>
          </cell>
        </row>
        <row r="737">
          <cell r="E737" t="str">
            <v>b</v>
          </cell>
          <cell r="F737" t="str">
            <v>Kawat Beton</v>
          </cell>
          <cell r="P737" t="str">
            <v>=</v>
          </cell>
          <cell r="Q737">
            <v>0.20317460317460317</v>
          </cell>
          <cell r="R737" t="str">
            <v>Kg</v>
          </cell>
        </row>
        <row r="739">
          <cell r="C739">
            <v>4</v>
          </cell>
          <cell r="D739" t="str">
            <v>Peralatan yang digunakan :</v>
          </cell>
        </row>
        <row r="740">
          <cell r="E740" t="str">
            <v>a</v>
          </cell>
          <cell r="F740" t="str">
            <v>Alat Bantu</v>
          </cell>
          <cell r="P740" t="str">
            <v>=</v>
          </cell>
          <cell r="Q740">
            <v>1</v>
          </cell>
          <cell r="R740" t="str">
            <v>Ls</v>
          </cell>
        </row>
        <row r="741">
          <cell r="F741" t="str">
            <v>-</v>
          </cell>
          <cell r="G741" t="str">
            <v>Bar Cutter, Tang, Gergaji Besi, Dll</v>
          </cell>
        </row>
        <row r="745">
          <cell r="C745" t="str">
            <v>Nomor Mata Pembayaran</v>
          </cell>
          <cell r="G745" t="str">
            <v>:</v>
          </cell>
          <cell r="H745" t="e">
            <v>#REF!</v>
          </cell>
        </row>
        <row r="746">
          <cell r="C746" t="str">
            <v>Jenis Pekerjaan</v>
          </cell>
          <cell r="G746" t="str">
            <v>:</v>
          </cell>
          <cell r="H746" t="e">
            <v>#REF!</v>
          </cell>
        </row>
        <row r="747">
          <cell r="C747" t="str">
            <v>Perkiraan Kuantitas</v>
          </cell>
          <cell r="G747" t="str">
            <v>:</v>
          </cell>
          <cell r="H747" t="e">
            <v>#REF!</v>
          </cell>
          <cell r="I747" t="e">
            <v>#REF!</v>
          </cell>
        </row>
        <row r="750">
          <cell r="C750">
            <v>1</v>
          </cell>
          <cell r="D750" t="str">
            <v>Asumsi-asumsi umum :</v>
          </cell>
        </row>
        <row r="751">
          <cell r="D751" t="str">
            <v>&gt;</v>
          </cell>
          <cell r="E751" t="str">
            <v>Material di terima dari pemilik proyek</v>
          </cell>
        </row>
        <row r="752">
          <cell r="D752" t="str">
            <v>&gt;</v>
          </cell>
          <cell r="E752" t="str">
            <v>Kontraktor hanya bertanggung jawab setelah komponen rangka diterima/sampai di Lokasi Proyek/Base Camp dengan</v>
          </cell>
        </row>
        <row r="753">
          <cell r="E753" t="str">
            <v>lengkap dan untuh.</v>
          </cell>
        </row>
        <row r="754">
          <cell r="D754" t="str">
            <v>&gt;</v>
          </cell>
          <cell r="E754" t="str">
            <v>Dari Jakarta menggunakan sarana transportasi laut sampai Pelabuhan Ende</v>
          </cell>
        </row>
        <row r="755">
          <cell r="D755" t="str">
            <v>&gt;</v>
          </cell>
          <cell r="E755" t="str">
            <v>Menaikan/Menurunkan dari dan ke Flat Bed Truck dengan Crane, kemudian diangkut ke Lokasi Pek.</v>
          </cell>
        </row>
        <row r="756">
          <cell r="D756" t="str">
            <v>&gt;</v>
          </cell>
          <cell r="E756" t="str">
            <v>Diperlukan alat bantu dan tenaga manusia untuk menaikan/menurunkan rangka baja tersebut</v>
          </cell>
        </row>
        <row r="758">
          <cell r="C758">
            <v>2</v>
          </cell>
          <cell r="D758" t="str">
            <v>Tenaga Kerja</v>
          </cell>
        </row>
        <row r="759">
          <cell r="E759" t="str">
            <v>Produksi Alat Dominan :</v>
          </cell>
          <cell r="L759">
            <v>50</v>
          </cell>
          <cell r="N759" t="str">
            <v>Org/Jm</v>
          </cell>
          <cell r="P759" t="str">
            <v>=</v>
          </cell>
          <cell r="Q759">
            <v>8.3000000000000001E-3</v>
          </cell>
          <cell r="R759" t="str">
            <v>Jam</v>
          </cell>
        </row>
        <row r="760">
          <cell r="E760" t="str">
            <v>Produksi Lapen / hari</v>
          </cell>
          <cell r="L760">
            <v>5</v>
          </cell>
          <cell r="N760" t="str">
            <v>Org/Jm</v>
          </cell>
          <cell r="P760" t="str">
            <v>=</v>
          </cell>
          <cell r="Q760">
            <v>8.0000000000000004E-4</v>
          </cell>
          <cell r="R760" t="str">
            <v>Jam</v>
          </cell>
        </row>
        <row r="762">
          <cell r="C762">
            <v>3</v>
          </cell>
          <cell r="D762" t="str">
            <v>Bahan</v>
          </cell>
        </row>
        <row r="763">
          <cell r="D763" t="str">
            <v>Tidak menggunakan bahan.</v>
          </cell>
        </row>
        <row r="765">
          <cell r="C765">
            <v>4</v>
          </cell>
          <cell r="D765" t="str">
            <v>Peralatan yang digunakan :</v>
          </cell>
        </row>
        <row r="766">
          <cell r="D766" t="str">
            <v>a</v>
          </cell>
          <cell r="E766" t="str">
            <v>Crane</v>
          </cell>
          <cell r="P766" t="str">
            <v>=</v>
          </cell>
          <cell r="Q766">
            <v>1E-4</v>
          </cell>
          <cell r="R766" t="str">
            <v>Jam</v>
          </cell>
        </row>
        <row r="767">
          <cell r="D767" t="str">
            <v>b</v>
          </cell>
          <cell r="E767" t="str">
            <v>Flat Bed Truck (Sebagai Acuan/Dominan)</v>
          </cell>
          <cell r="L767">
            <v>6000</v>
          </cell>
          <cell r="N767" t="str">
            <v>Kg/Jam</v>
          </cell>
          <cell r="P767" t="str">
            <v>=</v>
          </cell>
          <cell r="Q767">
            <v>2.0000000000000001E-4</v>
          </cell>
          <cell r="R767" t="str">
            <v>Jam</v>
          </cell>
        </row>
        <row r="768">
          <cell r="D768" t="str">
            <v>c</v>
          </cell>
          <cell r="E768" t="str">
            <v>Alat Bantu</v>
          </cell>
          <cell r="P768" t="str">
            <v>=</v>
          </cell>
          <cell r="Q768">
            <v>1</v>
          </cell>
          <cell r="R768" t="str">
            <v>Jam</v>
          </cell>
        </row>
        <row r="770">
          <cell r="D770" t="str">
            <v>a</v>
          </cell>
          <cell r="E770" t="str">
            <v>Crane 25 - 30 Ton</v>
          </cell>
        </row>
        <row r="771">
          <cell r="E771">
            <v>1</v>
          </cell>
          <cell r="F771" t="str">
            <v>Kapasitas Alat</v>
          </cell>
          <cell r="O771" t="str">
            <v>q</v>
          </cell>
          <cell r="P771" t="str">
            <v>=</v>
          </cell>
          <cell r="Q771">
            <v>16</v>
          </cell>
          <cell r="R771" t="str">
            <v>Ton</v>
          </cell>
        </row>
        <row r="772">
          <cell r="E772">
            <v>2</v>
          </cell>
          <cell r="F772" t="str">
            <v>Faktor Efisiensi</v>
          </cell>
          <cell r="O772" t="str">
            <v>Fa</v>
          </cell>
          <cell r="P772" t="str">
            <v>=</v>
          </cell>
          <cell r="Q772">
            <v>0.5</v>
          </cell>
          <cell r="R772" t="str">
            <v>-</v>
          </cell>
        </row>
        <row r="773">
          <cell r="E773">
            <v>3</v>
          </cell>
          <cell r="F773" t="str">
            <v>Waktu Siklus</v>
          </cell>
          <cell r="I773" t="str">
            <v>Ct</v>
          </cell>
          <cell r="J773" t="str">
            <v>=</v>
          </cell>
          <cell r="K773" t="str">
            <v>( T1+T2 )</v>
          </cell>
          <cell r="P773" t="str">
            <v>=</v>
          </cell>
          <cell r="Q773">
            <v>42</v>
          </cell>
          <cell r="R773" t="str">
            <v>Menit</v>
          </cell>
        </row>
        <row r="774">
          <cell r="E774" t="str">
            <v>-</v>
          </cell>
          <cell r="F774" t="str">
            <v>Waktu Muat</v>
          </cell>
          <cell r="K774" t="str">
            <v>T1</v>
          </cell>
          <cell r="P774" t="str">
            <v>=</v>
          </cell>
          <cell r="Q774">
            <v>40</v>
          </cell>
          <cell r="R774" t="str">
            <v>Menit</v>
          </cell>
        </row>
        <row r="775">
          <cell r="E775" t="str">
            <v>-</v>
          </cell>
          <cell r="F775" t="str">
            <v>Waktu Putar, Dll</v>
          </cell>
          <cell r="K775" t="str">
            <v>T2</v>
          </cell>
          <cell r="P775" t="str">
            <v>=</v>
          </cell>
          <cell r="Q775">
            <v>2</v>
          </cell>
          <cell r="R775" t="str">
            <v>Menit</v>
          </cell>
        </row>
        <row r="777">
          <cell r="E777">
            <v>4</v>
          </cell>
          <cell r="F777" t="str">
            <v>Kapaisitas Produksi/Jam</v>
          </cell>
          <cell r="I777" t="str">
            <v>Qtc</v>
          </cell>
          <cell r="J777" t="str">
            <v>=</v>
          </cell>
          <cell r="K777" t="str">
            <v>q.Fa.60</v>
          </cell>
          <cell r="P777" t="str">
            <v>=</v>
          </cell>
          <cell r="Q777">
            <v>11.428571428571429</v>
          </cell>
          <cell r="R777" t="str">
            <v>Ton</v>
          </cell>
        </row>
        <row r="778">
          <cell r="K778" t="str">
            <v>Ct</v>
          </cell>
          <cell r="P778" t="str">
            <v>~</v>
          </cell>
          <cell r="Q778">
            <v>11429</v>
          </cell>
          <cell r="R778" t="str">
            <v>Kg/Jam</v>
          </cell>
        </row>
        <row r="780">
          <cell r="E780">
            <v>5</v>
          </cell>
          <cell r="F780" t="str">
            <v>Koefisien alat/Jam</v>
          </cell>
          <cell r="J780" t="str">
            <v>=</v>
          </cell>
          <cell r="K780" t="str">
            <v>1/Qtc</v>
          </cell>
          <cell r="P780" t="str">
            <v>=</v>
          </cell>
          <cell r="Q780">
            <v>1E-4</v>
          </cell>
          <cell r="R780" t="str">
            <v>Jam</v>
          </cell>
        </row>
        <row r="783">
          <cell r="D783" t="str">
            <v>b</v>
          </cell>
          <cell r="E783" t="str">
            <v>Flat Bed Truck</v>
          </cell>
        </row>
        <row r="784">
          <cell r="E784">
            <v>1</v>
          </cell>
          <cell r="F784" t="str">
            <v>Kapasitas Angkut</v>
          </cell>
          <cell r="O784" t="str">
            <v>q</v>
          </cell>
          <cell r="P784" t="str">
            <v>=</v>
          </cell>
          <cell r="Q784">
            <v>8</v>
          </cell>
          <cell r="R784" t="str">
            <v>Ton</v>
          </cell>
        </row>
        <row r="785">
          <cell r="E785">
            <v>2</v>
          </cell>
          <cell r="F785" t="str">
            <v>Faktor Efisiensi</v>
          </cell>
          <cell r="O785" t="str">
            <v>Fa</v>
          </cell>
          <cell r="P785" t="str">
            <v>=</v>
          </cell>
          <cell r="Q785">
            <v>0.75</v>
          </cell>
          <cell r="R785" t="str">
            <v>-</v>
          </cell>
        </row>
        <row r="786">
          <cell r="E786">
            <v>3</v>
          </cell>
          <cell r="F786" t="str">
            <v>Jarak Angkut</v>
          </cell>
          <cell r="O786" t="str">
            <v>L</v>
          </cell>
          <cell r="P786" t="str">
            <v>=</v>
          </cell>
          <cell r="Q786">
            <v>10</v>
          </cell>
          <cell r="R786" t="str">
            <v>Km</v>
          </cell>
        </row>
        <row r="787">
          <cell r="E787">
            <v>4</v>
          </cell>
          <cell r="F787" t="str">
            <v>Kecepatan Rata-rata Muatan</v>
          </cell>
          <cell r="O787" t="str">
            <v>v1</v>
          </cell>
          <cell r="P787" t="str">
            <v>=</v>
          </cell>
          <cell r="Q787">
            <v>30</v>
          </cell>
          <cell r="R787" t="str">
            <v>Km/jam</v>
          </cell>
        </row>
        <row r="788">
          <cell r="E788">
            <v>5</v>
          </cell>
          <cell r="F788" t="str">
            <v>Kecepatan Rata-rata Kosong</v>
          </cell>
          <cell r="O788" t="str">
            <v>v2</v>
          </cell>
          <cell r="P788" t="str">
            <v>=</v>
          </cell>
          <cell r="Q788">
            <v>40</v>
          </cell>
          <cell r="R788" t="str">
            <v>Km/jam</v>
          </cell>
        </row>
        <row r="789">
          <cell r="E789">
            <v>6</v>
          </cell>
          <cell r="F789" t="str">
            <v>Siklus Waktu</v>
          </cell>
          <cell r="I789" t="str">
            <v>Ct</v>
          </cell>
          <cell r="J789" t="str">
            <v>=</v>
          </cell>
          <cell r="K789" t="str">
            <v>(T1+T2+T3+T4)</v>
          </cell>
          <cell r="P789" t="str">
            <v>=</v>
          </cell>
          <cell r="Q789">
            <v>60</v>
          </cell>
          <cell r="R789" t="str">
            <v>Menit</v>
          </cell>
        </row>
        <row r="790">
          <cell r="E790" t="str">
            <v>&gt;</v>
          </cell>
          <cell r="F790" t="str">
            <v>Waktu Tempuh Isi</v>
          </cell>
          <cell r="K790" t="str">
            <v>T1</v>
          </cell>
          <cell r="P790" t="str">
            <v>=</v>
          </cell>
          <cell r="Q790">
            <v>20</v>
          </cell>
          <cell r="R790" t="str">
            <v>Menit</v>
          </cell>
        </row>
        <row r="791">
          <cell r="E791" t="str">
            <v>&gt;</v>
          </cell>
          <cell r="F791" t="str">
            <v>Waktu Tempuh Kosong</v>
          </cell>
          <cell r="K791" t="str">
            <v>T2</v>
          </cell>
          <cell r="P791" t="str">
            <v>=</v>
          </cell>
          <cell r="Q791">
            <v>15</v>
          </cell>
          <cell r="R791" t="str">
            <v>Menit</v>
          </cell>
        </row>
        <row r="792">
          <cell r="E792" t="str">
            <v>&gt;</v>
          </cell>
          <cell r="F792" t="str">
            <v>Waktu Untuk Muat</v>
          </cell>
          <cell r="K792" t="str">
            <v>T3</v>
          </cell>
          <cell r="P792" t="str">
            <v>=</v>
          </cell>
          <cell r="Q792">
            <v>10</v>
          </cell>
          <cell r="R792" t="str">
            <v>Menit</v>
          </cell>
        </row>
        <row r="793">
          <cell r="E793" t="str">
            <v>&gt;</v>
          </cell>
          <cell r="F793" t="str">
            <v>Waktu Untuk Bongkar</v>
          </cell>
          <cell r="K793" t="str">
            <v>T4</v>
          </cell>
          <cell r="P793" t="str">
            <v>=</v>
          </cell>
          <cell r="Q793">
            <v>15</v>
          </cell>
          <cell r="R793" t="str">
            <v>Menit</v>
          </cell>
        </row>
        <row r="795">
          <cell r="E795">
            <v>7</v>
          </cell>
          <cell r="F795" t="str">
            <v xml:space="preserve">Kapasitas Produksi/Jam </v>
          </cell>
          <cell r="I795" t="str">
            <v>Qft</v>
          </cell>
          <cell r="J795" t="str">
            <v>=</v>
          </cell>
          <cell r="K795" t="str">
            <v xml:space="preserve"> q.Fa.60x1000</v>
          </cell>
          <cell r="P795" t="str">
            <v>=</v>
          </cell>
          <cell r="Q795">
            <v>6000</v>
          </cell>
          <cell r="R795" t="str">
            <v>Kg/Jam</v>
          </cell>
        </row>
        <row r="796">
          <cell r="K796" t="str">
            <v>Ct</v>
          </cell>
        </row>
        <row r="798">
          <cell r="E798">
            <v>8</v>
          </cell>
          <cell r="F798" t="str">
            <v>Koefisien Alat/Jam</v>
          </cell>
          <cell r="J798" t="str">
            <v>=</v>
          </cell>
          <cell r="K798" t="str">
            <v>1/Qft</v>
          </cell>
          <cell r="P798" t="str">
            <v>=</v>
          </cell>
          <cell r="Q798">
            <v>2.0000000000000001E-4</v>
          </cell>
          <cell r="R798" t="str">
            <v>Jam</v>
          </cell>
        </row>
        <row r="800">
          <cell r="D800" t="str">
            <v>c</v>
          </cell>
          <cell r="E800" t="str">
            <v>Alat Bantu</v>
          </cell>
        </row>
        <row r="804">
          <cell r="C804" t="str">
            <v>Nomor Mata Pembayaran</v>
          </cell>
          <cell r="G804" t="str">
            <v>:</v>
          </cell>
          <cell r="H804" t="str">
            <v>7.1 (5)</v>
          </cell>
        </row>
        <row r="805">
          <cell r="C805" t="str">
            <v>Jenis Pekerjaan</v>
          </cell>
          <cell r="G805" t="str">
            <v>:</v>
          </cell>
          <cell r="H805" t="str">
            <v>Beton K-250</v>
          </cell>
        </row>
        <row r="806">
          <cell r="C806" t="str">
            <v>Perkiraan Kuantitas</v>
          </cell>
          <cell r="G806" t="str">
            <v>:</v>
          </cell>
          <cell r="H806">
            <v>9.6</v>
          </cell>
          <cell r="I806" t="str">
            <v>M3</v>
          </cell>
        </row>
        <row r="809">
          <cell r="C809">
            <v>1</v>
          </cell>
          <cell r="D809" t="str">
            <v>Asumsi-asumsi umum :</v>
          </cell>
        </row>
        <row r="810">
          <cell r="D810" t="str">
            <v>-</v>
          </cell>
          <cell r="E810" t="str">
            <v>Menggunakan alat (cara mekanik)</v>
          </cell>
        </row>
        <row r="811">
          <cell r="D811" t="str">
            <v>-</v>
          </cell>
          <cell r="E811" t="str">
            <v>Lokasi pekerjaan : sepanjang jalan</v>
          </cell>
        </row>
        <row r="812">
          <cell r="D812" t="str">
            <v>-</v>
          </cell>
          <cell r="E812" t="str">
            <v>Bahan dasar (batu, pasir dan semen) diterima</v>
          </cell>
        </row>
        <row r="813">
          <cell r="D813" t="str">
            <v>-</v>
          </cell>
          <cell r="E813" t="str">
            <v>seluruhnya di lokasi pekerjaan</v>
          </cell>
        </row>
        <row r="814">
          <cell r="D814" t="str">
            <v>-</v>
          </cell>
          <cell r="E814" t="str">
            <v>Jarak rata-rata Base camp ke lokasi pekerjaan</v>
          </cell>
          <cell r="O814" t="str">
            <v>L</v>
          </cell>
          <cell r="P814" t="str">
            <v>=</v>
          </cell>
          <cell r="Q814">
            <v>5</v>
          </cell>
          <cell r="R814" t="str">
            <v>KM</v>
          </cell>
        </row>
        <row r="815">
          <cell r="D815" t="str">
            <v>-</v>
          </cell>
          <cell r="E815" t="str">
            <v>Jam kerja efektif per-hari</v>
          </cell>
          <cell r="O815" t="str">
            <v>Tk</v>
          </cell>
          <cell r="P815" t="str">
            <v>=</v>
          </cell>
          <cell r="Q815">
            <v>6</v>
          </cell>
          <cell r="R815" t="str">
            <v>jam</v>
          </cell>
        </row>
        <row r="816">
          <cell r="D816" t="str">
            <v>-</v>
          </cell>
          <cell r="E816" t="str">
            <v>Kadar Semen  (Spesifikasi)</v>
          </cell>
          <cell r="K816" t="str">
            <v>: - Minimum</v>
          </cell>
          <cell r="O816" t="str">
            <v>Ks1</v>
          </cell>
          <cell r="P816" t="str">
            <v>=</v>
          </cell>
          <cell r="Q816">
            <v>340</v>
          </cell>
          <cell r="R816" t="str">
            <v>Kg/M3</v>
          </cell>
        </row>
        <row r="817">
          <cell r="K817" t="str">
            <v>: - Maksimum</v>
          </cell>
          <cell r="O817" t="str">
            <v>Ks2</v>
          </cell>
          <cell r="P817" t="str">
            <v>=</v>
          </cell>
          <cell r="Q817">
            <v>400</v>
          </cell>
          <cell r="R817" t="str">
            <v>Kg/M3</v>
          </cell>
        </row>
        <row r="818">
          <cell r="D818" t="str">
            <v>-</v>
          </cell>
          <cell r="E818" t="str">
            <v>Perbandingan Air/Semen Maksimum (Spesifikasi)</v>
          </cell>
          <cell r="O818" t="str">
            <v>Wcr</v>
          </cell>
          <cell r="P818" t="str">
            <v>=</v>
          </cell>
          <cell r="Q818">
            <v>0.5</v>
          </cell>
          <cell r="R818" t="str">
            <v>-</v>
          </cell>
        </row>
        <row r="819">
          <cell r="D819" t="str">
            <v>-</v>
          </cell>
          <cell r="E819" t="str">
            <v>Perbandingan Camp.</v>
          </cell>
          <cell r="J819">
            <v>1</v>
          </cell>
          <cell r="K819" t="str">
            <v>:  Semen</v>
          </cell>
          <cell r="O819" t="str">
            <v>Sm</v>
          </cell>
          <cell r="P819" t="str">
            <v>=</v>
          </cell>
          <cell r="Q819">
            <v>16.7</v>
          </cell>
          <cell r="R819" t="str">
            <v>%</v>
          </cell>
        </row>
        <row r="820">
          <cell r="J820">
            <v>2</v>
          </cell>
          <cell r="K820" t="str">
            <v>:  Pasir</v>
          </cell>
          <cell r="O820" t="str">
            <v>Ps</v>
          </cell>
          <cell r="P820" t="str">
            <v>=</v>
          </cell>
          <cell r="Q820">
            <v>33.299999999999997</v>
          </cell>
          <cell r="R820" t="str">
            <v>%</v>
          </cell>
        </row>
        <row r="821">
          <cell r="J821">
            <v>3</v>
          </cell>
          <cell r="K821" t="str">
            <v>:  Agregat Kasar</v>
          </cell>
          <cell r="O821" t="str">
            <v>Kr</v>
          </cell>
          <cell r="P821" t="str">
            <v>=</v>
          </cell>
          <cell r="Q821">
            <v>50</v>
          </cell>
          <cell r="R821" t="str">
            <v>%</v>
          </cell>
        </row>
        <row r="822">
          <cell r="D822" t="str">
            <v>-</v>
          </cell>
          <cell r="E822" t="str">
            <v>Berat Jenis Material :</v>
          </cell>
        </row>
        <row r="823">
          <cell r="E823" t="str">
            <v>a</v>
          </cell>
          <cell r="F823" t="str">
            <v>Beton</v>
          </cell>
          <cell r="O823" t="str">
            <v>D1</v>
          </cell>
          <cell r="P823" t="str">
            <v>=</v>
          </cell>
          <cell r="Q823">
            <v>2.4</v>
          </cell>
          <cell r="R823" t="str">
            <v>T/M3</v>
          </cell>
        </row>
        <row r="824">
          <cell r="E824" t="str">
            <v>b</v>
          </cell>
          <cell r="F824" t="str">
            <v>Semen</v>
          </cell>
          <cell r="O824" t="str">
            <v>D2</v>
          </cell>
          <cell r="P824" t="str">
            <v>=</v>
          </cell>
          <cell r="Q824">
            <v>1.44</v>
          </cell>
          <cell r="R824" t="str">
            <v>T/M3</v>
          </cell>
        </row>
        <row r="825">
          <cell r="E825" t="str">
            <v>c</v>
          </cell>
          <cell r="F825" t="str">
            <v>Pasir</v>
          </cell>
          <cell r="O825" t="str">
            <v>D3</v>
          </cell>
          <cell r="P825" t="str">
            <v>=</v>
          </cell>
          <cell r="Q825">
            <v>1.67</v>
          </cell>
          <cell r="R825" t="str">
            <v>T/M3</v>
          </cell>
        </row>
        <row r="826">
          <cell r="E826" t="str">
            <v>d</v>
          </cell>
          <cell r="F826" t="str">
            <v>Agregat Kasar</v>
          </cell>
          <cell r="O826" t="str">
            <v>D4</v>
          </cell>
          <cell r="P826" t="str">
            <v>=</v>
          </cell>
          <cell r="Q826">
            <v>1.8</v>
          </cell>
          <cell r="R826" t="str">
            <v>T/M3</v>
          </cell>
        </row>
        <row r="828">
          <cell r="C828">
            <v>2</v>
          </cell>
          <cell r="D828" t="str">
            <v>Bahan :</v>
          </cell>
        </row>
        <row r="829">
          <cell r="E829" t="str">
            <v>a</v>
          </cell>
          <cell r="F829" t="str">
            <v>Semen</v>
          </cell>
          <cell r="L829" t="str">
            <v>{Sm x D1 x 1000} :40</v>
          </cell>
          <cell r="P829" t="str">
            <v>=</v>
          </cell>
          <cell r="Q829">
            <v>10.02</v>
          </cell>
          <cell r="R829" t="str">
            <v>Zak</v>
          </cell>
        </row>
        <row r="830">
          <cell r="E830" t="str">
            <v>b</v>
          </cell>
          <cell r="F830" t="str">
            <v>Pasir Beton</v>
          </cell>
          <cell r="L830" t="str">
            <v>{(Ps x D1) : D3} x 1.05</v>
          </cell>
          <cell r="P830" t="str">
            <v>=</v>
          </cell>
          <cell r="Q830">
            <v>0.50249101796407181</v>
          </cell>
          <cell r="R830" t="str">
            <v>M3</v>
          </cell>
        </row>
        <row r="831">
          <cell r="E831" t="str">
            <v>c</v>
          </cell>
          <cell r="F831" t="str">
            <v>Batu Pecah</v>
          </cell>
          <cell r="L831" t="str">
            <v>{(Kr x D1) : D4} x 1.10</v>
          </cell>
          <cell r="P831" t="str">
            <v>=</v>
          </cell>
          <cell r="Q831">
            <v>0.73333333333333339</v>
          </cell>
          <cell r="R831" t="str">
            <v>M3</v>
          </cell>
        </row>
        <row r="832">
          <cell r="E832" t="str">
            <v>d</v>
          </cell>
          <cell r="F832" t="str">
            <v>Kayu Bekisting+Perancah</v>
          </cell>
          <cell r="P832" t="str">
            <v>=</v>
          </cell>
          <cell r="Q832">
            <v>0.36</v>
          </cell>
          <cell r="R832" t="str">
            <v>M3</v>
          </cell>
        </row>
        <row r="833">
          <cell r="E833" t="str">
            <v>e</v>
          </cell>
          <cell r="F833" t="str">
            <v>Paku</v>
          </cell>
          <cell r="P833" t="str">
            <v>=</v>
          </cell>
          <cell r="Q833">
            <v>3.5</v>
          </cell>
          <cell r="R833" t="str">
            <v>Kg</v>
          </cell>
        </row>
        <row r="835">
          <cell r="C835">
            <v>3</v>
          </cell>
          <cell r="D835" t="str">
            <v>Peralatan yang digunakan :</v>
          </cell>
        </row>
        <row r="836">
          <cell r="D836" t="str">
            <v>a</v>
          </cell>
          <cell r="E836" t="str">
            <v>Concrete Mixer</v>
          </cell>
        </row>
        <row r="837">
          <cell r="E837" t="str">
            <v>-</v>
          </cell>
          <cell r="F837" t="str">
            <v>Kapasitas Alat</v>
          </cell>
          <cell r="O837" t="str">
            <v>V</v>
          </cell>
          <cell r="P837" t="str">
            <v>=</v>
          </cell>
          <cell r="Q837">
            <v>500</v>
          </cell>
          <cell r="R837" t="str">
            <v>liter</v>
          </cell>
        </row>
        <row r="838">
          <cell r="E838" t="str">
            <v>-</v>
          </cell>
          <cell r="F838" t="str">
            <v>Faktor Efisiensi Alat</v>
          </cell>
          <cell r="O838" t="str">
            <v>Fa</v>
          </cell>
          <cell r="P838" t="str">
            <v>=</v>
          </cell>
          <cell r="Q838">
            <v>0.83</v>
          </cell>
          <cell r="R838" t="str">
            <v>-</v>
          </cell>
        </row>
        <row r="839">
          <cell r="E839" t="str">
            <v>-</v>
          </cell>
          <cell r="F839" t="str">
            <v>Waktu siklus   :</v>
          </cell>
          <cell r="L839" t="str">
            <v>(T1 +T2 +T3 +T4)</v>
          </cell>
          <cell r="O839" t="str">
            <v>Ts</v>
          </cell>
          <cell r="P839" t="str">
            <v>=</v>
          </cell>
        </row>
        <row r="840">
          <cell r="F840" t="str">
            <v>- Memuat</v>
          </cell>
          <cell r="O840" t="str">
            <v>T1</v>
          </cell>
          <cell r="P840" t="str">
            <v>=</v>
          </cell>
          <cell r="Q840">
            <v>3</v>
          </cell>
          <cell r="R840" t="str">
            <v>menit</v>
          </cell>
        </row>
        <row r="841">
          <cell r="F841" t="str">
            <v>- Mengaduk</v>
          </cell>
          <cell r="O841" t="str">
            <v>T2</v>
          </cell>
          <cell r="P841" t="str">
            <v>=</v>
          </cell>
          <cell r="Q841">
            <v>2</v>
          </cell>
          <cell r="R841" t="str">
            <v>menit</v>
          </cell>
        </row>
        <row r="842">
          <cell r="F842" t="str">
            <v>- Menuang</v>
          </cell>
          <cell r="O842" t="str">
            <v>T3</v>
          </cell>
          <cell r="P842" t="str">
            <v>=</v>
          </cell>
          <cell r="Q842">
            <v>3</v>
          </cell>
          <cell r="R842" t="str">
            <v>menit</v>
          </cell>
        </row>
        <row r="843">
          <cell r="F843" t="str">
            <v>- Tunggu, dll.</v>
          </cell>
          <cell r="O843" t="str">
            <v>T4</v>
          </cell>
          <cell r="P843" t="str">
            <v>=</v>
          </cell>
          <cell r="Q843">
            <v>3</v>
          </cell>
          <cell r="R843" t="str">
            <v>menit</v>
          </cell>
        </row>
        <row r="844">
          <cell r="O844" t="str">
            <v>Ts</v>
          </cell>
          <cell r="P844" t="str">
            <v>=</v>
          </cell>
          <cell r="Q844">
            <v>11</v>
          </cell>
          <cell r="R844" t="str">
            <v>menit</v>
          </cell>
        </row>
        <row r="846">
          <cell r="E846" t="str">
            <v>-</v>
          </cell>
          <cell r="F846" t="str">
            <v xml:space="preserve">Kapasitas Produksi/Jam </v>
          </cell>
          <cell r="L846" t="str">
            <v>V x Fa x 60</v>
          </cell>
          <cell r="O846" t="str">
            <v>Q1</v>
          </cell>
          <cell r="P846" t="str">
            <v>=</v>
          </cell>
          <cell r="Q846">
            <v>2.2636363636363637</v>
          </cell>
          <cell r="R846" t="str">
            <v>M3</v>
          </cell>
        </row>
        <row r="847">
          <cell r="L847" t="str">
            <v>1000 x Ts</v>
          </cell>
          <cell r="O847" t="str">
            <v/>
          </cell>
        </row>
        <row r="849">
          <cell r="E849" t="str">
            <v>-</v>
          </cell>
          <cell r="F849" t="str">
            <v>Koefisien Alat / M3</v>
          </cell>
          <cell r="L849" t="str">
            <v>1  :  Q1</v>
          </cell>
          <cell r="P849" t="str">
            <v>=</v>
          </cell>
          <cell r="Q849">
            <v>0.442</v>
          </cell>
          <cell r="R849" t="str">
            <v>jam</v>
          </cell>
        </row>
        <row r="852">
          <cell r="D852" t="str">
            <v>b</v>
          </cell>
          <cell r="E852" t="str">
            <v>Water Tank Truck :</v>
          </cell>
        </row>
        <row r="853">
          <cell r="E853" t="str">
            <v>-</v>
          </cell>
          <cell r="F853" t="str">
            <v>Volume Tanki Air</v>
          </cell>
          <cell r="O853" t="str">
            <v>V</v>
          </cell>
          <cell r="P853" t="str">
            <v>=</v>
          </cell>
          <cell r="Q853">
            <v>4</v>
          </cell>
          <cell r="R853" t="str">
            <v>M3</v>
          </cell>
        </row>
        <row r="854">
          <cell r="E854" t="str">
            <v>-</v>
          </cell>
          <cell r="F854" t="str">
            <v>Kebutuhan air / M3 beton</v>
          </cell>
          <cell r="O854" t="str">
            <v>Wc</v>
          </cell>
          <cell r="P854" t="str">
            <v>=</v>
          </cell>
          <cell r="Q854">
            <v>7.0000000000000007E-2</v>
          </cell>
          <cell r="R854" t="str">
            <v>M3</v>
          </cell>
        </row>
        <row r="855">
          <cell r="E855" t="str">
            <v>-</v>
          </cell>
          <cell r="F855" t="str">
            <v>Faktor Efiesiensi Alat</v>
          </cell>
          <cell r="O855" t="str">
            <v>Fa</v>
          </cell>
          <cell r="P855" t="str">
            <v>=</v>
          </cell>
          <cell r="Q855">
            <v>0.8</v>
          </cell>
          <cell r="R855" t="str">
            <v>-</v>
          </cell>
        </row>
        <row r="856">
          <cell r="E856" t="str">
            <v>-</v>
          </cell>
          <cell r="F856" t="str">
            <v>Pengisian Tanki / jam</v>
          </cell>
          <cell r="O856" t="str">
            <v>n</v>
          </cell>
          <cell r="P856" t="str">
            <v>=</v>
          </cell>
          <cell r="Q856">
            <v>2</v>
          </cell>
          <cell r="R856" t="str">
            <v>kali</v>
          </cell>
        </row>
        <row r="858">
          <cell r="E858" t="str">
            <v>-</v>
          </cell>
          <cell r="F858" t="str">
            <v xml:space="preserve">Kapasitas Produksi/Jam </v>
          </cell>
          <cell r="L858" t="str">
            <v>V x Fa x n</v>
          </cell>
          <cell r="O858" t="str">
            <v>Q2</v>
          </cell>
          <cell r="P858" t="str">
            <v>=</v>
          </cell>
          <cell r="Q858">
            <v>91.428571428571431</v>
          </cell>
          <cell r="R858" t="str">
            <v>M3</v>
          </cell>
        </row>
        <row r="859">
          <cell r="L859" t="str">
            <v>Wc</v>
          </cell>
          <cell r="O859" t="str">
            <v/>
          </cell>
        </row>
        <row r="861">
          <cell r="E861" t="str">
            <v>-</v>
          </cell>
          <cell r="F861" t="str">
            <v>Koefisien Alat / M3</v>
          </cell>
          <cell r="L861" t="str">
            <v>1  :  Q2</v>
          </cell>
          <cell r="P861" t="str">
            <v>=</v>
          </cell>
          <cell r="Q861">
            <v>1.0999999999999999E-2</v>
          </cell>
          <cell r="R861" t="str">
            <v>jam</v>
          </cell>
        </row>
        <row r="863">
          <cell r="D863" t="str">
            <v>c</v>
          </cell>
          <cell r="E863" t="str">
            <v>Concrete Vibrator</v>
          </cell>
        </row>
        <row r="864">
          <cell r="E864" t="str">
            <v>-</v>
          </cell>
          <cell r="F864" t="str">
            <v>Kebutuhan Alat Penggetar Beton ini disesuaikan dengan</v>
          </cell>
        </row>
        <row r="865">
          <cell r="F865" t="str">
            <v>kapasitas produksi Alat Pencampur (Concrete Mixer)</v>
          </cell>
        </row>
        <row r="867">
          <cell r="E867" t="str">
            <v>-</v>
          </cell>
          <cell r="F867" t="str">
            <v xml:space="preserve">Kapasitas Produksi/Jam </v>
          </cell>
          <cell r="O867" t="str">
            <v>Q3</v>
          </cell>
          <cell r="P867" t="str">
            <v>=</v>
          </cell>
          <cell r="Q867">
            <v>3.6920000000000002</v>
          </cell>
          <cell r="R867" t="str">
            <v>M3</v>
          </cell>
        </row>
        <row r="869">
          <cell r="E869" t="str">
            <v>-</v>
          </cell>
          <cell r="F869" t="str">
            <v>Koefisien Alat / M3</v>
          </cell>
          <cell r="L869" t="str">
            <v>1  :  Q3</v>
          </cell>
          <cell r="P869" t="str">
            <v>=</v>
          </cell>
          <cell r="Q869">
            <v>0.27079999999999999</v>
          </cell>
          <cell r="R869" t="str">
            <v>jam</v>
          </cell>
        </row>
        <row r="871">
          <cell r="D871" t="str">
            <v>d</v>
          </cell>
          <cell r="E871" t="str">
            <v>Alat bantu</v>
          </cell>
        </row>
        <row r="872">
          <cell r="E872" t="str">
            <v>Diperlukan  :</v>
          </cell>
        </row>
        <row r="873">
          <cell r="G873" t="str">
            <v>-</v>
          </cell>
          <cell r="H873" t="str">
            <v>Sekop</v>
          </cell>
          <cell r="P873" t="str">
            <v>=</v>
          </cell>
          <cell r="Q873">
            <v>2</v>
          </cell>
          <cell r="R873" t="str">
            <v>Bh</v>
          </cell>
        </row>
        <row r="874">
          <cell r="G874" t="str">
            <v>-</v>
          </cell>
          <cell r="H874" t="str">
            <v>Pacul</v>
          </cell>
          <cell r="P874" t="str">
            <v>=</v>
          </cell>
          <cell r="Q874">
            <v>2</v>
          </cell>
          <cell r="R874" t="str">
            <v>Bh</v>
          </cell>
        </row>
        <row r="875">
          <cell r="G875" t="str">
            <v>-</v>
          </cell>
          <cell r="H875" t="str">
            <v>Sendok Semen</v>
          </cell>
          <cell r="P875" t="str">
            <v>=</v>
          </cell>
          <cell r="Q875">
            <v>2</v>
          </cell>
          <cell r="R875" t="str">
            <v>Bh</v>
          </cell>
        </row>
        <row r="876">
          <cell r="G876" t="str">
            <v>-</v>
          </cell>
          <cell r="H876" t="str">
            <v>Ember Cor</v>
          </cell>
          <cell r="P876" t="str">
            <v>=</v>
          </cell>
          <cell r="Q876">
            <v>4</v>
          </cell>
          <cell r="R876" t="str">
            <v>Bh</v>
          </cell>
        </row>
        <row r="877">
          <cell r="G877" t="str">
            <v>-</v>
          </cell>
          <cell r="H877" t="str">
            <v>Gerobak Dorong</v>
          </cell>
          <cell r="P877" t="str">
            <v>=</v>
          </cell>
          <cell r="Q877">
            <v>1</v>
          </cell>
          <cell r="R877" t="str">
            <v>Bh</v>
          </cell>
        </row>
        <row r="879">
          <cell r="C879">
            <v>4</v>
          </cell>
          <cell r="D879" t="str">
            <v>Tenaga Kerja</v>
          </cell>
        </row>
        <row r="880">
          <cell r="D880" t="str">
            <v>-</v>
          </cell>
          <cell r="E880" t="str">
            <v>Produksi Beton dalam 1 hari</v>
          </cell>
          <cell r="L880" t="str">
            <v>TK X Q1</v>
          </cell>
          <cell r="O880" t="str">
            <v>Qt</v>
          </cell>
          <cell r="P880" t="str">
            <v>=</v>
          </cell>
          <cell r="Q880">
            <v>15.845454545454546</v>
          </cell>
          <cell r="R880" t="str">
            <v>M3</v>
          </cell>
        </row>
        <row r="882">
          <cell r="D882" t="str">
            <v>-</v>
          </cell>
          <cell r="E882" t="str">
            <v>Kebutuhan tenaga :</v>
          </cell>
          <cell r="G882" t="str">
            <v>-</v>
          </cell>
          <cell r="H882" t="str">
            <v>Mandor</v>
          </cell>
          <cell r="O882" t="str">
            <v>M</v>
          </cell>
          <cell r="P882" t="str">
            <v>=</v>
          </cell>
          <cell r="Q882">
            <v>2</v>
          </cell>
          <cell r="R882" t="str">
            <v>orang</v>
          </cell>
        </row>
        <row r="883">
          <cell r="G883" t="str">
            <v>-</v>
          </cell>
          <cell r="H883" t="str">
            <v>Tukang</v>
          </cell>
          <cell r="O883" t="str">
            <v>Tb</v>
          </cell>
          <cell r="P883" t="str">
            <v>=</v>
          </cell>
          <cell r="Q883">
            <v>12</v>
          </cell>
          <cell r="R883" t="str">
            <v>orang</v>
          </cell>
        </row>
        <row r="884">
          <cell r="G884" t="str">
            <v>-</v>
          </cell>
          <cell r="H884" t="str">
            <v>Pekerja</v>
          </cell>
          <cell r="O884" t="str">
            <v>P</v>
          </cell>
          <cell r="P884" t="str">
            <v>=</v>
          </cell>
          <cell r="Q884">
            <v>48</v>
          </cell>
          <cell r="R884" t="str">
            <v>orang</v>
          </cell>
        </row>
        <row r="886">
          <cell r="D886" t="str">
            <v>-</v>
          </cell>
          <cell r="E886" t="str">
            <v>Koefisien Tenaga / M3   :</v>
          </cell>
        </row>
        <row r="887">
          <cell r="G887" t="str">
            <v>-</v>
          </cell>
          <cell r="H887" t="str">
            <v>Mandor</v>
          </cell>
          <cell r="L887" t="str">
            <v>(Tk x M) : Qt</v>
          </cell>
          <cell r="O887" t="str">
            <v>M</v>
          </cell>
          <cell r="P887" t="str">
            <v>=</v>
          </cell>
          <cell r="Q887">
            <v>0.88400000000000001</v>
          </cell>
          <cell r="R887" t="str">
            <v>jam</v>
          </cell>
        </row>
        <row r="888">
          <cell r="G888" t="str">
            <v>-</v>
          </cell>
          <cell r="H888" t="str">
            <v>Tukang</v>
          </cell>
          <cell r="L888" t="str">
            <v>(Tk x Tb) : Qt</v>
          </cell>
          <cell r="O888" t="str">
            <v>Tb</v>
          </cell>
          <cell r="P888" t="str">
            <v>=</v>
          </cell>
          <cell r="Q888">
            <v>5.3010000000000002</v>
          </cell>
          <cell r="R888" t="str">
            <v>jam</v>
          </cell>
        </row>
        <row r="889">
          <cell r="G889" t="str">
            <v>-</v>
          </cell>
          <cell r="H889" t="str">
            <v>Pekerja</v>
          </cell>
          <cell r="L889" t="str">
            <v>(Tk x P) : Qt</v>
          </cell>
          <cell r="O889" t="str">
            <v>P</v>
          </cell>
          <cell r="P889" t="str">
            <v>=</v>
          </cell>
          <cell r="Q889">
            <v>21.204999999999998</v>
          </cell>
          <cell r="R889" t="str">
            <v>jam</v>
          </cell>
        </row>
        <row r="893">
          <cell r="C893" t="str">
            <v>Nomor Mata Pembayaran</v>
          </cell>
          <cell r="G893" t="str">
            <v>:</v>
          </cell>
          <cell r="H893" t="str">
            <v>7.1 (7)</v>
          </cell>
        </row>
        <row r="894">
          <cell r="C894" t="str">
            <v>Jenis Pekerjaan</v>
          </cell>
          <cell r="G894" t="str">
            <v>:</v>
          </cell>
          <cell r="H894" t="str">
            <v>Beton Siklop K-175</v>
          </cell>
        </row>
        <row r="895">
          <cell r="C895" t="str">
            <v>Perkiraan Kuantitas</v>
          </cell>
          <cell r="G895" t="str">
            <v>:</v>
          </cell>
          <cell r="H895">
            <v>0</v>
          </cell>
          <cell r="I895" t="str">
            <v>M3</v>
          </cell>
        </row>
        <row r="898">
          <cell r="C898" t="str">
            <v>1.</v>
          </cell>
          <cell r="D898" t="str">
            <v>Asumsi-asumsi umum :</v>
          </cell>
        </row>
        <row r="899">
          <cell r="D899" t="str">
            <v>&gt;</v>
          </cell>
          <cell r="E899" t="str">
            <v>Material di angkut dari Base Camp</v>
          </cell>
        </row>
        <row r="900">
          <cell r="D900" t="str">
            <v>&gt;</v>
          </cell>
          <cell r="E900" t="str">
            <v>Dikerjakan dengan Mekanis</v>
          </cell>
        </row>
        <row r="901">
          <cell r="D901" t="str">
            <v>&gt;</v>
          </cell>
          <cell r="E901" t="str">
            <v>Dikerjakan simultan dengan mempertimbangkan lokasi masing-masing jembatan,</v>
          </cell>
        </row>
        <row r="902">
          <cell r="E902" t="str">
            <v>waktu yang tersedia dan kondisi spesifik lokasi masing-masing jembatan.</v>
          </cell>
        </row>
        <row r="905">
          <cell r="C905" t="str">
            <v>2.</v>
          </cell>
          <cell r="D905" t="str">
            <v>Tenaga Kerja</v>
          </cell>
        </row>
        <row r="906">
          <cell r="E906" t="str">
            <v>a</v>
          </cell>
          <cell r="F906" t="str">
            <v>Pekerja</v>
          </cell>
          <cell r="N906">
            <v>30</v>
          </cell>
          <cell r="O906" t="str">
            <v>Org/Jam</v>
          </cell>
          <cell r="P906" t="str">
            <v>=</v>
          </cell>
          <cell r="Q906">
            <v>10.156000000000001</v>
          </cell>
          <cell r="R906" t="str">
            <v>Jam</v>
          </cell>
        </row>
        <row r="907">
          <cell r="E907" t="str">
            <v>b</v>
          </cell>
          <cell r="F907" t="str">
            <v>Mandor</v>
          </cell>
          <cell r="N907">
            <v>3</v>
          </cell>
          <cell r="O907" t="str">
            <v>Org/Jam</v>
          </cell>
          <cell r="P907" t="str">
            <v>=</v>
          </cell>
          <cell r="Q907">
            <v>1.016</v>
          </cell>
          <cell r="R907" t="str">
            <v>Jam</v>
          </cell>
        </row>
        <row r="908">
          <cell r="E908" t="str">
            <v>c</v>
          </cell>
          <cell r="F908" t="str">
            <v>Tukang</v>
          </cell>
          <cell r="N908">
            <v>20</v>
          </cell>
          <cell r="O908" t="str">
            <v>Org/Jam</v>
          </cell>
          <cell r="P908" t="str">
            <v>=</v>
          </cell>
          <cell r="Q908">
            <v>6.7709999999999999</v>
          </cell>
          <cell r="R908" t="str">
            <v>Jam</v>
          </cell>
        </row>
        <row r="909">
          <cell r="E909" t="str">
            <v>d</v>
          </cell>
          <cell r="F909" t="str">
            <v>Kepala Tukang</v>
          </cell>
          <cell r="N909">
            <v>12</v>
          </cell>
          <cell r="O909" t="str">
            <v>Org/Jam</v>
          </cell>
          <cell r="P909" t="str">
            <v>=</v>
          </cell>
          <cell r="Q909">
            <v>4.0629999999999997</v>
          </cell>
          <cell r="R909" t="str">
            <v>Jam</v>
          </cell>
        </row>
        <row r="911">
          <cell r="C911" t="str">
            <v>3.</v>
          </cell>
          <cell r="D911" t="str">
            <v>B a h a n :</v>
          </cell>
        </row>
        <row r="912">
          <cell r="D912" t="str">
            <v>&gt;</v>
          </cell>
          <cell r="E912" t="str">
            <v>Kadar Semen Minimum (Spesifikasi)</v>
          </cell>
          <cell r="I912">
            <v>9</v>
          </cell>
          <cell r="P912" t="str">
            <v>=</v>
          </cell>
          <cell r="Q912">
            <v>220</v>
          </cell>
          <cell r="R912" t="str">
            <v>Kg/M3</v>
          </cell>
        </row>
        <row r="913">
          <cell r="D913" t="str">
            <v>&gt;</v>
          </cell>
          <cell r="E913" t="str">
            <v>Berat Jenis :</v>
          </cell>
          <cell r="G913" t="str">
            <v>a</v>
          </cell>
          <cell r="H913" t="str">
            <v>Beton</v>
          </cell>
          <cell r="L913">
            <v>9</v>
          </cell>
          <cell r="O913" t="str">
            <v>Wbt</v>
          </cell>
          <cell r="P913" t="str">
            <v>=</v>
          </cell>
          <cell r="Q913">
            <v>2400</v>
          </cell>
          <cell r="R913" t="str">
            <v>Kg/M3</v>
          </cell>
        </row>
        <row r="914">
          <cell r="G914" t="str">
            <v>b</v>
          </cell>
          <cell r="H914" t="str">
            <v>Semen PC</v>
          </cell>
          <cell r="J914" t="str">
            <v>Pc</v>
          </cell>
          <cell r="K914" t="str">
            <v>=</v>
          </cell>
          <cell r="L914">
            <v>1</v>
          </cell>
          <cell r="M914" t="str">
            <v>=</v>
          </cell>
          <cell r="N914">
            <v>11.11</v>
          </cell>
          <cell r="O914" t="str">
            <v>% Wpc</v>
          </cell>
          <cell r="P914" t="str">
            <v>=</v>
          </cell>
          <cell r="Q914">
            <v>1440</v>
          </cell>
          <cell r="R914" t="str">
            <v>Kg/M3</v>
          </cell>
        </row>
        <row r="915">
          <cell r="G915" t="str">
            <v>c</v>
          </cell>
          <cell r="H915" t="str">
            <v>Pasir Beton</v>
          </cell>
          <cell r="J915" t="str">
            <v>Ps</v>
          </cell>
          <cell r="K915" t="str">
            <v>=</v>
          </cell>
          <cell r="L915">
            <v>3</v>
          </cell>
          <cell r="M915" t="str">
            <v>=</v>
          </cell>
          <cell r="N915">
            <v>33.33</v>
          </cell>
          <cell r="O915" t="str">
            <v>% Wps</v>
          </cell>
          <cell r="P915" t="str">
            <v>=</v>
          </cell>
          <cell r="Q915">
            <v>1590</v>
          </cell>
          <cell r="R915" t="str">
            <v>Kg/M3</v>
          </cell>
        </row>
        <row r="916">
          <cell r="G916" t="str">
            <v>d</v>
          </cell>
          <cell r="H916" t="str">
            <v>Batu Pecah</v>
          </cell>
          <cell r="J916" t="str">
            <v>Bp</v>
          </cell>
          <cell r="K916" t="str">
            <v>=</v>
          </cell>
          <cell r="L916">
            <v>5</v>
          </cell>
          <cell r="M916" t="str">
            <v>=</v>
          </cell>
          <cell r="N916">
            <v>55.56</v>
          </cell>
          <cell r="O916" t="str">
            <v>% Wbp</v>
          </cell>
          <cell r="P916" t="str">
            <v>=</v>
          </cell>
          <cell r="Q916">
            <v>1765.0000000000002</v>
          </cell>
          <cell r="R916" t="str">
            <v>Kg/M3</v>
          </cell>
        </row>
        <row r="918">
          <cell r="E918" t="str">
            <v>a</v>
          </cell>
          <cell r="F918" t="str">
            <v>Semen PC</v>
          </cell>
          <cell r="K918" t="str">
            <v>=</v>
          </cell>
          <cell r="L918" t="str">
            <v xml:space="preserve">(Pc x Wbt) x </v>
          </cell>
          <cell r="O918">
            <v>1.05</v>
          </cell>
          <cell r="P918" t="str">
            <v>=</v>
          </cell>
          <cell r="Q918">
            <v>280</v>
          </cell>
          <cell r="R918" t="str">
            <v>Kg</v>
          </cell>
        </row>
        <row r="919">
          <cell r="E919" t="str">
            <v>b</v>
          </cell>
          <cell r="F919" t="str">
            <v>Pasir Beton</v>
          </cell>
          <cell r="K919" t="str">
            <v>=</v>
          </cell>
          <cell r="L919" t="str">
            <v xml:space="preserve">(Ps x Wbt)/Wps x </v>
          </cell>
          <cell r="O919">
            <v>1.2</v>
          </cell>
          <cell r="P919" t="str">
            <v>=</v>
          </cell>
          <cell r="Q919">
            <v>0.503</v>
          </cell>
          <cell r="R919" t="str">
            <v>M3</v>
          </cell>
        </row>
        <row r="920">
          <cell r="E920" t="str">
            <v>c</v>
          </cell>
          <cell r="F920" t="str">
            <v>Batu Pecah</v>
          </cell>
          <cell r="K920" t="str">
            <v>=</v>
          </cell>
          <cell r="L920" t="str">
            <v xml:space="preserve">(Bp x Wbt)/Wbp x </v>
          </cell>
          <cell r="O920">
            <v>1.2</v>
          </cell>
          <cell r="P920" t="str">
            <v>=</v>
          </cell>
          <cell r="Q920">
            <v>0.90700000000000003</v>
          </cell>
          <cell r="R920" t="str">
            <v>M3</v>
          </cell>
        </row>
        <row r="922">
          <cell r="C922" t="str">
            <v>4.</v>
          </cell>
          <cell r="D922" t="str">
            <v>Peralatan yang digunakan :</v>
          </cell>
        </row>
        <row r="923">
          <cell r="E923" t="str">
            <v>a</v>
          </cell>
          <cell r="F923" t="str">
            <v>Concrete Mixer (Sebagai Acuan/Dominan)</v>
          </cell>
          <cell r="N923">
            <v>20.676923076923078</v>
          </cell>
          <cell r="O923" t="str">
            <v>m3/hr</v>
          </cell>
          <cell r="P923" t="str">
            <v>=</v>
          </cell>
          <cell r="Q923">
            <v>0.33850000000000002</v>
          </cell>
          <cell r="R923" t="str">
            <v>Jam</v>
          </cell>
        </row>
        <row r="924">
          <cell r="E924" t="str">
            <v>b</v>
          </cell>
          <cell r="F924" t="str">
            <v>Concrete Vibrator</v>
          </cell>
          <cell r="P924" t="str">
            <v>=</v>
          </cell>
          <cell r="Q924">
            <v>0.33850000000000002</v>
          </cell>
          <cell r="R924" t="str">
            <v>Jam</v>
          </cell>
        </row>
        <row r="925">
          <cell r="E925" t="str">
            <v>c</v>
          </cell>
          <cell r="F925" t="str">
            <v>Water Tanker</v>
          </cell>
          <cell r="P925" t="str">
            <v>=</v>
          </cell>
          <cell r="Q925">
            <v>9.3750000000000014E-3</v>
          </cell>
          <cell r="R925" t="str">
            <v>Jam</v>
          </cell>
        </row>
        <row r="926">
          <cell r="E926" t="str">
            <v>d</v>
          </cell>
          <cell r="F926" t="str">
            <v>Dump Truck</v>
          </cell>
          <cell r="P926" t="str">
            <v>=</v>
          </cell>
          <cell r="Q926">
            <v>0</v>
          </cell>
          <cell r="R926" t="str">
            <v>Jam</v>
          </cell>
        </row>
        <row r="927">
          <cell r="E927" t="str">
            <v>e</v>
          </cell>
          <cell r="F927" t="str">
            <v>Wheel Loader</v>
          </cell>
          <cell r="P927" t="str">
            <v>=</v>
          </cell>
          <cell r="Q927">
            <v>0.14599999999999999</v>
          </cell>
          <cell r="R927" t="str">
            <v>Jam</v>
          </cell>
        </row>
        <row r="928">
          <cell r="E928" t="str">
            <v>f</v>
          </cell>
          <cell r="F928" t="str">
            <v>Alat Bantu</v>
          </cell>
          <cell r="P928" t="str">
            <v>=</v>
          </cell>
          <cell r="Q928">
            <v>0</v>
          </cell>
          <cell r="R928" t="str">
            <v>Jam</v>
          </cell>
        </row>
        <row r="930">
          <cell r="D930" t="str">
            <v>Perhitungan koefisien :</v>
          </cell>
        </row>
        <row r="932">
          <cell r="D932" t="str">
            <v>a</v>
          </cell>
          <cell r="E932" t="str">
            <v>Concrete Mixer</v>
          </cell>
        </row>
        <row r="933">
          <cell r="E933">
            <v>1</v>
          </cell>
          <cell r="F933" t="str">
            <v>Kapasitas Alat</v>
          </cell>
          <cell r="I933" t="str">
            <v>V</v>
          </cell>
          <cell r="K933" t="str">
            <v>=</v>
          </cell>
          <cell r="P933" t="str">
            <v>=</v>
          </cell>
          <cell r="Q933">
            <v>800</v>
          </cell>
          <cell r="R933" t="str">
            <v>Ltr</v>
          </cell>
        </row>
        <row r="934">
          <cell r="E934">
            <v>2</v>
          </cell>
          <cell r="F934" t="str">
            <v>Faktor Efisiensi Alat</v>
          </cell>
          <cell r="I934" t="str">
            <v>Fa</v>
          </cell>
          <cell r="K934" t="str">
            <v>=</v>
          </cell>
          <cell r="P934" t="str">
            <v>=</v>
          </cell>
          <cell r="Q934">
            <v>0.79999999999999993</v>
          </cell>
        </row>
        <row r="935">
          <cell r="E935">
            <v>3</v>
          </cell>
          <cell r="F935" t="str">
            <v>Siklus Waktu</v>
          </cell>
          <cell r="I935" t="str">
            <v>Ct</v>
          </cell>
          <cell r="K935" t="str">
            <v>=</v>
          </cell>
          <cell r="L935" t="str">
            <v>(T1+T2+T3+T4)</v>
          </cell>
          <cell r="P935" t="str">
            <v>=</v>
          </cell>
          <cell r="Q935">
            <v>13</v>
          </cell>
          <cell r="R935" t="str">
            <v>Menit</v>
          </cell>
        </row>
        <row r="936">
          <cell r="G936" t="str">
            <v>&gt;</v>
          </cell>
          <cell r="H936" t="str">
            <v>Memuat</v>
          </cell>
          <cell r="L936" t="str">
            <v>T1</v>
          </cell>
          <cell r="P936" t="str">
            <v>=</v>
          </cell>
          <cell r="Q936">
            <v>3</v>
          </cell>
          <cell r="R936" t="str">
            <v>Menit</v>
          </cell>
        </row>
        <row r="937">
          <cell r="G937" t="str">
            <v>&gt;</v>
          </cell>
          <cell r="H937" t="str">
            <v>Mengaduk</v>
          </cell>
          <cell r="L937" t="str">
            <v>T2</v>
          </cell>
          <cell r="P937" t="str">
            <v>=</v>
          </cell>
          <cell r="Q937">
            <v>5</v>
          </cell>
          <cell r="R937" t="str">
            <v>Menit</v>
          </cell>
        </row>
        <row r="938">
          <cell r="G938" t="str">
            <v>&gt;</v>
          </cell>
          <cell r="H938" t="str">
            <v>Menuang</v>
          </cell>
          <cell r="L938" t="str">
            <v>T3</v>
          </cell>
          <cell r="P938" t="str">
            <v>=</v>
          </cell>
          <cell r="Q938">
            <v>3</v>
          </cell>
          <cell r="R938" t="str">
            <v>Menit</v>
          </cell>
        </row>
        <row r="939">
          <cell r="G939" t="str">
            <v>&gt;</v>
          </cell>
          <cell r="H939" t="str">
            <v>Menunggu, dll</v>
          </cell>
          <cell r="L939" t="str">
            <v>T4</v>
          </cell>
          <cell r="P939" t="str">
            <v>=</v>
          </cell>
          <cell r="Q939">
            <v>2</v>
          </cell>
          <cell r="R939" t="str">
            <v>Menit</v>
          </cell>
        </row>
        <row r="941">
          <cell r="E941">
            <v>4</v>
          </cell>
          <cell r="F941" t="str">
            <v xml:space="preserve">Kapasitas Produksi/Jam </v>
          </cell>
          <cell r="I941" t="str">
            <v>Qcm</v>
          </cell>
          <cell r="K941" t="str">
            <v>=</v>
          </cell>
          <cell r="L941" t="str">
            <v>V.Fa.60</v>
          </cell>
          <cell r="P941" t="str">
            <v>=</v>
          </cell>
          <cell r="Q941">
            <v>2.953846153846154</v>
          </cell>
          <cell r="R941" t="str">
            <v>M3/Jam</v>
          </cell>
        </row>
        <row r="942">
          <cell r="L942" t="str">
            <v>1000.Ct</v>
          </cell>
        </row>
        <row r="944">
          <cell r="E944">
            <v>5</v>
          </cell>
          <cell r="F944" t="str">
            <v>Koefisien Alat/m3</v>
          </cell>
          <cell r="K944" t="str">
            <v>=</v>
          </cell>
          <cell r="L944" t="str">
            <v>1/Qcm</v>
          </cell>
          <cell r="P944" t="str">
            <v>=</v>
          </cell>
          <cell r="Q944">
            <v>0.33850000000000002</v>
          </cell>
          <cell r="R944" t="str">
            <v>Jam</v>
          </cell>
        </row>
        <row r="947">
          <cell r="D947" t="str">
            <v>b</v>
          </cell>
          <cell r="E947" t="str">
            <v>Concrete Vibrator</v>
          </cell>
        </row>
        <row r="948">
          <cell r="G948" t="str">
            <v>&gt;</v>
          </cell>
          <cell r="H948" t="str">
            <v>Menyesuaikan Produksi Concrete Mixer</v>
          </cell>
        </row>
        <row r="949">
          <cell r="G949" t="str">
            <v>&gt;</v>
          </cell>
          <cell r="H949" t="str">
            <v xml:space="preserve">Kapasitas Produksi/Jam </v>
          </cell>
          <cell r="K949" t="str">
            <v>=</v>
          </cell>
          <cell r="L949" t="str">
            <v>Qcv</v>
          </cell>
          <cell r="P949" t="str">
            <v>=</v>
          </cell>
          <cell r="Q949">
            <v>2.953846153846154</v>
          </cell>
          <cell r="R949" t="str">
            <v>M3/Jam</v>
          </cell>
        </row>
        <row r="950">
          <cell r="G950" t="str">
            <v>&gt;</v>
          </cell>
          <cell r="H950" t="str">
            <v>Koefisien Alat/m3</v>
          </cell>
          <cell r="K950" t="str">
            <v>=</v>
          </cell>
          <cell r="L950" t="str">
            <v>1/Qcv</v>
          </cell>
          <cell r="P950" t="str">
            <v>=</v>
          </cell>
          <cell r="Q950">
            <v>0.33850000000000002</v>
          </cell>
          <cell r="R950" t="str">
            <v>Jam</v>
          </cell>
        </row>
        <row r="953">
          <cell r="D953" t="str">
            <v>c</v>
          </cell>
          <cell r="E953" t="str">
            <v>Water Pump 4" - 6"</v>
          </cell>
        </row>
        <row r="954">
          <cell r="G954" t="str">
            <v>&gt;</v>
          </cell>
          <cell r="H954" t="str">
            <v>Kapasitas</v>
          </cell>
          <cell r="K954" t="str">
            <v>=</v>
          </cell>
          <cell r="L954" t="str">
            <v>Qwp</v>
          </cell>
          <cell r="P954" t="str">
            <v>=</v>
          </cell>
          <cell r="Q954">
            <v>2</v>
          </cell>
          <cell r="R954" t="str">
            <v>Lt/dt</v>
          </cell>
        </row>
        <row r="955">
          <cell r="G955" t="str">
            <v>&gt;</v>
          </cell>
          <cell r="H955" t="str">
            <v>Koefisien Alat/m3</v>
          </cell>
          <cell r="K955" t="str">
            <v>=</v>
          </cell>
          <cell r="L955" t="str">
            <v>1/Qwp</v>
          </cell>
          <cell r="P955" t="str">
            <v>=</v>
          </cell>
          <cell r="Q955">
            <v>1E-4</v>
          </cell>
          <cell r="R955" t="str">
            <v>Jam</v>
          </cell>
        </row>
        <row r="957">
          <cell r="D957" t="str">
            <v>d</v>
          </cell>
          <cell r="E957" t="str">
            <v>Water Tank Truck</v>
          </cell>
        </row>
        <row r="958">
          <cell r="E958">
            <v>1</v>
          </cell>
          <cell r="F958" t="str">
            <v>Volume Tangki Air</v>
          </cell>
          <cell r="I958" t="str">
            <v>q</v>
          </cell>
          <cell r="K958" t="str">
            <v>=</v>
          </cell>
          <cell r="P958" t="str">
            <v>=</v>
          </cell>
          <cell r="Q958">
            <v>4</v>
          </cell>
          <cell r="R958" t="str">
            <v>m3</v>
          </cell>
        </row>
        <row r="959">
          <cell r="E959">
            <v>2</v>
          </cell>
          <cell r="F959" t="str">
            <v>Kebutuhan Air/m3 ( Material Padat )</v>
          </cell>
          <cell r="I959" t="str">
            <v>Wc</v>
          </cell>
          <cell r="K959" t="str">
            <v>=</v>
          </cell>
          <cell r="P959" t="str">
            <v>=</v>
          </cell>
          <cell r="Q959">
            <v>0.03</v>
          </cell>
          <cell r="R959" t="str">
            <v>m3</v>
          </cell>
        </row>
        <row r="960">
          <cell r="E960">
            <v>3</v>
          </cell>
          <cell r="F960" t="str">
            <v>Pengisian Tangki Air</v>
          </cell>
          <cell r="I960" t="str">
            <v>n</v>
          </cell>
          <cell r="K960" t="str">
            <v>=</v>
          </cell>
          <cell r="P960" t="str">
            <v>=</v>
          </cell>
          <cell r="Q960">
            <v>1</v>
          </cell>
          <cell r="R960" t="str">
            <v>kali</v>
          </cell>
        </row>
        <row r="961">
          <cell r="E961">
            <v>4</v>
          </cell>
          <cell r="F961" t="str">
            <v>Faktor Efisiensi Alat</v>
          </cell>
          <cell r="I961" t="str">
            <v>Fa</v>
          </cell>
          <cell r="K961" t="str">
            <v>=</v>
          </cell>
          <cell r="P961" t="str">
            <v>=</v>
          </cell>
          <cell r="Q961">
            <v>0.79999999999999993</v>
          </cell>
          <cell r="R961" t="str">
            <v>padat</v>
          </cell>
        </row>
        <row r="963">
          <cell r="E963">
            <v>5</v>
          </cell>
          <cell r="F963" t="str">
            <v>Kapaisitas Produksi/Jam</v>
          </cell>
          <cell r="I963" t="str">
            <v>Qta</v>
          </cell>
          <cell r="K963" t="str">
            <v>=</v>
          </cell>
          <cell r="L963" t="str">
            <v>q.n.Fa</v>
          </cell>
          <cell r="P963" t="str">
            <v>=</v>
          </cell>
          <cell r="Q963">
            <v>106.66666666666666</v>
          </cell>
          <cell r="R963" t="str">
            <v>M3/Jam</v>
          </cell>
        </row>
        <row r="964">
          <cell r="L964" t="str">
            <v>Wc</v>
          </cell>
        </row>
        <row r="966">
          <cell r="E966">
            <v>6</v>
          </cell>
          <cell r="F966" t="str">
            <v>Koefisien Alat/m3</v>
          </cell>
          <cell r="K966" t="str">
            <v>=</v>
          </cell>
          <cell r="L966" t="str">
            <v>1/Qta</v>
          </cell>
          <cell r="P966" t="str">
            <v>=</v>
          </cell>
          <cell r="Q966">
            <v>9.3750000000000014E-3</v>
          </cell>
          <cell r="R966" t="str">
            <v>Jam</v>
          </cell>
        </row>
        <row r="968">
          <cell r="D968" t="str">
            <v>e</v>
          </cell>
          <cell r="E968" t="str">
            <v>Wheel Loader</v>
          </cell>
        </row>
        <row r="969">
          <cell r="E969">
            <v>1</v>
          </cell>
          <cell r="F969" t="str">
            <v>Faktor Material</v>
          </cell>
          <cell r="I969" t="str">
            <v>Fm</v>
          </cell>
          <cell r="P969" t="str">
            <v>=</v>
          </cell>
          <cell r="Q969">
            <v>0</v>
          </cell>
          <cell r="R969" t="str">
            <v>m</v>
          </cell>
        </row>
        <row r="970">
          <cell r="E970">
            <v>2</v>
          </cell>
          <cell r="F970" t="str">
            <v>Kapasitas Bucket</v>
          </cell>
          <cell r="I970" t="str">
            <v>q</v>
          </cell>
          <cell r="P970" t="str">
            <v>=</v>
          </cell>
          <cell r="Q970">
            <v>1.1000000000000001</v>
          </cell>
          <cell r="R970" t="str">
            <v>m3</v>
          </cell>
        </row>
        <row r="971">
          <cell r="E971">
            <v>3</v>
          </cell>
          <cell r="F971" t="str">
            <v>Factor Bucket</v>
          </cell>
          <cell r="I971" t="str">
            <v>Fb</v>
          </cell>
          <cell r="P971" t="str">
            <v>=</v>
          </cell>
          <cell r="Q971">
            <v>0.83</v>
          </cell>
        </row>
        <row r="972">
          <cell r="E972">
            <v>4</v>
          </cell>
          <cell r="F972" t="str">
            <v>Factor Effisien</v>
          </cell>
          <cell r="I972" t="str">
            <v>Fa</v>
          </cell>
          <cell r="P972" t="str">
            <v>=</v>
          </cell>
          <cell r="Q972">
            <v>0.75</v>
          </cell>
        </row>
        <row r="973">
          <cell r="E973">
            <v>5</v>
          </cell>
          <cell r="F973" t="str">
            <v>Waktu Siklus</v>
          </cell>
          <cell r="I973" t="str">
            <v>Ct</v>
          </cell>
          <cell r="K973" t="str">
            <v>=</v>
          </cell>
          <cell r="L973" t="str">
            <v>( T1 + T2 )</v>
          </cell>
          <cell r="P973" t="str">
            <v>=</v>
          </cell>
          <cell r="Q973">
            <v>5</v>
          </cell>
          <cell r="R973" t="str">
            <v>Menit</v>
          </cell>
        </row>
        <row r="974">
          <cell r="G974" t="str">
            <v>&gt;</v>
          </cell>
          <cell r="H974" t="str">
            <v>Loading</v>
          </cell>
          <cell r="L974" t="str">
            <v>T1</v>
          </cell>
          <cell r="P974" t="str">
            <v>=</v>
          </cell>
          <cell r="Q974">
            <v>2</v>
          </cell>
          <cell r="R974" t="str">
            <v>Menit</v>
          </cell>
        </row>
        <row r="975">
          <cell r="G975" t="str">
            <v>&gt;</v>
          </cell>
          <cell r="H975" t="str">
            <v>Lain-Lain</v>
          </cell>
          <cell r="L975" t="str">
            <v>T2</v>
          </cell>
          <cell r="P975" t="str">
            <v>=</v>
          </cell>
          <cell r="Q975">
            <v>3</v>
          </cell>
          <cell r="R975" t="str">
            <v>Menit</v>
          </cell>
        </row>
        <row r="977">
          <cell r="E977">
            <v>6</v>
          </cell>
          <cell r="F977" t="str">
            <v xml:space="preserve">Kapaisitas Produksi/Jam </v>
          </cell>
          <cell r="I977" t="str">
            <v>Qwl</v>
          </cell>
          <cell r="K977" t="str">
            <v>=</v>
          </cell>
          <cell r="L977" t="str">
            <v>q.Fb.Fa.60</v>
          </cell>
          <cell r="P977" t="str">
            <v>=</v>
          </cell>
          <cell r="Q977">
            <v>6.8475000000000001</v>
          </cell>
          <cell r="R977" t="str">
            <v>M3/Jam</v>
          </cell>
        </row>
        <row r="978">
          <cell r="L978" t="str">
            <v>Fm.Ct</v>
          </cell>
        </row>
        <row r="980">
          <cell r="E980">
            <v>7</v>
          </cell>
          <cell r="F980" t="str">
            <v>Koefisien Alat/m3</v>
          </cell>
          <cell r="K980" t="str">
            <v>=</v>
          </cell>
          <cell r="L980" t="str">
            <v>1/Qwl</v>
          </cell>
          <cell r="P980" t="str">
            <v>=</v>
          </cell>
          <cell r="Q980">
            <v>0.14599999999999999</v>
          </cell>
          <cell r="R980" t="str">
            <v>Jam</v>
          </cell>
        </row>
        <row r="984">
          <cell r="C984" t="str">
            <v>Nomor Mata Pembayaran</v>
          </cell>
          <cell r="G984" t="str">
            <v>:</v>
          </cell>
          <cell r="H984" t="e">
            <v>#REF!</v>
          </cell>
        </row>
        <row r="985">
          <cell r="C985" t="str">
            <v>Jenis Pekerjaan</v>
          </cell>
          <cell r="G985" t="str">
            <v>:</v>
          </cell>
          <cell r="H985" t="e">
            <v>#REF!</v>
          </cell>
        </row>
        <row r="986">
          <cell r="C986" t="str">
            <v>Perkiraan Kuantitas</v>
          </cell>
          <cell r="G986" t="str">
            <v>:</v>
          </cell>
          <cell r="H986" t="e">
            <v>#REF!</v>
          </cell>
          <cell r="I986" t="e">
            <v>#REF!</v>
          </cell>
        </row>
        <row r="989">
          <cell r="C989" t="str">
            <v>1.</v>
          </cell>
          <cell r="D989" t="str">
            <v>Asumsi-asumsi umum :</v>
          </cell>
        </row>
        <row r="990">
          <cell r="D990" t="str">
            <v>&gt;</v>
          </cell>
          <cell r="E990" t="str">
            <v>Material di angkut dari Base Camp</v>
          </cell>
        </row>
        <row r="991">
          <cell r="D991" t="str">
            <v>&gt;</v>
          </cell>
          <cell r="E991" t="str">
            <v>Dikerjakan dengan Mekanis</v>
          </cell>
        </row>
        <row r="992">
          <cell r="D992" t="str">
            <v>&gt;</v>
          </cell>
          <cell r="E992" t="str">
            <v>Cetakan untuk dinding sumuran yang dicor di tempat, harus segera terpasang setelah ukuran/dimensi</v>
          </cell>
        </row>
        <row r="993">
          <cell r="E993" t="str">
            <v>dan elevasinya sudah sesuai dan kedap air.</v>
          </cell>
        </row>
        <row r="994">
          <cell r="D994" t="str">
            <v>&gt;</v>
          </cell>
          <cell r="E994" t="str">
            <v>Penurunan dilakukan setelah 7 hari atau setelah uji kuat tekan mencapai 70 % dari kuat tekan rancangan</v>
          </cell>
        </row>
        <row r="995">
          <cell r="E995" t="str">
            <v>untuk umur beton 28 hari</v>
          </cell>
        </row>
        <row r="996">
          <cell r="D996" t="str">
            <v>&gt;</v>
          </cell>
          <cell r="E996" t="str">
            <v>Penggalian dilakukan setelah penurunan.</v>
          </cell>
        </row>
        <row r="997">
          <cell r="D997" t="str">
            <v>&gt;</v>
          </cell>
          <cell r="E997" t="str">
            <v>Sumuran diisi dengan beton K-250 pada Pondasi setebal 0.80 M, selanjutnya diisi dengan Beton Siklop K-175</v>
          </cell>
        </row>
        <row r="998">
          <cell r="E998" t="str">
            <v>sampai tinggi sumuran kurang dari 0.80 M, dan ditutup dengan Beton K-250 pada Pondasi</v>
          </cell>
        </row>
        <row r="999">
          <cell r="D999" t="str">
            <v>&gt;</v>
          </cell>
          <cell r="E999" t="str">
            <v>Dinding sumuran yang telah terpasang lebih tinggi dari sisi dasar pondasi telapak, akan</v>
          </cell>
        </row>
        <row r="1000">
          <cell r="E1000" t="str">
            <v>dilakukan pembongkaran dengan menggunakan pneumatic breaker</v>
          </cell>
        </row>
        <row r="1003">
          <cell r="C1003" t="str">
            <v>2.</v>
          </cell>
          <cell r="D1003" t="str">
            <v>Tenaga Kerja</v>
          </cell>
        </row>
        <row r="1004">
          <cell r="E1004" t="str">
            <v>a</v>
          </cell>
          <cell r="F1004" t="str">
            <v>Pekerja</v>
          </cell>
          <cell r="N1004">
            <v>141</v>
          </cell>
          <cell r="O1004" t="str">
            <v>Org/Jm</v>
          </cell>
          <cell r="P1004" t="str">
            <v>=</v>
          </cell>
          <cell r="Q1004">
            <v>47.77</v>
          </cell>
          <cell r="R1004" t="str">
            <v>Jam</v>
          </cell>
        </row>
        <row r="1005">
          <cell r="E1005" t="str">
            <v>b</v>
          </cell>
          <cell r="F1005" t="str">
            <v>Mandor</v>
          </cell>
          <cell r="N1005">
            <v>50</v>
          </cell>
          <cell r="O1005" t="str">
            <v>Org/Jm</v>
          </cell>
          <cell r="P1005" t="str">
            <v>=</v>
          </cell>
          <cell r="Q1005">
            <v>17.05</v>
          </cell>
          <cell r="R1005" t="str">
            <v>Jam</v>
          </cell>
        </row>
        <row r="1006">
          <cell r="E1006" t="str">
            <v>c</v>
          </cell>
          <cell r="F1006" t="str">
            <v>Tukang</v>
          </cell>
          <cell r="N1006">
            <v>20</v>
          </cell>
          <cell r="O1006" t="str">
            <v>Org/Jm</v>
          </cell>
          <cell r="P1006" t="str">
            <v>=</v>
          </cell>
          <cell r="Q1006">
            <v>6.75</v>
          </cell>
          <cell r="R1006" t="str">
            <v>Jam</v>
          </cell>
        </row>
        <row r="1008">
          <cell r="C1008" t="str">
            <v>3.</v>
          </cell>
          <cell r="D1008" t="str">
            <v>Bahan</v>
          </cell>
        </row>
        <row r="1009">
          <cell r="D1009" t="str">
            <v>&gt;</v>
          </cell>
          <cell r="E1009" t="str">
            <v>Diameter (luar) Caison</v>
          </cell>
          <cell r="P1009" t="str">
            <v>=</v>
          </cell>
          <cell r="Q1009">
            <v>3.5</v>
          </cell>
          <cell r="R1009" t="str">
            <v>M</v>
          </cell>
        </row>
        <row r="1010">
          <cell r="D1010" t="str">
            <v>&gt;</v>
          </cell>
          <cell r="E1010" t="str">
            <v>Tebal Caison</v>
          </cell>
          <cell r="P1010" t="str">
            <v>=</v>
          </cell>
          <cell r="Q1010">
            <v>0.4</v>
          </cell>
          <cell r="R1010" t="str">
            <v>M</v>
          </cell>
        </row>
        <row r="1011">
          <cell r="D1011" t="str">
            <v>&gt;</v>
          </cell>
          <cell r="E1011" t="str">
            <v>Besi Tulangan per-M3 Beton</v>
          </cell>
          <cell r="P1011" t="str">
            <v>=</v>
          </cell>
          <cell r="Q1011">
            <v>150</v>
          </cell>
          <cell r="R1011" t="str">
            <v>Kg</v>
          </cell>
        </row>
        <row r="1012">
          <cell r="D1012" t="str">
            <v>&gt;</v>
          </cell>
          <cell r="E1012" t="str">
            <v>Beton K-250</v>
          </cell>
          <cell r="G1012" t="str">
            <v>=</v>
          </cell>
          <cell r="H1012" t="str">
            <v>Semen</v>
          </cell>
          <cell r="K1012" t="str">
            <v>=</v>
          </cell>
          <cell r="L1012">
            <v>10.02</v>
          </cell>
          <cell r="M1012" t="str">
            <v>Zak</v>
          </cell>
        </row>
        <row r="1013">
          <cell r="G1013" t="str">
            <v>=</v>
          </cell>
          <cell r="H1013" t="str">
            <v>Pasir Beton</v>
          </cell>
          <cell r="K1013" t="str">
            <v>=</v>
          </cell>
          <cell r="L1013">
            <v>0.50249101796407181</v>
          </cell>
          <cell r="M1013" t="str">
            <v>M3</v>
          </cell>
        </row>
        <row r="1014">
          <cell r="G1014" t="str">
            <v>=</v>
          </cell>
          <cell r="H1014" t="str">
            <v>Batu Pecah</v>
          </cell>
          <cell r="K1014" t="str">
            <v>=</v>
          </cell>
          <cell r="L1014">
            <v>0.73333333333333339</v>
          </cell>
          <cell r="M1014" t="str">
            <v>M3</v>
          </cell>
        </row>
        <row r="1015">
          <cell r="G1015" t="str">
            <v>=</v>
          </cell>
          <cell r="H1015" t="str">
            <v>Kayu Bekisting+Perancah</v>
          </cell>
          <cell r="K1015" t="str">
            <v>=</v>
          </cell>
          <cell r="L1015">
            <v>0.36</v>
          </cell>
          <cell r="M1015" t="str">
            <v>M3</v>
          </cell>
        </row>
        <row r="1016">
          <cell r="G1016" t="str">
            <v>=</v>
          </cell>
          <cell r="H1016" t="str">
            <v>Paku</v>
          </cell>
          <cell r="K1016" t="str">
            <v>=</v>
          </cell>
          <cell r="L1016">
            <v>3.5</v>
          </cell>
          <cell r="M1016" t="str">
            <v>Kg</v>
          </cell>
        </row>
        <row r="1018">
          <cell r="D1018" t="str">
            <v>&gt;</v>
          </cell>
          <cell r="E1018" t="str">
            <v>Kadar Semen Minimum (Spesifikasi)</v>
          </cell>
          <cell r="I1018">
            <v>6</v>
          </cell>
          <cell r="P1018" t="str">
            <v>=</v>
          </cell>
          <cell r="Q1018">
            <v>340</v>
          </cell>
          <cell r="R1018" t="str">
            <v>Kg/M3</v>
          </cell>
        </row>
        <row r="1019">
          <cell r="D1019" t="str">
            <v>&gt;</v>
          </cell>
          <cell r="E1019" t="str">
            <v>Berat Jenis :</v>
          </cell>
          <cell r="G1019" t="str">
            <v>a</v>
          </cell>
          <cell r="H1019" t="str">
            <v>Beton</v>
          </cell>
          <cell r="L1019">
            <v>6</v>
          </cell>
          <cell r="O1019" t="str">
            <v>Wbt</v>
          </cell>
          <cell r="P1019" t="str">
            <v>=</v>
          </cell>
          <cell r="Q1019">
            <v>2400</v>
          </cell>
          <cell r="R1019" t="str">
            <v>Kg/M3</v>
          </cell>
        </row>
        <row r="1020">
          <cell r="G1020" t="str">
            <v>b</v>
          </cell>
          <cell r="H1020" t="str">
            <v>Semen</v>
          </cell>
          <cell r="J1020" t="str">
            <v>Pc</v>
          </cell>
          <cell r="K1020" t="str">
            <v>=</v>
          </cell>
          <cell r="L1020">
            <v>1</v>
          </cell>
          <cell r="M1020" t="str">
            <v>:</v>
          </cell>
          <cell r="N1020">
            <v>16.666666666666664</v>
          </cell>
          <cell r="O1020" t="str">
            <v>%  Wpc</v>
          </cell>
          <cell r="P1020" t="str">
            <v>=</v>
          </cell>
          <cell r="Q1020">
            <v>1440</v>
          </cell>
          <cell r="R1020" t="str">
            <v>Kg/M3</v>
          </cell>
        </row>
        <row r="1021">
          <cell r="G1021" t="str">
            <v>c</v>
          </cell>
          <cell r="H1021" t="str">
            <v>P a s i r</v>
          </cell>
          <cell r="J1021" t="str">
            <v>Ps</v>
          </cell>
          <cell r="K1021" t="str">
            <v>=</v>
          </cell>
          <cell r="L1021">
            <v>2</v>
          </cell>
          <cell r="M1021" t="str">
            <v>:</v>
          </cell>
          <cell r="N1021">
            <v>33.333333333333329</v>
          </cell>
          <cell r="O1021" t="str">
            <v>%  Wps</v>
          </cell>
          <cell r="P1021" t="str">
            <v>=</v>
          </cell>
          <cell r="Q1021">
            <v>1670</v>
          </cell>
          <cell r="R1021" t="str">
            <v>Kg/M3</v>
          </cell>
        </row>
        <row r="1022">
          <cell r="G1022" t="str">
            <v>d</v>
          </cell>
          <cell r="H1022" t="str">
            <v>Batu Pecah</v>
          </cell>
          <cell r="J1022" t="str">
            <v>Bp</v>
          </cell>
          <cell r="K1022" t="str">
            <v>=</v>
          </cell>
          <cell r="L1022">
            <v>3</v>
          </cell>
          <cell r="M1022" t="str">
            <v>:</v>
          </cell>
          <cell r="N1022">
            <v>50</v>
          </cell>
          <cell r="O1022" t="str">
            <v>%  Wbp</v>
          </cell>
          <cell r="P1022" t="str">
            <v>=</v>
          </cell>
          <cell r="Q1022">
            <v>1765</v>
          </cell>
          <cell r="R1022" t="str">
            <v>Kg/M3</v>
          </cell>
        </row>
        <row r="1023">
          <cell r="D1023" t="str">
            <v>&gt;</v>
          </cell>
          <cell r="E1023" t="str">
            <v>Material/Bahan yang diperlukan :</v>
          </cell>
        </row>
        <row r="1024">
          <cell r="D1024" t="str">
            <v>a</v>
          </cell>
          <cell r="E1024" t="str">
            <v>Volume beton untuk caisson per-meter</v>
          </cell>
          <cell r="K1024" t="str">
            <v>=</v>
          </cell>
          <cell r="L1024" t="str">
            <v>{ Phi {(d/2)^2 - {(d-t)/2}^2)}</v>
          </cell>
          <cell r="P1024" t="str">
            <v>=</v>
          </cell>
          <cell r="Q1024">
            <v>2.0723999999999991</v>
          </cell>
          <cell r="R1024" t="str">
            <v>m3</v>
          </cell>
        </row>
        <row r="1025">
          <cell r="D1025" t="str">
            <v>b</v>
          </cell>
          <cell r="E1025" t="str">
            <v>Batu Pecah</v>
          </cell>
          <cell r="K1025" t="str">
            <v>=</v>
          </cell>
          <cell r="L1025" t="str">
            <v>(Bp x Wbt)/Wbpx1.05xC400</v>
          </cell>
          <cell r="P1025" t="str">
            <v>=</v>
          </cell>
          <cell r="Q1025">
            <v>1.5197599999999996</v>
          </cell>
          <cell r="R1025" t="str">
            <v>m3</v>
          </cell>
        </row>
        <row r="1026">
          <cell r="D1026" t="str">
            <v>c</v>
          </cell>
          <cell r="E1026" t="str">
            <v>P a s i r</v>
          </cell>
          <cell r="K1026" t="str">
            <v>=</v>
          </cell>
          <cell r="L1026" t="str">
            <v xml:space="preserve">(Ps x Wbt)/Wpsx1.20xC400 </v>
          </cell>
          <cell r="P1026" t="str">
            <v>=</v>
          </cell>
          <cell r="Q1026">
            <v>1.0413623856287419</v>
          </cell>
          <cell r="R1026" t="str">
            <v>m3</v>
          </cell>
        </row>
        <row r="1027">
          <cell r="D1027" t="str">
            <v>d</v>
          </cell>
          <cell r="E1027" t="str">
            <v>Semen</v>
          </cell>
          <cell r="K1027" t="str">
            <v>=</v>
          </cell>
          <cell r="L1027" t="str">
            <v>(Pc x Wbt)x1.20xC400</v>
          </cell>
          <cell r="P1027" t="str">
            <v>=</v>
          </cell>
          <cell r="Q1027">
            <v>20.765447999999992</v>
          </cell>
          <cell r="R1027" t="str">
            <v>Zak</v>
          </cell>
        </row>
        <row r="1028">
          <cell r="D1028" t="str">
            <v>e</v>
          </cell>
          <cell r="E1028" t="str">
            <v>Kayu Bekisting (tambahan)</v>
          </cell>
          <cell r="K1028" t="str">
            <v>=</v>
          </cell>
          <cell r="L1028" t="str">
            <v>(2 x phi x (d/2)x1x0.025x 2 x 1.5)</v>
          </cell>
          <cell r="P1028" t="str">
            <v>=</v>
          </cell>
          <cell r="Q1028">
            <v>0.83</v>
          </cell>
          <cell r="R1028" t="str">
            <v>m3</v>
          </cell>
        </row>
        <row r="1029">
          <cell r="D1029" t="str">
            <v>f</v>
          </cell>
          <cell r="E1029" t="str">
            <v>Besi Beton</v>
          </cell>
          <cell r="P1029" t="str">
            <v>=</v>
          </cell>
          <cell r="Q1029">
            <v>310.85999999999984</v>
          </cell>
          <cell r="R1029" t="str">
            <v>Kg</v>
          </cell>
        </row>
        <row r="1030">
          <cell r="D1030" t="str">
            <v>g</v>
          </cell>
          <cell r="E1030" t="str">
            <v>Kawat Beton</v>
          </cell>
          <cell r="P1030" t="str">
            <v>=</v>
          </cell>
          <cell r="Q1030">
            <v>5.8</v>
          </cell>
          <cell r="R1030" t="str">
            <v>Kg</v>
          </cell>
        </row>
        <row r="1031">
          <cell r="D1031" t="str">
            <v>h</v>
          </cell>
          <cell r="E1031" t="str">
            <v>Tripleks</v>
          </cell>
          <cell r="P1031" t="str">
            <v>=</v>
          </cell>
          <cell r="Q1031">
            <v>11.8</v>
          </cell>
          <cell r="R1031" t="str">
            <v>Lbr</v>
          </cell>
        </row>
        <row r="1032">
          <cell r="D1032" t="str">
            <v>i</v>
          </cell>
          <cell r="E1032" t="str">
            <v>P a k u</v>
          </cell>
          <cell r="P1032" t="str">
            <v>=</v>
          </cell>
          <cell r="Q1032">
            <v>4</v>
          </cell>
          <cell r="R1032" t="str">
            <v>Kg</v>
          </cell>
        </row>
        <row r="1034">
          <cell r="C1034" t="str">
            <v>4.</v>
          </cell>
          <cell r="D1034" t="str">
            <v>Peralatan</v>
          </cell>
        </row>
        <row r="1035">
          <cell r="E1035" t="str">
            <v>a</v>
          </cell>
          <cell r="F1035" t="str">
            <v>Concrete Mixer (Sebagai Acuan/Dominan)</v>
          </cell>
          <cell r="N1035">
            <v>2.953846153846154</v>
          </cell>
          <cell r="O1035" t="str">
            <v>M3/Jam</v>
          </cell>
          <cell r="P1035" t="str">
            <v>=</v>
          </cell>
          <cell r="Q1035">
            <v>0.33850000000000002</v>
          </cell>
          <cell r="R1035" t="str">
            <v>Jam</v>
          </cell>
        </row>
        <row r="1036">
          <cell r="E1036" t="str">
            <v>b</v>
          </cell>
          <cell r="F1036" t="str">
            <v>Concrete Vibrator</v>
          </cell>
          <cell r="P1036" t="str">
            <v>=</v>
          </cell>
          <cell r="Q1036">
            <v>0.33850000000000002</v>
          </cell>
          <cell r="R1036" t="str">
            <v>Jam</v>
          </cell>
        </row>
        <row r="1037">
          <cell r="E1037" t="str">
            <v>c</v>
          </cell>
          <cell r="F1037" t="str">
            <v>Water Pump</v>
          </cell>
          <cell r="P1037" t="str">
            <v>=</v>
          </cell>
          <cell r="Q1037">
            <v>0.33850000000000002</v>
          </cell>
          <cell r="R1037" t="str">
            <v>Jam</v>
          </cell>
        </row>
        <row r="1038">
          <cell r="E1038" t="str">
            <v>d</v>
          </cell>
          <cell r="F1038" t="str">
            <v>Dump Truck</v>
          </cell>
          <cell r="P1038" t="str">
            <v>=</v>
          </cell>
          <cell r="Q1038">
            <v>0.71499999999999997</v>
          </cell>
          <cell r="R1038" t="str">
            <v>Jam</v>
          </cell>
        </row>
        <row r="1039">
          <cell r="E1039" t="str">
            <v>d</v>
          </cell>
          <cell r="F1039" t="str">
            <v>Wheel Loader</v>
          </cell>
          <cell r="P1039" t="str">
            <v>=</v>
          </cell>
          <cell r="Q1039">
            <v>0.14599999999999999</v>
          </cell>
          <cell r="R1039" t="str">
            <v>Jam</v>
          </cell>
        </row>
        <row r="1040">
          <cell r="E1040" t="str">
            <v>f</v>
          </cell>
          <cell r="F1040" t="str">
            <v>Alat Bantu</v>
          </cell>
          <cell r="P1040" t="str">
            <v>=</v>
          </cell>
          <cell r="Q1040">
            <v>1</v>
          </cell>
          <cell r="R1040" t="str">
            <v>Jam</v>
          </cell>
        </row>
        <row r="1042">
          <cell r="D1042" t="str">
            <v>a</v>
          </cell>
          <cell r="E1042" t="str">
            <v>Concret Mixer</v>
          </cell>
        </row>
        <row r="1043">
          <cell r="E1043">
            <v>1</v>
          </cell>
          <cell r="F1043" t="str">
            <v>Kapasitas Alat</v>
          </cell>
          <cell r="J1043" t="str">
            <v>V</v>
          </cell>
          <cell r="K1043" t="str">
            <v>=</v>
          </cell>
          <cell r="P1043" t="str">
            <v>=</v>
          </cell>
          <cell r="Q1043">
            <v>800</v>
          </cell>
          <cell r="R1043" t="str">
            <v>Ltr</v>
          </cell>
        </row>
        <row r="1044">
          <cell r="E1044">
            <v>2</v>
          </cell>
          <cell r="F1044" t="str">
            <v>Faktor Efisiensi Alat</v>
          </cell>
          <cell r="J1044" t="str">
            <v>Fa</v>
          </cell>
          <cell r="K1044" t="str">
            <v>=</v>
          </cell>
          <cell r="P1044" t="str">
            <v>=</v>
          </cell>
          <cell r="Q1044">
            <v>0.8</v>
          </cell>
        </row>
        <row r="1045">
          <cell r="E1045">
            <v>3</v>
          </cell>
          <cell r="F1045" t="str">
            <v>Siklus Waktu</v>
          </cell>
          <cell r="J1045" t="str">
            <v>Ct</v>
          </cell>
          <cell r="K1045" t="str">
            <v>=</v>
          </cell>
          <cell r="L1045" t="str">
            <v>(T1+T2+T3+T4)</v>
          </cell>
          <cell r="P1045" t="str">
            <v>=</v>
          </cell>
          <cell r="Q1045">
            <v>13</v>
          </cell>
          <cell r="R1045" t="str">
            <v>Menit</v>
          </cell>
        </row>
        <row r="1046">
          <cell r="G1046" t="str">
            <v>&gt;</v>
          </cell>
          <cell r="H1046" t="str">
            <v>Memuat</v>
          </cell>
          <cell r="K1046" t="str">
            <v>T1</v>
          </cell>
          <cell r="P1046" t="str">
            <v>=</v>
          </cell>
          <cell r="Q1046">
            <v>3</v>
          </cell>
          <cell r="R1046" t="str">
            <v>Menit</v>
          </cell>
        </row>
        <row r="1047">
          <cell r="G1047" t="str">
            <v>&gt;</v>
          </cell>
          <cell r="H1047" t="str">
            <v>Mengaduk</v>
          </cell>
          <cell r="K1047" t="str">
            <v>T2</v>
          </cell>
          <cell r="P1047" t="str">
            <v>=</v>
          </cell>
          <cell r="Q1047">
            <v>5</v>
          </cell>
          <cell r="R1047" t="str">
            <v>Menit</v>
          </cell>
        </row>
        <row r="1048">
          <cell r="G1048" t="str">
            <v>&gt;</v>
          </cell>
          <cell r="H1048" t="str">
            <v>Menuang</v>
          </cell>
          <cell r="K1048" t="str">
            <v>T3</v>
          </cell>
          <cell r="P1048" t="str">
            <v>=</v>
          </cell>
          <cell r="Q1048">
            <v>3</v>
          </cell>
          <cell r="R1048" t="str">
            <v>Menit</v>
          </cell>
        </row>
        <row r="1049">
          <cell r="G1049" t="str">
            <v>&gt;</v>
          </cell>
          <cell r="H1049" t="str">
            <v>Menunggu, dll</v>
          </cell>
          <cell r="K1049" t="str">
            <v>T4</v>
          </cell>
          <cell r="P1049" t="str">
            <v>=</v>
          </cell>
          <cell r="Q1049">
            <v>2</v>
          </cell>
          <cell r="R1049" t="str">
            <v>Menit</v>
          </cell>
        </row>
        <row r="1051">
          <cell r="E1051">
            <v>4</v>
          </cell>
          <cell r="F1051" t="str">
            <v xml:space="preserve">Kapasitas Produksi/Jam </v>
          </cell>
          <cell r="J1051" t="str">
            <v>Qcm</v>
          </cell>
          <cell r="K1051" t="str">
            <v>=</v>
          </cell>
          <cell r="L1051" t="str">
            <v>V.Fa.60</v>
          </cell>
          <cell r="P1051" t="str">
            <v>=</v>
          </cell>
          <cell r="Q1051">
            <v>2.953846153846154</v>
          </cell>
          <cell r="R1051" t="str">
            <v>M3/Jam</v>
          </cell>
        </row>
        <row r="1052">
          <cell r="L1052" t="str">
            <v>1000.Ct</v>
          </cell>
        </row>
        <row r="1054">
          <cell r="E1054">
            <v>5</v>
          </cell>
          <cell r="F1054" t="str">
            <v>Koefisien Alat/m3</v>
          </cell>
          <cell r="K1054" t="str">
            <v>=</v>
          </cell>
          <cell r="L1054" t="str">
            <v>1/Qcm</v>
          </cell>
          <cell r="P1054" t="str">
            <v>=</v>
          </cell>
          <cell r="Q1054">
            <v>0.33850000000000002</v>
          </cell>
          <cell r="R1054" t="str">
            <v>Jam</v>
          </cell>
        </row>
        <row r="1057">
          <cell r="D1057" t="str">
            <v>b</v>
          </cell>
          <cell r="E1057" t="str">
            <v>Concrete Vibrator</v>
          </cell>
        </row>
        <row r="1058">
          <cell r="G1058" t="str">
            <v>&gt;</v>
          </cell>
          <cell r="H1058" t="str">
            <v>Menyesuaikan Produksi Concrete Mixer</v>
          </cell>
        </row>
        <row r="1059">
          <cell r="G1059" t="str">
            <v>&gt;</v>
          </cell>
          <cell r="H1059" t="str">
            <v xml:space="preserve">Kapasitas Produksi/Jam </v>
          </cell>
          <cell r="M1059" t="str">
            <v>:</v>
          </cell>
          <cell r="N1059" t="str">
            <v>Qcv</v>
          </cell>
          <cell r="P1059" t="str">
            <v>=</v>
          </cell>
          <cell r="Q1059">
            <v>2.953846153846154</v>
          </cell>
          <cell r="R1059" t="str">
            <v>M3/Jam</v>
          </cell>
        </row>
        <row r="1060">
          <cell r="G1060" t="str">
            <v>&gt;</v>
          </cell>
          <cell r="H1060" t="str">
            <v>Koefisien Alat/m3</v>
          </cell>
          <cell r="M1060" t="str">
            <v>:</v>
          </cell>
          <cell r="N1060" t="str">
            <v>1/Qcv</v>
          </cell>
          <cell r="P1060" t="str">
            <v>=</v>
          </cell>
          <cell r="Q1060">
            <v>0.33850000000000002</v>
          </cell>
          <cell r="R1060" t="str">
            <v>Jam</v>
          </cell>
        </row>
        <row r="1063">
          <cell r="D1063" t="str">
            <v>c</v>
          </cell>
          <cell r="E1063" t="str">
            <v>Water Pump 4" - 6"</v>
          </cell>
        </row>
        <row r="1064">
          <cell r="F1064" t="str">
            <v>&gt;</v>
          </cell>
          <cell r="G1064" t="str">
            <v>Menyesuaikan Produksi Concrete Mixer</v>
          </cell>
        </row>
        <row r="1065">
          <cell r="F1065" t="str">
            <v>&gt;</v>
          </cell>
          <cell r="G1065" t="str">
            <v>Kapasitas</v>
          </cell>
          <cell r="K1065" t="str">
            <v>=</v>
          </cell>
          <cell r="L1065" t="str">
            <v>Qwp</v>
          </cell>
          <cell r="P1065" t="str">
            <v>=</v>
          </cell>
          <cell r="Q1065">
            <v>2.953846153846154</v>
          </cell>
          <cell r="R1065" t="str">
            <v>M3/Jam</v>
          </cell>
        </row>
        <row r="1066">
          <cell r="F1066" t="str">
            <v>&gt;</v>
          </cell>
          <cell r="G1066" t="str">
            <v>Koefisien Alat/m3</v>
          </cell>
          <cell r="K1066" t="str">
            <v>=</v>
          </cell>
          <cell r="L1066" t="str">
            <v>1/Qwp</v>
          </cell>
          <cell r="P1066" t="str">
            <v>=</v>
          </cell>
          <cell r="Q1066">
            <v>0.33850000000000002</v>
          </cell>
          <cell r="R1066" t="str">
            <v>Jam</v>
          </cell>
        </row>
        <row r="1068">
          <cell r="D1068" t="str">
            <v>d</v>
          </cell>
          <cell r="E1068" t="str">
            <v>Dump Truck</v>
          </cell>
        </row>
        <row r="1069">
          <cell r="E1069">
            <v>1</v>
          </cell>
          <cell r="F1069" t="str">
            <v>Kapasitas Bak</v>
          </cell>
          <cell r="J1069" t="str">
            <v>q</v>
          </cell>
          <cell r="P1069" t="str">
            <v>=</v>
          </cell>
          <cell r="Q1069">
            <v>5</v>
          </cell>
          <cell r="R1069" t="str">
            <v>m3</v>
          </cell>
        </row>
        <row r="1070">
          <cell r="E1070">
            <v>2</v>
          </cell>
          <cell r="F1070" t="str">
            <v>Faktor Material</v>
          </cell>
          <cell r="J1070" t="str">
            <v>Fm</v>
          </cell>
          <cell r="P1070" t="str">
            <v>=</v>
          </cell>
          <cell r="Q1070">
            <v>1.2</v>
          </cell>
        </row>
        <row r="1071">
          <cell r="E1071">
            <v>3</v>
          </cell>
          <cell r="F1071" t="str">
            <v>Faktor Efisiensi Alat</v>
          </cell>
          <cell r="J1071" t="str">
            <v>Fa</v>
          </cell>
          <cell r="P1071" t="str">
            <v>=</v>
          </cell>
          <cell r="Q1071">
            <v>0.8</v>
          </cell>
        </row>
        <row r="1072">
          <cell r="E1072">
            <v>4</v>
          </cell>
          <cell r="F1072" t="str">
            <v>Jarak Angkut</v>
          </cell>
          <cell r="J1072" t="str">
            <v>L</v>
          </cell>
          <cell r="P1072" t="str">
            <v>=</v>
          </cell>
          <cell r="Q1072">
            <v>40</v>
          </cell>
          <cell r="R1072" t="str">
            <v>KM</v>
          </cell>
        </row>
        <row r="1073">
          <cell r="E1073">
            <v>5</v>
          </cell>
          <cell r="F1073" t="str">
            <v>Kecepatan Rata-Rata Muatan/Isi</v>
          </cell>
          <cell r="J1073" t="str">
            <v>Vi</v>
          </cell>
          <cell r="P1073" t="str">
            <v>=</v>
          </cell>
          <cell r="Q1073">
            <v>30</v>
          </cell>
          <cell r="R1073" t="str">
            <v>KM/Jam</v>
          </cell>
        </row>
        <row r="1074">
          <cell r="E1074">
            <v>6</v>
          </cell>
          <cell r="F1074" t="str">
            <v>Kecepatan Rata-Rata Kosong</v>
          </cell>
          <cell r="J1074" t="str">
            <v>Vk</v>
          </cell>
          <cell r="K1074" t="str">
            <v>=</v>
          </cell>
          <cell r="P1074" t="str">
            <v>=</v>
          </cell>
          <cell r="Q1074">
            <v>40</v>
          </cell>
          <cell r="R1074" t="str">
            <v>KM/Jam</v>
          </cell>
        </row>
        <row r="1075">
          <cell r="E1075">
            <v>7</v>
          </cell>
          <cell r="F1075" t="str">
            <v>Waktu Siklus</v>
          </cell>
          <cell r="J1075" t="str">
            <v>Ct</v>
          </cell>
          <cell r="K1075" t="str">
            <v>=</v>
          </cell>
          <cell r="L1075" t="str">
            <v>( T1+T2+T3 )</v>
          </cell>
          <cell r="P1075" t="str">
            <v>=</v>
          </cell>
          <cell r="Q1075">
            <v>143</v>
          </cell>
          <cell r="R1075" t="str">
            <v>Menit</v>
          </cell>
        </row>
        <row r="1076">
          <cell r="F1076" t="str">
            <v>&gt;</v>
          </cell>
          <cell r="G1076" t="str">
            <v>Waktu Tempuh Isi/Muat</v>
          </cell>
          <cell r="J1076" t="str">
            <v>T1</v>
          </cell>
          <cell r="K1076" t="str">
            <v>=</v>
          </cell>
          <cell r="L1076" t="str">
            <v>( L/Vi )x60</v>
          </cell>
          <cell r="P1076" t="str">
            <v>=</v>
          </cell>
          <cell r="Q1076">
            <v>80</v>
          </cell>
          <cell r="R1076" t="str">
            <v>Menit</v>
          </cell>
        </row>
        <row r="1077">
          <cell r="F1077" t="str">
            <v>&gt;</v>
          </cell>
          <cell r="G1077" t="str">
            <v>Waktu Tempuh Kosong</v>
          </cell>
          <cell r="J1077" t="str">
            <v>T2</v>
          </cell>
          <cell r="K1077" t="str">
            <v>=</v>
          </cell>
          <cell r="L1077" t="str">
            <v>( L/Vk )x60</v>
          </cell>
          <cell r="P1077" t="str">
            <v>=</v>
          </cell>
          <cell r="Q1077">
            <v>60</v>
          </cell>
          <cell r="R1077" t="str">
            <v>Menit</v>
          </cell>
        </row>
        <row r="1078">
          <cell r="F1078" t="str">
            <v>&gt;</v>
          </cell>
          <cell r="G1078" t="str">
            <v>Lain-lain</v>
          </cell>
          <cell r="J1078" t="str">
            <v>T3</v>
          </cell>
          <cell r="K1078" t="str">
            <v>=</v>
          </cell>
          <cell r="P1078" t="str">
            <v>=</v>
          </cell>
          <cell r="Q1078">
            <v>3</v>
          </cell>
          <cell r="R1078" t="str">
            <v>Menit</v>
          </cell>
        </row>
        <row r="1080">
          <cell r="E1080">
            <v>7</v>
          </cell>
          <cell r="F1080" t="str">
            <v xml:space="preserve">Kapaisitas Produksi/Jam </v>
          </cell>
          <cell r="J1080" t="str">
            <v>Qdt</v>
          </cell>
          <cell r="K1080" t="str">
            <v>=</v>
          </cell>
          <cell r="L1080" t="str">
            <v xml:space="preserve"> q.Fm.60</v>
          </cell>
          <cell r="P1080" t="str">
            <v>=</v>
          </cell>
          <cell r="Q1080">
            <v>1.3986013986013985</v>
          </cell>
          <cell r="R1080" t="str">
            <v>m3/jam</v>
          </cell>
        </row>
        <row r="1081">
          <cell r="L1081" t="str">
            <v>Ct.Fk</v>
          </cell>
        </row>
        <row r="1083">
          <cell r="E1083">
            <v>8</v>
          </cell>
          <cell r="F1083" t="str">
            <v>Koefisien Alat/m3</v>
          </cell>
          <cell r="K1083" t="str">
            <v>=</v>
          </cell>
          <cell r="L1083" t="str">
            <v>1/Qdt</v>
          </cell>
          <cell r="P1083" t="str">
            <v>=</v>
          </cell>
          <cell r="Q1083">
            <v>0.71499999999999997</v>
          </cell>
          <cell r="R1083" t="str">
            <v>Jam</v>
          </cell>
        </row>
        <row r="1085">
          <cell r="D1085" t="str">
            <v>e</v>
          </cell>
          <cell r="E1085" t="str">
            <v>Wheel Loader</v>
          </cell>
        </row>
        <row r="1086">
          <cell r="E1086">
            <v>1</v>
          </cell>
          <cell r="F1086" t="str">
            <v>Faktor Material</v>
          </cell>
          <cell r="J1086" t="str">
            <v>Fm</v>
          </cell>
          <cell r="P1086" t="str">
            <v>=</v>
          </cell>
          <cell r="Q1086">
            <v>1.2</v>
          </cell>
          <cell r="R1086" t="str">
            <v>m</v>
          </cell>
        </row>
        <row r="1087">
          <cell r="E1087">
            <v>2</v>
          </cell>
          <cell r="F1087" t="str">
            <v>Kapasitas Bucket</v>
          </cell>
          <cell r="J1087" t="str">
            <v>q</v>
          </cell>
          <cell r="P1087" t="str">
            <v>=</v>
          </cell>
          <cell r="Q1087">
            <v>1.1000000000000001</v>
          </cell>
          <cell r="R1087" t="str">
            <v>m3</v>
          </cell>
        </row>
        <row r="1088">
          <cell r="E1088">
            <v>3</v>
          </cell>
          <cell r="F1088" t="str">
            <v>Factor Bucket</v>
          </cell>
          <cell r="J1088" t="str">
            <v>Fb</v>
          </cell>
          <cell r="P1088" t="str">
            <v>=</v>
          </cell>
          <cell r="Q1088">
            <v>0.83</v>
          </cell>
        </row>
        <row r="1089">
          <cell r="E1089">
            <v>4</v>
          </cell>
          <cell r="F1089" t="str">
            <v>Factor Effisien</v>
          </cell>
          <cell r="J1089" t="str">
            <v>Fa</v>
          </cell>
          <cell r="P1089" t="str">
            <v>=</v>
          </cell>
          <cell r="Q1089">
            <v>0.75</v>
          </cell>
        </row>
        <row r="1090">
          <cell r="E1090">
            <v>5</v>
          </cell>
          <cell r="F1090" t="str">
            <v>Waktu Siklus</v>
          </cell>
          <cell r="J1090" t="str">
            <v>Ct</v>
          </cell>
          <cell r="K1090" t="str">
            <v>=</v>
          </cell>
          <cell r="L1090" t="str">
            <v>( T1 + T2 )</v>
          </cell>
          <cell r="P1090" t="str">
            <v>=</v>
          </cell>
          <cell r="Q1090">
            <v>5</v>
          </cell>
          <cell r="R1090" t="str">
            <v>Menit</v>
          </cell>
        </row>
        <row r="1091">
          <cell r="F1091" t="str">
            <v>&gt;</v>
          </cell>
          <cell r="G1091" t="str">
            <v>Loading</v>
          </cell>
          <cell r="L1091" t="str">
            <v>T1</v>
          </cell>
          <cell r="P1091" t="str">
            <v>=</v>
          </cell>
          <cell r="Q1091">
            <v>2</v>
          </cell>
          <cell r="R1091" t="str">
            <v>Menit</v>
          </cell>
        </row>
        <row r="1092">
          <cell r="F1092" t="str">
            <v>&gt;</v>
          </cell>
          <cell r="G1092" t="str">
            <v>Lain-Lain</v>
          </cell>
          <cell r="L1092" t="str">
            <v>T2</v>
          </cell>
          <cell r="P1092" t="str">
            <v>=</v>
          </cell>
          <cell r="Q1092">
            <v>3</v>
          </cell>
          <cell r="R1092" t="str">
            <v>Menit</v>
          </cell>
        </row>
        <row r="1094">
          <cell r="E1094">
            <v>6</v>
          </cell>
          <cell r="F1094" t="str">
            <v xml:space="preserve">Kapaisitas Produksi/Jam </v>
          </cell>
          <cell r="J1094" t="str">
            <v>Qwl</v>
          </cell>
          <cell r="K1094" t="str">
            <v>=</v>
          </cell>
          <cell r="L1094" t="str">
            <v>q.Fb.Fa.60</v>
          </cell>
          <cell r="P1094" t="str">
            <v>=</v>
          </cell>
          <cell r="Q1094">
            <v>6.8475000000000001</v>
          </cell>
          <cell r="R1094" t="str">
            <v>M3/Jam</v>
          </cell>
        </row>
        <row r="1095">
          <cell r="L1095" t="str">
            <v>Fm.Ct</v>
          </cell>
        </row>
        <row r="1097">
          <cell r="E1097">
            <v>7</v>
          </cell>
          <cell r="F1097" t="str">
            <v>Koefisien Alat/m3</v>
          </cell>
          <cell r="K1097" t="str">
            <v>=</v>
          </cell>
          <cell r="L1097" t="str">
            <v>1/Qwl</v>
          </cell>
          <cell r="P1097" t="str">
            <v>=</v>
          </cell>
          <cell r="Q1097">
            <v>0.14599999999999999</v>
          </cell>
          <cell r="R1097" t="str">
            <v>Jam</v>
          </cell>
        </row>
        <row r="1101">
          <cell r="C1101" t="str">
            <v>Nomor Mata Pembayaran</v>
          </cell>
          <cell r="G1101" t="str">
            <v>:</v>
          </cell>
          <cell r="H1101" t="e">
            <v>#REF!</v>
          </cell>
        </row>
        <row r="1102">
          <cell r="C1102" t="str">
            <v>Jenis Pekerjaan</v>
          </cell>
          <cell r="G1102" t="str">
            <v>:</v>
          </cell>
          <cell r="H1102" t="e">
            <v>#REF!</v>
          </cell>
        </row>
        <row r="1103">
          <cell r="H1103" t="e">
            <v>#REF!</v>
          </cell>
        </row>
        <row r="1104">
          <cell r="C1104" t="str">
            <v>Perkiraan Kuantitas</v>
          </cell>
          <cell r="G1104" t="str">
            <v>:</v>
          </cell>
          <cell r="H1104" t="e">
            <v>#REF!</v>
          </cell>
          <cell r="I1104" t="e">
            <v>#REF!</v>
          </cell>
        </row>
        <row r="1107">
          <cell r="C1107" t="str">
            <v>1.</v>
          </cell>
          <cell r="D1107" t="str">
            <v>Asumsi-asumsi umum :</v>
          </cell>
        </row>
        <row r="1108">
          <cell r="D1108" t="str">
            <v>&gt;</v>
          </cell>
          <cell r="E1108" t="str">
            <v>Bahan Baja Struktur dibeli di gudang pabrik</v>
          </cell>
        </row>
        <row r="1109">
          <cell r="D1109" t="str">
            <v>&gt;</v>
          </cell>
          <cell r="E1109" t="str">
            <v>Pengangkutan menggunakan sarana angkutan laut (Surabaya-Kupang-Sabu) dan angkutan darat</v>
          </cell>
        </row>
        <row r="1110">
          <cell r="D1110" t="str">
            <v>&gt;</v>
          </cell>
          <cell r="E1110" t="str">
            <v>Menaikan/Menurunkan dari dan ke Flat Bed Truck dengan Crane, kemudian diangkut ke Lokasi Pek.</v>
          </cell>
        </row>
        <row r="1111">
          <cell r="D1111" t="str">
            <v>&gt;</v>
          </cell>
          <cell r="E1111" t="str">
            <v>Diperlukan alat bantu dan tenaga manusia untuk menaikan/menurunkan rangka baja tersebut</v>
          </cell>
        </row>
        <row r="1113">
          <cell r="C1113" t="str">
            <v>2.</v>
          </cell>
          <cell r="D1113" t="str">
            <v>Tenaga Kerja</v>
          </cell>
        </row>
        <row r="1114">
          <cell r="E1114" t="str">
            <v>a</v>
          </cell>
          <cell r="F1114" t="str">
            <v>Pekerja</v>
          </cell>
          <cell r="N1114">
            <v>10</v>
          </cell>
          <cell r="O1114" t="str">
            <v>Org/Jm</v>
          </cell>
          <cell r="P1114" t="str">
            <v>=</v>
          </cell>
          <cell r="Q1114">
            <v>5.9999999999999995E-4</v>
          </cell>
          <cell r="R1114" t="str">
            <v>Jam</v>
          </cell>
        </row>
        <row r="1115">
          <cell r="E1115" t="str">
            <v>b</v>
          </cell>
          <cell r="F1115" t="str">
            <v>Mandor</v>
          </cell>
          <cell r="N1115">
            <v>1</v>
          </cell>
          <cell r="O1115" t="str">
            <v>Org/Jm</v>
          </cell>
          <cell r="P1115" t="str">
            <v>=</v>
          </cell>
          <cell r="Q1115">
            <v>1E-4</v>
          </cell>
          <cell r="R1115" t="str">
            <v>Jam</v>
          </cell>
        </row>
        <row r="1117">
          <cell r="C1117" t="str">
            <v>3.</v>
          </cell>
          <cell r="D1117" t="str">
            <v>B a h a n</v>
          </cell>
        </row>
        <row r="1118">
          <cell r="E1118" t="str">
            <v>a.</v>
          </cell>
        </row>
        <row r="1120">
          <cell r="C1120" t="str">
            <v>4.</v>
          </cell>
          <cell r="D1120" t="str">
            <v>Peralatan yang digunakan :</v>
          </cell>
        </row>
        <row r="1121">
          <cell r="E1121" t="str">
            <v>a</v>
          </cell>
          <cell r="F1121" t="str">
            <v>Crane</v>
          </cell>
          <cell r="P1121" t="str">
            <v>=</v>
          </cell>
          <cell r="Q1121">
            <v>1E-4</v>
          </cell>
          <cell r="R1121" t="str">
            <v>Jam</v>
          </cell>
        </row>
        <row r="1122">
          <cell r="E1122" t="str">
            <v>b</v>
          </cell>
          <cell r="F1122" t="str">
            <v>Flat Bed Truck (Sebagai Acuan/Dominan)</v>
          </cell>
          <cell r="N1122" t="e">
            <v>#REF!</v>
          </cell>
          <cell r="O1122" t="str">
            <v>Kg/Jam</v>
          </cell>
          <cell r="P1122" t="str">
            <v>=</v>
          </cell>
          <cell r="Q1122" t="e">
            <v>#REF!</v>
          </cell>
          <cell r="R1122" t="str">
            <v>Jam</v>
          </cell>
        </row>
        <row r="1123">
          <cell r="E1123" t="str">
            <v>c</v>
          </cell>
          <cell r="F1123" t="str">
            <v>Alat Bantu</v>
          </cell>
          <cell r="P1123" t="str">
            <v>=</v>
          </cell>
          <cell r="Q1123">
            <v>1</v>
          </cell>
          <cell r="R1123" t="str">
            <v>Jam</v>
          </cell>
        </row>
        <row r="1125">
          <cell r="D1125" t="str">
            <v>Perhitungan koefisien :</v>
          </cell>
        </row>
        <row r="1126">
          <cell r="D1126" t="str">
            <v>a</v>
          </cell>
          <cell r="E1126" t="str">
            <v>Crane 25 - 30 Ton</v>
          </cell>
        </row>
        <row r="1127">
          <cell r="E1127">
            <v>1</v>
          </cell>
          <cell r="F1127" t="str">
            <v>Kapasitas Alat</v>
          </cell>
          <cell r="I1127" t="str">
            <v>q</v>
          </cell>
          <cell r="K1127" t="str">
            <v>=</v>
          </cell>
          <cell r="P1127" t="str">
            <v>=</v>
          </cell>
          <cell r="Q1127">
            <v>25</v>
          </cell>
          <cell r="R1127" t="str">
            <v>Ton</v>
          </cell>
        </row>
        <row r="1128">
          <cell r="E1128">
            <v>2</v>
          </cell>
          <cell r="F1128" t="str">
            <v>Faktor Efisiensi Alat</v>
          </cell>
          <cell r="I1128" t="str">
            <v>Fa</v>
          </cell>
          <cell r="K1128" t="str">
            <v>=</v>
          </cell>
          <cell r="P1128" t="str">
            <v>=</v>
          </cell>
          <cell r="Q1128">
            <v>0.5</v>
          </cell>
          <cell r="R1128" t="str">
            <v>-</v>
          </cell>
        </row>
        <row r="1129">
          <cell r="E1129">
            <v>3</v>
          </cell>
          <cell r="F1129" t="str">
            <v>Waktu Siklus</v>
          </cell>
          <cell r="I1129" t="str">
            <v>Ct</v>
          </cell>
          <cell r="K1129" t="str">
            <v>=</v>
          </cell>
          <cell r="L1129" t="str">
            <v>( T1+T2 )</v>
          </cell>
          <cell r="P1129" t="str">
            <v>=</v>
          </cell>
          <cell r="Q1129">
            <v>42</v>
          </cell>
          <cell r="R1129" t="str">
            <v>Menit</v>
          </cell>
        </row>
        <row r="1130">
          <cell r="F1130" t="str">
            <v>&gt;</v>
          </cell>
          <cell r="G1130" t="str">
            <v>Waktu Muat</v>
          </cell>
          <cell r="L1130" t="str">
            <v>T1</v>
          </cell>
          <cell r="P1130" t="str">
            <v>=</v>
          </cell>
          <cell r="Q1130">
            <v>40</v>
          </cell>
          <cell r="R1130" t="str">
            <v>Menit</v>
          </cell>
        </row>
        <row r="1131">
          <cell r="F1131" t="str">
            <v>&gt;</v>
          </cell>
          <cell r="G1131" t="str">
            <v>Waktu Putar, Dll</v>
          </cell>
          <cell r="L1131" t="str">
            <v>T2</v>
          </cell>
          <cell r="P1131" t="str">
            <v>=</v>
          </cell>
          <cell r="Q1131">
            <v>2</v>
          </cell>
          <cell r="R1131" t="str">
            <v>Menit</v>
          </cell>
        </row>
        <row r="1133">
          <cell r="E1133">
            <v>4</v>
          </cell>
          <cell r="F1133" t="str">
            <v>Kapaisitas Produksi/Jam</v>
          </cell>
          <cell r="I1133" t="str">
            <v>Qtc</v>
          </cell>
          <cell r="K1133" t="str">
            <v>=</v>
          </cell>
          <cell r="L1133" t="str">
            <v>q.Fa.60</v>
          </cell>
          <cell r="P1133" t="str">
            <v>=</v>
          </cell>
          <cell r="Q1133">
            <v>17.857142857142858</v>
          </cell>
          <cell r="R1133" t="str">
            <v>Ton</v>
          </cell>
        </row>
        <row r="1134">
          <cell r="L1134" t="str">
            <v>Ct</v>
          </cell>
          <cell r="P1134" t="str">
            <v>~</v>
          </cell>
          <cell r="Q1134">
            <v>17857</v>
          </cell>
          <cell r="R1134" t="str">
            <v>Kg/Jam</v>
          </cell>
        </row>
        <row r="1136">
          <cell r="E1136">
            <v>5</v>
          </cell>
          <cell r="F1136" t="str">
            <v>Koefisien alat/Jam</v>
          </cell>
          <cell r="K1136" t="str">
            <v>=</v>
          </cell>
          <cell r="L1136" t="str">
            <v>1/Qtc</v>
          </cell>
          <cell r="P1136" t="str">
            <v>=</v>
          </cell>
          <cell r="Q1136">
            <v>1E-4</v>
          </cell>
          <cell r="R1136" t="str">
            <v>Jam</v>
          </cell>
        </row>
        <row r="1138">
          <cell r="D1138" t="str">
            <v>b</v>
          </cell>
          <cell r="E1138" t="str">
            <v>Flat Bed Truck</v>
          </cell>
        </row>
        <row r="1139">
          <cell r="E1139">
            <v>1</v>
          </cell>
          <cell r="F1139" t="str">
            <v>Kapasitas Angkut</v>
          </cell>
          <cell r="I1139" t="str">
            <v>q</v>
          </cell>
          <cell r="K1139" t="str">
            <v>=</v>
          </cell>
          <cell r="P1139" t="str">
            <v>=</v>
          </cell>
          <cell r="Q1139">
            <v>8</v>
          </cell>
          <cell r="R1139" t="str">
            <v>Ton</v>
          </cell>
        </row>
        <row r="1140">
          <cell r="E1140">
            <v>2</v>
          </cell>
          <cell r="F1140" t="str">
            <v>Faktor Efisiensi Alat</v>
          </cell>
          <cell r="I1140" t="str">
            <v>Fa</v>
          </cell>
          <cell r="K1140" t="str">
            <v>=</v>
          </cell>
          <cell r="P1140" t="str">
            <v>=</v>
          </cell>
          <cell r="Q1140">
            <v>0.75</v>
          </cell>
          <cell r="R1140" t="str">
            <v>-</v>
          </cell>
        </row>
        <row r="1141">
          <cell r="E1141">
            <v>3</v>
          </cell>
          <cell r="F1141" t="str">
            <v>Jarak Angkut</v>
          </cell>
          <cell r="I1141" t="str">
            <v>L</v>
          </cell>
          <cell r="K1141" t="str">
            <v>=</v>
          </cell>
          <cell r="P1141" t="str">
            <v>=</v>
          </cell>
          <cell r="Q1141">
            <v>200</v>
          </cell>
          <cell r="R1141" t="str">
            <v>Km</v>
          </cell>
        </row>
        <row r="1142">
          <cell r="E1142">
            <v>4</v>
          </cell>
          <cell r="F1142" t="str">
            <v>Kecepatan Rata-rata Muatan</v>
          </cell>
          <cell r="I1142" t="str">
            <v>v1</v>
          </cell>
          <cell r="K1142" t="str">
            <v>=</v>
          </cell>
          <cell r="P1142" t="str">
            <v>=</v>
          </cell>
          <cell r="Q1142">
            <v>30</v>
          </cell>
          <cell r="R1142" t="str">
            <v>Km/jam</v>
          </cell>
        </row>
        <row r="1143">
          <cell r="E1143">
            <v>5</v>
          </cell>
          <cell r="F1143" t="str">
            <v>Kecepatan Rata-rata Kosong</v>
          </cell>
          <cell r="I1143" t="str">
            <v>v2</v>
          </cell>
          <cell r="K1143" t="str">
            <v>=</v>
          </cell>
          <cell r="P1143" t="str">
            <v>=</v>
          </cell>
          <cell r="Q1143">
            <v>40</v>
          </cell>
          <cell r="R1143" t="str">
            <v>Km/jam</v>
          </cell>
        </row>
        <row r="1144">
          <cell r="E1144">
            <v>6</v>
          </cell>
          <cell r="F1144" t="str">
            <v>Siklus Waktu</v>
          </cell>
          <cell r="I1144" t="str">
            <v>Ct</v>
          </cell>
          <cell r="K1144" t="str">
            <v>=</v>
          </cell>
          <cell r="L1144" t="str">
            <v>(T1+T2+T3+T4)</v>
          </cell>
          <cell r="P1144" t="str">
            <v>=</v>
          </cell>
          <cell r="Q1144" t="e">
            <v>#REF!</v>
          </cell>
          <cell r="R1144" t="str">
            <v>Menit</v>
          </cell>
        </row>
        <row r="1145">
          <cell r="F1145" t="str">
            <v>&gt;</v>
          </cell>
          <cell r="G1145" t="str">
            <v>Waktu Tempuh Isi</v>
          </cell>
          <cell r="L1145" t="str">
            <v>T1</v>
          </cell>
          <cell r="P1145" t="str">
            <v>=</v>
          </cell>
          <cell r="Q1145" t="e">
            <v>#REF!</v>
          </cell>
          <cell r="R1145" t="str">
            <v>Menit</v>
          </cell>
        </row>
        <row r="1146">
          <cell r="F1146" t="str">
            <v>&gt;</v>
          </cell>
          <cell r="G1146" t="str">
            <v>Waktu Tempuh Kosong</v>
          </cell>
          <cell r="L1146" t="str">
            <v>T2</v>
          </cell>
          <cell r="P1146" t="str">
            <v>=</v>
          </cell>
          <cell r="Q1146" t="e">
            <v>#REF!</v>
          </cell>
          <cell r="R1146" t="str">
            <v>Menit</v>
          </cell>
        </row>
        <row r="1147">
          <cell r="F1147" t="str">
            <v>&gt;</v>
          </cell>
          <cell r="G1147" t="str">
            <v>Waktu Untuk Muat</v>
          </cell>
          <cell r="L1147" t="str">
            <v>T3</v>
          </cell>
          <cell r="P1147" t="str">
            <v>=</v>
          </cell>
          <cell r="Q1147">
            <v>10</v>
          </cell>
          <cell r="R1147" t="str">
            <v>Menit</v>
          </cell>
        </row>
        <row r="1148">
          <cell r="F1148" t="str">
            <v>&gt;</v>
          </cell>
          <cell r="G1148" t="str">
            <v>Waktu Untuk Bongkar</v>
          </cell>
          <cell r="L1148" t="str">
            <v>T4</v>
          </cell>
          <cell r="P1148" t="str">
            <v>=</v>
          </cell>
          <cell r="Q1148">
            <v>15</v>
          </cell>
          <cell r="R1148" t="str">
            <v>Menit</v>
          </cell>
        </row>
        <row r="1150">
          <cell r="E1150">
            <v>7</v>
          </cell>
          <cell r="F1150" t="str">
            <v xml:space="preserve">Kapasitas Produksi/Jam </v>
          </cell>
          <cell r="I1150" t="str">
            <v>Qft</v>
          </cell>
          <cell r="K1150" t="str">
            <v>=</v>
          </cell>
          <cell r="L1150" t="str">
            <v xml:space="preserve"> q.Fa.60x1000</v>
          </cell>
          <cell r="P1150" t="str">
            <v>=</v>
          </cell>
          <cell r="Q1150" t="e">
            <v>#REF!</v>
          </cell>
          <cell r="R1150" t="str">
            <v>Kg/Jam</v>
          </cell>
        </row>
        <row r="1151">
          <cell r="L1151" t="str">
            <v>Ct</v>
          </cell>
        </row>
        <row r="1153">
          <cell r="E1153">
            <v>8</v>
          </cell>
          <cell r="F1153" t="str">
            <v>Koefisien Alat/Jam</v>
          </cell>
          <cell r="K1153" t="str">
            <v>=</v>
          </cell>
          <cell r="L1153" t="str">
            <v>1/Qft</v>
          </cell>
          <cell r="P1153" t="str">
            <v>=</v>
          </cell>
          <cell r="Q1153" t="e">
            <v>#REF!</v>
          </cell>
          <cell r="R1153" t="str">
            <v>Jam</v>
          </cell>
        </row>
        <row r="1156">
          <cell r="C1156" t="str">
            <v>Nomor Mata Pembayaran</v>
          </cell>
          <cell r="G1156" t="str">
            <v>:</v>
          </cell>
          <cell r="H1156" t="e">
            <v>#REF!</v>
          </cell>
        </row>
        <row r="1157">
          <cell r="C1157" t="str">
            <v>Jenis Pekerjaan</v>
          </cell>
          <cell r="G1157" t="str">
            <v>:</v>
          </cell>
          <cell r="H1157" t="e">
            <v>#REF!</v>
          </cell>
        </row>
        <row r="1158">
          <cell r="C1158" t="str">
            <v>Perkiraan Kuantitas</v>
          </cell>
          <cell r="G1158" t="str">
            <v>:</v>
          </cell>
          <cell r="H1158" t="e">
            <v>#REF!</v>
          </cell>
          <cell r="I1158" t="e">
            <v>#REF!</v>
          </cell>
        </row>
        <row r="1161">
          <cell r="C1161" t="str">
            <v>1.</v>
          </cell>
          <cell r="D1161" t="str">
            <v>Asumsi-asumsi umum :</v>
          </cell>
        </row>
        <row r="1162">
          <cell r="D1162" t="str">
            <v>&gt;</v>
          </cell>
          <cell r="E1162" t="str">
            <v>Pemasangan dilakukan dengan metoda Perakitan bertahap</v>
          </cell>
        </row>
        <row r="1163">
          <cell r="D1163" t="str">
            <v>&gt;</v>
          </cell>
          <cell r="E1163" t="str">
            <v>Pemasangan dilakukan setelah rencana detail pemasangan disetujui Direksi, dan</v>
          </cell>
        </row>
        <row r="1164">
          <cell r="E1164" t="str">
            <v>kelengkapan atas semua komponen jembatan dan alat bantu/penunjang lainnya telah siap.</v>
          </cell>
        </row>
        <row r="1166">
          <cell r="C1166" t="str">
            <v>2.</v>
          </cell>
          <cell r="D1166" t="str">
            <v>Tenaga Kerja</v>
          </cell>
        </row>
        <row r="1167">
          <cell r="E1167" t="str">
            <v>a</v>
          </cell>
          <cell r="F1167" t="str">
            <v>Pekerja</v>
          </cell>
          <cell r="P1167" t="str">
            <v>=</v>
          </cell>
          <cell r="Q1167">
            <v>0.5</v>
          </cell>
          <cell r="R1167" t="str">
            <v>Jam</v>
          </cell>
        </row>
        <row r="1168">
          <cell r="E1168" t="str">
            <v>b</v>
          </cell>
          <cell r="F1168" t="str">
            <v>Mandor</v>
          </cell>
          <cell r="P1168" t="str">
            <v>=</v>
          </cell>
          <cell r="Q1168">
            <v>0.02</v>
          </cell>
          <cell r="R1168" t="str">
            <v>Jam</v>
          </cell>
        </row>
        <row r="1170">
          <cell r="C1170" t="str">
            <v>3.</v>
          </cell>
          <cell r="D1170" t="str">
            <v>Material</v>
          </cell>
        </row>
        <row r="1171">
          <cell r="E1171" t="str">
            <v>a</v>
          </cell>
          <cell r="F1171" t="str">
            <v>---</v>
          </cell>
        </row>
        <row r="1173">
          <cell r="C1173" t="str">
            <v>4.</v>
          </cell>
          <cell r="D1173" t="str">
            <v>Peralatan</v>
          </cell>
        </row>
        <row r="1174">
          <cell r="E1174" t="str">
            <v>a</v>
          </cell>
          <cell r="F1174" t="str">
            <v>Alat Bantu</v>
          </cell>
          <cell r="P1174" t="str">
            <v>=</v>
          </cell>
          <cell r="Q1174">
            <v>1</v>
          </cell>
          <cell r="R1174" t="str">
            <v>Ls</v>
          </cell>
        </row>
        <row r="1175">
          <cell r="F1175" t="str">
            <v>-</v>
          </cell>
          <cell r="G1175" t="str">
            <v>Dongkrak hidrolis, Perangkat Penyambung antar struktur rangka,</v>
          </cell>
        </row>
        <row r="1176">
          <cell r="G1176" t="str">
            <v>perangkat kecil untuk merakit, dll.</v>
          </cell>
        </row>
      </sheetData>
      <sheetData sheetId="12" refreshError="1">
        <row r="22">
          <cell r="M22" t="str">
            <v>WAKTU  PELAKSANAAN  210  HK</v>
          </cell>
        </row>
        <row r="23">
          <cell r="M23" t="str">
            <v>MARET</v>
          </cell>
          <cell r="Q23" t="str">
            <v>APRIL</v>
          </cell>
          <cell r="U23" t="str">
            <v>MEI</v>
          </cell>
          <cell r="Z23" t="str">
            <v>JUNI</v>
          </cell>
          <cell r="AD23" t="str">
            <v>JULI</v>
          </cell>
          <cell r="AH23" t="str">
            <v>AGUSTUS</v>
          </cell>
          <cell r="AM23" t="str">
            <v>SEPTEMBER</v>
          </cell>
          <cell r="AQ23" t="str">
            <v>KET.</v>
          </cell>
        </row>
        <row r="24">
          <cell r="M24" t="str">
            <v>3 - 9</v>
          </cell>
          <cell r="N24" t="str">
            <v>10 - 16</v>
          </cell>
          <cell r="O24" t="str">
            <v>17 - 23</v>
          </cell>
          <cell r="P24" t="str">
            <v>24 - 30</v>
          </cell>
          <cell r="Q24" t="str">
            <v>31 - 6</v>
          </cell>
          <cell r="R24" t="str">
            <v>7 - 13</v>
          </cell>
          <cell r="S24" t="str">
            <v>14 - 20</v>
          </cell>
          <cell r="T24" t="str">
            <v>21 - 27</v>
          </cell>
          <cell r="U24" t="str">
            <v>28 - 4</v>
          </cell>
          <cell r="V24" t="str">
            <v>5 - 11</v>
          </cell>
          <cell r="W24" t="str">
            <v>12 - 18</v>
          </cell>
          <cell r="X24" t="str">
            <v>19 - 25</v>
          </cell>
          <cell r="Y24" t="str">
            <v>26 - 1</v>
          </cell>
          <cell r="Z24" t="str">
            <v>2 - 8</v>
          </cell>
          <cell r="AA24" t="str">
            <v>9 - 15</v>
          </cell>
          <cell r="AB24" t="str">
            <v>16 - 22</v>
          </cell>
          <cell r="AC24" t="str">
            <v>23 - 29</v>
          </cell>
          <cell r="AD24" t="str">
            <v>30 - 6</v>
          </cell>
          <cell r="AE24" t="str">
            <v>7 - 13</v>
          </cell>
          <cell r="AF24" t="str">
            <v>14 - 20</v>
          </cell>
          <cell r="AG24" t="str">
            <v>21 - 27</v>
          </cell>
          <cell r="AH24" t="str">
            <v>28 - 3</v>
          </cell>
          <cell r="AI24" t="str">
            <v>4 - 10</v>
          </cell>
          <cell r="AJ24" t="str">
            <v>11 - 17</v>
          </cell>
          <cell r="AK24" t="str">
            <v>18 - 24</v>
          </cell>
          <cell r="AL24" t="str">
            <v>25 - 31</v>
          </cell>
          <cell r="AM24" t="str">
            <v>1 - 7</v>
          </cell>
          <cell r="AN24" t="str">
            <v>8 - 14</v>
          </cell>
          <cell r="AO24" t="str">
            <v>15 - 21</v>
          </cell>
          <cell r="AP24" t="str">
            <v>22 - 28</v>
          </cell>
        </row>
        <row r="25">
          <cell r="M25">
            <v>0.12144999999999999</v>
          </cell>
          <cell r="N25">
            <v>0.12144999999999999</v>
          </cell>
          <cell r="O25">
            <v>0.12144999999999999</v>
          </cell>
          <cell r="P25">
            <v>0.12144999999999999</v>
          </cell>
          <cell r="AJ25">
            <v>0</v>
          </cell>
          <cell r="AP25">
            <v>0.2082</v>
          </cell>
        </row>
        <row r="26">
          <cell r="Q26">
            <v>1.8749999999999999E-2</v>
          </cell>
          <cell r="R26">
            <v>1.8749999999999999E-2</v>
          </cell>
          <cell r="S26">
            <v>1.8749999999999999E-2</v>
          </cell>
          <cell r="T26">
            <v>1.8749999999999999E-2</v>
          </cell>
        </row>
        <row r="27">
          <cell r="Q27">
            <v>0.16675000000000001</v>
          </cell>
          <cell r="R27">
            <v>0.16675000000000001</v>
          </cell>
          <cell r="S27">
            <v>0.16675000000000001</v>
          </cell>
          <cell r="T27">
            <v>0.16675000000000001</v>
          </cell>
        </row>
        <row r="28">
          <cell r="Q28">
            <v>8.6500000000000007E-2</v>
          </cell>
          <cell r="R28">
            <v>8.6500000000000007E-2</v>
          </cell>
          <cell r="S28">
            <v>8.6500000000000007E-2</v>
          </cell>
          <cell r="T28">
            <v>8.6500000000000007E-2</v>
          </cell>
          <cell r="U28">
            <v>8.6500000000000007E-2</v>
          </cell>
          <cell r="V28">
            <v>8.6500000000000007E-2</v>
          </cell>
        </row>
        <row r="29">
          <cell r="Q29">
            <v>3.15E-2</v>
          </cell>
          <cell r="R29">
            <v>3.15E-2</v>
          </cell>
          <cell r="S29">
            <v>3.15E-2</v>
          </cell>
          <cell r="T29">
            <v>3.15E-2</v>
          </cell>
        </row>
        <row r="30">
          <cell r="S30">
            <v>0.24669230769230768</v>
          </cell>
          <cell r="T30">
            <v>0.24669230769230768</v>
          </cell>
          <cell r="U30">
            <v>0.24669230769230768</v>
          </cell>
          <cell r="V30">
            <v>0.24669230769230768</v>
          </cell>
          <cell r="W30">
            <v>0.24669230769230768</v>
          </cell>
          <cell r="X30">
            <v>0.24669230769230768</v>
          </cell>
          <cell r="Y30">
            <v>0.24669230769230768</v>
          </cell>
          <cell r="Z30">
            <v>0.24669230769230768</v>
          </cell>
          <cell r="AA30">
            <v>0.24669230769230768</v>
          </cell>
          <cell r="AB30">
            <v>0.24669230769230768</v>
          </cell>
          <cell r="AC30">
            <v>0.24669230769230768</v>
          </cell>
          <cell r="AD30">
            <v>0.24669230769230768</v>
          </cell>
          <cell r="AE30">
            <v>0.12334615384615384</v>
          </cell>
          <cell r="AF30">
            <v>0.12334615384615384</v>
          </cell>
        </row>
        <row r="31">
          <cell r="Y31">
            <v>0.40143333333333331</v>
          </cell>
          <cell r="Z31">
            <v>0.80286666666666662</v>
          </cell>
          <cell r="AA31">
            <v>0.80286666666666662</v>
          </cell>
          <cell r="AB31">
            <v>0.80286666666666662</v>
          </cell>
          <cell r="AC31">
            <v>0.80286666666666662</v>
          </cell>
          <cell r="AD31">
            <v>0.80286666666666662</v>
          </cell>
          <cell r="AE31">
            <v>0.80286666666666662</v>
          </cell>
          <cell r="AF31">
            <v>0.80286666666666662</v>
          </cell>
          <cell r="AG31">
            <v>0.80286666666666662</v>
          </cell>
          <cell r="AH31">
            <v>0.80286666666666662</v>
          </cell>
          <cell r="AI31">
            <v>0.80286666666666662</v>
          </cell>
          <cell r="AJ31">
            <v>0.80286666666666662</v>
          </cell>
          <cell r="AK31">
            <v>0.80286666666666662</v>
          </cell>
          <cell r="AL31">
            <v>0.80286666666666662</v>
          </cell>
          <cell r="AM31">
            <v>0.40143333333333331</v>
          </cell>
          <cell r="AN31">
            <v>0.40143333333333331</v>
          </cell>
          <cell r="AO31">
            <v>0.40143333333333331</v>
          </cell>
        </row>
        <row r="32">
          <cell r="Q32">
            <v>1.5636363636363636E-2</v>
          </cell>
          <cell r="R32">
            <v>3.1272727272727271E-2</v>
          </cell>
          <cell r="S32">
            <v>3.1272727272727271E-2</v>
          </cell>
          <cell r="T32">
            <v>3.1272727272727271E-2</v>
          </cell>
          <cell r="U32">
            <v>3.1272727272727271E-2</v>
          </cell>
          <cell r="V32">
            <v>3.1272727272727271E-2</v>
          </cell>
          <cell r="W32">
            <v>3.1272727272727271E-2</v>
          </cell>
          <cell r="X32">
            <v>3.1272727272727271E-2</v>
          </cell>
          <cell r="Y32">
            <v>3.1272727272727271E-2</v>
          </cell>
          <cell r="Z32">
            <v>3.1272727272727271E-2</v>
          </cell>
          <cell r="AA32">
            <v>3.1272727272727271E-2</v>
          </cell>
          <cell r="AB32">
            <v>1.5636363636363636E-2</v>
          </cell>
        </row>
        <row r="33">
          <cell r="Z33">
            <v>0.84563999999999995</v>
          </cell>
          <cell r="AA33">
            <v>2.8188</v>
          </cell>
          <cell r="AB33">
            <v>2.8188</v>
          </cell>
          <cell r="AC33">
            <v>2.8188</v>
          </cell>
          <cell r="AD33">
            <v>2.8188</v>
          </cell>
          <cell r="AE33">
            <v>2.8188</v>
          </cell>
          <cell r="AF33">
            <v>2.8188</v>
          </cell>
          <cell r="AG33">
            <v>2.8188</v>
          </cell>
          <cell r="AH33">
            <v>2.8188</v>
          </cell>
          <cell r="AI33">
            <v>2.8188</v>
          </cell>
          <cell r="AJ33">
            <v>1.1275200000000001</v>
          </cell>
          <cell r="AK33">
            <v>0.84563999999999995</v>
          </cell>
        </row>
        <row r="34">
          <cell r="AB34">
            <v>0.18211200000000002</v>
          </cell>
          <cell r="AC34">
            <v>0.25148799999999999</v>
          </cell>
          <cell r="AD34">
            <v>0.43360000000000004</v>
          </cell>
          <cell r="AE34">
            <v>0.43360000000000004</v>
          </cell>
          <cell r="AF34">
            <v>0.43360000000000004</v>
          </cell>
          <cell r="AG34">
            <v>0.43360000000000004</v>
          </cell>
          <cell r="AH34">
            <v>0.43360000000000004</v>
          </cell>
          <cell r="AI34">
            <v>0.43360000000000004</v>
          </cell>
          <cell r="AJ34">
            <v>0.43360000000000004</v>
          </cell>
          <cell r="AK34">
            <v>0.43360000000000004</v>
          </cell>
          <cell r="AL34">
            <v>0.26016</v>
          </cell>
          <cell r="AM34">
            <v>0.17344000000000004</v>
          </cell>
        </row>
        <row r="35">
          <cell r="AB35">
            <v>6.9250000000000006E-2</v>
          </cell>
          <cell r="AC35">
            <v>0.13850000000000001</v>
          </cell>
          <cell r="AD35">
            <v>0.13850000000000001</v>
          </cell>
          <cell r="AE35">
            <v>0.13850000000000001</v>
          </cell>
          <cell r="AF35">
            <v>6.9250000000000006E-2</v>
          </cell>
        </row>
        <row r="36">
          <cell r="AB36">
            <v>1.8603636363636362</v>
          </cell>
          <cell r="AC36">
            <v>1.8603636363636362</v>
          </cell>
          <cell r="AD36">
            <v>3.7207272727272724</v>
          </cell>
          <cell r="AE36">
            <v>3.7207272727272724</v>
          </cell>
          <cell r="AF36">
            <v>3.7207272727272724</v>
          </cell>
          <cell r="AG36">
            <v>3.7207272727272724</v>
          </cell>
          <cell r="AH36">
            <v>3.7207272727272724</v>
          </cell>
          <cell r="AI36">
            <v>3.7207272727272724</v>
          </cell>
          <cell r="AJ36">
            <v>3.7207272727272724</v>
          </cell>
          <cell r="AK36">
            <v>3.7207272727272724</v>
          </cell>
          <cell r="AL36">
            <v>3.7207272727272724</v>
          </cell>
          <cell r="AM36">
            <v>2.2324363636363636</v>
          </cell>
          <cell r="AN36">
            <v>1.4882909090909091</v>
          </cell>
        </row>
        <row r="37">
          <cell r="S37">
            <v>2.3833333333333331E-2</v>
          </cell>
          <cell r="T37">
            <v>2.3833333333333331E-2</v>
          </cell>
          <cell r="V37">
            <v>2.3833333333333331E-2</v>
          </cell>
          <cell r="W37">
            <v>2.3833333333333331E-2</v>
          </cell>
          <cell r="Y37">
            <v>2.3833333333333331E-2</v>
          </cell>
          <cell r="Z37">
            <v>2.3833333333333331E-2</v>
          </cell>
        </row>
        <row r="38">
          <cell r="S38">
            <v>3.3000000000000002E-2</v>
          </cell>
          <cell r="T38">
            <v>3.3000000000000002E-2</v>
          </cell>
          <cell r="V38">
            <v>3.3000000000000002E-2</v>
          </cell>
          <cell r="W38">
            <v>3.3000000000000002E-2</v>
          </cell>
          <cell r="Y38">
            <v>3.3000000000000002E-2</v>
          </cell>
          <cell r="Z38">
            <v>3.3000000000000002E-2</v>
          </cell>
        </row>
        <row r="39">
          <cell r="R39">
            <v>0.54892857142857143</v>
          </cell>
          <cell r="S39">
            <v>0.54892857142857143</v>
          </cell>
          <cell r="T39">
            <v>0.54892857142857143</v>
          </cell>
          <cell r="U39">
            <v>0.54892857142857143</v>
          </cell>
          <cell r="V39">
            <v>0.54892857142857143</v>
          </cell>
          <cell r="W39">
            <v>0.54892857142857143</v>
          </cell>
          <cell r="X39">
            <v>0.54892857142857143</v>
          </cell>
          <cell r="Y39">
            <v>0.54892857142857143</v>
          </cell>
          <cell r="Z39">
            <v>0.54892857142857143</v>
          </cell>
          <cell r="AA39">
            <v>0.54892857142857143</v>
          </cell>
          <cell r="AB39">
            <v>0.54892857142857143</v>
          </cell>
          <cell r="AC39">
            <v>0.54892857142857143</v>
          </cell>
          <cell r="AD39">
            <v>0.54892857142857143</v>
          </cell>
          <cell r="AE39">
            <v>0.54892857142857143</v>
          </cell>
        </row>
        <row r="40">
          <cell r="M40">
            <v>0</v>
          </cell>
          <cell r="N40">
            <v>0</v>
          </cell>
          <cell r="O40">
            <v>0</v>
          </cell>
          <cell r="P40">
            <v>0</v>
          </cell>
          <cell r="Q40">
            <v>1.1269230769230769E-2</v>
          </cell>
          <cell r="R40">
            <v>1.1269230769230769E-2</v>
          </cell>
          <cell r="S40">
            <v>1.1269230769230769E-2</v>
          </cell>
          <cell r="T40">
            <v>1.1269230769230769E-2</v>
          </cell>
          <cell r="U40">
            <v>1.1269230769230769E-2</v>
          </cell>
          <cell r="V40">
            <v>1.1269230769230769E-2</v>
          </cell>
          <cell r="W40">
            <v>1.1269230769230769E-2</v>
          </cell>
          <cell r="X40">
            <v>1.1269230769230769E-2</v>
          </cell>
          <cell r="Y40">
            <v>1.1269230769230769E-2</v>
          </cell>
          <cell r="Z40">
            <v>1.1269230769230769E-2</v>
          </cell>
          <cell r="AA40">
            <v>1.1269230769230769E-2</v>
          </cell>
          <cell r="AB40">
            <v>1.1269230769230769E-2</v>
          </cell>
          <cell r="AC40">
            <v>1.1269230769230769E-2</v>
          </cell>
          <cell r="AD40">
            <v>1.1269230769230769E-2</v>
          </cell>
          <cell r="AE40">
            <v>1.1269230769230769E-2</v>
          </cell>
          <cell r="AF40">
            <v>1.1269230769230769E-2</v>
          </cell>
          <cell r="AG40">
            <v>1.1269230769230769E-2</v>
          </cell>
          <cell r="AH40">
            <v>1.1269230769230769E-2</v>
          </cell>
          <cell r="AI40">
            <v>1.1269230769230769E-2</v>
          </cell>
          <cell r="AJ40">
            <v>1.1269230769230769E-2</v>
          </cell>
          <cell r="AK40">
            <v>1.1269230769230769E-2</v>
          </cell>
          <cell r="AL40">
            <v>1.1269230769230769E-2</v>
          </cell>
          <cell r="AM40">
            <v>1.1269230769230769E-2</v>
          </cell>
          <cell r="AN40">
            <v>1.1269230769230769E-2</v>
          </cell>
          <cell r="AO40">
            <v>1.1269230769230769E-2</v>
          </cell>
          <cell r="AP40">
            <v>1.1269230769230769E-2</v>
          </cell>
        </row>
        <row r="42">
          <cell r="M42">
            <v>0.12144999999999999</v>
          </cell>
          <cell r="N42">
            <v>0.12144999999999999</v>
          </cell>
          <cell r="O42">
            <v>0.12144999999999999</v>
          </cell>
          <cell r="P42">
            <v>0.12144999999999999</v>
          </cell>
          <cell r="Q42">
            <v>0.33040559440559436</v>
          </cell>
          <cell r="R42">
            <v>0.89497052947052946</v>
          </cell>
          <cell r="S42">
            <v>1.1984961704961705</v>
          </cell>
          <cell r="T42">
            <v>1.1984961704961705</v>
          </cell>
          <cell r="U42">
            <v>0.92466283716283715</v>
          </cell>
          <cell r="V42">
            <v>0.98149617049617055</v>
          </cell>
          <cell r="W42">
            <v>0.89499617049617053</v>
          </cell>
          <cell r="X42">
            <v>0.83816283716283713</v>
          </cell>
          <cell r="Y42">
            <v>1.2964295038295037</v>
          </cell>
          <cell r="Z42">
            <v>2.543502837162837</v>
          </cell>
          <cell r="AA42">
            <v>4.4598295038295035</v>
          </cell>
          <cell r="AB42">
            <v>6.5559187765567764</v>
          </cell>
          <cell r="AC42">
            <v>6.6789084129204124</v>
          </cell>
          <cell r="AD42">
            <v>8.7213840492840493</v>
          </cell>
          <cell r="AE42">
            <v>8.5980378954378942</v>
          </cell>
          <cell r="AF42">
            <v>7.9798593240093245</v>
          </cell>
          <cell r="AG42">
            <v>7.7872631701631692</v>
          </cell>
          <cell r="AH42">
            <v>7.7872631701631692</v>
          </cell>
          <cell r="AI42">
            <v>7.7872631701631692</v>
          </cell>
          <cell r="AJ42">
            <v>6.0959831701631702</v>
          </cell>
          <cell r="AK42">
            <v>5.81410317016317</v>
          </cell>
          <cell r="AL42">
            <v>4.7950231701631703</v>
          </cell>
          <cell r="AM42">
            <v>2.8185789277389279</v>
          </cell>
          <cell r="AN42">
            <v>1.9009934731934732</v>
          </cell>
          <cell r="AO42">
            <v>0.41270256410256406</v>
          </cell>
          <cell r="AP42">
            <v>0.21946923076923078</v>
          </cell>
        </row>
        <row r="43">
          <cell r="M43">
            <v>0.12144999999999999</v>
          </cell>
          <cell r="N43">
            <v>0.24289999999999998</v>
          </cell>
          <cell r="O43">
            <v>0.36434999999999995</v>
          </cell>
          <cell r="P43">
            <v>0.48579999999999995</v>
          </cell>
          <cell r="Q43">
            <v>0.81620559440559437</v>
          </cell>
          <cell r="R43">
            <v>1.7111761238761238</v>
          </cell>
          <cell r="S43">
            <v>2.9096722943722941</v>
          </cell>
          <cell r="T43">
            <v>4.1081684648684647</v>
          </cell>
          <cell r="U43">
            <v>5.032831302031302</v>
          </cell>
          <cell r="V43">
            <v>6.0143274725274729</v>
          </cell>
          <cell r="W43">
            <v>6.9093236430236438</v>
          </cell>
          <cell r="X43">
            <v>7.7474864801864811</v>
          </cell>
          <cell r="Y43">
            <v>9.0439159840159853</v>
          </cell>
          <cell r="Z43">
            <v>11.587418821178822</v>
          </cell>
          <cell r="AA43">
            <v>16.047248325008326</v>
          </cell>
          <cell r="AB43">
            <v>22.603167101565102</v>
          </cell>
          <cell r="AC43">
            <v>29.282075514485513</v>
          </cell>
          <cell r="AD43">
            <v>38.00345956376956</v>
          </cell>
          <cell r="AE43">
            <v>46.601497459207451</v>
          </cell>
          <cell r="AF43">
            <v>54.581356783216776</v>
          </cell>
          <cell r="AG43">
            <v>62.368619953379948</v>
          </cell>
          <cell r="AH43">
            <v>70.15588312354312</v>
          </cell>
          <cell r="AI43">
            <v>77.943146293706292</v>
          </cell>
          <cell r="AJ43">
            <v>84.039129463869457</v>
          </cell>
          <cell r="AK43">
            <v>89.853232634032622</v>
          </cell>
          <cell r="AL43">
            <v>94.648255804195799</v>
          </cell>
          <cell r="AM43">
            <v>97.466834731934725</v>
          </cell>
          <cell r="AN43">
            <v>99.367828205128191</v>
          </cell>
          <cell r="AO43">
            <v>99.780530769230751</v>
          </cell>
          <cell r="AP43">
            <v>99.999999999999986</v>
          </cell>
        </row>
        <row r="47">
          <cell r="R47" t="str">
            <v>Diperiksa,</v>
          </cell>
          <cell r="AL47" t="str">
            <v>Dibuat Oleh,</v>
          </cell>
        </row>
        <row r="48">
          <cell r="R48" t="str">
            <v>Konsultan Supervisi</v>
          </cell>
          <cell r="AL48" t="str">
            <v>Kontraktor Pelaksana</v>
          </cell>
        </row>
        <row r="49">
          <cell r="R49" t="str">
            <v>PT. CIPTA MULTI KREASI</v>
          </cell>
          <cell r="AL49" t="str">
            <v>PT. HUTAMA MITRA NUSANTARA</v>
          </cell>
        </row>
        <row r="53">
          <cell r="R53" t="str">
            <v>Ir. I MADE SARJANA</v>
          </cell>
          <cell r="AL53" t="str">
            <v>ABDUL RAHMAN</v>
          </cell>
        </row>
      </sheetData>
      <sheetData sheetId="13" refreshError="1">
        <row r="14">
          <cell r="C14" t="str">
            <v>JADWAL  PEMAKAIAN  BAHAN</v>
          </cell>
        </row>
        <row r="15">
          <cell r="C15" t="str">
            <v>No. Paket Kontrak</v>
          </cell>
          <cell r="F15" t="str">
            <v>:</v>
          </cell>
          <cell r="G15">
            <v>0</v>
          </cell>
        </row>
        <row r="16">
          <cell r="C16" t="str">
            <v>Nama Paket</v>
          </cell>
          <cell r="F16" t="str">
            <v>:</v>
          </cell>
          <cell r="G16" t="str">
            <v>Pembangunan Jalan Oekabiti-Oemoro-Panite</v>
          </cell>
        </row>
        <row r="17">
          <cell r="C17" t="str">
            <v>Prop/Kab/Kodya</v>
          </cell>
          <cell r="F17" t="str">
            <v>:</v>
          </cell>
          <cell r="G17" t="str">
            <v>Nusa Tenggara Timur / Kab. Kupang</v>
          </cell>
        </row>
        <row r="18">
          <cell r="C18" t="str">
            <v>Panjang Efektif</v>
          </cell>
          <cell r="F18" t="str">
            <v>:</v>
          </cell>
          <cell r="G18">
            <v>10.5</v>
          </cell>
          <cell r="H18" t="str">
            <v>Km</v>
          </cell>
        </row>
        <row r="19">
          <cell r="C19" t="str">
            <v>Kontraktor Pelaksana</v>
          </cell>
          <cell r="F19" t="str">
            <v>:</v>
          </cell>
          <cell r="G19" t="str">
            <v>PT. HUTAMA MITRA NUSANTARA</v>
          </cell>
        </row>
        <row r="21">
          <cell r="C21" t="str">
            <v>NO</v>
          </cell>
          <cell r="D21" t="str">
            <v/>
          </cell>
          <cell r="I21" t="str">
            <v/>
          </cell>
          <cell r="K21" t="str">
            <v>BOBOT</v>
          </cell>
          <cell r="L21" t="str">
            <v>JANGKA WAKTU PELAKSANAAN</v>
          </cell>
        </row>
        <row r="22">
          <cell r="C22" t="str">
            <v>ITEM</v>
          </cell>
          <cell r="D22" t="str">
            <v/>
          </cell>
          <cell r="E22" t="str">
            <v>JENIS PEKERJAAN</v>
          </cell>
          <cell r="I22" t="str">
            <v>KUANTITAS</v>
          </cell>
          <cell r="K22" t="str">
            <v>( % )</v>
          </cell>
          <cell r="L22" t="str">
            <v>BULAN KE-1</v>
          </cell>
          <cell r="P22" t="str">
            <v>BULAN KE-2</v>
          </cell>
          <cell r="T22" t="str">
            <v>BULAN KE-3</v>
          </cell>
          <cell r="Y22" t="str">
            <v>BULAN KE-4</v>
          </cell>
          <cell r="AC22" t="str">
            <v>BULAN KE-5</v>
          </cell>
          <cell r="AG22" t="str">
            <v>BULAN KE-6</v>
          </cell>
          <cell r="AL22" t="str">
            <v>BULAN KE-7</v>
          </cell>
          <cell r="AP22" t="str">
            <v>KET</v>
          </cell>
        </row>
        <row r="23">
          <cell r="C23" t="str">
            <v>PEK.</v>
          </cell>
          <cell r="K23" t="str">
            <v/>
          </cell>
          <cell r="L23">
            <v>1</v>
          </cell>
          <cell r="M23">
            <v>2</v>
          </cell>
          <cell r="N23">
            <v>3</v>
          </cell>
          <cell r="O23">
            <v>4</v>
          </cell>
          <cell r="P23">
            <v>1</v>
          </cell>
          <cell r="Q23">
            <v>2</v>
          </cell>
          <cell r="R23">
            <v>3</v>
          </cell>
          <cell r="S23">
            <v>4</v>
          </cell>
          <cell r="T23">
            <v>1</v>
          </cell>
          <cell r="U23">
            <v>2</v>
          </cell>
          <cell r="V23">
            <v>3</v>
          </cell>
          <cell r="W23">
            <v>4</v>
          </cell>
          <cell r="X23">
            <v>5</v>
          </cell>
          <cell r="Y23">
            <v>1</v>
          </cell>
          <cell r="Z23">
            <v>2</v>
          </cell>
          <cell r="AA23">
            <v>3</v>
          </cell>
          <cell r="AB23">
            <v>4</v>
          </cell>
          <cell r="AC23">
            <v>1</v>
          </cell>
          <cell r="AD23">
            <v>2</v>
          </cell>
          <cell r="AE23">
            <v>3</v>
          </cell>
          <cell r="AF23">
            <v>4</v>
          </cell>
          <cell r="AG23">
            <v>1</v>
          </cell>
          <cell r="AH23">
            <v>2</v>
          </cell>
          <cell r="AI23">
            <v>3</v>
          </cell>
          <cell r="AJ23">
            <v>4</v>
          </cell>
          <cell r="AK23">
            <v>5</v>
          </cell>
          <cell r="AL23">
            <v>1</v>
          </cell>
          <cell r="AM23">
            <v>2</v>
          </cell>
          <cell r="AN23">
            <v>3</v>
          </cell>
          <cell r="AO23">
            <v>4</v>
          </cell>
        </row>
        <row r="24">
          <cell r="C24" t="str">
            <v>1.2</v>
          </cell>
          <cell r="E24" t="str">
            <v>Mobilisasi</v>
          </cell>
          <cell r="I24">
            <v>1</v>
          </cell>
          <cell r="J24" t="str">
            <v>Ls</v>
          </cell>
          <cell r="K24">
            <v>0.69399999999999995</v>
          </cell>
          <cell r="L24">
            <v>0.17499999999999999</v>
          </cell>
          <cell r="M24">
            <v>0.17499999999999999</v>
          </cell>
          <cell r="N24">
            <v>0.17499999999999999</v>
          </cell>
          <cell r="O24">
            <v>0.17499999999999999</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0.3</v>
          </cell>
        </row>
        <row r="25">
          <cell r="C25" t="str">
            <v>2.1.</v>
          </cell>
          <cell r="E25" t="str">
            <v>Galian untuk Drainase Selokan dan Saluran Air</v>
          </cell>
          <cell r="I25">
            <v>201.5</v>
          </cell>
          <cell r="J25" t="str">
            <v>M3</v>
          </cell>
          <cell r="K25">
            <v>7.4999999999999997E-2</v>
          </cell>
          <cell r="L25">
            <v>0</v>
          </cell>
          <cell r="M25">
            <v>0</v>
          </cell>
          <cell r="N25">
            <v>0</v>
          </cell>
          <cell r="O25">
            <v>0</v>
          </cell>
          <cell r="P25">
            <v>50.375</v>
          </cell>
          <cell r="Q25">
            <v>50.375</v>
          </cell>
          <cell r="R25">
            <v>50.375</v>
          </cell>
          <cell r="S25">
            <v>50.375</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C26" t="str">
            <v>2.2.</v>
          </cell>
          <cell r="E26" t="str">
            <v>Pasangan Batu dengan Mortar</v>
          </cell>
          <cell r="I26">
            <v>123</v>
          </cell>
          <cell r="J26" t="str">
            <v>M3</v>
          </cell>
          <cell r="K26">
            <v>0.66700000000000004</v>
          </cell>
          <cell r="L26">
            <v>0</v>
          </cell>
          <cell r="M26">
            <v>0</v>
          </cell>
          <cell r="N26">
            <v>0</v>
          </cell>
          <cell r="O26">
            <v>0</v>
          </cell>
          <cell r="P26">
            <v>30.75</v>
          </cell>
          <cell r="Q26">
            <v>30.75</v>
          </cell>
          <cell r="R26">
            <v>30.75</v>
          </cell>
          <cell r="S26">
            <v>30.75</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F27">
            <v>1</v>
          </cell>
          <cell r="G27" t="str">
            <v>Batu Kali</v>
          </cell>
          <cell r="I27">
            <v>0.92</v>
          </cell>
          <cell r="J27" t="str">
            <v>M3</v>
          </cell>
          <cell r="L27">
            <v>0</v>
          </cell>
          <cell r="M27">
            <v>0</v>
          </cell>
          <cell r="N27">
            <v>0</v>
          </cell>
          <cell r="O27">
            <v>0</v>
          </cell>
          <cell r="P27">
            <v>28.29</v>
          </cell>
          <cell r="Q27">
            <v>28.29</v>
          </cell>
          <cell r="R27">
            <v>28.29</v>
          </cell>
          <cell r="S27">
            <v>28.29</v>
          </cell>
          <cell r="T27">
            <v>0</v>
          </cell>
          <cell r="U27">
            <v>0</v>
          </cell>
          <cell r="V27">
            <v>0</v>
          </cell>
          <cell r="W27">
            <v>0</v>
          </cell>
          <cell r="X27">
            <v>0</v>
          </cell>
          <cell r="Y27">
            <v>0</v>
          </cell>
          <cell r="Z27">
            <v>0</v>
          </cell>
          <cell r="AA27">
            <v>0</v>
          </cell>
          <cell r="AB27">
            <v>0</v>
          </cell>
          <cell r="AC27">
            <v>0</v>
          </cell>
          <cell r="AD27">
            <v>0</v>
          </cell>
          <cell r="AE27">
            <v>0</v>
          </cell>
          <cell r="AJ27">
            <v>0</v>
          </cell>
          <cell r="AK27">
            <v>0</v>
          </cell>
          <cell r="AL27">
            <v>0</v>
          </cell>
          <cell r="AM27">
            <v>0</v>
          </cell>
          <cell r="AN27">
            <v>0</v>
          </cell>
          <cell r="AO27">
            <v>0</v>
          </cell>
        </row>
        <row r="28">
          <cell r="F28">
            <v>2</v>
          </cell>
          <cell r="G28" t="str">
            <v xml:space="preserve">Pasir </v>
          </cell>
          <cell r="I28">
            <v>0.52</v>
          </cell>
          <cell r="J28" t="str">
            <v>M3</v>
          </cell>
          <cell r="L28">
            <v>0</v>
          </cell>
          <cell r="M28">
            <v>0</v>
          </cell>
          <cell r="N28">
            <v>0</v>
          </cell>
          <cell r="O28">
            <v>0</v>
          </cell>
          <cell r="P28">
            <v>15.99</v>
          </cell>
          <cell r="Q28">
            <v>15.99</v>
          </cell>
          <cell r="R28">
            <v>15.99</v>
          </cell>
          <cell r="S28">
            <v>15.99</v>
          </cell>
          <cell r="T28">
            <v>0</v>
          </cell>
          <cell r="U28">
            <v>0</v>
          </cell>
          <cell r="V28">
            <v>0</v>
          </cell>
          <cell r="W28">
            <v>0</v>
          </cell>
          <cell r="X28">
            <v>0</v>
          </cell>
          <cell r="Y28">
            <v>0</v>
          </cell>
          <cell r="Z28">
            <v>0</v>
          </cell>
          <cell r="AA28">
            <v>0</v>
          </cell>
          <cell r="AB28">
            <v>0</v>
          </cell>
          <cell r="AC28">
            <v>0</v>
          </cell>
          <cell r="AD28">
            <v>0</v>
          </cell>
          <cell r="AE28">
            <v>0</v>
          </cell>
          <cell r="AJ28">
            <v>0</v>
          </cell>
          <cell r="AK28">
            <v>0</v>
          </cell>
          <cell r="AL28">
            <v>0</v>
          </cell>
          <cell r="AM28">
            <v>0</v>
          </cell>
          <cell r="AN28">
            <v>0</v>
          </cell>
          <cell r="AO28">
            <v>0</v>
          </cell>
        </row>
        <row r="29">
          <cell r="F29">
            <v>3</v>
          </cell>
          <cell r="G29" t="str">
            <v>Semen</v>
          </cell>
          <cell r="I29">
            <v>4.83</v>
          </cell>
          <cell r="J29" t="str">
            <v>Zak</v>
          </cell>
          <cell r="L29">
            <v>0</v>
          </cell>
          <cell r="M29">
            <v>0</v>
          </cell>
          <cell r="N29">
            <v>0</v>
          </cell>
          <cell r="O29">
            <v>0</v>
          </cell>
          <cell r="P29">
            <v>148.52000000000001</v>
          </cell>
          <cell r="Q29">
            <v>148.52000000000001</v>
          </cell>
          <cell r="R29">
            <v>148.52000000000001</v>
          </cell>
          <cell r="S29">
            <v>148.52000000000001</v>
          </cell>
          <cell r="T29">
            <v>0</v>
          </cell>
          <cell r="U29">
            <v>0</v>
          </cell>
          <cell r="V29">
            <v>0</v>
          </cell>
          <cell r="W29">
            <v>0</v>
          </cell>
          <cell r="X29">
            <v>0</v>
          </cell>
          <cell r="Y29">
            <v>0</v>
          </cell>
          <cell r="Z29">
            <v>0</v>
          </cell>
          <cell r="AA29">
            <v>0</v>
          </cell>
          <cell r="AB29">
            <v>0</v>
          </cell>
          <cell r="AC29">
            <v>0</v>
          </cell>
          <cell r="AD29">
            <v>0</v>
          </cell>
          <cell r="AE29">
            <v>0</v>
          </cell>
          <cell r="AJ29">
            <v>0</v>
          </cell>
          <cell r="AK29">
            <v>0</v>
          </cell>
          <cell r="AL29">
            <v>0</v>
          </cell>
          <cell r="AM29">
            <v>0</v>
          </cell>
          <cell r="AN29">
            <v>0</v>
          </cell>
          <cell r="AO29">
            <v>0</v>
          </cell>
        </row>
        <row r="30">
          <cell r="C30" t="str">
            <v>3.1 (1)</v>
          </cell>
          <cell r="E30" t="str">
            <v>Galian Biasa</v>
          </cell>
          <cell r="I30">
            <v>1481</v>
          </cell>
          <cell r="J30" t="str">
            <v>M3</v>
          </cell>
          <cell r="K30">
            <v>0.51900000000000002</v>
          </cell>
          <cell r="L30">
            <v>0</v>
          </cell>
          <cell r="M30">
            <v>0</v>
          </cell>
          <cell r="N30">
            <v>0</v>
          </cell>
          <cell r="O30">
            <v>0</v>
          </cell>
          <cell r="P30">
            <v>246.83333333333337</v>
          </cell>
          <cell r="Q30">
            <v>246.83333333333337</v>
          </cell>
          <cell r="R30">
            <v>246.83333333333337</v>
          </cell>
          <cell r="S30">
            <v>246.83333333333337</v>
          </cell>
          <cell r="T30">
            <v>246.83333333333337</v>
          </cell>
          <cell r="U30">
            <v>246.83333333333337</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C31" t="str">
            <v>3.1 (2)</v>
          </cell>
          <cell r="E31" t="str">
            <v>Galian Padas/Batuan</v>
          </cell>
          <cell r="I31">
            <v>100</v>
          </cell>
          <cell r="J31" t="str">
            <v>M3</v>
          </cell>
          <cell r="K31">
            <v>0.126</v>
          </cell>
          <cell r="L31">
            <v>0</v>
          </cell>
          <cell r="M31">
            <v>0</v>
          </cell>
          <cell r="N31">
            <v>0</v>
          </cell>
          <cell r="O31">
            <v>0</v>
          </cell>
          <cell r="P31">
            <v>25</v>
          </cell>
          <cell r="Q31">
            <v>25</v>
          </cell>
          <cell r="R31">
            <v>25</v>
          </cell>
          <cell r="S31">
            <v>25</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C32" t="str">
            <v>3.2 (1)</v>
          </cell>
          <cell r="E32" t="str">
            <v>Timbunan Biasa</v>
          </cell>
          <cell r="I32">
            <v>7517.83</v>
          </cell>
          <cell r="J32" t="str">
            <v>M3</v>
          </cell>
          <cell r="K32">
            <v>3.2069999999999999</v>
          </cell>
          <cell r="L32">
            <v>0</v>
          </cell>
          <cell r="M32">
            <v>0</v>
          </cell>
          <cell r="N32">
            <v>0</v>
          </cell>
          <cell r="O32">
            <v>0</v>
          </cell>
          <cell r="P32">
            <v>0</v>
          </cell>
          <cell r="Q32">
            <v>0</v>
          </cell>
          <cell r="R32">
            <v>578.29461538461544</v>
          </cell>
          <cell r="S32">
            <v>578.29461538461544</v>
          </cell>
          <cell r="T32">
            <v>578.29461538461544</v>
          </cell>
          <cell r="U32">
            <v>578.29461538461544</v>
          </cell>
          <cell r="V32">
            <v>578.29461538461544</v>
          </cell>
          <cell r="W32">
            <v>578.29461538461544</v>
          </cell>
          <cell r="X32">
            <v>578.29461538461544</v>
          </cell>
          <cell r="Y32">
            <v>578.29461538461544</v>
          </cell>
          <cell r="Z32">
            <v>578.29461538461544</v>
          </cell>
          <cell r="AA32">
            <v>578.29461538461544</v>
          </cell>
          <cell r="AB32">
            <v>578.29461538461544</v>
          </cell>
          <cell r="AC32">
            <v>578.29461538461544</v>
          </cell>
          <cell r="AD32">
            <v>289.14730769230772</v>
          </cell>
          <cell r="AE32">
            <v>289.14730769230772</v>
          </cell>
          <cell r="AF32">
            <v>0</v>
          </cell>
          <cell r="AG32">
            <v>0</v>
          </cell>
          <cell r="AH32">
            <v>0</v>
          </cell>
          <cell r="AI32">
            <v>0</v>
          </cell>
          <cell r="AJ32">
            <v>0</v>
          </cell>
          <cell r="AK32">
            <v>0</v>
          </cell>
          <cell r="AL32">
            <v>0</v>
          </cell>
          <cell r="AM32">
            <v>0</v>
          </cell>
          <cell r="AN32">
            <v>0</v>
          </cell>
          <cell r="AO32">
            <v>0</v>
          </cell>
        </row>
        <row r="33">
          <cell r="F33">
            <v>1</v>
          </cell>
          <cell r="G33" t="str">
            <v>Tanah Urug Biasa</v>
          </cell>
          <cell r="I33">
            <v>1.2</v>
          </cell>
          <cell r="J33" t="str">
            <v>M3</v>
          </cell>
          <cell r="L33">
            <v>0</v>
          </cell>
          <cell r="M33">
            <v>0</v>
          </cell>
          <cell r="N33">
            <v>0</v>
          </cell>
          <cell r="O33">
            <v>0</v>
          </cell>
          <cell r="P33">
            <v>0</v>
          </cell>
          <cell r="Q33">
            <v>0</v>
          </cell>
          <cell r="R33">
            <v>693.95</v>
          </cell>
          <cell r="S33">
            <v>693.95</v>
          </cell>
          <cell r="T33">
            <v>693.95</v>
          </cell>
          <cell r="U33">
            <v>693.95</v>
          </cell>
          <cell r="V33">
            <v>693.95</v>
          </cell>
          <cell r="W33">
            <v>693.95</v>
          </cell>
          <cell r="X33">
            <v>693.95</v>
          </cell>
          <cell r="Y33">
            <v>693.95</v>
          </cell>
          <cell r="Z33">
            <v>693.95</v>
          </cell>
          <cell r="AA33">
            <v>693.95</v>
          </cell>
          <cell r="AB33">
            <v>693.95</v>
          </cell>
          <cell r="AC33">
            <v>693.95</v>
          </cell>
          <cell r="AD33">
            <v>346.98</v>
          </cell>
          <cell r="AE33">
            <v>346.98</v>
          </cell>
          <cell r="AF33">
            <v>0</v>
          </cell>
          <cell r="AG33">
            <v>0</v>
          </cell>
          <cell r="AH33">
            <v>0</v>
          </cell>
          <cell r="AI33">
            <v>0</v>
          </cell>
          <cell r="AJ33">
            <v>0</v>
          </cell>
          <cell r="AK33">
            <v>0</v>
          </cell>
          <cell r="AL33">
            <v>0</v>
          </cell>
          <cell r="AM33">
            <v>0</v>
          </cell>
          <cell r="AN33">
            <v>0</v>
          </cell>
          <cell r="AO33">
            <v>0</v>
          </cell>
        </row>
        <row r="34">
          <cell r="C34" t="str">
            <v>3.2 (2)</v>
          </cell>
          <cell r="E34" t="str">
            <v>Timbunan Pilihan</v>
          </cell>
          <cell r="I34">
            <v>6736.94</v>
          </cell>
          <cell r="J34" t="str">
            <v>M3</v>
          </cell>
          <cell r="K34">
            <v>12.042999999999999</v>
          </cell>
          <cell r="L34">
            <v>0</v>
          </cell>
          <cell r="M34">
            <v>0</v>
          </cell>
          <cell r="N34">
            <v>0</v>
          </cell>
          <cell r="O34">
            <v>0</v>
          </cell>
          <cell r="P34">
            <v>0</v>
          </cell>
          <cell r="Q34">
            <v>0</v>
          </cell>
          <cell r="R34">
            <v>0</v>
          </cell>
          <cell r="S34">
            <v>0</v>
          </cell>
          <cell r="T34">
            <v>0</v>
          </cell>
          <cell r="U34">
            <v>0</v>
          </cell>
          <cell r="V34">
            <v>0</v>
          </cell>
          <cell r="W34">
            <v>0</v>
          </cell>
          <cell r="X34">
            <v>224.56466666666665</v>
          </cell>
          <cell r="Y34">
            <v>449.12933333333331</v>
          </cell>
          <cell r="Z34">
            <v>449.12933333333331</v>
          </cell>
          <cell r="AA34">
            <v>449.12933333333331</v>
          </cell>
          <cell r="AB34">
            <v>449.12933333333331</v>
          </cell>
          <cell r="AC34">
            <v>449.12933333333331</v>
          </cell>
          <cell r="AD34">
            <v>449.12933333333331</v>
          </cell>
          <cell r="AE34">
            <v>449.12933333333331</v>
          </cell>
          <cell r="AF34">
            <v>449.12933333333331</v>
          </cell>
          <cell r="AG34">
            <v>449.12933333333331</v>
          </cell>
          <cell r="AH34">
            <v>449.12933333333331</v>
          </cell>
          <cell r="AI34">
            <v>449.12933333333331</v>
          </cell>
          <cell r="AJ34">
            <v>449.12933333333331</v>
          </cell>
          <cell r="AK34">
            <v>449.12933333333331</v>
          </cell>
          <cell r="AL34">
            <v>224.56466666666665</v>
          </cell>
          <cell r="AM34">
            <v>224.56466666666665</v>
          </cell>
          <cell r="AN34">
            <v>224.56466666666665</v>
          </cell>
          <cell r="AO34">
            <v>0</v>
          </cell>
        </row>
        <row r="35">
          <cell r="F35">
            <v>1</v>
          </cell>
          <cell r="G35" t="str">
            <v>Material Urugan Pilihan</v>
          </cell>
          <cell r="I35">
            <v>1.2</v>
          </cell>
          <cell r="J35" t="str">
            <v>M3</v>
          </cell>
          <cell r="L35">
            <v>0</v>
          </cell>
          <cell r="M35">
            <v>0</v>
          </cell>
          <cell r="N35">
            <v>0</v>
          </cell>
          <cell r="O35">
            <v>0</v>
          </cell>
          <cell r="P35">
            <v>0</v>
          </cell>
          <cell r="Q35">
            <v>0</v>
          </cell>
          <cell r="R35">
            <v>0</v>
          </cell>
          <cell r="S35">
            <v>0</v>
          </cell>
          <cell r="T35">
            <v>0</v>
          </cell>
          <cell r="U35">
            <v>0</v>
          </cell>
          <cell r="V35">
            <v>0</v>
          </cell>
          <cell r="W35">
            <v>0</v>
          </cell>
          <cell r="X35">
            <v>269.48</v>
          </cell>
          <cell r="Y35">
            <v>538.96</v>
          </cell>
          <cell r="Z35">
            <v>538.96</v>
          </cell>
          <cell r="AA35">
            <v>538.96</v>
          </cell>
          <cell r="AB35">
            <v>538.96</v>
          </cell>
          <cell r="AC35">
            <v>538.96</v>
          </cell>
          <cell r="AD35">
            <v>538.96</v>
          </cell>
          <cell r="AE35">
            <v>538.96</v>
          </cell>
          <cell r="AF35">
            <v>538.96</v>
          </cell>
          <cell r="AG35">
            <v>538.96</v>
          </cell>
          <cell r="AH35">
            <v>538.96</v>
          </cell>
          <cell r="AI35">
            <v>538.96</v>
          </cell>
          <cell r="AJ35">
            <v>538.96</v>
          </cell>
          <cell r="AK35">
            <v>538.96</v>
          </cell>
          <cell r="AL35">
            <v>269.48</v>
          </cell>
          <cell r="AM35">
            <v>269.48</v>
          </cell>
          <cell r="AN35">
            <v>269.48</v>
          </cell>
          <cell r="AO35">
            <v>0</v>
          </cell>
        </row>
        <row r="36">
          <cell r="C36" t="str">
            <v>3.3</v>
          </cell>
          <cell r="E36" t="str">
            <v>Penyiapan Badan Jalan</v>
          </cell>
          <cell r="I36">
            <v>9000</v>
          </cell>
          <cell r="J36" t="str">
            <v>M3</v>
          </cell>
          <cell r="K36">
            <v>0.34399999999999997</v>
          </cell>
          <cell r="L36">
            <v>0</v>
          </cell>
          <cell r="M36">
            <v>0</v>
          </cell>
          <cell r="N36">
            <v>0</v>
          </cell>
          <cell r="O36">
            <v>0</v>
          </cell>
          <cell r="P36">
            <v>409.09090909090912</v>
          </cell>
          <cell r="Q36">
            <v>818.18181818181824</v>
          </cell>
          <cell r="R36">
            <v>818.18181818181824</v>
          </cell>
          <cell r="S36">
            <v>818.18181818181824</v>
          </cell>
          <cell r="T36">
            <v>818.18181818181824</v>
          </cell>
          <cell r="U36">
            <v>818.18181818181824</v>
          </cell>
          <cell r="V36">
            <v>818.18181818181824</v>
          </cell>
          <cell r="W36">
            <v>818.18181818181824</v>
          </cell>
          <cell r="X36">
            <v>818.18181818181824</v>
          </cell>
          <cell r="Y36">
            <v>818.18181818181824</v>
          </cell>
          <cell r="Z36">
            <v>818.18181818181824</v>
          </cell>
          <cell r="AA36">
            <v>409.09090909090912</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C37" t="str">
            <v>5.1 (1)</v>
          </cell>
          <cell r="E37" t="str">
            <v>Lapis Pondasi Agregat Klas A</v>
          </cell>
          <cell r="I37">
            <v>5700</v>
          </cell>
          <cell r="J37" t="str">
            <v>M3</v>
          </cell>
          <cell r="K37">
            <v>28.187999999999999</v>
          </cell>
          <cell r="L37">
            <v>0</v>
          </cell>
          <cell r="M37">
            <v>0</v>
          </cell>
          <cell r="N37">
            <v>0</v>
          </cell>
          <cell r="O37">
            <v>0</v>
          </cell>
          <cell r="P37">
            <v>0</v>
          </cell>
          <cell r="Q37">
            <v>0</v>
          </cell>
          <cell r="R37">
            <v>0</v>
          </cell>
          <cell r="S37">
            <v>0</v>
          </cell>
          <cell r="T37">
            <v>0</v>
          </cell>
          <cell r="U37">
            <v>0</v>
          </cell>
          <cell r="V37">
            <v>0</v>
          </cell>
          <cell r="W37">
            <v>0</v>
          </cell>
          <cell r="X37">
            <v>0</v>
          </cell>
          <cell r="Y37">
            <v>171</v>
          </cell>
          <cell r="Z37">
            <v>570</v>
          </cell>
          <cell r="AA37">
            <v>570</v>
          </cell>
          <cell r="AB37">
            <v>570</v>
          </cell>
          <cell r="AC37">
            <v>570</v>
          </cell>
          <cell r="AD37">
            <v>570</v>
          </cell>
          <cell r="AE37">
            <v>570</v>
          </cell>
          <cell r="AF37">
            <v>570</v>
          </cell>
          <cell r="AG37">
            <v>570</v>
          </cell>
          <cell r="AH37">
            <v>570</v>
          </cell>
          <cell r="AI37">
            <v>228.00000000000006</v>
          </cell>
          <cell r="AJ37">
            <v>171</v>
          </cell>
          <cell r="AK37">
            <v>0</v>
          </cell>
          <cell r="AL37">
            <v>0</v>
          </cell>
          <cell r="AM37">
            <v>0</v>
          </cell>
          <cell r="AN37">
            <v>0</v>
          </cell>
          <cell r="AO37">
            <v>0</v>
          </cell>
        </row>
        <row r="38">
          <cell r="F38">
            <v>1</v>
          </cell>
          <cell r="G38" t="str">
            <v>Batu Pecah (CA + FA)</v>
          </cell>
          <cell r="I38">
            <v>0.78800000000000003</v>
          </cell>
          <cell r="J38" t="str">
            <v>M3</v>
          </cell>
          <cell r="L38">
            <v>0</v>
          </cell>
          <cell r="M38">
            <v>0</v>
          </cell>
          <cell r="N38">
            <v>0</v>
          </cell>
          <cell r="O38">
            <v>0</v>
          </cell>
          <cell r="P38">
            <v>0</v>
          </cell>
          <cell r="Q38">
            <v>0</v>
          </cell>
          <cell r="R38">
            <v>0</v>
          </cell>
          <cell r="S38">
            <v>0</v>
          </cell>
          <cell r="T38">
            <v>0</v>
          </cell>
          <cell r="U38">
            <v>0</v>
          </cell>
          <cell r="V38">
            <v>0</v>
          </cell>
          <cell r="W38">
            <v>0</v>
          </cell>
          <cell r="X38">
            <v>0</v>
          </cell>
          <cell r="Y38">
            <v>134.75</v>
          </cell>
          <cell r="Z38">
            <v>449.16</v>
          </cell>
          <cell r="AA38">
            <v>449.16</v>
          </cell>
          <cell r="AB38">
            <v>449.16</v>
          </cell>
          <cell r="AC38">
            <v>449.16</v>
          </cell>
          <cell r="AD38">
            <v>449.16</v>
          </cell>
          <cell r="AE38">
            <v>449.16</v>
          </cell>
          <cell r="AF38">
            <v>449.16</v>
          </cell>
          <cell r="AG38">
            <v>449.16</v>
          </cell>
          <cell r="AH38">
            <v>449.16</v>
          </cell>
          <cell r="AI38">
            <v>179.66</v>
          </cell>
          <cell r="AJ38">
            <v>134.75</v>
          </cell>
          <cell r="AK38">
            <v>0</v>
          </cell>
          <cell r="AL38">
            <v>0</v>
          </cell>
          <cell r="AM38">
            <v>0</v>
          </cell>
          <cell r="AN38">
            <v>0</v>
          </cell>
          <cell r="AO38">
            <v>0</v>
          </cell>
        </row>
        <row r="39">
          <cell r="F39">
            <v>2</v>
          </cell>
          <cell r="G39" t="str">
            <v>Recrushing</v>
          </cell>
          <cell r="I39">
            <v>0.223</v>
          </cell>
          <cell r="J39" t="str">
            <v>M3</v>
          </cell>
          <cell r="L39">
            <v>0</v>
          </cell>
          <cell r="M39">
            <v>0</v>
          </cell>
          <cell r="N39">
            <v>0</v>
          </cell>
          <cell r="O39">
            <v>0</v>
          </cell>
          <cell r="P39">
            <v>0</v>
          </cell>
          <cell r="Q39">
            <v>0</v>
          </cell>
          <cell r="R39">
            <v>0</v>
          </cell>
          <cell r="S39">
            <v>0</v>
          </cell>
          <cell r="T39">
            <v>0</v>
          </cell>
          <cell r="U39">
            <v>0</v>
          </cell>
          <cell r="V39">
            <v>0</v>
          </cell>
          <cell r="W39">
            <v>0</v>
          </cell>
          <cell r="X39">
            <v>0</v>
          </cell>
          <cell r="Y39">
            <v>38.130000000000003</v>
          </cell>
          <cell r="Z39">
            <v>127.11</v>
          </cell>
          <cell r="AA39">
            <v>127.11</v>
          </cell>
          <cell r="AB39">
            <v>127.11</v>
          </cell>
          <cell r="AC39">
            <v>127.11</v>
          </cell>
          <cell r="AD39">
            <v>127.11</v>
          </cell>
          <cell r="AE39">
            <v>127.11</v>
          </cell>
          <cell r="AF39">
            <v>127.11</v>
          </cell>
          <cell r="AG39">
            <v>127.11</v>
          </cell>
          <cell r="AH39">
            <v>127.11</v>
          </cell>
          <cell r="AI39">
            <v>50.84</v>
          </cell>
          <cell r="AJ39">
            <v>38.130000000000003</v>
          </cell>
          <cell r="AK39">
            <v>0</v>
          </cell>
          <cell r="AL39">
            <v>0</v>
          </cell>
          <cell r="AM39">
            <v>0</v>
          </cell>
          <cell r="AN39">
            <v>0</v>
          </cell>
          <cell r="AO39">
            <v>0</v>
          </cell>
        </row>
        <row r="40">
          <cell r="C40" t="str">
            <v>6.1 (1)</v>
          </cell>
          <cell r="E40" t="str">
            <v>Lapis Resap Pengikat</v>
          </cell>
          <cell r="I40">
            <v>36190.480000000003</v>
          </cell>
          <cell r="J40" t="str">
            <v>Ltr</v>
          </cell>
          <cell r="K40">
            <v>4.3360000000000003</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1520.0001600000003</v>
          </cell>
          <cell r="AB40">
            <v>2099.0478400000002</v>
          </cell>
          <cell r="AC40">
            <v>3619.0480000000007</v>
          </cell>
          <cell r="AD40">
            <v>3619.0480000000007</v>
          </cell>
          <cell r="AE40">
            <v>3619.0480000000007</v>
          </cell>
          <cell r="AF40">
            <v>3619.0480000000007</v>
          </cell>
          <cell r="AG40">
            <v>3619.0480000000007</v>
          </cell>
          <cell r="AH40">
            <v>3619.0480000000007</v>
          </cell>
          <cell r="AI40">
            <v>68041.34506700802</v>
          </cell>
          <cell r="AJ40">
            <v>3619.0480000000007</v>
          </cell>
          <cell r="AK40">
            <v>2171.4288000000001</v>
          </cell>
          <cell r="AL40">
            <v>1447.6192000000003</v>
          </cell>
          <cell r="AM40">
            <v>0</v>
          </cell>
          <cell r="AN40">
            <v>0</v>
          </cell>
          <cell r="AO40">
            <v>0</v>
          </cell>
        </row>
        <row r="41">
          <cell r="F41">
            <v>1</v>
          </cell>
          <cell r="G41" t="str">
            <v>Aspal</v>
          </cell>
          <cell r="I41">
            <v>0.71</v>
          </cell>
          <cell r="J41" t="str">
            <v>Kg</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1079.2</v>
          </cell>
          <cell r="AB41">
            <v>1490.32</v>
          </cell>
          <cell r="AC41">
            <v>2569.52</v>
          </cell>
          <cell r="AD41">
            <v>2569.52</v>
          </cell>
          <cell r="AE41">
            <v>2569.52</v>
          </cell>
          <cell r="AF41">
            <v>2569.52</v>
          </cell>
          <cell r="AG41">
            <v>2569.52</v>
          </cell>
          <cell r="AH41">
            <v>2569.52</v>
          </cell>
          <cell r="AI41">
            <v>48309.35</v>
          </cell>
          <cell r="AJ41">
            <v>2569.52</v>
          </cell>
          <cell r="AK41">
            <v>1541.71</v>
          </cell>
          <cell r="AL41">
            <v>1027.81</v>
          </cell>
          <cell r="AM41">
            <v>0</v>
          </cell>
          <cell r="AN41">
            <v>0</v>
          </cell>
          <cell r="AO41">
            <v>0</v>
          </cell>
        </row>
        <row r="42">
          <cell r="F42">
            <v>2</v>
          </cell>
          <cell r="G42" t="str">
            <v>Minyak Tanah</v>
          </cell>
          <cell r="I42">
            <v>0.39</v>
          </cell>
          <cell r="J42" t="str">
            <v>Ltr</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592.79999999999995</v>
          </cell>
          <cell r="AB42">
            <v>818.63</v>
          </cell>
          <cell r="AC42">
            <v>1411.43</v>
          </cell>
          <cell r="AD42">
            <v>1411.43</v>
          </cell>
          <cell r="AE42">
            <v>1411.43</v>
          </cell>
          <cell r="AF42">
            <v>1411.43</v>
          </cell>
          <cell r="AG42">
            <v>1411.43</v>
          </cell>
          <cell r="AH42">
            <v>1411.43</v>
          </cell>
          <cell r="AI42">
            <v>26536.12</v>
          </cell>
          <cell r="AJ42">
            <v>1411.43</v>
          </cell>
          <cell r="AK42">
            <v>846.86</v>
          </cell>
          <cell r="AL42">
            <v>564.57000000000005</v>
          </cell>
          <cell r="AM42">
            <v>0</v>
          </cell>
          <cell r="AN42">
            <v>0</v>
          </cell>
          <cell r="AO42">
            <v>0</v>
          </cell>
        </row>
        <row r="43">
          <cell r="C43" t="str">
            <v>6.1 (2)</v>
          </cell>
          <cell r="E43" t="str">
            <v>Lapis Perekat</v>
          </cell>
          <cell r="I43">
            <v>4560</v>
          </cell>
          <cell r="J43" t="str">
            <v>Ltr</v>
          </cell>
          <cell r="K43">
            <v>0.55400000000000005</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570</v>
          </cell>
          <cell r="AB43">
            <v>1140</v>
          </cell>
          <cell r="AC43">
            <v>1140</v>
          </cell>
          <cell r="AD43">
            <v>1140</v>
          </cell>
          <cell r="AE43">
            <v>570</v>
          </cell>
          <cell r="AF43">
            <v>0</v>
          </cell>
          <cell r="AG43">
            <v>0</v>
          </cell>
          <cell r="AH43">
            <v>0</v>
          </cell>
          <cell r="AI43">
            <v>0</v>
          </cell>
          <cell r="AJ43">
            <v>0</v>
          </cell>
          <cell r="AK43">
            <v>0</v>
          </cell>
          <cell r="AL43">
            <v>0</v>
          </cell>
          <cell r="AM43">
            <v>0</v>
          </cell>
          <cell r="AN43">
            <v>0</v>
          </cell>
          <cell r="AO43">
            <v>0</v>
          </cell>
        </row>
        <row r="44">
          <cell r="F44">
            <v>1</v>
          </cell>
          <cell r="G44" t="str">
            <v>Aspal</v>
          </cell>
          <cell r="I44">
            <v>0.87239999999999995</v>
          </cell>
          <cell r="J44" t="str">
            <v>Kg</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497.27</v>
          </cell>
          <cell r="AB44">
            <v>994.54</v>
          </cell>
          <cell r="AC44">
            <v>994.54</v>
          </cell>
          <cell r="AD44">
            <v>994.54</v>
          </cell>
          <cell r="AE44">
            <v>497.27</v>
          </cell>
          <cell r="AJ44">
            <v>0</v>
          </cell>
          <cell r="AK44">
            <v>0</v>
          </cell>
          <cell r="AL44">
            <v>0</v>
          </cell>
          <cell r="AM44">
            <v>0</v>
          </cell>
          <cell r="AN44">
            <v>0</v>
          </cell>
          <cell r="AO44">
            <v>0</v>
          </cell>
        </row>
        <row r="45">
          <cell r="F45">
            <v>2</v>
          </cell>
          <cell r="G45" t="str">
            <v>Minyak tanah</v>
          </cell>
          <cell r="I45">
            <v>0.253</v>
          </cell>
          <cell r="J45" t="str">
            <v>Ltr</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144.21</v>
          </cell>
          <cell r="AB45">
            <v>288.42</v>
          </cell>
          <cell r="AC45">
            <v>288.42</v>
          </cell>
          <cell r="AD45">
            <v>288.42</v>
          </cell>
          <cell r="AE45">
            <v>144.21</v>
          </cell>
          <cell r="AJ45">
            <v>0</v>
          </cell>
          <cell r="AK45">
            <v>0</v>
          </cell>
          <cell r="AL45">
            <v>0</v>
          </cell>
          <cell r="AM45">
            <v>0</v>
          </cell>
          <cell r="AN45">
            <v>0</v>
          </cell>
          <cell r="AO45">
            <v>0</v>
          </cell>
        </row>
        <row r="46">
          <cell r="C46" t="str">
            <v>6.3 (4)</v>
          </cell>
          <cell r="E46" t="str">
            <v>Lataston - Lapis Pondasi (HRS-Base)</v>
          </cell>
          <cell r="I46">
            <v>1680</v>
          </cell>
          <cell r="J46" t="str">
            <v>M3</v>
          </cell>
          <cell r="K46">
            <v>40.927999999999997</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76.36363636363636</v>
          </cell>
          <cell r="AB46">
            <v>76.36363636363636</v>
          </cell>
          <cell r="AC46">
            <v>152.72727272727272</v>
          </cell>
          <cell r="AD46">
            <v>152.72727272727272</v>
          </cell>
          <cell r="AE46">
            <v>152.72727272727272</v>
          </cell>
          <cell r="AF46">
            <v>152.72727272727272</v>
          </cell>
          <cell r="AG46">
            <v>152.72727272727272</v>
          </cell>
          <cell r="AH46">
            <v>152.72727272727272</v>
          </cell>
          <cell r="AI46">
            <v>152.72727272727272</v>
          </cell>
          <cell r="AJ46">
            <v>152.72727272727272</v>
          </cell>
          <cell r="AK46">
            <v>152.72727272727272</v>
          </cell>
          <cell r="AL46">
            <v>91.63636363636364</v>
          </cell>
          <cell r="AM46">
            <v>61.090909090909101</v>
          </cell>
          <cell r="AN46">
            <v>0</v>
          </cell>
          <cell r="AO46">
            <v>0</v>
          </cell>
        </row>
        <row r="47">
          <cell r="F47">
            <v>1</v>
          </cell>
          <cell r="G47" t="str">
            <v>Agregat Kasar</v>
          </cell>
          <cell r="I47">
            <v>0.70099999999999996</v>
          </cell>
          <cell r="J47" t="str">
            <v>m3</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53.53</v>
          </cell>
          <cell r="AB47">
            <v>53.53</v>
          </cell>
          <cell r="AC47">
            <v>107.06</v>
          </cell>
          <cell r="AD47">
            <v>107.06</v>
          </cell>
          <cell r="AE47">
            <v>107.06</v>
          </cell>
          <cell r="AF47">
            <v>107.06</v>
          </cell>
          <cell r="AG47">
            <v>107.06</v>
          </cell>
          <cell r="AH47">
            <v>107.06</v>
          </cell>
          <cell r="AI47">
            <v>107.06</v>
          </cell>
          <cell r="AJ47">
            <v>107.06</v>
          </cell>
          <cell r="AK47">
            <v>107.06</v>
          </cell>
          <cell r="AL47">
            <v>64.239999999999995</v>
          </cell>
          <cell r="AM47">
            <v>42.82</v>
          </cell>
          <cell r="AN47">
            <v>0</v>
          </cell>
          <cell r="AO47">
            <v>0</v>
          </cell>
        </row>
        <row r="48">
          <cell r="F48">
            <v>2</v>
          </cell>
          <cell r="G48" t="str">
            <v>Agregat Halus</v>
          </cell>
          <cell r="I48">
            <v>0.45500000000000002</v>
          </cell>
          <cell r="J48" t="str">
            <v>m3</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34.75</v>
          </cell>
          <cell r="AB48">
            <v>34.75</v>
          </cell>
          <cell r="AC48">
            <v>69.489999999999995</v>
          </cell>
          <cell r="AD48">
            <v>69.489999999999995</v>
          </cell>
          <cell r="AE48">
            <v>69.489999999999995</v>
          </cell>
          <cell r="AF48">
            <v>69.489999999999995</v>
          </cell>
          <cell r="AG48">
            <v>69.489999999999995</v>
          </cell>
          <cell r="AH48">
            <v>69.489999999999995</v>
          </cell>
          <cell r="AI48">
            <v>69.489999999999995</v>
          </cell>
          <cell r="AJ48">
            <v>69.489999999999995</v>
          </cell>
          <cell r="AK48">
            <v>69.489999999999995</v>
          </cell>
          <cell r="AL48">
            <v>41.69</v>
          </cell>
          <cell r="AM48">
            <v>27.8</v>
          </cell>
          <cell r="AN48">
            <v>0</v>
          </cell>
          <cell r="AO48">
            <v>0</v>
          </cell>
        </row>
        <row r="49">
          <cell r="F49">
            <v>3</v>
          </cell>
          <cell r="G49" t="str">
            <v>Pasir</v>
          </cell>
          <cell r="I49">
            <v>0.20699999999999999</v>
          </cell>
          <cell r="J49" t="str">
            <v>m3</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15.81</v>
          </cell>
          <cell r="AB49">
            <v>15.81</v>
          </cell>
          <cell r="AC49">
            <v>31.61</v>
          </cell>
          <cell r="AD49">
            <v>31.61</v>
          </cell>
          <cell r="AE49">
            <v>31.61</v>
          </cell>
          <cell r="AF49">
            <v>31.61</v>
          </cell>
          <cell r="AG49">
            <v>31.61</v>
          </cell>
          <cell r="AH49">
            <v>31.61</v>
          </cell>
          <cell r="AI49">
            <v>31.61</v>
          </cell>
          <cell r="AJ49">
            <v>31.61</v>
          </cell>
          <cell r="AK49">
            <v>31.61</v>
          </cell>
          <cell r="AL49">
            <v>18.97</v>
          </cell>
          <cell r="AM49">
            <v>12.65</v>
          </cell>
          <cell r="AN49">
            <v>0</v>
          </cell>
          <cell r="AO49">
            <v>0</v>
          </cell>
        </row>
        <row r="50">
          <cell r="F50">
            <v>4</v>
          </cell>
          <cell r="G50" t="str">
            <v>Filler</v>
          </cell>
          <cell r="I50">
            <v>160.07999999999998</v>
          </cell>
          <cell r="J50" t="str">
            <v>m3</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12224.29</v>
          </cell>
          <cell r="AB50">
            <v>12224.29</v>
          </cell>
          <cell r="AC50">
            <v>24448.58</v>
          </cell>
          <cell r="AD50">
            <v>24448.58</v>
          </cell>
          <cell r="AE50">
            <v>24448.58</v>
          </cell>
          <cell r="AF50">
            <v>24448.58</v>
          </cell>
          <cell r="AG50">
            <v>24448.58</v>
          </cell>
          <cell r="AH50">
            <v>24448.58</v>
          </cell>
          <cell r="AI50">
            <v>24448.58</v>
          </cell>
          <cell r="AJ50">
            <v>24448.58</v>
          </cell>
          <cell r="AK50">
            <v>24448.58</v>
          </cell>
          <cell r="AL50">
            <v>14669.15</v>
          </cell>
          <cell r="AM50">
            <v>9779.43</v>
          </cell>
          <cell r="AN50">
            <v>0</v>
          </cell>
          <cell r="AO50">
            <v>0</v>
          </cell>
        </row>
        <row r="51">
          <cell r="F51">
            <v>5</v>
          </cell>
          <cell r="G51" t="str">
            <v>Aspal</v>
          </cell>
          <cell r="I51">
            <v>164.22000000000003</v>
          </cell>
          <cell r="J51" t="str">
            <v>Kg</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12540.44</v>
          </cell>
          <cell r="AB51">
            <v>12540.44</v>
          </cell>
          <cell r="AC51">
            <v>25080.87</v>
          </cell>
          <cell r="AD51">
            <v>25080.87</v>
          </cell>
          <cell r="AE51">
            <v>25080.87</v>
          </cell>
          <cell r="AF51">
            <v>25080.87</v>
          </cell>
          <cell r="AG51">
            <v>25080.87</v>
          </cell>
          <cell r="AH51">
            <v>25080.87</v>
          </cell>
          <cell r="AI51">
            <v>25080.87</v>
          </cell>
          <cell r="AJ51">
            <v>25080.87</v>
          </cell>
          <cell r="AK51">
            <v>25080.87</v>
          </cell>
          <cell r="AL51">
            <v>15048.52</v>
          </cell>
          <cell r="AM51">
            <v>10032.35</v>
          </cell>
          <cell r="AN51">
            <v>0</v>
          </cell>
          <cell r="AO51">
            <v>0</v>
          </cell>
        </row>
        <row r="52">
          <cell r="C52" t="str">
            <v>7.1 (5)</v>
          </cell>
          <cell r="E52" t="str">
            <v>Beton K-250</v>
          </cell>
          <cell r="I52">
            <v>9.6</v>
          </cell>
          <cell r="J52" t="str">
            <v>M3</v>
          </cell>
          <cell r="K52">
            <v>0.14299999999999999</v>
          </cell>
          <cell r="L52">
            <v>0</v>
          </cell>
          <cell r="M52">
            <v>0</v>
          </cell>
          <cell r="N52">
            <v>0</v>
          </cell>
          <cell r="O52">
            <v>0</v>
          </cell>
          <cell r="P52">
            <v>0</v>
          </cell>
          <cell r="Q52">
            <v>0</v>
          </cell>
          <cell r="R52">
            <v>1.5999999999999999</v>
          </cell>
          <cell r="S52">
            <v>1.5999999999999999</v>
          </cell>
          <cell r="T52">
            <v>0</v>
          </cell>
          <cell r="U52">
            <v>1.5999999999999999</v>
          </cell>
          <cell r="V52">
            <v>1.5999999999999999</v>
          </cell>
          <cell r="W52">
            <v>0</v>
          </cell>
          <cell r="X52">
            <v>1.5999999999999999</v>
          </cell>
          <cell r="Y52">
            <v>1.5999999999999999</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F53">
            <v>1</v>
          </cell>
          <cell r="G53" t="str">
            <v>Semen PC</v>
          </cell>
          <cell r="I53">
            <v>10</v>
          </cell>
          <cell r="J53" t="str">
            <v>Zak</v>
          </cell>
          <cell r="L53">
            <v>0</v>
          </cell>
          <cell r="M53">
            <v>0</v>
          </cell>
          <cell r="N53">
            <v>0</v>
          </cell>
          <cell r="O53">
            <v>0</v>
          </cell>
          <cell r="P53">
            <v>0</v>
          </cell>
          <cell r="Q53">
            <v>0</v>
          </cell>
          <cell r="R53">
            <v>16</v>
          </cell>
          <cell r="S53">
            <v>16</v>
          </cell>
          <cell r="T53">
            <v>0</v>
          </cell>
          <cell r="U53">
            <v>16</v>
          </cell>
          <cell r="V53">
            <v>16</v>
          </cell>
          <cell r="W53">
            <v>0</v>
          </cell>
          <cell r="X53">
            <v>16</v>
          </cell>
          <cell r="Y53">
            <v>16</v>
          </cell>
          <cell r="Z53">
            <v>0</v>
          </cell>
          <cell r="AA53">
            <v>0</v>
          </cell>
          <cell r="AB53">
            <v>0</v>
          </cell>
          <cell r="AC53">
            <v>0</v>
          </cell>
          <cell r="AD53">
            <v>0</v>
          </cell>
          <cell r="AE53">
            <v>0</v>
          </cell>
          <cell r="AJ53">
            <v>0</v>
          </cell>
          <cell r="AK53">
            <v>0</v>
          </cell>
          <cell r="AL53">
            <v>0</v>
          </cell>
          <cell r="AM53">
            <v>0</v>
          </cell>
          <cell r="AN53">
            <v>0</v>
          </cell>
          <cell r="AO53">
            <v>0</v>
          </cell>
        </row>
        <row r="54">
          <cell r="F54">
            <v>2</v>
          </cell>
          <cell r="G54" t="str">
            <v>Pasir</v>
          </cell>
          <cell r="I54">
            <v>0.503</v>
          </cell>
          <cell r="J54" t="str">
            <v>M3</v>
          </cell>
          <cell r="L54">
            <v>0</v>
          </cell>
          <cell r="M54">
            <v>0</v>
          </cell>
          <cell r="N54">
            <v>0</v>
          </cell>
          <cell r="O54">
            <v>0</v>
          </cell>
          <cell r="P54">
            <v>0</v>
          </cell>
          <cell r="Q54">
            <v>0</v>
          </cell>
          <cell r="R54">
            <v>0.8</v>
          </cell>
          <cell r="S54">
            <v>0.8</v>
          </cell>
          <cell r="T54">
            <v>0</v>
          </cell>
          <cell r="U54">
            <v>0.8</v>
          </cell>
          <cell r="V54">
            <v>0.8</v>
          </cell>
          <cell r="W54">
            <v>0</v>
          </cell>
          <cell r="X54">
            <v>0.8</v>
          </cell>
          <cell r="Y54">
            <v>0.8</v>
          </cell>
          <cell r="Z54">
            <v>0</v>
          </cell>
          <cell r="AA54">
            <v>0</v>
          </cell>
          <cell r="AB54">
            <v>0</v>
          </cell>
          <cell r="AC54">
            <v>0</v>
          </cell>
          <cell r="AD54">
            <v>0</v>
          </cell>
          <cell r="AE54">
            <v>0</v>
          </cell>
          <cell r="AJ54">
            <v>0</v>
          </cell>
          <cell r="AK54">
            <v>0</v>
          </cell>
          <cell r="AL54">
            <v>0</v>
          </cell>
          <cell r="AM54">
            <v>0</v>
          </cell>
          <cell r="AN54">
            <v>0</v>
          </cell>
          <cell r="AO54">
            <v>0</v>
          </cell>
        </row>
        <row r="55">
          <cell r="F55">
            <v>3</v>
          </cell>
          <cell r="G55" t="str">
            <v>Batu Pecah</v>
          </cell>
          <cell r="I55">
            <v>0.82499999999999996</v>
          </cell>
          <cell r="J55" t="str">
            <v>M3</v>
          </cell>
          <cell r="L55">
            <v>0</v>
          </cell>
          <cell r="M55">
            <v>0</v>
          </cell>
          <cell r="N55">
            <v>0</v>
          </cell>
          <cell r="O55">
            <v>0</v>
          </cell>
          <cell r="P55">
            <v>0</v>
          </cell>
          <cell r="Q55">
            <v>0</v>
          </cell>
          <cell r="R55">
            <v>1.32</v>
          </cell>
          <cell r="S55">
            <v>1.32</v>
          </cell>
          <cell r="T55">
            <v>0</v>
          </cell>
          <cell r="U55">
            <v>1.32</v>
          </cell>
          <cell r="V55">
            <v>1.32</v>
          </cell>
          <cell r="W55">
            <v>0</v>
          </cell>
          <cell r="X55">
            <v>1.32</v>
          </cell>
          <cell r="Y55">
            <v>1.32</v>
          </cell>
          <cell r="Z55">
            <v>0</v>
          </cell>
          <cell r="AA55">
            <v>0</v>
          </cell>
          <cell r="AB55">
            <v>0</v>
          </cell>
          <cell r="AC55">
            <v>0</v>
          </cell>
          <cell r="AD55">
            <v>0</v>
          </cell>
          <cell r="AE55">
            <v>0</v>
          </cell>
          <cell r="AJ55">
            <v>0</v>
          </cell>
          <cell r="AK55">
            <v>0</v>
          </cell>
          <cell r="AL55">
            <v>0</v>
          </cell>
          <cell r="AM55">
            <v>0</v>
          </cell>
          <cell r="AN55">
            <v>0</v>
          </cell>
          <cell r="AO55">
            <v>0</v>
          </cell>
        </row>
        <row r="56">
          <cell r="F56">
            <v>4</v>
          </cell>
          <cell r="G56" t="str">
            <v>Kayu Begisting</v>
          </cell>
          <cell r="I56">
            <v>0.2</v>
          </cell>
          <cell r="J56" t="str">
            <v>M3</v>
          </cell>
          <cell r="L56">
            <v>0</v>
          </cell>
          <cell r="M56">
            <v>0</v>
          </cell>
          <cell r="N56">
            <v>0</v>
          </cell>
          <cell r="O56">
            <v>0</v>
          </cell>
          <cell r="P56">
            <v>0</v>
          </cell>
          <cell r="Q56">
            <v>0</v>
          </cell>
          <cell r="R56">
            <v>0.32</v>
          </cell>
          <cell r="S56">
            <v>0.32</v>
          </cell>
          <cell r="T56">
            <v>0</v>
          </cell>
          <cell r="U56">
            <v>0.32</v>
          </cell>
          <cell r="V56">
            <v>0.32</v>
          </cell>
          <cell r="W56">
            <v>0</v>
          </cell>
          <cell r="X56">
            <v>0.32</v>
          </cell>
          <cell r="Y56">
            <v>0.32</v>
          </cell>
          <cell r="Z56">
            <v>0</v>
          </cell>
          <cell r="AA56">
            <v>0</v>
          </cell>
          <cell r="AB56">
            <v>0</v>
          </cell>
          <cell r="AC56">
            <v>0</v>
          </cell>
          <cell r="AD56">
            <v>0</v>
          </cell>
          <cell r="AE56">
            <v>0</v>
          </cell>
          <cell r="AJ56">
            <v>0</v>
          </cell>
          <cell r="AK56">
            <v>0</v>
          </cell>
          <cell r="AL56">
            <v>0</v>
          </cell>
          <cell r="AM56">
            <v>0</v>
          </cell>
          <cell r="AN56">
            <v>0</v>
          </cell>
          <cell r="AO56">
            <v>0</v>
          </cell>
        </row>
        <row r="57">
          <cell r="F57">
            <v>5</v>
          </cell>
          <cell r="G57" t="str">
            <v>Paku</v>
          </cell>
          <cell r="I57">
            <v>1.5</v>
          </cell>
          <cell r="J57" t="str">
            <v>Kg</v>
          </cell>
          <cell r="L57">
            <v>0</v>
          </cell>
          <cell r="M57">
            <v>0</v>
          </cell>
          <cell r="N57">
            <v>0</v>
          </cell>
          <cell r="O57">
            <v>0</v>
          </cell>
          <cell r="P57">
            <v>0</v>
          </cell>
          <cell r="Q57">
            <v>0</v>
          </cell>
          <cell r="R57">
            <v>2.4</v>
          </cell>
          <cell r="S57">
            <v>2.4</v>
          </cell>
          <cell r="T57">
            <v>0</v>
          </cell>
          <cell r="U57">
            <v>2.4</v>
          </cell>
          <cell r="V57">
            <v>2.4</v>
          </cell>
          <cell r="W57">
            <v>0</v>
          </cell>
          <cell r="X57">
            <v>2.4</v>
          </cell>
          <cell r="Y57">
            <v>2.4</v>
          </cell>
          <cell r="Z57">
            <v>0</v>
          </cell>
          <cell r="AA57">
            <v>0</v>
          </cell>
          <cell r="AB57">
            <v>0</v>
          </cell>
          <cell r="AC57">
            <v>0</v>
          </cell>
          <cell r="AD57">
            <v>0</v>
          </cell>
          <cell r="AE57">
            <v>0</v>
          </cell>
          <cell r="AJ57">
            <v>0</v>
          </cell>
          <cell r="AK57">
            <v>0</v>
          </cell>
          <cell r="AL57">
            <v>0</v>
          </cell>
          <cell r="AM57">
            <v>0</v>
          </cell>
          <cell r="AN57">
            <v>0</v>
          </cell>
          <cell r="AO57">
            <v>0</v>
          </cell>
        </row>
        <row r="58">
          <cell r="C58" t="str">
            <v>7.3 (1)</v>
          </cell>
          <cell r="E58" t="str">
            <v>Baja Tulangan U-24 Polos</v>
          </cell>
          <cell r="I58">
            <v>1152</v>
          </cell>
          <cell r="J58" t="str">
            <v>Kg</v>
          </cell>
          <cell r="K58">
            <v>0.19800000000000001</v>
          </cell>
          <cell r="L58">
            <v>0</v>
          </cell>
          <cell r="M58">
            <v>0</v>
          </cell>
          <cell r="N58">
            <v>0</v>
          </cell>
          <cell r="O58">
            <v>0</v>
          </cell>
          <cell r="P58">
            <v>0</v>
          </cell>
          <cell r="Q58">
            <v>0</v>
          </cell>
          <cell r="R58">
            <v>192</v>
          </cell>
          <cell r="S58">
            <v>192</v>
          </cell>
          <cell r="T58">
            <v>0</v>
          </cell>
          <cell r="U58">
            <v>192</v>
          </cell>
          <cell r="V58">
            <v>192</v>
          </cell>
          <cell r="W58">
            <v>0</v>
          </cell>
          <cell r="X58">
            <v>192</v>
          </cell>
          <cell r="Y58">
            <v>192</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row>
        <row r="59">
          <cell r="F59">
            <v>1</v>
          </cell>
          <cell r="G59" t="str">
            <v>Besi Beton</v>
          </cell>
          <cell r="I59">
            <v>1.05</v>
          </cell>
          <cell r="J59" t="str">
            <v>Kg</v>
          </cell>
          <cell r="L59">
            <v>0</v>
          </cell>
          <cell r="M59">
            <v>0</v>
          </cell>
          <cell r="N59">
            <v>0</v>
          </cell>
          <cell r="O59">
            <v>0</v>
          </cell>
          <cell r="P59">
            <v>0</v>
          </cell>
          <cell r="Q59">
            <v>0</v>
          </cell>
          <cell r="R59">
            <v>201.6</v>
          </cell>
          <cell r="S59">
            <v>201.6</v>
          </cell>
          <cell r="T59">
            <v>0</v>
          </cell>
          <cell r="U59">
            <v>201.6</v>
          </cell>
          <cell r="V59">
            <v>201.6</v>
          </cell>
          <cell r="W59">
            <v>0</v>
          </cell>
          <cell r="X59">
            <v>201.6</v>
          </cell>
          <cell r="Y59">
            <v>201.6</v>
          </cell>
          <cell r="Z59">
            <v>0</v>
          </cell>
          <cell r="AA59">
            <v>0</v>
          </cell>
          <cell r="AB59">
            <v>0</v>
          </cell>
          <cell r="AC59">
            <v>0</v>
          </cell>
          <cell r="AD59">
            <v>0</v>
          </cell>
          <cell r="AE59">
            <v>0</v>
          </cell>
          <cell r="AJ59">
            <v>0</v>
          </cell>
          <cell r="AK59">
            <v>0</v>
          </cell>
          <cell r="AL59">
            <v>0</v>
          </cell>
          <cell r="AM59">
            <v>0</v>
          </cell>
          <cell r="AN59">
            <v>0</v>
          </cell>
          <cell r="AO59">
            <v>0</v>
          </cell>
        </row>
        <row r="60">
          <cell r="F60">
            <v>2</v>
          </cell>
          <cell r="G60" t="str">
            <v>Kawat Beton</v>
          </cell>
          <cell r="I60">
            <v>0.2</v>
          </cell>
          <cell r="J60" t="str">
            <v>Kg</v>
          </cell>
          <cell r="L60">
            <v>0</v>
          </cell>
          <cell r="M60">
            <v>0</v>
          </cell>
          <cell r="N60">
            <v>0</v>
          </cell>
          <cell r="O60">
            <v>0</v>
          </cell>
          <cell r="P60">
            <v>0</v>
          </cell>
          <cell r="Q60">
            <v>0</v>
          </cell>
          <cell r="R60">
            <v>38.4</v>
          </cell>
          <cell r="S60">
            <v>38.4</v>
          </cell>
          <cell r="T60">
            <v>0</v>
          </cell>
          <cell r="U60">
            <v>38.4</v>
          </cell>
          <cell r="V60">
            <v>38.4</v>
          </cell>
          <cell r="W60">
            <v>0</v>
          </cell>
          <cell r="X60">
            <v>38.4</v>
          </cell>
          <cell r="Y60">
            <v>38.4</v>
          </cell>
          <cell r="Z60">
            <v>0</v>
          </cell>
          <cell r="AA60">
            <v>0</v>
          </cell>
          <cell r="AB60">
            <v>0</v>
          </cell>
          <cell r="AC60">
            <v>0</v>
          </cell>
          <cell r="AD60">
            <v>0</v>
          </cell>
          <cell r="AE60">
            <v>0</v>
          </cell>
          <cell r="AJ60">
            <v>0</v>
          </cell>
          <cell r="AK60">
            <v>0</v>
          </cell>
          <cell r="AL60">
            <v>0</v>
          </cell>
          <cell r="AM60">
            <v>0</v>
          </cell>
          <cell r="AN60">
            <v>0</v>
          </cell>
          <cell r="AO60">
            <v>0</v>
          </cell>
        </row>
        <row r="61">
          <cell r="C61" t="str">
            <v>7.9</v>
          </cell>
          <cell r="E61" t="str">
            <v>Pasangan Batu</v>
          </cell>
          <cell r="I61">
            <v>1502.65</v>
          </cell>
          <cell r="J61" t="str">
            <v>M3</v>
          </cell>
          <cell r="K61">
            <v>7.6849999999999996</v>
          </cell>
          <cell r="L61">
            <v>0</v>
          </cell>
          <cell r="M61">
            <v>0</v>
          </cell>
          <cell r="N61">
            <v>0</v>
          </cell>
          <cell r="O61">
            <v>0</v>
          </cell>
          <cell r="P61">
            <v>0</v>
          </cell>
          <cell r="Q61">
            <v>107.33214285714288</v>
          </cell>
          <cell r="R61">
            <v>107.33214285714288</v>
          </cell>
          <cell r="S61">
            <v>107.33214285714288</v>
          </cell>
          <cell r="T61">
            <v>107.33214285714288</v>
          </cell>
          <cell r="U61">
            <v>107.33214285714288</v>
          </cell>
          <cell r="V61">
            <v>107.33214285714288</v>
          </cell>
          <cell r="W61">
            <v>107.33214285714288</v>
          </cell>
          <cell r="X61">
            <v>107.33214285714288</v>
          </cell>
          <cell r="Y61">
            <v>107.33214285714288</v>
          </cell>
          <cell r="Z61">
            <v>107.33214285714288</v>
          </cell>
          <cell r="AA61">
            <v>107.33214285714288</v>
          </cell>
          <cell r="AB61">
            <v>107.33214285714288</v>
          </cell>
          <cell r="AC61">
            <v>107.33214285714288</v>
          </cell>
          <cell r="AD61">
            <v>107.33214285714288</v>
          </cell>
          <cell r="AE61">
            <v>0</v>
          </cell>
          <cell r="AF61">
            <v>0</v>
          </cell>
          <cell r="AG61">
            <v>0</v>
          </cell>
          <cell r="AH61">
            <v>0</v>
          </cell>
          <cell r="AI61">
            <v>0</v>
          </cell>
          <cell r="AJ61">
            <v>0</v>
          </cell>
          <cell r="AK61">
            <v>0</v>
          </cell>
          <cell r="AL61">
            <v>0</v>
          </cell>
          <cell r="AM61">
            <v>0</v>
          </cell>
          <cell r="AN61">
            <v>0</v>
          </cell>
          <cell r="AO61">
            <v>0</v>
          </cell>
        </row>
        <row r="62">
          <cell r="F62">
            <v>1</v>
          </cell>
          <cell r="G62" t="str">
            <v>B a t u</v>
          </cell>
          <cell r="I62">
            <v>1.02</v>
          </cell>
          <cell r="J62" t="str">
            <v>M3</v>
          </cell>
          <cell r="L62">
            <v>0</v>
          </cell>
          <cell r="M62">
            <v>0</v>
          </cell>
          <cell r="N62">
            <v>0</v>
          </cell>
          <cell r="O62">
            <v>0</v>
          </cell>
          <cell r="P62">
            <v>0</v>
          </cell>
          <cell r="Q62">
            <v>109.48</v>
          </cell>
          <cell r="R62">
            <v>109.48</v>
          </cell>
          <cell r="S62">
            <v>109.48</v>
          </cell>
          <cell r="T62">
            <v>109.48</v>
          </cell>
          <cell r="U62">
            <v>109.48</v>
          </cell>
          <cell r="V62">
            <v>109.48</v>
          </cell>
          <cell r="W62">
            <v>109.48</v>
          </cell>
          <cell r="X62">
            <v>109.48</v>
          </cell>
          <cell r="Y62">
            <v>109.48</v>
          </cell>
          <cell r="Z62">
            <v>109.48</v>
          </cell>
          <cell r="AA62">
            <v>109.48</v>
          </cell>
          <cell r="AB62">
            <v>109.48</v>
          </cell>
          <cell r="AC62">
            <v>109.48</v>
          </cell>
          <cell r="AD62">
            <v>109.48</v>
          </cell>
          <cell r="AE62">
            <v>0</v>
          </cell>
          <cell r="AJ62">
            <v>0</v>
          </cell>
          <cell r="AK62">
            <v>0</v>
          </cell>
          <cell r="AL62">
            <v>0</v>
          </cell>
          <cell r="AM62">
            <v>0</v>
          </cell>
          <cell r="AN62">
            <v>0</v>
          </cell>
          <cell r="AO62">
            <v>0</v>
          </cell>
        </row>
        <row r="63">
          <cell r="F63">
            <v>2</v>
          </cell>
          <cell r="G63" t="str">
            <v xml:space="preserve">Pasir </v>
          </cell>
          <cell r="I63">
            <v>0.43</v>
          </cell>
          <cell r="J63" t="str">
            <v>M3</v>
          </cell>
          <cell r="L63">
            <v>0</v>
          </cell>
          <cell r="M63">
            <v>0</v>
          </cell>
          <cell r="N63">
            <v>0</v>
          </cell>
          <cell r="O63">
            <v>0</v>
          </cell>
          <cell r="P63">
            <v>0</v>
          </cell>
          <cell r="Q63">
            <v>46.15</v>
          </cell>
          <cell r="R63">
            <v>46.15</v>
          </cell>
          <cell r="S63">
            <v>46.15</v>
          </cell>
          <cell r="T63">
            <v>46.15</v>
          </cell>
          <cell r="U63">
            <v>46.15</v>
          </cell>
          <cell r="V63">
            <v>46.15</v>
          </cell>
          <cell r="W63">
            <v>46.15</v>
          </cell>
          <cell r="X63">
            <v>46.15</v>
          </cell>
          <cell r="Y63">
            <v>46.15</v>
          </cell>
          <cell r="Z63">
            <v>46.15</v>
          </cell>
          <cell r="AA63">
            <v>46.15</v>
          </cell>
          <cell r="AB63">
            <v>46.15</v>
          </cell>
          <cell r="AC63">
            <v>46.15</v>
          </cell>
          <cell r="AD63">
            <v>46.15</v>
          </cell>
          <cell r="AE63">
            <v>0</v>
          </cell>
          <cell r="AJ63">
            <v>0</v>
          </cell>
          <cell r="AK63">
            <v>0</v>
          </cell>
          <cell r="AL63">
            <v>0</v>
          </cell>
          <cell r="AM63">
            <v>0</v>
          </cell>
          <cell r="AN63">
            <v>0</v>
          </cell>
          <cell r="AO63">
            <v>0</v>
          </cell>
        </row>
        <row r="64">
          <cell r="F64">
            <v>3</v>
          </cell>
          <cell r="G64" t="str">
            <v>Semen PC</v>
          </cell>
          <cell r="I64">
            <v>4.3469999999999995</v>
          </cell>
          <cell r="J64" t="str">
            <v>Zak</v>
          </cell>
          <cell r="L64">
            <v>0</v>
          </cell>
          <cell r="M64">
            <v>0</v>
          </cell>
          <cell r="N64">
            <v>0</v>
          </cell>
          <cell r="O64">
            <v>0</v>
          </cell>
          <cell r="P64">
            <v>0</v>
          </cell>
          <cell r="Q64">
            <v>466.57</v>
          </cell>
          <cell r="R64">
            <v>466.57</v>
          </cell>
          <cell r="S64">
            <v>466.57</v>
          </cell>
          <cell r="T64">
            <v>466.57</v>
          </cell>
          <cell r="U64">
            <v>466.57</v>
          </cell>
          <cell r="V64">
            <v>466.57</v>
          </cell>
          <cell r="W64">
            <v>466.57</v>
          </cell>
          <cell r="X64">
            <v>466.57</v>
          </cell>
          <cell r="Y64">
            <v>466.57</v>
          </cell>
          <cell r="Z64">
            <v>466.57</v>
          </cell>
          <cell r="AA64">
            <v>466.57</v>
          </cell>
          <cell r="AB64">
            <v>466.57</v>
          </cell>
          <cell r="AC64">
            <v>466.57</v>
          </cell>
          <cell r="AD64">
            <v>466.57</v>
          </cell>
          <cell r="AE64">
            <v>0</v>
          </cell>
          <cell r="AJ64">
            <v>0</v>
          </cell>
          <cell r="AK64">
            <v>0</v>
          </cell>
          <cell r="AL64">
            <v>0</v>
          </cell>
          <cell r="AM64">
            <v>0</v>
          </cell>
          <cell r="AN64">
            <v>0</v>
          </cell>
          <cell r="AO64">
            <v>0</v>
          </cell>
        </row>
        <row r="65">
          <cell r="C65" t="str">
            <v>DIV. IX</v>
          </cell>
          <cell r="E65" t="str">
            <v>PEKERJAAN HARIAN</v>
          </cell>
          <cell r="K65">
            <v>0.29299999999999998</v>
          </cell>
          <cell r="L65">
            <v>0</v>
          </cell>
          <cell r="M65">
            <v>0</v>
          </cell>
          <cell r="N65">
            <v>0</v>
          </cell>
          <cell r="O65">
            <v>0</v>
          </cell>
          <cell r="P65">
            <v>3.8461538461538464E-2</v>
          </cell>
          <cell r="Q65">
            <v>3.8461538461538464E-2</v>
          </cell>
          <cell r="R65">
            <v>3.8461538461538464E-2</v>
          </cell>
          <cell r="S65">
            <v>3.8461538461538464E-2</v>
          </cell>
          <cell r="T65">
            <v>3.8461538461538464E-2</v>
          </cell>
          <cell r="U65">
            <v>3.8461538461538464E-2</v>
          </cell>
          <cell r="V65">
            <v>3.8461538461538464E-2</v>
          </cell>
          <cell r="W65">
            <v>3.8461538461538464E-2</v>
          </cell>
          <cell r="X65">
            <v>3.8461538461538464E-2</v>
          </cell>
          <cell r="Y65">
            <v>3.8461538461538464E-2</v>
          </cell>
          <cell r="Z65">
            <v>3.8461538461538464E-2</v>
          </cell>
          <cell r="AA65">
            <v>3.8461538461538464E-2</v>
          </cell>
          <cell r="AB65">
            <v>3.8461538461538464E-2</v>
          </cell>
          <cell r="AC65">
            <v>3.8461538461538464E-2</v>
          </cell>
          <cell r="AD65">
            <v>3.8461538461538464E-2</v>
          </cell>
          <cell r="AE65">
            <v>3.8461538461538464E-2</v>
          </cell>
          <cell r="AF65">
            <v>3.8461538461538464E-2</v>
          </cell>
          <cell r="AG65">
            <v>3.8461538461538464E-2</v>
          </cell>
          <cell r="AH65">
            <v>3.8461538461538464E-2</v>
          </cell>
          <cell r="AI65">
            <v>3.3018846153846154E-3</v>
          </cell>
          <cell r="AJ65">
            <v>3.8461538461538464E-2</v>
          </cell>
          <cell r="AK65">
            <v>3.8461538461538464E-2</v>
          </cell>
          <cell r="AL65">
            <v>3.8461538461538464E-2</v>
          </cell>
          <cell r="AM65">
            <v>3.8461538461538464E-2</v>
          </cell>
          <cell r="AN65">
            <v>3.8461538461538464E-2</v>
          </cell>
          <cell r="AO65">
            <v>3.8461538461538464E-2</v>
          </cell>
        </row>
        <row r="66">
          <cell r="K66">
            <v>100</v>
          </cell>
        </row>
        <row r="67">
          <cell r="E67" t="str">
            <v>Stone Crusher</v>
          </cell>
          <cell r="I67">
            <v>6274</v>
          </cell>
          <cell r="J67" t="str">
            <v>M3</v>
          </cell>
          <cell r="L67">
            <v>0</v>
          </cell>
          <cell r="M67">
            <v>0</v>
          </cell>
          <cell r="N67">
            <v>784.25</v>
          </cell>
          <cell r="O67">
            <v>784.25</v>
          </cell>
          <cell r="P67">
            <v>784.25</v>
          </cell>
          <cell r="Q67">
            <v>784.25</v>
          </cell>
          <cell r="R67">
            <v>784.25</v>
          </cell>
          <cell r="S67">
            <v>784.25</v>
          </cell>
          <cell r="T67">
            <v>784.25</v>
          </cell>
          <cell r="U67">
            <v>784.25</v>
          </cell>
          <cell r="V67">
            <v>0</v>
          </cell>
          <cell r="W67">
            <v>0</v>
          </cell>
          <cell r="X67">
            <v>0</v>
          </cell>
          <cell r="Y67">
            <v>0</v>
          </cell>
          <cell r="Z67">
            <v>0</v>
          </cell>
          <cell r="AA67">
            <v>0</v>
          </cell>
          <cell r="AB67">
            <v>0</v>
          </cell>
          <cell r="AC67">
            <v>0</v>
          </cell>
          <cell r="AD67">
            <v>0</v>
          </cell>
          <cell r="AE67">
            <v>0</v>
          </cell>
          <cell r="AJ67">
            <v>0</v>
          </cell>
          <cell r="AK67">
            <v>0</v>
          </cell>
          <cell r="AL67">
            <v>0</v>
          </cell>
          <cell r="AM67">
            <v>0</v>
          </cell>
          <cell r="AN67">
            <v>0</v>
          </cell>
          <cell r="AO67">
            <v>0</v>
          </cell>
        </row>
        <row r="68">
          <cell r="F68">
            <v>1</v>
          </cell>
          <cell r="G68" t="str">
            <v>Batu/Gravel</v>
          </cell>
          <cell r="I68">
            <v>1.2</v>
          </cell>
          <cell r="J68" t="str">
            <v>M3</v>
          </cell>
          <cell r="L68">
            <v>0</v>
          </cell>
          <cell r="M68">
            <v>0</v>
          </cell>
          <cell r="N68">
            <v>941.1</v>
          </cell>
          <cell r="O68">
            <v>941.1</v>
          </cell>
          <cell r="P68">
            <v>941.1</v>
          </cell>
          <cell r="Q68">
            <v>941.1</v>
          </cell>
          <cell r="R68">
            <v>941.1</v>
          </cell>
          <cell r="S68">
            <v>941.1</v>
          </cell>
          <cell r="T68">
            <v>941.1</v>
          </cell>
          <cell r="U68">
            <v>941.1</v>
          </cell>
          <cell r="V68">
            <v>0</v>
          </cell>
          <cell r="W68">
            <v>0</v>
          </cell>
          <cell r="X68">
            <v>0</v>
          </cell>
          <cell r="Y68">
            <v>0</v>
          </cell>
          <cell r="Z68">
            <v>0</v>
          </cell>
          <cell r="AA68">
            <v>0</v>
          </cell>
          <cell r="AB68">
            <v>0</v>
          </cell>
          <cell r="AC68">
            <v>0</v>
          </cell>
          <cell r="AD68">
            <v>0</v>
          </cell>
          <cell r="AE68">
            <v>0</v>
          </cell>
          <cell r="AJ68">
            <v>0</v>
          </cell>
          <cell r="AK68">
            <v>0</v>
          </cell>
          <cell r="AL68">
            <v>0</v>
          </cell>
          <cell r="AM68">
            <v>0</v>
          </cell>
          <cell r="AN68">
            <v>0</v>
          </cell>
          <cell r="AO68">
            <v>0</v>
          </cell>
        </row>
        <row r="71">
          <cell r="AI71" t="str">
            <v>Kupang, 25 Januari 2008</v>
          </cell>
        </row>
        <row r="72">
          <cell r="AI72" t="str">
            <v>PT. HUTAMA MITRA NUSANTARA</v>
          </cell>
        </row>
        <row r="73">
          <cell r="AI73" t="str">
            <v/>
          </cell>
        </row>
        <row r="77">
          <cell r="AI77" t="str">
            <v/>
          </cell>
        </row>
        <row r="78">
          <cell r="AI78" t="str">
            <v/>
          </cell>
        </row>
        <row r="79">
          <cell r="AI79" t="str">
            <v>ABDUL RAHMAN</v>
          </cell>
        </row>
        <row r="80">
          <cell r="AI80" t="str">
            <v>Direktur</v>
          </cell>
        </row>
        <row r="90">
          <cell r="C90" t="str">
            <v>PERHITUNGAN KEBUTUHAN MATERIAL/BAHAN</v>
          </cell>
        </row>
        <row r="91">
          <cell r="C91" t="str">
            <v>No. Paket Kontrak</v>
          </cell>
          <cell r="F91" t="str">
            <v>:</v>
          </cell>
          <cell r="G91">
            <v>0</v>
          </cell>
        </row>
        <row r="92">
          <cell r="C92" t="str">
            <v>Nama Paket</v>
          </cell>
          <cell r="F92" t="str">
            <v>:</v>
          </cell>
          <cell r="G92" t="str">
            <v>Pembangunan Jalan Oekabiti-Oemoro-Panite</v>
          </cell>
        </row>
        <row r="93">
          <cell r="C93" t="str">
            <v>Prop/Kab/Kodya</v>
          </cell>
          <cell r="F93" t="str">
            <v>:</v>
          </cell>
          <cell r="G93" t="str">
            <v>Nusa Tenggara Timur / Kab. Kupang</v>
          </cell>
        </row>
        <row r="94">
          <cell r="C94" t="str">
            <v>Panjang Efektif</v>
          </cell>
          <cell r="F94" t="str">
            <v>:</v>
          </cell>
          <cell r="G94">
            <v>10.5</v>
          </cell>
          <cell r="H94" t="str">
            <v>Km</v>
          </cell>
        </row>
        <row r="95">
          <cell r="C95" t="str">
            <v>Kontraktor Pelaksana</v>
          </cell>
          <cell r="F95" t="str">
            <v>:</v>
          </cell>
          <cell r="G95" t="str">
            <v>PT. HUTAMA MITRA NUSANTARA</v>
          </cell>
        </row>
        <row r="97">
          <cell r="D97" t="str">
            <v/>
          </cell>
          <cell r="I97" t="str">
            <v/>
          </cell>
          <cell r="L97" t="str">
            <v>JANGKA WAKTU PELAKSANAAN</v>
          </cell>
        </row>
        <row r="98">
          <cell r="C98" t="str">
            <v>NO.</v>
          </cell>
          <cell r="D98" t="str">
            <v/>
          </cell>
          <cell r="E98" t="str">
            <v>JENIS PEKERJAAN</v>
          </cell>
          <cell r="I98" t="str">
            <v>KUANTITAS</v>
          </cell>
          <cell r="L98" t="str">
            <v>BULAN KE-1</v>
          </cell>
          <cell r="P98" t="str">
            <v>BULAN KE-2</v>
          </cell>
          <cell r="T98" t="str">
            <v>BULAN KE-3</v>
          </cell>
          <cell r="Y98" t="str">
            <v>BULAN KE-4</v>
          </cell>
          <cell r="AC98" t="str">
            <v>BULAN KE-5</v>
          </cell>
          <cell r="AG98" t="str">
            <v>BULAN KE-6</v>
          </cell>
          <cell r="AL98" t="str">
            <v>BULAN KE-7</v>
          </cell>
          <cell r="AP98" t="str">
            <v>KET</v>
          </cell>
        </row>
        <row r="99">
          <cell r="K99" t="str">
            <v/>
          </cell>
          <cell r="L99">
            <v>1</v>
          </cell>
          <cell r="M99">
            <v>2</v>
          </cell>
          <cell r="N99">
            <v>3</v>
          </cell>
          <cell r="O99">
            <v>4</v>
          </cell>
          <cell r="P99">
            <v>1</v>
          </cell>
          <cell r="Q99">
            <v>2</v>
          </cell>
          <cell r="R99">
            <v>3</v>
          </cell>
          <cell r="S99">
            <v>4</v>
          </cell>
          <cell r="T99">
            <v>1</v>
          </cell>
          <cell r="U99">
            <v>2</v>
          </cell>
          <cell r="V99">
            <v>3</v>
          </cell>
          <cell r="W99">
            <v>4</v>
          </cell>
          <cell r="X99">
            <v>5</v>
          </cell>
          <cell r="Y99">
            <v>1</v>
          </cell>
          <cell r="Z99">
            <v>2</v>
          </cell>
          <cell r="AA99">
            <v>3</v>
          </cell>
          <cell r="AB99">
            <v>4</v>
          </cell>
          <cell r="AC99">
            <v>1</v>
          </cell>
          <cell r="AD99">
            <v>2</v>
          </cell>
          <cell r="AE99">
            <v>3</v>
          </cell>
          <cell r="AF99">
            <v>4</v>
          </cell>
          <cell r="AG99">
            <v>1</v>
          </cell>
          <cell r="AH99">
            <v>3</v>
          </cell>
          <cell r="AI99">
            <v>4</v>
          </cell>
          <cell r="AJ99">
            <v>4</v>
          </cell>
          <cell r="AK99">
            <v>5</v>
          </cell>
          <cell r="AL99">
            <v>1</v>
          </cell>
          <cell r="AM99">
            <v>2</v>
          </cell>
          <cell r="AN99">
            <v>3</v>
          </cell>
          <cell r="AO99">
            <v>4</v>
          </cell>
        </row>
        <row r="101">
          <cell r="C101">
            <v>1</v>
          </cell>
          <cell r="E101" t="str">
            <v>Batu/Gravel</v>
          </cell>
          <cell r="I101">
            <v>9171</v>
          </cell>
          <cell r="J101" t="str">
            <v>M3</v>
          </cell>
          <cell r="L101">
            <v>0</v>
          </cell>
          <cell r="M101">
            <v>0</v>
          </cell>
          <cell r="N101">
            <v>941</v>
          </cell>
          <cell r="O101">
            <v>941</v>
          </cell>
          <cell r="P101">
            <v>969</v>
          </cell>
          <cell r="Q101">
            <v>1079</v>
          </cell>
          <cell r="R101">
            <v>1079</v>
          </cell>
          <cell r="S101">
            <v>1079</v>
          </cell>
          <cell r="T101">
            <v>1051</v>
          </cell>
          <cell r="U101">
            <v>1051</v>
          </cell>
          <cell r="V101">
            <v>109</v>
          </cell>
          <cell r="W101">
            <v>109</v>
          </cell>
          <cell r="X101">
            <v>109</v>
          </cell>
          <cell r="Y101">
            <v>109</v>
          </cell>
          <cell r="Z101">
            <v>109</v>
          </cell>
          <cell r="AA101">
            <v>109</v>
          </cell>
          <cell r="AB101">
            <v>109</v>
          </cell>
          <cell r="AC101">
            <v>109</v>
          </cell>
          <cell r="AD101">
            <v>109</v>
          </cell>
          <cell r="AE101">
            <v>0</v>
          </cell>
          <cell r="AF101">
            <v>0</v>
          </cell>
          <cell r="AG101">
            <v>0</v>
          </cell>
          <cell r="AH101">
            <v>0</v>
          </cell>
          <cell r="AI101">
            <v>0</v>
          </cell>
          <cell r="AJ101">
            <v>0</v>
          </cell>
          <cell r="AK101">
            <v>0</v>
          </cell>
          <cell r="AL101">
            <v>0</v>
          </cell>
          <cell r="AM101">
            <v>0</v>
          </cell>
          <cell r="AN101">
            <v>0</v>
          </cell>
          <cell r="AO101">
            <v>0</v>
          </cell>
        </row>
        <row r="102">
          <cell r="C102">
            <v>2</v>
          </cell>
          <cell r="E102" t="str">
            <v>Pasir</v>
          </cell>
          <cell r="I102">
            <v>269651</v>
          </cell>
          <cell r="J102" t="str">
            <v>M3</v>
          </cell>
          <cell r="L102">
            <v>0</v>
          </cell>
          <cell r="M102">
            <v>0</v>
          </cell>
          <cell r="N102">
            <v>0</v>
          </cell>
          <cell r="O102">
            <v>0</v>
          </cell>
          <cell r="P102">
            <v>16</v>
          </cell>
          <cell r="Q102">
            <v>62</v>
          </cell>
          <cell r="R102">
            <v>63</v>
          </cell>
          <cell r="S102">
            <v>63</v>
          </cell>
          <cell r="T102">
            <v>46</v>
          </cell>
          <cell r="U102">
            <v>47</v>
          </cell>
          <cell r="V102">
            <v>47</v>
          </cell>
          <cell r="W102">
            <v>46</v>
          </cell>
          <cell r="X102">
            <v>47</v>
          </cell>
          <cell r="Y102">
            <v>47</v>
          </cell>
          <cell r="Z102">
            <v>46</v>
          </cell>
          <cell r="AA102">
            <v>12270</v>
          </cell>
          <cell r="AB102">
            <v>12270</v>
          </cell>
          <cell r="AC102">
            <v>24495</v>
          </cell>
          <cell r="AD102">
            <v>24495</v>
          </cell>
          <cell r="AE102">
            <v>24449</v>
          </cell>
          <cell r="AF102">
            <v>24449</v>
          </cell>
          <cell r="AG102">
            <v>24449</v>
          </cell>
          <cell r="AH102">
            <v>24449</v>
          </cell>
          <cell r="AI102">
            <v>24449</v>
          </cell>
          <cell r="AJ102">
            <v>24449</v>
          </cell>
          <cell r="AK102">
            <v>24449</v>
          </cell>
          <cell r="AL102">
            <v>14669</v>
          </cell>
          <cell r="AM102">
            <v>9779</v>
          </cell>
          <cell r="AN102">
            <v>0</v>
          </cell>
          <cell r="AO102">
            <v>0</v>
          </cell>
        </row>
        <row r="103">
          <cell r="C103">
            <v>3</v>
          </cell>
          <cell r="E103" t="str">
            <v>Semen PC</v>
          </cell>
          <cell r="I103">
            <v>7227</v>
          </cell>
          <cell r="J103" t="str">
            <v>Zak</v>
          </cell>
          <cell r="L103">
            <v>0</v>
          </cell>
          <cell r="M103">
            <v>0</v>
          </cell>
          <cell r="N103">
            <v>0</v>
          </cell>
          <cell r="O103">
            <v>0</v>
          </cell>
          <cell r="P103">
            <v>149</v>
          </cell>
          <cell r="Q103">
            <v>615</v>
          </cell>
          <cell r="R103">
            <v>631</v>
          </cell>
          <cell r="S103">
            <v>631</v>
          </cell>
          <cell r="T103">
            <v>467</v>
          </cell>
          <cell r="U103">
            <v>483</v>
          </cell>
          <cell r="V103">
            <v>483</v>
          </cell>
          <cell r="W103">
            <v>467</v>
          </cell>
          <cell r="X103">
            <v>483</v>
          </cell>
          <cell r="Y103">
            <v>483</v>
          </cell>
          <cell r="Z103">
            <v>467</v>
          </cell>
          <cell r="AA103">
            <v>467</v>
          </cell>
          <cell r="AB103">
            <v>467</v>
          </cell>
          <cell r="AC103">
            <v>467</v>
          </cell>
          <cell r="AD103">
            <v>467</v>
          </cell>
          <cell r="AE103">
            <v>0</v>
          </cell>
          <cell r="AF103">
            <v>0</v>
          </cell>
          <cell r="AG103">
            <v>0</v>
          </cell>
          <cell r="AH103">
            <v>0</v>
          </cell>
          <cell r="AI103">
            <v>0</v>
          </cell>
          <cell r="AJ103">
            <v>0</v>
          </cell>
          <cell r="AK103">
            <v>0</v>
          </cell>
          <cell r="AL103">
            <v>0</v>
          </cell>
          <cell r="AM103">
            <v>0</v>
          </cell>
          <cell r="AN103">
            <v>0</v>
          </cell>
          <cell r="AO103">
            <v>0</v>
          </cell>
        </row>
        <row r="104">
          <cell r="C104">
            <v>4</v>
          </cell>
          <cell r="E104" t="str">
            <v>Material Urugan Pilihan</v>
          </cell>
          <cell r="I104">
            <v>7814</v>
          </cell>
          <cell r="J104" t="str">
            <v>M3</v>
          </cell>
          <cell r="L104">
            <v>0</v>
          </cell>
          <cell r="M104">
            <v>0</v>
          </cell>
          <cell r="N104">
            <v>0</v>
          </cell>
          <cell r="O104">
            <v>0</v>
          </cell>
          <cell r="P104">
            <v>0</v>
          </cell>
          <cell r="Q104">
            <v>0</v>
          </cell>
          <cell r="R104">
            <v>0</v>
          </cell>
          <cell r="S104">
            <v>0</v>
          </cell>
          <cell r="T104">
            <v>0</v>
          </cell>
          <cell r="U104">
            <v>0</v>
          </cell>
          <cell r="V104">
            <v>0</v>
          </cell>
          <cell r="W104">
            <v>0</v>
          </cell>
          <cell r="X104">
            <v>269</v>
          </cell>
          <cell r="Y104">
            <v>539</v>
          </cell>
          <cell r="Z104">
            <v>539</v>
          </cell>
          <cell r="AA104">
            <v>539</v>
          </cell>
          <cell r="AB104">
            <v>539</v>
          </cell>
          <cell r="AC104">
            <v>539</v>
          </cell>
          <cell r="AD104">
            <v>539</v>
          </cell>
          <cell r="AE104">
            <v>539</v>
          </cell>
          <cell r="AF104">
            <v>539</v>
          </cell>
          <cell r="AG104">
            <v>539</v>
          </cell>
          <cell r="AH104">
            <v>539</v>
          </cell>
          <cell r="AI104">
            <v>539</v>
          </cell>
          <cell r="AJ104">
            <v>539</v>
          </cell>
          <cell r="AK104">
            <v>539</v>
          </cell>
          <cell r="AL104">
            <v>269</v>
          </cell>
          <cell r="AM104">
            <v>269</v>
          </cell>
          <cell r="AN104">
            <v>269</v>
          </cell>
          <cell r="AO104">
            <v>0</v>
          </cell>
        </row>
        <row r="105">
          <cell r="C105">
            <v>5</v>
          </cell>
          <cell r="E105" t="str">
            <v>Tanah Urug Biasa</v>
          </cell>
          <cell r="I105">
            <v>9022</v>
          </cell>
          <cell r="J105" t="str">
            <v>M3</v>
          </cell>
          <cell r="L105">
            <v>0</v>
          </cell>
          <cell r="M105">
            <v>0</v>
          </cell>
          <cell r="N105">
            <v>0</v>
          </cell>
          <cell r="O105">
            <v>0</v>
          </cell>
          <cell r="P105">
            <v>0</v>
          </cell>
          <cell r="Q105">
            <v>0</v>
          </cell>
          <cell r="R105">
            <v>694</v>
          </cell>
          <cell r="S105">
            <v>694</v>
          </cell>
          <cell r="T105">
            <v>694</v>
          </cell>
          <cell r="U105">
            <v>694</v>
          </cell>
          <cell r="V105">
            <v>694</v>
          </cell>
          <cell r="W105">
            <v>694</v>
          </cell>
          <cell r="X105">
            <v>694</v>
          </cell>
          <cell r="Y105">
            <v>694</v>
          </cell>
          <cell r="Z105">
            <v>694</v>
          </cell>
          <cell r="AA105">
            <v>694</v>
          </cell>
          <cell r="AB105">
            <v>694</v>
          </cell>
          <cell r="AC105">
            <v>694</v>
          </cell>
          <cell r="AD105">
            <v>347</v>
          </cell>
          <cell r="AE105">
            <v>347</v>
          </cell>
          <cell r="AF105">
            <v>0</v>
          </cell>
          <cell r="AG105">
            <v>0</v>
          </cell>
          <cell r="AH105">
            <v>0</v>
          </cell>
          <cell r="AI105">
            <v>0</v>
          </cell>
          <cell r="AJ105">
            <v>0</v>
          </cell>
          <cell r="AK105">
            <v>0</v>
          </cell>
          <cell r="AL105">
            <v>0</v>
          </cell>
          <cell r="AM105">
            <v>0</v>
          </cell>
          <cell r="AN105">
            <v>0</v>
          </cell>
          <cell r="AO105">
            <v>0</v>
          </cell>
        </row>
        <row r="106">
          <cell r="C106">
            <v>6</v>
          </cell>
          <cell r="E106" t="str">
            <v>Batu Pecah (CA + FA)</v>
          </cell>
          <cell r="I106">
            <v>7713</v>
          </cell>
          <cell r="J106" t="str">
            <v>M3</v>
          </cell>
          <cell r="L106">
            <v>0</v>
          </cell>
          <cell r="M106">
            <v>0</v>
          </cell>
          <cell r="N106">
            <v>0</v>
          </cell>
          <cell r="O106">
            <v>0</v>
          </cell>
          <cell r="P106">
            <v>0</v>
          </cell>
          <cell r="Q106">
            <v>0</v>
          </cell>
          <cell r="R106">
            <v>1</v>
          </cell>
          <cell r="S106">
            <v>1</v>
          </cell>
          <cell r="T106">
            <v>0</v>
          </cell>
          <cell r="U106">
            <v>1</v>
          </cell>
          <cell r="V106">
            <v>1</v>
          </cell>
          <cell r="W106">
            <v>0</v>
          </cell>
          <cell r="X106">
            <v>1</v>
          </cell>
          <cell r="Y106">
            <v>174</v>
          </cell>
          <cell r="Z106">
            <v>576</v>
          </cell>
          <cell r="AA106">
            <v>665</v>
          </cell>
          <cell r="AB106">
            <v>665</v>
          </cell>
          <cell r="AC106">
            <v>753</v>
          </cell>
          <cell r="AD106">
            <v>753</v>
          </cell>
          <cell r="AE106">
            <v>753</v>
          </cell>
          <cell r="AF106">
            <v>753</v>
          </cell>
          <cell r="AG106">
            <v>753</v>
          </cell>
          <cell r="AH106">
            <v>753</v>
          </cell>
          <cell r="AI106">
            <v>407</v>
          </cell>
          <cell r="AJ106">
            <v>349</v>
          </cell>
          <cell r="AK106">
            <v>177</v>
          </cell>
          <cell r="AL106">
            <v>106</v>
          </cell>
          <cell r="AM106">
            <v>71</v>
          </cell>
          <cell r="AN106">
            <v>0</v>
          </cell>
          <cell r="AO106">
            <v>0</v>
          </cell>
        </row>
        <row r="107">
          <cell r="C107">
            <v>7</v>
          </cell>
          <cell r="E107" t="str">
            <v>Aspal</v>
          </cell>
          <cell r="I107">
            <v>351301</v>
          </cell>
          <cell r="J107" t="str">
            <v>Kg</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14117</v>
          </cell>
          <cell r="AB107">
            <v>15025</v>
          </cell>
          <cell r="AC107">
            <v>28645</v>
          </cell>
          <cell r="AD107">
            <v>28645</v>
          </cell>
          <cell r="AE107">
            <v>28148</v>
          </cell>
          <cell r="AF107">
            <v>27650</v>
          </cell>
          <cell r="AG107">
            <v>27650</v>
          </cell>
          <cell r="AH107">
            <v>27650</v>
          </cell>
          <cell r="AI107">
            <v>73390</v>
          </cell>
          <cell r="AJ107">
            <v>27650</v>
          </cell>
          <cell r="AK107">
            <v>26623</v>
          </cell>
          <cell r="AL107">
            <v>16076</v>
          </cell>
          <cell r="AM107">
            <v>10032</v>
          </cell>
          <cell r="AN107">
            <v>0</v>
          </cell>
          <cell r="AO107">
            <v>0</v>
          </cell>
        </row>
        <row r="108">
          <cell r="C108">
            <v>8</v>
          </cell>
          <cell r="E108" t="str">
            <v>Minyak Tanah</v>
          </cell>
          <cell r="I108">
            <v>40392</v>
          </cell>
          <cell r="J108" t="str">
            <v>Ltr</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737</v>
          </cell>
          <cell r="AB108">
            <v>1107</v>
          </cell>
          <cell r="AC108">
            <v>1700</v>
          </cell>
          <cell r="AD108">
            <v>1700</v>
          </cell>
          <cell r="AE108">
            <v>1556</v>
          </cell>
          <cell r="AF108">
            <v>1411</v>
          </cell>
          <cell r="AG108">
            <v>1411</v>
          </cell>
          <cell r="AH108">
            <v>1411</v>
          </cell>
          <cell r="AI108">
            <v>26536</v>
          </cell>
          <cell r="AJ108">
            <v>1411</v>
          </cell>
          <cell r="AK108">
            <v>847</v>
          </cell>
          <cell r="AL108">
            <v>565</v>
          </cell>
          <cell r="AM108">
            <v>0</v>
          </cell>
          <cell r="AN108">
            <v>0</v>
          </cell>
          <cell r="AO108">
            <v>0</v>
          </cell>
        </row>
        <row r="109">
          <cell r="C109">
            <v>9</v>
          </cell>
          <cell r="E109" t="str">
            <v>Besi Beton</v>
          </cell>
          <cell r="I109">
            <v>1212</v>
          </cell>
          <cell r="J109" t="str">
            <v>Kg</v>
          </cell>
          <cell r="L109">
            <v>0</v>
          </cell>
          <cell r="M109">
            <v>0</v>
          </cell>
          <cell r="N109">
            <v>0</v>
          </cell>
          <cell r="O109">
            <v>0</v>
          </cell>
          <cell r="P109">
            <v>0</v>
          </cell>
          <cell r="Q109">
            <v>0</v>
          </cell>
          <cell r="R109">
            <v>202</v>
          </cell>
          <cell r="S109">
            <v>202</v>
          </cell>
          <cell r="T109">
            <v>0</v>
          </cell>
          <cell r="U109">
            <v>202</v>
          </cell>
          <cell r="V109">
            <v>202</v>
          </cell>
          <cell r="W109">
            <v>0</v>
          </cell>
          <cell r="X109">
            <v>202</v>
          </cell>
          <cell r="Y109">
            <v>202</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row>
        <row r="110">
          <cell r="C110">
            <v>10</v>
          </cell>
          <cell r="E110" t="str">
            <v>Kawat Ikat</v>
          </cell>
          <cell r="I110">
            <v>228</v>
          </cell>
          <cell r="J110" t="str">
            <v>Kg</v>
          </cell>
          <cell r="L110">
            <v>0</v>
          </cell>
          <cell r="M110">
            <v>0</v>
          </cell>
          <cell r="N110">
            <v>0</v>
          </cell>
          <cell r="O110">
            <v>0</v>
          </cell>
          <cell r="P110">
            <v>0</v>
          </cell>
          <cell r="Q110">
            <v>0</v>
          </cell>
          <cell r="R110">
            <v>38</v>
          </cell>
          <cell r="S110">
            <v>38</v>
          </cell>
          <cell r="T110">
            <v>0</v>
          </cell>
          <cell r="U110">
            <v>38</v>
          </cell>
          <cell r="V110">
            <v>38</v>
          </cell>
          <cell r="W110">
            <v>0</v>
          </cell>
          <cell r="X110">
            <v>38</v>
          </cell>
          <cell r="Y110">
            <v>38</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row>
        <row r="115">
          <cell r="AJ115" t="str">
            <v>Kupang, 25 Januari 2008</v>
          </cell>
        </row>
        <row r="116">
          <cell r="AJ116" t="str">
            <v>PT. HUTAMA MITRA NUSANTARA</v>
          </cell>
        </row>
        <row r="117">
          <cell r="AJ117" t="str">
            <v/>
          </cell>
        </row>
        <row r="118">
          <cell r="AJ118" t="str">
            <v/>
          </cell>
        </row>
        <row r="122">
          <cell r="AJ122" t="str">
            <v/>
          </cell>
        </row>
        <row r="123">
          <cell r="AJ123" t="str">
            <v>ABDUL RAHMAN</v>
          </cell>
        </row>
        <row r="124">
          <cell r="AJ124" t="str">
            <v>Direktur</v>
          </cell>
        </row>
      </sheetData>
      <sheetData sheetId="14" refreshError="1">
        <row r="13">
          <cell r="C13" t="str">
            <v>JADWAL  PEMAKAIAN TENAGA  KERJA</v>
          </cell>
        </row>
        <row r="14">
          <cell r="C14" t="str">
            <v>No. Paket Kontrak</v>
          </cell>
          <cell r="F14" t="str">
            <v>:</v>
          </cell>
          <cell r="G14">
            <v>0</v>
          </cell>
        </row>
        <row r="15">
          <cell r="C15" t="str">
            <v>Nama Paket</v>
          </cell>
          <cell r="F15" t="str">
            <v>:</v>
          </cell>
          <cell r="G15" t="str">
            <v>Pembangunan Jalan Oekabiti-Oemoro-Panite</v>
          </cell>
        </row>
        <row r="16">
          <cell r="C16" t="str">
            <v>Prop/Kab/Kodya</v>
          </cell>
          <cell r="F16" t="str">
            <v>:</v>
          </cell>
          <cell r="G16" t="str">
            <v>Nusa Tenggara Timur / Kab. Kupang</v>
          </cell>
        </row>
        <row r="17">
          <cell r="C17" t="str">
            <v>Panjang Efektif</v>
          </cell>
          <cell r="F17" t="str">
            <v>:</v>
          </cell>
          <cell r="G17">
            <v>10.5</v>
          </cell>
          <cell r="H17" t="str">
            <v>Km</v>
          </cell>
        </row>
        <row r="18">
          <cell r="C18" t="str">
            <v>Kontraktor Pelaksana</v>
          </cell>
          <cell r="F18" t="str">
            <v>:</v>
          </cell>
          <cell r="G18" t="str">
            <v>PT. HUTAMA MITRA NUSANTARA</v>
          </cell>
        </row>
        <row r="20">
          <cell r="C20" t="str">
            <v>NO</v>
          </cell>
          <cell r="I20" t="str">
            <v/>
          </cell>
          <cell r="K20" t="str">
            <v>BOBOT</v>
          </cell>
          <cell r="L20" t="str">
            <v>JANGKA WAKTU PELAKSANAAN</v>
          </cell>
        </row>
        <row r="21">
          <cell r="C21" t="str">
            <v>ITEM</v>
          </cell>
          <cell r="D21" t="str">
            <v>JENIS PEKERJAAN</v>
          </cell>
          <cell r="I21" t="str">
            <v>KUANTITAS</v>
          </cell>
          <cell r="K21" t="str">
            <v>( % )</v>
          </cell>
          <cell r="L21" t="str">
            <v>BULAN KE-1</v>
          </cell>
          <cell r="P21" t="str">
            <v>BULAN KE-2</v>
          </cell>
          <cell r="T21" t="str">
            <v>BULAN KE-3</v>
          </cell>
          <cell r="Y21" t="str">
            <v>BULAN KE-4</v>
          </cell>
          <cell r="AC21" t="str">
            <v>BULAN KE-5</v>
          </cell>
          <cell r="AG21" t="str">
            <v>BULAN KE-6</v>
          </cell>
          <cell r="AL21" t="str">
            <v>BULAN KE-7</v>
          </cell>
          <cell r="AP21" t="str">
            <v>KET</v>
          </cell>
        </row>
        <row r="22">
          <cell r="C22" t="str">
            <v>PEK.</v>
          </cell>
          <cell r="K22" t="str">
            <v/>
          </cell>
          <cell r="L22">
            <v>1</v>
          </cell>
          <cell r="M22">
            <v>2</v>
          </cell>
          <cell r="N22">
            <v>3</v>
          </cell>
          <cell r="O22">
            <v>4</v>
          </cell>
          <cell r="P22">
            <v>1</v>
          </cell>
          <cell r="Q22">
            <v>2</v>
          </cell>
          <cell r="R22">
            <v>3</v>
          </cell>
          <cell r="S22">
            <v>4</v>
          </cell>
          <cell r="T22">
            <v>1</v>
          </cell>
          <cell r="U22">
            <v>2</v>
          </cell>
          <cell r="V22">
            <v>3</v>
          </cell>
          <cell r="W22">
            <v>4</v>
          </cell>
          <cell r="X22">
            <v>5</v>
          </cell>
          <cell r="Y22">
            <v>1</v>
          </cell>
          <cell r="Z22">
            <v>2</v>
          </cell>
          <cell r="AA22">
            <v>3</v>
          </cell>
          <cell r="AB22">
            <v>4</v>
          </cell>
          <cell r="AC22">
            <v>1</v>
          </cell>
          <cell r="AD22">
            <v>2</v>
          </cell>
          <cell r="AE22">
            <v>3</v>
          </cell>
          <cell r="AF22">
            <v>4</v>
          </cell>
          <cell r="AG22">
            <v>1</v>
          </cell>
          <cell r="AH22">
            <v>2</v>
          </cell>
          <cell r="AI22">
            <v>3</v>
          </cell>
          <cell r="AJ22">
            <v>4</v>
          </cell>
          <cell r="AK22">
            <v>5</v>
          </cell>
          <cell r="AL22">
            <v>1</v>
          </cell>
          <cell r="AM22">
            <v>2</v>
          </cell>
          <cell r="AN22">
            <v>3</v>
          </cell>
          <cell r="AO22">
            <v>4</v>
          </cell>
        </row>
        <row r="23">
          <cell r="C23" t="str">
            <v>1.2</v>
          </cell>
          <cell r="E23" t="str">
            <v>Mobilisasi*)</v>
          </cell>
          <cell r="I23">
            <v>1</v>
          </cell>
          <cell r="J23" t="str">
            <v>Ls</v>
          </cell>
          <cell r="K23">
            <v>0.69399999999999995</v>
          </cell>
          <cell r="L23">
            <v>0.17499999999999999</v>
          </cell>
          <cell r="M23">
            <v>0.17499999999999999</v>
          </cell>
          <cell r="N23">
            <v>0.17499999999999999</v>
          </cell>
          <cell r="O23">
            <v>0.17499999999999999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C24" t="str">
            <v>2.1.</v>
          </cell>
          <cell r="E24" t="str">
            <v>Galian untuk Drainase Selokan dan Saluran Air</v>
          </cell>
          <cell r="I24">
            <v>201.5</v>
          </cell>
          <cell r="J24" t="str">
            <v>M3</v>
          </cell>
          <cell r="K24">
            <v>7.4999999999999997E-2</v>
          </cell>
          <cell r="L24">
            <v>0</v>
          </cell>
          <cell r="M24">
            <v>0</v>
          </cell>
          <cell r="N24">
            <v>0</v>
          </cell>
          <cell r="O24">
            <v>0</v>
          </cell>
          <cell r="P24">
            <v>50.375</v>
          </cell>
          <cell r="Q24">
            <v>50.375</v>
          </cell>
          <cell r="R24">
            <v>50.375</v>
          </cell>
          <cell r="S24">
            <v>50.375</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F25">
            <v>1</v>
          </cell>
          <cell r="G25" t="str">
            <v>Mandor</v>
          </cell>
          <cell r="I25">
            <v>8.7041281689393665E-2</v>
          </cell>
          <cell r="J25" t="str">
            <v>Jam</v>
          </cell>
          <cell r="L25">
            <v>0</v>
          </cell>
          <cell r="M25">
            <v>0</v>
          </cell>
          <cell r="N25">
            <v>0</v>
          </cell>
          <cell r="O25">
            <v>0</v>
          </cell>
          <cell r="P25">
            <v>4.3847045651032062</v>
          </cell>
          <cell r="Q25">
            <v>4.3847045651032062</v>
          </cell>
          <cell r="R25">
            <v>4.3847045651032062</v>
          </cell>
          <cell r="S25">
            <v>4.3847045651032062</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F26">
            <v>2</v>
          </cell>
          <cell r="G26" t="str">
            <v xml:space="preserve">Pekerja </v>
          </cell>
          <cell r="I26">
            <v>0.51286580492386147</v>
          </cell>
          <cell r="J26" t="str">
            <v>Jam</v>
          </cell>
          <cell r="L26">
            <v>0</v>
          </cell>
          <cell r="M26">
            <v>0</v>
          </cell>
          <cell r="N26">
            <v>0</v>
          </cell>
          <cell r="O26">
            <v>0</v>
          </cell>
          <cell r="P26">
            <v>25.835614923039522</v>
          </cell>
          <cell r="Q26">
            <v>25.835614923039522</v>
          </cell>
          <cell r="R26">
            <v>25.835614923039522</v>
          </cell>
          <cell r="S26">
            <v>25.835614923039522</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C27" t="str">
            <v>2.2.</v>
          </cell>
          <cell r="E27" t="str">
            <v>Pasangan Batu dengan Mortar</v>
          </cell>
          <cell r="I27">
            <v>123</v>
          </cell>
          <cell r="J27" t="str">
            <v>M3</v>
          </cell>
          <cell r="K27">
            <v>0.66700000000000004</v>
          </cell>
          <cell r="L27">
            <v>0</v>
          </cell>
          <cell r="M27">
            <v>0</v>
          </cell>
          <cell r="N27">
            <v>0</v>
          </cell>
          <cell r="O27">
            <v>0</v>
          </cell>
          <cell r="P27">
            <v>30.75</v>
          </cell>
          <cell r="Q27">
            <v>30.75</v>
          </cell>
          <cell r="R27">
            <v>30.75</v>
          </cell>
          <cell r="S27">
            <v>30.75</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F28">
            <v>1</v>
          </cell>
          <cell r="G28" t="str">
            <v>Pekerja</v>
          </cell>
          <cell r="I28">
            <v>6.5625</v>
          </cell>
          <cell r="J28" t="str">
            <v>Jam</v>
          </cell>
          <cell r="L28">
            <v>0</v>
          </cell>
          <cell r="M28">
            <v>0</v>
          </cell>
          <cell r="N28">
            <v>0</v>
          </cell>
          <cell r="O28">
            <v>0</v>
          </cell>
          <cell r="P28">
            <v>201.796875</v>
          </cell>
          <cell r="Q28">
            <v>201.796875</v>
          </cell>
          <cell r="R28">
            <v>201.796875</v>
          </cell>
          <cell r="S28">
            <v>201.796875</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F29">
            <v>2</v>
          </cell>
          <cell r="G29" t="str">
            <v>Mandor</v>
          </cell>
          <cell r="I29">
            <v>0.703125</v>
          </cell>
          <cell r="J29" t="str">
            <v>Jam</v>
          </cell>
          <cell r="L29">
            <v>0</v>
          </cell>
          <cell r="M29">
            <v>0</v>
          </cell>
          <cell r="N29">
            <v>0</v>
          </cell>
          <cell r="O29">
            <v>0</v>
          </cell>
          <cell r="P29">
            <v>21.62109375</v>
          </cell>
          <cell r="Q29">
            <v>21.62109375</v>
          </cell>
          <cell r="R29">
            <v>21.62109375</v>
          </cell>
          <cell r="S29">
            <v>21.62109375</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F30">
            <v>3</v>
          </cell>
          <cell r="G30" t="str">
            <v>Tukang</v>
          </cell>
          <cell r="I30">
            <v>3.28125</v>
          </cell>
          <cell r="J30" t="str">
            <v>Jam</v>
          </cell>
          <cell r="L30">
            <v>0</v>
          </cell>
          <cell r="M30">
            <v>0</v>
          </cell>
          <cell r="N30">
            <v>0</v>
          </cell>
          <cell r="O30">
            <v>0</v>
          </cell>
          <cell r="P30">
            <v>100.8984375</v>
          </cell>
          <cell r="Q30">
            <v>100.8984375</v>
          </cell>
          <cell r="R30">
            <v>100.8984375</v>
          </cell>
          <cell r="S30">
            <v>100.8984375</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C31" t="str">
            <v>3.1 (1)</v>
          </cell>
          <cell r="E31" t="str">
            <v>Galian Biasa</v>
          </cell>
          <cell r="I31">
            <v>1481</v>
          </cell>
          <cell r="J31" t="str">
            <v>M3</v>
          </cell>
          <cell r="K31">
            <v>0.51900000000000002</v>
          </cell>
          <cell r="L31">
            <v>0</v>
          </cell>
          <cell r="M31">
            <v>0</v>
          </cell>
          <cell r="N31">
            <v>0</v>
          </cell>
          <cell r="O31">
            <v>0</v>
          </cell>
          <cell r="P31">
            <v>246.83333333333337</v>
          </cell>
          <cell r="Q31">
            <v>246.83333333333337</v>
          </cell>
          <cell r="R31">
            <v>246.83333333333337</v>
          </cell>
          <cell r="S31">
            <v>246.83333333333337</v>
          </cell>
          <cell r="T31">
            <v>246.83333333333337</v>
          </cell>
          <cell r="U31">
            <v>246.83333333333337</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F32">
            <v>1</v>
          </cell>
          <cell r="G32" t="str">
            <v>Mandor</v>
          </cell>
          <cell r="I32">
            <v>3.3520640844696831E-2</v>
          </cell>
          <cell r="J32" t="str">
            <v>Jam</v>
          </cell>
          <cell r="L32">
            <v>0</v>
          </cell>
          <cell r="M32">
            <v>0</v>
          </cell>
          <cell r="N32">
            <v>0</v>
          </cell>
          <cell r="O32">
            <v>0</v>
          </cell>
          <cell r="P32">
            <v>8.2740115151660021</v>
          </cell>
          <cell r="Q32">
            <v>8.2740115151660021</v>
          </cell>
          <cell r="R32">
            <v>8.2740115151660021</v>
          </cell>
          <cell r="S32">
            <v>8.2740115151660021</v>
          </cell>
          <cell r="T32">
            <v>8.2740115151660021</v>
          </cell>
          <cell r="U32">
            <v>8.2740115151660021</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F33">
            <v>2</v>
          </cell>
          <cell r="G33" t="str">
            <v xml:space="preserve">Pekerja </v>
          </cell>
          <cell r="I33">
            <v>0.20112384506818098</v>
          </cell>
          <cell r="J33" t="str">
            <v>Jam</v>
          </cell>
          <cell r="L33">
            <v>0</v>
          </cell>
          <cell r="M33">
            <v>0</v>
          </cell>
          <cell r="N33">
            <v>0</v>
          </cell>
          <cell r="O33">
            <v>0</v>
          </cell>
          <cell r="P33">
            <v>49.644069090996013</v>
          </cell>
          <cell r="Q33">
            <v>49.644069090996013</v>
          </cell>
          <cell r="R33">
            <v>49.644069090996013</v>
          </cell>
          <cell r="S33">
            <v>49.644069090996013</v>
          </cell>
          <cell r="T33">
            <v>49.644069090996013</v>
          </cell>
          <cell r="U33">
            <v>49.644069090996013</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C34" t="str">
            <v>3.1 (2)</v>
          </cell>
          <cell r="E34" t="str">
            <v>Galian Padas/Batuan</v>
          </cell>
          <cell r="I34">
            <v>100</v>
          </cell>
          <cell r="J34" t="str">
            <v>M3</v>
          </cell>
          <cell r="K34">
            <v>0.126</v>
          </cell>
          <cell r="L34">
            <v>0</v>
          </cell>
          <cell r="M34">
            <v>0</v>
          </cell>
          <cell r="N34">
            <v>0</v>
          </cell>
          <cell r="O34">
            <v>0</v>
          </cell>
          <cell r="P34">
            <v>25</v>
          </cell>
          <cell r="Q34">
            <v>25</v>
          </cell>
          <cell r="R34">
            <v>25</v>
          </cell>
          <cell r="S34">
            <v>25</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F35">
            <v>1</v>
          </cell>
          <cell r="G35" t="str">
            <v>Mandor</v>
          </cell>
          <cell r="I35">
            <v>4.3799999999999999E-2</v>
          </cell>
          <cell r="J35" t="str">
            <v>Jam</v>
          </cell>
          <cell r="L35">
            <v>0</v>
          </cell>
          <cell r="M35">
            <v>0</v>
          </cell>
          <cell r="N35">
            <v>0</v>
          </cell>
          <cell r="O35">
            <v>0</v>
          </cell>
          <cell r="P35">
            <v>1.095</v>
          </cell>
          <cell r="Q35">
            <v>1.095</v>
          </cell>
          <cell r="R35">
            <v>1.095</v>
          </cell>
          <cell r="S35">
            <v>1.095</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F36">
            <v>2</v>
          </cell>
          <cell r="G36" t="str">
            <v xml:space="preserve">Pekerja </v>
          </cell>
          <cell r="I36">
            <v>0.438</v>
          </cell>
          <cell r="J36" t="str">
            <v>Jam</v>
          </cell>
          <cell r="L36">
            <v>0</v>
          </cell>
          <cell r="M36">
            <v>0</v>
          </cell>
          <cell r="N36">
            <v>0</v>
          </cell>
          <cell r="O36">
            <v>0</v>
          </cell>
          <cell r="P36">
            <v>10.95</v>
          </cell>
          <cell r="Q36">
            <v>10.95</v>
          </cell>
          <cell r="R36">
            <v>10.95</v>
          </cell>
          <cell r="S36">
            <v>10.95</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C37" t="str">
            <v>3.2 (1)</v>
          </cell>
          <cell r="E37" t="str">
            <v>Timbunan Biasa</v>
          </cell>
          <cell r="I37">
            <v>7517.83</v>
          </cell>
          <cell r="J37" t="str">
            <v>M3</v>
          </cell>
          <cell r="K37">
            <v>3.2069999999999999</v>
          </cell>
          <cell r="L37">
            <v>0</v>
          </cell>
          <cell r="M37">
            <v>0</v>
          </cell>
          <cell r="N37">
            <v>0</v>
          </cell>
          <cell r="O37">
            <v>0</v>
          </cell>
          <cell r="P37">
            <v>0</v>
          </cell>
          <cell r="Q37">
            <v>0</v>
          </cell>
          <cell r="R37">
            <v>578.29461538461544</v>
          </cell>
          <cell r="S37">
            <v>578.29461538461544</v>
          </cell>
          <cell r="T37">
            <v>578.29461538461544</v>
          </cell>
          <cell r="U37">
            <v>578.29461538461544</v>
          </cell>
          <cell r="V37">
            <v>578.29461538461544</v>
          </cell>
          <cell r="W37">
            <v>578.29461538461544</v>
          </cell>
          <cell r="X37">
            <v>578.29461538461544</v>
          </cell>
          <cell r="Y37">
            <v>578.29461538461544</v>
          </cell>
          <cell r="Z37">
            <v>578.29461538461544</v>
          </cell>
          <cell r="AA37">
            <v>578.29461538461544</v>
          </cell>
          <cell r="AB37">
            <v>578.29461538461544</v>
          </cell>
          <cell r="AC37">
            <v>578.29461538461544</v>
          </cell>
          <cell r="AD37">
            <v>289.14730769230772</v>
          </cell>
          <cell r="AE37">
            <v>289.14730769230772</v>
          </cell>
          <cell r="AF37">
            <v>0</v>
          </cell>
          <cell r="AG37">
            <v>0</v>
          </cell>
          <cell r="AH37">
            <v>0</v>
          </cell>
          <cell r="AI37">
            <v>0</v>
          </cell>
          <cell r="AJ37">
            <v>0</v>
          </cell>
          <cell r="AK37">
            <v>0</v>
          </cell>
          <cell r="AL37">
            <v>0</v>
          </cell>
          <cell r="AM37">
            <v>0</v>
          </cell>
          <cell r="AN37">
            <v>0</v>
          </cell>
          <cell r="AO37">
            <v>0</v>
          </cell>
        </row>
        <row r="38">
          <cell r="F38">
            <v>1</v>
          </cell>
          <cell r="G38" t="str">
            <v>Mandor</v>
          </cell>
          <cell r="I38">
            <v>6.498000000000001E-2</v>
          </cell>
          <cell r="J38" t="str">
            <v>Jam</v>
          </cell>
          <cell r="L38">
            <v>0</v>
          </cell>
          <cell r="M38">
            <v>0</v>
          </cell>
          <cell r="N38">
            <v>0</v>
          </cell>
          <cell r="O38">
            <v>0</v>
          </cell>
          <cell r="P38">
            <v>0</v>
          </cell>
          <cell r="Q38">
            <v>0</v>
          </cell>
          <cell r="R38">
            <v>37.577584107692317</v>
          </cell>
          <cell r="S38">
            <v>37.577584107692317</v>
          </cell>
          <cell r="T38">
            <v>37.577584107692317</v>
          </cell>
          <cell r="U38">
            <v>37.577584107692317</v>
          </cell>
          <cell r="V38">
            <v>37.577584107692317</v>
          </cell>
          <cell r="W38">
            <v>37.577584107692317</v>
          </cell>
          <cell r="X38">
            <v>37.577584107692317</v>
          </cell>
          <cell r="Y38">
            <v>37.577584107692317</v>
          </cell>
          <cell r="Z38">
            <v>37.577584107692317</v>
          </cell>
          <cell r="AA38">
            <v>37.577584107692317</v>
          </cell>
          <cell r="AB38">
            <v>37.577584107692317</v>
          </cell>
          <cell r="AC38">
            <v>37.577584107692317</v>
          </cell>
          <cell r="AD38">
            <v>18.788792053846159</v>
          </cell>
          <cell r="AE38">
            <v>18.788792053846159</v>
          </cell>
          <cell r="AF38">
            <v>0</v>
          </cell>
          <cell r="AG38">
            <v>0</v>
          </cell>
          <cell r="AH38">
            <v>0</v>
          </cell>
          <cell r="AI38">
            <v>0</v>
          </cell>
          <cell r="AJ38">
            <v>0</v>
          </cell>
          <cell r="AK38">
            <v>0</v>
          </cell>
          <cell r="AL38">
            <v>0</v>
          </cell>
          <cell r="AM38">
            <v>0</v>
          </cell>
          <cell r="AN38">
            <v>0</v>
          </cell>
          <cell r="AO38">
            <v>0</v>
          </cell>
        </row>
        <row r="39">
          <cell r="F39">
            <v>2</v>
          </cell>
          <cell r="G39" t="str">
            <v xml:space="preserve">Pekerja </v>
          </cell>
          <cell r="I39">
            <v>0.64980000000000004</v>
          </cell>
          <cell r="J39" t="str">
            <v>Jam</v>
          </cell>
          <cell r="L39">
            <v>0</v>
          </cell>
          <cell r="M39">
            <v>0</v>
          </cell>
          <cell r="N39">
            <v>0</v>
          </cell>
          <cell r="O39">
            <v>0</v>
          </cell>
          <cell r="P39">
            <v>0</v>
          </cell>
          <cell r="Q39">
            <v>0</v>
          </cell>
          <cell r="R39">
            <v>375.77584107692314</v>
          </cell>
          <cell r="S39">
            <v>375.77584107692314</v>
          </cell>
          <cell r="T39">
            <v>375.77584107692314</v>
          </cell>
          <cell r="U39">
            <v>375.77584107692314</v>
          </cell>
          <cell r="V39">
            <v>375.77584107692314</v>
          </cell>
          <cell r="W39">
            <v>375.77584107692314</v>
          </cell>
          <cell r="X39">
            <v>375.77584107692314</v>
          </cell>
          <cell r="Y39">
            <v>375.77584107692314</v>
          </cell>
          <cell r="Z39">
            <v>375.77584107692314</v>
          </cell>
          <cell r="AA39">
            <v>375.77584107692314</v>
          </cell>
          <cell r="AB39">
            <v>375.77584107692314</v>
          </cell>
          <cell r="AC39">
            <v>375.77584107692314</v>
          </cell>
          <cell r="AD39">
            <v>187.88792053846157</v>
          </cell>
          <cell r="AE39">
            <v>187.88792053846157</v>
          </cell>
          <cell r="AF39">
            <v>0</v>
          </cell>
          <cell r="AG39">
            <v>0</v>
          </cell>
          <cell r="AH39">
            <v>0</v>
          </cell>
          <cell r="AI39">
            <v>0</v>
          </cell>
          <cell r="AJ39">
            <v>0</v>
          </cell>
          <cell r="AK39">
            <v>0</v>
          </cell>
          <cell r="AL39">
            <v>0</v>
          </cell>
          <cell r="AM39">
            <v>0</v>
          </cell>
          <cell r="AN39">
            <v>0</v>
          </cell>
          <cell r="AO39">
            <v>0</v>
          </cell>
        </row>
        <row r="40">
          <cell r="C40" t="str">
            <v>3.2 (2)</v>
          </cell>
          <cell r="E40" t="str">
            <v>Timbunan Pilihan</v>
          </cell>
          <cell r="I40">
            <v>6736.94</v>
          </cell>
          <cell r="J40" t="str">
            <v>M3</v>
          </cell>
          <cell r="K40">
            <v>12.042999999999999</v>
          </cell>
          <cell r="L40">
            <v>0</v>
          </cell>
          <cell r="M40">
            <v>0</v>
          </cell>
          <cell r="N40">
            <v>0</v>
          </cell>
          <cell r="O40">
            <v>0</v>
          </cell>
          <cell r="P40">
            <v>0</v>
          </cell>
          <cell r="Q40">
            <v>0</v>
          </cell>
          <cell r="R40">
            <v>0</v>
          </cell>
          <cell r="S40">
            <v>0</v>
          </cell>
          <cell r="T40">
            <v>0</v>
          </cell>
          <cell r="U40">
            <v>0</v>
          </cell>
          <cell r="V40">
            <v>0</v>
          </cell>
          <cell r="W40">
            <v>0</v>
          </cell>
          <cell r="X40">
            <v>224.56466666666665</v>
          </cell>
          <cell r="Y40">
            <v>449.12933333333331</v>
          </cell>
          <cell r="Z40">
            <v>449.12933333333331</v>
          </cell>
          <cell r="AA40">
            <v>449.12933333333331</v>
          </cell>
          <cell r="AB40">
            <v>449.12933333333331</v>
          </cell>
          <cell r="AC40">
            <v>449.12933333333331</v>
          </cell>
          <cell r="AD40">
            <v>449.12933333333331</v>
          </cell>
          <cell r="AE40">
            <v>449.12933333333331</v>
          </cell>
          <cell r="AF40">
            <v>449.12933333333331</v>
          </cell>
          <cell r="AG40">
            <v>449.12933333333331</v>
          </cell>
          <cell r="AH40">
            <v>449.12933333333331</v>
          </cell>
          <cell r="AI40">
            <v>449.12933333333331</v>
          </cell>
          <cell r="AJ40">
            <v>449.12933333333331</v>
          </cell>
          <cell r="AK40">
            <v>449.12933333333331</v>
          </cell>
          <cell r="AL40">
            <v>224.56466666666665</v>
          </cell>
          <cell r="AM40">
            <v>224.56466666666665</v>
          </cell>
          <cell r="AN40">
            <v>224.56466666666665</v>
          </cell>
          <cell r="AO40">
            <v>0</v>
          </cell>
        </row>
        <row r="41">
          <cell r="F41">
            <v>1</v>
          </cell>
          <cell r="G41" t="str">
            <v>Mandor</v>
          </cell>
          <cell r="I41">
            <v>5.6000000000000001E-2</v>
          </cell>
          <cell r="J41" t="str">
            <v>Jam</v>
          </cell>
          <cell r="L41">
            <v>0</v>
          </cell>
          <cell r="M41">
            <v>0</v>
          </cell>
          <cell r="N41">
            <v>0</v>
          </cell>
          <cell r="O41">
            <v>0</v>
          </cell>
          <cell r="P41">
            <v>0</v>
          </cell>
          <cell r="Q41">
            <v>0</v>
          </cell>
          <cell r="R41">
            <v>0</v>
          </cell>
          <cell r="S41">
            <v>0</v>
          </cell>
          <cell r="T41">
            <v>0</v>
          </cell>
          <cell r="U41">
            <v>0</v>
          </cell>
          <cell r="V41">
            <v>0</v>
          </cell>
          <cell r="W41">
            <v>0</v>
          </cell>
          <cell r="X41">
            <v>12.575621333333332</v>
          </cell>
          <cell r="Y41">
            <v>25.151242666666665</v>
          </cell>
          <cell r="Z41">
            <v>25.151242666666665</v>
          </cell>
          <cell r="AA41">
            <v>25.151242666666665</v>
          </cell>
          <cell r="AB41">
            <v>25.151242666666665</v>
          </cell>
          <cell r="AC41">
            <v>25.151242666666665</v>
          </cell>
          <cell r="AD41">
            <v>25.151242666666665</v>
          </cell>
          <cell r="AE41">
            <v>25.151242666666665</v>
          </cell>
          <cell r="AF41">
            <v>25.151242666666665</v>
          </cell>
          <cell r="AG41">
            <v>25.151242666666665</v>
          </cell>
          <cell r="AH41">
            <v>25.151242666666665</v>
          </cell>
          <cell r="AI41">
            <v>25.151242666666665</v>
          </cell>
          <cell r="AJ41">
            <v>25.151242666666665</v>
          </cell>
          <cell r="AK41">
            <v>25.151242666666665</v>
          </cell>
          <cell r="AL41">
            <v>12.575621333333332</v>
          </cell>
          <cell r="AM41">
            <v>12.575621333333332</v>
          </cell>
          <cell r="AN41">
            <v>12.575621333333332</v>
          </cell>
          <cell r="AO41">
            <v>0</v>
          </cell>
        </row>
        <row r="42">
          <cell r="F42">
            <v>2</v>
          </cell>
          <cell r="G42" t="str">
            <v xml:space="preserve">Pekerja </v>
          </cell>
          <cell r="I42">
            <v>0.55600000000000005</v>
          </cell>
          <cell r="J42" t="str">
            <v>Jam</v>
          </cell>
          <cell r="L42">
            <v>0</v>
          </cell>
          <cell r="M42">
            <v>0</v>
          </cell>
          <cell r="N42">
            <v>0</v>
          </cell>
          <cell r="O42">
            <v>0</v>
          </cell>
          <cell r="P42">
            <v>0</v>
          </cell>
          <cell r="Q42">
            <v>0</v>
          </cell>
          <cell r="R42">
            <v>0</v>
          </cell>
          <cell r="S42">
            <v>0</v>
          </cell>
          <cell r="T42">
            <v>0</v>
          </cell>
          <cell r="U42">
            <v>0</v>
          </cell>
          <cell r="V42">
            <v>0</v>
          </cell>
          <cell r="W42">
            <v>0</v>
          </cell>
          <cell r="X42">
            <v>124.85795466666667</v>
          </cell>
          <cell r="Y42">
            <v>249.71590933333334</v>
          </cell>
          <cell r="Z42">
            <v>249.71590933333334</v>
          </cell>
          <cell r="AA42">
            <v>249.71590933333334</v>
          </cell>
          <cell r="AB42">
            <v>249.71590933333334</v>
          </cell>
          <cell r="AC42">
            <v>249.71590933333334</v>
          </cell>
          <cell r="AD42">
            <v>249.71590933333334</v>
          </cell>
          <cell r="AE42">
            <v>249.71590933333334</v>
          </cell>
          <cell r="AF42">
            <v>249.71590933333334</v>
          </cell>
          <cell r="AG42">
            <v>249.71590933333334</v>
          </cell>
          <cell r="AH42">
            <v>249.71590933333334</v>
          </cell>
          <cell r="AI42">
            <v>249.71590933333334</v>
          </cell>
          <cell r="AJ42">
            <v>249.71590933333334</v>
          </cell>
          <cell r="AK42">
            <v>249.71590933333334</v>
          </cell>
          <cell r="AL42">
            <v>124.85795466666667</v>
          </cell>
          <cell r="AM42">
            <v>124.85795466666667</v>
          </cell>
          <cell r="AN42">
            <v>124.85795466666667</v>
          </cell>
          <cell r="AO42">
            <v>0</v>
          </cell>
        </row>
        <row r="43">
          <cell r="C43" t="str">
            <v>3.3</v>
          </cell>
          <cell r="E43" t="str">
            <v>Penyiapan Badan Jalan</v>
          </cell>
          <cell r="I43">
            <v>9000</v>
          </cell>
          <cell r="J43" t="str">
            <v>M3</v>
          </cell>
          <cell r="K43">
            <v>0.34399999999999997</v>
          </cell>
          <cell r="L43">
            <v>0</v>
          </cell>
          <cell r="M43">
            <v>0</v>
          </cell>
          <cell r="N43">
            <v>0</v>
          </cell>
          <cell r="O43">
            <v>0</v>
          </cell>
          <cell r="P43">
            <v>409.09090909090912</v>
          </cell>
          <cell r="Q43">
            <v>818.18181818181824</v>
          </cell>
          <cell r="R43">
            <v>818.18181818181824</v>
          </cell>
          <cell r="S43">
            <v>818.18181818181824</v>
          </cell>
          <cell r="T43">
            <v>818.18181818181824</v>
          </cell>
          <cell r="U43">
            <v>818.18181818181824</v>
          </cell>
          <cell r="V43">
            <v>818.18181818181824</v>
          </cell>
          <cell r="W43">
            <v>818.18181818181824</v>
          </cell>
          <cell r="X43">
            <v>818.18181818181824</v>
          </cell>
          <cell r="Y43">
            <v>818.18181818181824</v>
          </cell>
          <cell r="Z43">
            <v>818.18181818181824</v>
          </cell>
          <cell r="AA43">
            <v>409.09090909090912</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F44">
            <v>1</v>
          </cell>
          <cell r="G44" t="str">
            <v>Mandor</v>
          </cell>
          <cell r="I44">
            <v>6.5000000000000006E-3</v>
          </cell>
          <cell r="J44" t="str">
            <v>Jam</v>
          </cell>
          <cell r="L44">
            <v>0</v>
          </cell>
          <cell r="M44">
            <v>0</v>
          </cell>
          <cell r="N44">
            <v>0</v>
          </cell>
          <cell r="O44">
            <v>0</v>
          </cell>
          <cell r="P44">
            <v>2.6590909090909096</v>
          </cell>
          <cell r="Q44">
            <v>5.3181818181818192</v>
          </cell>
          <cell r="R44">
            <v>5.3181818181818192</v>
          </cell>
          <cell r="S44">
            <v>5.3181818181818192</v>
          </cell>
          <cell r="T44">
            <v>5.3181818181818192</v>
          </cell>
          <cell r="U44">
            <v>5.3181818181818192</v>
          </cell>
          <cell r="V44">
            <v>5.3181818181818192</v>
          </cell>
          <cell r="W44">
            <v>5.3181818181818192</v>
          </cell>
          <cell r="X44">
            <v>5.3181818181818192</v>
          </cell>
          <cell r="Y44">
            <v>5.3181818181818192</v>
          </cell>
          <cell r="Z44">
            <v>5.3181818181818192</v>
          </cell>
          <cell r="AA44">
            <v>2.6590909090909096</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row>
        <row r="45">
          <cell r="F45">
            <v>2</v>
          </cell>
          <cell r="G45" t="str">
            <v xml:space="preserve">Pekerja </v>
          </cell>
          <cell r="I45">
            <v>6.5000000000000002E-2</v>
          </cell>
          <cell r="J45" t="str">
            <v>Jam</v>
          </cell>
          <cell r="L45">
            <v>0</v>
          </cell>
          <cell r="M45">
            <v>0</v>
          </cell>
          <cell r="N45">
            <v>0</v>
          </cell>
          <cell r="O45">
            <v>0</v>
          </cell>
          <cell r="P45">
            <v>26.590909090909093</v>
          </cell>
          <cell r="Q45">
            <v>53.181818181818187</v>
          </cell>
          <cell r="R45">
            <v>53.181818181818187</v>
          </cell>
          <cell r="S45">
            <v>53.181818181818187</v>
          </cell>
          <cell r="T45">
            <v>53.181818181818187</v>
          </cell>
          <cell r="U45">
            <v>53.181818181818187</v>
          </cell>
          <cell r="V45">
            <v>53.181818181818187</v>
          </cell>
          <cell r="W45">
            <v>53.181818181818187</v>
          </cell>
          <cell r="X45">
            <v>53.181818181818187</v>
          </cell>
          <cell r="Y45">
            <v>53.181818181818187</v>
          </cell>
          <cell r="Z45">
            <v>53.181818181818187</v>
          </cell>
          <cell r="AA45">
            <v>26.590909090909093</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row>
        <row r="46">
          <cell r="C46" t="str">
            <v>5.1 (1)</v>
          </cell>
          <cell r="E46" t="str">
            <v>Lapis Pondasi Agregat Klas A</v>
          </cell>
          <cell r="I46">
            <v>5700</v>
          </cell>
          <cell r="J46" t="str">
            <v>M3</v>
          </cell>
          <cell r="K46">
            <v>28.187999999999999</v>
          </cell>
          <cell r="L46">
            <v>0</v>
          </cell>
          <cell r="M46">
            <v>0</v>
          </cell>
          <cell r="N46">
            <v>0</v>
          </cell>
          <cell r="O46">
            <v>0</v>
          </cell>
          <cell r="P46">
            <v>0</v>
          </cell>
          <cell r="Q46">
            <v>0</v>
          </cell>
          <cell r="R46">
            <v>0</v>
          </cell>
          <cell r="S46">
            <v>0</v>
          </cell>
          <cell r="T46">
            <v>0</v>
          </cell>
          <cell r="U46">
            <v>0</v>
          </cell>
          <cell r="V46">
            <v>0</v>
          </cell>
          <cell r="W46">
            <v>0</v>
          </cell>
          <cell r="X46">
            <v>0</v>
          </cell>
          <cell r="Y46">
            <v>171</v>
          </cell>
          <cell r="Z46">
            <v>570</v>
          </cell>
          <cell r="AA46">
            <v>570</v>
          </cell>
          <cell r="AB46">
            <v>570</v>
          </cell>
          <cell r="AC46">
            <v>570</v>
          </cell>
          <cell r="AD46">
            <v>570</v>
          </cell>
          <cell r="AE46">
            <v>570</v>
          </cell>
          <cell r="AF46">
            <v>570</v>
          </cell>
          <cell r="AG46">
            <v>570</v>
          </cell>
          <cell r="AH46">
            <v>570</v>
          </cell>
          <cell r="AI46">
            <v>228.00000000000006</v>
          </cell>
          <cell r="AJ46">
            <v>171</v>
          </cell>
          <cell r="AK46">
            <v>0</v>
          </cell>
          <cell r="AL46">
            <v>0</v>
          </cell>
          <cell r="AM46">
            <v>0</v>
          </cell>
          <cell r="AN46">
            <v>0</v>
          </cell>
          <cell r="AO46">
            <v>0</v>
          </cell>
        </row>
        <row r="47">
          <cell r="F47">
            <v>1</v>
          </cell>
          <cell r="G47" t="str">
            <v>Mandor</v>
          </cell>
          <cell r="I47">
            <v>0.11111111111111113</v>
          </cell>
          <cell r="J47" t="str">
            <v>Jam</v>
          </cell>
          <cell r="L47">
            <v>0</v>
          </cell>
          <cell r="M47">
            <v>0</v>
          </cell>
          <cell r="N47">
            <v>0</v>
          </cell>
          <cell r="O47">
            <v>0</v>
          </cell>
          <cell r="P47">
            <v>0</v>
          </cell>
          <cell r="Q47">
            <v>0</v>
          </cell>
          <cell r="R47">
            <v>0</v>
          </cell>
          <cell r="S47">
            <v>0</v>
          </cell>
          <cell r="T47">
            <v>0</v>
          </cell>
          <cell r="U47">
            <v>0</v>
          </cell>
          <cell r="V47">
            <v>0</v>
          </cell>
          <cell r="W47">
            <v>0</v>
          </cell>
          <cell r="X47">
            <v>0</v>
          </cell>
          <cell r="Y47">
            <v>19.000000000000004</v>
          </cell>
          <cell r="Z47">
            <v>63.333333333333343</v>
          </cell>
          <cell r="AA47">
            <v>63.333333333333343</v>
          </cell>
          <cell r="AB47">
            <v>63.333333333333343</v>
          </cell>
          <cell r="AC47">
            <v>63.333333333333343</v>
          </cell>
          <cell r="AD47">
            <v>63.333333333333343</v>
          </cell>
          <cell r="AE47">
            <v>63.333333333333343</v>
          </cell>
          <cell r="AF47">
            <v>63.333333333333343</v>
          </cell>
          <cell r="AG47">
            <v>63.333333333333343</v>
          </cell>
          <cell r="AH47">
            <v>63.333333333333343</v>
          </cell>
          <cell r="AI47">
            <v>25.333333333333343</v>
          </cell>
          <cell r="AJ47">
            <v>19.000000000000004</v>
          </cell>
          <cell r="AK47">
            <v>0</v>
          </cell>
          <cell r="AL47">
            <v>0</v>
          </cell>
          <cell r="AM47">
            <v>0</v>
          </cell>
          <cell r="AN47">
            <v>0</v>
          </cell>
          <cell r="AO47">
            <v>0</v>
          </cell>
        </row>
        <row r="48">
          <cell r="F48">
            <v>2</v>
          </cell>
          <cell r="G48" t="str">
            <v>Pekerja</v>
          </cell>
          <cell r="I48">
            <v>1.1111111111111112</v>
          </cell>
          <cell r="J48" t="str">
            <v>Jam</v>
          </cell>
          <cell r="L48">
            <v>0</v>
          </cell>
          <cell r="M48">
            <v>0</v>
          </cell>
          <cell r="N48">
            <v>0</v>
          </cell>
          <cell r="O48">
            <v>0</v>
          </cell>
          <cell r="P48">
            <v>0</v>
          </cell>
          <cell r="Q48">
            <v>0</v>
          </cell>
          <cell r="R48">
            <v>0</v>
          </cell>
          <cell r="S48">
            <v>0</v>
          </cell>
          <cell r="T48">
            <v>0</v>
          </cell>
          <cell r="U48">
            <v>0</v>
          </cell>
          <cell r="V48">
            <v>0</v>
          </cell>
          <cell r="W48">
            <v>0</v>
          </cell>
          <cell r="X48">
            <v>0</v>
          </cell>
          <cell r="Y48">
            <v>190</v>
          </cell>
          <cell r="Z48">
            <v>633.33333333333337</v>
          </cell>
          <cell r="AA48">
            <v>633.33333333333337</v>
          </cell>
          <cell r="AB48">
            <v>633.33333333333337</v>
          </cell>
          <cell r="AC48">
            <v>633.33333333333337</v>
          </cell>
          <cell r="AD48">
            <v>633.33333333333337</v>
          </cell>
          <cell r="AE48">
            <v>633.33333333333337</v>
          </cell>
          <cell r="AF48">
            <v>633.33333333333337</v>
          </cell>
          <cell r="AG48">
            <v>633.33333333333337</v>
          </cell>
          <cell r="AH48">
            <v>633.33333333333337</v>
          </cell>
          <cell r="AI48">
            <v>253.3333333333334</v>
          </cell>
          <cell r="AJ48">
            <v>190</v>
          </cell>
          <cell r="AK48">
            <v>0</v>
          </cell>
          <cell r="AL48">
            <v>0</v>
          </cell>
          <cell r="AM48">
            <v>0</v>
          </cell>
          <cell r="AN48">
            <v>0</v>
          </cell>
          <cell r="AO48">
            <v>0</v>
          </cell>
        </row>
        <row r="49">
          <cell r="C49" t="str">
            <v>6.1 (1)</v>
          </cell>
          <cell r="E49" t="str">
            <v>Lapis Resap Pengikat</v>
          </cell>
          <cell r="I49">
            <v>36190.480000000003</v>
          </cell>
          <cell r="J49" t="str">
            <v>Ltr</v>
          </cell>
          <cell r="K49">
            <v>4.3360000000000003</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1520.0001600000003</v>
          </cell>
          <cell r="AB49">
            <v>2099.0478400000002</v>
          </cell>
          <cell r="AC49">
            <v>3619.0480000000007</v>
          </cell>
          <cell r="AD49">
            <v>3619.0480000000007</v>
          </cell>
          <cell r="AE49">
            <v>3619.0480000000007</v>
          </cell>
          <cell r="AF49">
            <v>3619.0480000000007</v>
          </cell>
          <cell r="AG49">
            <v>3619.0480000000007</v>
          </cell>
          <cell r="AH49">
            <v>3619.0480000000007</v>
          </cell>
          <cell r="AI49">
            <v>68041.34506700802</v>
          </cell>
          <cell r="AJ49">
            <v>3619.0480000000007</v>
          </cell>
          <cell r="AK49">
            <v>2171.4288000000001</v>
          </cell>
          <cell r="AL49">
            <v>1447.6192000000003</v>
          </cell>
          <cell r="AM49">
            <v>0</v>
          </cell>
          <cell r="AN49">
            <v>0</v>
          </cell>
          <cell r="AO49">
            <v>0</v>
          </cell>
        </row>
        <row r="50">
          <cell r="F50">
            <v>1</v>
          </cell>
          <cell r="G50" t="str">
            <v>Mandor</v>
          </cell>
          <cell r="I50">
            <v>1.4E-2</v>
          </cell>
          <cell r="J50" t="str">
            <v>Jam</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21.280002240000005</v>
          </cell>
          <cell r="AB50">
            <v>29.386669760000004</v>
          </cell>
          <cell r="AC50">
            <v>50.666672000000013</v>
          </cell>
          <cell r="AD50">
            <v>50.666672000000013</v>
          </cell>
          <cell r="AE50">
            <v>50.666672000000013</v>
          </cell>
          <cell r="AF50">
            <v>50.666672000000013</v>
          </cell>
          <cell r="AG50">
            <v>50.666672000000013</v>
          </cell>
          <cell r="AH50">
            <v>50.666672000000013</v>
          </cell>
          <cell r="AI50">
            <v>952.57883093811233</v>
          </cell>
          <cell r="AJ50">
            <v>50.666672000000013</v>
          </cell>
          <cell r="AK50">
            <v>30.400003200000004</v>
          </cell>
          <cell r="AL50">
            <v>20.266668800000005</v>
          </cell>
          <cell r="AM50">
            <v>0</v>
          </cell>
          <cell r="AN50">
            <v>0</v>
          </cell>
          <cell r="AO50">
            <v>0</v>
          </cell>
        </row>
        <row r="51">
          <cell r="F51">
            <v>2</v>
          </cell>
          <cell r="G51" t="str">
            <v>Pekerja</v>
          </cell>
          <cell r="I51">
            <v>0.13800000000000001</v>
          </cell>
          <cell r="J51" t="str">
            <v>Jam</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209.76002208000006</v>
          </cell>
          <cell r="AB51">
            <v>289.66860192000007</v>
          </cell>
          <cell r="AC51">
            <v>499.42862400000013</v>
          </cell>
          <cell r="AD51">
            <v>499.42862400000013</v>
          </cell>
          <cell r="AE51">
            <v>499.42862400000013</v>
          </cell>
          <cell r="AF51">
            <v>499.42862400000013</v>
          </cell>
          <cell r="AG51">
            <v>499.42862400000013</v>
          </cell>
          <cell r="AH51">
            <v>499.42862400000013</v>
          </cell>
          <cell r="AI51">
            <v>9389.7056192471082</v>
          </cell>
          <cell r="AJ51">
            <v>499.42862400000013</v>
          </cell>
          <cell r="AK51">
            <v>299.65717440000003</v>
          </cell>
          <cell r="AL51">
            <v>199.77144960000007</v>
          </cell>
          <cell r="AM51">
            <v>0</v>
          </cell>
          <cell r="AN51">
            <v>0</v>
          </cell>
          <cell r="AO51">
            <v>0</v>
          </cell>
        </row>
        <row r="52">
          <cell r="C52" t="str">
            <v>6.1 (2)</v>
          </cell>
          <cell r="E52" t="str">
            <v>Lapis Perekat</v>
          </cell>
          <cell r="I52">
            <v>4560</v>
          </cell>
          <cell r="J52" t="str">
            <v>Ltr</v>
          </cell>
          <cell r="K52">
            <v>0.55400000000000005</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570</v>
          </cell>
          <cell r="AB52">
            <v>1140</v>
          </cell>
          <cell r="AC52">
            <v>1140</v>
          </cell>
          <cell r="AD52">
            <v>1140</v>
          </cell>
          <cell r="AE52">
            <v>570</v>
          </cell>
          <cell r="AF52">
            <v>0</v>
          </cell>
          <cell r="AG52">
            <v>0</v>
          </cell>
          <cell r="AH52">
            <v>0</v>
          </cell>
          <cell r="AI52">
            <v>0</v>
          </cell>
          <cell r="AJ52">
            <v>0</v>
          </cell>
          <cell r="AK52">
            <v>0</v>
          </cell>
          <cell r="AL52">
            <v>0</v>
          </cell>
          <cell r="AM52">
            <v>0</v>
          </cell>
          <cell r="AN52">
            <v>0</v>
          </cell>
          <cell r="AO52">
            <v>0</v>
          </cell>
        </row>
        <row r="53">
          <cell r="F53">
            <v>1</v>
          </cell>
          <cell r="G53" t="str">
            <v>Mandor</v>
          </cell>
          <cell r="I53">
            <v>1.4E-2</v>
          </cell>
          <cell r="J53" t="str">
            <v>Jam</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7.98</v>
          </cell>
          <cell r="AB53">
            <v>15.96</v>
          </cell>
          <cell r="AC53">
            <v>15.96</v>
          </cell>
          <cell r="AD53">
            <v>15.96</v>
          </cell>
          <cell r="AE53">
            <v>7.98</v>
          </cell>
          <cell r="AF53">
            <v>0</v>
          </cell>
          <cell r="AG53">
            <v>0</v>
          </cell>
          <cell r="AH53">
            <v>0</v>
          </cell>
          <cell r="AI53">
            <v>0</v>
          </cell>
          <cell r="AJ53">
            <v>0</v>
          </cell>
          <cell r="AK53">
            <v>0</v>
          </cell>
          <cell r="AL53">
            <v>0</v>
          </cell>
          <cell r="AM53">
            <v>0</v>
          </cell>
          <cell r="AN53">
            <v>0</v>
          </cell>
          <cell r="AO53">
            <v>0</v>
          </cell>
        </row>
        <row r="54">
          <cell r="F54">
            <v>2</v>
          </cell>
          <cell r="G54" t="str">
            <v>Pekerja</v>
          </cell>
          <cell r="I54">
            <v>0.13800000000000001</v>
          </cell>
          <cell r="J54" t="str">
            <v>Jam</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78.660000000000011</v>
          </cell>
          <cell r="AB54">
            <v>157.32000000000002</v>
          </cell>
          <cell r="AC54">
            <v>157.32000000000002</v>
          </cell>
          <cell r="AD54">
            <v>157.32000000000002</v>
          </cell>
          <cell r="AE54">
            <v>78.660000000000011</v>
          </cell>
          <cell r="AF54">
            <v>0</v>
          </cell>
          <cell r="AG54">
            <v>0</v>
          </cell>
          <cell r="AH54">
            <v>0</v>
          </cell>
          <cell r="AI54">
            <v>0</v>
          </cell>
          <cell r="AJ54">
            <v>0</v>
          </cell>
          <cell r="AK54">
            <v>0</v>
          </cell>
          <cell r="AL54">
            <v>0</v>
          </cell>
          <cell r="AM54">
            <v>0</v>
          </cell>
          <cell r="AN54">
            <v>0</v>
          </cell>
          <cell r="AO54">
            <v>0</v>
          </cell>
        </row>
        <row r="55">
          <cell r="C55" t="str">
            <v>6.3 (4)</v>
          </cell>
          <cell r="E55" t="str">
            <v>Lataston - Lapis Pondasi (HRS-Base)</v>
          </cell>
          <cell r="I55">
            <v>1680</v>
          </cell>
          <cell r="J55" t="str">
            <v>M3</v>
          </cell>
          <cell r="K55">
            <v>40.927999999999997</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76.36363636363636</v>
          </cell>
          <cell r="AB55">
            <v>76.36363636363636</v>
          </cell>
          <cell r="AC55">
            <v>152.72727272727272</v>
          </cell>
          <cell r="AD55">
            <v>152.72727272727272</v>
          </cell>
          <cell r="AE55">
            <v>152.72727272727272</v>
          </cell>
          <cell r="AF55">
            <v>152.72727272727272</v>
          </cell>
          <cell r="AG55">
            <v>152.72727272727272</v>
          </cell>
          <cell r="AH55">
            <v>152.72727272727272</v>
          </cell>
          <cell r="AI55">
            <v>152.72727272727272</v>
          </cell>
          <cell r="AJ55">
            <v>152.72727272727272</v>
          </cell>
          <cell r="AK55">
            <v>152.72727272727272</v>
          </cell>
          <cell r="AL55">
            <v>91.63636363636364</v>
          </cell>
          <cell r="AM55">
            <v>61.090909090909101</v>
          </cell>
          <cell r="AN55">
            <v>0</v>
          </cell>
          <cell r="AO55">
            <v>0</v>
          </cell>
        </row>
        <row r="56">
          <cell r="F56">
            <v>1</v>
          </cell>
          <cell r="G56" t="str">
            <v>Mandor</v>
          </cell>
          <cell r="I56">
            <v>0.69</v>
          </cell>
          <cell r="J56" t="str">
            <v>Jam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52.690909090909081</v>
          </cell>
          <cell r="AB56">
            <v>52.690909090909081</v>
          </cell>
          <cell r="AC56">
            <v>105.38181818181816</v>
          </cell>
          <cell r="AD56">
            <v>105.38181818181816</v>
          </cell>
          <cell r="AE56">
            <v>105.38181818181816</v>
          </cell>
          <cell r="AF56">
            <v>105.38181818181816</v>
          </cell>
          <cell r="AG56">
            <v>105.38181818181816</v>
          </cell>
          <cell r="AH56">
            <v>105.38181818181816</v>
          </cell>
          <cell r="AI56">
            <v>105.38181818181816</v>
          </cell>
          <cell r="AJ56">
            <v>105.38181818181816</v>
          </cell>
          <cell r="AK56">
            <v>105.38181818181816</v>
          </cell>
          <cell r="AL56">
            <v>63.229090909090907</v>
          </cell>
          <cell r="AM56">
            <v>42.152727272727276</v>
          </cell>
          <cell r="AN56">
            <v>0</v>
          </cell>
          <cell r="AO56">
            <v>0</v>
          </cell>
        </row>
        <row r="57">
          <cell r="F57">
            <v>2</v>
          </cell>
          <cell r="G57" t="str">
            <v>Pekerja</v>
          </cell>
          <cell r="I57">
            <v>6.9</v>
          </cell>
          <cell r="J57" t="str">
            <v>Jam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526.90909090909088</v>
          </cell>
          <cell r="AB57">
            <v>526.90909090909088</v>
          </cell>
          <cell r="AC57">
            <v>1053.8181818181818</v>
          </cell>
          <cell r="AD57">
            <v>1053.8181818181818</v>
          </cell>
          <cell r="AE57">
            <v>1053.8181818181818</v>
          </cell>
          <cell r="AF57">
            <v>1053.8181818181818</v>
          </cell>
          <cell r="AG57">
            <v>1053.8181818181818</v>
          </cell>
          <cell r="AH57">
            <v>1053.8181818181818</v>
          </cell>
          <cell r="AI57">
            <v>1053.8181818181818</v>
          </cell>
          <cell r="AJ57">
            <v>1053.8181818181818</v>
          </cell>
          <cell r="AK57">
            <v>1053.8181818181818</v>
          </cell>
          <cell r="AL57">
            <v>632.29090909090917</v>
          </cell>
          <cell r="AM57">
            <v>421.52727272727282</v>
          </cell>
          <cell r="AN57">
            <v>0</v>
          </cell>
          <cell r="AO57">
            <v>0</v>
          </cell>
        </row>
        <row r="58">
          <cell r="C58" t="str">
            <v>7.1 (5)</v>
          </cell>
          <cell r="E58" t="str">
            <v>Beton K-250</v>
          </cell>
          <cell r="I58">
            <v>9.6</v>
          </cell>
          <cell r="J58" t="str">
            <v>M3</v>
          </cell>
          <cell r="K58">
            <v>0.14299999999999999</v>
          </cell>
          <cell r="L58">
            <v>0</v>
          </cell>
          <cell r="M58">
            <v>0</v>
          </cell>
          <cell r="N58">
            <v>0</v>
          </cell>
          <cell r="O58">
            <v>0</v>
          </cell>
          <cell r="P58">
            <v>0</v>
          </cell>
          <cell r="Q58">
            <v>0</v>
          </cell>
          <cell r="R58">
            <v>1.5999999999999999</v>
          </cell>
          <cell r="S58">
            <v>1.5999999999999999</v>
          </cell>
          <cell r="T58">
            <v>0</v>
          </cell>
          <cell r="U58">
            <v>1.5999999999999999</v>
          </cell>
          <cell r="V58">
            <v>1.5999999999999999</v>
          </cell>
          <cell r="W58">
            <v>0</v>
          </cell>
          <cell r="X58">
            <v>1.5999999999999999</v>
          </cell>
          <cell r="Y58">
            <v>1.5999999999999999</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row>
        <row r="59">
          <cell r="F59">
            <v>1</v>
          </cell>
          <cell r="G59" t="str">
            <v>Mandor</v>
          </cell>
          <cell r="I59">
            <v>2.1</v>
          </cell>
          <cell r="J59" t="str">
            <v>Jam</v>
          </cell>
          <cell r="L59">
            <v>0</v>
          </cell>
          <cell r="M59">
            <v>0</v>
          </cell>
          <cell r="N59">
            <v>0</v>
          </cell>
          <cell r="O59">
            <v>0</v>
          </cell>
          <cell r="P59">
            <v>0</v>
          </cell>
          <cell r="Q59">
            <v>0</v>
          </cell>
          <cell r="R59">
            <v>3.36</v>
          </cell>
          <cell r="S59">
            <v>3.36</v>
          </cell>
          <cell r="T59">
            <v>0</v>
          </cell>
          <cell r="U59">
            <v>3.36</v>
          </cell>
          <cell r="V59">
            <v>3.36</v>
          </cell>
          <cell r="W59">
            <v>0</v>
          </cell>
          <cell r="X59">
            <v>3.36</v>
          </cell>
          <cell r="Y59">
            <v>3.36</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F60">
            <v>2</v>
          </cell>
          <cell r="G60" t="str">
            <v xml:space="preserve">Pekerja </v>
          </cell>
          <cell r="I60">
            <v>7.8000000000000007</v>
          </cell>
          <cell r="J60" t="str">
            <v>Jam</v>
          </cell>
          <cell r="L60">
            <v>0</v>
          </cell>
          <cell r="M60">
            <v>0</v>
          </cell>
          <cell r="N60">
            <v>0</v>
          </cell>
          <cell r="O60">
            <v>0</v>
          </cell>
          <cell r="P60">
            <v>0</v>
          </cell>
          <cell r="Q60">
            <v>0</v>
          </cell>
          <cell r="R60">
            <v>12.48</v>
          </cell>
          <cell r="S60">
            <v>12.48</v>
          </cell>
          <cell r="T60">
            <v>0</v>
          </cell>
          <cell r="U60">
            <v>12.48</v>
          </cell>
          <cell r="V60">
            <v>12.48</v>
          </cell>
          <cell r="W60">
            <v>0</v>
          </cell>
          <cell r="X60">
            <v>12.48</v>
          </cell>
          <cell r="Y60">
            <v>12.48</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F61">
            <v>3</v>
          </cell>
          <cell r="G61" t="str">
            <v>Tukang</v>
          </cell>
          <cell r="I61">
            <v>21</v>
          </cell>
          <cell r="J61" t="str">
            <v>Jam</v>
          </cell>
          <cell r="L61">
            <v>0</v>
          </cell>
          <cell r="M61">
            <v>0</v>
          </cell>
          <cell r="N61">
            <v>0</v>
          </cell>
          <cell r="O61">
            <v>0</v>
          </cell>
          <cell r="P61">
            <v>0</v>
          </cell>
          <cell r="Q61">
            <v>0</v>
          </cell>
          <cell r="R61">
            <v>33.599999999999994</v>
          </cell>
          <cell r="S61">
            <v>33.599999999999994</v>
          </cell>
          <cell r="T61">
            <v>0</v>
          </cell>
          <cell r="U61">
            <v>33.599999999999994</v>
          </cell>
          <cell r="V61">
            <v>33.599999999999994</v>
          </cell>
          <cell r="W61">
            <v>0</v>
          </cell>
          <cell r="X61">
            <v>33.599999999999994</v>
          </cell>
          <cell r="Y61">
            <v>33.599999999999994</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C62" t="str">
            <v>7.3 (1)</v>
          </cell>
          <cell r="E62" t="str">
            <v>Baja Tulangan U-24 Polos</v>
          </cell>
          <cell r="I62">
            <v>1152</v>
          </cell>
          <cell r="J62" t="str">
            <v>Kg</v>
          </cell>
          <cell r="K62">
            <v>0.19800000000000001</v>
          </cell>
          <cell r="L62">
            <v>0</v>
          </cell>
          <cell r="M62">
            <v>0</v>
          </cell>
          <cell r="N62">
            <v>0</v>
          </cell>
          <cell r="O62">
            <v>0</v>
          </cell>
          <cell r="P62">
            <v>0</v>
          </cell>
          <cell r="Q62">
            <v>0</v>
          </cell>
          <cell r="R62">
            <v>192</v>
          </cell>
          <cell r="S62">
            <v>192</v>
          </cell>
          <cell r="T62">
            <v>0</v>
          </cell>
          <cell r="U62">
            <v>192</v>
          </cell>
          <cell r="V62">
            <v>192</v>
          </cell>
          <cell r="W62">
            <v>0</v>
          </cell>
          <cell r="X62">
            <v>192</v>
          </cell>
          <cell r="Y62">
            <v>192</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F63">
            <v>1</v>
          </cell>
          <cell r="G63" t="str">
            <v>Mandor</v>
          </cell>
          <cell r="I63">
            <v>2.3619999999999999E-2</v>
          </cell>
          <cell r="J63" t="str">
            <v>Jam</v>
          </cell>
          <cell r="L63">
            <v>0</v>
          </cell>
          <cell r="M63">
            <v>0</v>
          </cell>
          <cell r="N63">
            <v>0</v>
          </cell>
          <cell r="O63">
            <v>0</v>
          </cell>
          <cell r="P63">
            <v>0</v>
          </cell>
          <cell r="Q63">
            <v>0</v>
          </cell>
          <cell r="R63">
            <v>4.5350399999999995</v>
          </cell>
          <cell r="S63">
            <v>4.5350399999999995</v>
          </cell>
          <cell r="T63">
            <v>0</v>
          </cell>
          <cell r="U63">
            <v>4.5350399999999995</v>
          </cell>
          <cell r="V63">
            <v>4.5350399999999995</v>
          </cell>
          <cell r="W63">
            <v>0</v>
          </cell>
          <cell r="X63">
            <v>4.5350399999999995</v>
          </cell>
          <cell r="Y63">
            <v>4.5350399999999995</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F64">
            <v>2</v>
          </cell>
          <cell r="G64" t="str">
            <v>Tukang</v>
          </cell>
          <cell r="I64">
            <v>0.15</v>
          </cell>
          <cell r="J64" t="str">
            <v>Jam</v>
          </cell>
          <cell r="L64">
            <v>0</v>
          </cell>
          <cell r="M64">
            <v>0</v>
          </cell>
          <cell r="N64">
            <v>0</v>
          </cell>
          <cell r="O64">
            <v>0</v>
          </cell>
          <cell r="P64">
            <v>0</v>
          </cell>
          <cell r="Q64">
            <v>0</v>
          </cell>
          <cell r="R64">
            <v>28.799999999999997</v>
          </cell>
          <cell r="S64">
            <v>28.799999999999997</v>
          </cell>
          <cell r="T64">
            <v>0</v>
          </cell>
          <cell r="U64">
            <v>28.799999999999997</v>
          </cell>
          <cell r="V64">
            <v>28.799999999999997</v>
          </cell>
          <cell r="W64">
            <v>0</v>
          </cell>
          <cell r="X64">
            <v>28.799999999999997</v>
          </cell>
          <cell r="Y64">
            <v>28.799999999999997</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F65">
            <v>3</v>
          </cell>
          <cell r="G65" t="str">
            <v xml:space="preserve">Pekerja </v>
          </cell>
          <cell r="I65">
            <v>0.23619999999999999</v>
          </cell>
          <cell r="J65" t="str">
            <v>Jam</v>
          </cell>
          <cell r="L65">
            <v>0</v>
          </cell>
          <cell r="M65">
            <v>0</v>
          </cell>
          <cell r="N65">
            <v>0</v>
          </cell>
          <cell r="O65">
            <v>0</v>
          </cell>
          <cell r="P65">
            <v>0</v>
          </cell>
          <cell r="Q65">
            <v>0</v>
          </cell>
          <cell r="R65">
            <v>45.3504</v>
          </cell>
          <cell r="S65">
            <v>45.3504</v>
          </cell>
          <cell r="T65">
            <v>0</v>
          </cell>
          <cell r="U65">
            <v>45.3504</v>
          </cell>
          <cell r="V65">
            <v>45.3504</v>
          </cell>
          <cell r="W65">
            <v>0</v>
          </cell>
          <cell r="X65">
            <v>45.3504</v>
          </cell>
          <cell r="Y65">
            <v>45.3504</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8">
          <cell r="C68" t="str">
            <v>7.9</v>
          </cell>
          <cell r="E68" t="str">
            <v>Pasangan Batu</v>
          </cell>
          <cell r="I68">
            <v>1502.65</v>
          </cell>
          <cell r="J68" t="str">
            <v>M3</v>
          </cell>
          <cell r="K68">
            <v>7.6849999999999996</v>
          </cell>
          <cell r="L68">
            <v>0</v>
          </cell>
          <cell r="M68">
            <v>0</v>
          </cell>
          <cell r="N68">
            <v>0</v>
          </cell>
          <cell r="O68">
            <v>0</v>
          </cell>
          <cell r="P68">
            <v>0</v>
          </cell>
          <cell r="Q68">
            <v>107.33214285714288</v>
          </cell>
          <cell r="R68">
            <v>107.33214285714288</v>
          </cell>
          <cell r="S68">
            <v>107.33214285714288</v>
          </cell>
          <cell r="T68">
            <v>107.33214285714288</v>
          </cell>
          <cell r="U68">
            <v>107.33214285714288</v>
          </cell>
          <cell r="V68">
            <v>107.33214285714288</v>
          </cell>
          <cell r="W68">
            <v>107.33214285714288</v>
          </cell>
          <cell r="X68">
            <v>107.33214285714288</v>
          </cell>
          <cell r="Y68">
            <v>107.33214285714288</v>
          </cell>
          <cell r="Z68">
            <v>107.33214285714288</v>
          </cell>
          <cell r="AA68">
            <v>107.33214285714288</v>
          </cell>
          <cell r="AB68">
            <v>107.33214285714288</v>
          </cell>
          <cell r="AC68">
            <v>107.33214285714288</v>
          </cell>
          <cell r="AD68">
            <v>107.33214285714288</v>
          </cell>
          <cell r="AE68">
            <v>0</v>
          </cell>
          <cell r="AF68">
            <v>0</v>
          </cell>
          <cell r="AG68">
            <v>0</v>
          </cell>
          <cell r="AH68">
            <v>0</v>
          </cell>
          <cell r="AI68">
            <v>0</v>
          </cell>
          <cell r="AJ68">
            <v>0</v>
          </cell>
          <cell r="AK68">
            <v>0</v>
          </cell>
          <cell r="AL68">
            <v>0</v>
          </cell>
          <cell r="AM68">
            <v>0</v>
          </cell>
          <cell r="AN68">
            <v>0</v>
          </cell>
          <cell r="AO68">
            <v>0</v>
          </cell>
        </row>
        <row r="69">
          <cell r="F69">
            <v>1</v>
          </cell>
          <cell r="G69" t="str">
            <v>Mandor</v>
          </cell>
          <cell r="I69">
            <v>0.703125</v>
          </cell>
          <cell r="J69" t="str">
            <v>Jam</v>
          </cell>
          <cell r="L69">
            <v>0</v>
          </cell>
          <cell r="M69">
            <v>0</v>
          </cell>
          <cell r="N69">
            <v>0</v>
          </cell>
          <cell r="O69">
            <v>0</v>
          </cell>
          <cell r="P69">
            <v>0</v>
          </cell>
          <cell r="Q69">
            <v>75.467912946428584</v>
          </cell>
          <cell r="R69">
            <v>75.467912946428584</v>
          </cell>
          <cell r="S69">
            <v>75.467912946428584</v>
          </cell>
          <cell r="T69">
            <v>75.467912946428584</v>
          </cell>
          <cell r="U69">
            <v>75.467912946428584</v>
          </cell>
          <cell r="V69">
            <v>75.467912946428584</v>
          </cell>
          <cell r="W69">
            <v>75.467912946428584</v>
          </cell>
          <cell r="X69">
            <v>75.467912946428584</v>
          </cell>
          <cell r="Y69">
            <v>75.467912946428584</v>
          </cell>
          <cell r="Z69">
            <v>75.467912946428584</v>
          </cell>
          <cell r="AA69">
            <v>75.467912946428584</v>
          </cell>
          <cell r="AB69">
            <v>75.467912946428584</v>
          </cell>
          <cell r="AC69">
            <v>75.467912946428584</v>
          </cell>
          <cell r="AD69">
            <v>75.467912946428584</v>
          </cell>
          <cell r="AE69">
            <v>0</v>
          </cell>
          <cell r="AF69">
            <v>0</v>
          </cell>
          <cell r="AG69">
            <v>0</v>
          </cell>
          <cell r="AH69">
            <v>0</v>
          </cell>
          <cell r="AI69">
            <v>0</v>
          </cell>
          <cell r="AJ69">
            <v>0</v>
          </cell>
          <cell r="AK69">
            <v>0</v>
          </cell>
          <cell r="AL69">
            <v>0</v>
          </cell>
          <cell r="AM69">
            <v>0</v>
          </cell>
          <cell r="AN69">
            <v>0</v>
          </cell>
          <cell r="AO69">
            <v>0</v>
          </cell>
        </row>
        <row r="70">
          <cell r="F70">
            <v>2</v>
          </cell>
          <cell r="G70" t="str">
            <v xml:space="preserve">Pekerja </v>
          </cell>
          <cell r="I70">
            <v>5.625</v>
          </cell>
          <cell r="J70" t="str">
            <v>Jam</v>
          </cell>
          <cell r="L70">
            <v>0</v>
          </cell>
          <cell r="M70">
            <v>0</v>
          </cell>
          <cell r="N70">
            <v>0</v>
          </cell>
          <cell r="O70">
            <v>0</v>
          </cell>
          <cell r="P70">
            <v>0</v>
          </cell>
          <cell r="Q70">
            <v>603.74330357142867</v>
          </cell>
          <cell r="R70">
            <v>603.74330357142867</v>
          </cell>
          <cell r="S70">
            <v>603.74330357142867</v>
          </cell>
          <cell r="T70">
            <v>603.74330357142867</v>
          </cell>
          <cell r="U70">
            <v>603.74330357142867</v>
          </cell>
          <cell r="V70">
            <v>603.74330357142867</v>
          </cell>
          <cell r="W70">
            <v>603.74330357142867</v>
          </cell>
          <cell r="X70">
            <v>603.74330357142867</v>
          </cell>
          <cell r="Y70">
            <v>603.74330357142867</v>
          </cell>
          <cell r="Z70">
            <v>603.74330357142867</v>
          </cell>
          <cell r="AA70">
            <v>603.74330357142867</v>
          </cell>
          <cell r="AB70">
            <v>603.74330357142867</v>
          </cell>
          <cell r="AC70">
            <v>603.74330357142867</v>
          </cell>
          <cell r="AD70">
            <v>603.74330357142867</v>
          </cell>
          <cell r="AE70">
            <v>0</v>
          </cell>
          <cell r="AF70">
            <v>0</v>
          </cell>
          <cell r="AG70">
            <v>0</v>
          </cell>
          <cell r="AH70">
            <v>0</v>
          </cell>
          <cell r="AI70">
            <v>0</v>
          </cell>
          <cell r="AJ70">
            <v>0</v>
          </cell>
          <cell r="AK70">
            <v>0</v>
          </cell>
          <cell r="AL70">
            <v>0</v>
          </cell>
          <cell r="AM70">
            <v>0</v>
          </cell>
          <cell r="AN70">
            <v>0</v>
          </cell>
          <cell r="AO70">
            <v>0</v>
          </cell>
        </row>
        <row r="71">
          <cell r="F71">
            <v>3</v>
          </cell>
          <cell r="G71" t="str">
            <v>Tukang</v>
          </cell>
          <cell r="I71">
            <v>2.8125</v>
          </cell>
          <cell r="J71" t="str">
            <v>Jam</v>
          </cell>
          <cell r="L71">
            <v>0</v>
          </cell>
          <cell r="M71">
            <v>0</v>
          </cell>
          <cell r="N71">
            <v>0</v>
          </cell>
          <cell r="O71">
            <v>0</v>
          </cell>
          <cell r="P71">
            <v>0</v>
          </cell>
          <cell r="Q71">
            <v>301.87165178571433</v>
          </cell>
          <cell r="R71">
            <v>301.87165178571433</v>
          </cell>
          <cell r="S71">
            <v>301.87165178571433</v>
          </cell>
          <cell r="T71">
            <v>301.87165178571433</v>
          </cell>
          <cell r="U71">
            <v>301.87165178571433</v>
          </cell>
          <cell r="V71">
            <v>301.87165178571433</v>
          </cell>
          <cell r="W71">
            <v>301.87165178571433</v>
          </cell>
          <cell r="X71">
            <v>301.87165178571433</v>
          </cell>
          <cell r="Y71">
            <v>301.87165178571433</v>
          </cell>
          <cell r="Z71">
            <v>301.87165178571433</v>
          </cell>
          <cell r="AA71">
            <v>301.87165178571433</v>
          </cell>
          <cell r="AB71">
            <v>301.87165178571433</v>
          </cell>
          <cell r="AC71">
            <v>301.87165178571433</v>
          </cell>
          <cell r="AD71">
            <v>301.87165178571433</v>
          </cell>
          <cell r="AE71">
            <v>0</v>
          </cell>
          <cell r="AF71">
            <v>0</v>
          </cell>
          <cell r="AG71">
            <v>0</v>
          </cell>
          <cell r="AH71">
            <v>0</v>
          </cell>
          <cell r="AI71">
            <v>0</v>
          </cell>
          <cell r="AJ71">
            <v>0</v>
          </cell>
          <cell r="AK71">
            <v>0</v>
          </cell>
          <cell r="AL71">
            <v>0</v>
          </cell>
          <cell r="AM71">
            <v>0</v>
          </cell>
          <cell r="AN71">
            <v>0</v>
          </cell>
          <cell r="AO71">
            <v>0</v>
          </cell>
        </row>
        <row r="72">
          <cell r="C72" t="str">
            <v>DIV. IX</v>
          </cell>
          <cell r="E72" t="str">
            <v>PEKERJAAN HARIAN</v>
          </cell>
          <cell r="I72">
            <v>1</v>
          </cell>
          <cell r="K72">
            <v>0.29299999999999998</v>
          </cell>
          <cell r="L72">
            <v>0</v>
          </cell>
          <cell r="M72">
            <v>0</v>
          </cell>
          <cell r="N72">
            <v>0</v>
          </cell>
          <cell r="O72">
            <v>0</v>
          </cell>
          <cell r="P72">
            <v>3.8461538461538464E-2</v>
          </cell>
          <cell r="Q72">
            <v>3.8461538461538464E-2</v>
          </cell>
          <cell r="R72">
            <v>3.8461538461538464E-2</v>
          </cell>
          <cell r="S72">
            <v>3.8461538461538464E-2</v>
          </cell>
          <cell r="T72">
            <v>3.8461538461538464E-2</v>
          </cell>
          <cell r="U72">
            <v>3.8461538461538464E-2</v>
          </cell>
          <cell r="V72">
            <v>3.8461538461538464E-2</v>
          </cell>
          <cell r="W72">
            <v>3.8461538461538464E-2</v>
          </cell>
          <cell r="X72">
            <v>3.8461538461538464E-2</v>
          </cell>
          <cell r="Y72">
            <v>3.8461538461538464E-2</v>
          </cell>
          <cell r="Z72">
            <v>3.8461538461538464E-2</v>
          </cell>
          <cell r="AA72">
            <v>3.8461538461538464E-2</v>
          </cell>
          <cell r="AB72">
            <v>3.8461538461538464E-2</v>
          </cell>
          <cell r="AC72">
            <v>3.8461538461538464E-2</v>
          </cell>
          <cell r="AD72">
            <v>3.8461538461538464E-2</v>
          </cell>
          <cell r="AE72">
            <v>3.8461538461538464E-2</v>
          </cell>
          <cell r="AF72">
            <v>3.8461538461538464E-2</v>
          </cell>
          <cell r="AG72">
            <v>3.8461538461538464E-2</v>
          </cell>
          <cell r="AH72">
            <v>3.8461538461538464E-2</v>
          </cell>
          <cell r="AI72">
            <v>3.3018846153846154E-3</v>
          </cell>
          <cell r="AJ72">
            <v>3.8461538461538464E-2</v>
          </cell>
          <cell r="AK72">
            <v>3.8461538461538464E-2</v>
          </cell>
          <cell r="AL72">
            <v>3.8461538461538464E-2</v>
          </cell>
          <cell r="AM72">
            <v>3.8461538461538464E-2</v>
          </cell>
          <cell r="AN72">
            <v>3.8461538461538464E-2</v>
          </cell>
          <cell r="AO72">
            <v>3.8461538461538464E-2</v>
          </cell>
        </row>
        <row r="74">
          <cell r="F74" t="str">
            <v>PRODUK STONE CRUSHER</v>
          </cell>
          <cell r="I74">
            <v>6274</v>
          </cell>
          <cell r="J74" t="str">
            <v>M3</v>
          </cell>
          <cell r="L74">
            <v>0</v>
          </cell>
          <cell r="M74">
            <v>0</v>
          </cell>
          <cell r="N74">
            <v>784.25</v>
          </cell>
          <cell r="O74">
            <v>784.25</v>
          </cell>
          <cell r="P74">
            <v>784.25</v>
          </cell>
          <cell r="Q74">
            <v>784.25</v>
          </cell>
          <cell r="R74">
            <v>784.25</v>
          </cell>
          <cell r="S74">
            <v>784.25</v>
          </cell>
          <cell r="T74">
            <v>784.25</v>
          </cell>
          <cell r="U74">
            <v>784.25</v>
          </cell>
          <cell r="V74">
            <v>0</v>
          </cell>
          <cell r="W74">
            <v>0</v>
          </cell>
          <cell r="X74">
            <v>0</v>
          </cell>
          <cell r="Y74">
            <v>0</v>
          </cell>
          <cell r="Z74">
            <v>0</v>
          </cell>
          <cell r="AA74">
            <v>0</v>
          </cell>
          <cell r="AB74">
            <v>0</v>
          </cell>
          <cell r="AC74">
            <v>0</v>
          </cell>
          <cell r="AD74">
            <v>0</v>
          </cell>
          <cell r="AE74">
            <v>0</v>
          </cell>
          <cell r="AJ74">
            <v>0</v>
          </cell>
          <cell r="AK74">
            <v>0</v>
          </cell>
          <cell r="AL74">
            <v>0</v>
          </cell>
          <cell r="AM74">
            <v>0</v>
          </cell>
          <cell r="AN74">
            <v>0</v>
          </cell>
          <cell r="AO74">
            <v>0</v>
          </cell>
        </row>
        <row r="75">
          <cell r="F75">
            <v>1</v>
          </cell>
          <cell r="G75" t="str">
            <v>Pekerja</v>
          </cell>
          <cell r="I75">
            <v>6</v>
          </cell>
          <cell r="J75" t="str">
            <v>Jam</v>
          </cell>
          <cell r="L75">
            <v>0</v>
          </cell>
          <cell r="M75">
            <v>0</v>
          </cell>
          <cell r="N75">
            <v>4705.5</v>
          </cell>
          <cell r="O75">
            <v>4705.5</v>
          </cell>
          <cell r="P75">
            <v>4705.5</v>
          </cell>
          <cell r="Q75">
            <v>4705.5</v>
          </cell>
          <cell r="R75">
            <v>4705.5</v>
          </cell>
          <cell r="S75">
            <v>4705.5</v>
          </cell>
          <cell r="T75">
            <v>4705.5</v>
          </cell>
          <cell r="U75">
            <v>4705.5</v>
          </cell>
          <cell r="V75">
            <v>0</v>
          </cell>
          <cell r="W75">
            <v>0</v>
          </cell>
          <cell r="X75">
            <v>0</v>
          </cell>
          <cell r="Y75">
            <v>0</v>
          </cell>
          <cell r="Z75">
            <v>0</v>
          </cell>
          <cell r="AA75">
            <v>0</v>
          </cell>
          <cell r="AB75">
            <v>0</v>
          </cell>
          <cell r="AC75">
            <v>0</v>
          </cell>
          <cell r="AD75">
            <v>0</v>
          </cell>
          <cell r="AE75">
            <v>0</v>
          </cell>
          <cell r="AJ75">
            <v>0</v>
          </cell>
          <cell r="AK75">
            <v>0</v>
          </cell>
          <cell r="AL75">
            <v>0</v>
          </cell>
          <cell r="AM75">
            <v>0</v>
          </cell>
          <cell r="AN75">
            <v>0</v>
          </cell>
          <cell r="AO75">
            <v>0</v>
          </cell>
        </row>
        <row r="76">
          <cell r="F76">
            <v>2</v>
          </cell>
          <cell r="G76" t="str">
            <v>Mandor</v>
          </cell>
          <cell r="I76">
            <v>1</v>
          </cell>
          <cell r="J76" t="str">
            <v>Jam</v>
          </cell>
          <cell r="L76">
            <v>0</v>
          </cell>
          <cell r="M76">
            <v>0</v>
          </cell>
          <cell r="N76">
            <v>784.25</v>
          </cell>
          <cell r="O76">
            <v>784.25</v>
          </cell>
          <cell r="P76">
            <v>784.25</v>
          </cell>
          <cell r="Q76">
            <v>784.25</v>
          </cell>
          <cell r="R76">
            <v>784.25</v>
          </cell>
          <cell r="S76">
            <v>784.25</v>
          </cell>
          <cell r="T76">
            <v>784.25</v>
          </cell>
          <cell r="U76">
            <v>784.25</v>
          </cell>
          <cell r="V76">
            <v>0</v>
          </cell>
          <cell r="W76">
            <v>0</v>
          </cell>
          <cell r="X76">
            <v>0</v>
          </cell>
          <cell r="Y76">
            <v>0</v>
          </cell>
          <cell r="Z76">
            <v>0</v>
          </cell>
          <cell r="AA76">
            <v>0</v>
          </cell>
          <cell r="AB76">
            <v>0</v>
          </cell>
          <cell r="AC76">
            <v>0</v>
          </cell>
          <cell r="AD76">
            <v>0</v>
          </cell>
          <cell r="AE76">
            <v>0</v>
          </cell>
          <cell r="AJ76">
            <v>0</v>
          </cell>
          <cell r="AK76">
            <v>0</v>
          </cell>
          <cell r="AL76">
            <v>0</v>
          </cell>
          <cell r="AM76">
            <v>0</v>
          </cell>
          <cell r="AN76">
            <v>0</v>
          </cell>
          <cell r="AO76">
            <v>0</v>
          </cell>
        </row>
        <row r="78">
          <cell r="K78">
            <v>100</v>
          </cell>
        </row>
        <row r="80">
          <cell r="AH80" t="str">
            <v>Kupang, 25 Januari 2008</v>
          </cell>
        </row>
        <row r="82">
          <cell r="AK82" t="str">
            <v>PT. HUTAMA MITRA NUSANTARA</v>
          </cell>
        </row>
        <row r="89">
          <cell r="AK89" t="str">
            <v>ABDUL RAHMAN</v>
          </cell>
        </row>
        <row r="90">
          <cell r="AK90" t="str">
            <v>Direktur</v>
          </cell>
        </row>
        <row r="92">
          <cell r="C92" t="str">
            <v>PERHITUNGAN KEBUTUHAN TENAGA  KERJA</v>
          </cell>
        </row>
        <row r="94">
          <cell r="C94" t="str">
            <v>No. Paket Kontrak</v>
          </cell>
          <cell r="F94" t="str">
            <v>:</v>
          </cell>
          <cell r="G94">
            <v>0</v>
          </cell>
        </row>
        <row r="95">
          <cell r="C95" t="str">
            <v>Nama Paket</v>
          </cell>
          <cell r="F95" t="str">
            <v>:</v>
          </cell>
          <cell r="G95" t="str">
            <v>Pembangunan Jalan Oekabiti-Oemoro-Panite</v>
          </cell>
        </row>
        <row r="96">
          <cell r="C96" t="str">
            <v>Prop/Kab/Kodya</v>
          </cell>
          <cell r="F96" t="str">
            <v>:</v>
          </cell>
          <cell r="G96" t="str">
            <v>Nusa Tenggara Timur / Kab. Kupang</v>
          </cell>
        </row>
        <row r="97">
          <cell r="C97" t="str">
            <v>Panjang Efektif</v>
          </cell>
          <cell r="F97" t="str">
            <v>:</v>
          </cell>
          <cell r="G97">
            <v>10.5</v>
          </cell>
          <cell r="H97" t="str">
            <v>Km</v>
          </cell>
        </row>
        <row r="98">
          <cell r="C98" t="str">
            <v>Nama Peserta Lelang</v>
          </cell>
          <cell r="F98" t="str">
            <v>:</v>
          </cell>
          <cell r="G98" t="str">
            <v>PT. HUTAMA MITRA NUSANTARA</v>
          </cell>
        </row>
        <row r="99">
          <cell r="D99" t="str">
            <v/>
          </cell>
          <cell r="I99" t="str">
            <v/>
          </cell>
          <cell r="L99" t="str">
            <v>JANGKA WAKTU PELAKSANAAN</v>
          </cell>
        </row>
        <row r="100">
          <cell r="C100" t="str">
            <v>NO.</v>
          </cell>
          <cell r="D100" t="str">
            <v/>
          </cell>
          <cell r="E100" t="str">
            <v>JENIS PEKERJAAN</v>
          </cell>
          <cell r="I100" t="str">
            <v>JUMLAH</v>
          </cell>
          <cell r="L100" t="str">
            <v>BULAN KE-1</v>
          </cell>
          <cell r="P100" t="str">
            <v>BULAN KE-2</v>
          </cell>
          <cell r="T100" t="str">
            <v>BULAN KE-3</v>
          </cell>
          <cell r="Y100" t="str">
            <v>BULAN KE-4</v>
          </cell>
          <cell r="AC100" t="str">
            <v>BULAN KE-5</v>
          </cell>
          <cell r="AG100" t="str">
            <v>BULAN KE-6</v>
          </cell>
          <cell r="AL100" t="str">
            <v>BULAN KE-7</v>
          </cell>
          <cell r="AP100" t="str">
            <v>KET</v>
          </cell>
        </row>
        <row r="101">
          <cell r="K101" t="str">
            <v/>
          </cell>
          <cell r="L101">
            <v>1</v>
          </cell>
          <cell r="M101">
            <v>2</v>
          </cell>
          <cell r="N101">
            <v>3</v>
          </cell>
          <cell r="O101">
            <v>4</v>
          </cell>
          <cell r="P101">
            <v>1</v>
          </cell>
          <cell r="Q101">
            <v>2</v>
          </cell>
          <cell r="R101">
            <v>3</v>
          </cell>
          <cell r="S101">
            <v>4</v>
          </cell>
          <cell r="T101">
            <v>1</v>
          </cell>
          <cell r="U101">
            <v>2</v>
          </cell>
          <cell r="V101">
            <v>3</v>
          </cell>
          <cell r="W101">
            <v>4</v>
          </cell>
          <cell r="X101">
            <v>5</v>
          </cell>
          <cell r="Y101">
            <v>1</v>
          </cell>
          <cell r="Z101">
            <v>2</v>
          </cell>
          <cell r="AA101">
            <v>3</v>
          </cell>
          <cell r="AB101">
            <v>4</v>
          </cell>
          <cell r="AC101">
            <v>1</v>
          </cell>
          <cell r="AD101">
            <v>2</v>
          </cell>
          <cell r="AE101">
            <v>3</v>
          </cell>
          <cell r="AF101">
            <v>4</v>
          </cell>
          <cell r="AG101">
            <v>1</v>
          </cell>
          <cell r="AH101">
            <v>2</v>
          </cell>
          <cell r="AI101">
            <v>3</v>
          </cell>
          <cell r="AJ101">
            <v>4</v>
          </cell>
          <cell r="AK101">
            <v>5</v>
          </cell>
          <cell r="AL101">
            <v>1</v>
          </cell>
          <cell r="AM101">
            <v>2</v>
          </cell>
          <cell r="AN101">
            <v>3</v>
          </cell>
          <cell r="AO101">
            <v>4</v>
          </cell>
        </row>
        <row r="102">
          <cell r="C102" t="str">
            <v>I.</v>
          </cell>
          <cell r="E102" t="str">
            <v>TENAGA KERJA UMUM</v>
          </cell>
        </row>
        <row r="103">
          <cell r="C103">
            <v>1</v>
          </cell>
          <cell r="E103" t="str">
            <v>Mandor</v>
          </cell>
          <cell r="I103">
            <v>3291.1948053342394</v>
          </cell>
          <cell r="J103" t="str">
            <v>Jam</v>
          </cell>
          <cell r="L103">
            <v>0</v>
          </cell>
          <cell r="M103">
            <v>0</v>
          </cell>
          <cell r="N103">
            <v>784.25</v>
          </cell>
          <cell r="O103">
            <v>784.25</v>
          </cell>
          <cell r="P103">
            <v>822.28390073936009</v>
          </cell>
          <cell r="Q103">
            <v>900.41090459487964</v>
          </cell>
          <cell r="R103">
            <v>945.88352870257199</v>
          </cell>
          <cell r="S103">
            <v>945.88352870257199</v>
          </cell>
          <cell r="T103">
            <v>910.88769038746875</v>
          </cell>
          <cell r="U103">
            <v>918.78273038746875</v>
          </cell>
          <cell r="V103">
            <v>126.25871887230271</v>
          </cell>
          <cell r="W103">
            <v>118.36367887230271</v>
          </cell>
          <cell r="X103">
            <v>138.83434020563604</v>
          </cell>
          <cell r="Y103">
            <v>170.40996153896936</v>
          </cell>
          <cell r="Z103">
            <v>206.84825487230273</v>
          </cell>
          <cell r="AA103">
            <v>286.14007529412095</v>
          </cell>
          <cell r="AB103">
            <v>299.56765190502995</v>
          </cell>
          <cell r="AC103">
            <v>373.53856323593902</v>
          </cell>
          <cell r="AD103">
            <v>354.7497711820929</v>
          </cell>
          <cell r="AE103">
            <v>271.30185823566438</v>
          </cell>
          <cell r="AF103">
            <v>244.53306618181819</v>
          </cell>
          <cell r="AG103">
            <v>244.53306618181819</v>
          </cell>
          <cell r="AH103">
            <v>244.53306618181819</v>
          </cell>
          <cell r="AI103">
            <v>1108.4452251199302</v>
          </cell>
          <cell r="AJ103">
            <v>200.19973284848484</v>
          </cell>
          <cell r="AK103">
            <v>160.93306404848482</v>
          </cell>
          <cell r="AL103">
            <v>96.07138104242425</v>
          </cell>
          <cell r="AM103">
            <v>54.728348606060607</v>
          </cell>
          <cell r="AN103">
            <v>12.575621333333332</v>
          </cell>
          <cell r="AO103">
            <v>0</v>
          </cell>
        </row>
        <row r="104">
          <cell r="E104" t="str">
            <v>Jumlah rata-rata / Minggu</v>
          </cell>
          <cell r="I104">
            <v>12</v>
          </cell>
          <cell r="J104" t="str">
            <v>Orang</v>
          </cell>
          <cell r="L104">
            <v>0</v>
          </cell>
          <cell r="M104">
            <v>0</v>
          </cell>
          <cell r="N104">
            <v>22</v>
          </cell>
          <cell r="O104">
            <v>22</v>
          </cell>
          <cell r="P104">
            <v>23</v>
          </cell>
          <cell r="Q104">
            <v>26</v>
          </cell>
          <cell r="R104">
            <v>27</v>
          </cell>
          <cell r="S104">
            <v>27</v>
          </cell>
          <cell r="T104">
            <v>26</v>
          </cell>
          <cell r="U104">
            <v>26</v>
          </cell>
          <cell r="V104">
            <v>4</v>
          </cell>
          <cell r="W104">
            <v>3</v>
          </cell>
          <cell r="X104">
            <v>4</v>
          </cell>
          <cell r="Y104">
            <v>5</v>
          </cell>
          <cell r="Z104">
            <v>6</v>
          </cell>
          <cell r="AA104">
            <v>8</v>
          </cell>
          <cell r="AB104">
            <v>9</v>
          </cell>
          <cell r="AC104">
            <v>11</v>
          </cell>
          <cell r="AD104">
            <v>10</v>
          </cell>
          <cell r="AE104">
            <v>8</v>
          </cell>
          <cell r="AF104">
            <v>7</v>
          </cell>
          <cell r="AG104">
            <v>7</v>
          </cell>
          <cell r="AH104">
            <v>7</v>
          </cell>
          <cell r="AI104">
            <v>32</v>
          </cell>
          <cell r="AJ104">
            <v>6</v>
          </cell>
          <cell r="AK104">
            <v>5</v>
          </cell>
          <cell r="AL104">
            <v>3</v>
          </cell>
          <cell r="AM104">
            <v>2</v>
          </cell>
          <cell r="AN104">
            <v>0</v>
          </cell>
          <cell r="AO104">
            <v>0</v>
          </cell>
        </row>
        <row r="105">
          <cell r="C105">
            <v>2</v>
          </cell>
          <cell r="E105" t="str">
            <v>Pekerja</v>
          </cell>
          <cell r="I105">
            <v>19578.300622086514</v>
          </cell>
          <cell r="J105" t="str">
            <v>Jam</v>
          </cell>
          <cell r="L105">
            <v>0</v>
          </cell>
          <cell r="M105">
            <v>0</v>
          </cell>
          <cell r="N105">
            <v>4705.5</v>
          </cell>
          <cell r="O105">
            <v>4705.5</v>
          </cell>
          <cell r="P105">
            <v>4919.419030604945</v>
          </cell>
          <cell r="Q105">
            <v>5247.8815914815677</v>
          </cell>
          <cell r="R105">
            <v>5681.4878325584914</v>
          </cell>
          <cell r="S105">
            <v>5681.4878325584914</v>
          </cell>
          <cell r="T105">
            <v>5485.9733801354514</v>
          </cell>
          <cell r="U105">
            <v>5543.8037801354512</v>
          </cell>
          <cell r="V105">
            <v>788.65971104445566</v>
          </cell>
          <cell r="W105">
            <v>730.82931104445561</v>
          </cell>
          <cell r="X105">
            <v>913.51766571112239</v>
          </cell>
          <cell r="Y105">
            <v>1228.3756203777891</v>
          </cell>
          <cell r="Z105">
            <v>1613.8785537111225</v>
          </cell>
          <cell r="AA105">
            <v>2402.6167576093039</v>
          </cell>
          <cell r="AB105">
            <v>2534.5944283583954</v>
          </cell>
          <cell r="AC105">
            <v>3271.2635413474868</v>
          </cell>
          <cell r="AD105">
            <v>3083.3756208090249</v>
          </cell>
          <cell r="AE105">
            <v>2702.8439690233099</v>
          </cell>
          <cell r="AF105">
            <v>2436.2960484848486</v>
          </cell>
          <cell r="AG105">
            <v>2436.2960484848486</v>
          </cell>
          <cell r="AH105">
            <v>2436.2960484848486</v>
          </cell>
          <cell r="AI105">
            <v>10946.573043731958</v>
          </cell>
          <cell r="AJ105">
            <v>1992.9627151515151</v>
          </cell>
          <cell r="AK105">
            <v>1603.1912655515152</v>
          </cell>
          <cell r="AL105">
            <v>956.92031335757588</v>
          </cell>
          <cell r="AM105">
            <v>546.38522739393943</v>
          </cell>
          <cell r="AN105">
            <v>124.85795466666667</v>
          </cell>
          <cell r="AO105">
            <v>0</v>
          </cell>
        </row>
        <row r="106">
          <cell r="E106" t="str">
            <v>Jumlah rata-rata / Minggu</v>
          </cell>
          <cell r="I106">
            <v>86</v>
          </cell>
          <cell r="J106" t="str">
            <v>Orang</v>
          </cell>
          <cell r="L106">
            <v>0</v>
          </cell>
          <cell r="M106">
            <v>0</v>
          </cell>
          <cell r="N106">
            <v>134</v>
          </cell>
          <cell r="O106">
            <v>134</v>
          </cell>
          <cell r="P106">
            <v>141</v>
          </cell>
          <cell r="Q106">
            <v>150</v>
          </cell>
          <cell r="R106">
            <v>162</v>
          </cell>
          <cell r="S106">
            <v>162</v>
          </cell>
          <cell r="T106">
            <v>157</v>
          </cell>
          <cell r="U106">
            <v>158</v>
          </cell>
          <cell r="V106">
            <v>23</v>
          </cell>
          <cell r="W106">
            <v>21</v>
          </cell>
          <cell r="X106">
            <v>26</v>
          </cell>
          <cell r="Y106">
            <v>35</v>
          </cell>
          <cell r="Z106">
            <v>46</v>
          </cell>
          <cell r="AA106">
            <v>69</v>
          </cell>
          <cell r="AB106">
            <v>72</v>
          </cell>
          <cell r="AC106">
            <v>93</v>
          </cell>
          <cell r="AD106">
            <v>88</v>
          </cell>
          <cell r="AE106">
            <v>77</v>
          </cell>
          <cell r="AF106">
            <v>70</v>
          </cell>
          <cell r="AG106">
            <v>70</v>
          </cell>
          <cell r="AH106">
            <v>70</v>
          </cell>
          <cell r="AI106">
            <v>313</v>
          </cell>
          <cell r="AJ106">
            <v>57</v>
          </cell>
          <cell r="AK106">
            <v>46</v>
          </cell>
          <cell r="AL106">
            <v>27</v>
          </cell>
          <cell r="AM106">
            <v>16</v>
          </cell>
          <cell r="AN106">
            <v>4</v>
          </cell>
          <cell r="AO106">
            <v>0</v>
          </cell>
        </row>
        <row r="107">
          <cell r="C107">
            <v>3</v>
          </cell>
          <cell r="E107" t="str">
            <v>Tukang</v>
          </cell>
          <cell r="I107">
            <v>503.66852678571433</v>
          </cell>
          <cell r="J107" t="str">
            <v>Jam</v>
          </cell>
          <cell r="L107">
            <v>0</v>
          </cell>
          <cell r="M107">
            <v>0</v>
          </cell>
          <cell r="N107">
            <v>0</v>
          </cell>
          <cell r="O107">
            <v>0</v>
          </cell>
          <cell r="P107">
            <v>100.8984375</v>
          </cell>
          <cell r="Q107">
            <v>402.77008928571433</v>
          </cell>
          <cell r="R107">
            <v>465.17008928571431</v>
          </cell>
          <cell r="S107">
            <v>465.17008928571431</v>
          </cell>
          <cell r="T107">
            <v>301.87165178571433</v>
          </cell>
          <cell r="U107">
            <v>364.27165178571431</v>
          </cell>
          <cell r="V107">
            <v>364.27165178571431</v>
          </cell>
          <cell r="W107">
            <v>301.87165178571433</v>
          </cell>
          <cell r="X107">
            <v>364.27165178571431</v>
          </cell>
          <cell r="Y107">
            <v>364.27165178571431</v>
          </cell>
          <cell r="Z107">
            <v>301.87165178571433</v>
          </cell>
          <cell r="AA107">
            <v>301.87165178571433</v>
          </cell>
          <cell r="AB107">
            <v>301.87165178571433</v>
          </cell>
          <cell r="AC107">
            <v>301.87165178571433</v>
          </cell>
          <cell r="AD107">
            <v>301.87165178571433</v>
          </cell>
          <cell r="AE107">
            <v>0</v>
          </cell>
          <cell r="AF107">
            <v>0</v>
          </cell>
          <cell r="AG107">
            <v>0</v>
          </cell>
          <cell r="AH107">
            <v>0</v>
          </cell>
          <cell r="AI107">
            <v>0</v>
          </cell>
          <cell r="AJ107">
            <v>0</v>
          </cell>
          <cell r="AK107">
            <v>0</v>
          </cell>
          <cell r="AL107">
            <v>0</v>
          </cell>
          <cell r="AM107">
            <v>0</v>
          </cell>
          <cell r="AN107">
            <v>0</v>
          </cell>
          <cell r="AO107">
            <v>0</v>
          </cell>
        </row>
        <row r="108">
          <cell r="E108" t="str">
            <v>Jumlah rata-rata / Minggu</v>
          </cell>
          <cell r="I108">
            <v>5</v>
          </cell>
          <cell r="J108" t="str">
            <v>Orang</v>
          </cell>
          <cell r="L108">
            <v>0</v>
          </cell>
          <cell r="M108">
            <v>0</v>
          </cell>
          <cell r="N108">
            <v>0</v>
          </cell>
          <cell r="O108">
            <v>0</v>
          </cell>
          <cell r="P108">
            <v>3</v>
          </cell>
          <cell r="Q108">
            <v>12</v>
          </cell>
          <cell r="R108">
            <v>13</v>
          </cell>
          <cell r="S108">
            <v>13</v>
          </cell>
          <cell r="T108">
            <v>9</v>
          </cell>
          <cell r="U108">
            <v>10</v>
          </cell>
          <cell r="V108">
            <v>10</v>
          </cell>
          <cell r="W108">
            <v>9</v>
          </cell>
          <cell r="X108">
            <v>10</v>
          </cell>
          <cell r="Y108">
            <v>10</v>
          </cell>
          <cell r="Z108">
            <v>9</v>
          </cell>
          <cell r="AA108">
            <v>9</v>
          </cell>
          <cell r="AB108">
            <v>9</v>
          </cell>
          <cell r="AC108">
            <v>9</v>
          </cell>
          <cell r="AD108">
            <v>9</v>
          </cell>
          <cell r="AE108">
            <v>0</v>
          </cell>
          <cell r="AF108">
            <v>0</v>
          </cell>
          <cell r="AG108">
            <v>0</v>
          </cell>
          <cell r="AH108">
            <v>0</v>
          </cell>
          <cell r="AI108">
            <v>0</v>
          </cell>
          <cell r="AJ108">
            <v>0</v>
          </cell>
          <cell r="AK108">
            <v>0</v>
          </cell>
          <cell r="AL108">
            <v>0</v>
          </cell>
          <cell r="AM108">
            <v>0</v>
          </cell>
          <cell r="AN108">
            <v>0</v>
          </cell>
          <cell r="AO108">
            <v>0</v>
          </cell>
        </row>
        <row r="109">
          <cell r="C109" t="str">
            <v>II.</v>
          </cell>
          <cell r="E109" t="str">
            <v>PERSONIL INTI</v>
          </cell>
        </row>
        <row r="110">
          <cell r="C110" t="str">
            <v>No.</v>
          </cell>
          <cell r="E110" t="str">
            <v>N  A  M  A</v>
          </cell>
          <cell r="H110" t="str">
            <v>JABATAN</v>
          </cell>
          <cell r="I110" t="str">
            <v>JUMLAH</v>
          </cell>
          <cell r="L110" t="str">
            <v>BULAN KE-1</v>
          </cell>
          <cell r="P110" t="str">
            <v>BULAN KE-2</v>
          </cell>
          <cell r="T110" t="str">
            <v>BULAN KE-3</v>
          </cell>
          <cell r="Y110" t="str">
            <v>BULAN KE-4</v>
          </cell>
          <cell r="AC110" t="str">
            <v>BULAN KE-5</v>
          </cell>
          <cell r="AG110" t="str">
            <v>BULAN KE-6</v>
          </cell>
          <cell r="AL110" t="str">
            <v>BULAN KE-7</v>
          </cell>
        </row>
        <row r="111">
          <cell r="C111">
            <v>1</v>
          </cell>
          <cell r="E111" t="str">
            <v>Jan P. A.  Latunussa, ST</v>
          </cell>
          <cell r="H111" t="str">
            <v>General Superintendent</v>
          </cell>
          <cell r="I111">
            <v>1</v>
          </cell>
          <cell r="J111" t="str">
            <v>Orang</v>
          </cell>
        </row>
        <row r="112">
          <cell r="C112">
            <v>2</v>
          </cell>
          <cell r="E112" t="str">
            <v>B.Armstrong, ST</v>
          </cell>
          <cell r="H112" t="str">
            <v>Highway Engineer</v>
          </cell>
          <cell r="I112">
            <v>1</v>
          </cell>
          <cell r="J112" t="str">
            <v>Orang</v>
          </cell>
        </row>
        <row r="113">
          <cell r="C113">
            <v>3</v>
          </cell>
          <cell r="E113" t="str">
            <v>Andreas A.K. Fernandez, ST</v>
          </cell>
          <cell r="H113" t="str">
            <v>Material Engineer</v>
          </cell>
          <cell r="I113">
            <v>1</v>
          </cell>
          <cell r="J113" t="str">
            <v>Orang</v>
          </cell>
        </row>
        <row r="114">
          <cell r="C114">
            <v>4</v>
          </cell>
          <cell r="E114" t="str">
            <v xml:space="preserve"> Titik Agustria, A.md</v>
          </cell>
          <cell r="H114" t="str">
            <v>Keuangan</v>
          </cell>
          <cell r="I114">
            <v>1</v>
          </cell>
          <cell r="J114" t="str">
            <v>Orang</v>
          </cell>
        </row>
        <row r="115">
          <cell r="C115">
            <v>5</v>
          </cell>
          <cell r="E115" t="str">
            <v xml:space="preserve"> Muhammad Rizal</v>
          </cell>
          <cell r="H115" t="str">
            <v>Logistik &amp; Peralatan</v>
          </cell>
          <cell r="I115">
            <v>1</v>
          </cell>
          <cell r="J115" t="str">
            <v>Orang</v>
          </cell>
        </row>
        <row r="116">
          <cell r="C116">
            <v>6</v>
          </cell>
          <cell r="E116" t="str">
            <v>W.S. Seda, A.Md</v>
          </cell>
          <cell r="H116" t="str">
            <v>Koord.Pelaksana</v>
          </cell>
          <cell r="I116">
            <v>1</v>
          </cell>
          <cell r="J116" t="str">
            <v>Orang</v>
          </cell>
        </row>
        <row r="117">
          <cell r="C117">
            <v>7</v>
          </cell>
          <cell r="E117" t="str">
            <v xml:space="preserve"> M. Nurwinas Wanto</v>
          </cell>
          <cell r="H117" t="str">
            <v>Pelaksana I</v>
          </cell>
          <cell r="I117">
            <v>1</v>
          </cell>
          <cell r="J117" t="str">
            <v>Orang</v>
          </cell>
        </row>
        <row r="118">
          <cell r="C118">
            <v>8</v>
          </cell>
          <cell r="E118" t="str">
            <v>Eusebedus  Seda</v>
          </cell>
          <cell r="H118" t="str">
            <v>Pelaksana II</v>
          </cell>
          <cell r="I118">
            <v>1</v>
          </cell>
          <cell r="J118" t="str">
            <v>Orang</v>
          </cell>
        </row>
        <row r="119">
          <cell r="C119">
            <v>8</v>
          </cell>
          <cell r="E119" t="str">
            <v xml:space="preserve"> Soul Silius Lopulalan</v>
          </cell>
          <cell r="H119" t="str">
            <v>Pelaksana II</v>
          </cell>
          <cell r="I119">
            <v>1</v>
          </cell>
          <cell r="J119" t="str">
            <v>Orang</v>
          </cell>
        </row>
        <row r="120">
          <cell r="C120">
            <v>9</v>
          </cell>
          <cell r="E120" t="str">
            <v xml:space="preserve"> Arif Adi Mulyo Azhari</v>
          </cell>
          <cell r="H120" t="str">
            <v>Perencanaan &amp; Teknik</v>
          </cell>
          <cell r="I120">
            <v>1</v>
          </cell>
          <cell r="J120" t="str">
            <v>Orang</v>
          </cell>
        </row>
        <row r="121">
          <cell r="C121">
            <v>10</v>
          </cell>
          <cell r="E121" t="str">
            <v xml:space="preserve"> Frangklin JP Pailo</v>
          </cell>
          <cell r="H121" t="str">
            <v>Surveyor</v>
          </cell>
          <cell r="I121">
            <v>1</v>
          </cell>
          <cell r="J121" t="str">
            <v>Orang</v>
          </cell>
        </row>
        <row r="122">
          <cell r="C122">
            <v>11</v>
          </cell>
          <cell r="H122" t="str">
            <v>Surveyor</v>
          </cell>
          <cell r="I122">
            <v>1</v>
          </cell>
          <cell r="J122" t="str">
            <v>Orang</v>
          </cell>
        </row>
        <row r="125">
          <cell r="AK125" t="str">
            <v>Kupang, 25 Januari 2008</v>
          </cell>
        </row>
        <row r="127">
          <cell r="AK127" t="str">
            <v>PT. HUTAMA MITRA NUSANTARA</v>
          </cell>
        </row>
        <row r="134">
          <cell r="AK134" t="str">
            <v>ABDUL RAHMAN</v>
          </cell>
        </row>
        <row r="135">
          <cell r="AK135" t="str">
            <v>Direktur</v>
          </cell>
        </row>
        <row r="147">
          <cell r="C147" t="str">
            <v>JADWAL  PEMAKAIAN  PERALATAN</v>
          </cell>
        </row>
        <row r="148">
          <cell r="C148" t="str">
            <v>No. Paket Kontrak</v>
          </cell>
          <cell r="F148" t="str">
            <v>:</v>
          </cell>
          <cell r="G148">
            <v>0</v>
          </cell>
        </row>
        <row r="149">
          <cell r="C149" t="str">
            <v>Nama Paket</v>
          </cell>
          <cell r="F149" t="str">
            <v>:</v>
          </cell>
          <cell r="G149" t="str">
            <v>Pembangunan Jalan Oekabiti-Oemoro-Panite</v>
          </cell>
        </row>
        <row r="150">
          <cell r="C150" t="str">
            <v>Prop/Kab/Kodya</v>
          </cell>
          <cell r="F150" t="str">
            <v>:</v>
          </cell>
          <cell r="G150" t="str">
            <v>Nusa Tenggara Timur / Kab. Kupang</v>
          </cell>
        </row>
        <row r="151">
          <cell r="C151" t="str">
            <v>Panjang Efektif</v>
          </cell>
          <cell r="F151" t="str">
            <v>:</v>
          </cell>
          <cell r="G151">
            <v>10.5</v>
          </cell>
          <cell r="H151" t="str">
            <v>Km</v>
          </cell>
        </row>
        <row r="152">
          <cell r="C152" t="str">
            <v>Kontraktor Pelaksana</v>
          </cell>
          <cell r="F152" t="str">
            <v>:</v>
          </cell>
          <cell r="G152" t="str">
            <v>PT. HUTAMA MITRA NUSANTARA</v>
          </cell>
        </row>
        <row r="154">
          <cell r="C154" t="str">
            <v>NO</v>
          </cell>
          <cell r="I154" t="str">
            <v/>
          </cell>
          <cell r="K154" t="str">
            <v>BOBOT</v>
          </cell>
          <cell r="L154" t="str">
            <v>JANGKA WAKTU PELAKSANAAN</v>
          </cell>
        </row>
        <row r="155">
          <cell r="C155" t="str">
            <v>ITEM</v>
          </cell>
          <cell r="D155" t="str">
            <v>JENIS PEKERJAAN</v>
          </cell>
          <cell r="I155" t="str">
            <v>KUANTITAS</v>
          </cell>
          <cell r="K155" t="str">
            <v>( % )</v>
          </cell>
          <cell r="L155" t="str">
            <v>BULAN KE-1</v>
          </cell>
          <cell r="P155" t="str">
            <v>BULAN KE-2</v>
          </cell>
          <cell r="T155" t="str">
            <v>BULAN KE-3</v>
          </cell>
          <cell r="Y155" t="str">
            <v>BULAN KE-4</v>
          </cell>
          <cell r="AC155" t="str">
            <v>BULAN KE-5</v>
          </cell>
          <cell r="AG155" t="str">
            <v>BULAN KE-6</v>
          </cell>
          <cell r="AL155" t="str">
            <v>BULAN KE-7</v>
          </cell>
          <cell r="AP155" t="str">
            <v>KET</v>
          </cell>
        </row>
        <row r="156">
          <cell r="C156" t="str">
            <v>PEK.</v>
          </cell>
          <cell r="K156" t="str">
            <v/>
          </cell>
          <cell r="L156">
            <v>1</v>
          </cell>
          <cell r="M156">
            <v>2</v>
          </cell>
          <cell r="N156">
            <v>3</v>
          </cell>
          <cell r="O156">
            <v>4</v>
          </cell>
          <cell r="P156">
            <v>1</v>
          </cell>
          <cell r="Q156">
            <v>2</v>
          </cell>
          <cell r="R156">
            <v>3</v>
          </cell>
          <cell r="S156">
            <v>4</v>
          </cell>
          <cell r="T156">
            <v>1</v>
          </cell>
          <cell r="U156">
            <v>2</v>
          </cell>
          <cell r="V156">
            <v>3</v>
          </cell>
          <cell r="W156">
            <v>4</v>
          </cell>
          <cell r="X156">
            <v>5</v>
          </cell>
          <cell r="Y156">
            <v>1</v>
          </cell>
          <cell r="Z156">
            <v>2</v>
          </cell>
          <cell r="AA156">
            <v>3</v>
          </cell>
          <cell r="AB156">
            <v>4</v>
          </cell>
          <cell r="AC156">
            <v>1</v>
          </cell>
          <cell r="AD156">
            <v>2</v>
          </cell>
          <cell r="AE156">
            <v>3</v>
          </cell>
          <cell r="AF156">
            <v>4</v>
          </cell>
          <cell r="AG156">
            <v>1</v>
          </cell>
          <cell r="AH156">
            <v>2</v>
          </cell>
          <cell r="AI156">
            <v>3</v>
          </cell>
          <cell r="AJ156">
            <v>4</v>
          </cell>
          <cell r="AK156">
            <v>5</v>
          </cell>
          <cell r="AL156">
            <v>1</v>
          </cell>
          <cell r="AM156">
            <v>2</v>
          </cell>
          <cell r="AN156">
            <v>3</v>
          </cell>
          <cell r="AO156">
            <v>4</v>
          </cell>
        </row>
        <row r="157">
          <cell r="C157" t="str">
            <v>1.2</v>
          </cell>
          <cell r="E157" t="str">
            <v>Mobilisasi</v>
          </cell>
          <cell r="I157">
            <v>1</v>
          </cell>
          <cell r="J157" t="str">
            <v>Ls</v>
          </cell>
          <cell r="K157">
            <v>0.69399999999999995</v>
          </cell>
          <cell r="L157">
            <v>0.17499999999999999</v>
          </cell>
          <cell r="M157">
            <v>0.17499999999999999</v>
          </cell>
          <cell r="N157">
            <v>0.17499999999999999</v>
          </cell>
          <cell r="O157">
            <v>0.17499999999999999</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0.3</v>
          </cell>
        </row>
        <row r="158">
          <cell r="C158" t="str">
            <v>2.1.</v>
          </cell>
          <cell r="E158" t="str">
            <v>Galian untuk Drainase Selokan dan Saluran Air</v>
          </cell>
          <cell r="I158">
            <v>201.5</v>
          </cell>
          <cell r="J158" t="str">
            <v>M3</v>
          </cell>
          <cell r="K158">
            <v>7.4999999999999997E-2</v>
          </cell>
          <cell r="L158">
            <v>0</v>
          </cell>
          <cell r="M158">
            <v>0</v>
          </cell>
          <cell r="N158">
            <v>0</v>
          </cell>
          <cell r="O158">
            <v>0</v>
          </cell>
          <cell r="P158">
            <v>50.375</v>
          </cell>
          <cell r="Q158">
            <v>50.375</v>
          </cell>
          <cell r="R158">
            <v>50.375</v>
          </cell>
          <cell r="S158">
            <v>50.375</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row>
        <row r="159">
          <cell r="C159" t="str">
            <v>2.2.</v>
          </cell>
          <cell r="E159" t="str">
            <v>Pasangan Batu dengan Mortar</v>
          </cell>
          <cell r="I159">
            <v>123</v>
          </cell>
          <cell r="J159" t="str">
            <v>M3</v>
          </cell>
          <cell r="K159">
            <v>0.66700000000000004</v>
          </cell>
          <cell r="L159">
            <v>0</v>
          </cell>
          <cell r="M159">
            <v>0</v>
          </cell>
          <cell r="N159">
            <v>0</v>
          </cell>
          <cell r="O159">
            <v>0</v>
          </cell>
          <cell r="P159">
            <v>30.75</v>
          </cell>
          <cell r="Q159">
            <v>30.75</v>
          </cell>
          <cell r="R159">
            <v>30.75</v>
          </cell>
          <cell r="S159">
            <v>30.75</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row>
        <row r="160">
          <cell r="F160">
            <v>1</v>
          </cell>
          <cell r="G160" t="str">
            <v>Concrete Mixer</v>
          </cell>
          <cell r="I160">
            <v>0.2344</v>
          </cell>
          <cell r="J160" t="str">
            <v>Jam</v>
          </cell>
          <cell r="L160">
            <v>0</v>
          </cell>
          <cell r="M160">
            <v>0</v>
          </cell>
          <cell r="N160">
            <v>0</v>
          </cell>
          <cell r="O160">
            <v>0</v>
          </cell>
          <cell r="P160">
            <v>7.2077999999999998</v>
          </cell>
          <cell r="Q160">
            <v>7.2077999999999998</v>
          </cell>
          <cell r="R160">
            <v>7.2077999999999998</v>
          </cell>
          <cell r="S160">
            <v>7.2077999999999998</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row>
        <row r="161">
          <cell r="F161">
            <v>2</v>
          </cell>
          <cell r="G161" t="str">
            <v>Water Tank Truck</v>
          </cell>
          <cell r="I161">
            <v>2.1000000000000001E-2</v>
          </cell>
          <cell r="J161" t="str">
            <v>Jam</v>
          </cell>
          <cell r="L161">
            <v>0</v>
          </cell>
          <cell r="M161">
            <v>0</v>
          </cell>
          <cell r="N161">
            <v>0</v>
          </cell>
          <cell r="O161">
            <v>0</v>
          </cell>
          <cell r="P161">
            <v>0.64575000000000005</v>
          </cell>
          <cell r="Q161">
            <v>0.64575000000000005</v>
          </cell>
          <cell r="R161">
            <v>0.64575000000000005</v>
          </cell>
          <cell r="S161">
            <v>0.64575000000000005</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row>
        <row r="162">
          <cell r="C162" t="str">
            <v>3.1 (1)</v>
          </cell>
          <cell r="E162" t="str">
            <v>Galian Biasa</v>
          </cell>
          <cell r="I162">
            <v>1481</v>
          </cell>
          <cell r="J162" t="str">
            <v>M3</v>
          </cell>
          <cell r="K162">
            <v>0.51900000000000002</v>
          </cell>
          <cell r="L162">
            <v>0</v>
          </cell>
          <cell r="M162">
            <v>0</v>
          </cell>
          <cell r="N162">
            <v>0</v>
          </cell>
          <cell r="O162">
            <v>0</v>
          </cell>
          <cell r="P162">
            <v>246.83333333333337</v>
          </cell>
          <cell r="Q162">
            <v>246.83333333333337</v>
          </cell>
          <cell r="R162">
            <v>246.83333333333337</v>
          </cell>
          <cell r="S162">
            <v>246.83333333333337</v>
          </cell>
          <cell r="T162">
            <v>246.83333333333337</v>
          </cell>
          <cell r="U162">
            <v>246.83333333333337</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row>
        <row r="163">
          <cell r="F163">
            <v>1</v>
          </cell>
          <cell r="G163" t="str">
            <v>Excavator</v>
          </cell>
          <cell r="I163">
            <v>3.3500000000000002E-2</v>
          </cell>
          <cell r="J163" t="str">
            <v>Jam</v>
          </cell>
          <cell r="L163">
            <v>0</v>
          </cell>
          <cell r="M163">
            <v>0</v>
          </cell>
          <cell r="N163">
            <v>0</v>
          </cell>
          <cell r="O163">
            <v>0</v>
          </cell>
          <cell r="P163">
            <v>8.2689166666666676</v>
          </cell>
          <cell r="Q163">
            <v>8.2689166666666676</v>
          </cell>
          <cell r="R163">
            <v>8.2689166666666676</v>
          </cell>
          <cell r="S163">
            <v>8.2689166666666676</v>
          </cell>
          <cell r="T163">
            <v>8.2689166666666676</v>
          </cell>
          <cell r="U163">
            <v>8.2689166666666676</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row>
        <row r="164">
          <cell r="F164">
            <v>2</v>
          </cell>
          <cell r="G164" t="str">
            <v>Dump Truck</v>
          </cell>
          <cell r="I164">
            <v>9.1399999999999995E-2</v>
          </cell>
          <cell r="J164" t="str">
            <v>Jam</v>
          </cell>
          <cell r="L164">
            <v>0</v>
          </cell>
          <cell r="M164">
            <v>0</v>
          </cell>
          <cell r="N164">
            <v>0</v>
          </cell>
          <cell r="O164">
            <v>0</v>
          </cell>
          <cell r="P164">
            <v>22.56056666666667</v>
          </cell>
          <cell r="Q164">
            <v>22.56056666666667</v>
          </cell>
          <cell r="R164">
            <v>22.56056666666667</v>
          </cell>
          <cell r="S164">
            <v>22.56056666666667</v>
          </cell>
          <cell r="T164">
            <v>22.56056666666667</v>
          </cell>
          <cell r="U164">
            <v>22.56056666666667</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row>
        <row r="165">
          <cell r="C165" t="str">
            <v>3.1 (2)</v>
          </cell>
          <cell r="E165" t="str">
            <v>Galian Padas/Batuan</v>
          </cell>
          <cell r="I165">
            <v>100</v>
          </cell>
          <cell r="J165" t="str">
            <v>M3</v>
          </cell>
          <cell r="K165">
            <v>0.126</v>
          </cell>
          <cell r="L165">
            <v>0</v>
          </cell>
          <cell r="M165">
            <v>0</v>
          </cell>
          <cell r="N165">
            <v>0</v>
          </cell>
          <cell r="O165">
            <v>0</v>
          </cell>
          <cell r="P165">
            <v>25</v>
          </cell>
          <cell r="Q165">
            <v>25</v>
          </cell>
          <cell r="R165">
            <v>25</v>
          </cell>
          <cell r="S165">
            <v>25</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row>
        <row r="166">
          <cell r="F166">
            <v>1</v>
          </cell>
          <cell r="G166" t="str">
            <v>Excavator</v>
          </cell>
          <cell r="I166">
            <v>0.128</v>
          </cell>
          <cell r="J166" t="str">
            <v>Jam</v>
          </cell>
          <cell r="L166">
            <v>0</v>
          </cell>
          <cell r="M166">
            <v>0</v>
          </cell>
          <cell r="N166">
            <v>0</v>
          </cell>
          <cell r="O166">
            <v>0</v>
          </cell>
          <cell r="P166">
            <v>3.2</v>
          </cell>
          <cell r="Q166">
            <v>3.2</v>
          </cell>
          <cell r="R166">
            <v>3.2</v>
          </cell>
          <cell r="S166">
            <v>3.2</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row>
        <row r="167">
          <cell r="F167">
            <v>2</v>
          </cell>
          <cell r="G167" t="str">
            <v>Breaker</v>
          </cell>
          <cell r="I167">
            <v>0.128</v>
          </cell>
          <cell r="J167" t="str">
            <v>Jam</v>
          </cell>
          <cell r="L167">
            <v>0</v>
          </cell>
          <cell r="M167">
            <v>0</v>
          </cell>
          <cell r="N167">
            <v>0</v>
          </cell>
          <cell r="O167">
            <v>0</v>
          </cell>
          <cell r="P167">
            <v>3.2</v>
          </cell>
          <cell r="Q167">
            <v>3.2</v>
          </cell>
          <cell r="R167">
            <v>3.2</v>
          </cell>
          <cell r="S167">
            <v>3.2</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68">
          <cell r="F168">
            <v>3</v>
          </cell>
          <cell r="G168" t="str">
            <v>Dump Truck</v>
          </cell>
          <cell r="I168">
            <v>0.3584</v>
          </cell>
          <cell r="J168" t="str">
            <v>Jam</v>
          </cell>
          <cell r="L168">
            <v>0</v>
          </cell>
          <cell r="M168">
            <v>0</v>
          </cell>
          <cell r="N168">
            <v>0</v>
          </cell>
          <cell r="O168">
            <v>0</v>
          </cell>
          <cell r="P168">
            <v>8.9599999999999991</v>
          </cell>
          <cell r="Q168">
            <v>8.9599999999999991</v>
          </cell>
          <cell r="R168">
            <v>8.9599999999999991</v>
          </cell>
          <cell r="S168">
            <v>8.9599999999999991</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row>
        <row r="169">
          <cell r="F169">
            <v>3</v>
          </cell>
          <cell r="G169" t="str">
            <v>Wheel Loader</v>
          </cell>
          <cell r="I169">
            <v>4.48E-2</v>
          </cell>
          <cell r="J169" t="str">
            <v>Jam</v>
          </cell>
          <cell r="L169">
            <v>0</v>
          </cell>
          <cell r="M169">
            <v>0</v>
          </cell>
          <cell r="N169">
            <v>0</v>
          </cell>
          <cell r="O169">
            <v>0</v>
          </cell>
          <cell r="P169">
            <v>1.1199999999999999</v>
          </cell>
          <cell r="Q169">
            <v>1.1199999999999999</v>
          </cell>
          <cell r="R169">
            <v>1.1199999999999999</v>
          </cell>
          <cell r="S169">
            <v>1.1199999999999999</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row>
        <row r="170">
          <cell r="C170" t="str">
            <v>3.2 (1)</v>
          </cell>
          <cell r="E170" t="str">
            <v>Timbunan Biasa</v>
          </cell>
          <cell r="I170">
            <v>7517.83</v>
          </cell>
          <cell r="J170" t="str">
            <v>M3</v>
          </cell>
          <cell r="K170">
            <v>3.2069999999999999</v>
          </cell>
          <cell r="L170">
            <v>0</v>
          </cell>
          <cell r="M170">
            <v>0</v>
          </cell>
          <cell r="N170">
            <v>0</v>
          </cell>
          <cell r="O170">
            <v>0</v>
          </cell>
          <cell r="P170">
            <v>0</v>
          </cell>
          <cell r="Q170">
            <v>0</v>
          </cell>
          <cell r="R170">
            <v>578.29461538461544</v>
          </cell>
          <cell r="S170">
            <v>578.29461538461544</v>
          </cell>
          <cell r="T170">
            <v>578.29461538461544</v>
          </cell>
          <cell r="U170">
            <v>578.29461538461544</v>
          </cell>
          <cell r="V170">
            <v>578.29461538461544</v>
          </cell>
          <cell r="W170">
            <v>578.29461538461544</v>
          </cell>
          <cell r="X170">
            <v>578.29461538461544</v>
          </cell>
          <cell r="Y170">
            <v>578.29461538461544</v>
          </cell>
          <cell r="Z170">
            <v>578.29461538461544</v>
          </cell>
          <cell r="AA170">
            <v>578.29461538461544</v>
          </cell>
          <cell r="AB170">
            <v>578.29461538461544</v>
          </cell>
          <cell r="AC170">
            <v>578.29461538461544</v>
          </cell>
          <cell r="AD170">
            <v>289.14730769230772</v>
          </cell>
          <cell r="AE170">
            <v>289.14730769230772</v>
          </cell>
          <cell r="AF170">
            <v>0</v>
          </cell>
          <cell r="AG170">
            <v>0</v>
          </cell>
          <cell r="AH170">
            <v>0</v>
          </cell>
          <cell r="AI170">
            <v>0</v>
          </cell>
          <cell r="AJ170">
            <v>0</v>
          </cell>
          <cell r="AK170">
            <v>0</v>
          </cell>
          <cell r="AL170">
            <v>0</v>
          </cell>
          <cell r="AM170">
            <v>0</v>
          </cell>
          <cell r="AN170">
            <v>0</v>
          </cell>
          <cell r="AO170">
            <v>0</v>
          </cell>
        </row>
        <row r="171">
          <cell r="F171">
            <v>1</v>
          </cell>
          <cell r="G171" t="str">
            <v>Vibro Roller</v>
          </cell>
          <cell r="I171">
            <v>2.8000000000000001E-2</v>
          </cell>
          <cell r="J171" t="str">
            <v>Jam</v>
          </cell>
          <cell r="L171">
            <v>0</v>
          </cell>
          <cell r="M171">
            <v>0</v>
          </cell>
          <cell r="N171">
            <v>0</v>
          </cell>
          <cell r="O171">
            <v>0</v>
          </cell>
          <cell r="P171">
            <v>0</v>
          </cell>
          <cell r="Q171">
            <v>0</v>
          </cell>
          <cell r="R171">
            <v>16.192249230769232</v>
          </cell>
          <cell r="S171">
            <v>16.192249230769232</v>
          </cell>
          <cell r="T171">
            <v>16.192249230769232</v>
          </cell>
          <cell r="U171">
            <v>16.192249230769232</v>
          </cell>
          <cell r="V171">
            <v>16.192249230769232</v>
          </cell>
          <cell r="W171">
            <v>16.192249230769232</v>
          </cell>
          <cell r="X171">
            <v>16.192249230769232</v>
          </cell>
          <cell r="Y171">
            <v>16.192249230769232</v>
          </cell>
          <cell r="Z171">
            <v>16.192249230769232</v>
          </cell>
          <cell r="AA171">
            <v>16.192249230769232</v>
          </cell>
          <cell r="AB171">
            <v>16.192249230769232</v>
          </cell>
          <cell r="AC171">
            <v>16.192249230769232</v>
          </cell>
          <cell r="AD171">
            <v>8.0961246153846158</v>
          </cell>
          <cell r="AE171">
            <v>8.0961246153846158</v>
          </cell>
          <cell r="AF171">
            <v>0</v>
          </cell>
          <cell r="AG171">
            <v>0</v>
          </cell>
          <cell r="AH171">
            <v>0</v>
          </cell>
          <cell r="AI171">
            <v>0</v>
          </cell>
          <cell r="AJ171">
            <v>0</v>
          </cell>
          <cell r="AK171">
            <v>0</v>
          </cell>
          <cell r="AL171">
            <v>0</v>
          </cell>
          <cell r="AM171">
            <v>0</v>
          </cell>
          <cell r="AN171">
            <v>0</v>
          </cell>
          <cell r="AO171">
            <v>0</v>
          </cell>
        </row>
        <row r="172">
          <cell r="C172" t="str">
            <v>3.2 (2)</v>
          </cell>
          <cell r="E172" t="str">
            <v>Timbunan Pilihan</v>
          </cell>
          <cell r="I172">
            <v>6736.94</v>
          </cell>
          <cell r="J172" t="str">
            <v>M3</v>
          </cell>
          <cell r="K172">
            <v>12.042999999999999</v>
          </cell>
          <cell r="L172">
            <v>0</v>
          </cell>
          <cell r="M172">
            <v>0</v>
          </cell>
          <cell r="N172">
            <v>0</v>
          </cell>
          <cell r="O172">
            <v>0</v>
          </cell>
          <cell r="P172">
            <v>0</v>
          </cell>
          <cell r="Q172">
            <v>0</v>
          </cell>
          <cell r="R172">
            <v>0</v>
          </cell>
          <cell r="S172">
            <v>0</v>
          </cell>
          <cell r="T172">
            <v>0</v>
          </cell>
          <cell r="U172">
            <v>0</v>
          </cell>
          <cell r="V172">
            <v>0</v>
          </cell>
          <cell r="W172">
            <v>0</v>
          </cell>
          <cell r="X172">
            <v>224.56466666666665</v>
          </cell>
          <cell r="Y172">
            <v>449.12933333333331</v>
          </cell>
          <cell r="Z172">
            <v>449.12933333333331</v>
          </cell>
          <cell r="AA172">
            <v>449.12933333333331</v>
          </cell>
          <cell r="AB172">
            <v>449.12933333333331</v>
          </cell>
          <cell r="AC172">
            <v>449.12933333333331</v>
          </cell>
          <cell r="AD172">
            <v>449.12933333333331</v>
          </cell>
          <cell r="AE172">
            <v>449.12933333333331</v>
          </cell>
          <cell r="AF172">
            <v>449.12933333333331</v>
          </cell>
          <cell r="AG172">
            <v>449.12933333333331</v>
          </cell>
          <cell r="AH172">
            <v>449.12933333333331</v>
          </cell>
          <cell r="AI172">
            <v>449.12933333333331</v>
          </cell>
          <cell r="AJ172">
            <v>449.12933333333331</v>
          </cell>
          <cell r="AK172">
            <v>449.12933333333331</v>
          </cell>
          <cell r="AL172">
            <v>224.56466666666665</v>
          </cell>
          <cell r="AM172">
            <v>224.56466666666665</v>
          </cell>
          <cell r="AN172">
            <v>224.56466666666665</v>
          </cell>
          <cell r="AO172">
            <v>0</v>
          </cell>
        </row>
        <row r="173">
          <cell r="F173">
            <v>1</v>
          </cell>
          <cell r="G173" t="str">
            <v>Vibro Roller</v>
          </cell>
          <cell r="I173">
            <v>2.8000000000000001E-2</v>
          </cell>
          <cell r="J173" t="str">
            <v>Jam</v>
          </cell>
          <cell r="L173">
            <v>0</v>
          </cell>
          <cell r="M173">
            <v>0</v>
          </cell>
          <cell r="N173">
            <v>0</v>
          </cell>
          <cell r="O173">
            <v>0</v>
          </cell>
          <cell r="P173">
            <v>0</v>
          </cell>
          <cell r="Q173">
            <v>0</v>
          </cell>
          <cell r="R173">
            <v>0</v>
          </cell>
          <cell r="S173">
            <v>0</v>
          </cell>
          <cell r="T173">
            <v>0</v>
          </cell>
          <cell r="U173">
            <v>0</v>
          </cell>
          <cell r="V173">
            <v>0</v>
          </cell>
          <cell r="W173">
            <v>0</v>
          </cell>
          <cell r="X173">
            <v>6.2878106666666662</v>
          </cell>
          <cell r="Y173">
            <v>12.575621333333332</v>
          </cell>
          <cell r="Z173">
            <v>12.575621333333332</v>
          </cell>
          <cell r="AA173">
            <v>12.575621333333332</v>
          </cell>
          <cell r="AB173">
            <v>12.575621333333332</v>
          </cell>
          <cell r="AC173">
            <v>12.575621333333332</v>
          </cell>
          <cell r="AD173">
            <v>12.575621333333332</v>
          </cell>
          <cell r="AE173">
            <v>12.575621333333332</v>
          </cell>
          <cell r="AF173">
            <v>12.575621333333332</v>
          </cell>
          <cell r="AG173">
            <v>12.575621333333332</v>
          </cell>
          <cell r="AH173">
            <v>12.575621333333332</v>
          </cell>
          <cell r="AI173">
            <v>12.575621333333332</v>
          </cell>
          <cell r="AJ173">
            <v>12.575621333333332</v>
          </cell>
          <cell r="AK173">
            <v>12.575621333333332</v>
          </cell>
          <cell r="AL173">
            <v>6.2878106666666662</v>
          </cell>
          <cell r="AM173">
            <v>6.2878106666666662</v>
          </cell>
          <cell r="AN173">
            <v>6.2878106666666662</v>
          </cell>
          <cell r="AO173">
            <v>0</v>
          </cell>
        </row>
        <row r="174">
          <cell r="F174">
            <v>2</v>
          </cell>
          <cell r="G174" t="str">
            <v>Motor Grader</v>
          </cell>
          <cell r="I174">
            <v>3.5999999999999997E-2</v>
          </cell>
          <cell r="J174" t="str">
            <v>Jam</v>
          </cell>
          <cell r="L174">
            <v>0</v>
          </cell>
          <cell r="M174">
            <v>0</v>
          </cell>
          <cell r="N174">
            <v>0</v>
          </cell>
          <cell r="O174">
            <v>0</v>
          </cell>
          <cell r="P174">
            <v>0</v>
          </cell>
          <cell r="Q174">
            <v>0</v>
          </cell>
          <cell r="R174">
            <v>0</v>
          </cell>
          <cell r="S174">
            <v>0</v>
          </cell>
          <cell r="T174">
            <v>0</v>
          </cell>
          <cell r="U174">
            <v>0</v>
          </cell>
          <cell r="V174">
            <v>0</v>
          </cell>
          <cell r="W174">
            <v>0</v>
          </cell>
          <cell r="X174">
            <v>8.0843279999999993</v>
          </cell>
          <cell r="Y174">
            <v>16.168655999999999</v>
          </cell>
          <cell r="Z174">
            <v>16.168655999999999</v>
          </cell>
          <cell r="AA174">
            <v>16.168655999999999</v>
          </cell>
          <cell r="AB174">
            <v>16.168655999999999</v>
          </cell>
          <cell r="AC174">
            <v>16.168655999999999</v>
          </cell>
          <cell r="AD174">
            <v>16.168655999999999</v>
          </cell>
          <cell r="AE174">
            <v>16.168655999999999</v>
          </cell>
          <cell r="AF174">
            <v>16.168655999999999</v>
          </cell>
          <cell r="AG174">
            <v>16.168655999999999</v>
          </cell>
          <cell r="AH174">
            <v>16.168655999999999</v>
          </cell>
          <cell r="AI174">
            <v>16.168655999999999</v>
          </cell>
          <cell r="AJ174">
            <v>16.168655999999999</v>
          </cell>
          <cell r="AK174">
            <v>16.168655999999999</v>
          </cell>
          <cell r="AL174">
            <v>8.0843279999999993</v>
          </cell>
          <cell r="AM174">
            <v>8.0843279999999993</v>
          </cell>
          <cell r="AN174">
            <v>8.0843279999999993</v>
          </cell>
          <cell r="AO174">
            <v>0</v>
          </cell>
        </row>
        <row r="175">
          <cell r="F175">
            <v>3</v>
          </cell>
          <cell r="G175" t="str">
            <v>Water Tank</v>
          </cell>
          <cell r="I175">
            <v>0.01</v>
          </cell>
          <cell r="J175" t="str">
            <v>Jam</v>
          </cell>
          <cell r="L175">
            <v>0</v>
          </cell>
          <cell r="M175">
            <v>0</v>
          </cell>
          <cell r="N175">
            <v>0</v>
          </cell>
          <cell r="O175">
            <v>0</v>
          </cell>
          <cell r="P175">
            <v>0</v>
          </cell>
          <cell r="Q175">
            <v>0</v>
          </cell>
          <cell r="R175">
            <v>0</v>
          </cell>
          <cell r="S175">
            <v>0</v>
          </cell>
          <cell r="T175">
            <v>0</v>
          </cell>
          <cell r="U175">
            <v>0</v>
          </cell>
          <cell r="V175">
            <v>0</v>
          </cell>
          <cell r="W175">
            <v>0</v>
          </cell>
          <cell r="X175">
            <v>2.2456466666666666</v>
          </cell>
          <cell r="Y175">
            <v>4.4912933333333331</v>
          </cell>
          <cell r="Z175">
            <v>4.4912933333333331</v>
          </cell>
          <cell r="AA175">
            <v>4.4912933333333331</v>
          </cell>
          <cell r="AB175">
            <v>4.4912933333333331</v>
          </cell>
          <cell r="AC175">
            <v>4.4912933333333331</v>
          </cell>
          <cell r="AD175">
            <v>4.4912933333333331</v>
          </cell>
          <cell r="AE175">
            <v>4.4912933333333331</v>
          </cell>
          <cell r="AF175">
            <v>4.4912933333333331</v>
          </cell>
          <cell r="AG175">
            <v>4.4912933333333331</v>
          </cell>
          <cell r="AH175">
            <v>4.4912933333333331</v>
          </cell>
          <cell r="AI175">
            <v>4.4912933333333331</v>
          </cell>
          <cell r="AJ175">
            <v>4.4912933333333331</v>
          </cell>
          <cell r="AK175">
            <v>4.4912933333333331</v>
          </cell>
          <cell r="AL175">
            <v>2.2456466666666666</v>
          </cell>
          <cell r="AM175">
            <v>2.2456466666666666</v>
          </cell>
          <cell r="AN175">
            <v>2.2456466666666666</v>
          </cell>
          <cell r="AO175">
            <v>0</v>
          </cell>
        </row>
        <row r="176">
          <cell r="E176" t="str">
            <v>Angkutan :</v>
          </cell>
        </row>
        <row r="177">
          <cell r="F177">
            <v>1</v>
          </cell>
          <cell r="G177" t="str">
            <v>Wheel Loader</v>
          </cell>
          <cell r="I177">
            <v>2.9031789809841776E-2</v>
          </cell>
          <cell r="J177" t="str">
            <v>Jam</v>
          </cell>
          <cell r="L177">
            <v>0</v>
          </cell>
          <cell r="M177">
            <v>0</v>
          </cell>
          <cell r="N177">
            <v>0</v>
          </cell>
          <cell r="O177">
            <v>0</v>
          </cell>
          <cell r="P177">
            <v>0</v>
          </cell>
          <cell r="Q177">
            <v>0</v>
          </cell>
          <cell r="R177">
            <v>0</v>
          </cell>
          <cell r="S177">
            <v>0</v>
          </cell>
          <cell r="T177">
            <v>0</v>
          </cell>
          <cell r="U177">
            <v>0</v>
          </cell>
          <cell r="V177">
            <v>0</v>
          </cell>
          <cell r="W177">
            <v>0</v>
          </cell>
          <cell r="X177">
            <v>6.5195142013838483</v>
          </cell>
          <cell r="Y177">
            <v>13.039028402767697</v>
          </cell>
          <cell r="Z177">
            <v>13.039028402767697</v>
          </cell>
          <cell r="AA177">
            <v>13.039028402767697</v>
          </cell>
          <cell r="AB177">
            <v>13.039028402767697</v>
          </cell>
          <cell r="AC177">
            <v>13.039028402767697</v>
          </cell>
          <cell r="AD177">
            <v>13.039028402767697</v>
          </cell>
          <cell r="AE177">
            <v>13.039028402767697</v>
          </cell>
          <cell r="AF177">
            <v>13.039028402767697</v>
          </cell>
          <cell r="AG177">
            <v>13.039028402767697</v>
          </cell>
          <cell r="AH177">
            <v>13.039028402767697</v>
          </cell>
          <cell r="AI177">
            <v>13.039028402767697</v>
          </cell>
          <cell r="AJ177">
            <v>13.039028402767697</v>
          </cell>
          <cell r="AK177">
            <v>13.039028402767697</v>
          </cell>
          <cell r="AL177">
            <v>6.5195142013838483</v>
          </cell>
          <cell r="AM177">
            <v>6.5195142013838483</v>
          </cell>
          <cell r="AN177">
            <v>6.5195142013838483</v>
          </cell>
          <cell r="AO177">
            <v>0</v>
          </cell>
        </row>
        <row r="178">
          <cell r="F178">
            <v>2</v>
          </cell>
          <cell r="G178" t="str">
            <v>Dump Truck</v>
          </cell>
          <cell r="I178">
            <v>0.35198873636043643</v>
          </cell>
          <cell r="J178" t="str">
            <v>Jam</v>
          </cell>
          <cell r="L178">
            <v>0</v>
          </cell>
          <cell r="M178">
            <v>0</v>
          </cell>
          <cell r="N178">
            <v>0</v>
          </cell>
          <cell r="O178">
            <v>0</v>
          </cell>
          <cell r="P178">
            <v>0</v>
          </cell>
          <cell r="Q178">
            <v>0</v>
          </cell>
          <cell r="R178">
            <v>0</v>
          </cell>
          <cell r="S178">
            <v>0</v>
          </cell>
          <cell r="T178">
            <v>0</v>
          </cell>
          <cell r="U178">
            <v>0</v>
          </cell>
          <cell r="V178">
            <v>0</v>
          </cell>
          <cell r="W178">
            <v>0</v>
          </cell>
          <cell r="X178">
            <v>79.044233251202613</v>
          </cell>
          <cell r="Y178">
            <v>158.08846650240523</v>
          </cell>
          <cell r="Z178">
            <v>158.08846650240523</v>
          </cell>
          <cell r="AA178">
            <v>158.08846650240523</v>
          </cell>
          <cell r="AB178">
            <v>158.08846650240523</v>
          </cell>
          <cell r="AC178">
            <v>158.08846650240523</v>
          </cell>
          <cell r="AD178">
            <v>158.08846650240523</v>
          </cell>
          <cell r="AE178">
            <v>158.08846650240523</v>
          </cell>
          <cell r="AF178">
            <v>158.08846650240523</v>
          </cell>
          <cell r="AG178">
            <v>158.08846650240523</v>
          </cell>
          <cell r="AH178">
            <v>158.08846650240523</v>
          </cell>
          <cell r="AI178">
            <v>158.08846650240523</v>
          </cell>
          <cell r="AJ178">
            <v>158.08846650240523</v>
          </cell>
          <cell r="AK178">
            <v>158.08846650240523</v>
          </cell>
          <cell r="AL178">
            <v>79.044233251202613</v>
          </cell>
          <cell r="AM178">
            <v>79.044233251202613</v>
          </cell>
          <cell r="AN178">
            <v>79.044233251202613</v>
          </cell>
          <cell r="AO178">
            <v>0</v>
          </cell>
        </row>
        <row r="179">
          <cell r="C179" t="str">
            <v>3.3</v>
          </cell>
          <cell r="E179" t="str">
            <v>Penyiapan Badan Jalan</v>
          </cell>
          <cell r="I179">
            <v>9000</v>
          </cell>
          <cell r="J179" t="str">
            <v>M3</v>
          </cell>
          <cell r="K179">
            <v>0.34399999999999997</v>
          </cell>
          <cell r="L179">
            <v>0</v>
          </cell>
          <cell r="M179">
            <v>0</v>
          </cell>
          <cell r="N179">
            <v>0</v>
          </cell>
          <cell r="O179">
            <v>0</v>
          </cell>
          <cell r="P179">
            <v>409.09090909090912</v>
          </cell>
          <cell r="Q179">
            <v>818.18181818181824</v>
          </cell>
          <cell r="R179">
            <v>818.18181818181824</v>
          </cell>
          <cell r="S179">
            <v>818.18181818181824</v>
          </cell>
          <cell r="T179">
            <v>818.18181818181824</v>
          </cell>
          <cell r="U179">
            <v>818.18181818181824</v>
          </cell>
          <cell r="V179">
            <v>818.18181818181824</v>
          </cell>
          <cell r="W179">
            <v>818.18181818181824</v>
          </cell>
          <cell r="X179">
            <v>818.18181818181824</v>
          </cell>
          <cell r="Y179">
            <v>818.18181818181824</v>
          </cell>
          <cell r="Z179">
            <v>818.18181818181824</v>
          </cell>
          <cell r="AA179">
            <v>409.09090909090912</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row>
        <row r="180">
          <cell r="F180">
            <v>1</v>
          </cell>
          <cell r="G180" t="str">
            <v>Motor Grader</v>
          </cell>
          <cell r="I180">
            <v>4.5799999999999999E-3</v>
          </cell>
          <cell r="J180" t="str">
            <v>Jam</v>
          </cell>
          <cell r="L180">
            <v>0</v>
          </cell>
          <cell r="M180">
            <v>0</v>
          </cell>
          <cell r="N180">
            <v>0</v>
          </cell>
          <cell r="O180">
            <v>0</v>
          </cell>
          <cell r="P180">
            <v>1.8736363636363638</v>
          </cell>
          <cell r="Q180">
            <v>3.7472727272727275</v>
          </cell>
          <cell r="R180">
            <v>3.7472727272727275</v>
          </cell>
          <cell r="S180">
            <v>3.7472727272727275</v>
          </cell>
          <cell r="T180">
            <v>3.7472727272727275</v>
          </cell>
          <cell r="U180">
            <v>3.7472727272727275</v>
          </cell>
          <cell r="V180">
            <v>3.7472727272727275</v>
          </cell>
          <cell r="W180">
            <v>3.7472727272727275</v>
          </cell>
          <cell r="X180">
            <v>3.7472727272727275</v>
          </cell>
          <cell r="Y180">
            <v>3.7472727272727275</v>
          </cell>
          <cell r="Z180">
            <v>3.7472727272727275</v>
          </cell>
          <cell r="AA180">
            <v>1.8736363636363638</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row>
        <row r="181">
          <cell r="F181">
            <v>2</v>
          </cell>
          <cell r="G181" t="str">
            <v>Vibrator Roller</v>
          </cell>
          <cell r="I181">
            <v>6.208E-3</v>
          </cell>
          <cell r="J181" t="str">
            <v>Jam</v>
          </cell>
          <cell r="L181">
            <v>0</v>
          </cell>
          <cell r="M181">
            <v>0</v>
          </cell>
          <cell r="N181">
            <v>0</v>
          </cell>
          <cell r="O181">
            <v>0</v>
          </cell>
          <cell r="P181">
            <v>2.5396363636363639</v>
          </cell>
          <cell r="Q181">
            <v>5.0792727272727278</v>
          </cell>
          <cell r="R181">
            <v>5.0792727272727278</v>
          </cell>
          <cell r="S181">
            <v>5.0792727272727278</v>
          </cell>
          <cell r="T181">
            <v>5.0792727272727278</v>
          </cell>
          <cell r="U181">
            <v>5.0792727272727278</v>
          </cell>
          <cell r="V181">
            <v>5.0792727272727278</v>
          </cell>
          <cell r="W181">
            <v>5.0792727272727278</v>
          </cell>
          <cell r="X181">
            <v>5.0792727272727278</v>
          </cell>
          <cell r="Y181">
            <v>5.0792727272727278</v>
          </cell>
          <cell r="Z181">
            <v>5.0792727272727278</v>
          </cell>
          <cell r="AA181">
            <v>2.5396363636363639</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row>
        <row r="182">
          <cell r="F182">
            <v>3</v>
          </cell>
          <cell r="G182" t="str">
            <v>Water Tank Truck</v>
          </cell>
          <cell r="I182">
            <v>8.868571428571429E-4</v>
          </cell>
          <cell r="J182" t="str">
            <v>Jam</v>
          </cell>
          <cell r="L182">
            <v>0</v>
          </cell>
          <cell r="M182">
            <v>0</v>
          </cell>
          <cell r="N182">
            <v>0</v>
          </cell>
          <cell r="O182">
            <v>0</v>
          </cell>
          <cell r="P182">
            <v>0.36280519480519485</v>
          </cell>
          <cell r="Q182">
            <v>0.72561038961038971</v>
          </cell>
          <cell r="R182">
            <v>0.72561038961038971</v>
          </cell>
          <cell r="S182">
            <v>0.72561038961038971</v>
          </cell>
          <cell r="T182">
            <v>0.72561038961038971</v>
          </cell>
          <cell r="U182">
            <v>0.72561038961038971</v>
          </cell>
          <cell r="V182">
            <v>0.72561038961038971</v>
          </cell>
          <cell r="W182">
            <v>0.72561038961038971</v>
          </cell>
          <cell r="X182">
            <v>0.72561038961038971</v>
          </cell>
          <cell r="Y182">
            <v>0.72561038961038971</v>
          </cell>
          <cell r="Z182">
            <v>0.72561038961038971</v>
          </cell>
          <cell r="AA182">
            <v>0.36280519480519485</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row>
        <row r="183">
          <cell r="C183" t="str">
            <v>5.1 (1)</v>
          </cell>
          <cell r="E183" t="str">
            <v>Lapis Pondasi Agregat Klas A</v>
          </cell>
          <cell r="I183">
            <v>5700</v>
          </cell>
          <cell r="J183" t="str">
            <v>M3</v>
          </cell>
          <cell r="K183">
            <v>28.187999999999999</v>
          </cell>
          <cell r="L183">
            <v>0</v>
          </cell>
          <cell r="M183">
            <v>0</v>
          </cell>
          <cell r="N183">
            <v>0</v>
          </cell>
          <cell r="O183">
            <v>0</v>
          </cell>
          <cell r="P183">
            <v>0</v>
          </cell>
          <cell r="Q183">
            <v>0</v>
          </cell>
          <cell r="R183">
            <v>0</v>
          </cell>
          <cell r="S183">
            <v>0</v>
          </cell>
          <cell r="T183">
            <v>0</v>
          </cell>
          <cell r="U183">
            <v>0</v>
          </cell>
          <cell r="V183">
            <v>0</v>
          </cell>
          <cell r="W183">
            <v>0</v>
          </cell>
          <cell r="X183">
            <v>0</v>
          </cell>
          <cell r="Y183">
            <v>171</v>
          </cell>
          <cell r="Z183">
            <v>570</v>
          </cell>
          <cell r="AA183">
            <v>570</v>
          </cell>
          <cell r="AB183">
            <v>570</v>
          </cell>
          <cell r="AC183">
            <v>570</v>
          </cell>
          <cell r="AD183">
            <v>570</v>
          </cell>
          <cell r="AE183">
            <v>570</v>
          </cell>
          <cell r="AF183">
            <v>570</v>
          </cell>
          <cell r="AG183">
            <v>570</v>
          </cell>
          <cell r="AH183">
            <v>570</v>
          </cell>
          <cell r="AI183">
            <v>228.00000000000006</v>
          </cell>
          <cell r="AJ183">
            <v>171</v>
          </cell>
          <cell r="AK183">
            <v>0</v>
          </cell>
          <cell r="AL183">
            <v>0</v>
          </cell>
          <cell r="AM183">
            <v>0</v>
          </cell>
          <cell r="AN183">
            <v>0</v>
          </cell>
          <cell r="AO183">
            <v>0</v>
          </cell>
        </row>
        <row r="184">
          <cell r="F184">
            <v>1</v>
          </cell>
          <cell r="G184" t="str">
            <v>Motor Grader</v>
          </cell>
          <cell r="I184">
            <v>1.7000000000000001E-2</v>
          </cell>
          <cell r="J184" t="str">
            <v>Jam</v>
          </cell>
          <cell r="L184">
            <v>0</v>
          </cell>
          <cell r="M184">
            <v>0</v>
          </cell>
          <cell r="N184">
            <v>0</v>
          </cell>
          <cell r="O184">
            <v>0</v>
          </cell>
          <cell r="P184">
            <v>0</v>
          </cell>
          <cell r="Q184">
            <v>0</v>
          </cell>
          <cell r="R184">
            <v>0</v>
          </cell>
          <cell r="S184">
            <v>0</v>
          </cell>
          <cell r="T184">
            <v>0</v>
          </cell>
          <cell r="U184">
            <v>0</v>
          </cell>
          <cell r="V184">
            <v>0</v>
          </cell>
          <cell r="W184">
            <v>0</v>
          </cell>
          <cell r="X184">
            <v>0</v>
          </cell>
          <cell r="Y184">
            <v>2.907</v>
          </cell>
          <cell r="Z184">
            <v>9.6900000000000013</v>
          </cell>
          <cell r="AA184">
            <v>9.6900000000000013</v>
          </cell>
          <cell r="AB184">
            <v>9.6900000000000013</v>
          </cell>
          <cell r="AC184">
            <v>9.6900000000000013</v>
          </cell>
          <cell r="AD184">
            <v>9.6900000000000013</v>
          </cell>
          <cell r="AE184">
            <v>9.6900000000000013</v>
          </cell>
          <cell r="AF184">
            <v>9.6900000000000013</v>
          </cell>
          <cell r="AG184">
            <v>9.6900000000000013</v>
          </cell>
          <cell r="AH184">
            <v>9.6900000000000013</v>
          </cell>
          <cell r="AI184">
            <v>3.8760000000000012</v>
          </cell>
          <cell r="AJ184">
            <v>2.907</v>
          </cell>
          <cell r="AK184">
            <v>0</v>
          </cell>
          <cell r="AL184">
            <v>0</v>
          </cell>
          <cell r="AM184">
            <v>0</v>
          </cell>
          <cell r="AN184">
            <v>0</v>
          </cell>
          <cell r="AO184">
            <v>0</v>
          </cell>
        </row>
        <row r="185">
          <cell r="F185">
            <v>2</v>
          </cell>
          <cell r="G185" t="str">
            <v>Vibrator Roller</v>
          </cell>
          <cell r="I185">
            <v>1.9E-2</v>
          </cell>
          <cell r="J185" t="str">
            <v>Jam</v>
          </cell>
          <cell r="L185">
            <v>0</v>
          </cell>
          <cell r="M185">
            <v>0</v>
          </cell>
          <cell r="N185">
            <v>0</v>
          </cell>
          <cell r="O185">
            <v>0</v>
          </cell>
          <cell r="P185">
            <v>0</v>
          </cell>
          <cell r="Q185">
            <v>0</v>
          </cell>
          <cell r="R185">
            <v>0</v>
          </cell>
          <cell r="S185">
            <v>0</v>
          </cell>
          <cell r="T185">
            <v>0</v>
          </cell>
          <cell r="U185">
            <v>0</v>
          </cell>
          <cell r="V185">
            <v>0</v>
          </cell>
          <cell r="W185">
            <v>0</v>
          </cell>
          <cell r="X185">
            <v>0</v>
          </cell>
          <cell r="Y185">
            <v>3.2490000000000001</v>
          </cell>
          <cell r="Z185">
            <v>10.83</v>
          </cell>
          <cell r="AA185">
            <v>10.83</v>
          </cell>
          <cell r="AB185">
            <v>10.83</v>
          </cell>
          <cell r="AC185">
            <v>10.83</v>
          </cell>
          <cell r="AD185">
            <v>10.83</v>
          </cell>
          <cell r="AE185">
            <v>10.83</v>
          </cell>
          <cell r="AF185">
            <v>10.83</v>
          </cell>
          <cell r="AG185">
            <v>10.83</v>
          </cell>
          <cell r="AH185">
            <v>10.83</v>
          </cell>
          <cell r="AI185">
            <v>4.3320000000000007</v>
          </cell>
          <cell r="AJ185">
            <v>3.2490000000000001</v>
          </cell>
          <cell r="AK185">
            <v>0</v>
          </cell>
          <cell r="AL185">
            <v>0</v>
          </cell>
          <cell r="AM185">
            <v>0</v>
          </cell>
          <cell r="AN185">
            <v>0</v>
          </cell>
          <cell r="AO185">
            <v>0</v>
          </cell>
        </row>
        <row r="186">
          <cell r="F186">
            <v>3</v>
          </cell>
          <cell r="G186" t="str">
            <v>Water Tank Truck</v>
          </cell>
          <cell r="I186">
            <v>0.01</v>
          </cell>
          <cell r="J186" t="str">
            <v>Jam</v>
          </cell>
          <cell r="L186">
            <v>0</v>
          </cell>
          <cell r="M186">
            <v>0</v>
          </cell>
          <cell r="N186">
            <v>0</v>
          </cell>
          <cell r="O186">
            <v>0</v>
          </cell>
          <cell r="P186">
            <v>0</v>
          </cell>
          <cell r="Q186">
            <v>0</v>
          </cell>
          <cell r="R186">
            <v>0</v>
          </cell>
          <cell r="S186">
            <v>0</v>
          </cell>
          <cell r="T186">
            <v>0</v>
          </cell>
          <cell r="U186">
            <v>0</v>
          </cell>
          <cell r="V186">
            <v>0</v>
          </cell>
          <cell r="W186">
            <v>0</v>
          </cell>
          <cell r="X186">
            <v>0</v>
          </cell>
          <cell r="Y186">
            <v>1.71</v>
          </cell>
          <cell r="Z186">
            <v>5.7</v>
          </cell>
          <cell r="AA186">
            <v>5.7</v>
          </cell>
          <cell r="AB186">
            <v>5.7</v>
          </cell>
          <cell r="AC186">
            <v>5.7</v>
          </cell>
          <cell r="AD186">
            <v>5.7</v>
          </cell>
          <cell r="AE186">
            <v>5.7</v>
          </cell>
          <cell r="AF186">
            <v>5.7</v>
          </cell>
          <cell r="AG186">
            <v>5.7</v>
          </cell>
          <cell r="AH186">
            <v>5.7</v>
          </cell>
          <cell r="AI186">
            <v>2.2800000000000007</v>
          </cell>
          <cell r="AJ186">
            <v>1.71</v>
          </cell>
          <cell r="AK186">
            <v>0</v>
          </cell>
          <cell r="AL186">
            <v>0</v>
          </cell>
          <cell r="AM186">
            <v>0</v>
          </cell>
          <cell r="AN186">
            <v>0</v>
          </cell>
          <cell r="AO186">
            <v>0</v>
          </cell>
        </row>
        <row r="187">
          <cell r="E187" t="str">
            <v>Angkutan Agregat A ke Lokasi Pekerjaan :</v>
          </cell>
        </row>
        <row r="188">
          <cell r="F188">
            <v>1</v>
          </cell>
          <cell r="G188" t="str">
            <v>Dump Truck</v>
          </cell>
          <cell r="I188">
            <v>0.91</v>
          </cell>
          <cell r="J188" t="str">
            <v>Jam</v>
          </cell>
          <cell r="L188">
            <v>0</v>
          </cell>
          <cell r="M188">
            <v>0</v>
          </cell>
          <cell r="N188">
            <v>0</v>
          </cell>
          <cell r="O188">
            <v>0</v>
          </cell>
          <cell r="P188">
            <v>0</v>
          </cell>
          <cell r="Q188">
            <v>0</v>
          </cell>
          <cell r="R188">
            <v>0</v>
          </cell>
          <cell r="S188">
            <v>0</v>
          </cell>
          <cell r="T188">
            <v>0</v>
          </cell>
          <cell r="U188">
            <v>0</v>
          </cell>
          <cell r="V188">
            <v>0</v>
          </cell>
          <cell r="W188">
            <v>0</v>
          </cell>
          <cell r="X188">
            <v>0</v>
          </cell>
          <cell r="Y188">
            <v>155.61000000000001</v>
          </cell>
          <cell r="Z188">
            <v>518.70000000000005</v>
          </cell>
          <cell r="AA188">
            <v>518.70000000000005</v>
          </cell>
          <cell r="AB188">
            <v>518.70000000000005</v>
          </cell>
          <cell r="AC188">
            <v>518.70000000000005</v>
          </cell>
          <cell r="AD188">
            <v>518.70000000000005</v>
          </cell>
          <cell r="AE188">
            <v>518.70000000000005</v>
          </cell>
          <cell r="AF188">
            <v>518.70000000000005</v>
          </cell>
          <cell r="AG188">
            <v>518.70000000000005</v>
          </cell>
          <cell r="AH188">
            <v>518.70000000000005</v>
          </cell>
          <cell r="AI188">
            <v>207.48000000000005</v>
          </cell>
          <cell r="AJ188">
            <v>155.61000000000001</v>
          </cell>
          <cell r="AK188">
            <v>0</v>
          </cell>
          <cell r="AL188">
            <v>0</v>
          </cell>
          <cell r="AM188">
            <v>0</v>
          </cell>
          <cell r="AN188">
            <v>0</v>
          </cell>
          <cell r="AO188">
            <v>0</v>
          </cell>
        </row>
        <row r="189">
          <cell r="F189">
            <v>2</v>
          </cell>
          <cell r="G189" t="str">
            <v>Wheel Loader</v>
          </cell>
          <cell r="I189">
            <v>0.01</v>
          </cell>
          <cell r="J189" t="str">
            <v>Jam</v>
          </cell>
          <cell r="L189">
            <v>0</v>
          </cell>
          <cell r="M189">
            <v>0</v>
          </cell>
          <cell r="N189">
            <v>0</v>
          </cell>
          <cell r="O189">
            <v>0</v>
          </cell>
          <cell r="P189">
            <v>0</v>
          </cell>
          <cell r="Q189">
            <v>0</v>
          </cell>
          <cell r="R189">
            <v>0</v>
          </cell>
          <cell r="S189">
            <v>0</v>
          </cell>
          <cell r="T189">
            <v>0</v>
          </cell>
          <cell r="U189">
            <v>0</v>
          </cell>
          <cell r="V189">
            <v>0</v>
          </cell>
          <cell r="W189">
            <v>0</v>
          </cell>
          <cell r="X189">
            <v>0</v>
          </cell>
          <cell r="Y189">
            <v>1.71</v>
          </cell>
          <cell r="Z189">
            <v>5.7</v>
          </cell>
          <cell r="AA189">
            <v>5.7</v>
          </cell>
          <cell r="AB189">
            <v>5.7</v>
          </cell>
          <cell r="AC189">
            <v>5.7</v>
          </cell>
          <cell r="AD189">
            <v>5.7</v>
          </cell>
          <cell r="AE189">
            <v>5.7</v>
          </cell>
          <cell r="AF189">
            <v>5.7</v>
          </cell>
          <cell r="AG189">
            <v>5.7</v>
          </cell>
          <cell r="AH189">
            <v>5.7</v>
          </cell>
          <cell r="AI189">
            <v>2.2800000000000007</v>
          </cell>
          <cell r="AJ189">
            <v>1.71</v>
          </cell>
          <cell r="AK189">
            <v>0</v>
          </cell>
          <cell r="AL189">
            <v>0</v>
          </cell>
          <cell r="AM189">
            <v>0</v>
          </cell>
          <cell r="AN189">
            <v>0</v>
          </cell>
          <cell r="AO189">
            <v>0</v>
          </cell>
        </row>
        <row r="190">
          <cell r="C190" t="str">
            <v>6.1 (1)</v>
          </cell>
          <cell r="E190" t="str">
            <v>Lapis Resap Pengikat</v>
          </cell>
          <cell r="I190">
            <v>36190.480000000003</v>
          </cell>
          <cell r="J190" t="str">
            <v>Ltr</v>
          </cell>
          <cell r="K190">
            <v>4.3360000000000003</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1520.0001600000003</v>
          </cell>
          <cell r="AB190">
            <v>2099.0478400000002</v>
          </cell>
          <cell r="AC190">
            <v>3619.0480000000007</v>
          </cell>
          <cell r="AD190">
            <v>3619.0480000000007</v>
          </cell>
          <cell r="AE190">
            <v>3619.0480000000007</v>
          </cell>
          <cell r="AF190">
            <v>3619.0480000000007</v>
          </cell>
          <cell r="AG190">
            <v>3619.0480000000007</v>
          </cell>
          <cell r="AH190">
            <v>3619.0480000000007</v>
          </cell>
          <cell r="AI190">
            <v>68041.34506700802</v>
          </cell>
          <cell r="AJ190">
            <v>3619.0480000000007</v>
          </cell>
          <cell r="AK190">
            <v>2171.4288000000001</v>
          </cell>
          <cell r="AL190">
            <v>1447.6192000000003</v>
          </cell>
          <cell r="AM190">
            <v>0</v>
          </cell>
          <cell r="AN190">
            <v>0</v>
          </cell>
          <cell r="AO190">
            <v>0</v>
          </cell>
        </row>
        <row r="191">
          <cell r="F191">
            <v>1</v>
          </cell>
          <cell r="G191" t="str">
            <v>Asphalt Sprayer</v>
          </cell>
          <cell r="I191">
            <v>2.8E-3</v>
          </cell>
          <cell r="J191" t="str">
            <v>Jam</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4.2560004480000009</v>
          </cell>
          <cell r="AB191">
            <v>5.8773339520000007</v>
          </cell>
          <cell r="AC191">
            <v>10.133334400000003</v>
          </cell>
          <cell r="AD191">
            <v>10.133334400000003</v>
          </cell>
          <cell r="AE191">
            <v>10.133334400000003</v>
          </cell>
          <cell r="AF191">
            <v>10.133334400000003</v>
          </cell>
          <cell r="AG191">
            <v>10.133334400000003</v>
          </cell>
          <cell r="AH191">
            <v>10.133334400000003</v>
          </cell>
          <cell r="AI191">
            <v>190.51576618762246</v>
          </cell>
          <cell r="AJ191">
            <v>10.133334400000003</v>
          </cell>
          <cell r="AK191">
            <v>6.0800006400000006</v>
          </cell>
          <cell r="AL191">
            <v>4.053333760000001</v>
          </cell>
          <cell r="AM191">
            <v>0</v>
          </cell>
          <cell r="AN191">
            <v>0</v>
          </cell>
          <cell r="AO191">
            <v>0</v>
          </cell>
        </row>
        <row r="192">
          <cell r="F192">
            <v>2</v>
          </cell>
          <cell r="G192" t="str">
            <v>Air Compressor</v>
          </cell>
          <cell r="I192">
            <v>2.8E-3</v>
          </cell>
          <cell r="J192" t="str">
            <v>Jam</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4.2560004480000009</v>
          </cell>
          <cell r="AB192">
            <v>5.8773339520000007</v>
          </cell>
          <cell r="AC192">
            <v>10.133334400000003</v>
          </cell>
          <cell r="AD192">
            <v>10.133334400000003</v>
          </cell>
          <cell r="AE192">
            <v>10.133334400000003</v>
          </cell>
          <cell r="AF192">
            <v>10.133334400000003</v>
          </cell>
          <cell r="AG192">
            <v>10.133334400000003</v>
          </cell>
          <cell r="AH192">
            <v>10.133334400000003</v>
          </cell>
          <cell r="AI192">
            <v>190.51576618762246</v>
          </cell>
          <cell r="AJ192">
            <v>10.133334400000003</v>
          </cell>
          <cell r="AK192">
            <v>6.0800006400000006</v>
          </cell>
          <cell r="AL192">
            <v>4.053333760000001</v>
          </cell>
          <cell r="AM192">
            <v>0</v>
          </cell>
          <cell r="AN192">
            <v>0</v>
          </cell>
          <cell r="AO192">
            <v>0</v>
          </cell>
        </row>
        <row r="193">
          <cell r="F193">
            <v>3</v>
          </cell>
          <cell r="G193" t="str">
            <v>Dump Truck</v>
          </cell>
          <cell r="I193">
            <v>2.8E-3</v>
          </cell>
          <cell r="J193" t="str">
            <v>Jam</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4.2560004480000009</v>
          </cell>
          <cell r="AB193">
            <v>5.8773339520000007</v>
          </cell>
          <cell r="AC193">
            <v>10.133334400000003</v>
          </cell>
          <cell r="AD193">
            <v>10.133334400000003</v>
          </cell>
          <cell r="AE193">
            <v>10.133334400000003</v>
          </cell>
          <cell r="AF193">
            <v>10.133334400000003</v>
          </cell>
          <cell r="AG193">
            <v>10.133334400000003</v>
          </cell>
          <cell r="AH193">
            <v>10.133334400000003</v>
          </cell>
          <cell r="AI193">
            <v>190.51576618762246</v>
          </cell>
          <cell r="AJ193">
            <v>10.133334400000003</v>
          </cell>
          <cell r="AK193">
            <v>6.0800006400000006</v>
          </cell>
          <cell r="AL193">
            <v>4.053333760000001</v>
          </cell>
          <cell r="AM193">
            <v>0</v>
          </cell>
          <cell r="AN193">
            <v>0</v>
          </cell>
          <cell r="AO193">
            <v>0</v>
          </cell>
        </row>
        <row r="194">
          <cell r="C194" t="str">
            <v>6.1 (2)</v>
          </cell>
          <cell r="E194" t="str">
            <v>Lapis Perekat</v>
          </cell>
          <cell r="I194">
            <v>4560</v>
          </cell>
          <cell r="J194" t="str">
            <v>Ltr</v>
          </cell>
          <cell r="K194">
            <v>0.55400000000000005</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570</v>
          </cell>
          <cell r="AB194">
            <v>1140</v>
          </cell>
          <cell r="AC194">
            <v>1140</v>
          </cell>
          <cell r="AD194">
            <v>1140</v>
          </cell>
          <cell r="AE194">
            <v>570</v>
          </cell>
          <cell r="AF194">
            <v>0</v>
          </cell>
          <cell r="AG194">
            <v>0</v>
          </cell>
          <cell r="AH194">
            <v>0</v>
          </cell>
          <cell r="AI194">
            <v>0</v>
          </cell>
          <cell r="AJ194">
            <v>0</v>
          </cell>
          <cell r="AK194">
            <v>0</v>
          </cell>
          <cell r="AL194">
            <v>0</v>
          </cell>
          <cell r="AM194">
            <v>0</v>
          </cell>
          <cell r="AN194">
            <v>0</v>
          </cell>
          <cell r="AO194">
            <v>0</v>
          </cell>
        </row>
        <row r="195">
          <cell r="F195">
            <v>1</v>
          </cell>
          <cell r="G195" t="str">
            <v>Asphalt Sprayer</v>
          </cell>
          <cell r="I195">
            <v>2.8E-3</v>
          </cell>
          <cell r="J195" t="str">
            <v>Jam</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1.5960000000000001</v>
          </cell>
          <cell r="AB195">
            <v>3.1920000000000002</v>
          </cell>
          <cell r="AC195">
            <v>3.1920000000000002</v>
          </cell>
          <cell r="AD195">
            <v>3.1920000000000002</v>
          </cell>
          <cell r="AE195">
            <v>1.5960000000000001</v>
          </cell>
          <cell r="AF195">
            <v>0</v>
          </cell>
          <cell r="AG195">
            <v>0</v>
          </cell>
          <cell r="AH195">
            <v>0</v>
          </cell>
          <cell r="AI195">
            <v>0</v>
          </cell>
          <cell r="AJ195">
            <v>0</v>
          </cell>
          <cell r="AK195">
            <v>0</v>
          </cell>
          <cell r="AL195">
            <v>0</v>
          </cell>
          <cell r="AM195">
            <v>0</v>
          </cell>
          <cell r="AN195">
            <v>0</v>
          </cell>
          <cell r="AO195">
            <v>0</v>
          </cell>
        </row>
        <row r="196">
          <cell r="F196">
            <v>2</v>
          </cell>
          <cell r="G196" t="str">
            <v>Air Compressor</v>
          </cell>
          <cell r="I196">
            <v>2.8E-3</v>
          </cell>
          <cell r="J196" t="str">
            <v>Jam</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1.5960000000000001</v>
          </cell>
          <cell r="AB196">
            <v>3.1920000000000002</v>
          </cell>
          <cell r="AC196">
            <v>3.1920000000000002</v>
          </cell>
          <cell r="AD196">
            <v>3.1920000000000002</v>
          </cell>
          <cell r="AE196">
            <v>1.5960000000000001</v>
          </cell>
          <cell r="AF196">
            <v>0</v>
          </cell>
          <cell r="AG196">
            <v>0</v>
          </cell>
          <cell r="AH196">
            <v>0</v>
          </cell>
          <cell r="AI196">
            <v>0</v>
          </cell>
          <cell r="AJ196">
            <v>0</v>
          </cell>
          <cell r="AK196">
            <v>0</v>
          </cell>
          <cell r="AL196">
            <v>0</v>
          </cell>
          <cell r="AM196">
            <v>0</v>
          </cell>
          <cell r="AN196">
            <v>0</v>
          </cell>
          <cell r="AO196">
            <v>0</v>
          </cell>
        </row>
        <row r="197">
          <cell r="F197">
            <v>3</v>
          </cell>
          <cell r="G197" t="str">
            <v>Dump Truck</v>
          </cell>
          <cell r="I197">
            <v>2.8E-3</v>
          </cell>
          <cell r="J197" t="str">
            <v>Jam</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1.5960000000000001</v>
          </cell>
          <cell r="AB197">
            <v>3.1920000000000002</v>
          </cell>
          <cell r="AC197">
            <v>3.1920000000000002</v>
          </cell>
          <cell r="AD197">
            <v>3.1920000000000002</v>
          </cell>
          <cell r="AE197">
            <v>1.5960000000000001</v>
          </cell>
          <cell r="AF197">
            <v>0</v>
          </cell>
          <cell r="AG197">
            <v>0</v>
          </cell>
          <cell r="AH197">
            <v>0</v>
          </cell>
          <cell r="AI197">
            <v>0</v>
          </cell>
          <cell r="AJ197">
            <v>0</v>
          </cell>
          <cell r="AK197">
            <v>0</v>
          </cell>
          <cell r="AL197">
            <v>0</v>
          </cell>
          <cell r="AM197">
            <v>0</v>
          </cell>
          <cell r="AN197">
            <v>0</v>
          </cell>
          <cell r="AO197">
            <v>0</v>
          </cell>
        </row>
        <row r="198">
          <cell r="C198" t="str">
            <v>6.3 (4)</v>
          </cell>
          <cell r="E198" t="str">
            <v>Lataston - Lapis Pondasi (HRS-Base)</v>
          </cell>
          <cell r="I198">
            <v>1680</v>
          </cell>
          <cell r="J198" t="str">
            <v>M3</v>
          </cell>
          <cell r="K198">
            <v>40.927999999999997</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76.36363636363636</v>
          </cell>
          <cell r="AB198">
            <v>76.36363636363636</v>
          </cell>
          <cell r="AC198">
            <v>152.72727272727272</v>
          </cell>
          <cell r="AD198">
            <v>152.72727272727272</v>
          </cell>
          <cell r="AE198">
            <v>152.72727272727272</v>
          </cell>
          <cell r="AF198">
            <v>152.72727272727272</v>
          </cell>
          <cell r="AG198">
            <v>152.72727272727272</v>
          </cell>
          <cell r="AH198">
            <v>152.72727272727272</v>
          </cell>
          <cell r="AI198">
            <v>152.72727272727272</v>
          </cell>
          <cell r="AJ198">
            <v>152.72727272727272</v>
          </cell>
          <cell r="AK198">
            <v>152.72727272727272</v>
          </cell>
          <cell r="AL198">
            <v>91.63636363636364</v>
          </cell>
          <cell r="AM198">
            <v>61.090909090909101</v>
          </cell>
          <cell r="AN198">
            <v>0</v>
          </cell>
          <cell r="AO198">
            <v>0</v>
          </cell>
        </row>
        <row r="199">
          <cell r="F199">
            <v>1</v>
          </cell>
          <cell r="G199" t="str">
            <v xml:space="preserve">Wheel Loader </v>
          </cell>
          <cell r="I199">
            <v>2.6030046110367397E-2</v>
          </cell>
          <cell r="J199" t="str">
            <v>Jam</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1.9877489757007829</v>
          </cell>
          <cell r="AB199">
            <v>1.9877489757007829</v>
          </cell>
          <cell r="AC199">
            <v>3.9754979514015658</v>
          </cell>
          <cell r="AD199">
            <v>3.9754979514015658</v>
          </cell>
          <cell r="AE199">
            <v>3.9754979514015658</v>
          </cell>
          <cell r="AF199">
            <v>3.9754979514015658</v>
          </cell>
          <cell r="AG199">
            <v>3.9754979514015658</v>
          </cell>
          <cell r="AH199">
            <v>3.9754979514015658</v>
          </cell>
          <cell r="AI199">
            <v>3.9754979514015658</v>
          </cell>
          <cell r="AJ199">
            <v>3.9754979514015658</v>
          </cell>
          <cell r="AK199">
            <v>3.9754979514015658</v>
          </cell>
          <cell r="AL199">
            <v>2.3852987708409397</v>
          </cell>
          <cell r="AM199">
            <v>1.5901991805606266</v>
          </cell>
          <cell r="AN199">
            <v>0</v>
          </cell>
          <cell r="AO199">
            <v>0</v>
          </cell>
        </row>
        <row r="200">
          <cell r="F200">
            <v>2</v>
          </cell>
          <cell r="G200" t="str">
            <v>Dump Truck</v>
          </cell>
          <cell r="I200">
            <v>1.1223412167187268</v>
          </cell>
          <cell r="J200" t="str">
            <v>Jam</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85.706056549430045</v>
          </cell>
          <cell r="AB200">
            <v>85.706056549430045</v>
          </cell>
          <cell r="AC200">
            <v>171.41211309886009</v>
          </cell>
          <cell r="AD200">
            <v>171.41211309886009</v>
          </cell>
          <cell r="AE200">
            <v>171.41211309886009</v>
          </cell>
          <cell r="AF200">
            <v>171.41211309886009</v>
          </cell>
          <cell r="AG200">
            <v>171.41211309886009</v>
          </cell>
          <cell r="AH200">
            <v>171.41211309886009</v>
          </cell>
          <cell r="AI200">
            <v>171.41211309886009</v>
          </cell>
          <cell r="AJ200">
            <v>171.41211309886009</v>
          </cell>
          <cell r="AK200">
            <v>171.41211309886009</v>
          </cell>
          <cell r="AL200">
            <v>102.84726785931606</v>
          </cell>
          <cell r="AM200">
            <v>68.564845239544042</v>
          </cell>
          <cell r="AN200">
            <v>0</v>
          </cell>
          <cell r="AO200">
            <v>0</v>
          </cell>
        </row>
        <row r="201">
          <cell r="F201">
            <v>3</v>
          </cell>
          <cell r="G201" t="str">
            <v>Tandem Roller</v>
          </cell>
          <cell r="I201">
            <v>4.9176297024834045E-2</v>
          </cell>
          <cell r="J201" t="str">
            <v>Jam</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3.7552808637145998</v>
          </cell>
          <cell r="AB201">
            <v>3.7552808637145998</v>
          </cell>
          <cell r="AC201">
            <v>7.5105617274291996</v>
          </cell>
          <cell r="AD201">
            <v>7.5105617274291996</v>
          </cell>
          <cell r="AE201">
            <v>7.5105617274291996</v>
          </cell>
          <cell r="AF201">
            <v>7.5105617274291996</v>
          </cell>
          <cell r="AG201">
            <v>7.5105617274291996</v>
          </cell>
          <cell r="AH201">
            <v>7.5105617274291996</v>
          </cell>
          <cell r="AI201">
            <v>7.5105617274291996</v>
          </cell>
          <cell r="AJ201">
            <v>7.5105617274291996</v>
          </cell>
          <cell r="AK201">
            <v>7.5105617274291996</v>
          </cell>
          <cell r="AL201">
            <v>4.5063370364575199</v>
          </cell>
          <cell r="AM201">
            <v>3.0042246909716805</v>
          </cell>
          <cell r="AN201">
            <v>0</v>
          </cell>
          <cell r="AO201">
            <v>0</v>
          </cell>
        </row>
        <row r="202">
          <cell r="F202">
            <v>4</v>
          </cell>
          <cell r="G202" t="str">
            <v>Tyre Roller</v>
          </cell>
          <cell r="I202">
            <v>3.012048192771084E-2</v>
          </cell>
          <cell r="J202" t="str">
            <v>Jam</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2.3001095290251912</v>
          </cell>
          <cell r="AB202">
            <v>2.3001095290251912</v>
          </cell>
          <cell r="AC202">
            <v>4.6002190580503823</v>
          </cell>
          <cell r="AD202">
            <v>4.6002190580503823</v>
          </cell>
          <cell r="AE202">
            <v>4.6002190580503823</v>
          </cell>
          <cell r="AF202">
            <v>4.6002190580503823</v>
          </cell>
          <cell r="AG202">
            <v>4.6002190580503823</v>
          </cell>
          <cell r="AH202">
            <v>4.6002190580503823</v>
          </cell>
          <cell r="AI202">
            <v>4.6002190580503823</v>
          </cell>
          <cell r="AJ202">
            <v>4.6002190580503823</v>
          </cell>
          <cell r="AK202">
            <v>4.6002190580503823</v>
          </cell>
          <cell r="AL202">
            <v>2.7601314348302299</v>
          </cell>
          <cell r="AM202">
            <v>1.8400876232201535</v>
          </cell>
          <cell r="AN202">
            <v>0</v>
          </cell>
          <cell r="AO202">
            <v>0</v>
          </cell>
        </row>
        <row r="203">
          <cell r="F203">
            <v>5</v>
          </cell>
          <cell r="G203" t="str">
            <v>AMP</v>
          </cell>
          <cell r="I203">
            <v>5.7499999999999989E-2</v>
          </cell>
          <cell r="J203" t="str">
            <v>Jam</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4.3909090909090898</v>
          </cell>
          <cell r="AB203">
            <v>4.3909090909090898</v>
          </cell>
          <cell r="AC203">
            <v>8.7818181818181795</v>
          </cell>
          <cell r="AD203">
            <v>8.7818181818181795</v>
          </cell>
          <cell r="AE203">
            <v>8.7818181818181795</v>
          </cell>
          <cell r="AF203">
            <v>8.7818181818181795</v>
          </cell>
          <cell r="AG203">
            <v>8.7818181818181795</v>
          </cell>
          <cell r="AH203">
            <v>8.7818181818181795</v>
          </cell>
          <cell r="AI203">
            <v>8.7818181818181795</v>
          </cell>
          <cell r="AJ203">
            <v>8.7818181818181795</v>
          </cell>
          <cell r="AK203">
            <v>8.7818181818181795</v>
          </cell>
          <cell r="AL203">
            <v>5.2690909090909086</v>
          </cell>
          <cell r="AM203">
            <v>3.5127272727272727</v>
          </cell>
          <cell r="AN203">
            <v>0</v>
          </cell>
          <cell r="AO203">
            <v>0</v>
          </cell>
        </row>
        <row r="204">
          <cell r="F204">
            <v>6</v>
          </cell>
          <cell r="G204" t="str">
            <v>Asp. Finisher</v>
          </cell>
          <cell r="I204">
            <v>7.1874999999999994E-2</v>
          </cell>
          <cell r="J204" t="str">
            <v>Jam</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5.4886363636363633</v>
          </cell>
          <cell r="AB204">
            <v>5.4886363636363633</v>
          </cell>
          <cell r="AC204">
            <v>10.977272727272727</v>
          </cell>
          <cell r="AD204">
            <v>10.977272727272727</v>
          </cell>
          <cell r="AE204">
            <v>10.977272727272727</v>
          </cell>
          <cell r="AF204">
            <v>10.977272727272727</v>
          </cell>
          <cell r="AG204">
            <v>10.977272727272727</v>
          </cell>
          <cell r="AH204">
            <v>10.977272727272727</v>
          </cell>
          <cell r="AI204">
            <v>10.977272727272727</v>
          </cell>
          <cell r="AJ204">
            <v>10.977272727272727</v>
          </cell>
          <cell r="AK204">
            <v>10.977272727272727</v>
          </cell>
          <cell r="AL204">
            <v>6.586363636363636</v>
          </cell>
          <cell r="AM204">
            <v>4.3909090909090915</v>
          </cell>
          <cell r="AN204">
            <v>0</v>
          </cell>
          <cell r="AO204">
            <v>0</v>
          </cell>
        </row>
        <row r="205">
          <cell r="F205">
            <v>7</v>
          </cell>
          <cell r="G205" t="str">
            <v>Generator</v>
          </cell>
          <cell r="I205">
            <v>5.7499999999999989E-2</v>
          </cell>
          <cell r="J205" t="str">
            <v>Jam</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4.3909090909090898</v>
          </cell>
          <cell r="AB205">
            <v>4.3909090909090898</v>
          </cell>
          <cell r="AC205">
            <v>8.7818181818181795</v>
          </cell>
          <cell r="AD205">
            <v>8.7818181818181795</v>
          </cell>
          <cell r="AE205">
            <v>8.7818181818181795</v>
          </cell>
          <cell r="AF205">
            <v>8.7818181818181795</v>
          </cell>
          <cell r="AG205">
            <v>8.7818181818181795</v>
          </cell>
          <cell r="AH205">
            <v>8.7818181818181795</v>
          </cell>
          <cell r="AI205">
            <v>8.7818181818181795</v>
          </cell>
          <cell r="AJ205">
            <v>8.7818181818181795</v>
          </cell>
          <cell r="AK205">
            <v>8.7818181818181795</v>
          </cell>
          <cell r="AL205">
            <v>5.2690909090909086</v>
          </cell>
          <cell r="AM205">
            <v>3.5127272727272727</v>
          </cell>
          <cell r="AN205">
            <v>0</v>
          </cell>
          <cell r="AO205">
            <v>0</v>
          </cell>
        </row>
        <row r="206">
          <cell r="C206" t="str">
            <v>7.1 (5)</v>
          </cell>
          <cell r="E206" t="str">
            <v>Beton K-250</v>
          </cell>
          <cell r="I206">
            <v>9.6</v>
          </cell>
          <cell r="J206" t="str">
            <v>M3</v>
          </cell>
          <cell r="K206">
            <v>0.14299999999999999</v>
          </cell>
          <cell r="L206">
            <v>0</v>
          </cell>
          <cell r="M206">
            <v>0</v>
          </cell>
          <cell r="N206">
            <v>0</v>
          </cell>
          <cell r="O206">
            <v>0</v>
          </cell>
          <cell r="P206">
            <v>0</v>
          </cell>
          <cell r="Q206">
            <v>0</v>
          </cell>
          <cell r="R206">
            <v>1.5999999999999999</v>
          </cell>
          <cell r="S206">
            <v>1.5999999999999999</v>
          </cell>
          <cell r="T206">
            <v>0</v>
          </cell>
          <cell r="U206">
            <v>1.5999999999999999</v>
          </cell>
          <cell r="V206">
            <v>1.5999999999999999</v>
          </cell>
          <cell r="W206">
            <v>0</v>
          </cell>
          <cell r="X206">
            <v>1.5999999999999999</v>
          </cell>
          <cell r="Y206">
            <v>1.5999999999999999</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row>
        <row r="207">
          <cell r="F207">
            <v>1</v>
          </cell>
          <cell r="G207" t="str">
            <v>Concrete Mixer</v>
          </cell>
          <cell r="I207">
            <v>0.2857142857142857</v>
          </cell>
          <cell r="J207" t="str">
            <v>Jam</v>
          </cell>
          <cell r="L207">
            <v>0</v>
          </cell>
          <cell r="M207">
            <v>0</v>
          </cell>
          <cell r="N207">
            <v>0</v>
          </cell>
          <cell r="O207">
            <v>0</v>
          </cell>
          <cell r="P207">
            <v>0</v>
          </cell>
          <cell r="Q207">
            <v>0</v>
          </cell>
          <cell r="R207">
            <v>0.45714285714285707</v>
          </cell>
          <cell r="S207">
            <v>0.45714285714285707</v>
          </cell>
          <cell r="T207">
            <v>0</v>
          </cell>
          <cell r="U207">
            <v>0.45714285714285707</v>
          </cell>
          <cell r="V207">
            <v>0.45714285714285707</v>
          </cell>
          <cell r="W207">
            <v>0</v>
          </cell>
          <cell r="X207">
            <v>0.45714285714285707</v>
          </cell>
          <cell r="Y207">
            <v>0.45714285714285707</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row>
        <row r="208">
          <cell r="F208">
            <v>2</v>
          </cell>
          <cell r="G208" t="str">
            <v>Concrete Vibrator</v>
          </cell>
          <cell r="I208">
            <v>0.2857142857142857</v>
          </cell>
          <cell r="J208" t="str">
            <v>Jam</v>
          </cell>
          <cell r="L208">
            <v>0</v>
          </cell>
          <cell r="M208">
            <v>0</v>
          </cell>
          <cell r="N208">
            <v>0</v>
          </cell>
          <cell r="O208">
            <v>0</v>
          </cell>
          <cell r="P208">
            <v>0</v>
          </cell>
          <cell r="Q208">
            <v>0</v>
          </cell>
          <cell r="R208">
            <v>0.45714285714285707</v>
          </cell>
          <cell r="S208">
            <v>0.45714285714285707</v>
          </cell>
          <cell r="T208">
            <v>0</v>
          </cell>
          <cell r="U208">
            <v>0.45714285714285707</v>
          </cell>
          <cell r="V208">
            <v>0.45714285714285707</v>
          </cell>
          <cell r="W208">
            <v>0</v>
          </cell>
          <cell r="X208">
            <v>0.45714285714285707</v>
          </cell>
          <cell r="Y208">
            <v>0.45714285714285707</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row>
        <row r="209">
          <cell r="F209">
            <v>3</v>
          </cell>
          <cell r="G209" t="str">
            <v>Water Tank</v>
          </cell>
          <cell r="I209">
            <v>3.4000000000000002E-2</v>
          </cell>
          <cell r="J209" t="str">
            <v>Jam</v>
          </cell>
          <cell r="L209">
            <v>0</v>
          </cell>
          <cell r="M209">
            <v>0</v>
          </cell>
          <cell r="N209">
            <v>0</v>
          </cell>
          <cell r="O209">
            <v>0</v>
          </cell>
          <cell r="P209">
            <v>0</v>
          </cell>
          <cell r="Q209">
            <v>0</v>
          </cell>
          <cell r="R209">
            <v>5.4399999999999997E-2</v>
          </cell>
          <cell r="S209">
            <v>5.4399999999999997E-2</v>
          </cell>
          <cell r="T209">
            <v>0</v>
          </cell>
          <cell r="U209">
            <v>5.4399999999999997E-2</v>
          </cell>
          <cell r="V209">
            <v>5.4399999999999997E-2</v>
          </cell>
          <cell r="W209">
            <v>0</v>
          </cell>
          <cell r="X209">
            <v>5.4399999999999997E-2</v>
          </cell>
          <cell r="Y209">
            <v>5.4399999999999997E-2</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row>
        <row r="210">
          <cell r="C210" t="str">
            <v>7.3 (1)</v>
          </cell>
          <cell r="E210" t="str">
            <v>Baja Tulangan U-24 Polos</v>
          </cell>
          <cell r="I210">
            <v>1152</v>
          </cell>
          <cell r="J210" t="str">
            <v>Kg</v>
          </cell>
          <cell r="K210">
            <v>0.19800000000000001</v>
          </cell>
          <cell r="L210">
            <v>0</v>
          </cell>
          <cell r="M210">
            <v>0</v>
          </cell>
          <cell r="N210">
            <v>0</v>
          </cell>
          <cell r="O210">
            <v>0</v>
          </cell>
          <cell r="P210">
            <v>0</v>
          </cell>
          <cell r="Q210">
            <v>0</v>
          </cell>
          <cell r="R210">
            <v>192</v>
          </cell>
          <cell r="S210">
            <v>192</v>
          </cell>
          <cell r="T210">
            <v>0</v>
          </cell>
          <cell r="U210">
            <v>192</v>
          </cell>
          <cell r="V210">
            <v>192</v>
          </cell>
          <cell r="W210">
            <v>0</v>
          </cell>
          <cell r="X210">
            <v>192</v>
          </cell>
          <cell r="Y210">
            <v>192</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row>
        <row r="211">
          <cell r="C211" t="str">
            <v>7.9</v>
          </cell>
          <cell r="E211" t="str">
            <v>Pasangan Batu</v>
          </cell>
          <cell r="I211">
            <v>1502.65</v>
          </cell>
          <cell r="J211" t="str">
            <v>M3</v>
          </cell>
          <cell r="K211">
            <v>7.6849999999999996</v>
          </cell>
          <cell r="L211">
            <v>0</v>
          </cell>
          <cell r="M211">
            <v>0</v>
          </cell>
          <cell r="N211">
            <v>0</v>
          </cell>
          <cell r="O211">
            <v>0</v>
          </cell>
          <cell r="P211">
            <v>0</v>
          </cell>
          <cell r="Q211">
            <v>107.33214285714288</v>
          </cell>
          <cell r="R211">
            <v>107.33214285714288</v>
          </cell>
          <cell r="S211">
            <v>107.33214285714288</v>
          </cell>
          <cell r="T211">
            <v>107.33214285714288</v>
          </cell>
          <cell r="U211">
            <v>107.33214285714288</v>
          </cell>
          <cell r="V211">
            <v>107.33214285714288</v>
          </cell>
          <cell r="W211">
            <v>107.33214285714288</v>
          </cell>
          <cell r="X211">
            <v>107.33214285714288</v>
          </cell>
          <cell r="Y211">
            <v>107.33214285714288</v>
          </cell>
          <cell r="Z211">
            <v>107.33214285714288</v>
          </cell>
          <cell r="AA211">
            <v>107.33214285714288</v>
          </cell>
          <cell r="AB211">
            <v>107.33214285714288</v>
          </cell>
          <cell r="AC211">
            <v>107.33214285714288</v>
          </cell>
          <cell r="AD211">
            <v>107.33214285714288</v>
          </cell>
          <cell r="AE211">
            <v>0</v>
          </cell>
          <cell r="AF211">
            <v>0</v>
          </cell>
          <cell r="AG211">
            <v>0</v>
          </cell>
          <cell r="AH211">
            <v>0</v>
          </cell>
          <cell r="AI211">
            <v>0</v>
          </cell>
          <cell r="AJ211">
            <v>0</v>
          </cell>
          <cell r="AK211">
            <v>0</v>
          </cell>
          <cell r="AL211">
            <v>0</v>
          </cell>
          <cell r="AM211">
            <v>0</v>
          </cell>
          <cell r="AN211">
            <v>0</v>
          </cell>
          <cell r="AO211">
            <v>0</v>
          </cell>
        </row>
        <row r="212">
          <cell r="F212">
            <v>2</v>
          </cell>
          <cell r="G212" t="str">
            <v>Concrete Mixer</v>
          </cell>
          <cell r="I212">
            <v>0.2344</v>
          </cell>
          <cell r="J212" t="str">
            <v>Jam</v>
          </cell>
          <cell r="L212">
            <v>0</v>
          </cell>
          <cell r="M212">
            <v>0</v>
          </cell>
          <cell r="N212">
            <v>0</v>
          </cell>
          <cell r="O212">
            <v>0</v>
          </cell>
          <cell r="P212">
            <v>0</v>
          </cell>
          <cell r="Q212">
            <v>25.158654285714292</v>
          </cell>
          <cell r="R212">
            <v>25.158654285714292</v>
          </cell>
          <cell r="S212">
            <v>25.158654285714292</v>
          </cell>
          <cell r="T212">
            <v>25.158654285714292</v>
          </cell>
          <cell r="U212">
            <v>25.158654285714292</v>
          </cell>
          <cell r="V212">
            <v>25.158654285714292</v>
          </cell>
          <cell r="W212">
            <v>25.158654285714292</v>
          </cell>
          <cell r="X212">
            <v>25.158654285714292</v>
          </cell>
          <cell r="Y212">
            <v>25.158654285714292</v>
          </cell>
          <cell r="Z212">
            <v>25.158654285714292</v>
          </cell>
          <cell r="AA212">
            <v>25.158654285714292</v>
          </cell>
          <cell r="AB212">
            <v>25.158654285714292</v>
          </cell>
          <cell r="AC212">
            <v>25.158654285714292</v>
          </cell>
          <cell r="AD212">
            <v>25.158654285714292</v>
          </cell>
          <cell r="AE212">
            <v>0</v>
          </cell>
          <cell r="AF212">
            <v>0</v>
          </cell>
          <cell r="AG212">
            <v>0</v>
          </cell>
          <cell r="AH212">
            <v>0</v>
          </cell>
          <cell r="AI212">
            <v>0</v>
          </cell>
          <cell r="AJ212">
            <v>0</v>
          </cell>
          <cell r="AK212">
            <v>0</v>
          </cell>
          <cell r="AL212">
            <v>0</v>
          </cell>
          <cell r="AM212">
            <v>0</v>
          </cell>
          <cell r="AN212">
            <v>0</v>
          </cell>
          <cell r="AO212">
            <v>0</v>
          </cell>
        </row>
        <row r="213">
          <cell r="F213">
            <v>3</v>
          </cell>
          <cell r="G213" t="str">
            <v>Water Tank</v>
          </cell>
          <cell r="I213">
            <v>2.1000000000000001E-2</v>
          </cell>
          <cell r="J213" t="str">
            <v>Jam</v>
          </cell>
          <cell r="L213">
            <v>0</v>
          </cell>
          <cell r="M213">
            <v>0</v>
          </cell>
          <cell r="N213">
            <v>0</v>
          </cell>
          <cell r="O213">
            <v>0</v>
          </cell>
          <cell r="P213">
            <v>0</v>
          </cell>
          <cell r="Q213">
            <v>2.2539750000000005</v>
          </cell>
          <cell r="R213">
            <v>2.2539750000000005</v>
          </cell>
          <cell r="S213">
            <v>2.2539750000000005</v>
          </cell>
          <cell r="T213">
            <v>2.2539750000000005</v>
          </cell>
          <cell r="U213">
            <v>2.2539750000000005</v>
          </cell>
          <cell r="V213">
            <v>2.2539750000000005</v>
          </cell>
          <cell r="W213">
            <v>2.2539750000000005</v>
          </cell>
          <cell r="X213">
            <v>2.2539750000000005</v>
          </cell>
          <cell r="Y213">
            <v>2.2539750000000005</v>
          </cell>
          <cell r="Z213">
            <v>2.2539750000000005</v>
          </cell>
          <cell r="AA213">
            <v>2.2539750000000005</v>
          </cell>
          <cell r="AB213">
            <v>2.2539750000000005</v>
          </cell>
          <cell r="AC213">
            <v>2.2539750000000005</v>
          </cell>
          <cell r="AD213">
            <v>2.2539750000000005</v>
          </cell>
          <cell r="AE213">
            <v>0</v>
          </cell>
          <cell r="AF213">
            <v>0</v>
          </cell>
          <cell r="AG213">
            <v>0</v>
          </cell>
          <cell r="AH213">
            <v>0</v>
          </cell>
          <cell r="AI213">
            <v>0</v>
          </cell>
          <cell r="AJ213">
            <v>0</v>
          </cell>
          <cell r="AK213">
            <v>0</v>
          </cell>
          <cell r="AL213">
            <v>0</v>
          </cell>
          <cell r="AM213">
            <v>0</v>
          </cell>
          <cell r="AN213">
            <v>0</v>
          </cell>
          <cell r="AO213">
            <v>0</v>
          </cell>
        </row>
        <row r="214">
          <cell r="C214" t="str">
            <v>DIV. IX</v>
          </cell>
          <cell r="E214" t="str">
            <v>PEKERJAAN HARIAN</v>
          </cell>
          <cell r="I214">
            <v>1</v>
          </cell>
          <cell r="J214" t="str">
            <v>-</v>
          </cell>
          <cell r="K214">
            <v>0.29299999999999998</v>
          </cell>
          <cell r="L214">
            <v>0</v>
          </cell>
          <cell r="M214">
            <v>0</v>
          </cell>
          <cell r="N214">
            <v>0</v>
          </cell>
          <cell r="O214">
            <v>0</v>
          </cell>
          <cell r="P214">
            <v>3.8461538461538464E-2</v>
          </cell>
          <cell r="Q214">
            <v>3.8461538461538464E-2</v>
          </cell>
          <cell r="R214">
            <v>3.8461538461538464E-2</v>
          </cell>
          <cell r="S214">
            <v>3.8461538461538464E-2</v>
          </cell>
          <cell r="T214">
            <v>3.8461538461538464E-2</v>
          </cell>
          <cell r="U214">
            <v>3.8461538461538464E-2</v>
          </cell>
          <cell r="V214">
            <v>3.8461538461538464E-2</v>
          </cell>
          <cell r="W214">
            <v>3.8461538461538464E-2</v>
          </cell>
          <cell r="X214">
            <v>3.8461538461538464E-2</v>
          </cell>
          <cell r="Y214">
            <v>3.8461538461538464E-2</v>
          </cell>
          <cell r="Z214">
            <v>3.8461538461538464E-2</v>
          </cell>
          <cell r="AA214">
            <v>3.8461538461538464E-2</v>
          </cell>
          <cell r="AB214">
            <v>3.8461538461538464E-2</v>
          </cell>
          <cell r="AC214">
            <v>3.8461538461538464E-2</v>
          </cell>
          <cell r="AD214">
            <v>3.8461538461538464E-2</v>
          </cell>
          <cell r="AE214">
            <v>3.8461538461538464E-2</v>
          </cell>
          <cell r="AF214">
            <v>3.8461538461538464E-2</v>
          </cell>
          <cell r="AG214">
            <v>3.8461538461538464E-2</v>
          </cell>
          <cell r="AH214">
            <v>3.8461538461538464E-2</v>
          </cell>
          <cell r="AI214">
            <v>3.3018846153846154E-3</v>
          </cell>
          <cell r="AJ214">
            <v>3.8461538461538464E-2</v>
          </cell>
          <cell r="AK214">
            <v>3.8461538461538464E-2</v>
          </cell>
          <cell r="AL214">
            <v>3.8461538461538464E-2</v>
          </cell>
          <cell r="AM214">
            <v>3.8461538461538464E-2</v>
          </cell>
          <cell r="AN214">
            <v>3.8461538461538464E-2</v>
          </cell>
          <cell r="AO214">
            <v>3.8461538461538464E-2</v>
          </cell>
        </row>
        <row r="215">
          <cell r="C215" t="str">
            <v>--</v>
          </cell>
          <cell r="E215" t="str">
            <v>Stone Crusher</v>
          </cell>
          <cell r="I215">
            <v>6274</v>
          </cell>
          <cell r="J215" t="str">
            <v>M3</v>
          </cell>
          <cell r="L215">
            <v>0</v>
          </cell>
          <cell r="M215">
            <v>0</v>
          </cell>
          <cell r="N215">
            <v>784.25</v>
          </cell>
          <cell r="O215">
            <v>784.25</v>
          </cell>
          <cell r="P215">
            <v>784.25</v>
          </cell>
          <cell r="Q215">
            <v>784.25</v>
          </cell>
          <cell r="R215">
            <v>784.25</v>
          </cell>
          <cell r="S215">
            <v>784.25</v>
          </cell>
          <cell r="T215">
            <v>784.25</v>
          </cell>
          <cell r="U215">
            <v>784.25</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row>
        <row r="216">
          <cell r="F216">
            <v>1</v>
          </cell>
          <cell r="G216" t="str">
            <v>Stone Crusher</v>
          </cell>
          <cell r="I216">
            <v>4.5829514207149404E-2</v>
          </cell>
          <cell r="J216" t="str">
            <v>Jam</v>
          </cell>
          <cell r="L216">
            <v>0</v>
          </cell>
          <cell r="M216">
            <v>0</v>
          </cell>
          <cell r="N216">
            <v>35.94179651695692</v>
          </cell>
          <cell r="O216">
            <v>35.94179651695692</v>
          </cell>
          <cell r="P216">
            <v>35.94179651695692</v>
          </cell>
          <cell r="Q216">
            <v>35.94179651695692</v>
          </cell>
          <cell r="R216">
            <v>35.94179651695692</v>
          </cell>
          <cell r="S216">
            <v>35.94179651695692</v>
          </cell>
          <cell r="T216">
            <v>35.94179651695692</v>
          </cell>
          <cell r="U216">
            <v>35.94179651695692</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row>
        <row r="217">
          <cell r="F217">
            <v>2</v>
          </cell>
          <cell r="G217" t="str">
            <v>Dump Truck</v>
          </cell>
          <cell r="I217">
            <v>0.90909090909090906</v>
          </cell>
          <cell r="J217" t="str">
            <v>Jam</v>
          </cell>
          <cell r="L217">
            <v>0</v>
          </cell>
          <cell r="M217">
            <v>0</v>
          </cell>
          <cell r="N217">
            <v>712.95454545454538</v>
          </cell>
          <cell r="O217">
            <v>712.95454545454538</v>
          </cell>
          <cell r="P217">
            <v>712.95454545454538</v>
          </cell>
          <cell r="Q217">
            <v>712.95454545454538</v>
          </cell>
          <cell r="R217">
            <v>712.95454545454538</v>
          </cell>
          <cell r="S217">
            <v>712.95454545454538</v>
          </cell>
          <cell r="T217">
            <v>712.95454545454538</v>
          </cell>
          <cell r="U217">
            <v>712.95454545454538</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row>
        <row r="218">
          <cell r="F218">
            <v>2</v>
          </cell>
          <cell r="G218" t="str">
            <v>Wheel Loader</v>
          </cell>
          <cell r="I218">
            <v>0.21881838074398249</v>
          </cell>
          <cell r="J218" t="str">
            <v>Jam</v>
          </cell>
          <cell r="L218">
            <v>0</v>
          </cell>
          <cell r="M218">
            <v>0</v>
          </cell>
          <cell r="N218">
            <v>171.60831509846827</v>
          </cell>
          <cell r="O218">
            <v>171.60831509846827</v>
          </cell>
          <cell r="P218">
            <v>171.60831509846827</v>
          </cell>
          <cell r="Q218">
            <v>171.60831509846827</v>
          </cell>
          <cell r="R218">
            <v>171.60831509846827</v>
          </cell>
          <cell r="S218">
            <v>171.60831509846827</v>
          </cell>
          <cell r="T218">
            <v>171.60831509846827</v>
          </cell>
          <cell r="U218">
            <v>171.60831509846827</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row>
        <row r="219">
          <cell r="E219" t="str">
            <v>JUMLAH :</v>
          </cell>
          <cell r="K219">
            <v>100</v>
          </cell>
        </row>
        <row r="221">
          <cell r="AI221" t="str">
            <v>Kupang, 25 Januari 2008</v>
          </cell>
        </row>
        <row r="223">
          <cell r="AK223" t="str">
            <v>PT. HUTAMA MITRA NUSANTARA</v>
          </cell>
        </row>
        <row r="230">
          <cell r="AK230" t="str">
            <v>ABDUL RAHMAN</v>
          </cell>
        </row>
        <row r="231">
          <cell r="AK231" t="str">
            <v>Direktur</v>
          </cell>
        </row>
        <row r="233">
          <cell r="C233" t="str">
            <v>PERHITUNGAN KEBUTUHAN PERALATAN</v>
          </cell>
        </row>
        <row r="235">
          <cell r="C235" t="str">
            <v>No. Paket Kontrak</v>
          </cell>
          <cell r="F235" t="str">
            <v>:</v>
          </cell>
          <cell r="G235">
            <v>0</v>
          </cell>
        </row>
        <row r="236">
          <cell r="C236" t="str">
            <v>Nama Paket</v>
          </cell>
          <cell r="F236" t="str">
            <v>:</v>
          </cell>
          <cell r="G236" t="str">
            <v>Pembangunan Jalan Oekabiti-Oemoro-Panite</v>
          </cell>
        </row>
        <row r="237">
          <cell r="C237" t="str">
            <v>Prop/Kab/Kodya</v>
          </cell>
          <cell r="F237" t="str">
            <v>:</v>
          </cell>
          <cell r="G237" t="str">
            <v>Nusa Tenggara Timur / Kab. Kupang</v>
          </cell>
        </row>
        <row r="238">
          <cell r="C238" t="str">
            <v>Panjang Efektif</v>
          </cell>
          <cell r="F238" t="str">
            <v>:</v>
          </cell>
          <cell r="G238">
            <v>10.5</v>
          </cell>
          <cell r="H238" t="str">
            <v>Km</v>
          </cell>
        </row>
        <row r="239">
          <cell r="C239" t="str">
            <v>Nama Peserta Lelang</v>
          </cell>
          <cell r="F239" t="str">
            <v>:</v>
          </cell>
          <cell r="G239" t="str">
            <v>PT. HUTAMA MITRA NUSANTARA</v>
          </cell>
        </row>
        <row r="240">
          <cell r="C240" t="str">
            <v>NO</v>
          </cell>
          <cell r="I240" t="str">
            <v/>
          </cell>
          <cell r="K240" t="str">
            <v>BOBOT</v>
          </cell>
          <cell r="L240" t="str">
            <v>JANGKA WAKTU PELAKSANAAN</v>
          </cell>
        </row>
        <row r="241">
          <cell r="C241" t="str">
            <v>ITEM</v>
          </cell>
          <cell r="D241" t="str">
            <v>JENIS PEKERJAAN</v>
          </cell>
          <cell r="I241" t="str">
            <v>RATA-RATA</v>
          </cell>
          <cell r="K241" t="str">
            <v>( % )</v>
          </cell>
          <cell r="L241" t="str">
            <v>BULAN KE-1</v>
          </cell>
          <cell r="P241" t="str">
            <v>BULAN KE-2</v>
          </cell>
          <cell r="T241" t="str">
            <v>BULAN KE-3</v>
          </cell>
          <cell r="Y241" t="str">
            <v>BULAN KE-4</v>
          </cell>
          <cell r="AC241" t="str">
            <v>BULAN KE-5</v>
          </cell>
          <cell r="AG241" t="str">
            <v>BULAN KE-6</v>
          </cell>
          <cell r="AL241" t="str">
            <v>BULAN KE-7</v>
          </cell>
          <cell r="AP241" t="str">
            <v>KET</v>
          </cell>
        </row>
        <row r="242">
          <cell r="C242" t="str">
            <v>PEK.</v>
          </cell>
          <cell r="I242" t="str">
            <v>( PER-MGG)</v>
          </cell>
          <cell r="K242" t="str">
            <v/>
          </cell>
          <cell r="L242">
            <v>1</v>
          </cell>
          <cell r="M242">
            <v>2</v>
          </cell>
          <cell r="N242">
            <v>3</v>
          </cell>
          <cell r="O242">
            <v>4</v>
          </cell>
          <cell r="P242">
            <v>1</v>
          </cell>
          <cell r="Q242">
            <v>2</v>
          </cell>
          <cell r="R242">
            <v>3</v>
          </cell>
          <cell r="S242">
            <v>4</v>
          </cell>
          <cell r="T242">
            <v>1</v>
          </cell>
          <cell r="U242">
            <v>2</v>
          </cell>
          <cell r="V242">
            <v>3</v>
          </cell>
          <cell r="W242">
            <v>4</v>
          </cell>
          <cell r="X242">
            <v>5</v>
          </cell>
          <cell r="Y242">
            <v>1</v>
          </cell>
          <cell r="Z242">
            <v>2</v>
          </cell>
          <cell r="AA242">
            <v>3</v>
          </cell>
          <cell r="AB242">
            <v>4</v>
          </cell>
          <cell r="AC242">
            <v>1</v>
          </cell>
          <cell r="AD242">
            <v>2</v>
          </cell>
          <cell r="AE242">
            <v>3</v>
          </cell>
          <cell r="AF242">
            <v>4</v>
          </cell>
          <cell r="AG242">
            <v>1</v>
          </cell>
          <cell r="AH242">
            <v>2</v>
          </cell>
          <cell r="AI242">
            <v>3</v>
          </cell>
          <cell r="AJ242">
            <v>4</v>
          </cell>
          <cell r="AK242">
            <v>5</v>
          </cell>
          <cell r="AL242">
            <v>1</v>
          </cell>
          <cell r="AM242">
            <v>2</v>
          </cell>
          <cell r="AN242">
            <v>3</v>
          </cell>
          <cell r="AO242">
            <v>4</v>
          </cell>
        </row>
        <row r="243">
          <cell r="C243">
            <v>1</v>
          </cell>
          <cell r="E243" t="str">
            <v>Concrete Mixer</v>
          </cell>
          <cell r="I243">
            <v>22.022803877551034</v>
          </cell>
          <cell r="J243" t="str">
            <v>Jam</v>
          </cell>
          <cell r="L243">
            <v>0</v>
          </cell>
          <cell r="M243">
            <v>0</v>
          </cell>
          <cell r="N243">
            <v>0</v>
          </cell>
          <cell r="O243">
            <v>0</v>
          </cell>
          <cell r="P243">
            <v>7.2077999999999998</v>
          </cell>
          <cell r="Q243">
            <v>32.366454285714291</v>
          </cell>
          <cell r="R243">
            <v>32.823597142857146</v>
          </cell>
          <cell r="S243">
            <v>32.823597142857146</v>
          </cell>
          <cell r="T243">
            <v>25.158654285714292</v>
          </cell>
          <cell r="U243">
            <v>25.615797142857147</v>
          </cell>
          <cell r="V243">
            <v>25.615797142857147</v>
          </cell>
          <cell r="W243">
            <v>25.158654285714292</v>
          </cell>
          <cell r="X243">
            <v>25.615797142857147</v>
          </cell>
          <cell r="Y243">
            <v>25.615797142857147</v>
          </cell>
          <cell r="Z243">
            <v>25.158654285714292</v>
          </cell>
          <cell r="AA243">
            <v>25.158654285714292</v>
          </cell>
          <cell r="AB243">
            <v>25.158654285714292</v>
          </cell>
          <cell r="AC243">
            <v>25.158654285714292</v>
          </cell>
          <cell r="AD243">
            <v>25.158654285714292</v>
          </cell>
          <cell r="AE243">
            <v>0</v>
          </cell>
          <cell r="AF243">
            <v>0</v>
          </cell>
          <cell r="AG243">
            <v>0</v>
          </cell>
          <cell r="AH243">
            <v>0</v>
          </cell>
          <cell r="AI243">
            <v>0</v>
          </cell>
          <cell r="AJ243">
            <v>0</v>
          </cell>
          <cell r="AK243">
            <v>0</v>
          </cell>
          <cell r="AL243">
            <v>0</v>
          </cell>
          <cell r="AM243">
            <v>0</v>
          </cell>
          <cell r="AN243">
            <v>0</v>
          </cell>
          <cell r="AO243">
            <v>0</v>
          </cell>
        </row>
        <row r="244">
          <cell r="F244" t="str">
            <v>Jumlah rata-rata tiap Minggu</v>
          </cell>
          <cell r="I244">
            <v>0</v>
          </cell>
          <cell r="J244" t="str">
            <v>Unit</v>
          </cell>
          <cell r="L244">
            <v>0</v>
          </cell>
          <cell r="M244">
            <v>0</v>
          </cell>
          <cell r="N244">
            <v>0</v>
          </cell>
          <cell r="O244">
            <v>0</v>
          </cell>
          <cell r="P244">
            <v>0</v>
          </cell>
          <cell r="Q244">
            <v>1</v>
          </cell>
          <cell r="R244">
            <v>1</v>
          </cell>
          <cell r="S244">
            <v>1</v>
          </cell>
          <cell r="T244">
            <v>1</v>
          </cell>
          <cell r="U244">
            <v>1</v>
          </cell>
          <cell r="V244">
            <v>1</v>
          </cell>
          <cell r="W244">
            <v>1</v>
          </cell>
          <cell r="X244">
            <v>1</v>
          </cell>
          <cell r="Y244">
            <v>1</v>
          </cell>
          <cell r="Z244">
            <v>1</v>
          </cell>
          <cell r="AA244">
            <v>1</v>
          </cell>
          <cell r="AB244">
            <v>1</v>
          </cell>
          <cell r="AC244">
            <v>1</v>
          </cell>
          <cell r="AD244">
            <v>1</v>
          </cell>
          <cell r="AE244">
            <v>0</v>
          </cell>
          <cell r="AF244">
            <v>0</v>
          </cell>
          <cell r="AG244">
            <v>0</v>
          </cell>
          <cell r="AH244">
            <v>0</v>
          </cell>
          <cell r="AI244">
            <v>0</v>
          </cell>
          <cell r="AJ244">
            <v>0</v>
          </cell>
          <cell r="AK244">
            <v>0</v>
          </cell>
          <cell r="AL244">
            <v>0</v>
          </cell>
          <cell r="AM244">
            <v>0</v>
          </cell>
          <cell r="AN244">
            <v>0</v>
          </cell>
          <cell r="AO244">
            <v>0</v>
          </cell>
        </row>
        <row r="245">
          <cell r="F245" t="str">
            <v>Jumlah pemakaian dominan</v>
          </cell>
          <cell r="I245">
            <v>2</v>
          </cell>
          <cell r="J245" t="str">
            <v>Unit</v>
          </cell>
          <cell r="O245">
            <v>2</v>
          </cell>
        </row>
        <row r="246">
          <cell r="F246" t="str">
            <v>Jumlah minimal (dibulatkan)</v>
          </cell>
          <cell r="I246">
            <v>3</v>
          </cell>
          <cell r="J246" t="str">
            <v>Unit</v>
          </cell>
          <cell r="L246">
            <v>3</v>
          </cell>
          <cell r="M246">
            <v>3</v>
          </cell>
          <cell r="N246">
            <v>3</v>
          </cell>
          <cell r="O246">
            <v>3</v>
          </cell>
          <cell r="P246">
            <v>3</v>
          </cell>
          <cell r="Q246">
            <v>3</v>
          </cell>
        </row>
        <row r="247">
          <cell r="C247">
            <v>2</v>
          </cell>
          <cell r="E247" t="str">
            <v>Water Tank Truck</v>
          </cell>
          <cell r="I247">
            <v>5.392707867494825</v>
          </cell>
          <cell r="J247" t="str">
            <v>Jam</v>
          </cell>
          <cell r="K247">
            <v>0</v>
          </cell>
          <cell r="L247">
            <v>0</v>
          </cell>
          <cell r="M247">
            <v>0</v>
          </cell>
          <cell r="N247">
            <v>0</v>
          </cell>
          <cell r="O247">
            <v>0</v>
          </cell>
          <cell r="P247">
            <v>1.008555194805195</v>
          </cell>
          <cell r="Q247">
            <v>1.3713603896103899</v>
          </cell>
          <cell r="R247">
            <v>1.4257603896103896</v>
          </cell>
          <cell r="S247">
            <v>1.4257603896103896</v>
          </cell>
          <cell r="T247">
            <v>0.72561038961038971</v>
          </cell>
          <cell r="U247">
            <v>0.78001038961038971</v>
          </cell>
          <cell r="V247">
            <v>0.78001038961038971</v>
          </cell>
          <cell r="W247">
            <v>0.72561038961038971</v>
          </cell>
          <cell r="X247">
            <v>3.0256570562770562</v>
          </cell>
          <cell r="Y247">
            <v>6.9813037229437231</v>
          </cell>
          <cell r="Z247">
            <v>10.916903722943722</v>
          </cell>
          <cell r="AA247">
            <v>10.554098528138528</v>
          </cell>
          <cell r="AB247">
            <v>10.191293333333334</v>
          </cell>
          <cell r="AC247">
            <v>10.191293333333334</v>
          </cell>
          <cell r="AD247">
            <v>10.191293333333334</v>
          </cell>
          <cell r="AE247">
            <v>10.191293333333334</v>
          </cell>
          <cell r="AF247">
            <v>10.191293333333334</v>
          </cell>
          <cell r="AG247">
            <v>10.191293333333334</v>
          </cell>
          <cell r="AH247">
            <v>10.191293333333334</v>
          </cell>
          <cell r="AI247">
            <v>6.7712933333333343</v>
          </cell>
          <cell r="AJ247">
            <v>6.2012933333333331</v>
          </cell>
          <cell r="AK247">
            <v>4.4912933333333331</v>
          </cell>
          <cell r="AL247">
            <v>2.2456466666666666</v>
          </cell>
          <cell r="AM247">
            <v>2.2456466666666666</v>
          </cell>
          <cell r="AN247">
            <v>2.2456466666666666</v>
          </cell>
          <cell r="AO247">
            <v>0</v>
          </cell>
        </row>
        <row r="248">
          <cell r="F248" t="str">
            <v>Jumlah rata-rata tiap Minggu</v>
          </cell>
          <cell r="I248">
            <v>0</v>
          </cell>
          <cell r="J248" t="str">
            <v>Unit</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1</v>
          </cell>
          <cell r="AA248">
            <v>1</v>
          </cell>
          <cell r="AB248">
            <v>1</v>
          </cell>
          <cell r="AC248">
            <v>1</v>
          </cell>
          <cell r="AD248">
            <v>1</v>
          </cell>
          <cell r="AE248">
            <v>1</v>
          </cell>
          <cell r="AF248">
            <v>1</v>
          </cell>
          <cell r="AG248">
            <v>1</v>
          </cell>
          <cell r="AH248">
            <v>1</v>
          </cell>
          <cell r="AI248">
            <v>0</v>
          </cell>
          <cell r="AJ248">
            <v>0</v>
          </cell>
          <cell r="AK248">
            <v>0</v>
          </cell>
          <cell r="AL248">
            <v>0</v>
          </cell>
          <cell r="AM248">
            <v>0</v>
          </cell>
          <cell r="AN248">
            <v>0</v>
          </cell>
          <cell r="AO248">
            <v>0</v>
          </cell>
        </row>
        <row r="249">
          <cell r="F249" t="str">
            <v>Jumlah pemakaian dominan</v>
          </cell>
          <cell r="I249">
            <v>0</v>
          </cell>
          <cell r="J249" t="str">
            <v>Unit</v>
          </cell>
        </row>
        <row r="250">
          <cell r="F250" t="str">
            <v>Jumlah minimal (dibulatkan)</v>
          </cell>
          <cell r="I250">
            <v>1</v>
          </cell>
          <cell r="J250" t="str">
            <v>Unit</v>
          </cell>
          <cell r="L250">
            <v>1</v>
          </cell>
          <cell r="M250">
            <v>1</v>
          </cell>
          <cell r="N250">
            <v>1</v>
          </cell>
          <cell r="O250">
            <v>1</v>
          </cell>
          <cell r="P250">
            <v>1</v>
          </cell>
          <cell r="Q250">
            <v>1</v>
          </cell>
        </row>
        <row r="251">
          <cell r="C251">
            <v>3</v>
          </cell>
          <cell r="E251" t="str">
            <v>Excavator</v>
          </cell>
          <cell r="I251">
            <v>7.8016875000000017</v>
          </cell>
          <cell r="J251" t="str">
            <v>Jam</v>
          </cell>
          <cell r="L251">
            <v>0</v>
          </cell>
          <cell r="M251">
            <v>0</v>
          </cell>
          <cell r="N251">
            <v>0</v>
          </cell>
          <cell r="O251">
            <v>0</v>
          </cell>
          <cell r="P251">
            <v>11.468916666666669</v>
          </cell>
          <cell r="Q251">
            <v>11.468916666666669</v>
          </cell>
          <cell r="R251">
            <v>11.468916666666669</v>
          </cell>
          <cell r="S251">
            <v>11.468916666666669</v>
          </cell>
          <cell r="T251">
            <v>8.2689166666666676</v>
          </cell>
          <cell r="U251">
            <v>8.2689166666666676</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row>
        <row r="252">
          <cell r="F252" t="str">
            <v>Jumlah rata-rata tiap Minggu</v>
          </cell>
          <cell r="I252">
            <v>0</v>
          </cell>
          <cell r="J252" t="str">
            <v>Unit</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row>
        <row r="253">
          <cell r="F253" t="str">
            <v>Jumlah pemakaian dominan</v>
          </cell>
          <cell r="I253">
            <v>0</v>
          </cell>
          <cell r="J253" t="str">
            <v>Unit</v>
          </cell>
        </row>
        <row r="254">
          <cell r="F254" t="str">
            <v>Jumlah minimal (dibulatkan)</v>
          </cell>
          <cell r="I254">
            <v>2</v>
          </cell>
          <cell r="J254" t="str">
            <v>Unit</v>
          </cell>
          <cell r="L254">
            <v>2</v>
          </cell>
          <cell r="M254">
            <v>2</v>
          </cell>
          <cell r="N254">
            <v>2</v>
          </cell>
          <cell r="O254">
            <v>2</v>
          </cell>
          <cell r="P254">
            <v>2</v>
          </cell>
          <cell r="Q254">
            <v>2</v>
          </cell>
          <cell r="R254">
            <v>2</v>
          </cell>
          <cell r="S254">
            <v>2</v>
          </cell>
          <cell r="T254">
            <v>2</v>
          </cell>
          <cell r="U254">
            <v>2</v>
          </cell>
          <cell r="V254">
            <v>2</v>
          </cell>
          <cell r="W254">
            <v>2</v>
          </cell>
          <cell r="X254">
            <v>2</v>
          </cell>
          <cell r="Y254">
            <v>2</v>
          </cell>
          <cell r="Z254">
            <v>2</v>
          </cell>
          <cell r="AA254">
            <v>2</v>
          </cell>
          <cell r="AB254">
            <v>2</v>
          </cell>
          <cell r="AC254">
            <v>2</v>
          </cell>
          <cell r="AD254">
            <v>2</v>
          </cell>
          <cell r="AE254">
            <v>2</v>
          </cell>
          <cell r="AF254">
            <v>2</v>
          </cell>
          <cell r="AG254">
            <v>2</v>
          </cell>
          <cell r="AH254">
            <v>2</v>
          </cell>
          <cell r="AI254">
            <v>2</v>
          </cell>
          <cell r="AJ254">
            <v>2</v>
          </cell>
          <cell r="AK254">
            <v>2</v>
          </cell>
          <cell r="AL254">
            <v>2</v>
          </cell>
          <cell r="AM254">
            <v>2</v>
          </cell>
          <cell r="AN254">
            <v>2</v>
          </cell>
          <cell r="AO254">
            <v>0</v>
          </cell>
        </row>
        <row r="255">
          <cell r="C255">
            <v>4</v>
          </cell>
          <cell r="E255" t="str">
            <v>Breaker</v>
          </cell>
          <cell r="I255">
            <v>6.4</v>
          </cell>
          <cell r="J255" t="str">
            <v>Jam</v>
          </cell>
          <cell r="L255">
            <v>0</v>
          </cell>
          <cell r="M255">
            <v>0</v>
          </cell>
          <cell r="N255">
            <v>0</v>
          </cell>
          <cell r="O255">
            <v>0</v>
          </cell>
          <cell r="P255">
            <v>3.2</v>
          </cell>
          <cell r="Q255">
            <v>3.2</v>
          </cell>
          <cell r="R255">
            <v>3.2</v>
          </cell>
          <cell r="S255">
            <v>3.2</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row>
        <row r="256">
          <cell r="F256" t="str">
            <v>Jumlah rata-rata tiap Minggu</v>
          </cell>
          <cell r="I256">
            <v>1</v>
          </cell>
          <cell r="J256" t="str">
            <v>Unit</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row>
        <row r="257">
          <cell r="F257" t="str">
            <v>Jumlah pemakaian dominan</v>
          </cell>
          <cell r="I257">
            <v>0</v>
          </cell>
          <cell r="J257" t="str">
            <v>Unit</v>
          </cell>
        </row>
        <row r="258">
          <cell r="F258" t="str">
            <v>Jumlah minimal (dibulatkan)</v>
          </cell>
          <cell r="I258">
            <v>1</v>
          </cell>
          <cell r="J258" t="str">
            <v>Unit</v>
          </cell>
          <cell r="L258">
            <v>1</v>
          </cell>
          <cell r="M258">
            <v>1</v>
          </cell>
          <cell r="N258">
            <v>1</v>
          </cell>
          <cell r="O258">
            <v>1</v>
          </cell>
          <cell r="P258">
            <v>1</v>
          </cell>
          <cell r="Q258">
            <v>1</v>
          </cell>
        </row>
        <row r="259">
          <cell r="C259">
            <v>5</v>
          </cell>
          <cell r="E259" t="str">
            <v>Dump Truck</v>
          </cell>
          <cell r="I259">
            <v>615.46121877222311</v>
          </cell>
          <cell r="J259" t="str">
            <v>Jam</v>
          </cell>
          <cell r="L259">
            <v>0</v>
          </cell>
          <cell r="M259">
            <v>0</v>
          </cell>
          <cell r="N259">
            <v>712.95454545454538</v>
          </cell>
          <cell r="O259">
            <v>712.95454545454538</v>
          </cell>
          <cell r="P259">
            <v>744.47511212121208</v>
          </cell>
          <cell r="Q259">
            <v>744.47511212121208</v>
          </cell>
          <cell r="R259">
            <v>744.47511212121208</v>
          </cell>
          <cell r="S259">
            <v>744.47511212121208</v>
          </cell>
          <cell r="T259">
            <v>735.51511212121204</v>
          </cell>
          <cell r="U259">
            <v>735.51511212121204</v>
          </cell>
          <cell r="V259">
            <v>0</v>
          </cell>
          <cell r="W259">
            <v>0</v>
          </cell>
          <cell r="X259">
            <v>79.044233251202613</v>
          </cell>
          <cell r="Y259">
            <v>313.69846650240527</v>
          </cell>
          <cell r="Z259">
            <v>676.7884665024053</v>
          </cell>
          <cell r="AA259">
            <v>768.34652349983537</v>
          </cell>
          <cell r="AB259">
            <v>771.56385700383532</v>
          </cell>
          <cell r="AC259">
            <v>861.52591400126539</v>
          </cell>
          <cell r="AD259">
            <v>861.52591400126539</v>
          </cell>
          <cell r="AE259">
            <v>859.92991400126539</v>
          </cell>
          <cell r="AF259">
            <v>858.33391400126538</v>
          </cell>
          <cell r="AG259">
            <v>858.33391400126538</v>
          </cell>
          <cell r="AH259">
            <v>858.33391400126538</v>
          </cell>
          <cell r="AI259">
            <v>727.49634578888788</v>
          </cell>
          <cell r="AJ259">
            <v>495.24391400126535</v>
          </cell>
          <cell r="AK259">
            <v>335.58058024126535</v>
          </cell>
          <cell r="AL259">
            <v>185.94483487051866</v>
          </cell>
          <cell r="AM259">
            <v>147.60907849074664</v>
          </cell>
          <cell r="AN259">
            <v>79.044233251202613</v>
          </cell>
          <cell r="AO259">
            <v>0</v>
          </cell>
        </row>
        <row r="260">
          <cell r="F260" t="str">
            <v>Jumlah rata-rata tiap Minggu</v>
          </cell>
          <cell r="I260">
            <v>13</v>
          </cell>
          <cell r="J260" t="str">
            <v>Unit</v>
          </cell>
          <cell r="L260">
            <v>0</v>
          </cell>
          <cell r="M260">
            <v>0</v>
          </cell>
          <cell r="N260">
            <v>14</v>
          </cell>
          <cell r="O260">
            <v>14</v>
          </cell>
          <cell r="P260">
            <v>15</v>
          </cell>
          <cell r="Q260">
            <v>15</v>
          </cell>
          <cell r="R260">
            <v>15</v>
          </cell>
          <cell r="S260">
            <v>15</v>
          </cell>
          <cell r="T260">
            <v>15</v>
          </cell>
          <cell r="U260">
            <v>15</v>
          </cell>
          <cell r="V260">
            <v>0</v>
          </cell>
          <cell r="W260">
            <v>0</v>
          </cell>
          <cell r="X260">
            <v>2</v>
          </cell>
          <cell r="Y260">
            <v>6</v>
          </cell>
          <cell r="Z260">
            <v>14</v>
          </cell>
          <cell r="AA260">
            <v>15</v>
          </cell>
          <cell r="AB260">
            <v>15</v>
          </cell>
          <cell r="AC260">
            <v>17</v>
          </cell>
          <cell r="AD260">
            <v>17</v>
          </cell>
          <cell r="AE260">
            <v>17</v>
          </cell>
          <cell r="AF260">
            <v>17</v>
          </cell>
          <cell r="AG260">
            <v>17</v>
          </cell>
          <cell r="AH260">
            <v>17</v>
          </cell>
          <cell r="AI260">
            <v>15</v>
          </cell>
          <cell r="AJ260">
            <v>10</v>
          </cell>
          <cell r="AK260">
            <v>7</v>
          </cell>
          <cell r="AL260">
            <v>7</v>
          </cell>
          <cell r="AM260">
            <v>7</v>
          </cell>
          <cell r="AN260">
            <v>7</v>
          </cell>
          <cell r="AO260">
            <v>0</v>
          </cell>
        </row>
        <row r="261">
          <cell r="F261" t="str">
            <v>Jumlah pemakaian dominan</v>
          </cell>
          <cell r="I261">
            <v>0</v>
          </cell>
          <cell r="J261" t="str">
            <v>Unit</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row>
        <row r="262">
          <cell r="F262" t="str">
            <v>Jumlah minimal (dibulatkan)</v>
          </cell>
          <cell r="I262">
            <v>13</v>
          </cell>
          <cell r="J262" t="str">
            <v>Unit</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row>
        <row r="263">
          <cell r="C263">
            <v>6</v>
          </cell>
          <cell r="E263" t="str">
            <v>Stamper</v>
          </cell>
          <cell r="I263">
            <v>12.722481538461537</v>
          </cell>
          <cell r="J263" t="str">
            <v>Jam</v>
          </cell>
          <cell r="L263">
            <v>0</v>
          </cell>
          <cell r="M263">
            <v>0</v>
          </cell>
          <cell r="N263">
            <v>0</v>
          </cell>
          <cell r="O263">
            <v>0</v>
          </cell>
          <cell r="P263">
            <v>0</v>
          </cell>
          <cell r="Q263">
            <v>0</v>
          </cell>
          <cell r="R263">
            <v>16.192249230769232</v>
          </cell>
          <cell r="S263">
            <v>16.192249230769232</v>
          </cell>
          <cell r="T263">
            <v>16.192249230769232</v>
          </cell>
          <cell r="U263">
            <v>16.192249230769232</v>
          </cell>
          <cell r="V263">
            <v>16.192249230769232</v>
          </cell>
          <cell r="W263">
            <v>16.192249230769232</v>
          </cell>
          <cell r="X263">
            <v>16.192249230769232</v>
          </cell>
          <cell r="Y263">
            <v>16.192249230769232</v>
          </cell>
          <cell r="Z263">
            <v>16.192249230769232</v>
          </cell>
          <cell r="AA263">
            <v>16.192249230769232</v>
          </cell>
          <cell r="AB263">
            <v>16.192249230769232</v>
          </cell>
          <cell r="AC263">
            <v>16.192249230769232</v>
          </cell>
          <cell r="AD263">
            <v>8.0961246153846158</v>
          </cell>
          <cell r="AE263">
            <v>8.0961246153846158</v>
          </cell>
          <cell r="AF263">
            <v>0</v>
          </cell>
          <cell r="AG263">
            <v>0</v>
          </cell>
          <cell r="AH263">
            <v>0</v>
          </cell>
          <cell r="AI263">
            <v>0</v>
          </cell>
          <cell r="AJ263">
            <v>0</v>
          </cell>
          <cell r="AK263">
            <v>0</v>
          </cell>
          <cell r="AL263">
            <v>0</v>
          </cell>
          <cell r="AM263">
            <v>0</v>
          </cell>
          <cell r="AN263">
            <v>0</v>
          </cell>
          <cell r="AO263">
            <v>0</v>
          </cell>
        </row>
        <row r="264">
          <cell r="F264" t="str">
            <v>Jumlah rata-rata tiap Minggu</v>
          </cell>
          <cell r="I264">
            <v>1</v>
          </cell>
          <cell r="J264" t="str">
            <v>Unit</v>
          </cell>
          <cell r="L264">
            <v>0</v>
          </cell>
          <cell r="M264">
            <v>0</v>
          </cell>
          <cell r="N264">
            <v>0</v>
          </cell>
          <cell r="O264">
            <v>0</v>
          </cell>
          <cell r="P264">
            <v>0</v>
          </cell>
          <cell r="Q264">
            <v>0</v>
          </cell>
          <cell r="R264">
            <v>1</v>
          </cell>
          <cell r="S264">
            <v>1</v>
          </cell>
          <cell r="T264">
            <v>1</v>
          </cell>
          <cell r="U264">
            <v>1</v>
          </cell>
          <cell r="V264">
            <v>1</v>
          </cell>
          <cell r="W264">
            <v>1</v>
          </cell>
          <cell r="X264">
            <v>1</v>
          </cell>
          <cell r="Y264">
            <v>1</v>
          </cell>
          <cell r="Z264">
            <v>1</v>
          </cell>
          <cell r="AA264">
            <v>1</v>
          </cell>
          <cell r="AB264">
            <v>1</v>
          </cell>
          <cell r="AC264">
            <v>1</v>
          </cell>
          <cell r="AD264">
            <v>0</v>
          </cell>
          <cell r="AE264">
            <v>0</v>
          </cell>
          <cell r="AF264">
            <v>0</v>
          </cell>
          <cell r="AG264">
            <v>0</v>
          </cell>
          <cell r="AH264">
            <v>0</v>
          </cell>
          <cell r="AI264">
            <v>0</v>
          </cell>
          <cell r="AJ264">
            <v>0</v>
          </cell>
          <cell r="AK264">
            <v>0</v>
          </cell>
          <cell r="AL264">
            <v>0</v>
          </cell>
          <cell r="AM264">
            <v>0</v>
          </cell>
          <cell r="AN264">
            <v>0</v>
          </cell>
          <cell r="AO264">
            <v>0</v>
          </cell>
        </row>
        <row r="265">
          <cell r="F265" t="str">
            <v>Jumlah pemakaian dominan</v>
          </cell>
          <cell r="I265">
            <v>0</v>
          </cell>
          <cell r="J265" t="str">
            <v>Unit</v>
          </cell>
        </row>
        <row r="266">
          <cell r="F266" t="str">
            <v>Jumlah minimal (dibulatkan)</v>
          </cell>
          <cell r="I266">
            <v>1</v>
          </cell>
          <cell r="J266" t="str">
            <v>Unit</v>
          </cell>
          <cell r="L266">
            <v>1</v>
          </cell>
          <cell r="M266">
            <v>1</v>
          </cell>
          <cell r="N266">
            <v>1</v>
          </cell>
          <cell r="O266">
            <v>1</v>
          </cell>
          <cell r="P266">
            <v>1</v>
          </cell>
        </row>
        <row r="267">
          <cell r="C267">
            <v>7</v>
          </cell>
          <cell r="E267" t="str">
            <v>Wheel Loader</v>
          </cell>
          <cell r="I267">
            <v>66.182127868454003</v>
          </cell>
          <cell r="J267" t="str">
            <v>Jam</v>
          </cell>
          <cell r="L267">
            <v>0</v>
          </cell>
          <cell r="M267">
            <v>0</v>
          </cell>
          <cell r="N267">
            <v>171.60831509846827</v>
          </cell>
          <cell r="O267">
            <v>171.60831509846827</v>
          </cell>
          <cell r="P267">
            <v>171.60831509846827</v>
          </cell>
          <cell r="Q267">
            <v>171.60831509846827</v>
          </cell>
          <cell r="R267">
            <v>171.60831509846827</v>
          </cell>
          <cell r="S267">
            <v>171.60831509846827</v>
          </cell>
          <cell r="T267">
            <v>171.60831509846827</v>
          </cell>
          <cell r="U267">
            <v>171.60831509846827</v>
          </cell>
          <cell r="V267">
            <v>0</v>
          </cell>
          <cell r="W267">
            <v>0</v>
          </cell>
          <cell r="X267">
            <v>6.5195142013838483</v>
          </cell>
          <cell r="Y267">
            <v>14.749028402767696</v>
          </cell>
          <cell r="Z267">
            <v>18.739028402767698</v>
          </cell>
          <cell r="AA267">
            <v>20.72677737846848</v>
          </cell>
          <cell r="AB267">
            <v>20.72677737846848</v>
          </cell>
          <cell r="AC267">
            <v>22.714526354169262</v>
          </cell>
          <cell r="AD267">
            <v>22.714526354169262</v>
          </cell>
          <cell r="AE267">
            <v>22.714526354169262</v>
          </cell>
          <cell r="AF267">
            <v>22.714526354169262</v>
          </cell>
          <cell r="AG267">
            <v>22.714526354169262</v>
          </cell>
          <cell r="AH267">
            <v>22.714526354169262</v>
          </cell>
          <cell r="AI267">
            <v>19.294526354169264</v>
          </cell>
          <cell r="AJ267">
            <v>18.724526354169264</v>
          </cell>
          <cell r="AK267">
            <v>17.014526354169263</v>
          </cell>
          <cell r="AL267">
            <v>8.9048129722247875</v>
          </cell>
          <cell r="AM267">
            <v>8.1097133819444753</v>
          </cell>
          <cell r="AN267">
            <v>6.5195142013838483</v>
          </cell>
          <cell r="AO267">
            <v>0</v>
          </cell>
        </row>
        <row r="268">
          <cell r="F268" t="str">
            <v>Jumlah rata-rata tiap Minggu</v>
          </cell>
          <cell r="I268">
            <v>1</v>
          </cell>
          <cell r="J268" t="str">
            <v>Unit</v>
          </cell>
          <cell r="L268">
            <v>0</v>
          </cell>
          <cell r="M268">
            <v>0</v>
          </cell>
          <cell r="N268">
            <v>7</v>
          </cell>
          <cell r="O268">
            <v>7</v>
          </cell>
          <cell r="P268">
            <v>7</v>
          </cell>
          <cell r="Q268">
            <v>7</v>
          </cell>
          <cell r="R268">
            <v>7</v>
          </cell>
          <cell r="S268">
            <v>7</v>
          </cell>
          <cell r="T268">
            <v>7</v>
          </cell>
          <cell r="U268">
            <v>7</v>
          </cell>
          <cell r="V268">
            <v>0</v>
          </cell>
          <cell r="W268">
            <v>0</v>
          </cell>
          <cell r="X268">
            <v>0</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0</v>
          </cell>
          <cell r="AM268">
            <v>0</v>
          </cell>
          <cell r="AN268">
            <v>0</v>
          </cell>
          <cell r="AO268">
            <v>0</v>
          </cell>
        </row>
        <row r="269">
          <cell r="F269" t="str">
            <v>Jumlah pemakaian dominan</v>
          </cell>
          <cell r="I269">
            <v>0</v>
          </cell>
          <cell r="J269" t="str">
            <v>Unit</v>
          </cell>
        </row>
        <row r="270">
          <cell r="F270" t="str">
            <v>Jumlah minimal (dibulatkan)</v>
          </cell>
          <cell r="I270">
            <v>1</v>
          </cell>
          <cell r="J270" t="str">
            <v>Unit</v>
          </cell>
          <cell r="M270">
            <v>1</v>
          </cell>
          <cell r="N270">
            <v>1</v>
          </cell>
          <cell r="O270">
            <v>1</v>
          </cell>
          <cell r="P270">
            <v>1</v>
          </cell>
        </row>
        <row r="271">
          <cell r="C271">
            <v>8</v>
          </cell>
          <cell r="E271" t="str">
            <v>Asphalt Sprayer</v>
          </cell>
          <cell r="I271">
            <v>6.1306672000000013</v>
          </cell>
          <cell r="J271" t="str">
            <v>Jam</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5.852000448000001</v>
          </cell>
          <cell r="AB271">
            <v>9.0693339520000009</v>
          </cell>
          <cell r="AC271">
            <v>13.325334400000003</v>
          </cell>
          <cell r="AD271">
            <v>13.325334400000003</v>
          </cell>
          <cell r="AE271">
            <v>11.729334400000003</v>
          </cell>
          <cell r="AJ271">
            <v>10.133334400000003</v>
          </cell>
          <cell r="AK271">
            <v>6.0800006400000006</v>
          </cell>
          <cell r="AL271">
            <v>4.053333760000001</v>
          </cell>
          <cell r="AM271">
            <v>0</v>
          </cell>
          <cell r="AN271">
            <v>0</v>
          </cell>
          <cell r="AO271">
            <v>0</v>
          </cell>
        </row>
        <row r="272">
          <cell r="F272" t="str">
            <v>Jumlah rata-rata tiap Minggu</v>
          </cell>
          <cell r="I272">
            <v>0</v>
          </cell>
          <cell r="J272" t="str">
            <v>Unit</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1</v>
          </cell>
          <cell r="AD272">
            <v>1</v>
          </cell>
          <cell r="AE272">
            <v>1</v>
          </cell>
          <cell r="AJ272">
            <v>1</v>
          </cell>
          <cell r="AK272">
            <v>0</v>
          </cell>
          <cell r="AL272">
            <v>0</v>
          </cell>
          <cell r="AM272">
            <v>0</v>
          </cell>
          <cell r="AN272">
            <v>0</v>
          </cell>
          <cell r="AO272">
            <v>0</v>
          </cell>
        </row>
        <row r="273">
          <cell r="F273" t="str">
            <v>Jumlah pemakaian dominan</v>
          </cell>
          <cell r="I273">
            <v>0</v>
          </cell>
          <cell r="J273" t="str">
            <v>Unit</v>
          </cell>
        </row>
        <row r="274">
          <cell r="F274" t="str">
            <v>Jumlah minimal (dibulatkan)</v>
          </cell>
          <cell r="I274">
            <v>1</v>
          </cell>
          <cell r="J274" t="str">
            <v>Unit</v>
          </cell>
          <cell r="N274">
            <v>1</v>
          </cell>
          <cell r="O274">
            <v>1</v>
          </cell>
          <cell r="P274">
            <v>1</v>
          </cell>
        </row>
        <row r="275">
          <cell r="C275">
            <v>9</v>
          </cell>
          <cell r="E275" t="str">
            <v>Air Compressor</v>
          </cell>
          <cell r="I275">
            <v>18.405235986726407</v>
          </cell>
          <cell r="J275" t="str">
            <v>Jam</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5.852000448000001</v>
          </cell>
          <cell r="AB275">
            <v>9.0693339520000009</v>
          </cell>
          <cell r="AC275">
            <v>13.325334400000003</v>
          </cell>
          <cell r="AD275">
            <v>13.325334400000003</v>
          </cell>
          <cell r="AE275">
            <v>11.729334400000003</v>
          </cell>
          <cell r="AF275">
            <v>10.133334400000003</v>
          </cell>
          <cell r="AG275">
            <v>10.133334400000003</v>
          </cell>
          <cell r="AH275">
            <v>10.133334400000003</v>
          </cell>
          <cell r="AI275">
            <v>190.51576618762246</v>
          </cell>
          <cell r="AJ275">
            <v>10.133334400000003</v>
          </cell>
          <cell r="AK275">
            <v>6.0800006400000006</v>
          </cell>
          <cell r="AL275">
            <v>4.053333760000001</v>
          </cell>
          <cell r="AM275">
            <v>0</v>
          </cell>
          <cell r="AN275">
            <v>0</v>
          </cell>
          <cell r="AO275">
            <v>0</v>
          </cell>
        </row>
        <row r="276">
          <cell r="F276" t="str">
            <v>Jumlah rata-rata tiap Minggu</v>
          </cell>
          <cell r="I276">
            <v>0</v>
          </cell>
          <cell r="J276" t="str">
            <v>Unit</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1</v>
          </cell>
          <cell r="AJ276">
            <v>0</v>
          </cell>
          <cell r="AK276">
            <v>0</v>
          </cell>
          <cell r="AL276">
            <v>0</v>
          </cell>
          <cell r="AM276">
            <v>0</v>
          </cell>
          <cell r="AN276">
            <v>0</v>
          </cell>
          <cell r="AO276">
            <v>0</v>
          </cell>
        </row>
        <row r="277">
          <cell r="F277" t="str">
            <v>Jumlah pemakaian dominan</v>
          </cell>
          <cell r="I277">
            <v>0</v>
          </cell>
          <cell r="J277" t="str">
            <v>Unit</v>
          </cell>
        </row>
        <row r="278">
          <cell r="F278" t="str">
            <v>Jumlah minimal (dibulatkan)</v>
          </cell>
          <cell r="I278">
            <v>1</v>
          </cell>
          <cell r="J278" t="str">
            <v>Unit</v>
          </cell>
          <cell r="L278">
            <v>1</v>
          </cell>
          <cell r="M278">
            <v>1</v>
          </cell>
          <cell r="N278">
            <v>1</v>
          </cell>
          <cell r="O278">
            <v>1</v>
          </cell>
          <cell r="P278">
            <v>1</v>
          </cell>
          <cell r="Q278">
            <v>1</v>
          </cell>
        </row>
        <row r="279">
          <cell r="C279">
            <v>10</v>
          </cell>
          <cell r="E279" t="str">
            <v>Concrete Vibrator</v>
          </cell>
          <cell r="I279">
            <v>0</v>
          </cell>
          <cell r="J279" t="str">
            <v>Jam</v>
          </cell>
          <cell r="L279">
            <v>0</v>
          </cell>
          <cell r="M279">
            <v>0</v>
          </cell>
          <cell r="N279">
            <v>0</v>
          </cell>
          <cell r="O279">
            <v>0</v>
          </cell>
          <cell r="P279">
            <v>0</v>
          </cell>
          <cell r="Q279">
            <v>0</v>
          </cell>
          <cell r="R279">
            <v>0.45714285714285707</v>
          </cell>
          <cell r="S279">
            <v>0.45714285714285707</v>
          </cell>
          <cell r="T279">
            <v>0</v>
          </cell>
          <cell r="U279">
            <v>0.45714285714285707</v>
          </cell>
          <cell r="V279">
            <v>0.45714285714285707</v>
          </cell>
          <cell r="W279">
            <v>0</v>
          </cell>
          <cell r="X279">
            <v>0.45714285714285707</v>
          </cell>
          <cell r="Y279">
            <v>0.45714285714285707</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row>
        <row r="280">
          <cell r="F280" t="str">
            <v>Jumlah rata-rata tiap Minggu</v>
          </cell>
          <cell r="I280">
            <v>0</v>
          </cell>
          <cell r="J280" t="str">
            <v>Unit</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row>
        <row r="281">
          <cell r="F281" t="str">
            <v>Jumlah pemakaian dominan</v>
          </cell>
          <cell r="I281">
            <v>0</v>
          </cell>
          <cell r="J281" t="str">
            <v>Unit</v>
          </cell>
        </row>
        <row r="282">
          <cell r="F282" t="str">
            <v>Jumlah minimal (dibulatkan)</v>
          </cell>
          <cell r="I282">
            <v>1</v>
          </cell>
          <cell r="J282" t="str">
            <v>Unit</v>
          </cell>
          <cell r="L282">
            <v>1</v>
          </cell>
          <cell r="M282">
            <v>1</v>
          </cell>
          <cell r="N282">
            <v>1</v>
          </cell>
          <cell r="O282">
            <v>1</v>
          </cell>
          <cell r="P282">
            <v>1</v>
          </cell>
          <cell r="Q282">
            <v>1</v>
          </cell>
        </row>
        <row r="283">
          <cell r="C283">
            <v>11</v>
          </cell>
          <cell r="E283" t="str">
            <v>Pedestrian Roller</v>
          </cell>
          <cell r="J283" t="str">
            <v>Jam</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row>
        <row r="284">
          <cell r="F284" t="str">
            <v>Jumlah rata-rata tiap Minggu</v>
          </cell>
          <cell r="I284">
            <v>0</v>
          </cell>
          <cell r="J284" t="str">
            <v>Unit</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row>
        <row r="285">
          <cell r="F285" t="str">
            <v>Jumlah pemakaian dominan</v>
          </cell>
          <cell r="I285">
            <v>0</v>
          </cell>
          <cell r="J285" t="str">
            <v>Unit</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row>
        <row r="286">
          <cell r="F286" t="str">
            <v>Jumlah minimal (dibulatkan)</v>
          </cell>
          <cell r="I286">
            <v>1</v>
          </cell>
          <cell r="J286" t="str">
            <v>Unit</v>
          </cell>
          <cell r="L286">
            <v>1</v>
          </cell>
          <cell r="M286">
            <v>1</v>
          </cell>
          <cell r="N286">
            <v>1</v>
          </cell>
          <cell r="O286">
            <v>1</v>
          </cell>
          <cell r="P286">
            <v>1</v>
          </cell>
          <cell r="Q286">
            <v>1</v>
          </cell>
        </row>
        <row r="287">
          <cell r="C287">
            <v>12</v>
          </cell>
          <cell r="E287" t="str">
            <v>AMP + Gen Set</v>
          </cell>
          <cell r="I287">
            <v>5.817954545454544</v>
          </cell>
          <cell r="J287" t="str">
            <v>Jam</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4.3909090909090898</v>
          </cell>
          <cell r="AB287">
            <v>4.3909090909090898</v>
          </cell>
          <cell r="AC287">
            <v>8.7818181818181795</v>
          </cell>
          <cell r="AD287">
            <v>8.7818181818181795</v>
          </cell>
          <cell r="AE287">
            <v>8.7818181818181795</v>
          </cell>
          <cell r="AF287">
            <v>8.7818181818181795</v>
          </cell>
          <cell r="AG287">
            <v>8.7818181818181795</v>
          </cell>
          <cell r="AH287">
            <v>8.7818181818181795</v>
          </cell>
          <cell r="AI287">
            <v>8.7818181818181795</v>
          </cell>
          <cell r="AJ287">
            <v>8.7818181818181795</v>
          </cell>
          <cell r="AK287">
            <v>8.7818181818181795</v>
          </cell>
          <cell r="AL287">
            <v>5.2690909090909086</v>
          </cell>
          <cell r="AM287">
            <v>3.5127272727272727</v>
          </cell>
          <cell r="AN287">
            <v>0</v>
          </cell>
          <cell r="AO287">
            <v>0</v>
          </cell>
        </row>
        <row r="288">
          <cell r="F288" t="str">
            <v>Jumlah rata-rata tiap Minggu</v>
          </cell>
          <cell r="I288">
            <v>0</v>
          </cell>
          <cell r="J288" t="str">
            <v>Unit</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row>
        <row r="289">
          <cell r="F289" t="str">
            <v>Jumlah pemakaian dominan</v>
          </cell>
          <cell r="I289">
            <v>0</v>
          </cell>
          <cell r="J289" t="str">
            <v>Unit</v>
          </cell>
        </row>
        <row r="290">
          <cell r="F290" t="str">
            <v>Jumlah minimal (dibulatkan)</v>
          </cell>
          <cell r="I290">
            <v>1</v>
          </cell>
          <cell r="J290" t="str">
            <v>Unit</v>
          </cell>
          <cell r="L290">
            <v>1</v>
          </cell>
          <cell r="M290">
            <v>1</v>
          </cell>
          <cell r="N290">
            <v>1</v>
          </cell>
          <cell r="O290">
            <v>1</v>
          </cell>
          <cell r="P290">
            <v>1</v>
          </cell>
          <cell r="Q290">
            <v>1</v>
          </cell>
        </row>
        <row r="291">
          <cell r="C291">
            <v>13</v>
          </cell>
          <cell r="E291" t="str">
            <v>Tandem Roller</v>
          </cell>
          <cell r="I291">
            <v>4.9757471444218453</v>
          </cell>
          <cell r="J291" t="str">
            <v>Jam</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3.7552808637145998</v>
          </cell>
          <cell r="AB291">
            <v>3.7552808637145998</v>
          </cell>
          <cell r="AC291">
            <v>7.5105617274291996</v>
          </cell>
          <cell r="AD291">
            <v>7.5105617274291996</v>
          </cell>
          <cell r="AE291">
            <v>7.5105617274291996</v>
          </cell>
          <cell r="AF291">
            <v>7.5105617274291996</v>
          </cell>
          <cell r="AG291">
            <v>7.5105617274291996</v>
          </cell>
          <cell r="AH291">
            <v>7.5105617274291996</v>
          </cell>
          <cell r="AI291">
            <v>7.5105617274291996</v>
          </cell>
          <cell r="AJ291">
            <v>7.5105617274291996</v>
          </cell>
          <cell r="AK291">
            <v>7.5105617274291996</v>
          </cell>
          <cell r="AL291">
            <v>4.5063370364575199</v>
          </cell>
          <cell r="AM291">
            <v>3.0042246909716805</v>
          </cell>
          <cell r="AN291">
            <v>0</v>
          </cell>
          <cell r="AO291">
            <v>0</v>
          </cell>
        </row>
        <row r="292">
          <cell r="F292" t="str">
            <v>Jumlah rata-rata tiap Minggu</v>
          </cell>
          <cell r="I292">
            <v>0</v>
          </cell>
          <cell r="J292" t="str">
            <v>Unit</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row>
        <row r="293">
          <cell r="F293" t="str">
            <v>Jumlah pemakaian dominan</v>
          </cell>
          <cell r="I293">
            <v>0</v>
          </cell>
          <cell r="J293" t="str">
            <v>Unit</v>
          </cell>
        </row>
        <row r="294">
          <cell r="F294" t="str">
            <v>Jumlah minimal (dibulatkan)</v>
          </cell>
          <cell r="I294">
            <v>1</v>
          </cell>
          <cell r="J294" t="str">
            <v>Unit</v>
          </cell>
          <cell r="L294">
            <v>1</v>
          </cell>
          <cell r="M294">
            <v>1</v>
          </cell>
          <cell r="N294">
            <v>1</v>
          </cell>
          <cell r="O294">
            <v>1</v>
          </cell>
          <cell r="P294">
            <v>1</v>
          </cell>
          <cell r="Q294">
            <v>1</v>
          </cell>
        </row>
        <row r="297">
          <cell r="C297">
            <v>14</v>
          </cell>
          <cell r="E297" t="str">
            <v>P. Tired Roller</v>
          </cell>
          <cell r="I297">
            <v>3.0476451259583786</v>
          </cell>
          <cell r="J297" t="str">
            <v>Jam</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2.3001095290251912</v>
          </cell>
          <cell r="AB297">
            <v>2.3001095290251912</v>
          </cell>
          <cell r="AC297">
            <v>4.6002190580503823</v>
          </cell>
          <cell r="AD297">
            <v>4.6002190580503823</v>
          </cell>
          <cell r="AE297">
            <v>4.6002190580503823</v>
          </cell>
          <cell r="AF297">
            <v>4.6002190580503823</v>
          </cell>
          <cell r="AG297">
            <v>4.6002190580503823</v>
          </cell>
          <cell r="AH297">
            <v>4.6002190580503823</v>
          </cell>
          <cell r="AI297">
            <v>4.6002190580503823</v>
          </cell>
          <cell r="AJ297">
            <v>4.6002190580503823</v>
          </cell>
          <cell r="AK297">
            <v>4.6002190580503823</v>
          </cell>
          <cell r="AL297">
            <v>2.7601314348302299</v>
          </cell>
          <cell r="AM297">
            <v>1.8400876232201535</v>
          </cell>
          <cell r="AN297">
            <v>0</v>
          </cell>
          <cell r="AO297">
            <v>0</v>
          </cell>
        </row>
        <row r="298">
          <cell r="F298" t="str">
            <v>Jumlah rata-rata tiap Minggu</v>
          </cell>
          <cell r="I298">
            <v>0</v>
          </cell>
          <cell r="J298" t="str">
            <v>Unit</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row>
        <row r="299">
          <cell r="F299" t="str">
            <v>Jumlah pemakaian dominan</v>
          </cell>
          <cell r="I299">
            <v>0</v>
          </cell>
          <cell r="J299" t="str">
            <v>Unit</v>
          </cell>
        </row>
        <row r="300">
          <cell r="F300" t="str">
            <v>Jumlah minimal (dibulatkan)</v>
          </cell>
          <cell r="I300">
            <v>1</v>
          </cell>
          <cell r="J300" t="str">
            <v>Unit</v>
          </cell>
          <cell r="L300">
            <v>1</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0</v>
          </cell>
        </row>
        <row r="301">
          <cell r="C301">
            <v>15</v>
          </cell>
          <cell r="E301" t="str">
            <v>Motor Grader</v>
          </cell>
          <cell r="I301">
            <v>16.201342857142855</v>
          </cell>
          <cell r="J301" t="str">
            <v>Jam</v>
          </cell>
          <cell r="L301">
            <v>0</v>
          </cell>
          <cell r="M301">
            <v>0</v>
          </cell>
          <cell r="N301">
            <v>0</v>
          </cell>
          <cell r="O301">
            <v>0</v>
          </cell>
          <cell r="P301">
            <v>1.8736363636363638</v>
          </cell>
          <cell r="Q301">
            <v>3.7472727272727275</v>
          </cell>
          <cell r="R301">
            <v>3.7472727272727275</v>
          </cell>
          <cell r="S301">
            <v>3.7472727272727275</v>
          </cell>
          <cell r="T301">
            <v>3.7472727272727275</v>
          </cell>
          <cell r="U301">
            <v>3.7472727272727275</v>
          </cell>
          <cell r="V301">
            <v>3.7472727272727275</v>
          </cell>
          <cell r="W301">
            <v>3.7472727272727275</v>
          </cell>
          <cell r="X301">
            <v>11.831600727272727</v>
          </cell>
          <cell r="Y301">
            <v>22.822928727272725</v>
          </cell>
          <cell r="Z301">
            <v>29.605928727272726</v>
          </cell>
          <cell r="AA301">
            <v>27.732292363636361</v>
          </cell>
          <cell r="AB301">
            <v>25.858656</v>
          </cell>
          <cell r="AC301">
            <v>25.858656</v>
          </cell>
          <cell r="AD301">
            <v>25.858656</v>
          </cell>
          <cell r="AE301">
            <v>25.858656</v>
          </cell>
          <cell r="AF301">
            <v>25.858656</v>
          </cell>
          <cell r="AG301">
            <v>25.858656</v>
          </cell>
          <cell r="AH301">
            <v>25.858656</v>
          </cell>
          <cell r="AI301">
            <v>20.044656</v>
          </cell>
          <cell r="AJ301">
            <v>19.075655999999999</v>
          </cell>
          <cell r="AK301">
            <v>16.168655999999999</v>
          </cell>
          <cell r="AL301">
            <v>8.0843279999999993</v>
          </cell>
          <cell r="AM301">
            <v>8.0843279999999993</v>
          </cell>
          <cell r="AN301">
            <v>8.0843279999999993</v>
          </cell>
          <cell r="AO301">
            <v>0</v>
          </cell>
        </row>
        <row r="302">
          <cell r="F302" t="str">
            <v>Jumlah rata-rata tiap Minggu</v>
          </cell>
          <cell r="I302">
            <v>0.6</v>
          </cell>
          <cell r="J302" t="str">
            <v>Unit</v>
          </cell>
          <cell r="L302">
            <v>0</v>
          </cell>
          <cell r="M302">
            <v>0</v>
          </cell>
          <cell r="N302">
            <v>0</v>
          </cell>
          <cell r="O302">
            <v>0</v>
          </cell>
          <cell r="P302">
            <v>0</v>
          </cell>
          <cell r="Q302">
            <v>0</v>
          </cell>
          <cell r="R302">
            <v>0</v>
          </cell>
          <cell r="S302">
            <v>0</v>
          </cell>
          <cell r="T302">
            <v>0</v>
          </cell>
          <cell r="U302">
            <v>0</v>
          </cell>
          <cell r="V302">
            <v>0</v>
          </cell>
          <cell r="W302">
            <v>0</v>
          </cell>
          <cell r="X302">
            <v>0</v>
          </cell>
          <cell r="Y302">
            <v>1</v>
          </cell>
          <cell r="Z302">
            <v>1</v>
          </cell>
          <cell r="AA302">
            <v>1</v>
          </cell>
          <cell r="AB302">
            <v>1</v>
          </cell>
          <cell r="AC302">
            <v>1</v>
          </cell>
          <cell r="AD302">
            <v>1</v>
          </cell>
          <cell r="AE302">
            <v>1</v>
          </cell>
          <cell r="AF302">
            <v>1</v>
          </cell>
          <cell r="AG302">
            <v>1</v>
          </cell>
          <cell r="AH302">
            <v>1</v>
          </cell>
          <cell r="AI302">
            <v>1</v>
          </cell>
          <cell r="AJ302">
            <v>1</v>
          </cell>
          <cell r="AK302">
            <v>1</v>
          </cell>
          <cell r="AL302">
            <v>0</v>
          </cell>
          <cell r="AM302">
            <v>0</v>
          </cell>
          <cell r="AN302">
            <v>0</v>
          </cell>
          <cell r="AO302">
            <v>0</v>
          </cell>
        </row>
        <row r="303">
          <cell r="F303" t="str">
            <v>Jumlah pemakaian dominan</v>
          </cell>
          <cell r="I303">
            <v>1</v>
          </cell>
          <cell r="J303" t="str">
            <v>Unit</v>
          </cell>
        </row>
        <row r="304">
          <cell r="F304" t="str">
            <v>Jumlah minimal (dibulatkan)</v>
          </cell>
          <cell r="I304">
            <v>1</v>
          </cell>
          <cell r="J304" t="str">
            <v>Unit</v>
          </cell>
          <cell r="L304">
            <v>1</v>
          </cell>
          <cell r="M304">
            <v>1</v>
          </cell>
          <cell r="N304">
            <v>1</v>
          </cell>
          <cell r="O304">
            <v>1</v>
          </cell>
          <cell r="P304">
            <v>1</v>
          </cell>
          <cell r="Q304">
            <v>1</v>
          </cell>
          <cell r="R304">
            <v>1</v>
          </cell>
          <cell r="S304">
            <v>1</v>
          </cell>
          <cell r="T304">
            <v>1</v>
          </cell>
          <cell r="U304">
            <v>1</v>
          </cell>
          <cell r="V304">
            <v>1</v>
          </cell>
          <cell r="W304">
            <v>1</v>
          </cell>
          <cell r="X304">
            <v>1</v>
          </cell>
          <cell r="Y304">
            <v>1</v>
          </cell>
          <cell r="Z304">
            <v>1</v>
          </cell>
          <cell r="AA304">
            <v>1</v>
          </cell>
          <cell r="AB304">
            <v>1</v>
          </cell>
          <cell r="AC304">
            <v>1</v>
          </cell>
          <cell r="AD304">
            <v>1</v>
          </cell>
          <cell r="AE304">
            <v>1</v>
          </cell>
          <cell r="AF304">
            <v>1</v>
          </cell>
          <cell r="AG304">
            <v>1</v>
          </cell>
          <cell r="AH304">
            <v>1</v>
          </cell>
          <cell r="AI304">
            <v>1</v>
          </cell>
          <cell r="AJ304">
            <v>1</v>
          </cell>
          <cell r="AK304">
            <v>1</v>
          </cell>
          <cell r="AL304">
            <v>1</v>
          </cell>
          <cell r="AM304">
            <v>1</v>
          </cell>
          <cell r="AN304">
            <v>1</v>
          </cell>
          <cell r="AO304">
            <v>0</v>
          </cell>
        </row>
        <row r="305">
          <cell r="C305">
            <v>16</v>
          </cell>
          <cell r="E305" t="str">
            <v>Vibro Roller</v>
          </cell>
          <cell r="I305">
            <v>15.303203174603173</v>
          </cell>
          <cell r="J305" t="str">
            <v>Jam</v>
          </cell>
          <cell r="L305">
            <v>0</v>
          </cell>
          <cell r="M305">
            <v>0</v>
          </cell>
          <cell r="N305">
            <v>0</v>
          </cell>
          <cell r="O305">
            <v>0</v>
          </cell>
          <cell r="P305">
            <v>2.5396363636363639</v>
          </cell>
          <cell r="Q305">
            <v>5.0792727272727278</v>
          </cell>
          <cell r="R305">
            <v>5.0792727272727278</v>
          </cell>
          <cell r="S305">
            <v>5.0792727272727278</v>
          </cell>
          <cell r="T305">
            <v>5.0792727272727278</v>
          </cell>
          <cell r="U305">
            <v>5.0792727272727278</v>
          </cell>
          <cell r="V305">
            <v>5.0792727272727278</v>
          </cell>
          <cell r="W305">
            <v>5.0792727272727278</v>
          </cell>
          <cell r="X305">
            <v>11.367083393939394</v>
          </cell>
          <cell r="Y305">
            <v>20.90389406060606</v>
          </cell>
          <cell r="Z305">
            <v>28.484894060606059</v>
          </cell>
          <cell r="AA305">
            <v>25.945257696969698</v>
          </cell>
          <cell r="AB305">
            <v>23.405621333333333</v>
          </cell>
          <cell r="AC305">
            <v>23.405621333333333</v>
          </cell>
          <cell r="AD305">
            <v>23.405621333333333</v>
          </cell>
          <cell r="AE305">
            <v>23.405621333333333</v>
          </cell>
          <cell r="AF305">
            <v>23.405621333333333</v>
          </cell>
          <cell r="AG305">
            <v>23.405621333333333</v>
          </cell>
          <cell r="AH305">
            <v>23.405621333333333</v>
          </cell>
          <cell r="AI305">
            <v>16.907621333333331</v>
          </cell>
          <cell r="AJ305">
            <v>15.824621333333333</v>
          </cell>
          <cell r="AK305">
            <v>12.575621333333332</v>
          </cell>
          <cell r="AL305">
            <v>6.2878106666666662</v>
          </cell>
          <cell r="AM305">
            <v>6.2878106666666662</v>
          </cell>
          <cell r="AN305">
            <v>6.2878106666666662</v>
          </cell>
          <cell r="AO305">
            <v>0</v>
          </cell>
        </row>
        <row r="306">
          <cell r="F306" t="str">
            <v>Jumlah rata-rata tiap Minggu</v>
          </cell>
          <cell r="I306">
            <v>0.6</v>
          </cell>
          <cell r="J306" t="str">
            <v>Unit</v>
          </cell>
          <cell r="L306">
            <v>0</v>
          </cell>
          <cell r="M306">
            <v>0</v>
          </cell>
          <cell r="N306">
            <v>0</v>
          </cell>
          <cell r="O306">
            <v>0</v>
          </cell>
          <cell r="P306">
            <v>0</v>
          </cell>
          <cell r="Q306">
            <v>0</v>
          </cell>
          <cell r="R306">
            <v>0</v>
          </cell>
          <cell r="S306">
            <v>0</v>
          </cell>
          <cell r="T306">
            <v>0</v>
          </cell>
          <cell r="U306">
            <v>0</v>
          </cell>
          <cell r="V306">
            <v>0</v>
          </cell>
          <cell r="W306">
            <v>0</v>
          </cell>
          <cell r="X306">
            <v>0</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0</v>
          </cell>
          <cell r="AM306">
            <v>0</v>
          </cell>
          <cell r="AN306">
            <v>0</v>
          </cell>
          <cell r="AO306">
            <v>0</v>
          </cell>
        </row>
        <row r="307">
          <cell r="F307" t="str">
            <v>Jumlah pemakaian dominan</v>
          </cell>
          <cell r="I307">
            <v>1</v>
          </cell>
          <cell r="J307" t="str">
            <v>Unit</v>
          </cell>
        </row>
        <row r="308">
          <cell r="F308" t="str">
            <v>Jumlah minimal (dibulatkan)</v>
          </cell>
          <cell r="I308">
            <v>1</v>
          </cell>
          <cell r="J308" t="str">
            <v>Unit</v>
          </cell>
          <cell r="L308">
            <v>1</v>
          </cell>
          <cell r="M308">
            <v>1</v>
          </cell>
          <cell r="N308">
            <v>1</v>
          </cell>
          <cell r="O308">
            <v>1</v>
          </cell>
          <cell r="P308">
            <v>1</v>
          </cell>
          <cell r="Q308">
            <v>1</v>
          </cell>
          <cell r="R308">
            <v>1</v>
          </cell>
          <cell r="S308">
            <v>1</v>
          </cell>
          <cell r="T308">
            <v>1</v>
          </cell>
          <cell r="U308">
            <v>1</v>
          </cell>
          <cell r="V308">
            <v>1</v>
          </cell>
          <cell r="W308">
            <v>1</v>
          </cell>
          <cell r="X308">
            <v>1</v>
          </cell>
          <cell r="Y308">
            <v>1</v>
          </cell>
          <cell r="Z308">
            <v>1</v>
          </cell>
          <cell r="AA308">
            <v>1</v>
          </cell>
          <cell r="AB308">
            <v>1</v>
          </cell>
          <cell r="AC308">
            <v>1</v>
          </cell>
          <cell r="AD308">
            <v>1</v>
          </cell>
          <cell r="AE308">
            <v>1</v>
          </cell>
          <cell r="AF308">
            <v>1</v>
          </cell>
          <cell r="AG308">
            <v>1</v>
          </cell>
          <cell r="AH308">
            <v>1</v>
          </cell>
          <cell r="AI308">
            <v>1</v>
          </cell>
          <cell r="AJ308">
            <v>1</v>
          </cell>
          <cell r="AK308">
            <v>1</v>
          </cell>
          <cell r="AL308">
            <v>1</v>
          </cell>
          <cell r="AM308">
            <v>1</v>
          </cell>
          <cell r="AN308">
            <v>1</v>
          </cell>
          <cell r="AO308">
            <v>0</v>
          </cell>
        </row>
        <row r="309">
          <cell r="C309">
            <v>17</v>
          </cell>
          <cell r="E309" t="str">
            <v>Stone Crusher</v>
          </cell>
          <cell r="I309">
            <v>35.94179651695692</v>
          </cell>
          <cell r="J309" t="str">
            <v>Jam</v>
          </cell>
          <cell r="L309">
            <v>0</v>
          </cell>
          <cell r="M309">
            <v>0</v>
          </cell>
          <cell r="N309">
            <v>35.94179651695692</v>
          </cell>
          <cell r="O309">
            <v>35.94179651695692</v>
          </cell>
          <cell r="P309">
            <v>35.94179651695692</v>
          </cell>
          <cell r="Q309">
            <v>35.94179651695692</v>
          </cell>
          <cell r="R309">
            <v>35.94179651695692</v>
          </cell>
          <cell r="S309">
            <v>35.94179651695692</v>
          </cell>
          <cell r="T309">
            <v>35.94179651695692</v>
          </cell>
          <cell r="U309">
            <v>35.94179651695692</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row>
        <row r="310">
          <cell r="F310" t="str">
            <v>Jumlah rata-rata tiap Minggu</v>
          </cell>
          <cell r="I310">
            <v>1</v>
          </cell>
          <cell r="J310" t="str">
            <v>unt</v>
          </cell>
          <cell r="L310">
            <v>1</v>
          </cell>
          <cell r="M310">
            <v>1</v>
          </cell>
          <cell r="N310">
            <v>1</v>
          </cell>
          <cell r="O310">
            <v>1</v>
          </cell>
          <cell r="P310">
            <v>1</v>
          </cell>
          <cell r="Q310">
            <v>1</v>
          </cell>
          <cell r="R310">
            <v>1</v>
          </cell>
          <cell r="S310">
            <v>1</v>
          </cell>
          <cell r="T310">
            <v>1</v>
          </cell>
          <cell r="U310">
            <v>1</v>
          </cell>
          <cell r="V310">
            <v>0</v>
          </cell>
          <cell r="W310">
            <v>0</v>
          </cell>
          <cell r="X310">
            <v>0</v>
          </cell>
          <cell r="Y310">
            <v>0</v>
          </cell>
          <cell r="Z310">
            <v>0</v>
          </cell>
          <cell r="AA310">
            <v>0</v>
          </cell>
          <cell r="AB310">
            <v>0</v>
          </cell>
          <cell r="AC310">
            <v>0</v>
          </cell>
          <cell r="AD310">
            <v>0</v>
          </cell>
          <cell r="AE310">
            <v>0</v>
          </cell>
          <cell r="AJ310">
            <v>0</v>
          </cell>
          <cell r="AK310">
            <v>0</v>
          </cell>
          <cell r="AL310">
            <v>0</v>
          </cell>
          <cell r="AM310">
            <v>0</v>
          </cell>
          <cell r="AN310">
            <v>0</v>
          </cell>
          <cell r="AO310">
            <v>0</v>
          </cell>
        </row>
        <row r="311">
          <cell r="F311" t="str">
            <v>Jumlah pemakaian dominan</v>
          </cell>
          <cell r="I311">
            <v>1</v>
          </cell>
          <cell r="J311" t="str">
            <v>unt</v>
          </cell>
          <cell r="O311">
            <v>1</v>
          </cell>
        </row>
        <row r="312">
          <cell r="F312" t="str">
            <v>Jumlah minimal (dibulatkan)</v>
          </cell>
          <cell r="I312">
            <v>1</v>
          </cell>
          <cell r="J312" t="str">
            <v>unt</v>
          </cell>
          <cell r="L312">
            <v>1</v>
          </cell>
          <cell r="M312">
            <v>1</v>
          </cell>
          <cell r="N312">
            <v>1</v>
          </cell>
          <cell r="O312">
            <v>1</v>
          </cell>
          <cell r="P312">
            <v>1</v>
          </cell>
          <cell r="Q312">
            <v>1</v>
          </cell>
          <cell r="R312">
            <v>1</v>
          </cell>
          <cell r="S312">
            <v>1</v>
          </cell>
          <cell r="T312">
            <v>1</v>
          </cell>
          <cell r="U312">
            <v>1</v>
          </cell>
          <cell r="V312">
            <v>1</v>
          </cell>
          <cell r="W312">
            <v>1</v>
          </cell>
          <cell r="X312">
            <v>1</v>
          </cell>
          <cell r="Y312">
            <v>1</v>
          </cell>
          <cell r="Z312">
            <v>1</v>
          </cell>
          <cell r="AA312">
            <v>1</v>
          </cell>
          <cell r="AB312">
            <v>1</v>
          </cell>
          <cell r="AC312">
            <v>1</v>
          </cell>
          <cell r="AD312">
            <v>1</v>
          </cell>
          <cell r="AE312">
            <v>1</v>
          </cell>
          <cell r="AF312">
            <v>1</v>
          </cell>
          <cell r="AG312">
            <v>1</v>
          </cell>
          <cell r="AH312">
            <v>1</v>
          </cell>
          <cell r="AI312">
            <v>1</v>
          </cell>
          <cell r="AJ312">
            <v>1</v>
          </cell>
          <cell r="AK312">
            <v>1</v>
          </cell>
          <cell r="AL312">
            <v>1</v>
          </cell>
          <cell r="AM312">
            <v>1</v>
          </cell>
          <cell r="AN312">
            <v>0</v>
          </cell>
          <cell r="AO312">
            <v>0</v>
          </cell>
        </row>
        <row r="314">
          <cell r="AK314" t="str">
            <v>Kupang, 25 Januari 2008</v>
          </cell>
        </row>
        <row r="316">
          <cell r="AK316" t="str">
            <v>PT. HUTAMA MITRA NUSANTARA</v>
          </cell>
        </row>
        <row r="323">
          <cell r="AK323" t="str">
            <v>ABDUL RAHMAN</v>
          </cell>
        </row>
        <row r="324">
          <cell r="AK324" t="str">
            <v>Direktur</v>
          </cell>
        </row>
      </sheetData>
      <sheetData sheetId="15" refreshError="1"/>
      <sheetData sheetId="16" refreshError="1">
        <row r="1">
          <cell r="C1" t="str">
            <v>No. Paket Kontrak</v>
          </cell>
          <cell r="F1" t="str">
            <v>:</v>
          </cell>
          <cell r="G1">
            <v>0</v>
          </cell>
        </row>
        <row r="2">
          <cell r="C2" t="str">
            <v>Nama Paket</v>
          </cell>
          <cell r="F2" t="str">
            <v>:</v>
          </cell>
          <cell r="G2" t="str">
            <v>Pembangunan Jalan Oekabiti-Oemoro-Panite</v>
          </cell>
        </row>
        <row r="3">
          <cell r="C3" t="str">
            <v>Prop/Kab/Kodya</v>
          </cell>
          <cell r="F3" t="str">
            <v>:</v>
          </cell>
          <cell r="G3" t="str">
            <v>Nusa Tenggara Timur / Kab. Kupang</v>
          </cell>
        </row>
        <row r="4">
          <cell r="C4" t="str">
            <v>Panjang Efektif</v>
          </cell>
          <cell r="F4" t="str">
            <v>:</v>
          </cell>
          <cell r="G4">
            <v>10.5</v>
          </cell>
          <cell r="H4" t="str">
            <v>Km</v>
          </cell>
        </row>
        <row r="5">
          <cell r="C5" t="str">
            <v>Nama Peserta Lelang</v>
          </cell>
          <cell r="F5" t="str">
            <v>:</v>
          </cell>
          <cell r="G5" t="str">
            <v>PT. HUTAMA MITRA NUSANTARA</v>
          </cell>
        </row>
        <row r="7">
          <cell r="C7" t="str">
            <v>PRODUKSI BATU PECAH &amp; AGREGAT KLAS A/B</v>
          </cell>
        </row>
        <row r="10">
          <cell r="C10" t="str">
            <v>I.</v>
          </cell>
          <cell r="D10" t="str">
            <v>ASUMSI</v>
          </cell>
        </row>
        <row r="11">
          <cell r="D11" t="str">
            <v>-</v>
          </cell>
          <cell r="E11" t="str">
            <v>Bahan dasar batu di terima di Base Camp</v>
          </cell>
        </row>
        <row r="12">
          <cell r="D12" t="str">
            <v>-</v>
          </cell>
          <cell r="E12" t="str">
            <v>Menggunakan D.T untuk loading ke Stone Crusher</v>
          </cell>
        </row>
        <row r="13">
          <cell r="D13" t="str">
            <v>-</v>
          </cell>
          <cell r="E13" t="str">
            <v>Menggunakan Wheel Loader untuk Loading ke D.T dan Pencampuran agregat</v>
          </cell>
        </row>
        <row r="14">
          <cell r="D14" t="str">
            <v>-</v>
          </cell>
          <cell r="E14" t="str">
            <v>Faktor kehilangan material</v>
          </cell>
          <cell r="L14" t="str">
            <v>Fm</v>
          </cell>
          <cell r="M14" t="str">
            <v>=</v>
          </cell>
          <cell r="N14">
            <v>1.2</v>
          </cell>
        </row>
        <row r="15">
          <cell r="D15" t="str">
            <v>-</v>
          </cell>
          <cell r="E15" t="str">
            <v>Jarak angkut rata-rata Lokasi Pekerjaan</v>
          </cell>
          <cell r="L15" t="str">
            <v>L</v>
          </cell>
          <cell r="M15" t="str">
            <v>=</v>
          </cell>
          <cell r="N15">
            <v>40</v>
          </cell>
          <cell r="O15" t="str">
            <v>Km</v>
          </cell>
        </row>
        <row r="16">
          <cell r="D16" t="str">
            <v>-</v>
          </cell>
          <cell r="E16" t="str">
            <v>Jam Kerja dalam 1 (satu) hari</v>
          </cell>
          <cell r="L16" t="str">
            <v>Tw</v>
          </cell>
          <cell r="M16" t="str">
            <v>=</v>
          </cell>
          <cell r="N16">
            <v>7</v>
          </cell>
          <cell r="O16" t="str">
            <v>Jam</v>
          </cell>
        </row>
        <row r="18">
          <cell r="D18" t="str">
            <v>-</v>
          </cell>
          <cell r="E18" t="str">
            <v>Kapasitas Alat :</v>
          </cell>
          <cell r="F18" t="str">
            <v>1</v>
          </cell>
          <cell r="G18" t="str">
            <v>Stone Crusher</v>
          </cell>
          <cell r="L18" t="str">
            <v>qst</v>
          </cell>
          <cell r="M18" t="str">
            <v>=</v>
          </cell>
          <cell r="N18">
            <v>60</v>
          </cell>
          <cell r="O18" t="str">
            <v>Ton</v>
          </cell>
        </row>
        <row r="19">
          <cell r="F19" t="str">
            <v>2</v>
          </cell>
          <cell r="G19" t="str">
            <v>Dump Truck</v>
          </cell>
          <cell r="L19" t="str">
            <v>qdt</v>
          </cell>
          <cell r="M19" t="str">
            <v>=</v>
          </cell>
          <cell r="N19">
            <v>6</v>
          </cell>
          <cell r="O19" t="str">
            <v>Ton</v>
          </cell>
        </row>
        <row r="20">
          <cell r="F20" t="str">
            <v>3</v>
          </cell>
          <cell r="G20" t="str">
            <v>Wheel Loader</v>
          </cell>
          <cell r="L20" t="str">
            <v>qwl</v>
          </cell>
          <cell r="M20" t="str">
            <v>=</v>
          </cell>
          <cell r="N20">
            <v>1.5</v>
          </cell>
          <cell r="O20" t="str">
            <v>M3</v>
          </cell>
        </row>
        <row r="22">
          <cell r="D22" t="str">
            <v>-</v>
          </cell>
          <cell r="E22" t="str">
            <v>Berat Jenis :</v>
          </cell>
          <cell r="F22" t="str">
            <v>1</v>
          </cell>
          <cell r="G22" t="str">
            <v>Batu/Garvel</v>
          </cell>
          <cell r="L22" t="str">
            <v>Dbt</v>
          </cell>
          <cell r="M22" t="str">
            <v>=</v>
          </cell>
          <cell r="N22">
            <v>1.8</v>
          </cell>
          <cell r="O22" t="str">
            <v>T/M3</v>
          </cell>
        </row>
        <row r="23">
          <cell r="F23" t="str">
            <v>2</v>
          </cell>
          <cell r="G23" t="str">
            <v>Batu Pecah</v>
          </cell>
          <cell r="L23" t="str">
            <v>Dbp</v>
          </cell>
          <cell r="M23" t="str">
            <v>=</v>
          </cell>
          <cell r="N23">
            <v>2.2000000000000002</v>
          </cell>
          <cell r="O23" t="str">
            <v>T/M3</v>
          </cell>
        </row>
        <row r="24">
          <cell r="F24" t="str">
            <v>3</v>
          </cell>
          <cell r="G24" t="str">
            <v>Pasir</v>
          </cell>
          <cell r="L24" t="str">
            <v>Dps</v>
          </cell>
          <cell r="M24" t="str">
            <v>=</v>
          </cell>
          <cell r="N24">
            <v>1.6</v>
          </cell>
          <cell r="O24" t="str">
            <v>T/M3</v>
          </cell>
        </row>
        <row r="26">
          <cell r="D26" t="str">
            <v>-</v>
          </cell>
          <cell r="E26" t="str">
            <v>Efisiensi Alat :</v>
          </cell>
          <cell r="F26" t="str">
            <v>1</v>
          </cell>
          <cell r="G26" t="str">
            <v>Stone Crusher</v>
          </cell>
          <cell r="L26" t="str">
            <v>Fsc</v>
          </cell>
          <cell r="M26" t="str">
            <v>=</v>
          </cell>
          <cell r="N26">
            <v>0.8</v>
          </cell>
        </row>
        <row r="27">
          <cell r="F27" t="str">
            <v>2</v>
          </cell>
          <cell r="G27" t="str">
            <v>Dump Truck</v>
          </cell>
          <cell r="L27" t="str">
            <v>Fdt</v>
          </cell>
          <cell r="M27" t="str">
            <v>=</v>
          </cell>
          <cell r="N27">
            <v>0.8</v>
          </cell>
        </row>
        <row r="28">
          <cell r="F28" t="str">
            <v>3</v>
          </cell>
          <cell r="G28" t="str">
            <v>Wheel Loader</v>
          </cell>
          <cell r="L28" t="str">
            <v>Fwl</v>
          </cell>
          <cell r="M28" t="str">
            <v>=</v>
          </cell>
          <cell r="N28">
            <v>0.8</v>
          </cell>
        </row>
        <row r="30">
          <cell r="D30" t="str">
            <v>-</v>
          </cell>
          <cell r="E30" t="str">
            <v>Biaya Operasi Alat ( per-Jam ) :</v>
          </cell>
        </row>
        <row r="31">
          <cell r="F31" t="str">
            <v>1</v>
          </cell>
          <cell r="G31" t="str">
            <v>Stone Crusher</v>
          </cell>
          <cell r="I31" t="str">
            <v>OPcs</v>
          </cell>
          <cell r="J31" t="str">
            <v>=</v>
          </cell>
          <cell r="L31" t="str">
            <v>Rp.</v>
          </cell>
          <cell r="M31" t="str">
            <v>=</v>
          </cell>
          <cell r="N31">
            <v>485528</v>
          </cell>
        </row>
        <row r="32">
          <cell r="F32" t="str">
            <v>2</v>
          </cell>
          <cell r="G32" t="str">
            <v>Dump Truck</v>
          </cell>
          <cell r="I32" t="str">
            <v>OPdt</v>
          </cell>
          <cell r="J32" t="str">
            <v>=</v>
          </cell>
          <cell r="L32" t="str">
            <v>Rp.</v>
          </cell>
          <cell r="M32" t="str">
            <v>=</v>
          </cell>
          <cell r="N32">
            <v>225297</v>
          </cell>
        </row>
        <row r="33">
          <cell r="F33" t="str">
            <v>3</v>
          </cell>
          <cell r="G33" t="str">
            <v>Wheel Loader</v>
          </cell>
          <cell r="I33" t="str">
            <v>OPwl</v>
          </cell>
          <cell r="J33" t="str">
            <v>=</v>
          </cell>
          <cell r="L33" t="str">
            <v>Rp.</v>
          </cell>
          <cell r="M33" t="str">
            <v>=</v>
          </cell>
          <cell r="N33">
            <v>337088</v>
          </cell>
        </row>
        <row r="35">
          <cell r="D35" t="str">
            <v>-</v>
          </cell>
          <cell r="E35" t="str">
            <v>Harga 1 M3 Batu/Gravel diterima di Base Camp</v>
          </cell>
          <cell r="I35" t="str">
            <v>HSbt</v>
          </cell>
          <cell r="L35" t="str">
            <v>Rp.</v>
          </cell>
          <cell r="M35" t="str">
            <v>=</v>
          </cell>
          <cell r="N35">
            <v>108400</v>
          </cell>
        </row>
        <row r="36">
          <cell r="D36" t="str">
            <v>-</v>
          </cell>
          <cell r="E36" t="str">
            <v>Harga 1 M3 Pasir diterima di Base Camp</v>
          </cell>
          <cell r="I36" t="str">
            <v>HSps</v>
          </cell>
          <cell r="L36" t="str">
            <v>Rp.</v>
          </cell>
          <cell r="M36" t="str">
            <v>=</v>
          </cell>
          <cell r="N36">
            <v>113400</v>
          </cell>
        </row>
        <row r="38">
          <cell r="C38" t="str">
            <v>II.</v>
          </cell>
          <cell r="D38" t="str">
            <v>BIAYA PRODUKSI</v>
          </cell>
        </row>
        <row r="40">
          <cell r="D40">
            <v>1</v>
          </cell>
          <cell r="E40" t="str">
            <v>Stone Crusher</v>
          </cell>
        </row>
        <row r="41">
          <cell r="D41" t="str">
            <v>-</v>
          </cell>
          <cell r="E41" t="str">
            <v>Jumlah produkdi S.C per jam</v>
          </cell>
          <cell r="I41" t="str">
            <v>Qsc</v>
          </cell>
          <cell r="J41" t="str">
            <v>=</v>
          </cell>
          <cell r="K41" t="str">
            <v>(Fsc x qsc)/Dbp</v>
          </cell>
          <cell r="M41" t="str">
            <v>=</v>
          </cell>
          <cell r="N41">
            <v>21.82</v>
          </cell>
          <cell r="O41" t="str">
            <v>M3/Jam</v>
          </cell>
        </row>
        <row r="42">
          <cell r="M42" t="str">
            <v>~</v>
          </cell>
          <cell r="N42">
            <v>48</v>
          </cell>
          <cell r="O42" t="str">
            <v>Ton/Jam</v>
          </cell>
        </row>
        <row r="43">
          <cell r="D43" t="str">
            <v>-</v>
          </cell>
          <cell r="E43" t="str">
            <v>Kebutuhan batu/gravel</v>
          </cell>
          <cell r="I43" t="str">
            <v>Qbt</v>
          </cell>
          <cell r="J43" t="str">
            <v>=</v>
          </cell>
          <cell r="K43" t="str">
            <v>Fm x Qsc</v>
          </cell>
          <cell r="M43" t="str">
            <v>=</v>
          </cell>
          <cell r="N43">
            <v>26.18</v>
          </cell>
          <cell r="O43" t="str">
            <v>M3/Jam</v>
          </cell>
        </row>
        <row r="45">
          <cell r="D45">
            <v>2</v>
          </cell>
          <cell r="E45" t="str">
            <v>Dump Truck</v>
          </cell>
        </row>
        <row r="46">
          <cell r="D46" t="str">
            <v>-</v>
          </cell>
          <cell r="E46" t="str">
            <v>Jam kerja D.T untuk loading Batu/Gravel ke S.C</v>
          </cell>
        </row>
        <row r="47">
          <cell r="D47" t="str">
            <v>-</v>
          </cell>
          <cell r="E47" t="str">
            <v>Jarak stock batu/gravel ke S.C</v>
          </cell>
          <cell r="I47" t="str">
            <v>Lst</v>
          </cell>
          <cell r="M47" t="str">
            <v>=</v>
          </cell>
          <cell r="N47">
            <v>0.05</v>
          </cell>
          <cell r="O47" t="str">
            <v>Km</v>
          </cell>
        </row>
        <row r="48">
          <cell r="D48" t="str">
            <v>-</v>
          </cell>
          <cell r="E48" t="str">
            <v>Kecepatan rata-rata saat loading &amp; kembali</v>
          </cell>
          <cell r="I48" t="str">
            <v>Vdt</v>
          </cell>
          <cell r="M48" t="str">
            <v>=</v>
          </cell>
          <cell r="N48">
            <v>30</v>
          </cell>
          <cell r="O48" t="str">
            <v>Km/Jam</v>
          </cell>
        </row>
        <row r="50">
          <cell r="D50" t="str">
            <v>-</v>
          </cell>
          <cell r="E50" t="str">
            <v>Siklus Waktu untuk 1 x loading ke S.C</v>
          </cell>
          <cell r="I50" t="str">
            <v>CTdt</v>
          </cell>
          <cell r="M50" t="str">
            <v>=</v>
          </cell>
          <cell r="N50">
            <v>5.3333333333333337E-2</v>
          </cell>
          <cell r="O50" t="str">
            <v>Jam</v>
          </cell>
        </row>
        <row r="51">
          <cell r="F51" t="str">
            <v>-</v>
          </cell>
          <cell r="G51" t="str">
            <v>Waktu muat ke D.T</v>
          </cell>
          <cell r="I51" t="str">
            <v>T1</v>
          </cell>
          <cell r="J51" t="str">
            <v>=</v>
          </cell>
          <cell r="K51" t="str">
            <v>(qdt/Dbt)/(qwl/Dbt)*CTwl</v>
          </cell>
          <cell r="M51" t="str">
            <v>=</v>
          </cell>
          <cell r="N51">
            <v>5.3333333333333337E-2</v>
          </cell>
          <cell r="O51" t="str">
            <v>Jam</v>
          </cell>
        </row>
        <row r="52">
          <cell r="F52" t="str">
            <v>-</v>
          </cell>
          <cell r="G52" t="str">
            <v>Waktu loading ke S.C</v>
          </cell>
          <cell r="I52" t="str">
            <v>T2</v>
          </cell>
          <cell r="J52" t="str">
            <v>=</v>
          </cell>
          <cell r="M52" t="str">
            <v>=</v>
          </cell>
          <cell r="N52">
            <v>0</v>
          </cell>
          <cell r="O52" t="str">
            <v>Jam</v>
          </cell>
        </row>
        <row r="54">
          <cell r="D54" t="str">
            <v>-</v>
          </cell>
          <cell r="E54" t="str">
            <v>Waktu efektif D.T untuk 1 Jam produksi S.C</v>
          </cell>
          <cell r="I54" t="str">
            <v>Qdt</v>
          </cell>
          <cell r="J54" t="str">
            <v>=</v>
          </cell>
          <cell r="K54" t="str">
            <v>Qbt/(qdt/Dbt) x CTdt</v>
          </cell>
          <cell r="M54" t="str">
            <v>=</v>
          </cell>
          <cell r="N54">
            <v>0.41888000000000009</v>
          </cell>
          <cell r="O54" t="str">
            <v>Jam</v>
          </cell>
        </row>
        <row r="55">
          <cell r="M55" t="str">
            <v>=</v>
          </cell>
          <cell r="N55">
            <v>9.14</v>
          </cell>
          <cell r="O55" t="str">
            <v>M3/Jam</v>
          </cell>
        </row>
        <row r="57">
          <cell r="D57">
            <v>3</v>
          </cell>
          <cell r="E57" t="str">
            <v>Wheel Loader</v>
          </cell>
        </row>
        <row r="58">
          <cell r="D58" t="str">
            <v>-</v>
          </cell>
          <cell r="E58" t="str">
            <v>Jam kerja Wheel Loader untuk loading ke D.T</v>
          </cell>
          <cell r="I58" t="str">
            <v>CTwl</v>
          </cell>
          <cell r="M58" t="str">
            <v>=</v>
          </cell>
          <cell r="N58">
            <v>6.6666666666666671E-3</v>
          </cell>
          <cell r="O58" t="str">
            <v>Jam</v>
          </cell>
        </row>
        <row r="59">
          <cell r="F59" t="str">
            <v>-</v>
          </cell>
          <cell r="G59" t="str">
            <v>Waktu Muat</v>
          </cell>
          <cell r="I59" t="str">
            <v>T1</v>
          </cell>
          <cell r="M59" t="str">
            <v>=</v>
          </cell>
          <cell r="N59">
            <v>3.3333333333333335E-3</v>
          </cell>
          <cell r="O59" t="str">
            <v>Jam</v>
          </cell>
        </row>
        <row r="60">
          <cell r="F60" t="str">
            <v>-</v>
          </cell>
          <cell r="G60" t="str">
            <v>Memutar, Dll</v>
          </cell>
          <cell r="I60" t="str">
            <v>T2</v>
          </cell>
          <cell r="M60" t="str">
            <v>=</v>
          </cell>
          <cell r="N60">
            <v>3.3333333333333335E-3</v>
          </cell>
          <cell r="O60" t="str">
            <v>Jam</v>
          </cell>
        </row>
        <row r="62">
          <cell r="D62" t="str">
            <v>-</v>
          </cell>
          <cell r="E62" t="str">
            <v>Waktu efektif Wheel Loader untuk 1 Jam Prod S.C</v>
          </cell>
          <cell r="I62" t="str">
            <v>Qwl</v>
          </cell>
          <cell r="J62" t="str">
            <v>=</v>
          </cell>
          <cell r="K62" t="str">
            <v>Qbt/(qwl/Dbt) x CTwl</v>
          </cell>
          <cell r="M62" t="str">
            <v>=</v>
          </cell>
          <cell r="N62">
            <v>0.20944000000000004</v>
          </cell>
          <cell r="O62" t="str">
            <v>Jam</v>
          </cell>
        </row>
        <row r="63">
          <cell r="M63" t="str">
            <v>=</v>
          </cell>
          <cell r="N63">
            <v>4.57</v>
          </cell>
          <cell r="O63" t="str">
            <v>M3/Jam</v>
          </cell>
        </row>
        <row r="65">
          <cell r="D65">
            <v>4</v>
          </cell>
          <cell r="E65" t="str">
            <v>Biaya peralatan untuk 1 Jam produksi S.C :</v>
          </cell>
          <cell r="I65" t="str">
            <v>Rp</v>
          </cell>
          <cell r="J65" t="str">
            <v>=</v>
          </cell>
          <cell r="K65" t="str">
            <v>OPsc x 1 Jam</v>
          </cell>
          <cell r="M65" t="str">
            <v>=</v>
          </cell>
          <cell r="N65">
            <v>485528</v>
          </cell>
        </row>
        <row r="66">
          <cell r="I66" t="str">
            <v>Rp</v>
          </cell>
          <cell r="J66" t="str">
            <v>=</v>
          </cell>
          <cell r="K66" t="str">
            <v>OPdt x Qdt</v>
          </cell>
          <cell r="M66" t="str">
            <v>=</v>
          </cell>
          <cell r="N66">
            <v>94372.407360000027</v>
          </cell>
        </row>
        <row r="67">
          <cell r="I67" t="str">
            <v>Rp</v>
          </cell>
          <cell r="J67" t="str">
            <v>=</v>
          </cell>
          <cell r="K67" t="str">
            <v>OPwl x Qwl</v>
          </cell>
          <cell r="M67" t="str">
            <v>=</v>
          </cell>
          <cell r="N67">
            <v>70599.710720000017</v>
          </cell>
        </row>
        <row r="68">
          <cell r="I68" t="str">
            <v>OPbp</v>
          </cell>
          <cell r="L68" t="str">
            <v>Rp</v>
          </cell>
          <cell r="M68" t="str">
            <v>=</v>
          </cell>
          <cell r="N68">
            <v>650500.11808000004</v>
          </cell>
        </row>
        <row r="70">
          <cell r="D70">
            <v>5</v>
          </cell>
          <cell r="E70" t="str">
            <v>Produksi 1 M3 Batu Pecah</v>
          </cell>
        </row>
        <row r="71">
          <cell r="E71" t="str">
            <v>- Biaya Produksi 1 M3 Batu Pecah di Base Camp</v>
          </cell>
          <cell r="I71" t="str">
            <v>HSbp Rp.</v>
          </cell>
          <cell r="J71" t="str">
            <v>=</v>
          </cell>
          <cell r="K71" t="str">
            <v>(Qbt x Bt + OPbp)/Qsc</v>
          </cell>
          <cell r="M71" t="str">
            <v>=</v>
          </cell>
          <cell r="N71">
            <v>159872.23000000001</v>
          </cell>
          <cell r="O71" t="str">
            <v>/M3</v>
          </cell>
        </row>
        <row r="72">
          <cell r="E72" t="str">
            <v>- Biaya angkutan ke Lokasi pekerjaan</v>
          </cell>
          <cell r="M72" t="str">
            <v>=</v>
          </cell>
          <cell r="N72">
            <v>205020.27</v>
          </cell>
          <cell r="O72" t="str">
            <v>/M3</v>
          </cell>
        </row>
        <row r="73">
          <cell r="E73" t="str">
            <v>- Harga satuan batu pecah sampai lokasi pekerjaan</v>
          </cell>
          <cell r="M73" t="str">
            <v>=</v>
          </cell>
          <cell r="N73">
            <v>364892.5</v>
          </cell>
          <cell r="O73" t="str">
            <v>/M3</v>
          </cell>
        </row>
        <row r="76">
          <cell r="D76">
            <v>6</v>
          </cell>
          <cell r="E76" t="str">
            <v>Kebutuhan Alat :</v>
          </cell>
        </row>
        <row r="77">
          <cell r="E77" t="str">
            <v>Jumlah kebutuhan alat dan waktu produksi lihat Konfirmasi Kapasitas Plant &amp; Penetapan Jumlah Alat terlampir</v>
          </cell>
        </row>
        <row r="80">
          <cell r="C80" t="str">
            <v>III.</v>
          </cell>
          <cell r="D80" t="str">
            <v>PRODUKSI AGREGAT KELAS A</v>
          </cell>
        </row>
        <row r="81">
          <cell r="D81" t="str">
            <v>a</v>
          </cell>
          <cell r="E81" t="str">
            <v>Asumsi-asumsi</v>
          </cell>
        </row>
        <row r="82">
          <cell r="D82" t="str">
            <v>-</v>
          </cell>
          <cell r="E82" t="str">
            <v>Pencampuran fraksi-fraksi agregat dilakukan di Base Camp menggunakan Wheel Loader</v>
          </cell>
        </row>
        <row r="83">
          <cell r="D83" t="str">
            <v>-</v>
          </cell>
          <cell r="E83" t="str">
            <v>Angkutan material agregat dari Base Camp ke Lokasi Pekerjaan menggunakan Dump Truck dan Loading dengan</v>
          </cell>
        </row>
        <row r="84">
          <cell r="E84" t="str">
            <v>Wheel Loader</v>
          </cell>
        </row>
        <row r="85">
          <cell r="D85" t="str">
            <v>-</v>
          </cell>
          <cell r="E85" t="str">
            <v>Faktor kehilangan material</v>
          </cell>
          <cell r="L85" t="str">
            <v>Fl</v>
          </cell>
          <cell r="M85" t="str">
            <v>=</v>
          </cell>
          <cell r="N85">
            <v>1.05</v>
          </cell>
        </row>
        <row r="87">
          <cell r="D87" t="str">
            <v>b</v>
          </cell>
          <cell r="E87" t="str">
            <v>Komposisi campuran berdasarkan spesifikasi :</v>
          </cell>
        </row>
        <row r="88">
          <cell r="F88" t="str">
            <v>-</v>
          </cell>
          <cell r="G88" t="str">
            <v>Fine Aggregate</v>
          </cell>
          <cell r="L88" t="str">
            <v>FA</v>
          </cell>
          <cell r="M88" t="str">
            <v>=</v>
          </cell>
          <cell r="N88">
            <v>0.4</v>
          </cell>
        </row>
        <row r="89">
          <cell r="F89" t="str">
            <v>-</v>
          </cell>
          <cell r="G89" t="str">
            <v>Coarse Aggregate</v>
          </cell>
          <cell r="L89" t="str">
            <v>CA</v>
          </cell>
          <cell r="M89" t="str">
            <v>=</v>
          </cell>
          <cell r="N89">
            <v>0.6</v>
          </cell>
        </row>
        <row r="91">
          <cell r="D91" t="str">
            <v>c</v>
          </cell>
          <cell r="E91" t="str">
            <v>Fraksi hasil produksi Stone Crusher</v>
          </cell>
        </row>
        <row r="92">
          <cell r="F92" t="str">
            <v>-</v>
          </cell>
          <cell r="G92" t="str">
            <v>Fine Aggregate</v>
          </cell>
          <cell r="L92" t="str">
            <v>Cfa</v>
          </cell>
          <cell r="M92" t="str">
            <v>=</v>
          </cell>
          <cell r="N92">
            <v>0.2</v>
          </cell>
        </row>
        <row r="93">
          <cell r="F93" t="str">
            <v>-</v>
          </cell>
          <cell r="G93" t="str">
            <v>Coarse Aggregate</v>
          </cell>
          <cell r="L93" t="str">
            <v>Cca</v>
          </cell>
          <cell r="M93" t="str">
            <v>=</v>
          </cell>
          <cell r="N93">
            <v>0.8</v>
          </cell>
        </row>
        <row r="95">
          <cell r="D95" t="str">
            <v>d</v>
          </cell>
          <cell r="E95" t="str">
            <v>1 M3 Agregat Kelas A memerlukan :</v>
          </cell>
        </row>
        <row r="96">
          <cell r="F96" t="str">
            <v>-</v>
          </cell>
          <cell r="G96" t="str">
            <v>Coarse Aggregate</v>
          </cell>
          <cell r="I96" t="str">
            <v>Qca</v>
          </cell>
          <cell r="J96" t="str">
            <v>=</v>
          </cell>
          <cell r="K96" t="str">
            <v>( CA x 1 M3 ) x Fl</v>
          </cell>
          <cell r="M96" t="str">
            <v>=</v>
          </cell>
          <cell r="N96">
            <v>0.63</v>
          </cell>
          <cell r="O96" t="str">
            <v>M3</v>
          </cell>
        </row>
        <row r="97">
          <cell r="F97" t="str">
            <v>-</v>
          </cell>
          <cell r="G97" t="str">
            <v>Fine Aggregate</v>
          </cell>
          <cell r="I97" t="str">
            <v>Qfa</v>
          </cell>
          <cell r="J97" t="str">
            <v>=</v>
          </cell>
          <cell r="K97" t="str">
            <v>( Cfa/Cca ) x CA x Fl</v>
          </cell>
          <cell r="M97" t="str">
            <v>=</v>
          </cell>
          <cell r="N97">
            <v>0.158</v>
          </cell>
          <cell r="O97" t="str">
            <v>M3</v>
          </cell>
        </row>
        <row r="98">
          <cell r="L98" t="str">
            <v>Jumlah</v>
          </cell>
          <cell r="M98" t="str">
            <v>=</v>
          </cell>
          <cell r="N98">
            <v>0.78800000000000003</v>
          </cell>
          <cell r="O98" t="str">
            <v>M3</v>
          </cell>
        </row>
        <row r="99">
          <cell r="F99" t="str">
            <v>-</v>
          </cell>
          <cell r="G99" t="str">
            <v>Kekurangan fraksi FA dgn cara Recrushing</v>
          </cell>
          <cell r="J99" t="str">
            <v>=</v>
          </cell>
          <cell r="K99" t="str">
            <v>( 1 - (Qca+Qfa)) x Fl</v>
          </cell>
          <cell r="M99" t="str">
            <v>=</v>
          </cell>
          <cell r="N99">
            <v>0.223</v>
          </cell>
          <cell r="O99" t="str">
            <v>M3</v>
          </cell>
        </row>
        <row r="101">
          <cell r="D101" t="str">
            <v>e</v>
          </cell>
          <cell r="E101" t="str">
            <v>Waktu pencampuran (Wheel Loader)</v>
          </cell>
        </row>
        <row r="102">
          <cell r="F102" t="str">
            <v>-</v>
          </cell>
          <cell r="G102" t="str">
            <v>Kapasitas Bucket</v>
          </cell>
          <cell r="L102" t="str">
            <v>qwl</v>
          </cell>
          <cell r="M102" t="str">
            <v>=</v>
          </cell>
          <cell r="N102">
            <v>1.5</v>
          </cell>
          <cell r="O102" t="str">
            <v>M3</v>
          </cell>
        </row>
        <row r="103">
          <cell r="F103" t="str">
            <v>-</v>
          </cell>
          <cell r="G103" t="str">
            <v>Efisiensi alat</v>
          </cell>
          <cell r="L103" t="str">
            <v>Fa</v>
          </cell>
          <cell r="M103" t="str">
            <v>=</v>
          </cell>
          <cell r="N103">
            <v>0.8</v>
          </cell>
        </row>
        <row r="104">
          <cell r="F104" t="str">
            <v>-</v>
          </cell>
          <cell r="G104" t="str">
            <v>1 x Pencampuran dengan 1 Ps:1FA:4 CA</v>
          </cell>
          <cell r="J104" t="str">
            <v>=</v>
          </cell>
          <cell r="K104" t="str">
            <v>((1+1+4) x qwl X Fa</v>
          </cell>
          <cell r="M104" t="str">
            <v>=</v>
          </cell>
          <cell r="N104">
            <v>7.2000000000000011</v>
          </cell>
          <cell r="O104" t="str">
            <v>M3</v>
          </cell>
        </row>
        <row r="105">
          <cell r="F105" t="str">
            <v>-</v>
          </cell>
          <cell r="G105" t="str">
            <v>Waktu pencampuran</v>
          </cell>
          <cell r="M105" t="str">
            <v>=</v>
          </cell>
          <cell r="N105">
            <v>0.05</v>
          </cell>
          <cell r="O105" t="str">
            <v>Jam</v>
          </cell>
        </row>
        <row r="106">
          <cell r="F106" t="str">
            <v>-</v>
          </cell>
          <cell r="G106" t="str">
            <v>1 M3 Agregat Kelas A</v>
          </cell>
          <cell r="M106" t="str">
            <v>=</v>
          </cell>
          <cell r="N106">
            <v>0.01</v>
          </cell>
          <cell r="O106" t="str">
            <v>Jam</v>
          </cell>
        </row>
        <row r="108">
          <cell r="D108" t="str">
            <v>f</v>
          </cell>
          <cell r="E108" t="str">
            <v>Angkutan Dump Truck ke Lokasi Pekerjaan</v>
          </cell>
        </row>
        <row r="109">
          <cell r="F109" t="str">
            <v>-</v>
          </cell>
          <cell r="G109" t="str">
            <v>Kapasitas Dump Truck</v>
          </cell>
          <cell r="L109" t="str">
            <v>Qdt</v>
          </cell>
          <cell r="M109" t="str">
            <v>=</v>
          </cell>
          <cell r="N109">
            <v>6</v>
          </cell>
          <cell r="O109" t="str">
            <v>Ton</v>
          </cell>
        </row>
        <row r="110">
          <cell r="L110" t="str">
            <v>~</v>
          </cell>
          <cell r="M110" t="str">
            <v>=</v>
          </cell>
          <cell r="N110">
            <v>3.33</v>
          </cell>
          <cell r="O110" t="str">
            <v>M3</v>
          </cell>
        </row>
        <row r="111">
          <cell r="F111" t="str">
            <v>-</v>
          </cell>
          <cell r="G111" t="str">
            <v>Faktor Efisiensi Alat</v>
          </cell>
          <cell r="L111" t="str">
            <v>Fa</v>
          </cell>
          <cell r="M111" t="str">
            <v>=</v>
          </cell>
          <cell r="N111">
            <v>0.8</v>
          </cell>
        </row>
        <row r="112">
          <cell r="F112" t="str">
            <v>-</v>
          </cell>
          <cell r="G112" t="str">
            <v>Jarak Tempuh</v>
          </cell>
          <cell r="L112" t="str">
            <v>L</v>
          </cell>
          <cell r="M112" t="str">
            <v>=</v>
          </cell>
          <cell r="N112">
            <v>40</v>
          </cell>
          <cell r="O112" t="str">
            <v>Km</v>
          </cell>
        </row>
        <row r="113">
          <cell r="F113" t="str">
            <v>-</v>
          </cell>
          <cell r="G113" t="str">
            <v>Kecepatan</v>
          </cell>
          <cell r="L113" t="str">
            <v>Vi</v>
          </cell>
          <cell r="M113" t="str">
            <v>=</v>
          </cell>
          <cell r="N113">
            <v>30</v>
          </cell>
          <cell r="O113" t="str">
            <v>Km/Jam</v>
          </cell>
        </row>
        <row r="114">
          <cell r="L114" t="str">
            <v>Vk</v>
          </cell>
          <cell r="M114" t="str">
            <v>=</v>
          </cell>
          <cell r="N114">
            <v>40</v>
          </cell>
          <cell r="O114" t="str">
            <v>Km/Jam</v>
          </cell>
        </row>
        <row r="115">
          <cell r="F115" t="str">
            <v>-</v>
          </cell>
          <cell r="G115" t="str">
            <v xml:space="preserve">Cycle Time </v>
          </cell>
          <cell r="L115" t="str">
            <v>Ct</v>
          </cell>
          <cell r="M115" t="str">
            <v>=</v>
          </cell>
          <cell r="N115">
            <v>2.4299999999999997</v>
          </cell>
          <cell r="O115" t="str">
            <v>Jam</v>
          </cell>
        </row>
        <row r="116">
          <cell r="F116" t="str">
            <v>-</v>
          </cell>
          <cell r="G116" t="str">
            <v>Perjalanan pergi (Isi)</v>
          </cell>
          <cell r="I116" t="str">
            <v>T1</v>
          </cell>
          <cell r="J116" t="str">
            <v>=</v>
          </cell>
          <cell r="K116" t="str">
            <v>( L / Vi )</v>
          </cell>
          <cell r="M116" t="str">
            <v>=</v>
          </cell>
          <cell r="N116">
            <v>1.33</v>
          </cell>
          <cell r="O116" t="str">
            <v>Jam</v>
          </cell>
        </row>
        <row r="117">
          <cell r="F117" t="str">
            <v>-</v>
          </cell>
          <cell r="G117" t="str">
            <v>Perjalanan kembali (Kosong)</v>
          </cell>
          <cell r="I117" t="str">
            <v>T2</v>
          </cell>
          <cell r="J117" t="str">
            <v>=</v>
          </cell>
          <cell r="K117" t="str">
            <v>( L / Vk )</v>
          </cell>
          <cell r="M117" t="str">
            <v>=</v>
          </cell>
          <cell r="N117">
            <v>1</v>
          </cell>
          <cell r="O117" t="str">
            <v>Jam</v>
          </cell>
        </row>
        <row r="118">
          <cell r="F118" t="str">
            <v>-</v>
          </cell>
          <cell r="G118" t="str">
            <v>Loading</v>
          </cell>
          <cell r="I118" t="str">
            <v>T3</v>
          </cell>
          <cell r="J118" t="str">
            <v>=</v>
          </cell>
          <cell r="K118" t="str">
            <v>( Qdt / (Qwl x Fa )/60</v>
          </cell>
          <cell r="M118" t="str">
            <v>=</v>
          </cell>
          <cell r="N118">
            <v>0.05</v>
          </cell>
          <cell r="O118" t="str">
            <v>Jam</v>
          </cell>
        </row>
        <row r="119">
          <cell r="F119" t="str">
            <v>-</v>
          </cell>
          <cell r="G119" t="str">
            <v xml:space="preserve">Tunggu, putar </v>
          </cell>
          <cell r="I119" t="str">
            <v>T4</v>
          </cell>
          <cell r="J119" t="str">
            <v>=</v>
          </cell>
          <cell r="M119" t="str">
            <v>=</v>
          </cell>
          <cell r="N119">
            <v>0.05</v>
          </cell>
          <cell r="O119" t="str">
            <v>Jam</v>
          </cell>
        </row>
        <row r="121">
          <cell r="F121" t="str">
            <v>-</v>
          </cell>
          <cell r="G121" t="str">
            <v xml:space="preserve">Produksi per-Jam </v>
          </cell>
          <cell r="I121" t="str">
            <v>Qdt</v>
          </cell>
          <cell r="J121" t="str">
            <v>=</v>
          </cell>
          <cell r="K121" t="str">
            <v>( Qdt x Fa ) / Ct</v>
          </cell>
          <cell r="M121" t="str">
            <v>=</v>
          </cell>
          <cell r="N121">
            <v>1.1000000000000001</v>
          </cell>
          <cell r="O121" t="str">
            <v>m3</v>
          </cell>
        </row>
        <row r="122">
          <cell r="F122" t="str">
            <v>-</v>
          </cell>
          <cell r="G122" t="str">
            <v>Untuk mengangkut 1 M3, diperlukan D.T</v>
          </cell>
          <cell r="M122" t="str">
            <v>=</v>
          </cell>
          <cell r="N122">
            <v>0.91</v>
          </cell>
          <cell r="O122" t="str">
            <v>Jam/M3</v>
          </cell>
        </row>
        <row r="124">
          <cell r="D124" t="str">
            <v>g</v>
          </cell>
          <cell r="E124" t="str">
            <v>Produksi 1 M3 Agregat A sampai di Lokasi</v>
          </cell>
        </row>
        <row r="125">
          <cell r="F125" t="str">
            <v>-</v>
          </cell>
          <cell r="G125" t="str">
            <v>Batu Pecah (CA + FA)</v>
          </cell>
          <cell r="K125">
            <v>0.78800000000000003</v>
          </cell>
          <cell r="L125" t="str">
            <v>x HSbp x 1Rp</v>
          </cell>
          <cell r="M125" t="str">
            <v>=</v>
          </cell>
          <cell r="N125">
            <v>125979.32</v>
          </cell>
        </row>
        <row r="126">
          <cell r="F126" t="str">
            <v>-</v>
          </cell>
          <cell r="G126" t="str">
            <v>Recrushing</v>
          </cell>
          <cell r="K126">
            <v>0.223</v>
          </cell>
          <cell r="L126" t="str">
            <v>x HSbp x 1Rp</v>
          </cell>
          <cell r="M126" t="str">
            <v>=</v>
          </cell>
          <cell r="N126">
            <v>35651.51</v>
          </cell>
        </row>
        <row r="127">
          <cell r="F127" t="str">
            <v>-</v>
          </cell>
          <cell r="G127" t="str">
            <v>Pencampuran</v>
          </cell>
          <cell r="K127">
            <v>0.01</v>
          </cell>
          <cell r="L127" t="str">
            <v>x OPwl x 1Rp</v>
          </cell>
          <cell r="M127" t="str">
            <v>=</v>
          </cell>
          <cell r="N127">
            <v>3370.88</v>
          </cell>
        </row>
        <row r="128">
          <cell r="F128" t="str">
            <v>Harga satuan Agregat A per-Jam</v>
          </cell>
          <cell r="M128" t="str">
            <v>=</v>
          </cell>
          <cell r="N128">
            <v>165001.71000000002</v>
          </cell>
        </row>
        <row r="129">
          <cell r="F129" t="str">
            <v>-</v>
          </cell>
          <cell r="G129" t="str">
            <v>Angkutan ke Lokasi Pekerjaan</v>
          </cell>
          <cell r="K129">
            <v>0.91</v>
          </cell>
          <cell r="L129" t="str">
            <v>x OPdt x 1Rp</v>
          </cell>
          <cell r="M129" t="str">
            <v>=</v>
          </cell>
          <cell r="N129">
            <v>205020.27</v>
          </cell>
        </row>
        <row r="130">
          <cell r="F130" t="str">
            <v>Harga satuan Agregat A di Lokasi Pekerjaan</v>
          </cell>
          <cell r="J130" t="str">
            <v>=</v>
          </cell>
          <cell r="K130" t="str">
            <v>HS-A</v>
          </cell>
          <cell r="L130" t="str">
            <v xml:space="preserve">Rp </v>
          </cell>
          <cell r="M130" t="str">
            <v>=</v>
          </cell>
          <cell r="N130">
            <v>370021.98</v>
          </cell>
          <cell r="O130" t="str">
            <v>/M3</v>
          </cell>
        </row>
        <row r="132">
          <cell r="C132" t="str">
            <v>IV.</v>
          </cell>
          <cell r="D132" t="str">
            <v>PRODUKSI AGREGAT KELAS B</v>
          </cell>
        </row>
        <row r="133">
          <cell r="D133" t="str">
            <v>a</v>
          </cell>
          <cell r="E133" t="str">
            <v>Asumsi-asumsi</v>
          </cell>
        </row>
        <row r="134">
          <cell r="D134" t="str">
            <v>-</v>
          </cell>
          <cell r="E134" t="str">
            <v>Pencampuran fraksi-fraksi agregat dilakukan di Base Camp menggunakan Wheel Loader</v>
          </cell>
        </row>
        <row r="135">
          <cell r="D135" t="str">
            <v>-</v>
          </cell>
          <cell r="E135" t="str">
            <v>Angkutan material agregat dari Base Camp ke Lokasi Pekerjaan menggunakan Dump Truck dan Loading dengan</v>
          </cell>
        </row>
        <row r="136">
          <cell r="E136" t="str">
            <v>Wheel Loader</v>
          </cell>
        </row>
        <row r="137">
          <cell r="D137" t="str">
            <v>-</v>
          </cell>
          <cell r="E137" t="str">
            <v>Faktor kehilangan material</v>
          </cell>
          <cell r="L137" t="str">
            <v>Fl</v>
          </cell>
          <cell r="M137" t="str">
            <v>=</v>
          </cell>
          <cell r="N137">
            <v>1.05</v>
          </cell>
        </row>
        <row r="139">
          <cell r="D139" t="str">
            <v>b</v>
          </cell>
          <cell r="E139" t="str">
            <v>Komposisi campuran berdasarkan spesifikasi :</v>
          </cell>
        </row>
        <row r="140">
          <cell r="F140" t="str">
            <v>-</v>
          </cell>
          <cell r="G140" t="str">
            <v>Fine Aggregate</v>
          </cell>
          <cell r="L140" t="str">
            <v>FA</v>
          </cell>
          <cell r="M140" t="str">
            <v>=</v>
          </cell>
          <cell r="N140">
            <v>0.6</v>
          </cell>
        </row>
        <row r="141">
          <cell r="F141" t="str">
            <v>-</v>
          </cell>
          <cell r="G141" t="str">
            <v>Coarse Aggregate</v>
          </cell>
          <cell r="L141" t="str">
            <v>CA</v>
          </cell>
          <cell r="M141" t="str">
            <v>=</v>
          </cell>
          <cell r="N141">
            <v>0.4</v>
          </cell>
        </row>
        <row r="143">
          <cell r="D143" t="str">
            <v>c</v>
          </cell>
          <cell r="E143" t="str">
            <v>Fraksi hasil produksi Stone Crusher</v>
          </cell>
        </row>
        <row r="144">
          <cell r="F144" t="str">
            <v>-</v>
          </cell>
          <cell r="G144" t="str">
            <v>Fine Aggregate</v>
          </cell>
          <cell r="L144" t="str">
            <v>Cfa</v>
          </cell>
          <cell r="M144" t="str">
            <v>=</v>
          </cell>
          <cell r="N144">
            <v>0.2</v>
          </cell>
        </row>
        <row r="145">
          <cell r="F145" t="str">
            <v>-</v>
          </cell>
          <cell r="G145" t="str">
            <v>Coarse Aggregate</v>
          </cell>
          <cell r="L145" t="str">
            <v>Cca</v>
          </cell>
          <cell r="M145" t="str">
            <v>=</v>
          </cell>
          <cell r="N145">
            <v>0.8</v>
          </cell>
        </row>
        <row r="147">
          <cell r="D147" t="str">
            <v>d</v>
          </cell>
          <cell r="E147" t="str">
            <v>1 M3 Agregat Kelas B memerlukan :</v>
          </cell>
        </row>
        <row r="148">
          <cell r="F148" t="str">
            <v>-</v>
          </cell>
          <cell r="G148" t="str">
            <v>Coarse Aggregate</v>
          </cell>
          <cell r="I148" t="str">
            <v>Qca</v>
          </cell>
          <cell r="J148" t="str">
            <v>=</v>
          </cell>
          <cell r="K148" t="str">
            <v>( CA x 1 M3 ) x Fl</v>
          </cell>
          <cell r="M148" t="str">
            <v>=</v>
          </cell>
          <cell r="N148">
            <v>0.42</v>
          </cell>
          <cell r="O148" t="str">
            <v>M3</v>
          </cell>
        </row>
        <row r="149">
          <cell r="F149" t="str">
            <v>-</v>
          </cell>
          <cell r="G149" t="str">
            <v>Fine Aggregate</v>
          </cell>
          <cell r="I149" t="str">
            <v>Qfa</v>
          </cell>
          <cell r="J149" t="str">
            <v>=</v>
          </cell>
          <cell r="K149" t="str">
            <v>( Cfa/Cca ) x CA x Fl</v>
          </cell>
          <cell r="M149" t="str">
            <v>=</v>
          </cell>
          <cell r="N149">
            <v>0.105</v>
          </cell>
          <cell r="O149" t="str">
            <v>M3</v>
          </cell>
        </row>
        <row r="150">
          <cell r="L150" t="str">
            <v>Jumlah</v>
          </cell>
          <cell r="M150" t="str">
            <v>=</v>
          </cell>
          <cell r="N150">
            <v>0.52500000000000002</v>
          </cell>
          <cell r="O150" t="str">
            <v>M3</v>
          </cell>
        </row>
        <row r="151">
          <cell r="F151" t="str">
            <v>-</v>
          </cell>
          <cell r="G151" t="str">
            <v>Kekurangan fraksi Fa dgn ditambahkan pasir</v>
          </cell>
          <cell r="J151" t="str">
            <v>=</v>
          </cell>
          <cell r="K151" t="str">
            <v>( 1 - (Qca+Qfa)) x Fl</v>
          </cell>
          <cell r="M151" t="str">
            <v>=</v>
          </cell>
          <cell r="N151">
            <v>0.499</v>
          </cell>
          <cell r="O151" t="str">
            <v>M3</v>
          </cell>
        </row>
        <row r="153">
          <cell r="D153" t="str">
            <v>e</v>
          </cell>
          <cell r="E153" t="str">
            <v>Waktu pencampuran (Wheel Loader)</v>
          </cell>
        </row>
        <row r="154">
          <cell r="F154" t="str">
            <v>-</v>
          </cell>
          <cell r="G154" t="str">
            <v>Kapasitas Bucket</v>
          </cell>
          <cell r="L154" t="str">
            <v>qwl</v>
          </cell>
          <cell r="M154" t="str">
            <v>=</v>
          </cell>
          <cell r="N154">
            <v>1.5</v>
          </cell>
          <cell r="O154" t="str">
            <v>M3</v>
          </cell>
        </row>
        <row r="155">
          <cell r="F155" t="str">
            <v>-</v>
          </cell>
          <cell r="G155" t="str">
            <v>Efisiensi alat</v>
          </cell>
          <cell r="L155" t="str">
            <v>Fa</v>
          </cell>
          <cell r="M155" t="str">
            <v>=</v>
          </cell>
          <cell r="N155">
            <v>0.8</v>
          </cell>
        </row>
        <row r="156">
          <cell r="F156" t="str">
            <v>-</v>
          </cell>
          <cell r="G156" t="str">
            <v>1 x Pencampuran dengan 1 Ps:1FA:4 CA</v>
          </cell>
          <cell r="J156" t="str">
            <v>=</v>
          </cell>
          <cell r="K156" t="str">
            <v>((1+1+4) x qwl X Fa</v>
          </cell>
          <cell r="M156" t="str">
            <v>=</v>
          </cell>
          <cell r="N156">
            <v>7.2000000000000011</v>
          </cell>
          <cell r="O156" t="str">
            <v>M3</v>
          </cell>
        </row>
        <row r="157">
          <cell r="F157" t="str">
            <v>-</v>
          </cell>
          <cell r="G157" t="str">
            <v>Waktu pencampuran</v>
          </cell>
          <cell r="M157" t="str">
            <v>=</v>
          </cell>
          <cell r="N157">
            <v>0.05</v>
          </cell>
          <cell r="O157" t="str">
            <v>Jam</v>
          </cell>
        </row>
        <row r="158">
          <cell r="F158" t="str">
            <v>-</v>
          </cell>
          <cell r="G158" t="str">
            <v>1 M3 Agregat Kelas B</v>
          </cell>
          <cell r="M158" t="str">
            <v>=</v>
          </cell>
          <cell r="N158">
            <v>0.01</v>
          </cell>
          <cell r="O158" t="str">
            <v>Jam</v>
          </cell>
        </row>
        <row r="160">
          <cell r="D160" t="str">
            <v>f</v>
          </cell>
          <cell r="E160" t="str">
            <v>Angkutan Dump Truck ke Lokasi Pekerjaan</v>
          </cell>
        </row>
        <row r="161">
          <cell r="F161" t="str">
            <v>-</v>
          </cell>
          <cell r="G161" t="str">
            <v>Kapasitas Dump Truck</v>
          </cell>
          <cell r="L161" t="str">
            <v>Qdt</v>
          </cell>
          <cell r="M161" t="str">
            <v>=</v>
          </cell>
          <cell r="N161">
            <v>6</v>
          </cell>
          <cell r="O161" t="str">
            <v>Ton</v>
          </cell>
        </row>
        <row r="162">
          <cell r="L162" t="str">
            <v>~</v>
          </cell>
          <cell r="M162" t="str">
            <v>=</v>
          </cell>
          <cell r="N162">
            <v>3.33</v>
          </cell>
          <cell r="O162" t="str">
            <v>M3</v>
          </cell>
        </row>
        <row r="163">
          <cell r="F163" t="str">
            <v>-</v>
          </cell>
          <cell r="G163" t="str">
            <v>Faktor Efisiensi Alat</v>
          </cell>
          <cell r="L163" t="str">
            <v>Fa</v>
          </cell>
          <cell r="M163" t="str">
            <v>=</v>
          </cell>
          <cell r="N163">
            <v>0.8</v>
          </cell>
        </row>
        <row r="164">
          <cell r="F164" t="str">
            <v>-</v>
          </cell>
          <cell r="G164" t="str">
            <v>Jarak Tempuh</v>
          </cell>
          <cell r="L164" t="str">
            <v>L</v>
          </cell>
          <cell r="M164" t="str">
            <v>=</v>
          </cell>
          <cell r="N164">
            <v>40</v>
          </cell>
          <cell r="O164" t="str">
            <v>Km</v>
          </cell>
        </row>
        <row r="165">
          <cell r="F165" t="str">
            <v>-</v>
          </cell>
          <cell r="G165" t="str">
            <v>Kecepatan</v>
          </cell>
          <cell r="L165" t="str">
            <v>Vi</v>
          </cell>
          <cell r="M165" t="str">
            <v>=</v>
          </cell>
          <cell r="N165">
            <v>30</v>
          </cell>
          <cell r="O165" t="str">
            <v>Km/Jam</v>
          </cell>
        </row>
        <row r="166">
          <cell r="L166" t="str">
            <v>Vk</v>
          </cell>
          <cell r="M166" t="str">
            <v>=</v>
          </cell>
          <cell r="N166">
            <v>40</v>
          </cell>
          <cell r="O166" t="str">
            <v>Km/Jam</v>
          </cell>
        </row>
        <row r="167">
          <cell r="F167" t="str">
            <v>-</v>
          </cell>
          <cell r="G167" t="str">
            <v xml:space="preserve">Cycle Time </v>
          </cell>
          <cell r="L167" t="str">
            <v>Ct</v>
          </cell>
          <cell r="M167" t="str">
            <v>=</v>
          </cell>
          <cell r="N167">
            <v>2.4299999999999997</v>
          </cell>
          <cell r="O167" t="str">
            <v>Jam</v>
          </cell>
        </row>
        <row r="168">
          <cell r="F168" t="str">
            <v>-</v>
          </cell>
          <cell r="G168" t="str">
            <v>Perjalanan pergi (Isi)</v>
          </cell>
          <cell r="I168" t="str">
            <v>T1</v>
          </cell>
          <cell r="J168" t="str">
            <v>=</v>
          </cell>
          <cell r="K168" t="str">
            <v>( L / Vi )</v>
          </cell>
          <cell r="M168" t="str">
            <v>=</v>
          </cell>
          <cell r="N168">
            <v>1.33</v>
          </cell>
          <cell r="O168" t="str">
            <v>Jam</v>
          </cell>
        </row>
        <row r="169">
          <cell r="F169" t="str">
            <v>-</v>
          </cell>
          <cell r="G169" t="str">
            <v>Perjalanan kembali (Kosong)</v>
          </cell>
          <cell r="I169" t="str">
            <v>T2</v>
          </cell>
          <cell r="J169" t="str">
            <v>=</v>
          </cell>
          <cell r="K169" t="str">
            <v>( L / Vk )</v>
          </cell>
          <cell r="M169" t="str">
            <v>=</v>
          </cell>
          <cell r="N169">
            <v>1</v>
          </cell>
          <cell r="O169" t="str">
            <v>Jam</v>
          </cell>
        </row>
        <row r="170">
          <cell r="F170" t="str">
            <v>-</v>
          </cell>
          <cell r="G170" t="str">
            <v>Loading</v>
          </cell>
          <cell r="I170" t="str">
            <v>T3</v>
          </cell>
          <cell r="J170" t="str">
            <v>=</v>
          </cell>
          <cell r="K170" t="str">
            <v>( Qdt / (Qwl x Fa )/60</v>
          </cell>
          <cell r="M170" t="str">
            <v>=</v>
          </cell>
          <cell r="N170">
            <v>0.05</v>
          </cell>
          <cell r="O170" t="str">
            <v>Jam</v>
          </cell>
        </row>
        <row r="171">
          <cell r="F171" t="str">
            <v>-</v>
          </cell>
          <cell r="G171" t="str">
            <v xml:space="preserve">Tunggu, putar </v>
          </cell>
          <cell r="I171" t="str">
            <v>T4</v>
          </cell>
          <cell r="J171" t="str">
            <v>=</v>
          </cell>
          <cell r="M171" t="str">
            <v>=</v>
          </cell>
          <cell r="N171">
            <v>0.05</v>
          </cell>
          <cell r="O171" t="str">
            <v>Jam</v>
          </cell>
        </row>
        <row r="173">
          <cell r="F173" t="str">
            <v>-</v>
          </cell>
          <cell r="G173" t="str">
            <v xml:space="preserve">Produksi per-Jam </v>
          </cell>
          <cell r="I173" t="str">
            <v>Qdt</v>
          </cell>
          <cell r="J173" t="str">
            <v>=</v>
          </cell>
          <cell r="K173" t="str">
            <v>( Qdt x Fa ) / Ct</v>
          </cell>
          <cell r="M173" t="str">
            <v>=</v>
          </cell>
          <cell r="N173">
            <v>1.1000000000000001</v>
          </cell>
          <cell r="O173" t="str">
            <v>m3</v>
          </cell>
        </row>
        <row r="174">
          <cell r="F174" t="str">
            <v>-</v>
          </cell>
          <cell r="G174" t="str">
            <v>Untuk mengangkut 1 M3, diperlukan D.T</v>
          </cell>
          <cell r="M174" t="str">
            <v>=</v>
          </cell>
          <cell r="N174">
            <v>0.91</v>
          </cell>
          <cell r="O174" t="str">
            <v>Jam/M3</v>
          </cell>
        </row>
        <row r="176">
          <cell r="D176" t="str">
            <v>g</v>
          </cell>
          <cell r="E176" t="str">
            <v>Produksi 1 M3 Agregat Kelas B di Base Camp</v>
          </cell>
        </row>
        <row r="177">
          <cell r="F177" t="str">
            <v>-</v>
          </cell>
          <cell r="G177" t="str">
            <v>Batu Pecah (CA + FA)</v>
          </cell>
          <cell r="J177" t="str">
            <v>=</v>
          </cell>
          <cell r="K177">
            <v>0.52500000000000002</v>
          </cell>
          <cell r="L177" t="str">
            <v>xHSbp x 1Rp</v>
          </cell>
          <cell r="M177" t="str">
            <v>=</v>
          </cell>
          <cell r="N177">
            <v>83932.92</v>
          </cell>
        </row>
        <row r="178">
          <cell r="F178" t="str">
            <v>-</v>
          </cell>
          <cell r="G178" t="str">
            <v>Pasir</v>
          </cell>
          <cell r="J178" t="str">
            <v>=</v>
          </cell>
          <cell r="K178">
            <v>0.499</v>
          </cell>
          <cell r="L178" t="str">
            <v>xHSbp x 1Rp</v>
          </cell>
          <cell r="M178" t="str">
            <v>=</v>
          </cell>
          <cell r="N178">
            <v>56586.6</v>
          </cell>
        </row>
        <row r="179">
          <cell r="F179" t="str">
            <v>-</v>
          </cell>
          <cell r="G179" t="str">
            <v>Pencampuran</v>
          </cell>
          <cell r="J179" t="str">
            <v>=</v>
          </cell>
          <cell r="K179">
            <v>0.01</v>
          </cell>
          <cell r="L179" t="str">
            <v>xOPwl x 1Rp</v>
          </cell>
          <cell r="M179" t="str">
            <v>=</v>
          </cell>
          <cell r="N179">
            <v>3370.88</v>
          </cell>
        </row>
        <row r="180">
          <cell r="F180" t="str">
            <v>Harga satuan Agregat A per-Jam</v>
          </cell>
          <cell r="M180" t="str">
            <v>=</v>
          </cell>
          <cell r="N180">
            <v>143890.4</v>
          </cell>
        </row>
        <row r="181">
          <cell r="F181" t="str">
            <v>-</v>
          </cell>
          <cell r="G181" t="str">
            <v>Angkutan ke Lokasi Pekerjaan</v>
          </cell>
          <cell r="J181" t="str">
            <v>=</v>
          </cell>
          <cell r="K181">
            <v>0.91</v>
          </cell>
          <cell r="L181" t="str">
            <v>xOPdt x 1Rp</v>
          </cell>
          <cell r="M181" t="str">
            <v>=</v>
          </cell>
          <cell r="N181">
            <v>205020.27</v>
          </cell>
        </row>
        <row r="182">
          <cell r="F182" t="str">
            <v>Harga satuan Agregat B di Lokasi Pekerjaan</v>
          </cell>
          <cell r="J182" t="str">
            <v>=</v>
          </cell>
          <cell r="K182" t="str">
            <v>HS-B</v>
          </cell>
          <cell r="L182" t="str">
            <v xml:space="preserve">Rp </v>
          </cell>
          <cell r="M182" t="str">
            <v>=</v>
          </cell>
          <cell r="N182">
            <v>348910.67</v>
          </cell>
          <cell r="O182" t="str">
            <v>/M3</v>
          </cell>
        </row>
        <row r="185">
          <cell r="K185" t="str">
            <v>Kupang, 25 Januari 2008</v>
          </cell>
        </row>
        <row r="187">
          <cell r="K187" t="str">
            <v>PT. HUTAMA MITRA NUSANTARA</v>
          </cell>
        </row>
        <row r="193">
          <cell r="K193" t="str">
            <v>ABDUL RAHMAN</v>
          </cell>
        </row>
        <row r="194">
          <cell r="K194" t="str">
            <v>Direktur</v>
          </cell>
        </row>
      </sheetData>
      <sheetData sheetId="17" refreshError="1">
        <row r="2">
          <cell r="M2" t="str">
            <v/>
          </cell>
        </row>
        <row r="3">
          <cell r="C3" t="str">
            <v>DAFTAR MATA PEMBAYARAN UTAMA)*</v>
          </cell>
          <cell r="M3" t="str">
            <v/>
          </cell>
        </row>
        <row r="6">
          <cell r="C6" t="str">
            <v>No. Paket Kontrak</v>
          </cell>
          <cell r="E6" t="str">
            <v>:</v>
          </cell>
          <cell r="F6">
            <v>0</v>
          </cell>
        </row>
        <row r="7">
          <cell r="C7" t="str">
            <v>Nama Paket</v>
          </cell>
          <cell r="E7" t="str">
            <v>:</v>
          </cell>
          <cell r="F7" t="str">
            <v>Pembangunan Jalan Oekabiti-Oemoro-Panite</v>
          </cell>
        </row>
        <row r="8">
          <cell r="C8" t="str">
            <v>Prop/Kab/Kodya</v>
          </cell>
          <cell r="E8" t="str">
            <v>:</v>
          </cell>
          <cell r="F8" t="str">
            <v>Nusa Tenggara Timur / Kab. Kupang</v>
          </cell>
        </row>
        <row r="9">
          <cell r="C9" t="str">
            <v>Panjang Efektif</v>
          </cell>
          <cell r="E9" t="str">
            <v>:</v>
          </cell>
          <cell r="F9">
            <v>10.5</v>
          </cell>
          <cell r="G9" t="str">
            <v>Km</v>
          </cell>
          <cell r="M9" t="str">
            <v/>
          </cell>
        </row>
        <row r="10">
          <cell r="C10" t="str">
            <v>Nama Peserta Lelang</v>
          </cell>
          <cell r="E10" t="str">
            <v>:</v>
          </cell>
          <cell r="F10" t="str">
            <v>PT. HUTAMA MITRA NUSANTARA</v>
          </cell>
        </row>
        <row r="13">
          <cell r="D13" t="str">
            <v>NO.</v>
          </cell>
        </row>
        <row r="14">
          <cell r="C14" t="str">
            <v>NO.</v>
          </cell>
          <cell r="D14" t="str">
            <v>ITEM</v>
          </cell>
          <cell r="F14" t="str">
            <v>URAIAN JENIS PEKERJAAN</v>
          </cell>
          <cell r="J14" t="str">
            <v>BOBOT</v>
          </cell>
          <cell r="L14" t="str">
            <v>KETERANGAN</v>
          </cell>
        </row>
        <row r="15">
          <cell r="D15" t="str">
            <v>PEK.</v>
          </cell>
        </row>
        <row r="18">
          <cell r="C18">
            <v>1</v>
          </cell>
          <cell r="D18" t="str">
            <v>3.2 (2)</v>
          </cell>
          <cell r="F18" t="str">
            <v>Timbunan Pilihan</v>
          </cell>
          <cell r="J18">
            <v>12.042999999999999</v>
          </cell>
          <cell r="K18" t="str">
            <v>%</v>
          </cell>
        </row>
        <row r="20">
          <cell r="C20">
            <v>3</v>
          </cell>
          <cell r="D20" t="e">
            <v>#REF!</v>
          </cell>
          <cell r="F20" t="e">
            <v>#REF!</v>
          </cell>
          <cell r="J20" t="e">
            <v>#REF!</v>
          </cell>
          <cell r="K20" t="e">
            <v>#REF!</v>
          </cell>
        </row>
        <row r="21">
          <cell r="F21" t="e">
            <v>#REF!</v>
          </cell>
        </row>
        <row r="23">
          <cell r="C23">
            <v>2</v>
          </cell>
          <cell r="D23" t="str">
            <v>5.1 (1)</v>
          </cell>
          <cell r="F23" t="str">
            <v>Lapis Pondasi Agregat Klas A</v>
          </cell>
          <cell r="J23">
            <v>28.187999999999999</v>
          </cell>
          <cell r="K23" t="str">
            <v>%</v>
          </cell>
        </row>
        <row r="25">
          <cell r="C25">
            <v>3</v>
          </cell>
          <cell r="D25" t="str">
            <v>6.3 (4)</v>
          </cell>
          <cell r="F25" t="str">
            <v>Lataston - Lapis Pondasi (HRS-Base)</v>
          </cell>
          <cell r="J25">
            <v>40.927999999999997</v>
          </cell>
          <cell r="K25" t="str">
            <v>%</v>
          </cell>
        </row>
        <row r="26">
          <cell r="J26">
            <v>81.158999999999992</v>
          </cell>
          <cell r="K26" t="str">
            <v>%</v>
          </cell>
        </row>
        <row r="29">
          <cell r="C29" t="str">
            <v>Ket :</v>
          </cell>
          <cell r="D29" t="str">
            <v>)* : Adalah asumsi berdasarkan harga satuan penawar.</v>
          </cell>
        </row>
        <row r="31">
          <cell r="J31" t="str">
            <v>Kupang, 25 Januari 2008</v>
          </cell>
        </row>
        <row r="33">
          <cell r="J33" t="str">
            <v>PT. HUTAMA MITRA NUSANTARA</v>
          </cell>
        </row>
        <row r="38">
          <cell r="J38" t="str">
            <v>ABDUL RAHMAN</v>
          </cell>
        </row>
        <row r="39">
          <cell r="J39" t="str">
            <v>Direktur</v>
          </cell>
        </row>
      </sheetData>
      <sheetData sheetId="18" refreshError="1"/>
      <sheetData sheetId="19" refreshError="1">
        <row r="1">
          <cell r="B1" t="str">
            <v>DAFTAR USULAN PERALATAN KONSTRUKSI</v>
          </cell>
        </row>
        <row r="3">
          <cell r="B3" t="str">
            <v>No. Paket Kontrak</v>
          </cell>
          <cell r="E3" t="str">
            <v>:</v>
          </cell>
          <cell r="F3">
            <v>0</v>
          </cell>
        </row>
        <row r="4">
          <cell r="B4" t="str">
            <v>Nama Paket</v>
          </cell>
          <cell r="E4" t="str">
            <v>:</v>
          </cell>
          <cell r="F4" t="str">
            <v>Pembangunan Jalan Oekabiti-Oemoro-Panite</v>
          </cell>
        </row>
        <row r="5">
          <cell r="B5" t="str">
            <v>Prop/Kab/Kodya</v>
          </cell>
          <cell r="E5" t="str">
            <v>:</v>
          </cell>
          <cell r="F5" t="str">
            <v>Nusa Tenggara Timur / Kab. Kupang</v>
          </cell>
        </row>
        <row r="6">
          <cell r="B6" t="str">
            <v>Panjang Efektif</v>
          </cell>
          <cell r="E6" t="str">
            <v>:</v>
          </cell>
          <cell r="F6">
            <v>10.5</v>
          </cell>
          <cell r="G6" t="str">
            <v>Km</v>
          </cell>
        </row>
        <row r="7">
          <cell r="B7" t="str">
            <v>Nama Peserta Lelang</v>
          </cell>
          <cell r="E7" t="str">
            <v>:</v>
          </cell>
          <cell r="F7" t="str">
            <v>PT. HUTAMA MITRA NUSANTARA</v>
          </cell>
        </row>
        <row r="9">
          <cell r="O9" t="str">
            <v>MILIK</v>
          </cell>
        </row>
        <row r="10">
          <cell r="B10" t="str">
            <v>NO</v>
          </cell>
          <cell r="C10" t="str">
            <v>JUMLAH</v>
          </cell>
          <cell r="E10" t="str">
            <v>U R A I A N</v>
          </cell>
          <cell r="I10" t="str">
            <v>MERK DAN</v>
          </cell>
          <cell r="J10" t="str">
            <v xml:space="preserve">TAHUN </v>
          </cell>
          <cell r="K10" t="str">
            <v>UKURAN, KAP.</v>
          </cell>
          <cell r="O10" t="str">
            <v>SENDIRI</v>
          </cell>
          <cell r="P10" t="str">
            <v>KONDISI</v>
          </cell>
          <cell r="Q10" t="str">
            <v xml:space="preserve">LOKASI </v>
          </cell>
        </row>
        <row r="11">
          <cell r="I11" t="str">
            <v>MODEL</v>
          </cell>
          <cell r="J11" t="str">
            <v>PEMBU-</v>
          </cell>
          <cell r="K11" t="str">
            <v>ATAU DAYA</v>
          </cell>
          <cell r="O11" t="str">
            <v>AKAN DIBELI/</v>
          </cell>
          <cell r="P11" t="str">
            <v>SAAT INI</v>
          </cell>
          <cell r="Q11" t="str">
            <v>SAAT INI</v>
          </cell>
        </row>
        <row r="12">
          <cell r="J12" t="str">
            <v>ATAN</v>
          </cell>
          <cell r="K12" t="str">
            <v/>
          </cell>
          <cell r="O12" t="str">
            <v>DISEWA</v>
          </cell>
          <cell r="P12" t="str">
            <v/>
          </cell>
        </row>
        <row r="14">
          <cell r="B14">
            <v>1</v>
          </cell>
          <cell r="C14">
            <v>1</v>
          </cell>
          <cell r="D14" t="str">
            <v>Unit</v>
          </cell>
          <cell r="F14" t="str">
            <v>ASPHALT SPRAYER</v>
          </cell>
          <cell r="I14" t="str">
            <v>BUKAKA</v>
          </cell>
          <cell r="J14" t="str">
            <v>1988</v>
          </cell>
          <cell r="M14">
            <v>1200</v>
          </cell>
          <cell r="N14" t="str">
            <v>LTR</v>
          </cell>
          <cell r="O14" t="str">
            <v>MILIK</v>
          </cell>
          <cell r="P14" t="str">
            <v>IDLE</v>
          </cell>
          <cell r="Q14" t="str">
            <v>KUPANG</v>
          </cell>
        </row>
        <row r="15">
          <cell r="B15">
            <v>2</v>
          </cell>
          <cell r="C15">
            <v>13</v>
          </cell>
          <cell r="D15" t="str">
            <v>Unit</v>
          </cell>
          <cell r="F15" t="str">
            <v xml:space="preserve">DUMP TRUCK </v>
          </cell>
          <cell r="I15" t="str">
            <v>PS-120; MITSUBISHI</v>
          </cell>
          <cell r="J15">
            <v>1990</v>
          </cell>
          <cell r="K15">
            <v>6</v>
          </cell>
          <cell r="L15" t="str">
            <v>s.d</v>
          </cell>
          <cell r="M15">
            <v>12</v>
          </cell>
          <cell r="N15" t="str">
            <v>TON</v>
          </cell>
          <cell r="O15" t="str">
            <v>MILIK</v>
          </cell>
          <cell r="P15" t="str">
            <v>IDLE</v>
          </cell>
          <cell r="Q15" t="str">
            <v>KUPANG</v>
          </cell>
        </row>
        <row r="16">
          <cell r="B16">
            <v>3</v>
          </cell>
          <cell r="C16">
            <v>1</v>
          </cell>
          <cell r="D16" t="str">
            <v>Unit</v>
          </cell>
          <cell r="F16" t="str">
            <v xml:space="preserve">FLAT BED TRUCK </v>
          </cell>
          <cell r="I16" t="str">
            <v>FUSO 220</v>
          </cell>
          <cell r="J16" t="str">
            <v>1980</v>
          </cell>
          <cell r="M16">
            <v>6</v>
          </cell>
          <cell r="N16" t="str">
            <v>TON</v>
          </cell>
          <cell r="O16" t="str">
            <v>MILIK</v>
          </cell>
          <cell r="P16" t="str">
            <v>IDLE</v>
          </cell>
          <cell r="Q16" t="str">
            <v>KUPANG</v>
          </cell>
        </row>
        <row r="17">
          <cell r="B17">
            <v>4</v>
          </cell>
          <cell r="C17">
            <v>1</v>
          </cell>
          <cell r="D17" t="str">
            <v>Unit</v>
          </cell>
          <cell r="F17" t="str">
            <v xml:space="preserve">WHEEL LOADER </v>
          </cell>
          <cell r="I17" t="str">
            <v>CATERPILAR 926</v>
          </cell>
          <cell r="J17" t="str">
            <v>1989</v>
          </cell>
          <cell r="M17">
            <v>1.5</v>
          </cell>
          <cell r="N17" t="str">
            <v>M3</v>
          </cell>
          <cell r="O17" t="str">
            <v>SEWA</v>
          </cell>
          <cell r="P17" t="str">
            <v>IDLE</v>
          </cell>
          <cell r="Q17" t="str">
            <v>KUPANG</v>
          </cell>
        </row>
        <row r="18">
          <cell r="B18">
            <v>5</v>
          </cell>
          <cell r="C18">
            <v>1</v>
          </cell>
          <cell r="D18" t="str">
            <v>Unit</v>
          </cell>
          <cell r="F18" t="str">
            <v>STONE CRUSHER</v>
          </cell>
          <cell r="I18" t="str">
            <v xml:space="preserve">SHAN BAO PE 400 X 600 </v>
          </cell>
          <cell r="J18" t="str">
            <v>1994</v>
          </cell>
          <cell r="M18">
            <v>60</v>
          </cell>
          <cell r="N18" t="str">
            <v>TON</v>
          </cell>
          <cell r="O18" t="str">
            <v>MILIK</v>
          </cell>
          <cell r="P18" t="str">
            <v>IDLE</v>
          </cell>
          <cell r="Q18" t="str">
            <v>KUPANG</v>
          </cell>
        </row>
        <row r="19">
          <cell r="B19">
            <v>6</v>
          </cell>
          <cell r="C19">
            <v>1</v>
          </cell>
          <cell r="D19" t="str">
            <v>Unit</v>
          </cell>
          <cell r="F19" t="str">
            <v xml:space="preserve">VIBRO ROLLER </v>
          </cell>
          <cell r="I19" t="str">
            <v>BOMAG 210 PD</v>
          </cell>
          <cell r="J19" t="str">
            <v>1996</v>
          </cell>
          <cell r="M19">
            <v>10</v>
          </cell>
          <cell r="N19" t="str">
            <v>TON</v>
          </cell>
          <cell r="O19" t="str">
            <v>MILIK</v>
          </cell>
          <cell r="P19" t="str">
            <v>IDLE</v>
          </cell>
          <cell r="Q19" t="str">
            <v>KUPANG</v>
          </cell>
        </row>
        <row r="20">
          <cell r="B20">
            <v>7</v>
          </cell>
          <cell r="C20">
            <v>1</v>
          </cell>
          <cell r="D20" t="str">
            <v>Unit</v>
          </cell>
          <cell r="F20" t="str">
            <v>AIR COMPRESSOR</v>
          </cell>
          <cell r="I20" t="str">
            <v>ATLAS COPCO</v>
          </cell>
          <cell r="J20" t="str">
            <v>1981</v>
          </cell>
          <cell r="K20">
            <v>184</v>
          </cell>
          <cell r="L20" t="str">
            <v>s.d</v>
          </cell>
          <cell r="M20">
            <v>264</v>
          </cell>
          <cell r="N20" t="str">
            <v>CFM</v>
          </cell>
          <cell r="O20" t="str">
            <v>MILIK</v>
          </cell>
          <cell r="P20" t="str">
            <v>IDLE</v>
          </cell>
          <cell r="Q20" t="str">
            <v>KUPANG</v>
          </cell>
        </row>
        <row r="21">
          <cell r="B21">
            <v>8</v>
          </cell>
          <cell r="C21">
            <v>3</v>
          </cell>
          <cell r="D21" t="str">
            <v>Unit</v>
          </cell>
          <cell r="F21" t="str">
            <v>CONCRETE MIXER</v>
          </cell>
          <cell r="I21" t="str">
            <v>YANMAR/SWAN</v>
          </cell>
          <cell r="J21" t="str">
            <v>1992</v>
          </cell>
          <cell r="M21">
            <v>0.3</v>
          </cell>
          <cell r="N21" t="str">
            <v>M3</v>
          </cell>
          <cell r="O21" t="str">
            <v>MILIK</v>
          </cell>
          <cell r="P21" t="str">
            <v>IDLE</v>
          </cell>
          <cell r="Q21" t="str">
            <v>KUPANG</v>
          </cell>
        </row>
        <row r="22">
          <cell r="B22">
            <v>9</v>
          </cell>
          <cell r="C22">
            <v>1</v>
          </cell>
          <cell r="D22" t="str">
            <v>Unit</v>
          </cell>
          <cell r="F22" t="str">
            <v>MOTOR GRADER</v>
          </cell>
          <cell r="I22" t="str">
            <v>COMATSU GD 31-RC3A</v>
          </cell>
          <cell r="J22" t="str">
            <v>1996</v>
          </cell>
          <cell r="M22">
            <v>145</v>
          </cell>
          <cell r="N22" t="str">
            <v>HP</v>
          </cell>
          <cell r="O22" t="str">
            <v>SEWA</v>
          </cell>
          <cell r="P22" t="str">
            <v>IDLE</v>
          </cell>
          <cell r="Q22" t="str">
            <v>KUPANG</v>
          </cell>
        </row>
        <row r="23">
          <cell r="B23">
            <v>10</v>
          </cell>
          <cell r="C23">
            <v>1</v>
          </cell>
          <cell r="D23" t="str">
            <v>Unit</v>
          </cell>
          <cell r="F23" t="str">
            <v>WATER TANK TRUCK</v>
          </cell>
          <cell r="I23" t="str">
            <v>TOYOTA DA.110</v>
          </cell>
          <cell r="J23" t="str">
            <v>1986</v>
          </cell>
          <cell r="M23">
            <v>5000</v>
          </cell>
          <cell r="N23" t="str">
            <v>LTR</v>
          </cell>
          <cell r="O23" t="str">
            <v>MILIK</v>
          </cell>
          <cell r="P23" t="str">
            <v>IDLE</v>
          </cell>
          <cell r="Q23" t="str">
            <v>KUPANG</v>
          </cell>
        </row>
        <row r="24">
          <cell r="B24">
            <v>11</v>
          </cell>
          <cell r="C24">
            <v>1</v>
          </cell>
          <cell r="D24" t="str">
            <v>Unit</v>
          </cell>
          <cell r="F24" t="str">
            <v>PNEUMATIC TIRE ROLLER</v>
          </cell>
          <cell r="I24" t="str">
            <v>SAKAI TS 7409</v>
          </cell>
          <cell r="J24" t="str">
            <v>1996</v>
          </cell>
          <cell r="K24">
            <v>8</v>
          </cell>
          <cell r="L24" t="str">
            <v>s.d</v>
          </cell>
          <cell r="M24">
            <v>15</v>
          </cell>
          <cell r="N24" t="str">
            <v>TON</v>
          </cell>
          <cell r="O24" t="str">
            <v>SEWA</v>
          </cell>
          <cell r="P24" t="str">
            <v>IDLE</v>
          </cell>
          <cell r="Q24" t="str">
            <v>KUPANG</v>
          </cell>
        </row>
        <row r="25">
          <cell r="B25">
            <v>12</v>
          </cell>
          <cell r="C25">
            <v>1</v>
          </cell>
          <cell r="D25" t="str">
            <v>Unit</v>
          </cell>
          <cell r="F25" t="str">
            <v>BREAKER</v>
          </cell>
          <cell r="I25" t="str">
            <v xml:space="preserve">KLUPP </v>
          </cell>
          <cell r="J25" t="str">
            <v>2000</v>
          </cell>
          <cell r="M25">
            <v>100</v>
          </cell>
          <cell r="N25" t="str">
            <v>HP</v>
          </cell>
          <cell r="O25" t="str">
            <v>SEWA</v>
          </cell>
          <cell r="P25" t="str">
            <v>IDLE</v>
          </cell>
          <cell r="Q25" t="str">
            <v>KUPANG</v>
          </cell>
        </row>
        <row r="26">
          <cell r="B26">
            <v>13</v>
          </cell>
          <cell r="C26">
            <v>1</v>
          </cell>
          <cell r="D26" t="str">
            <v>Unit</v>
          </cell>
          <cell r="F26" t="str">
            <v>TANDEM ROLLER</v>
          </cell>
          <cell r="I26" t="str">
            <v>SAKAI WM 7708</v>
          </cell>
          <cell r="J26" t="str">
            <v>1994</v>
          </cell>
          <cell r="K26">
            <v>8</v>
          </cell>
          <cell r="L26" t="str">
            <v>s.d</v>
          </cell>
          <cell r="M26">
            <v>10</v>
          </cell>
          <cell r="N26" t="str">
            <v>TON</v>
          </cell>
          <cell r="O26" t="str">
            <v>SEWA</v>
          </cell>
          <cell r="P26" t="str">
            <v>IDLE</v>
          </cell>
          <cell r="Q26" t="str">
            <v>KUPANG</v>
          </cell>
        </row>
        <row r="27">
          <cell r="B27">
            <v>14</v>
          </cell>
          <cell r="C27">
            <v>2</v>
          </cell>
          <cell r="D27" t="str">
            <v>Unit</v>
          </cell>
          <cell r="F27" t="str">
            <v>EXCAVATOR</v>
          </cell>
          <cell r="I27" t="str">
            <v>CAT 320 C</v>
          </cell>
          <cell r="J27" t="str">
            <v>1996</v>
          </cell>
          <cell r="K27">
            <v>0.85</v>
          </cell>
          <cell r="L27" t="str">
            <v>s.d</v>
          </cell>
          <cell r="M27">
            <v>0.9</v>
          </cell>
          <cell r="N27" t="str">
            <v>M3</v>
          </cell>
          <cell r="O27" t="str">
            <v>MILIK</v>
          </cell>
          <cell r="P27" t="str">
            <v>IDLE</v>
          </cell>
          <cell r="Q27" t="str">
            <v>KUPANG</v>
          </cell>
        </row>
        <row r="28">
          <cell r="B28">
            <v>15</v>
          </cell>
          <cell r="C28">
            <v>1</v>
          </cell>
          <cell r="D28" t="str">
            <v>Unit</v>
          </cell>
          <cell r="F28" t="str">
            <v>PEDESTRIAN ROLLER</v>
          </cell>
          <cell r="I28" t="str">
            <v>-</v>
          </cell>
          <cell r="J28" t="str">
            <v>1997</v>
          </cell>
          <cell r="O28" t="str">
            <v>MILIK</v>
          </cell>
          <cell r="P28" t="str">
            <v>IDLE</v>
          </cell>
          <cell r="Q28" t="str">
            <v>KUPANG</v>
          </cell>
        </row>
        <row r="29">
          <cell r="B29">
            <v>16</v>
          </cell>
          <cell r="C29">
            <v>1</v>
          </cell>
          <cell r="D29" t="str">
            <v>Unit</v>
          </cell>
          <cell r="F29" t="str">
            <v>WATER PUMP</v>
          </cell>
          <cell r="I29" t="str">
            <v>ROBIN/YANMAR</v>
          </cell>
          <cell r="J29" t="str">
            <v>1995</v>
          </cell>
          <cell r="K29">
            <v>70</v>
          </cell>
          <cell r="L29" t="str">
            <v>s.d</v>
          </cell>
          <cell r="M29">
            <v>100</v>
          </cell>
          <cell r="N29" t="str">
            <v>MM</v>
          </cell>
          <cell r="O29" t="str">
            <v>MILIK</v>
          </cell>
          <cell r="P29" t="str">
            <v>IDLE</v>
          </cell>
          <cell r="Q29" t="str">
            <v>KUPANG</v>
          </cell>
        </row>
        <row r="30">
          <cell r="B30">
            <v>17</v>
          </cell>
          <cell r="C30">
            <v>2</v>
          </cell>
          <cell r="D30" t="str">
            <v>Unit</v>
          </cell>
          <cell r="F30" t="str">
            <v>CONCRETE VIBRATOR</v>
          </cell>
          <cell r="I30" t="str">
            <v>HONDA-EY20D</v>
          </cell>
          <cell r="J30" t="str">
            <v>1996</v>
          </cell>
          <cell r="K30">
            <v>3</v>
          </cell>
          <cell r="L30" t="str">
            <v>s.d</v>
          </cell>
          <cell r="M30">
            <v>5</v>
          </cell>
          <cell r="N30" t="str">
            <v>HP</v>
          </cell>
          <cell r="O30" t="str">
            <v>MILIK</v>
          </cell>
          <cell r="P30" t="str">
            <v>IDLE</v>
          </cell>
          <cell r="Q30" t="str">
            <v>KUPANG</v>
          </cell>
        </row>
        <row r="31">
          <cell r="B31">
            <v>18</v>
          </cell>
          <cell r="C31">
            <v>1</v>
          </cell>
          <cell r="D31" t="str">
            <v>Unit</v>
          </cell>
          <cell r="F31" t="str">
            <v>A.M.P</v>
          </cell>
          <cell r="I31" t="str">
            <v>PAVERMIX Pmpro-800</v>
          </cell>
          <cell r="J31">
            <v>1998</v>
          </cell>
          <cell r="M31">
            <v>50</v>
          </cell>
          <cell r="N31" t="str">
            <v>T/Jam</v>
          </cell>
          <cell r="O31" t="str">
            <v>MILIK</v>
          </cell>
          <cell r="P31" t="str">
            <v>IDLE</v>
          </cell>
          <cell r="Q31" t="str">
            <v>KUPANG</v>
          </cell>
        </row>
        <row r="32">
          <cell r="B32">
            <v>19</v>
          </cell>
          <cell r="C32">
            <v>1</v>
          </cell>
          <cell r="D32" t="str">
            <v>Unit</v>
          </cell>
          <cell r="F32" t="str">
            <v>ASPHALT FINISHER</v>
          </cell>
          <cell r="I32" t="str">
            <v>Niigata</v>
          </cell>
          <cell r="J32">
            <v>1998</v>
          </cell>
          <cell r="M32">
            <v>40</v>
          </cell>
          <cell r="N32" t="str">
            <v>T/Jam</v>
          </cell>
          <cell r="O32" t="str">
            <v>MILIK</v>
          </cell>
          <cell r="P32" t="str">
            <v>IDLE</v>
          </cell>
          <cell r="Q32" t="str">
            <v>KUPANG</v>
          </cell>
        </row>
        <row r="35">
          <cell r="L35" t="str">
            <v>Kupang, 25 Januari 2008</v>
          </cell>
        </row>
        <row r="36">
          <cell r="L36" t="str">
            <v>PT. HUTAMA MITRA NUSANTARA</v>
          </cell>
        </row>
        <row r="42">
          <cell r="L42" t="str">
            <v>ABDUL RAHMAN</v>
          </cell>
        </row>
        <row r="43">
          <cell r="L43" t="str">
            <v>Direktur</v>
          </cell>
        </row>
      </sheetData>
      <sheetData sheetId="20" refreshError="1"/>
      <sheetData sheetId="21" refreshError="1"/>
      <sheetData sheetId="22" refreshError="1"/>
      <sheetData sheetId="23" refreshError="1"/>
      <sheetData sheetId="24" refreshError="1">
        <row r="2">
          <cell r="C2" t="str">
            <v>JADWAL MOBILISASI PERALATAN</v>
          </cell>
        </row>
        <row r="4">
          <cell r="C4" t="str">
            <v>No. Paket Kontrak</v>
          </cell>
          <cell r="F4" t="str">
            <v>:</v>
          </cell>
          <cell r="G4">
            <v>0</v>
          </cell>
        </row>
        <row r="5">
          <cell r="C5" t="str">
            <v>Nama Paket</v>
          </cell>
          <cell r="F5" t="str">
            <v>:</v>
          </cell>
          <cell r="G5" t="str">
            <v>Pembangunan Jalan Oekabiti-Oemoro-Panite</v>
          </cell>
        </row>
        <row r="6">
          <cell r="C6" t="str">
            <v>Prop/Kab/Kodya</v>
          </cell>
          <cell r="F6" t="str">
            <v>:</v>
          </cell>
          <cell r="G6" t="e">
            <v>#REF!</v>
          </cell>
        </row>
        <row r="7">
          <cell r="C7" t="str">
            <v>Panjang Efektif</v>
          </cell>
          <cell r="F7" t="str">
            <v>:</v>
          </cell>
          <cell r="G7" t="e">
            <v>#REF!</v>
          </cell>
        </row>
        <row r="9">
          <cell r="J9" t="str">
            <v>Jadwal Pelaksanaan Mobilisasi</v>
          </cell>
        </row>
        <row r="10">
          <cell r="C10" t="str">
            <v>No</v>
          </cell>
          <cell r="D10" t="str">
            <v>Jenis Peralatan.</v>
          </cell>
          <cell r="H10" t="str">
            <v>Jumlah</v>
          </cell>
          <cell r="J10" t="str">
            <v>Minggu Ke</v>
          </cell>
          <cell r="T10" t="str">
            <v>Keterangan</v>
          </cell>
        </row>
        <row r="11">
          <cell r="J11">
            <v>1</v>
          </cell>
          <cell r="K11">
            <v>2</v>
          </cell>
          <cell r="L11">
            <v>3</v>
          </cell>
          <cell r="M11">
            <v>4</v>
          </cell>
          <cell r="N11">
            <v>1</v>
          </cell>
          <cell r="O11">
            <v>2</v>
          </cell>
          <cell r="P11">
            <v>3</v>
          </cell>
          <cell r="Q11">
            <v>4</v>
          </cell>
        </row>
        <row r="13">
          <cell r="C13">
            <v>1</v>
          </cell>
          <cell r="E13" t="str">
            <v>Stone Crusher</v>
          </cell>
          <cell r="H13">
            <v>1</v>
          </cell>
          <cell r="I13" t="str">
            <v>Unit</v>
          </cell>
        </row>
        <row r="14">
          <cell r="C14">
            <v>2</v>
          </cell>
          <cell r="E14" t="str">
            <v>Dump Trucks 3 - 4 M3</v>
          </cell>
          <cell r="H14">
            <v>8</v>
          </cell>
          <cell r="I14" t="str">
            <v>Unit</v>
          </cell>
        </row>
        <row r="15">
          <cell r="C15">
            <v>3</v>
          </cell>
          <cell r="E15" t="e">
            <v>#REF!</v>
          </cell>
          <cell r="H15" t="e">
            <v>#REF!</v>
          </cell>
          <cell r="I15" t="str">
            <v>Unit</v>
          </cell>
        </row>
        <row r="16">
          <cell r="C16">
            <v>4</v>
          </cell>
          <cell r="E16" t="str">
            <v>Vibrator Roller 5-8 Ton</v>
          </cell>
          <cell r="H16">
            <v>1</v>
          </cell>
          <cell r="I16" t="str">
            <v>Unit</v>
          </cell>
        </row>
        <row r="17">
          <cell r="C17">
            <v>5</v>
          </cell>
          <cell r="E17" t="str">
            <v>Wheel Loader 1.0 - 1.6 M3</v>
          </cell>
          <cell r="H17">
            <v>1</v>
          </cell>
          <cell r="I17" t="str">
            <v>Unit</v>
          </cell>
        </row>
        <row r="18">
          <cell r="C18">
            <v>6</v>
          </cell>
          <cell r="E18" t="str">
            <v>Excavator 80 - 140 HP</v>
          </cell>
          <cell r="H18">
            <v>1</v>
          </cell>
          <cell r="I18" t="str">
            <v>Unit</v>
          </cell>
        </row>
        <row r="19">
          <cell r="C19">
            <v>7</v>
          </cell>
          <cell r="E19" t="str">
            <v>Motor Grader &gt; 100 HP</v>
          </cell>
          <cell r="H19">
            <v>1</v>
          </cell>
          <cell r="I19" t="str">
            <v>Unit</v>
          </cell>
        </row>
        <row r="20">
          <cell r="C20">
            <v>8</v>
          </cell>
          <cell r="E20" t="str">
            <v>Asphalt Sprayer</v>
          </cell>
          <cell r="H20">
            <v>1</v>
          </cell>
          <cell r="I20" t="str">
            <v>Unit</v>
          </cell>
        </row>
        <row r="21">
          <cell r="C21">
            <v>9</v>
          </cell>
          <cell r="E21" t="str">
            <v>Water Tank Truck 3000-4500 Ltr</v>
          </cell>
          <cell r="H21">
            <v>1</v>
          </cell>
          <cell r="I21" t="str">
            <v>Unit</v>
          </cell>
        </row>
        <row r="22">
          <cell r="C22">
            <v>10</v>
          </cell>
          <cell r="E22" t="str">
            <v>Concrete Mixer 0.3 - 0.6 M3</v>
          </cell>
          <cell r="H22">
            <v>3</v>
          </cell>
          <cell r="I22" t="str">
            <v>Unit</v>
          </cell>
        </row>
        <row r="23">
          <cell r="C23">
            <v>11</v>
          </cell>
          <cell r="E23" t="str">
            <v>Concrete Vibrator</v>
          </cell>
          <cell r="H23">
            <v>1</v>
          </cell>
          <cell r="I23" t="str">
            <v>Unit</v>
          </cell>
        </row>
        <row r="24">
          <cell r="C24">
            <v>12</v>
          </cell>
          <cell r="E24" t="str">
            <v>Air Compressor 4000-6000 L\M</v>
          </cell>
          <cell r="H24">
            <v>1</v>
          </cell>
          <cell r="I24" t="str">
            <v>Unit</v>
          </cell>
        </row>
        <row r="25">
          <cell r="C25">
            <v>13</v>
          </cell>
          <cell r="E25" t="str">
            <v>Generator Set</v>
          </cell>
          <cell r="H25">
            <v>1</v>
          </cell>
          <cell r="I25" t="str">
            <v>Unit</v>
          </cell>
        </row>
        <row r="26">
          <cell r="C26">
            <v>14</v>
          </cell>
          <cell r="E26" t="str">
            <v>Pedestrian Roller</v>
          </cell>
          <cell r="H26">
            <v>1</v>
          </cell>
          <cell r="I26" t="str">
            <v>Unit</v>
          </cell>
        </row>
        <row r="27">
          <cell r="C27">
            <v>15</v>
          </cell>
          <cell r="E27" t="str">
            <v>Tandem Roller 6-8 T</v>
          </cell>
          <cell r="H27">
            <v>1</v>
          </cell>
          <cell r="I27" t="str">
            <v>Unit</v>
          </cell>
        </row>
        <row r="28">
          <cell r="C28">
            <v>16</v>
          </cell>
          <cell r="E28" t="str">
            <v>P. Tired Roller 8-10 Ton</v>
          </cell>
          <cell r="H28">
            <v>1</v>
          </cell>
          <cell r="I28" t="str">
            <v>Unit</v>
          </cell>
        </row>
        <row r="31">
          <cell r="P31" t="str">
            <v>Kupang, 25 Januari 2008</v>
          </cell>
        </row>
        <row r="32">
          <cell r="P32" t="str">
            <v>PT. HUTAMA MITRA NUSANTARA</v>
          </cell>
        </row>
        <row r="38">
          <cell r="P38" t="str">
            <v>ABDUL RAHMAN</v>
          </cell>
        </row>
        <row r="39">
          <cell r="P39" t="str">
            <v>Direktur</v>
          </cell>
        </row>
        <row r="40">
          <cell r="C40" t="str">
            <v>JADWAL MOBILISASI PERSONIL INTI</v>
          </cell>
        </row>
        <row r="41">
          <cell r="C41" t="str">
            <v>No. Paket Kontrak</v>
          </cell>
          <cell r="F41" t="str">
            <v>:</v>
          </cell>
          <cell r="G41">
            <v>0</v>
          </cell>
        </row>
        <row r="42">
          <cell r="C42" t="str">
            <v>Nama Paket</v>
          </cell>
          <cell r="F42" t="str">
            <v>:</v>
          </cell>
          <cell r="G42" t="str">
            <v>Pembangunan Jalan Oekabiti-Oemoro-Panite</v>
          </cell>
        </row>
        <row r="43">
          <cell r="C43" t="str">
            <v>Prop/Kab/Kodya</v>
          </cell>
          <cell r="F43" t="str">
            <v>:</v>
          </cell>
          <cell r="G43" t="e">
            <v>#REF!</v>
          </cell>
        </row>
        <row r="44">
          <cell r="C44" t="str">
            <v>Panjang Efektif</v>
          </cell>
          <cell r="F44" t="str">
            <v>:</v>
          </cell>
          <cell r="G44" t="e">
            <v>#REF!</v>
          </cell>
        </row>
        <row r="46">
          <cell r="J46" t="str">
            <v>JADWAL MOBILISASI PERSONIL INTI</v>
          </cell>
        </row>
        <row r="47">
          <cell r="C47" t="str">
            <v>No</v>
          </cell>
          <cell r="D47" t="str">
            <v>J A B A T A N</v>
          </cell>
          <cell r="H47" t="str">
            <v>JUMLAH</v>
          </cell>
          <cell r="J47" t="str">
            <v>BULAN-1</v>
          </cell>
          <cell r="N47" t="str">
            <v>BULAN-2</v>
          </cell>
          <cell r="R47" t="str">
            <v/>
          </cell>
          <cell r="T47" t="str">
            <v>Keterangan</v>
          </cell>
        </row>
        <row r="48">
          <cell r="J48" t="str">
            <v>Mgg-1</v>
          </cell>
          <cell r="K48" t="str">
            <v>Mgg-2</v>
          </cell>
          <cell r="L48" t="str">
            <v>Mgg-3</v>
          </cell>
          <cell r="M48" t="str">
            <v>Mgg-4</v>
          </cell>
          <cell r="N48" t="str">
            <v>Mgg-1</v>
          </cell>
          <cell r="O48" t="str">
            <v>Mgg-2</v>
          </cell>
          <cell r="P48" t="str">
            <v>Mgg-3</v>
          </cell>
          <cell r="Q48" t="str">
            <v>Mgg-4</v>
          </cell>
        </row>
        <row r="50">
          <cell r="C50">
            <v>1</v>
          </cell>
          <cell r="E50" t="str">
            <v>General Super Intendent</v>
          </cell>
          <cell r="H50">
            <v>1</v>
          </cell>
          <cell r="I50" t="str">
            <v>Org</v>
          </cell>
        </row>
        <row r="52">
          <cell r="C52">
            <v>2</v>
          </cell>
          <cell r="E52" t="str">
            <v>Adminstrasi &amp; Keuangan</v>
          </cell>
          <cell r="H52">
            <v>1</v>
          </cell>
          <cell r="I52" t="str">
            <v>Org</v>
          </cell>
        </row>
        <row r="54">
          <cell r="C54">
            <v>3</v>
          </cell>
          <cell r="E54" t="str">
            <v>Perencanaan &amp; Teknik</v>
          </cell>
          <cell r="H54">
            <v>1</v>
          </cell>
          <cell r="I54" t="str">
            <v>Org</v>
          </cell>
        </row>
        <row r="56">
          <cell r="C56">
            <v>4</v>
          </cell>
          <cell r="E56" t="str">
            <v>Site Manager</v>
          </cell>
          <cell r="H56">
            <v>1</v>
          </cell>
          <cell r="I56" t="str">
            <v>Org</v>
          </cell>
        </row>
        <row r="58">
          <cell r="C58">
            <v>5</v>
          </cell>
          <cell r="E58" t="str">
            <v>Pengawas Lapangan I (Jalan)</v>
          </cell>
          <cell r="H58">
            <v>1</v>
          </cell>
          <cell r="I58" t="str">
            <v>Org</v>
          </cell>
        </row>
        <row r="60">
          <cell r="C60">
            <v>6</v>
          </cell>
          <cell r="E60" t="str">
            <v>Pengawas Lapangan I (Jembatan)</v>
          </cell>
          <cell r="H60">
            <v>1</v>
          </cell>
          <cell r="I60" t="str">
            <v>Org</v>
          </cell>
        </row>
        <row r="62">
          <cell r="C62">
            <v>7</v>
          </cell>
          <cell r="E62" t="str">
            <v>Pengukuran</v>
          </cell>
          <cell r="H62">
            <v>1</v>
          </cell>
          <cell r="I62" t="str">
            <v>Org</v>
          </cell>
        </row>
        <row r="64">
          <cell r="C64">
            <v>8</v>
          </cell>
          <cell r="E64" t="str">
            <v>Logistik &amp; Peralatan</v>
          </cell>
          <cell r="H64">
            <v>3</v>
          </cell>
          <cell r="I64" t="str">
            <v>Org</v>
          </cell>
        </row>
        <row r="66">
          <cell r="C66">
            <v>9</v>
          </cell>
          <cell r="E66" t="str">
            <v>Pengawas Mutu Proyek</v>
          </cell>
          <cell r="H66">
            <v>1</v>
          </cell>
          <cell r="I66" t="str">
            <v>Org</v>
          </cell>
        </row>
        <row r="69">
          <cell r="P69" t="str">
            <v>Kupang, 25 Januari 2008</v>
          </cell>
        </row>
        <row r="70">
          <cell r="P70" t="str">
            <v>PT. HUTAMA MITRA NUSANTARA</v>
          </cell>
        </row>
        <row r="76">
          <cell r="P76" t="str">
            <v>ABDUL RAHMAN</v>
          </cell>
        </row>
        <row r="77">
          <cell r="P77" t="str">
            <v>Direktur</v>
          </cell>
        </row>
      </sheetData>
      <sheetData sheetId="25" refreshError="1">
        <row r="2">
          <cell r="C2" t="str">
            <v>No. Paket Kontrak</v>
          </cell>
          <cell r="F2" t="str">
            <v>:</v>
          </cell>
          <cell r="G2">
            <v>0</v>
          </cell>
        </row>
        <row r="3">
          <cell r="C3" t="str">
            <v>Nama Paket</v>
          </cell>
          <cell r="F3" t="str">
            <v>:</v>
          </cell>
          <cell r="G3" t="str">
            <v>Pembangunan Jalan Oekabiti-Oemoro-Panite</v>
          </cell>
        </row>
        <row r="4">
          <cell r="C4" t="str">
            <v>Prop/Kab/Kodya</v>
          </cell>
          <cell r="F4" t="str">
            <v>:</v>
          </cell>
          <cell r="G4" t="e">
            <v>#REF!</v>
          </cell>
        </row>
        <row r="5">
          <cell r="C5" t="str">
            <v>Panjang Efektif</v>
          </cell>
          <cell r="F5" t="str">
            <v>:</v>
          </cell>
          <cell r="G5" t="e">
            <v>#REF!</v>
          </cell>
        </row>
        <row r="7">
          <cell r="C7" t="str">
            <v>LAMPIRAN 8 PENAWARAN</v>
          </cell>
        </row>
        <row r="8">
          <cell r="C8" t="str">
            <v>DATA KONTRAK YANG DISELEKSI</v>
          </cell>
        </row>
        <row r="11">
          <cell r="C11">
            <v>1</v>
          </cell>
          <cell r="E11" t="str">
            <v>Penyesuaian Harga</v>
          </cell>
          <cell r="I11" t="str">
            <v>Data Lelang 13.4</v>
          </cell>
          <cell r="K11" t="str">
            <v xml:space="preserve"> Dapat</v>
          </cell>
        </row>
        <row r="12">
          <cell r="C12">
            <v>2</v>
          </cell>
          <cell r="E12" t="str">
            <v>Masa Laku Surat Penawaran</v>
          </cell>
          <cell r="I12" t="str">
            <v>Data Lelang 15.1</v>
          </cell>
          <cell r="K12">
            <v>120</v>
          </cell>
          <cell r="L12" t="str">
            <v>(Seratus dua puluh) hari.</v>
          </cell>
        </row>
        <row r="13">
          <cell r="C13">
            <v>3</v>
          </cell>
          <cell r="E13" t="str">
            <v>Jaminan Penawaran</v>
          </cell>
          <cell r="I13" t="str">
            <v>Data Lelang 16.1</v>
          </cell>
          <cell r="K13" t="str">
            <v>Nilainya 1 - 3 % dari  Harga  Penawaran dan  disampaikan</v>
          </cell>
        </row>
        <row r="14">
          <cell r="K14" t="str">
            <v>Kepada Pemilik ( Departemen Permukiman dan Prasarana</v>
          </cell>
        </row>
        <row r="15">
          <cell r="K15" t="str">
            <v>Wilayah, Direktorat Jenderal Prasarana Wilayah.)</v>
          </cell>
        </row>
        <row r="16">
          <cell r="C16">
            <v>4</v>
          </cell>
          <cell r="E16" t="str">
            <v>Masa Laku Jaminan Penawaran</v>
          </cell>
          <cell r="I16" t="str">
            <v>IPL 16.2</v>
          </cell>
          <cell r="K16" t="str">
            <v>Minimum 28 (dua puluh delapan) hari setelah</v>
          </cell>
        </row>
        <row r="17">
          <cell r="K17" t="str">
            <v>masa laku Surat Penawaran berakhir atau</v>
          </cell>
        </row>
        <row r="18">
          <cell r="K18" t="str">
            <v>minimal 148 (seratus empat puluh delapan) hari</v>
          </cell>
        </row>
        <row r="19">
          <cell r="K19" t="str">
            <v>terhitung dari tanggal Pembukaan Penawaran</v>
          </cell>
        </row>
        <row r="20">
          <cell r="C20">
            <v>5</v>
          </cell>
          <cell r="E20" t="str">
            <v>Periode Pelaksanaan</v>
          </cell>
          <cell r="I20" t="str">
            <v>Data Lelang 19.2</v>
          </cell>
          <cell r="K20" t="str">
            <v>EIB-57 adalah 400 ( empat ratus ) hari kalender</v>
          </cell>
        </row>
        <row r="21">
          <cell r="C21">
            <v>6</v>
          </cell>
          <cell r="E21" t="str">
            <v>Tanggal Mulai Kerja</v>
          </cell>
          <cell r="I21" t="str">
            <v>Data Kontrak 1.1</v>
          </cell>
          <cell r="K21" t="str">
            <v>Tanggal yang terdapat pada Surat Perintah Mulai</v>
          </cell>
        </row>
        <row r="22">
          <cell r="K22" t="str">
            <v>Kerja (SPMK).</v>
          </cell>
        </row>
        <row r="23">
          <cell r="C23">
            <v>7</v>
          </cell>
          <cell r="E23" t="str">
            <v>Nilai Minimum Asuransi</v>
          </cell>
          <cell r="I23" t="str">
            <v>Data Kontrak 13.1</v>
          </cell>
          <cell r="K23" t="str">
            <v>a.</v>
          </cell>
          <cell r="L23" t="str">
            <v>Besarnya asuransi kecelakaan manusia atau</v>
          </cell>
        </row>
        <row r="24">
          <cell r="L24" t="str">
            <v>asuransi kematian untuk setiap karyawan</v>
          </cell>
        </row>
        <row r="25">
          <cell r="L25" t="str">
            <v>Kontraktor/Orang Lain adalah sebesar</v>
          </cell>
        </row>
        <row r="26">
          <cell r="L26" t="str">
            <v>Rp. 50.000.000,-</v>
          </cell>
        </row>
        <row r="27">
          <cell r="K27" t="str">
            <v>b.</v>
          </cell>
          <cell r="L27" t="str">
            <v>Besarnya maksimum Asuransi Harta Benda</v>
          </cell>
        </row>
        <row r="28">
          <cell r="L28" t="str">
            <v>(Property) adalah sebesar Rp. 50.000.000,-</v>
          </cell>
        </row>
        <row r="29">
          <cell r="C29">
            <v>8</v>
          </cell>
          <cell r="E29" t="str">
            <v>Periode Pemeliharaan</v>
          </cell>
          <cell r="I29" t="str">
            <v>Data Kontrak 35.1</v>
          </cell>
          <cell r="K29">
            <v>365</v>
          </cell>
          <cell r="L29" t="str">
            <v>(tiga ratus enam puluh lima) hari.</v>
          </cell>
        </row>
        <row r="30">
          <cell r="C30">
            <v>9</v>
          </cell>
          <cell r="E30" t="str">
            <v>Uang Retensi</v>
          </cell>
          <cell r="I30" t="str">
            <v>Data Kontrak 48.1</v>
          </cell>
          <cell r="K30" t="str">
            <v>10 (sepuluh) persen dari jumlah bruto setiap</v>
          </cell>
        </row>
        <row r="31">
          <cell r="K31" t="str">
            <v>Sertifikat Pembayaran.</v>
          </cell>
        </row>
        <row r="32">
          <cell r="C32">
            <v>10</v>
          </cell>
          <cell r="E32" t="str">
            <v>Nilai dari Denda Pekerjaan</v>
          </cell>
          <cell r="I32" t="str">
            <v>Data Kontrak 49.1</v>
          </cell>
          <cell r="K32">
            <v>0.1</v>
          </cell>
          <cell r="L32" t="str">
            <v>% dari Harga Kontrak per-Hari dan maksimum</v>
          </cell>
        </row>
        <row r="33">
          <cell r="K33" t="str">
            <v>5 % dari Harga Kontrak.</v>
          </cell>
        </row>
        <row r="34">
          <cell r="C34">
            <v>11</v>
          </cell>
          <cell r="E34" t="str">
            <v>Uang Muka</v>
          </cell>
          <cell r="I34" t="str">
            <v>Data Kontrak 51.1</v>
          </cell>
          <cell r="K34" t="str">
            <v>Maksimum 20 (dua puluh) persen dari Harga</v>
          </cell>
        </row>
        <row r="35">
          <cell r="K35" t="str">
            <v>Kontrak.</v>
          </cell>
        </row>
        <row r="36">
          <cell r="C36">
            <v>12</v>
          </cell>
          <cell r="E36" t="str">
            <v>Nilai dan Masa Laku Jaminan</v>
          </cell>
          <cell r="I36" t="str">
            <v>Data Kontrak 52.1</v>
          </cell>
          <cell r="K36" t="str">
            <v>a.</v>
          </cell>
          <cell r="L36" t="str">
            <v>Minimum 10 (sepuluh) persen dari Harga</v>
          </cell>
        </row>
        <row r="37">
          <cell r="E37" t="str">
            <v>Pelaksanaan</v>
          </cell>
          <cell r="I37" t="str">
            <v>dan  SSK 52.1</v>
          </cell>
          <cell r="L37" t="str">
            <v>Kontrak untuk Bank Guarantee.</v>
          </cell>
        </row>
        <row r="38">
          <cell r="K38" t="str">
            <v>b.</v>
          </cell>
          <cell r="L38" t="str">
            <v>Minimum 30 (tiga puluh) persen dari</v>
          </cell>
        </row>
        <row r="39">
          <cell r="L39" t="str">
            <v>Kontrak untuk Bond.</v>
          </cell>
        </row>
        <row r="40">
          <cell r="K40" t="str">
            <v>Jaminan Pelaksanaan ini disampaikan kepada</v>
          </cell>
        </row>
        <row r="41">
          <cell r="K41" t="str">
            <v>Pemimpin Bagian Proyek/Pemimpin Proyek.</v>
          </cell>
        </row>
        <row r="42">
          <cell r="C42">
            <v>13</v>
          </cell>
          <cell r="E42" t="str">
            <v>Periode Mobilisasi</v>
          </cell>
          <cell r="I42" t="str">
            <v>Spesifikasi 1.2</v>
          </cell>
          <cell r="K42">
            <v>90</v>
          </cell>
          <cell r="L42" t="str">
            <v>(sembilan puluh) hari dan 45 (empat puluh lima)</v>
          </cell>
        </row>
        <row r="43">
          <cell r="K43" t="str">
            <v>hari untuk Peralatan / Perlengkapan Laboratorium.</v>
          </cell>
        </row>
        <row r="46">
          <cell r="C46" t="str">
            <v>KET.</v>
          </cell>
          <cell r="D46" t="str">
            <v>:</v>
          </cell>
          <cell r="K46" t="str">
            <v>Kupang, 25 Januari 2008</v>
          </cell>
        </row>
        <row r="47">
          <cell r="C47" t="str">
            <v xml:space="preserve">IPL </v>
          </cell>
          <cell r="D47" t="str">
            <v>:</v>
          </cell>
          <cell r="E47" t="str">
            <v>Instruksi Kepada Peserta Lelang (Bab I)</v>
          </cell>
        </row>
        <row r="48">
          <cell r="C48" t="str">
            <v xml:space="preserve">SSK </v>
          </cell>
          <cell r="D48" t="str">
            <v>:</v>
          </cell>
          <cell r="E48" t="str">
            <v>Syarat-Syarat Kontrak (Bab III)</v>
          </cell>
          <cell r="K48" t="str">
            <v>PT. HUTAMA MITRA NUSANTARA</v>
          </cell>
        </row>
        <row r="54">
          <cell r="K54" t="str">
            <v>ABDUL RAHMAN</v>
          </cell>
        </row>
        <row r="55">
          <cell r="K55" t="str">
            <v>Direktur</v>
          </cell>
        </row>
      </sheetData>
      <sheetData sheetId="26" refreshError="1">
        <row r="1">
          <cell r="C1" t="str">
            <v>LINGKUP &amp; URUTAN KEGIATAN</v>
          </cell>
        </row>
        <row r="3">
          <cell r="C3" t="str">
            <v>No. Paket Kontrak</v>
          </cell>
          <cell r="H3" t="str">
            <v>:</v>
          </cell>
          <cell r="I3">
            <v>0</v>
          </cell>
        </row>
        <row r="4">
          <cell r="C4" t="str">
            <v>Nama Paket</v>
          </cell>
          <cell r="H4" t="str">
            <v>:</v>
          </cell>
          <cell r="I4" t="str">
            <v>Pembangunan Jalan Oekabiti-Oemoro-Panite</v>
          </cell>
        </row>
        <row r="5">
          <cell r="C5" t="str">
            <v>Prop/Kab/Kodya</v>
          </cell>
          <cell r="H5" t="str">
            <v>:</v>
          </cell>
          <cell r="I5" t="e">
            <v>#REF!</v>
          </cell>
        </row>
        <row r="6">
          <cell r="C6" t="str">
            <v>Panjang Efektif</v>
          </cell>
          <cell r="H6" t="str">
            <v>:</v>
          </cell>
          <cell r="I6" t="e">
            <v>#REF!</v>
          </cell>
        </row>
        <row r="9">
          <cell r="L9" t="str">
            <v>PERIODE KONTRAK FISIK</v>
          </cell>
        </row>
        <row r="10">
          <cell r="L10" t="str">
            <v>BULAN KE (PERIODE PELAKSANAAN)</v>
          </cell>
          <cell r="AN10" t="str">
            <v>PERIODE</v>
          </cell>
        </row>
        <row r="11">
          <cell r="L11" t="str">
            <v>I</v>
          </cell>
          <cell r="P11" t="str">
            <v>II</v>
          </cell>
          <cell r="T11" t="str">
            <v>III</v>
          </cell>
          <cell r="X11" t="str">
            <v>IV</v>
          </cell>
          <cell r="AB11" t="str">
            <v>V</v>
          </cell>
          <cell r="AF11" t="str">
            <v>VI</v>
          </cell>
          <cell r="AJ11" t="str">
            <v>VII</v>
          </cell>
          <cell r="AN11" t="str">
            <v>PEMELIHARAAN</v>
          </cell>
        </row>
        <row r="13">
          <cell r="K13" t="str">
            <v>SPMK==&gt;</v>
          </cell>
          <cell r="L13" t="str">
            <v>MOB</v>
          </cell>
          <cell r="AJ13" t="str">
            <v>PHO ==&gt;</v>
          </cell>
          <cell r="AN13" t="str">
            <v>FHO ==&gt;</v>
          </cell>
        </row>
        <row r="15">
          <cell r="D15" t="str">
            <v>KEGIATAN UMUM</v>
          </cell>
          <cell r="L15" t="str">
            <v>Lab.=&gt;</v>
          </cell>
        </row>
        <row r="16">
          <cell r="D16" t="str">
            <v>&gt;</v>
          </cell>
          <cell r="E16" t="str">
            <v>Mob. Peralatan /Perlengk.Laboratorium</v>
          </cell>
        </row>
        <row r="17">
          <cell r="D17" t="str">
            <v>&gt;</v>
          </cell>
          <cell r="E17" t="str">
            <v>Survey Lap. :</v>
          </cell>
          <cell r="F17" t="str">
            <v>-</v>
          </cell>
          <cell r="G17" t="str">
            <v>Drainase</v>
          </cell>
        </row>
        <row r="18">
          <cell r="F18" t="str">
            <v>-</v>
          </cell>
          <cell r="G18" t="str">
            <v>Perkerasan</v>
          </cell>
        </row>
        <row r="19">
          <cell r="F19" t="str">
            <v>-</v>
          </cell>
          <cell r="G19" t="str">
            <v>Struktur</v>
          </cell>
        </row>
        <row r="20">
          <cell r="D20" t="str">
            <v>&gt;</v>
          </cell>
          <cell r="E20" t="str">
            <v>Rekayasa Lap (oleh Direksi Pek)</v>
          </cell>
        </row>
        <row r="21">
          <cell r="D21" t="str">
            <v>KEGIATAN PENGEMBALIAN</v>
          </cell>
        </row>
        <row r="22">
          <cell r="D22" t="str">
            <v>KONDISI &amp; PEK. MINOR</v>
          </cell>
        </row>
        <row r="23">
          <cell r="D23" t="str">
            <v>&gt;</v>
          </cell>
          <cell r="E23" t="str">
            <v>Perkerasan</v>
          </cell>
        </row>
        <row r="24">
          <cell r="D24" t="str">
            <v>&gt;</v>
          </cell>
          <cell r="E24" t="str">
            <v>Bahu Jalan</v>
          </cell>
        </row>
        <row r="25">
          <cell r="D25" t="str">
            <v>&gt;</v>
          </cell>
          <cell r="E25" t="str">
            <v>Selokan, Sal Air, Galian &amp; Timbunan</v>
          </cell>
        </row>
        <row r="26">
          <cell r="D26" t="str">
            <v>&gt;</v>
          </cell>
          <cell r="E26" t="str">
            <v>Perlengkapan Jalan</v>
          </cell>
        </row>
        <row r="27">
          <cell r="D27" t="str">
            <v>&gt;</v>
          </cell>
          <cell r="E27" t="str">
            <v>Jembatan</v>
          </cell>
        </row>
        <row r="28">
          <cell r="D28" t="str">
            <v>KEGIATAN PEKERJAAN UTAMA</v>
          </cell>
        </row>
        <row r="29">
          <cell r="D29" t="str">
            <v>&gt;</v>
          </cell>
          <cell r="E29" t="str">
            <v>Pekerjaan Tanah</v>
          </cell>
        </row>
        <row r="30">
          <cell r="D30" t="str">
            <v>&gt;</v>
          </cell>
          <cell r="E30" t="str">
            <v>Drainase</v>
          </cell>
        </row>
        <row r="31">
          <cell r="D31" t="str">
            <v>&gt;</v>
          </cell>
          <cell r="E31" t="str">
            <v>Lapis Pondasi</v>
          </cell>
        </row>
        <row r="32">
          <cell r="D32" t="str">
            <v>&gt;</v>
          </cell>
          <cell r="E32" t="str">
            <v>Bahu Jalan</v>
          </cell>
        </row>
        <row r="33">
          <cell r="D33" t="str">
            <v>&gt;</v>
          </cell>
          <cell r="E33" t="str">
            <v>Lapis Permukaan</v>
          </cell>
        </row>
        <row r="34">
          <cell r="D34" t="str">
            <v>&gt;</v>
          </cell>
          <cell r="E34" t="str">
            <v>Struktur</v>
          </cell>
        </row>
        <row r="35">
          <cell r="D35" t="str">
            <v>&gt;</v>
          </cell>
          <cell r="E35" t="str">
            <v>Pekerjaan Harian</v>
          </cell>
        </row>
        <row r="36">
          <cell r="D36" t="str">
            <v>&gt;</v>
          </cell>
          <cell r="E36" t="str">
            <v>Pekerjaan Perbaikan (Jika Ada)</v>
          </cell>
        </row>
        <row r="37">
          <cell r="D37" t="str">
            <v>KEGIATAN PEMEL. RUTIN</v>
          </cell>
        </row>
        <row r="38">
          <cell r="D38" t="str">
            <v>&gt;</v>
          </cell>
          <cell r="E38" t="str">
            <v>Perkerasan, Bahu Jalan, Selokan,</v>
          </cell>
          <cell r="L38" t="str">
            <v>Periode P.R Intensif</v>
          </cell>
          <cell r="X38" t="str">
            <v>Periode Pemeliharaan Rutin</v>
          </cell>
        </row>
        <row r="39">
          <cell r="E39" t="str">
            <v>Saluran Air, Galian &amp; Timbunan,</v>
          </cell>
        </row>
        <row r="40">
          <cell r="E40" t="str">
            <v>Perlengkapan Jalan, Jembatan,</v>
          </cell>
          <cell r="AN40" t="str">
            <v>Jika Ada</v>
          </cell>
        </row>
        <row r="41">
          <cell r="E41" t="str">
            <v>Arus Lalu Lintas</v>
          </cell>
        </row>
      </sheetData>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imate"/>
      <sheetName val="mobilisasi"/>
      <sheetName val="D2"/>
      <sheetName val="D3"/>
      <sheetName val="D4"/>
      <sheetName val="D5"/>
      <sheetName val="D6"/>
      <sheetName val="D7"/>
      <sheetName val="D8"/>
      <sheetName val="rutin"/>
      <sheetName val="10.1(1)"/>
      <sheetName val="10.1(2)"/>
      <sheetName val="10.1(3)"/>
      <sheetName val="10.1(4)"/>
      <sheetName val="10.1(5)"/>
      <sheetName val="DATA UMUM"/>
      <sheetName val="alat"/>
      <sheetName val="Harga S Dasar"/>
      <sheetName val="REKAP HSD 16 DES 08"/>
      <sheetName val="COPY-Basic Price"/>
      <sheetName val="Harga S Dasar - LINK"/>
      <sheetName val="ALAT-hitungan"/>
      <sheetName val="Harga S Dasar UNTUK IDISI"/>
      <sheetName val="isian"/>
      <sheetName val="BOQ"/>
      <sheetName val="DESIGN"/>
      <sheetName val="Rekap"/>
      <sheetName val="BAHAN"/>
      <sheetName val="ARAB"/>
      <sheetName val="DAF.ALAT"/>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AHS Kusen Alum"/>
      <sheetName val="AHS Lain2"/>
      <sheetName val="AHS Atap"/>
      <sheetName val="BQ-E20-02(Rp)"/>
      <sheetName val="HB "/>
      <sheetName val="#REF"/>
    </sheetNames>
    <sheetDataSet>
      <sheetData sheetId="0">
        <row r="1">
          <cell r="B1">
            <v>9550</v>
          </cell>
        </row>
      </sheetData>
      <sheetData sheetId="1"/>
      <sheetData sheetId="2"/>
      <sheetData sheetId="3"/>
      <sheetData sheetId="4" refreshError="1"/>
      <sheetData sheetId="5" refreshError="1"/>
      <sheetData sheetId="6"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AHS Kusen Alum"/>
      <sheetName val="AHS Lain2"/>
      <sheetName val="AHS Atap"/>
      <sheetName val="BQ-E20-02(Rp)"/>
    </sheetNames>
    <sheetDataSet>
      <sheetData sheetId="0">
        <row r="1">
          <cell r="B1">
            <v>9550</v>
          </cell>
        </row>
      </sheetData>
      <sheetData sheetId="1"/>
      <sheetData sheetId="2"/>
      <sheetData sheetId="3"/>
      <sheetData sheetId="4"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K"/>
      <sheetName val="SCHEDULE"/>
      <sheetName val="surat"/>
      <sheetName val="B. Opr Alat"/>
      <sheetName val="Rumah Dinas Camat M. Deli"/>
      <sheetName val="Bahan +angkut muat"/>
      <sheetName val="Angkut"/>
      <sheetName val="REKAPITULASI ANALISA"/>
      <sheetName val="PEMADATAN"/>
      <sheetName val="pemenag  (2)"/>
      <sheetName val="pemenag "/>
      <sheetName val="SCHEDULE (2)"/>
      <sheetName val="SDN 060951 (BQ)"/>
      <sheetName val="SDN 060951"/>
      <sheetName val="UPAD-BAHAN-ALAT"/>
      <sheetName val="REKAP"/>
      <sheetName val="RAB"/>
      <sheetName val="ANL-SNI"/>
      <sheetName val="ANL-EI"/>
      <sheetName val="cut and fill"/>
      <sheetName val="BETON COR SNI 350"/>
      <sheetName val="BETON COR SNI 325"/>
      <sheetName val="BETON COR SNI 300"/>
      <sheetName val="BETON COR SNI 275"/>
      <sheetName val="BETON COR SNI 250"/>
      <sheetName val="BETON COR SNI 225"/>
      <sheetName val="BETON COR SNI 200"/>
      <sheetName val="BETON COR SNI 175"/>
      <sheetName val="BETON COR SNI 150"/>
      <sheetName val="BETON COR SNI 125"/>
      <sheetName val="BETON COR SNI 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real"/>
      <sheetName val="bobot"/>
      <sheetName val="Kuantitas &amp; Harga"/>
      <sheetName val="HIT VOLUM"/>
      <sheetName val="box"/>
      <sheetName val="Sheet1"/>
    </sheetNames>
    <sheetDataSet>
      <sheetData sheetId="0"/>
      <sheetData sheetId="1"/>
      <sheetData sheetId="2" refreshError="1"/>
      <sheetData sheetId="3"/>
      <sheetData sheetId="4"/>
      <sheetData sheetId="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
      <sheetName val="Bangunan Utama"/>
      <sheetName val="Kolam Renang"/>
      <sheetName val="rekap"/>
      <sheetName val="Harga Satuan"/>
      <sheetName val="Bangunan Pengurangan"/>
      <sheetName val="ANALISA"/>
      <sheetName val="Sheet2"/>
      <sheetName val="Sheet3"/>
      <sheetName val="5-ALAT(1)"/>
      <sheetName val="4-Basic Price"/>
      <sheetName val="Cover"/>
      <sheetName val="sai"/>
      <sheetName val="hsd"/>
      <sheetName val="BQ-E20-02(Rp)"/>
      <sheetName val="H.Satuan"/>
      <sheetName val="rab"/>
      <sheetName val="Material"/>
      <sheetName val="Sheet1"/>
      <sheetName val="BQ_E20_02_Rp_"/>
      <sheetName val="FINISHING"/>
      <sheetName val="help"/>
      <sheetName val="upah_borong"/>
      <sheetName val="satuan_pek"/>
      <sheetName val="bahan "/>
      <sheetName val="Jembatan I"/>
      <sheetName val="UPAH"/>
      <sheetName val="bau"/>
      <sheetName val="MAPP"/>
      <sheetName val="rek det 1-3"/>
      <sheetName val="Harga bahan"/>
      <sheetName val="OH"/>
      <sheetName val="Harga"/>
      <sheetName val="PASAR+ TERMINAL"/>
      <sheetName val="bahan"/>
      <sheetName val="arab"/>
      <sheetName val="SAA"/>
      <sheetName val="AC"/>
      <sheetName val="Kuantitas &amp; Harga"/>
      <sheetName val="Pekerjaan Utama"/>
      <sheetName val="HARSAT"/>
      <sheetName val="daf-3(OK)"/>
      <sheetName val="daf-7(OK)"/>
      <sheetName val="Man Power"/>
      <sheetName val="Mat.Mek"/>
      <sheetName val="Mat.Elk"/>
      <sheetName val="HARGA ALAT"/>
      <sheetName val="HB"/>
      <sheetName val="AHS"/>
      <sheetName val="bhn,upah,alat"/>
      <sheetName val="Ans Kom Precast"/>
      <sheetName val="H Satuan Dasar"/>
      <sheetName val="Bangunan_Utama"/>
      <sheetName val="Kolam_Renang"/>
      <sheetName val="Harga_Satuan"/>
      <sheetName val="Bangunan_Pengurangan"/>
      <sheetName val="AN-PIPA"/>
      <sheetName val="Agregat Halus &amp; Kasar"/>
      <sheetName val="Jim House ref1"/>
      <sheetName val="B000(Steel)"/>
      <sheetName val="2000_080401"/>
      <sheetName val="AKUN"/>
      <sheetName val="TOWN"/>
      <sheetName val="rincian per proyek"/>
      <sheetName val="Quantity"/>
      <sheetName val="villa"/>
      <sheetName val="Ag Hls &amp; Ksr"/>
      <sheetName val="U&amp;B"/>
      <sheetName val="RPP01-1"/>
      <sheetName val="Hrg Bhn &amp; Upah"/>
      <sheetName val="analisa_gedung"/>
      <sheetName val="Daftar Upah"/>
      <sheetName val="B.U.A"/>
      <sheetName val="Div-6"/>
      <sheetName val="Div-5"/>
      <sheetName val="Div1"/>
      <sheetName val="Div2"/>
      <sheetName val="Div-7"/>
      <sheetName val="Div-4"/>
      <sheetName val="Div-8"/>
      <sheetName val="INDEX"/>
      <sheetName val="Rupa2"/>
      <sheetName val="struktur tdk dipakai"/>
      <sheetName val="DAFTAR HARGA"/>
      <sheetName val="AHSrutin"/>
      <sheetName val="AN-KABEL"/>
      <sheetName val="Analisa Alat Berat"/>
      <sheetName val="bahan (2)"/>
      <sheetName val="ARS"/>
      <sheetName val="BQ-E20-02 (USD)"/>
      <sheetName val="HARSAT_BAH"/>
      <sheetName val="Plumbing"/>
      <sheetName val="daf_3_OK_"/>
      <sheetName val="daf_7_OK_"/>
      <sheetName val="rekap bul"/>
      <sheetName val="BIAYA"/>
      <sheetName val="Harga Dasar"/>
      <sheetName val="GL_Account"/>
      <sheetName val="P01-1"/>
      <sheetName val="DAFTAR HARGA SATUAN MATERIAL"/>
      <sheetName val="Analisa STR"/>
      <sheetName val="ANALISA PEK.UMUM"/>
      <sheetName val="ANALISA KONST BTN"/>
      <sheetName val="bhn_upah"/>
      <sheetName val="DASAR"/>
      <sheetName val="check"/>
      <sheetName val="3-DIV2"/>
      <sheetName val="Bhn"/>
      <sheetName val="Currency"/>
      <sheetName val="Up &amp; bhn"/>
      <sheetName val="Str"/>
      <sheetName val="SUBRKP ARS"/>
      <sheetName val="SUB REKAP ME"/>
      <sheetName val="HRG BHN"/>
      <sheetName val="BTL-Persiapan"/>
      <sheetName val="BTL-Bau"/>
      <sheetName val="BTL-alat"/>
      <sheetName val="BTL-Rupa"/>
      <sheetName val="H_Satuan"/>
      <sheetName val="Anls"/>
      <sheetName val="RKK-01"/>
      <sheetName val="8LT 12"/>
      <sheetName val="ALT"/>
      <sheetName val="SUB"/>
      <sheetName val="UPH"/>
      <sheetName val="struktur"/>
      <sheetName val="1.Rekap RAB"/>
      <sheetName val="DATA"/>
      <sheetName val="Metode"/>
      <sheetName val="BAG-2"/>
      <sheetName val="BAG_2"/>
      <sheetName val="schedule"/>
      <sheetName val="HrgUpahBahan"/>
      <sheetName val="SPK"/>
      <sheetName val="Unit Rate"/>
      <sheetName val="Galian 1"/>
      <sheetName val="D7"/>
      <sheetName val="AHS ARS"/>
      <sheetName val="DAF-BAHAN"/>
      <sheetName val="DAF-UPAH"/>
      <sheetName val="SK"/>
      <sheetName val="Tunduk Panitia"/>
      <sheetName val="DafBhn+up"/>
      <sheetName val="AnlAlt2b"/>
      <sheetName val="bahan plengkap"/>
      <sheetName val="Daf. Kuantitas"/>
      <sheetName val="_bhn_uph"/>
      <sheetName val="Rev0"/>
      <sheetName val="Analisa (ok punya)"/>
      <sheetName val="SAT-DAS"/>
      <sheetName val="PRD 01-05 ( PERSIAPAN )"/>
      <sheetName val="PRD 01 - 123 "/>
      <sheetName val="Dash"/>
      <sheetName val="h.sat-bbm"/>
      <sheetName val="ANAL-SEC II"/>
      <sheetName val="ANAL-SEC III"/>
      <sheetName val="hsat-SD"/>
      <sheetName val="an-satuan"/>
      <sheetName val="Rekap-SD"/>
      <sheetName val="DivVII"/>
      <sheetName val="Master Edit"/>
      <sheetName val="BASIC"/>
      <sheetName val="BOQ"/>
      <sheetName val="Lap MING"/>
      <sheetName val="B.Alat"/>
      <sheetName val="An-Pek-Arui"/>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Rekap Anl.SNI"/>
      <sheetName val="Bahan upah"/>
      <sheetName val="Agregat ABC"/>
      <sheetName val="Peralatan"/>
      <sheetName val="Analisa Quarry"/>
      <sheetName val="NP-10"/>
      <sheetName val="NP-6"/>
      <sheetName val="NP-7"/>
      <sheetName val="NP-8"/>
      <sheetName val="HSLAIN-LAIN"/>
      <sheetName val="NP"/>
      <sheetName val="Summary IP"/>
      <sheetName val="HS Alat"/>
      <sheetName val="HS Upah"/>
      <sheetName val="HS Bahan"/>
      <sheetName val="Analisa HSP"/>
      <sheetName val="Anal"/>
      <sheetName val="Info"/>
      <sheetName val="MAP"/>
      <sheetName val="B"/>
      <sheetName val="AN 2"/>
      <sheetName val="AN 4"/>
      <sheetName val="AN 1"/>
      <sheetName val="AN 3"/>
      <sheetName val="besi"/>
      <sheetName val="LUMP SUM"/>
      <sheetName val="HG-UPAH"/>
      <sheetName val="SATUAN_JADI"/>
      <sheetName val="chemcal"/>
      <sheetName val="Hrg Upah &amp; Bhn"/>
      <sheetName val="BBM-03"/>
      <sheetName val="UBA"/>
      <sheetName val="Daftar Customer"/>
      <sheetName val="Equity"/>
      <sheetName val="ALAMAT"/>
      <sheetName val="Plumbing &amp; Fire"/>
      <sheetName val="Bangunan_Utama1"/>
      <sheetName val="Kolam_Renang1"/>
      <sheetName val="Harga_Satuan1"/>
      <sheetName val="Bangunan_Pengurangan1"/>
      <sheetName val="rek_det_1-3"/>
      <sheetName val="bahan_"/>
      <sheetName val="Jembatan_I"/>
      <sheetName val="Harga_bahan"/>
      <sheetName val="PASAR+_TERMINAL"/>
      <sheetName val="Bangunan_Utama2"/>
      <sheetName val="Kolam_Renang2"/>
      <sheetName val="Harga_Satuan2"/>
      <sheetName val="Bangunan_Pengurangan2"/>
      <sheetName val="rek_det_1-31"/>
      <sheetName val="bahan_1"/>
      <sheetName val="Jembatan_I1"/>
      <sheetName val="H_Satuan1"/>
      <sheetName val="Harga_bahan1"/>
      <sheetName val="PASAR+_TERMINAL1"/>
      <sheetName val="AHS BC"/>
      <sheetName val="AHS BS"/>
      <sheetName val="AHS JBC"/>
      <sheetName val="AHS TP"/>
      <sheetName val="AHS TuP"/>
      <sheetName val="AHS TYN"/>
      <sheetName val="AHS TYP"/>
      <sheetName val="pricing BC"/>
      <sheetName val="pricing BS"/>
      <sheetName val="pricing JBC"/>
      <sheetName val="pricing TP"/>
      <sheetName val="pricing TuP"/>
      <sheetName val="pricing TYN"/>
      <sheetName val="pricing TYP"/>
      <sheetName val="Bend Citarum"/>
      <sheetName val="Bend Sempol"/>
      <sheetName val="Jembatan Box Culvert"/>
      <sheetName val="Tukad Punggawa"/>
      <sheetName val="Tukad Pakerisan"/>
      <sheetName val="Tukad Yeh Ning"/>
      <sheetName val="Tukad Yeh Pulet"/>
      <sheetName val="Daftar Sewa"/>
      <sheetName val="Peralatan (2)"/>
      <sheetName val="Analisa Alat"/>
      <sheetName val="L2MO(1)"/>
      <sheetName val="Analisa (2)"/>
      <sheetName val="Brdw"/>
      <sheetName val="Daf_Harga"/>
      <sheetName val="PNT"/>
      <sheetName val="dasboard"/>
      <sheetName val="Alat_k3"/>
      <sheetName val="bahan dan upah"/>
      <sheetName val="2.3(2) Gor"/>
      <sheetName val="8.4.2 Rambu"/>
      <sheetName val="RAP"/>
      <sheetName val="Rekap "/>
      <sheetName val="AKP-1"/>
      <sheetName val="Daftar_Upah"/>
      <sheetName val="Harga_Dasar"/>
      <sheetName val="B_U_A"/>
      <sheetName val="Kuantitas_&amp;_Harga"/>
      <sheetName val="Pekerjaan_Utama"/>
      <sheetName val="rincian_per_proyek"/>
      <sheetName val="Ag_Hls_&amp;_Ksr"/>
      <sheetName val="Hrg_Bhn_&amp;_Upah"/>
      <sheetName val="4-Basic_Price"/>
      <sheetName val="Daftar_Upah1"/>
      <sheetName val="Harga_Dasar1"/>
      <sheetName val="B_U_A1"/>
      <sheetName val="Kuantitas_&amp;_Harga1"/>
      <sheetName val="Pekerjaan_Utama1"/>
      <sheetName val="rincian_per_proyek1"/>
      <sheetName val="Ag_Hls_&amp;_Ksr1"/>
      <sheetName val="Hrg_Bhn_&amp;_Upah1"/>
      <sheetName val="4-Basic_Price1"/>
      <sheetName val="Bangunan_Utama3"/>
      <sheetName val="Kolam_Renang3"/>
      <sheetName val="Harga_Satuan3"/>
      <sheetName val="Bangunan_Pengurangan3"/>
      <sheetName val="bahan_2"/>
      <sheetName val="Jembatan_I2"/>
      <sheetName val="H_Satuan2"/>
      <sheetName val="Daftar_Upah2"/>
      <sheetName val="Harga_Dasar2"/>
      <sheetName val="B_U_A2"/>
      <sheetName val="rek_det_1-32"/>
      <sheetName val="Kuantitas_&amp;_Harga2"/>
      <sheetName val="Pekerjaan_Utama2"/>
      <sheetName val="rincian_per_proyek2"/>
      <sheetName val="Ag_Hls_&amp;_Ksr2"/>
      <sheetName val="Hrg_Bhn_&amp;_Upah2"/>
      <sheetName val="4-Basic_Price2"/>
      <sheetName val="Bangunan_Utama4"/>
      <sheetName val="Kolam_Renang4"/>
      <sheetName val="Harga_Satuan4"/>
      <sheetName val="Bangunan_Pengurangan4"/>
      <sheetName val="bahan_3"/>
      <sheetName val="Jembatan_I3"/>
      <sheetName val="H_Satuan3"/>
      <sheetName val="Daftar_Upah3"/>
      <sheetName val="Harga_Dasar3"/>
      <sheetName val="B_U_A3"/>
      <sheetName val="rek_det_1-33"/>
      <sheetName val="Kuantitas_&amp;_Harga3"/>
      <sheetName val="Pekerjaan_Utama3"/>
      <sheetName val="rincian_per_proyek3"/>
      <sheetName val="Ag_Hls_&amp;_Ksr3"/>
      <sheetName val="Hrg_Bhn_&amp;_Upah3"/>
      <sheetName val="4-Basic_Price3"/>
      <sheetName val="Bangunan_Utama5"/>
      <sheetName val="Kolam_Renang5"/>
      <sheetName val="Harga_Satuan5"/>
      <sheetName val="Bangunan_Pengurangan5"/>
      <sheetName val="bahan_4"/>
      <sheetName val="Jembatan_I4"/>
      <sheetName val="H_Satuan4"/>
      <sheetName val="Daftar_Upah4"/>
      <sheetName val="Harga_Dasar4"/>
      <sheetName val="B_U_A4"/>
      <sheetName val="rek_det_1-34"/>
      <sheetName val="Kuantitas_&amp;_Harga4"/>
      <sheetName val="Pekerjaan_Utama4"/>
      <sheetName val="rincian_per_proyek4"/>
      <sheetName val="Ag_Hls_&amp;_Ksr4"/>
      <sheetName val="Hrg_Bhn_&amp;_Upah4"/>
      <sheetName val="4-Basic_Price4"/>
      <sheetName val="Bangunan_Utama6"/>
      <sheetName val="Kolam_Renang6"/>
      <sheetName val="Harga_Satuan6"/>
      <sheetName val="Bangunan_Pengurangan6"/>
      <sheetName val="bahan_5"/>
      <sheetName val="Jembatan_I5"/>
      <sheetName val="H_Satuan5"/>
      <sheetName val="Daftar_Upah5"/>
      <sheetName val="Harga_Dasar5"/>
      <sheetName val="B_U_A5"/>
      <sheetName val="rek_det_1-35"/>
      <sheetName val="Kuantitas_&amp;_Harga5"/>
      <sheetName val="Pekerjaan_Utama5"/>
      <sheetName val="rincian_per_proyek5"/>
      <sheetName val="Ag_Hls_&amp;_Ksr5"/>
      <sheetName val="Hrg_Bhn_&amp;_Upah5"/>
      <sheetName val="4-Basic_Price5"/>
      <sheetName val="Bangunan_Utama7"/>
      <sheetName val="Kolam_Renang7"/>
      <sheetName val="Harga_Satuan7"/>
      <sheetName val="Bangunan_Pengurangan7"/>
      <sheetName val="bahan_6"/>
      <sheetName val="Jembatan_I6"/>
      <sheetName val="H_Satuan6"/>
      <sheetName val="Daftar_Upah6"/>
      <sheetName val="Harga_Dasar6"/>
      <sheetName val="B_U_A6"/>
      <sheetName val="rek_det_1-36"/>
      <sheetName val="Kuantitas_&amp;_Harga6"/>
      <sheetName val="Pekerjaan_Utama6"/>
      <sheetName val="rincian_per_proyek6"/>
      <sheetName val="Ag_Hls_&amp;_Ksr6"/>
      <sheetName val="Hrg_Bhn_&amp;_Upah6"/>
      <sheetName val="4-Basic_Price6"/>
      <sheetName val="Bangunan_Utama8"/>
      <sheetName val="Kolam_Renang8"/>
      <sheetName val="Harga_Satuan8"/>
      <sheetName val="Bangunan_Pengurangan8"/>
      <sheetName val="bahan_7"/>
      <sheetName val="Jembatan_I7"/>
      <sheetName val="H_Satuan7"/>
      <sheetName val="Daftar_Upah7"/>
      <sheetName val="Harga_Dasar7"/>
      <sheetName val="B_U_A7"/>
      <sheetName val="rek_det_1-37"/>
      <sheetName val="Kuantitas_&amp;_Harga7"/>
      <sheetName val="Pekerjaan_Utama7"/>
      <sheetName val="rincian_per_proyek7"/>
      <sheetName val="Ag_Hls_&amp;_Ksr7"/>
      <sheetName val="Hrg_Bhn_&amp;_Upah7"/>
      <sheetName val="4-Basic_Price7"/>
      <sheetName val="Bangunan_Utama9"/>
      <sheetName val="Kolam_Renang9"/>
      <sheetName val="Harga_Satuan9"/>
      <sheetName val="Bangunan_Pengurangan9"/>
      <sheetName val="bahan_8"/>
      <sheetName val="Jembatan_I8"/>
      <sheetName val="H_Satuan8"/>
      <sheetName val="Daftar_Upah8"/>
      <sheetName val="Harga_Dasar8"/>
      <sheetName val="B_U_A8"/>
      <sheetName val="rek_det_1-38"/>
      <sheetName val="Kuantitas_&amp;_Harga8"/>
      <sheetName val="Pekerjaan_Utama8"/>
      <sheetName val="rincian_per_proyek8"/>
      <sheetName val="Ag_Hls_&amp;_Ksr8"/>
      <sheetName val="Hrg_Bhn_&amp;_Upah8"/>
      <sheetName val="4-Basic_Price8"/>
      <sheetName val="alat"/>
      <sheetName val="BL"/>
      <sheetName val="FINAL"/>
      <sheetName val="RESUME"/>
      <sheetName val="DAPRO"/>
      <sheetName val="SBDY"/>
      <sheetName val="DSDY"/>
      <sheetName val="LAM-22"/>
      <sheetName val="rESUME hDS"/>
      <sheetName val="Anl_Q"/>
      <sheetName val="DHS"/>
      <sheetName val="HarAlat"/>
      <sheetName val="HSPK"/>
      <sheetName val="DB"/>
      <sheetName val="Penwrn"/>
      <sheetName val="Data Input"/>
      <sheetName val="KD (K)"/>
      <sheetName val="Isian 3"/>
      <sheetName val="Data Rumus"/>
      <sheetName val="BEDAH"/>
      <sheetName val="LS-Rutin"/>
      <sheetName val="URAIAN "/>
      <sheetName val="HB "/>
      <sheetName val="harga lama"/>
      <sheetName val="BAG-III"/>
      <sheetName val="Har-sat"/>
      <sheetName val="Alat R"/>
      <sheetName val="Type 54"/>
      <sheetName val="Gd-Alsus"/>
      <sheetName val="Mako SatBrimobda"/>
      <sheetName val="Type 130"/>
      <sheetName val="Master Schedule"/>
      <sheetName val="MPU"/>
      <sheetName val="URAI"/>
      <sheetName val="HargAlat-Upah"/>
      <sheetName val="Rinc. Harg.BHN"/>
      <sheetName val="Bangunan_Utama15"/>
      <sheetName val="Kolam_Renang15"/>
      <sheetName val="Harga_Satuan15"/>
      <sheetName val="Bangunan_Pengurangan15"/>
      <sheetName val="bahan_14"/>
      <sheetName val="Jembatan_I14"/>
      <sheetName val="H_Satuan14"/>
      <sheetName val="rek_det_1-314"/>
      <sheetName val="Kuantitas_&amp;_Harga14"/>
      <sheetName val="Pekerjaan_Utama14"/>
      <sheetName val="rincian_per_proyek14"/>
      <sheetName val="Ag_Hls_&amp;_Ksr14"/>
      <sheetName val="Hrg_Bhn_&amp;_Upah14"/>
      <sheetName val="bahan_(2)14"/>
      <sheetName val="DAFTAR_HARGA14"/>
      <sheetName val="Agregat_Halus_&amp;_Kasar14"/>
      <sheetName val="Analisa_Alat_Berat14"/>
      <sheetName val="HARGA_ALAT14"/>
      <sheetName val="BQ-E20-02_(USD)14"/>
      <sheetName val="rekap_bul14"/>
      <sheetName val="Daftar_Upah14"/>
      <sheetName val="Harga_Dasar14"/>
      <sheetName val="B_U_A14"/>
      <sheetName val="Mat_Mek14"/>
      <sheetName val="Mat_Elk14"/>
      <sheetName val="4-Basic_Price14"/>
      <sheetName val="Man_Power14"/>
      <sheetName val="Harga_bahan14"/>
      <sheetName val="bahan_(2)6"/>
      <sheetName val="DAFTAR_HARGA6"/>
      <sheetName val="Agregat_Halus_&amp;_Kasar6"/>
      <sheetName val="Analisa_Alat_Berat6"/>
      <sheetName val="HARGA_ALAT6"/>
      <sheetName val="BQ-E20-02_(USD)6"/>
      <sheetName val="rekap_bul6"/>
      <sheetName val="Mat_Mek6"/>
      <sheetName val="Mat_Elk6"/>
      <sheetName val="Man_Power6"/>
      <sheetName val="Harga_bahan6"/>
      <sheetName val="bahan_(2)1"/>
      <sheetName val="DAFTAR_HARGA1"/>
      <sheetName val="Agregat_Halus_&amp;_Kasar1"/>
      <sheetName val="Analisa_Alat_Berat1"/>
      <sheetName val="HARGA_ALAT1"/>
      <sheetName val="BQ-E20-02_(USD)1"/>
      <sheetName val="rekap_bul1"/>
      <sheetName val="Mat_Mek1"/>
      <sheetName val="Mat_Elk1"/>
      <sheetName val="Man_Power1"/>
      <sheetName val="bahan_(2)"/>
      <sheetName val="DAFTAR_HARGA"/>
      <sheetName val="Agregat_Halus_&amp;_Kasar"/>
      <sheetName val="Analisa_Alat_Berat"/>
      <sheetName val="HARGA_ALAT"/>
      <sheetName val="BQ-E20-02_(USD)"/>
      <sheetName val="rekap_bul"/>
      <sheetName val="Mat_Mek"/>
      <sheetName val="Mat_Elk"/>
      <sheetName val="Man_Power"/>
      <sheetName val="bahan_(2)4"/>
      <sheetName val="DAFTAR_HARGA4"/>
      <sheetName val="Agregat_Halus_&amp;_Kasar4"/>
      <sheetName val="Analisa_Alat_Berat4"/>
      <sheetName val="HARGA_ALAT4"/>
      <sheetName val="BQ-E20-02_(USD)4"/>
      <sheetName val="rekap_bul4"/>
      <sheetName val="Mat_Mek4"/>
      <sheetName val="Mat_Elk4"/>
      <sheetName val="Man_Power4"/>
      <sheetName val="Harga_bahan4"/>
      <sheetName val="bahan_(2)2"/>
      <sheetName val="DAFTAR_HARGA2"/>
      <sheetName val="Agregat_Halus_&amp;_Kasar2"/>
      <sheetName val="Analisa_Alat_Berat2"/>
      <sheetName val="HARGA_ALAT2"/>
      <sheetName val="BQ-E20-02_(USD)2"/>
      <sheetName val="rekap_bul2"/>
      <sheetName val="Mat_Mek2"/>
      <sheetName val="Mat_Elk2"/>
      <sheetName val="Man_Power2"/>
      <sheetName val="Harga_bahan2"/>
      <sheetName val="bahan_(2)3"/>
      <sheetName val="DAFTAR_HARGA3"/>
      <sheetName val="Agregat_Halus_&amp;_Kasar3"/>
      <sheetName val="Analisa_Alat_Berat3"/>
      <sheetName val="HARGA_ALAT3"/>
      <sheetName val="BQ-E20-02_(USD)3"/>
      <sheetName val="rekap_bul3"/>
      <sheetName val="Mat_Mek3"/>
      <sheetName val="Mat_Elk3"/>
      <sheetName val="Man_Power3"/>
      <sheetName val="Harga_bahan3"/>
      <sheetName val="bahan_(2)5"/>
      <sheetName val="DAFTAR_HARGA5"/>
      <sheetName val="Agregat_Halus_&amp;_Kasar5"/>
      <sheetName val="Analisa_Alat_Berat5"/>
      <sheetName val="HARGA_ALAT5"/>
      <sheetName val="BQ-E20-02_(USD)5"/>
      <sheetName val="rekap_bul5"/>
      <sheetName val="Mat_Mek5"/>
      <sheetName val="Mat_Elk5"/>
      <sheetName val="Man_Power5"/>
      <sheetName val="Harga_bahan5"/>
      <sheetName val="bahan_(2)7"/>
      <sheetName val="DAFTAR_HARGA7"/>
      <sheetName val="Agregat_Halus_&amp;_Kasar7"/>
      <sheetName val="Analisa_Alat_Berat7"/>
      <sheetName val="HARGA_ALAT7"/>
      <sheetName val="BQ-E20-02_(USD)7"/>
      <sheetName val="rekap_bul7"/>
      <sheetName val="Mat_Mek7"/>
      <sheetName val="Mat_Elk7"/>
      <sheetName val="Man_Power7"/>
      <sheetName val="Harga_bahan7"/>
      <sheetName val="bahan_(2)8"/>
      <sheetName val="DAFTAR_HARGA8"/>
      <sheetName val="Agregat_Halus_&amp;_Kasar8"/>
      <sheetName val="Analisa_Alat_Berat8"/>
      <sheetName val="HARGA_ALAT8"/>
      <sheetName val="BQ-E20-02_(USD)8"/>
      <sheetName val="rekap_bul8"/>
      <sheetName val="Mat_Mek8"/>
      <sheetName val="Mat_Elk8"/>
      <sheetName val="Man_Power8"/>
      <sheetName val="Harga_bahan8"/>
      <sheetName val="Bangunan_Utama10"/>
      <sheetName val="Kolam_Renang10"/>
      <sheetName val="Harga_Satuan10"/>
      <sheetName val="Bangunan_Pengurangan10"/>
      <sheetName val="bahan_9"/>
      <sheetName val="Jembatan_I9"/>
      <sheetName val="H_Satuan9"/>
      <sheetName val="rek_det_1-39"/>
      <sheetName val="Kuantitas_&amp;_Harga9"/>
      <sheetName val="Pekerjaan_Utama9"/>
      <sheetName val="rincian_per_proyek9"/>
      <sheetName val="Ag_Hls_&amp;_Ksr9"/>
      <sheetName val="Hrg_Bhn_&amp;_Upah9"/>
      <sheetName val="bahan_(2)9"/>
      <sheetName val="DAFTAR_HARGA9"/>
      <sheetName val="Agregat_Halus_&amp;_Kasar9"/>
      <sheetName val="Analisa_Alat_Berat9"/>
      <sheetName val="HARGA_ALAT9"/>
      <sheetName val="BQ-E20-02_(USD)9"/>
      <sheetName val="rekap_bul9"/>
      <sheetName val="Daftar_Upah9"/>
      <sheetName val="Harga_Dasar9"/>
      <sheetName val="B_U_A9"/>
      <sheetName val="Mat_Mek9"/>
      <sheetName val="Mat_Elk9"/>
      <sheetName val="4-Basic_Price9"/>
      <sheetName val="Man_Power9"/>
      <sheetName val="Harga_bahan9"/>
      <sheetName val="Bangunan_Utama11"/>
      <sheetName val="Kolam_Renang11"/>
      <sheetName val="Harga_Satuan11"/>
      <sheetName val="Bangunan_Pengurangan11"/>
      <sheetName val="bahan_10"/>
      <sheetName val="Jembatan_I10"/>
      <sheetName val="H_Satuan10"/>
      <sheetName val="rek_det_1-310"/>
      <sheetName val="Kuantitas_&amp;_Harga10"/>
      <sheetName val="Pekerjaan_Utama10"/>
      <sheetName val="rincian_per_proyek10"/>
      <sheetName val="Ag_Hls_&amp;_Ksr10"/>
      <sheetName val="Hrg_Bhn_&amp;_Upah10"/>
      <sheetName val="bahan_(2)10"/>
      <sheetName val="DAFTAR_HARGA10"/>
      <sheetName val="Agregat_Halus_&amp;_Kasar10"/>
      <sheetName val="Analisa_Alat_Berat10"/>
      <sheetName val="HARGA_ALAT10"/>
      <sheetName val="BQ-E20-02_(USD)10"/>
      <sheetName val="rekap_bul10"/>
      <sheetName val="Daftar_Upah10"/>
      <sheetName val="Harga_Dasar10"/>
      <sheetName val="B_U_A10"/>
      <sheetName val="Mat_Mek10"/>
      <sheetName val="Mat_Elk10"/>
      <sheetName val="4-Basic_Price10"/>
      <sheetName val="Man_Power10"/>
      <sheetName val="Harga_bahan10"/>
      <sheetName val="Bangunan_Utama14"/>
      <sheetName val="Kolam_Renang14"/>
      <sheetName val="Harga_Satuan14"/>
      <sheetName val="Bangunan_Pengurangan14"/>
      <sheetName val="bahan_13"/>
      <sheetName val="Jembatan_I13"/>
      <sheetName val="H_Satuan13"/>
      <sheetName val="rek_det_1-313"/>
      <sheetName val="Kuantitas_&amp;_Harga13"/>
      <sheetName val="Pekerjaan_Utama13"/>
      <sheetName val="rincian_per_proyek13"/>
      <sheetName val="Ag_Hls_&amp;_Ksr13"/>
      <sheetName val="Hrg_Bhn_&amp;_Upah13"/>
      <sheetName val="bahan_(2)13"/>
      <sheetName val="DAFTAR_HARGA13"/>
      <sheetName val="Agregat_Halus_&amp;_Kasar13"/>
      <sheetName val="Analisa_Alat_Berat13"/>
      <sheetName val="HARGA_ALAT13"/>
      <sheetName val="BQ-E20-02_(USD)13"/>
      <sheetName val="rekap_bul13"/>
      <sheetName val="Daftar_Upah13"/>
      <sheetName val="Harga_Dasar13"/>
      <sheetName val="B_U_A13"/>
      <sheetName val="Mat_Mek13"/>
      <sheetName val="Mat_Elk13"/>
      <sheetName val="4-Basic_Price13"/>
      <sheetName val="Man_Power13"/>
      <sheetName val="Harga_bahan13"/>
      <sheetName val="Bangunan_Utama12"/>
      <sheetName val="Kolam_Renang12"/>
      <sheetName val="Harga_Satuan12"/>
      <sheetName val="Bangunan_Pengurangan12"/>
      <sheetName val="bahan_11"/>
      <sheetName val="Jembatan_I11"/>
      <sheetName val="H_Satuan11"/>
      <sheetName val="rek_det_1-311"/>
      <sheetName val="Kuantitas_&amp;_Harga11"/>
      <sheetName val="Pekerjaan_Utama11"/>
      <sheetName val="rincian_per_proyek11"/>
      <sheetName val="Ag_Hls_&amp;_Ksr11"/>
      <sheetName val="Hrg_Bhn_&amp;_Upah11"/>
      <sheetName val="bahan_(2)11"/>
      <sheetName val="DAFTAR_HARGA11"/>
      <sheetName val="Agregat_Halus_&amp;_Kasar11"/>
      <sheetName val="Analisa_Alat_Berat11"/>
      <sheetName val="HARGA_ALAT11"/>
      <sheetName val="BQ-E20-02_(USD)11"/>
      <sheetName val="rekap_bul11"/>
      <sheetName val="Daftar_Upah11"/>
      <sheetName val="Harga_Dasar11"/>
      <sheetName val="B_U_A11"/>
      <sheetName val="Mat_Mek11"/>
      <sheetName val="Mat_Elk11"/>
      <sheetName val="4-Basic_Price11"/>
      <sheetName val="Man_Power11"/>
      <sheetName val="Harga_bahan11"/>
      <sheetName val="Bangunan_Utama13"/>
      <sheetName val="Kolam_Renang13"/>
      <sheetName val="Harga_Satuan13"/>
      <sheetName val="Bangunan_Pengurangan13"/>
      <sheetName val="bahan_12"/>
      <sheetName val="Jembatan_I12"/>
      <sheetName val="H_Satuan12"/>
      <sheetName val="rek_det_1-312"/>
      <sheetName val="Kuantitas_&amp;_Harga12"/>
      <sheetName val="Pekerjaan_Utama12"/>
      <sheetName val="rincian_per_proyek12"/>
      <sheetName val="Ag_Hls_&amp;_Ksr12"/>
      <sheetName val="Hrg_Bhn_&amp;_Upah12"/>
      <sheetName val="bahan_(2)12"/>
      <sheetName val="DAFTAR_HARGA12"/>
      <sheetName val="Agregat_Halus_&amp;_Kasar12"/>
      <sheetName val="Analisa_Alat_Berat12"/>
      <sheetName val="HARGA_ALAT12"/>
      <sheetName val="BQ-E20-02_(USD)12"/>
      <sheetName val="rekap_bul12"/>
      <sheetName val="Daftar_Upah12"/>
      <sheetName val="Harga_Dasar12"/>
      <sheetName val="B_U_A12"/>
      <sheetName val="Mat_Mek12"/>
      <sheetName val="Mat_Elk12"/>
      <sheetName val="4-Basic_Price12"/>
      <sheetName val="Man_Power12"/>
      <sheetName val="Harga_bahan12"/>
      <sheetName val="Bangunan_Utama20"/>
      <sheetName val="Kolam_Renang20"/>
      <sheetName val="Harga_Satuan20"/>
      <sheetName val="Bangunan_Pengurangan20"/>
      <sheetName val="bahan_19"/>
      <sheetName val="Jembatan_I19"/>
      <sheetName val="H_Satuan19"/>
      <sheetName val="rek_det_1-319"/>
      <sheetName val="Kuantitas_&amp;_Harga19"/>
      <sheetName val="Pekerjaan_Utama19"/>
      <sheetName val="rincian_per_proyek19"/>
      <sheetName val="Ag_Hls_&amp;_Ksr19"/>
      <sheetName val="Hrg_Bhn_&amp;_Upah19"/>
      <sheetName val="bahan_(2)19"/>
      <sheetName val="DAFTAR_HARGA19"/>
      <sheetName val="Agregat_Halus_&amp;_Kasar19"/>
      <sheetName val="Analisa_Alat_Berat19"/>
      <sheetName val="HARGA_ALAT19"/>
      <sheetName val="BQ-E20-02_(USD)19"/>
      <sheetName val="rekap_bul19"/>
      <sheetName val="Daftar_Upah19"/>
      <sheetName val="Harga_Dasar19"/>
      <sheetName val="B_U_A19"/>
      <sheetName val="Mat_Mek19"/>
      <sheetName val="Mat_Elk19"/>
      <sheetName val="4-Basic_Price19"/>
      <sheetName val="Man_Power19"/>
      <sheetName val="Harga_bahan19"/>
      <sheetName val="Bangunan_Utama16"/>
      <sheetName val="Kolam_Renang16"/>
      <sheetName val="Harga_Satuan16"/>
      <sheetName val="Bangunan_Pengurangan16"/>
      <sheetName val="bahan_15"/>
      <sheetName val="Jembatan_I15"/>
      <sheetName val="H_Satuan15"/>
      <sheetName val="rek_det_1-315"/>
      <sheetName val="Kuantitas_&amp;_Harga15"/>
      <sheetName val="Pekerjaan_Utama15"/>
      <sheetName val="rincian_per_proyek15"/>
      <sheetName val="Ag_Hls_&amp;_Ksr15"/>
      <sheetName val="Hrg_Bhn_&amp;_Upah15"/>
      <sheetName val="bahan_(2)15"/>
      <sheetName val="DAFTAR_HARGA15"/>
      <sheetName val="Agregat_Halus_&amp;_Kasar15"/>
      <sheetName val="Analisa_Alat_Berat15"/>
      <sheetName val="HARGA_ALAT15"/>
      <sheetName val="BQ-E20-02_(USD)15"/>
      <sheetName val="rekap_bul15"/>
      <sheetName val="Daftar_Upah15"/>
      <sheetName val="Harga_Dasar15"/>
      <sheetName val="B_U_A15"/>
      <sheetName val="Mat_Mek15"/>
      <sheetName val="Mat_Elk15"/>
      <sheetName val="4-Basic_Price15"/>
      <sheetName val="Man_Power15"/>
      <sheetName val="Harga_bahan15"/>
      <sheetName val="Bangunan_Utama17"/>
      <sheetName val="Kolam_Renang17"/>
      <sheetName val="Harga_Satuan17"/>
      <sheetName val="Bangunan_Pengurangan17"/>
      <sheetName val="bahan_16"/>
      <sheetName val="Jembatan_I16"/>
      <sheetName val="H_Satuan16"/>
      <sheetName val="rek_det_1-316"/>
      <sheetName val="Kuantitas_&amp;_Harga16"/>
      <sheetName val="Pekerjaan_Utama16"/>
      <sheetName val="rincian_per_proyek16"/>
      <sheetName val="Ag_Hls_&amp;_Ksr16"/>
      <sheetName val="Hrg_Bhn_&amp;_Upah16"/>
      <sheetName val="bahan_(2)16"/>
      <sheetName val="DAFTAR_HARGA16"/>
      <sheetName val="Agregat_Halus_&amp;_Kasar16"/>
      <sheetName val="Analisa_Alat_Berat16"/>
      <sheetName val="HARGA_ALAT16"/>
      <sheetName val="BQ-E20-02_(USD)16"/>
      <sheetName val="rekap_bul16"/>
      <sheetName val="Daftar_Upah16"/>
      <sheetName val="Harga_Dasar16"/>
      <sheetName val="B_U_A16"/>
      <sheetName val="Mat_Mek16"/>
      <sheetName val="Mat_Elk16"/>
      <sheetName val="4-Basic_Price16"/>
      <sheetName val="Man_Power16"/>
      <sheetName val="Harga_bahan16"/>
      <sheetName val="Bangunan_Utama18"/>
      <sheetName val="Kolam_Renang18"/>
      <sheetName val="Harga_Satuan18"/>
      <sheetName val="Bangunan_Pengurangan18"/>
      <sheetName val="bahan_17"/>
      <sheetName val="Jembatan_I17"/>
      <sheetName val="H_Satuan17"/>
      <sheetName val="rek_det_1-317"/>
      <sheetName val="Kuantitas_&amp;_Harga17"/>
      <sheetName val="Pekerjaan_Utama17"/>
      <sheetName val="rincian_per_proyek17"/>
      <sheetName val="Ag_Hls_&amp;_Ksr17"/>
      <sheetName val="Hrg_Bhn_&amp;_Upah17"/>
      <sheetName val="bahan_(2)17"/>
      <sheetName val="DAFTAR_HARGA17"/>
      <sheetName val="Agregat_Halus_&amp;_Kasar17"/>
      <sheetName val="Analisa_Alat_Berat17"/>
      <sheetName val="HARGA_ALAT17"/>
      <sheetName val="BQ-E20-02_(USD)17"/>
      <sheetName val="rekap_bul17"/>
      <sheetName val="Daftar_Upah17"/>
      <sheetName val="Harga_Dasar17"/>
      <sheetName val="B_U_A17"/>
      <sheetName val="Mat_Mek17"/>
      <sheetName val="Mat_Elk17"/>
      <sheetName val="4-Basic_Price17"/>
      <sheetName val="Man_Power17"/>
      <sheetName val="Harga_bahan17"/>
      <sheetName val="Bangunan_Utama19"/>
      <sheetName val="Kolam_Renang19"/>
      <sheetName val="Harga_Satuan19"/>
      <sheetName val="Bangunan_Pengurangan19"/>
      <sheetName val="bahan_18"/>
      <sheetName val="Jembatan_I18"/>
      <sheetName val="H_Satuan18"/>
      <sheetName val="rek_det_1-318"/>
      <sheetName val="Kuantitas_&amp;_Harga18"/>
      <sheetName val="Pekerjaan_Utama18"/>
      <sheetName val="rincian_per_proyek18"/>
      <sheetName val="Ag_Hls_&amp;_Ksr18"/>
      <sheetName val="Hrg_Bhn_&amp;_Upah18"/>
      <sheetName val="bahan_(2)18"/>
      <sheetName val="DAFTAR_HARGA18"/>
      <sheetName val="Agregat_Halus_&amp;_Kasar18"/>
      <sheetName val="Analisa_Alat_Berat18"/>
      <sheetName val="HARGA_ALAT18"/>
      <sheetName val="BQ-E20-02_(USD)18"/>
      <sheetName val="rekap_bul18"/>
      <sheetName val="Daftar_Upah18"/>
      <sheetName val="Harga_Dasar18"/>
      <sheetName val="B_U_A18"/>
      <sheetName val="Mat_Mek18"/>
      <sheetName val="Mat_Elk18"/>
      <sheetName val="4-Basic_Price18"/>
      <sheetName val="Man_Power18"/>
      <sheetName val="Harga_bahan18"/>
      <sheetName val="Bangunan_Utama21"/>
      <sheetName val="Kolam_Renang21"/>
      <sheetName val="Harga_Satuan21"/>
      <sheetName val="Bangunan_Pengurangan21"/>
      <sheetName val="bahan_20"/>
      <sheetName val="Jembatan_I20"/>
      <sheetName val="H_Satuan20"/>
      <sheetName val="rek_det_1-320"/>
      <sheetName val="Kuantitas_&amp;_Harga20"/>
      <sheetName val="Pekerjaan_Utama20"/>
      <sheetName val="rincian_per_proyek20"/>
      <sheetName val="Ag_Hls_&amp;_Ksr20"/>
      <sheetName val="Hrg_Bhn_&amp;_Upah20"/>
      <sheetName val="bahan_(2)20"/>
      <sheetName val="DAFTAR_HARGA20"/>
      <sheetName val="Agregat_Halus_&amp;_Kasar20"/>
      <sheetName val="Analisa_Alat_Berat20"/>
      <sheetName val="HARGA_ALAT20"/>
      <sheetName val="BQ-E20-02_(USD)20"/>
      <sheetName val="rekap_bul20"/>
      <sheetName val="Daftar_Upah20"/>
      <sheetName val="Harga_Dasar20"/>
      <sheetName val="B_U_A20"/>
      <sheetName val="Mat_Mek20"/>
      <sheetName val="Mat_Elk20"/>
      <sheetName val="4-Basic_Price20"/>
      <sheetName val="Man_Power20"/>
      <sheetName val="Harga_bahan20"/>
      <sheetName val="BoQ(APBN)"/>
      <sheetName val="HS-DASAR"/>
      <sheetName val="upah bahan"/>
      <sheetName val="railing"/>
      <sheetName val="MGG3"/>
      <sheetName val="841"/>
      <sheetName val="311"/>
      <sheetName val="715"/>
      <sheetName val="811"/>
      <sheetName val="ANA-TOOLS-KKA"/>
      <sheetName val="MC-00"/>
      <sheetName val="Div.7.7.2"/>
      <sheetName val="eklok"/>
      <sheetName val="am_al"/>
      <sheetName val="antr_kt"/>
      <sheetName val="Baik"/>
      <sheetName val="sp_dr"/>
      <sheetName val="kmnts"/>
      <sheetName val="perum"/>
      <sheetName val="Prop"/>
      <sheetName val="klmbg"/>
      <sheetName val="kt_kcl"/>
      <sheetName val="Rehab NAD"/>
      <sheetName val="pmbrdy"/>
      <sheetName val="metro"/>
      <sheetName val="desa"/>
      <sheetName val="batas"/>
      <sheetName val="stratgs"/>
      <sheetName val="tertinggal"/>
      <sheetName val="ACC PVC STEEL GIP HDPE"/>
      <sheetName val="HSBU"/>
      <sheetName val="Perm. Test"/>
      <sheetName val="MB"/>
      <sheetName val="HARGA MATERIAL"/>
      <sheetName val="ct (2)"/>
      <sheetName val="Prod_Alat"/>
      <sheetName val="BasicPrice"/>
      <sheetName val="Fill this out first___"/>
      <sheetName val="CONSUMABLE"/>
      <sheetName val="DIV.1"/>
      <sheetName val="Rekap Biaya"/>
      <sheetName val="PROGRESS"/>
      <sheetName val="HSD Bahan"/>
      <sheetName val="JADUAL"/>
      <sheetName val="Sum IF"/>
      <sheetName val="HSD Upah"/>
      <sheetName val="Sec I ML"/>
      <sheetName val="hrg-sat.pek"/>
    </sheetNames>
    <sheetDataSet>
      <sheetData sheetId="0" refreshError="1"/>
      <sheetData sheetId="1" refreshError="1">
        <row r="17">
          <cell r="AL17">
            <v>1.0529999999999999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ow r="17">
          <cell r="AL17">
            <v>1.0529999999999999</v>
          </cell>
        </row>
      </sheetData>
      <sheetData sheetId="286">
        <row r="17">
          <cell r="AL17">
            <v>1.0529999999999999</v>
          </cell>
        </row>
      </sheetData>
      <sheetData sheetId="287">
        <row r="17">
          <cell r="AL17">
            <v>1.0529999999999999</v>
          </cell>
        </row>
      </sheetData>
      <sheetData sheetId="288">
        <row r="17">
          <cell r="AL17">
            <v>1.0529999999999999</v>
          </cell>
        </row>
      </sheetData>
      <sheetData sheetId="289">
        <row r="17">
          <cell r="AL17">
            <v>1.0529999999999999</v>
          </cell>
        </row>
      </sheetData>
      <sheetData sheetId="290">
        <row r="17">
          <cell r="AL17">
            <v>1.0529999999999999</v>
          </cell>
        </row>
      </sheetData>
      <sheetData sheetId="291">
        <row r="17">
          <cell r="AL17">
            <v>1.0529999999999999</v>
          </cell>
        </row>
      </sheetData>
      <sheetData sheetId="292">
        <row r="17">
          <cell r="AL17">
            <v>1.0529999999999999</v>
          </cell>
        </row>
      </sheetData>
      <sheetData sheetId="293">
        <row r="17">
          <cell r="AL17">
            <v>1.0529999999999999</v>
          </cell>
        </row>
      </sheetData>
      <sheetData sheetId="294">
        <row r="17">
          <cell r="AL17">
            <v>1.0529999999999999</v>
          </cell>
        </row>
      </sheetData>
      <sheetData sheetId="295">
        <row r="17">
          <cell r="AL17">
            <v>1.0529999999999999</v>
          </cell>
        </row>
      </sheetData>
      <sheetData sheetId="296">
        <row r="17">
          <cell r="AL17">
            <v>1.0529999999999999</v>
          </cell>
        </row>
      </sheetData>
      <sheetData sheetId="297">
        <row r="17">
          <cell r="AL17">
            <v>1.0529999999999999</v>
          </cell>
        </row>
      </sheetData>
      <sheetData sheetId="298">
        <row r="17">
          <cell r="AL17">
            <v>1.0529999999999999</v>
          </cell>
        </row>
      </sheetData>
      <sheetData sheetId="299">
        <row r="17">
          <cell r="AL17">
            <v>1.0529999999999999</v>
          </cell>
        </row>
      </sheetData>
      <sheetData sheetId="300">
        <row r="17">
          <cell r="AL17">
            <v>1.0529999999999999</v>
          </cell>
        </row>
      </sheetData>
      <sheetData sheetId="301">
        <row r="17">
          <cell r="AL17">
            <v>1.0529999999999999</v>
          </cell>
        </row>
      </sheetData>
      <sheetData sheetId="302">
        <row r="17">
          <cell r="AL17">
            <v>1.0529999999999999</v>
          </cell>
        </row>
      </sheetData>
      <sheetData sheetId="303">
        <row r="17">
          <cell r="AL17">
            <v>1.0529999999999999</v>
          </cell>
        </row>
      </sheetData>
      <sheetData sheetId="304">
        <row r="17">
          <cell r="AL17">
            <v>1.0529999999999999</v>
          </cell>
        </row>
      </sheetData>
      <sheetData sheetId="305">
        <row r="17">
          <cell r="AL17">
            <v>1.0529999999999999</v>
          </cell>
        </row>
      </sheetData>
      <sheetData sheetId="306">
        <row r="17">
          <cell r="AL17">
            <v>1.0529999999999999</v>
          </cell>
        </row>
      </sheetData>
      <sheetData sheetId="307">
        <row r="17">
          <cell r="AL17">
            <v>1.0529999999999999</v>
          </cell>
        </row>
      </sheetData>
      <sheetData sheetId="308">
        <row r="17">
          <cell r="AL17">
            <v>1.0529999999999999</v>
          </cell>
        </row>
      </sheetData>
      <sheetData sheetId="309">
        <row r="17">
          <cell r="AL17">
            <v>1.0529999999999999</v>
          </cell>
        </row>
      </sheetData>
      <sheetData sheetId="310">
        <row r="17">
          <cell r="AL17">
            <v>1.0529999999999999</v>
          </cell>
        </row>
      </sheetData>
      <sheetData sheetId="311">
        <row r="17">
          <cell r="AL17">
            <v>1.0529999999999999</v>
          </cell>
        </row>
      </sheetData>
      <sheetData sheetId="312">
        <row r="17">
          <cell r="AL17">
            <v>1.0529999999999999</v>
          </cell>
        </row>
      </sheetData>
      <sheetData sheetId="313">
        <row r="17">
          <cell r="AL17">
            <v>1.0529999999999999</v>
          </cell>
        </row>
      </sheetData>
      <sheetData sheetId="314">
        <row r="17">
          <cell r="AL17">
            <v>1.0529999999999999</v>
          </cell>
        </row>
      </sheetData>
      <sheetData sheetId="315">
        <row r="17">
          <cell r="AL17">
            <v>1.0529999999999999</v>
          </cell>
        </row>
      </sheetData>
      <sheetData sheetId="316">
        <row r="17">
          <cell r="AL17">
            <v>1.0529999999999999</v>
          </cell>
        </row>
      </sheetData>
      <sheetData sheetId="317">
        <row r="17">
          <cell r="AL17">
            <v>1.0529999999999999</v>
          </cell>
        </row>
      </sheetData>
      <sheetData sheetId="318">
        <row r="17">
          <cell r="AL17">
            <v>1.0529999999999999</v>
          </cell>
        </row>
      </sheetData>
      <sheetData sheetId="319">
        <row r="17">
          <cell r="AL17">
            <v>1.0529999999999999</v>
          </cell>
        </row>
      </sheetData>
      <sheetData sheetId="320">
        <row r="17">
          <cell r="AL17">
            <v>1.0529999999999999</v>
          </cell>
        </row>
      </sheetData>
      <sheetData sheetId="321">
        <row r="17">
          <cell r="AL17">
            <v>1.0529999999999999</v>
          </cell>
        </row>
      </sheetData>
      <sheetData sheetId="322">
        <row r="17">
          <cell r="AL17">
            <v>1.0529999999999999</v>
          </cell>
        </row>
      </sheetData>
      <sheetData sheetId="323">
        <row r="17">
          <cell r="AL17">
            <v>1.0529999999999999</v>
          </cell>
        </row>
      </sheetData>
      <sheetData sheetId="324">
        <row r="17">
          <cell r="AL17">
            <v>1.0529999999999999</v>
          </cell>
        </row>
      </sheetData>
      <sheetData sheetId="325">
        <row r="17">
          <cell r="AL17">
            <v>1.0529999999999999</v>
          </cell>
        </row>
      </sheetData>
      <sheetData sheetId="326">
        <row r="17">
          <cell r="AL17">
            <v>1.0529999999999999</v>
          </cell>
        </row>
      </sheetData>
      <sheetData sheetId="327">
        <row r="17">
          <cell r="AL17">
            <v>1.0529999999999999</v>
          </cell>
        </row>
      </sheetData>
      <sheetData sheetId="328">
        <row r="17">
          <cell r="AL17">
            <v>1.0529999999999999</v>
          </cell>
        </row>
      </sheetData>
      <sheetData sheetId="329">
        <row r="17">
          <cell r="AL17">
            <v>1.0529999999999999</v>
          </cell>
        </row>
      </sheetData>
      <sheetData sheetId="330">
        <row r="17">
          <cell r="AL17">
            <v>1.0529999999999999</v>
          </cell>
        </row>
      </sheetData>
      <sheetData sheetId="331">
        <row r="17">
          <cell r="AL17">
            <v>1.0529999999999999</v>
          </cell>
        </row>
      </sheetData>
      <sheetData sheetId="332">
        <row r="17">
          <cell r="AL17">
            <v>1.0529999999999999</v>
          </cell>
        </row>
      </sheetData>
      <sheetData sheetId="333">
        <row r="17">
          <cell r="AL17">
            <v>1.0529999999999999</v>
          </cell>
        </row>
      </sheetData>
      <sheetData sheetId="334">
        <row r="17">
          <cell r="AL17">
            <v>1.0529999999999999</v>
          </cell>
        </row>
      </sheetData>
      <sheetData sheetId="335">
        <row r="17">
          <cell r="AL17">
            <v>1.0529999999999999</v>
          </cell>
        </row>
      </sheetData>
      <sheetData sheetId="336">
        <row r="17">
          <cell r="AL17">
            <v>1.0529999999999999</v>
          </cell>
        </row>
      </sheetData>
      <sheetData sheetId="337">
        <row r="17">
          <cell r="AL17">
            <v>1.0529999999999999</v>
          </cell>
        </row>
      </sheetData>
      <sheetData sheetId="338">
        <row r="17">
          <cell r="AL17">
            <v>1.0529999999999999</v>
          </cell>
        </row>
      </sheetData>
      <sheetData sheetId="339">
        <row r="17">
          <cell r="AL17">
            <v>1.0529999999999999</v>
          </cell>
        </row>
      </sheetData>
      <sheetData sheetId="340">
        <row r="17">
          <cell r="AL17">
            <v>1.0529999999999999</v>
          </cell>
        </row>
      </sheetData>
      <sheetData sheetId="341">
        <row r="17">
          <cell r="AL17">
            <v>1.0529999999999999</v>
          </cell>
        </row>
      </sheetData>
      <sheetData sheetId="342">
        <row r="17">
          <cell r="AL17">
            <v>1.0529999999999999</v>
          </cell>
        </row>
      </sheetData>
      <sheetData sheetId="343">
        <row r="17">
          <cell r="AL17">
            <v>1.0529999999999999</v>
          </cell>
        </row>
      </sheetData>
      <sheetData sheetId="344">
        <row r="17">
          <cell r="AL17">
            <v>1.0529999999999999</v>
          </cell>
        </row>
      </sheetData>
      <sheetData sheetId="345">
        <row r="17">
          <cell r="AL17">
            <v>1.0529999999999999</v>
          </cell>
        </row>
      </sheetData>
      <sheetData sheetId="346">
        <row r="17">
          <cell r="AL17">
            <v>1.0529999999999999</v>
          </cell>
        </row>
      </sheetData>
      <sheetData sheetId="347">
        <row r="17">
          <cell r="AL17">
            <v>1.0529999999999999</v>
          </cell>
        </row>
      </sheetData>
      <sheetData sheetId="348">
        <row r="17">
          <cell r="AL17">
            <v>1.0529999999999999</v>
          </cell>
        </row>
      </sheetData>
      <sheetData sheetId="349">
        <row r="17">
          <cell r="AL17">
            <v>1.0529999999999999</v>
          </cell>
        </row>
      </sheetData>
      <sheetData sheetId="350">
        <row r="17">
          <cell r="AL17">
            <v>1.0529999999999999</v>
          </cell>
        </row>
      </sheetData>
      <sheetData sheetId="351">
        <row r="17">
          <cell r="AL17">
            <v>1.0529999999999999</v>
          </cell>
        </row>
      </sheetData>
      <sheetData sheetId="352">
        <row r="17">
          <cell r="AL17">
            <v>1.0529999999999999</v>
          </cell>
        </row>
      </sheetData>
      <sheetData sheetId="353">
        <row r="17">
          <cell r="AL17">
            <v>1.0529999999999999</v>
          </cell>
        </row>
      </sheetData>
      <sheetData sheetId="354">
        <row r="17">
          <cell r="AL17">
            <v>1.0529999999999999</v>
          </cell>
        </row>
      </sheetData>
      <sheetData sheetId="355">
        <row r="17">
          <cell r="AL17">
            <v>1.0529999999999999</v>
          </cell>
        </row>
      </sheetData>
      <sheetData sheetId="356">
        <row r="17">
          <cell r="AL17">
            <v>1.0529999999999999</v>
          </cell>
        </row>
      </sheetData>
      <sheetData sheetId="357">
        <row r="17">
          <cell r="AL17">
            <v>1.0529999999999999</v>
          </cell>
        </row>
      </sheetData>
      <sheetData sheetId="358">
        <row r="17">
          <cell r="AL17">
            <v>1.0529999999999999</v>
          </cell>
        </row>
      </sheetData>
      <sheetData sheetId="359">
        <row r="17">
          <cell r="AL17">
            <v>1.0529999999999999</v>
          </cell>
        </row>
      </sheetData>
      <sheetData sheetId="360">
        <row r="17">
          <cell r="AL17">
            <v>1.0529999999999999</v>
          </cell>
        </row>
      </sheetData>
      <sheetData sheetId="361">
        <row r="17">
          <cell r="AL17">
            <v>1.0529999999999999</v>
          </cell>
        </row>
      </sheetData>
      <sheetData sheetId="362">
        <row r="17">
          <cell r="AL17">
            <v>1.0529999999999999</v>
          </cell>
        </row>
      </sheetData>
      <sheetData sheetId="363">
        <row r="17">
          <cell r="AL17">
            <v>1.0529999999999999</v>
          </cell>
        </row>
      </sheetData>
      <sheetData sheetId="364">
        <row r="17">
          <cell r="AL17">
            <v>1.0529999999999999</v>
          </cell>
        </row>
      </sheetData>
      <sheetData sheetId="365">
        <row r="17">
          <cell r="AL17">
            <v>1.0529999999999999</v>
          </cell>
        </row>
      </sheetData>
      <sheetData sheetId="366">
        <row r="17">
          <cell r="AL17">
            <v>1.0529999999999999</v>
          </cell>
        </row>
      </sheetData>
      <sheetData sheetId="367">
        <row r="17">
          <cell r="AL17">
            <v>1.0529999999999999</v>
          </cell>
        </row>
      </sheetData>
      <sheetData sheetId="368">
        <row r="17">
          <cell r="AL17">
            <v>1.0529999999999999</v>
          </cell>
        </row>
      </sheetData>
      <sheetData sheetId="369">
        <row r="17">
          <cell r="AL17">
            <v>1.0529999999999999</v>
          </cell>
        </row>
      </sheetData>
      <sheetData sheetId="370">
        <row r="17">
          <cell r="AL17">
            <v>1.0529999999999999</v>
          </cell>
        </row>
      </sheetData>
      <sheetData sheetId="371">
        <row r="17">
          <cell r="AL17">
            <v>1.0529999999999999</v>
          </cell>
        </row>
      </sheetData>
      <sheetData sheetId="372">
        <row r="17">
          <cell r="AL17">
            <v>1.0529999999999999</v>
          </cell>
        </row>
      </sheetData>
      <sheetData sheetId="373">
        <row r="17">
          <cell r="AL17">
            <v>1.0529999999999999</v>
          </cell>
        </row>
      </sheetData>
      <sheetData sheetId="374">
        <row r="17">
          <cell r="AL17">
            <v>1.0529999999999999</v>
          </cell>
        </row>
      </sheetData>
      <sheetData sheetId="375">
        <row r="17">
          <cell r="AL17">
            <v>1.0529999999999999</v>
          </cell>
        </row>
      </sheetData>
      <sheetData sheetId="376">
        <row r="17">
          <cell r="AL17">
            <v>1.0529999999999999</v>
          </cell>
        </row>
      </sheetData>
      <sheetData sheetId="377">
        <row r="17">
          <cell r="AL17">
            <v>1.0529999999999999</v>
          </cell>
        </row>
      </sheetData>
      <sheetData sheetId="378">
        <row r="17">
          <cell r="AL17">
            <v>1.0529999999999999</v>
          </cell>
        </row>
      </sheetData>
      <sheetData sheetId="379">
        <row r="17">
          <cell r="AL17">
            <v>1.0529999999999999</v>
          </cell>
        </row>
      </sheetData>
      <sheetData sheetId="380">
        <row r="17">
          <cell r="AL17">
            <v>1.0529999999999999</v>
          </cell>
        </row>
      </sheetData>
      <sheetData sheetId="381">
        <row r="17">
          <cell r="AL17">
            <v>1.0529999999999999</v>
          </cell>
        </row>
      </sheetData>
      <sheetData sheetId="382">
        <row r="17">
          <cell r="AL17">
            <v>1.0529999999999999</v>
          </cell>
        </row>
      </sheetData>
      <sheetData sheetId="383">
        <row r="17">
          <cell r="AL17">
            <v>1.0529999999999999</v>
          </cell>
        </row>
      </sheetData>
      <sheetData sheetId="384">
        <row r="17">
          <cell r="AL17">
            <v>1.0529999999999999</v>
          </cell>
        </row>
      </sheetData>
      <sheetData sheetId="385">
        <row r="17">
          <cell r="AL17">
            <v>1.0529999999999999</v>
          </cell>
        </row>
      </sheetData>
      <sheetData sheetId="386">
        <row r="17">
          <cell r="AL17">
            <v>1.0529999999999999</v>
          </cell>
        </row>
      </sheetData>
      <sheetData sheetId="387">
        <row r="17">
          <cell r="AL17">
            <v>1.0529999999999999</v>
          </cell>
        </row>
      </sheetData>
      <sheetData sheetId="388">
        <row r="17">
          <cell r="AL17">
            <v>1.0529999999999999</v>
          </cell>
        </row>
      </sheetData>
      <sheetData sheetId="389">
        <row r="17">
          <cell r="AL17">
            <v>1.0529999999999999</v>
          </cell>
        </row>
      </sheetData>
      <sheetData sheetId="390">
        <row r="17">
          <cell r="AL17">
            <v>1.0529999999999999</v>
          </cell>
        </row>
      </sheetData>
      <sheetData sheetId="391">
        <row r="17">
          <cell r="AL17">
            <v>1.0529999999999999</v>
          </cell>
        </row>
      </sheetData>
      <sheetData sheetId="392">
        <row r="17">
          <cell r="AL17">
            <v>1.0529999999999999</v>
          </cell>
        </row>
      </sheetData>
      <sheetData sheetId="393">
        <row r="17">
          <cell r="AL17">
            <v>1.0529999999999999</v>
          </cell>
        </row>
      </sheetData>
      <sheetData sheetId="394">
        <row r="17">
          <cell r="AL17">
            <v>1.0529999999999999</v>
          </cell>
        </row>
      </sheetData>
      <sheetData sheetId="395">
        <row r="17">
          <cell r="AL17">
            <v>1.0529999999999999</v>
          </cell>
        </row>
      </sheetData>
      <sheetData sheetId="396">
        <row r="17">
          <cell r="AL17">
            <v>1.0529999999999999</v>
          </cell>
        </row>
      </sheetData>
      <sheetData sheetId="397">
        <row r="17">
          <cell r="AL17">
            <v>1.0529999999999999</v>
          </cell>
        </row>
      </sheetData>
      <sheetData sheetId="398">
        <row r="17">
          <cell r="AL17">
            <v>1.0529999999999999</v>
          </cell>
        </row>
      </sheetData>
      <sheetData sheetId="399">
        <row r="17">
          <cell r="AL17">
            <v>1.0529999999999999</v>
          </cell>
        </row>
      </sheetData>
      <sheetData sheetId="400">
        <row r="17">
          <cell r="AL17">
            <v>1.0529999999999999</v>
          </cell>
        </row>
      </sheetData>
      <sheetData sheetId="401">
        <row r="17">
          <cell r="AL17">
            <v>1.0529999999999999</v>
          </cell>
        </row>
      </sheetData>
      <sheetData sheetId="402">
        <row r="17">
          <cell r="AL17">
            <v>1.0529999999999999</v>
          </cell>
        </row>
      </sheetData>
      <sheetData sheetId="403">
        <row r="17">
          <cell r="AL17">
            <v>1.0529999999999999</v>
          </cell>
        </row>
      </sheetData>
      <sheetData sheetId="404">
        <row r="17">
          <cell r="AL17">
            <v>1.0529999999999999</v>
          </cell>
        </row>
      </sheetData>
      <sheetData sheetId="405">
        <row r="17">
          <cell r="AL17">
            <v>1.0529999999999999</v>
          </cell>
        </row>
      </sheetData>
      <sheetData sheetId="406">
        <row r="17">
          <cell r="AL17">
            <v>1.0529999999999999</v>
          </cell>
        </row>
      </sheetData>
      <sheetData sheetId="407">
        <row r="17">
          <cell r="AL17">
            <v>1.0529999999999999</v>
          </cell>
        </row>
      </sheetData>
      <sheetData sheetId="408">
        <row r="17">
          <cell r="AL17">
            <v>1.0529999999999999</v>
          </cell>
        </row>
      </sheetData>
      <sheetData sheetId="409">
        <row r="17">
          <cell r="AL17">
            <v>1.0529999999999999</v>
          </cell>
        </row>
      </sheetData>
      <sheetData sheetId="410">
        <row r="17">
          <cell r="AL17">
            <v>1.0529999999999999</v>
          </cell>
        </row>
      </sheetData>
      <sheetData sheetId="411">
        <row r="17">
          <cell r="AL17">
            <v>1.0529999999999999</v>
          </cell>
        </row>
      </sheetData>
      <sheetData sheetId="412">
        <row r="17">
          <cell r="AL17">
            <v>1.0529999999999999</v>
          </cell>
        </row>
      </sheetData>
      <sheetData sheetId="413">
        <row r="17">
          <cell r="AL17">
            <v>1.0529999999999999</v>
          </cell>
        </row>
      </sheetData>
      <sheetData sheetId="414">
        <row r="17">
          <cell r="AL17">
            <v>1.0529999999999999</v>
          </cell>
        </row>
      </sheetData>
      <sheetData sheetId="415">
        <row r="17">
          <cell r="AL17">
            <v>1.0529999999999999</v>
          </cell>
        </row>
      </sheetData>
      <sheetData sheetId="416">
        <row r="17">
          <cell r="AL17">
            <v>1.0529999999999999</v>
          </cell>
        </row>
      </sheetData>
      <sheetData sheetId="417"/>
      <sheetData sheetId="418"/>
      <sheetData sheetId="419"/>
      <sheetData sheetId="420">
        <row r="17">
          <cell r="AL17">
            <v>1.0529999999999999</v>
          </cell>
        </row>
      </sheetData>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sheetData sheetId="775">
        <row r="17">
          <cell r="AL17">
            <v>1.0529999999999999</v>
          </cell>
        </row>
      </sheetData>
      <sheetData sheetId="776"/>
      <sheetData sheetId="777"/>
      <sheetData sheetId="778"/>
      <sheetData sheetId="779"/>
      <sheetData sheetId="780"/>
      <sheetData sheetId="781"/>
      <sheetData sheetId="782">
        <row r="17">
          <cell r="AL17">
            <v>1.0529999999999999</v>
          </cell>
        </row>
      </sheetData>
      <sheetData sheetId="783"/>
      <sheetData sheetId="784"/>
      <sheetData sheetId="785"/>
      <sheetData sheetId="786"/>
      <sheetData sheetId="787"/>
      <sheetData sheetId="788"/>
      <sheetData sheetId="789">
        <row r="17">
          <cell r="AL17">
            <v>1.0529999999999999</v>
          </cell>
        </row>
      </sheetData>
      <sheetData sheetId="790"/>
      <sheetData sheetId="791"/>
      <sheetData sheetId="792">
        <row r="17">
          <cell r="AL17">
            <v>1.0529999999999999</v>
          </cell>
        </row>
      </sheetData>
      <sheetData sheetId="793"/>
      <sheetData sheetId="794"/>
      <sheetData sheetId="795"/>
      <sheetData sheetId="796">
        <row r="17">
          <cell r="AL17">
            <v>1.0529999999999999</v>
          </cell>
        </row>
      </sheetData>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B"/>
      <sheetName val="ADD"/>
      <sheetName val="SPP"/>
      <sheetName val="Ukur"/>
      <sheetName val="Sheet2"/>
      <sheetName val="ACWC"/>
      <sheetName val="BHN ANTI PENGE"/>
      <sheetName val="PRIME"/>
      <sheetName val="LPA"/>
      <sheetName val="LPB"/>
      <sheetName val="BADAN JLN"/>
      <sheetName val="C.A.P"/>
      <sheetName val="TACK COAT AC-WC"/>
      <sheetName val="CCO"/>
      <sheetName val="absen"/>
      <sheetName val="Daftar"/>
      <sheetName val="sampul "/>
      <sheetName val="surat"/>
      <sheetName val="UNDANGAN"/>
      <sheetName val="SPMK"/>
      <sheetName val="Sheet1"/>
    </sheetNames>
    <sheetDataSet>
      <sheetData sheetId="0">
        <row r="5">
          <cell r="B5" t="str">
            <v>PENINGKATAN RUAS JALAN PEMATANG JERING DUSUN IV DAN V KEC. SEI SUKA</v>
          </cell>
        </row>
        <row r="6">
          <cell r="B6" t="str">
            <v>CV. BONA</v>
          </cell>
        </row>
        <row r="7">
          <cell r="B7" t="str">
            <v>JL. AIR BERSIH UJUNG KOMP. DJA N0. 16, MEDAN</v>
          </cell>
        </row>
        <row r="10">
          <cell r="B10" t="str">
            <v>JL. AIR BERSIH UJUNG KOMP. DJA N0. 16, MEDAN</v>
          </cell>
        </row>
        <row r="12">
          <cell r="B12" t="str">
            <v>SUWANDI SURYA DHARMA TARIGAN</v>
          </cell>
        </row>
      </sheetData>
      <sheetData sheetId="1">
        <row r="41">
          <cell r="J41">
            <v>499938429.67725974</v>
          </cell>
        </row>
      </sheetData>
      <sheetData sheetId="2"/>
      <sheetData sheetId="3"/>
      <sheetData sheetId="4"/>
      <sheetData sheetId="5"/>
      <sheetData sheetId="6">
        <row r="3">
          <cell r="D3" t="str">
            <v>CV. BONA</v>
          </cell>
        </row>
      </sheetData>
      <sheetData sheetId="7"/>
      <sheetData sheetId="8"/>
      <sheetData sheetId="9">
        <row r="3">
          <cell r="D3" t="str">
            <v>CV. BONA</v>
          </cell>
        </row>
      </sheetData>
      <sheetData sheetId="10"/>
      <sheetData sheetId="11"/>
      <sheetData sheetId="12"/>
      <sheetData sheetId="13">
        <row r="118">
          <cell r="D118" t="str">
            <v>ASISSTEN DIREKSI LAPAPANGAN</v>
          </cell>
        </row>
      </sheetData>
      <sheetData sheetId="14">
        <row r="44">
          <cell r="AR44">
            <v>-98517958.436100006</v>
          </cell>
        </row>
      </sheetData>
      <sheetData sheetId="15">
        <row r="12">
          <cell r="B12" t="str">
            <v>SONDANG MANURUNG, ST</v>
          </cell>
        </row>
      </sheetData>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antitas &amp; Harga"/>
      <sheetName val="REKAP.VOL.PEKPU"/>
    </sheetNames>
    <sheetDataSet>
      <sheetData sheetId="0"/>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AR"/>
      <sheetName val="KULIT"/>
      <sheetName val="SRT.PNWR"/>
      <sheetName val="INFORM"/>
      <sheetName val="PENGLM"/>
      <sheetName val="SEJ"/>
      <sheetName val="CV"/>
      <sheetName val="REK.PRSN"/>
      <sheetName val="SRT.PRSN"/>
      <sheetName val="ALAT"/>
      <sheetName val="KEU"/>
      <sheetName val="Sheet1"/>
      <sheetName val="SENGK"/>
      <sheetName val="NERACA"/>
      <sheetName val="BANWAS"/>
      <sheetName val="SRT.PRNYT"/>
      <sheetName val="DIP"/>
      <sheetName val="EVAL."/>
    </sheetNames>
    <sheetDataSet>
      <sheetData sheetId="0">
        <row r="9">
          <cell r="D9" t="str">
            <v>CV USAHA KARYA BERSAMA</v>
          </cell>
        </row>
        <row r="12">
          <cell r="D12" t="str">
            <v>Kupang - Nusa Tenggara Timur</v>
          </cell>
        </row>
        <row r="13">
          <cell r="D13" t="str">
            <v>(0380)830191</v>
          </cell>
        </row>
        <row r="15">
          <cell r="D15" t="str">
            <v>RUDY SUSENO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GEDUNG"/>
      <sheetName val="COVER JALAN"/>
      <sheetName val="COVER AIR"/>
      <sheetName val="Menu"/>
      <sheetName val="Dashboard"/>
      <sheetName val="NERACA "/>
      <sheetName val="KD"/>
      <sheetName val="Simak"/>
      <sheetName val="01"/>
      <sheetName val="02"/>
      <sheetName val="03"/>
      <sheetName val="04"/>
      <sheetName val="05"/>
      <sheetName val="Sum.Est"/>
      <sheetName val="Est"/>
      <sheetName val="ANAL."/>
      <sheetName val="Break Mtrl"/>
      <sheetName val="Break Eq"/>
      <sheetName val="Hrg"/>
      <sheetName val="clrg"/>
      <sheetName val="glian"/>
      <sheetName val="timb"/>
      <sheetName val="pemb.sisa"/>
      <sheetName val="gblan"/>
      <sheetName val="pas.bt"/>
      <sheetName val="ples,siar"/>
      <sheetName val="bekis"/>
      <sheetName val="plgan"/>
      <sheetName val="btn"/>
      <sheetName val="jln"/>
      <sheetName val="Fas."/>
      <sheetName val="Bkran"/>
      <sheetName val="pintu"/>
      <sheetName val="p.sipan"/>
      <sheetName val="An.Rmh"/>
      <sheetName val="Rmh "/>
      <sheetName val="Jadwal Pelks"/>
      <sheetName val="metode  1"/>
      <sheetName val="metode 2"/>
      <sheetName val="metode 3"/>
      <sheetName val="metode 3 (2)"/>
      <sheetName val="flowchart4"/>
      <sheetName val="metode 5"/>
      <sheetName val="Analisa teknik "/>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LAMP"/>
      <sheetName val="RKP"/>
      <sheetName val="RAB"/>
      <sheetName val="ANAL"/>
      <sheetName val="MOS"/>
      <sheetName val="MPU"/>
      <sheetName val="SUBKON"/>
      <sheetName val="RKP-ANAL"/>
      <sheetName val="SKDL"/>
      <sheetName val="DAKON"/>
      <sheetName val="basic"/>
      <sheetName val="teknis"/>
      <sheetName val="PLANT"/>
      <sheetName val="ALAT"/>
      <sheetName val="61004"/>
      <sheetName val="61005"/>
      <sheetName val="61006"/>
      <sheetName val="61007"/>
      <sheetName val="61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N6">
            <v>1</v>
          </cell>
        </row>
        <row r="84">
          <cell r="J84">
            <v>64857</v>
          </cell>
        </row>
        <row r="94">
          <cell r="J94">
            <v>151528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2"/>
      <sheetName val="Rekap"/>
      <sheetName val="SPH"/>
      <sheetName val="Bill"/>
      <sheetName val="Daftar Harga Sa"/>
      <sheetName val="MOS"/>
      <sheetName val="Daft_Analisa"/>
      <sheetName val="Mobilisasi"/>
      <sheetName val="Mtd.JK"/>
      <sheetName val="Mtd.JG"/>
      <sheetName val="Plant"/>
      <sheetName val="Ch_List"/>
      <sheetName val="Alat"/>
      <sheetName val="Analat"/>
      <sheetName val="Analat 2"/>
      <sheetName val="Staff Inti"/>
      <sheetName val="Subkon"/>
      <sheetName val="Jadual"/>
      <sheetName val="Summary"/>
      <sheetName val="Harga S Dasar UNTUK IDISI"/>
      <sheetName val="isian"/>
      <sheetName val="2008"/>
    </sheetNames>
    <sheetDataSet>
      <sheetData sheetId="0" refreshError="1">
        <row r="1459">
          <cell r="B1459" t="str">
            <v xml:space="preserve">ANALISA HARGA SATUAN </v>
          </cell>
        </row>
        <row r="1461">
          <cell r="B1461" t="str">
            <v>PAKET PROYEK</v>
          </cell>
          <cell r="E1461" t="str">
            <v>:</v>
          </cell>
          <cell r="F1461" t="str">
            <v>KALIMANTAN TIMUR</v>
          </cell>
        </row>
        <row r="1463">
          <cell r="B1463" t="str">
            <v>JENIS PEKERJAAN</v>
          </cell>
          <cell r="E1463" t="str">
            <v>:</v>
          </cell>
          <cell r="F1463" t="str">
            <v>SOIL CEMENT (Mixing in Place dengan Tanah Existing)</v>
          </cell>
        </row>
        <row r="1464">
          <cell r="B1464" t="str">
            <v>SATUAN PEKERJAAN</v>
          </cell>
          <cell r="E1464" t="str">
            <v>:</v>
          </cell>
          <cell r="F1464" t="str">
            <v>Per M3</v>
          </cell>
        </row>
        <row r="1467">
          <cell r="H1467" t="str">
            <v>PERKIRAAN</v>
          </cell>
          <cell r="I1467" t="str">
            <v>HARGA</v>
          </cell>
          <cell r="J1467" t="str">
            <v>JUMLAH</v>
          </cell>
        </row>
        <row r="1468">
          <cell r="B1468" t="str">
            <v>No</v>
          </cell>
          <cell r="C1468" t="str">
            <v>KOMPONEN</v>
          </cell>
          <cell r="G1468" t="str">
            <v>SAT</v>
          </cell>
          <cell r="H1468" t="str">
            <v>KUANTITAS</v>
          </cell>
          <cell r="I1468" t="str">
            <v>SATUAN</v>
          </cell>
          <cell r="J1468" t="str">
            <v>HARGA</v>
          </cell>
        </row>
        <row r="1469">
          <cell r="I1469" t="str">
            <v>(Rp)</v>
          </cell>
          <cell r="J1469" t="str">
            <v>( Rp )</v>
          </cell>
        </row>
        <row r="1471">
          <cell r="B1471" t="str">
            <v>A</v>
          </cell>
          <cell r="D1471" t="str">
            <v>TENAGA KERJA</v>
          </cell>
        </row>
        <row r="1472">
          <cell r="B1472">
            <v>1</v>
          </cell>
          <cell r="D1472" t="str">
            <v xml:space="preserve">Pekerja </v>
          </cell>
          <cell r="G1472" t="str">
            <v>Jam</v>
          </cell>
          <cell r="H1472">
            <v>0.55300000000000005</v>
          </cell>
          <cell r="I1472">
            <v>4285.7142857142853</v>
          </cell>
          <cell r="J1472">
            <v>2370</v>
          </cell>
        </row>
        <row r="1473">
          <cell r="B1473">
            <v>2</v>
          </cell>
          <cell r="D1473" t="str">
            <v>Mandor</v>
          </cell>
          <cell r="G1473" t="str">
            <v>Jam</v>
          </cell>
          <cell r="H1473">
            <v>9.2166666666666675E-2</v>
          </cell>
          <cell r="I1473">
            <v>3571.4285714285716</v>
          </cell>
          <cell r="J1473">
            <v>329.16666666666669</v>
          </cell>
        </row>
        <row r="1476">
          <cell r="H1476" t="str">
            <v>JUMLAH HARGA TENAGA</v>
          </cell>
          <cell r="J1476">
            <v>2699.1666666666665</v>
          </cell>
        </row>
        <row r="1478">
          <cell r="B1478" t="str">
            <v>B</v>
          </cell>
          <cell r="D1478" t="str">
            <v>BAHAN</v>
          </cell>
        </row>
        <row r="1479">
          <cell r="B1479">
            <v>1</v>
          </cell>
          <cell r="D1479" t="str">
            <v>Semen (Bahan terpisah)</v>
          </cell>
          <cell r="G1479" t="str">
            <v>Ton</v>
          </cell>
          <cell r="H1479" t="str">
            <v>-</v>
          </cell>
          <cell r="I1479" t="str">
            <v>-</v>
          </cell>
          <cell r="J1479" t="str">
            <v>-</v>
          </cell>
        </row>
        <row r="1480">
          <cell r="B1480">
            <v>2</v>
          </cell>
          <cell r="D1480" t="str">
            <v>Terpal</v>
          </cell>
          <cell r="G1480" t="str">
            <v>M2</v>
          </cell>
          <cell r="H1480">
            <v>1E-3</v>
          </cell>
          <cell r="I1480">
            <v>75000</v>
          </cell>
          <cell r="J1480">
            <v>75</v>
          </cell>
        </row>
        <row r="1484">
          <cell r="H1484" t="str">
            <v>JUMLAH HARGA BAHAN</v>
          </cell>
          <cell r="J1484">
            <v>75</v>
          </cell>
        </row>
        <row r="1486">
          <cell r="B1486" t="str">
            <v>C</v>
          </cell>
          <cell r="D1486" t="str">
            <v>PERALATAN</v>
          </cell>
        </row>
        <row r="1487">
          <cell r="B1487">
            <v>1</v>
          </cell>
          <cell r="D1487" t="str">
            <v>Soil Stabilizer</v>
          </cell>
          <cell r="G1487" t="str">
            <v>Jam</v>
          </cell>
          <cell r="H1487">
            <v>8.0000000000000002E-3</v>
          </cell>
          <cell r="I1487">
            <v>2661907.2727272725</v>
          </cell>
          <cell r="J1487">
            <v>21295.258181818179</v>
          </cell>
        </row>
        <row r="1488">
          <cell r="B1488">
            <v>2</v>
          </cell>
          <cell r="D1488" t="str">
            <v>Water Tank Truck</v>
          </cell>
          <cell r="G1488" t="str">
            <v>Jam</v>
          </cell>
          <cell r="H1488">
            <v>7.4999999999999997E-3</v>
          </cell>
          <cell r="I1488">
            <v>34000</v>
          </cell>
          <cell r="J1488">
            <v>255</v>
          </cell>
        </row>
        <row r="1489">
          <cell r="B1489">
            <v>3</v>
          </cell>
          <cell r="D1489" t="str">
            <v>Pad foot Roller</v>
          </cell>
          <cell r="G1489" t="str">
            <v>Jam</v>
          </cell>
          <cell r="H1489">
            <v>0.02</v>
          </cell>
          <cell r="I1489">
            <v>280000</v>
          </cell>
          <cell r="J1489">
            <v>5600</v>
          </cell>
        </row>
        <row r="1490">
          <cell r="B1490">
            <v>4</v>
          </cell>
          <cell r="D1490" t="str">
            <v>Vibratory Roller</v>
          </cell>
          <cell r="G1490" t="str">
            <v>Jam</v>
          </cell>
          <cell r="H1490">
            <v>2.5000000000000001E-2</v>
          </cell>
          <cell r="I1490">
            <v>280000</v>
          </cell>
          <cell r="J1490">
            <v>7000</v>
          </cell>
        </row>
        <row r="1491">
          <cell r="B1491">
            <v>5</v>
          </cell>
          <cell r="D1491" t="str">
            <v>Pneumatic Tire Roller</v>
          </cell>
          <cell r="G1491" t="str">
            <v>Jam</v>
          </cell>
          <cell r="H1491">
            <v>2.5000000000000001E-2</v>
          </cell>
          <cell r="I1491">
            <v>280000</v>
          </cell>
          <cell r="J1491">
            <v>7000</v>
          </cell>
        </row>
        <row r="1492">
          <cell r="B1492">
            <v>6</v>
          </cell>
          <cell r="D1492" t="str">
            <v>Motor Grader</v>
          </cell>
          <cell r="G1492" t="str">
            <v>Jam</v>
          </cell>
          <cell r="H1492">
            <v>6.6666666666666671E-3</v>
          </cell>
          <cell r="I1492">
            <v>345500</v>
          </cell>
          <cell r="J1492">
            <v>2303.3333333333335</v>
          </cell>
        </row>
        <row r="1493">
          <cell r="B1493">
            <v>7</v>
          </cell>
          <cell r="D1493" t="str">
            <v>Alat Bantu</v>
          </cell>
          <cell r="G1493" t="str">
            <v>Ls</v>
          </cell>
          <cell r="H1493">
            <v>1</v>
          </cell>
          <cell r="I1493">
            <v>100</v>
          </cell>
          <cell r="J1493">
            <v>100</v>
          </cell>
        </row>
        <row r="1495">
          <cell r="H1495" t="str">
            <v>JUMLAH HARGA PERALATAN</v>
          </cell>
          <cell r="J1495">
            <v>43553.591515151515</v>
          </cell>
        </row>
        <row r="1497">
          <cell r="B1497" t="str">
            <v>D</v>
          </cell>
          <cell r="D1497" t="str">
            <v>JUMLAH ( A + B + C )</v>
          </cell>
          <cell r="J1497">
            <v>46327.758181818179</v>
          </cell>
        </row>
        <row r="1498">
          <cell r="B1498" t="str">
            <v>E</v>
          </cell>
          <cell r="D1498" t="str">
            <v>O/H + Jasa &amp; Keuntungan (15%)</v>
          </cell>
          <cell r="H1498" t="str">
            <v>:  15 % X D</v>
          </cell>
          <cell r="J1498">
            <v>6949.1637272727266</v>
          </cell>
        </row>
        <row r="1499">
          <cell r="B1499" t="str">
            <v>F</v>
          </cell>
          <cell r="D1499" t="str">
            <v xml:space="preserve">HARGA SATUAN PEKERJAAN </v>
          </cell>
          <cell r="H1499" t="str">
            <v>:  ( D + E )</v>
          </cell>
          <cell r="J1499">
            <v>53276.921909090903</v>
          </cell>
        </row>
        <row r="1500">
          <cell r="B1500" t="str">
            <v>G</v>
          </cell>
          <cell r="D1500" t="str">
            <v>DIBULATKAN</v>
          </cell>
          <cell r="J1500">
            <v>53277</v>
          </cell>
        </row>
        <row r="1503">
          <cell r="B1503" t="str">
            <v xml:space="preserve">ANALISA HARGA SATUAN </v>
          </cell>
        </row>
        <row r="1505">
          <cell r="B1505" t="str">
            <v>PAKET PROYEK</v>
          </cell>
          <cell r="E1505" t="str">
            <v>:</v>
          </cell>
          <cell r="F1505" t="str">
            <v>KALIMANTAN TIMUR</v>
          </cell>
        </row>
        <row r="1507">
          <cell r="B1507" t="str">
            <v>JENIS PEKERJAAN</v>
          </cell>
          <cell r="E1507" t="str">
            <v>:</v>
          </cell>
          <cell r="F1507" t="str">
            <v>CEMENT FOR SOIL CEMENT</v>
          </cell>
        </row>
        <row r="1508">
          <cell r="B1508" t="str">
            <v>SATUAN PEKERJAAN</v>
          </cell>
          <cell r="E1508" t="str">
            <v>:</v>
          </cell>
          <cell r="F1508" t="str">
            <v>Per Ton</v>
          </cell>
        </row>
        <row r="1511">
          <cell r="H1511" t="str">
            <v>PERKIRAAN</v>
          </cell>
          <cell r="I1511" t="str">
            <v>HARGA</v>
          </cell>
          <cell r="J1511" t="str">
            <v>JUMLAH</v>
          </cell>
        </row>
        <row r="1512">
          <cell r="B1512" t="str">
            <v>No</v>
          </cell>
          <cell r="C1512" t="str">
            <v>KOMPONEN</v>
          </cell>
          <cell r="G1512" t="str">
            <v>SAT</v>
          </cell>
          <cell r="H1512" t="str">
            <v>KUANTITAS</v>
          </cell>
          <cell r="I1512" t="str">
            <v>SATUAN</v>
          </cell>
          <cell r="J1512" t="str">
            <v>HARGA</v>
          </cell>
        </row>
        <row r="1513">
          <cell r="I1513" t="str">
            <v>(Rp)</v>
          </cell>
          <cell r="J1513" t="str">
            <v>( Rp )</v>
          </cell>
        </row>
        <row r="1515">
          <cell r="B1515" t="str">
            <v>A</v>
          </cell>
          <cell r="D1515" t="str">
            <v>TENAGA KERJA</v>
          </cell>
        </row>
        <row r="1516">
          <cell r="B1516">
            <v>1</v>
          </cell>
          <cell r="D1516" t="str">
            <v xml:space="preserve">Pekerja </v>
          </cell>
          <cell r="G1516" t="str">
            <v>Jam</v>
          </cell>
          <cell r="H1516">
            <v>7.880217209690894</v>
          </cell>
          <cell r="I1516">
            <v>4285.7142857142853</v>
          </cell>
          <cell r="J1516">
            <v>33772.359470103831</v>
          </cell>
        </row>
        <row r="1517">
          <cell r="B1517">
            <v>2</v>
          </cell>
          <cell r="D1517" t="str">
            <v>Mandor</v>
          </cell>
          <cell r="G1517" t="str">
            <v>Jam</v>
          </cell>
          <cell r="H1517">
            <v>0.98502715121136175</v>
          </cell>
          <cell r="I1517">
            <v>3571.4285714285716</v>
          </cell>
          <cell r="J1517">
            <v>3517.9541114691492</v>
          </cell>
        </row>
        <row r="1520">
          <cell r="H1520" t="str">
            <v>JUMLAH HARGA TENAGA</v>
          </cell>
          <cell r="J1520">
            <v>37290.313581572977</v>
          </cell>
        </row>
        <row r="1522">
          <cell r="B1522" t="str">
            <v>B</v>
          </cell>
          <cell r="D1522" t="str">
            <v>BAHAN</v>
          </cell>
        </row>
        <row r="1523">
          <cell r="B1523">
            <v>1</v>
          </cell>
          <cell r="D1523" t="str">
            <v>Semen</v>
          </cell>
          <cell r="G1523" t="str">
            <v>Ton</v>
          </cell>
          <cell r="H1523">
            <v>1000</v>
          </cell>
          <cell r="I1523">
            <v>21000</v>
          </cell>
          <cell r="J1523">
            <v>21000000</v>
          </cell>
        </row>
        <row r="1524">
          <cell r="B1524">
            <v>2</v>
          </cell>
          <cell r="D1524" t="str">
            <v>Silo Induk di Pelabuhan</v>
          </cell>
          <cell r="G1524" t="str">
            <v>Bh</v>
          </cell>
          <cell r="H1524">
            <v>5.7142857142857143E-3</v>
          </cell>
          <cell r="I1524">
            <v>67336.363636363632</v>
          </cell>
          <cell r="J1524">
            <v>384.77922077922074</v>
          </cell>
        </row>
        <row r="1525">
          <cell r="B1525">
            <v>3</v>
          </cell>
          <cell r="D1525" t="str">
            <v>Truck Capsule</v>
          </cell>
          <cell r="G1525" t="str">
            <v>Jam</v>
          </cell>
          <cell r="H1525">
            <v>4.5833333333333323E-2</v>
          </cell>
          <cell r="I1525">
            <v>227401.81818181818</v>
          </cell>
          <cell r="J1525">
            <v>10422.58333333333</v>
          </cell>
        </row>
        <row r="1526">
          <cell r="D1526" t="str">
            <v xml:space="preserve"> (angkut semen dr Pelab ke Silo Induk)</v>
          </cell>
        </row>
        <row r="1528">
          <cell r="H1528" t="str">
            <v>JUMLAH HARGA BAHAN</v>
          </cell>
          <cell r="J1528">
            <v>21010807.362554111</v>
          </cell>
        </row>
        <row r="1530">
          <cell r="B1530" t="str">
            <v>C</v>
          </cell>
          <cell r="D1530" t="str">
            <v>PERALATAN</v>
          </cell>
        </row>
        <row r="1531">
          <cell r="B1531">
            <v>1</v>
          </cell>
          <cell r="D1531" t="str">
            <v>Truck Capsule (dr Silo Induk - Silo Lapgn)</v>
          </cell>
          <cell r="G1531" t="str">
            <v>Jam</v>
          </cell>
          <cell r="H1531">
            <v>0.48333333333333328</v>
          </cell>
          <cell r="I1531">
            <v>227401.81818181818</v>
          </cell>
          <cell r="J1531">
            <v>109910.87878787877</v>
          </cell>
        </row>
        <row r="1532">
          <cell r="B1532">
            <v>2</v>
          </cell>
          <cell r="D1532" t="str">
            <v>Silo Lapangan</v>
          </cell>
          <cell r="G1532" t="str">
            <v>Bh</v>
          </cell>
          <cell r="H1532">
            <v>2.5000000000000001E-2</v>
          </cell>
          <cell r="I1532">
            <v>13467.272727272726</v>
          </cell>
          <cell r="J1532">
            <v>336.68181818181819</v>
          </cell>
        </row>
        <row r="1533">
          <cell r="B1533">
            <v>3</v>
          </cell>
          <cell r="D1533" t="str">
            <v>Truck Capsule (dr Silo Lapgn - Lok. Pek.)</v>
          </cell>
          <cell r="G1533" t="str">
            <v>Jam</v>
          </cell>
          <cell r="H1533">
            <v>0.42514619883040938</v>
          </cell>
          <cell r="I1533">
            <v>227401.81818181818</v>
          </cell>
          <cell r="J1533">
            <v>96679.018607123871</v>
          </cell>
        </row>
        <row r="1535">
          <cell r="H1535" t="str">
            <v>JUMLAH HARGA PERALATAN</v>
          </cell>
          <cell r="J1535">
            <v>206926.57921318448</v>
          </cell>
        </row>
        <row r="1537">
          <cell r="B1537" t="str">
            <v>D</v>
          </cell>
          <cell r="D1537" t="str">
            <v>JUMLAH ( A + B + C )</v>
          </cell>
          <cell r="J1537">
            <v>21255024.255348869</v>
          </cell>
        </row>
        <row r="1538">
          <cell r="B1538" t="str">
            <v>E</v>
          </cell>
          <cell r="D1538" t="str">
            <v>O/H + Jasa &amp; Keuntungan (15%)</v>
          </cell>
          <cell r="H1538" t="str">
            <v>:  15 % X D</v>
          </cell>
          <cell r="J1538">
            <v>3188253.6383023304</v>
          </cell>
        </row>
        <row r="1539">
          <cell r="B1539" t="str">
            <v>F</v>
          </cell>
          <cell r="D1539" t="str">
            <v xml:space="preserve">HARGA SATUAN PEKERJAAN </v>
          </cell>
          <cell r="H1539" t="str">
            <v>:  ( D + E )</v>
          </cell>
          <cell r="J1539">
            <v>24443277.893651199</v>
          </cell>
        </row>
        <row r="1540">
          <cell r="B1540" t="str">
            <v>G</v>
          </cell>
          <cell r="D1540" t="str">
            <v>DIBULATKAN</v>
          </cell>
          <cell r="J1540">
            <v>24443278</v>
          </cell>
        </row>
        <row r="1543">
          <cell r="B1543" t="str">
            <v xml:space="preserve">ANALISA HARGA SATUAN </v>
          </cell>
        </row>
        <row r="1545">
          <cell r="B1545" t="str">
            <v>PAKET PROYEK</v>
          </cell>
          <cell r="E1545" t="str">
            <v>:</v>
          </cell>
          <cell r="F1545" t="str">
            <v>KALIMANTAN TIMUR</v>
          </cell>
        </row>
        <row r="1547">
          <cell r="B1547" t="str">
            <v>JENIS PEKERJAAN</v>
          </cell>
          <cell r="E1547" t="str">
            <v>:</v>
          </cell>
          <cell r="F1547" t="str">
            <v>SOIL CEMENT (Mixing in Place dengan Tanah Existing termasuk semen)</v>
          </cell>
        </row>
        <row r="1548">
          <cell r="B1548" t="str">
            <v>SATUAN PEKERJAAN</v>
          </cell>
          <cell r="E1548" t="str">
            <v>:</v>
          </cell>
          <cell r="F1548" t="str">
            <v>Per M3</v>
          </cell>
        </row>
        <row r="1551">
          <cell r="H1551" t="str">
            <v>PERKIRAAN</v>
          </cell>
          <cell r="I1551" t="str">
            <v>HARGA</v>
          </cell>
          <cell r="J1551" t="str">
            <v>JUMLAH</v>
          </cell>
        </row>
        <row r="1552">
          <cell r="B1552" t="str">
            <v>No</v>
          </cell>
          <cell r="C1552" t="str">
            <v>KOMPONEN</v>
          </cell>
          <cell r="G1552" t="str">
            <v>SAT</v>
          </cell>
          <cell r="H1552" t="str">
            <v>KUANTITAS</v>
          </cell>
          <cell r="I1552" t="str">
            <v>SATUAN</v>
          </cell>
          <cell r="J1552" t="str">
            <v>HARGA</v>
          </cell>
        </row>
        <row r="1553">
          <cell r="I1553" t="str">
            <v>(Rp)</v>
          </cell>
          <cell r="J1553" t="str">
            <v>( Rp )</v>
          </cell>
        </row>
        <row r="1555">
          <cell r="B1555" t="str">
            <v>A</v>
          </cell>
          <cell r="D1555" t="str">
            <v>TENAGA KERJA</v>
          </cell>
        </row>
        <row r="1556">
          <cell r="B1556">
            <v>1</v>
          </cell>
          <cell r="D1556" t="str">
            <v xml:space="preserve">Pekerja </v>
          </cell>
          <cell r="G1556" t="str">
            <v>Jam</v>
          </cell>
          <cell r="H1556">
            <v>0.55300000000000005</v>
          </cell>
          <cell r="I1556">
            <v>4285.7142857142853</v>
          </cell>
          <cell r="J1556">
            <v>2370</v>
          </cell>
        </row>
        <row r="1557">
          <cell r="B1557">
            <v>2</v>
          </cell>
          <cell r="D1557" t="str">
            <v>Mandor</v>
          </cell>
          <cell r="G1557" t="str">
            <v>Jam</v>
          </cell>
          <cell r="H1557">
            <v>9.2166666666666675E-2</v>
          </cell>
          <cell r="I1557">
            <v>3571.4285714285716</v>
          </cell>
          <cell r="J1557">
            <v>329.16666666666669</v>
          </cell>
        </row>
        <row r="1560">
          <cell r="H1560" t="str">
            <v>JUMLAH HARGA TENAGA</v>
          </cell>
          <cell r="J1560">
            <v>2699.1666666666665</v>
          </cell>
        </row>
        <row r="1562">
          <cell r="B1562" t="str">
            <v>B</v>
          </cell>
          <cell r="D1562" t="str">
            <v>BAHAN</v>
          </cell>
        </row>
        <row r="1563">
          <cell r="B1563">
            <v>1</v>
          </cell>
          <cell r="D1563" t="str">
            <v>Semen</v>
          </cell>
          <cell r="G1563" t="str">
            <v>Kg</v>
          </cell>
          <cell r="H1563">
            <v>227.99295774647894</v>
          </cell>
          <cell r="I1563">
            <v>21255.024255348868</v>
          </cell>
          <cell r="J1563">
            <v>4845995.8469501389</v>
          </cell>
        </row>
        <row r="1564">
          <cell r="B1564">
            <v>2</v>
          </cell>
          <cell r="D1564" t="str">
            <v>Terpal</v>
          </cell>
          <cell r="G1564" t="str">
            <v>M2</v>
          </cell>
          <cell r="H1564">
            <v>1E-3</v>
          </cell>
          <cell r="I1564">
            <v>75000</v>
          </cell>
          <cell r="J1564">
            <v>75</v>
          </cell>
        </row>
        <row r="1568">
          <cell r="H1568" t="str">
            <v>JUMLAH HARGA BAHAN</v>
          </cell>
          <cell r="J1568">
            <v>4846070.8469501389</v>
          </cell>
        </row>
        <row r="1570">
          <cell r="B1570" t="str">
            <v>C</v>
          </cell>
          <cell r="D1570" t="str">
            <v>PERALATAN</v>
          </cell>
        </row>
        <row r="1571">
          <cell r="B1571">
            <v>1</v>
          </cell>
          <cell r="D1571" t="str">
            <v>Soil Stabilizer</v>
          </cell>
          <cell r="G1571" t="str">
            <v>Jam</v>
          </cell>
          <cell r="H1571">
            <v>8.0000000000000002E-3</v>
          </cell>
          <cell r="I1571">
            <v>2661907.2727272725</v>
          </cell>
          <cell r="J1571">
            <v>21295.258181818179</v>
          </cell>
        </row>
        <row r="1572">
          <cell r="B1572">
            <v>2</v>
          </cell>
          <cell r="D1572" t="str">
            <v>Water Tank Truck</v>
          </cell>
          <cell r="G1572" t="str">
            <v>Jam</v>
          </cell>
          <cell r="H1572">
            <v>7.4999999999999997E-3</v>
          </cell>
          <cell r="I1572">
            <v>34000</v>
          </cell>
          <cell r="J1572">
            <v>255</v>
          </cell>
        </row>
        <row r="1573">
          <cell r="B1573">
            <v>3</v>
          </cell>
          <cell r="D1573" t="str">
            <v>Pad foot Roller</v>
          </cell>
          <cell r="G1573" t="str">
            <v>Jam</v>
          </cell>
          <cell r="H1573">
            <v>0.02</v>
          </cell>
          <cell r="I1573">
            <v>280000</v>
          </cell>
          <cell r="J1573">
            <v>5600</v>
          </cell>
        </row>
        <row r="1574">
          <cell r="B1574">
            <v>4</v>
          </cell>
          <cell r="D1574" t="str">
            <v>Vibratory Roller</v>
          </cell>
          <cell r="G1574" t="str">
            <v>Jam</v>
          </cell>
          <cell r="H1574">
            <v>2.5000000000000001E-2</v>
          </cell>
          <cell r="I1574">
            <v>280000</v>
          </cell>
          <cell r="J1574">
            <v>7000</v>
          </cell>
        </row>
        <row r="1575">
          <cell r="B1575">
            <v>5</v>
          </cell>
          <cell r="D1575" t="str">
            <v>Pneumatic Tire Roller</v>
          </cell>
          <cell r="G1575" t="str">
            <v>Jam</v>
          </cell>
          <cell r="H1575">
            <v>2.5000000000000001E-2</v>
          </cell>
          <cell r="I1575">
            <v>280000</v>
          </cell>
          <cell r="J1575">
            <v>7000</v>
          </cell>
        </row>
        <row r="1576">
          <cell r="B1576">
            <v>6</v>
          </cell>
          <cell r="D1576" t="str">
            <v>Motor Grader</v>
          </cell>
          <cell r="G1576" t="str">
            <v>Jam</v>
          </cell>
          <cell r="H1576">
            <v>6.6666666666666671E-3</v>
          </cell>
          <cell r="I1576">
            <v>345500</v>
          </cell>
          <cell r="J1576">
            <v>2303.3333333333335</v>
          </cell>
        </row>
        <row r="1577">
          <cell r="B1577">
            <v>7</v>
          </cell>
          <cell r="D1577" t="str">
            <v>Alat Bantu</v>
          </cell>
          <cell r="G1577" t="str">
            <v>Ls</v>
          </cell>
          <cell r="H1577">
            <v>1</v>
          </cell>
          <cell r="I1577">
            <v>100</v>
          </cell>
          <cell r="J1577">
            <v>100</v>
          </cell>
        </row>
        <row r="1579">
          <cell r="H1579" t="str">
            <v>JUMLAH HARGA PERALATAN</v>
          </cell>
          <cell r="J1579">
            <v>43553.591515151515</v>
          </cell>
        </row>
        <row r="1581">
          <cell r="B1581" t="str">
            <v>D</v>
          </cell>
          <cell r="D1581" t="str">
            <v>JUMLAH ( A + B + C )</v>
          </cell>
          <cell r="J1581">
            <v>4892323.6051319577</v>
          </cell>
        </row>
        <row r="1582">
          <cell r="B1582" t="str">
            <v>E</v>
          </cell>
          <cell r="D1582" t="str">
            <v>O/H + Jasa &amp; Keuntungan (15%)</v>
          </cell>
          <cell r="H1582" t="str">
            <v>:  15 % X D</v>
          </cell>
          <cell r="J1582">
            <v>733848.54076979368</v>
          </cell>
        </row>
        <row r="1583">
          <cell r="B1583" t="str">
            <v>F</v>
          </cell>
          <cell r="D1583" t="str">
            <v xml:space="preserve">HARGA SATUAN PEKERJAAN </v>
          </cell>
          <cell r="H1583" t="str">
            <v>:  ( D + E )</v>
          </cell>
          <cell r="J1583">
            <v>5626172.1459017517</v>
          </cell>
        </row>
        <row r="1584">
          <cell r="B1584" t="str">
            <v>G</v>
          </cell>
          <cell r="D1584" t="str">
            <v>DIBULATKAN</v>
          </cell>
          <cell r="J1584">
            <v>5626172</v>
          </cell>
        </row>
        <row r="1587">
          <cell r="B1587" t="str">
            <v xml:space="preserve">ANALISA HARGA SATUAN </v>
          </cell>
        </row>
        <row r="1589">
          <cell r="B1589" t="str">
            <v>PAKET PROYEK</v>
          </cell>
          <cell r="E1589" t="str">
            <v>:</v>
          </cell>
          <cell r="F1589" t="str">
            <v>KALIMANTAN TIMUR</v>
          </cell>
        </row>
        <row r="1591">
          <cell r="B1591" t="str">
            <v>JENIS PEKERJAAN</v>
          </cell>
          <cell r="E1591" t="str">
            <v>:</v>
          </cell>
          <cell r="F1591" t="str">
            <v>SOIL FOR SOIL CEMENT</v>
          </cell>
        </row>
        <row r="1592">
          <cell r="B1592" t="str">
            <v>SATUAN PEKERJAAN</v>
          </cell>
          <cell r="E1592" t="str">
            <v>:</v>
          </cell>
          <cell r="F1592" t="str">
            <v>Per m3</v>
          </cell>
        </row>
        <row r="1595">
          <cell r="H1595" t="str">
            <v>PERKIRAAN</v>
          </cell>
          <cell r="I1595" t="str">
            <v>HARGA</v>
          </cell>
          <cell r="J1595" t="str">
            <v>JUMLAH</v>
          </cell>
        </row>
        <row r="1596">
          <cell r="B1596" t="str">
            <v>No</v>
          </cell>
          <cell r="C1596" t="str">
            <v>KOMPONEN</v>
          </cell>
          <cell r="G1596" t="str">
            <v>SAT</v>
          </cell>
          <cell r="H1596" t="str">
            <v>KUANTITAS</v>
          </cell>
          <cell r="I1596" t="str">
            <v>SATUAN</v>
          </cell>
          <cell r="J1596" t="str">
            <v>HARGA</v>
          </cell>
        </row>
        <row r="1597">
          <cell r="I1597" t="str">
            <v>(Rp)</v>
          </cell>
          <cell r="J1597" t="str">
            <v>( Rp )</v>
          </cell>
        </row>
        <row r="1599">
          <cell r="B1599" t="str">
            <v>A</v>
          </cell>
          <cell r="D1599" t="str">
            <v>TENAGA KERJA</v>
          </cell>
        </row>
        <row r="1600">
          <cell r="B1600">
            <v>1</v>
          </cell>
          <cell r="D1600" t="str">
            <v xml:space="preserve">Pekerja </v>
          </cell>
          <cell r="G1600" t="str">
            <v>Jam</v>
          </cell>
          <cell r="H1600">
            <v>0.10158730158730159</v>
          </cell>
          <cell r="I1600">
            <v>4285.7142857142853</v>
          </cell>
          <cell r="J1600">
            <v>435.37414965986392</v>
          </cell>
        </row>
        <row r="1601">
          <cell r="B1601">
            <v>2</v>
          </cell>
          <cell r="D1601" t="str">
            <v>Mandor</v>
          </cell>
          <cell r="G1601" t="str">
            <v>Jam</v>
          </cell>
          <cell r="H1601">
            <v>2.5396825396825397E-2</v>
          </cell>
          <cell r="I1601">
            <v>3571.4285714285716</v>
          </cell>
          <cell r="J1601">
            <v>90.702947845804985</v>
          </cell>
        </row>
        <row r="1604">
          <cell r="H1604" t="str">
            <v>JUMLAH HARGA TENAGA</v>
          </cell>
          <cell r="J1604">
            <v>526.07709750566892</v>
          </cell>
        </row>
        <row r="1606">
          <cell r="B1606" t="str">
            <v>B</v>
          </cell>
          <cell r="D1606" t="str">
            <v>BAHAN</v>
          </cell>
        </row>
        <row r="1607">
          <cell r="B1607">
            <v>1</v>
          </cell>
          <cell r="D1607" t="str">
            <v>Tanah untuk soil semen</v>
          </cell>
          <cell r="G1607" t="str">
            <v>M3</v>
          </cell>
          <cell r="H1607">
            <v>1.2</v>
          </cell>
          <cell r="I1607">
            <v>7000</v>
          </cell>
          <cell r="J1607">
            <v>8400</v>
          </cell>
        </row>
        <row r="1609">
          <cell r="H1609" t="str">
            <v>JUMLAH HARGA BAHAN</v>
          </cell>
          <cell r="J1609">
            <v>8400</v>
          </cell>
        </row>
        <row r="1611">
          <cell r="B1611" t="str">
            <v>C</v>
          </cell>
          <cell r="D1611" t="str">
            <v>PERALATAN</v>
          </cell>
        </row>
        <row r="1612">
          <cell r="B1612">
            <v>1</v>
          </cell>
          <cell r="D1612" t="str">
            <v>Excavator</v>
          </cell>
          <cell r="G1612" t="str">
            <v>Jam</v>
          </cell>
          <cell r="H1612">
            <v>1.4285714285714285E-2</v>
          </cell>
          <cell r="I1612">
            <v>354000</v>
          </cell>
          <cell r="J1612">
            <v>5057.1428571428569</v>
          </cell>
        </row>
        <row r="1613">
          <cell r="B1613">
            <v>2</v>
          </cell>
          <cell r="D1613" t="str">
            <v>Dump Truck</v>
          </cell>
          <cell r="G1613" t="str">
            <v>Jam</v>
          </cell>
          <cell r="H1613">
            <v>0.26904761904761904</v>
          </cell>
          <cell r="I1613">
            <v>194500</v>
          </cell>
          <cell r="J1613">
            <v>52329.761904761901</v>
          </cell>
        </row>
        <row r="1614">
          <cell r="B1614">
            <v>3</v>
          </cell>
          <cell r="D1614" t="str">
            <v>Wheel Loader</v>
          </cell>
          <cell r="G1614" t="str">
            <v>Jam</v>
          </cell>
          <cell r="H1614">
            <v>1.1111111111111112E-2</v>
          </cell>
          <cell r="I1614">
            <v>301500</v>
          </cell>
          <cell r="J1614">
            <v>3350</v>
          </cell>
        </row>
        <row r="1616">
          <cell r="H1616" t="str">
            <v>JUMLAH HARGA PERALATAN</v>
          </cell>
          <cell r="J1616">
            <v>60736.904761904756</v>
          </cell>
        </row>
        <row r="1618">
          <cell r="B1618" t="str">
            <v>D</v>
          </cell>
          <cell r="D1618" t="str">
            <v>JUMLAH ( A + B + C )</v>
          </cell>
          <cell r="J1618">
            <v>69662.981859410429</v>
          </cell>
        </row>
        <row r="1619">
          <cell r="B1619" t="str">
            <v>E</v>
          </cell>
          <cell r="D1619" t="str">
            <v>O/H + Jasa &amp; Keuntungan (15%)</v>
          </cell>
          <cell r="H1619" t="str">
            <v>:  15 % X D</v>
          </cell>
          <cell r="J1619">
            <v>10449.447278911564</v>
          </cell>
        </row>
        <row r="1620">
          <cell r="B1620" t="str">
            <v>F</v>
          </cell>
          <cell r="D1620" t="str">
            <v xml:space="preserve">HARGA SATUAN PEKERJAAN </v>
          </cell>
          <cell r="H1620" t="str">
            <v>:  ( D + E )</v>
          </cell>
          <cell r="J1620">
            <v>80112.429138321997</v>
          </cell>
        </row>
        <row r="1621">
          <cell r="B1621" t="str">
            <v>G</v>
          </cell>
          <cell r="D1621" t="str">
            <v>DIBULATKAN</v>
          </cell>
          <cell r="J1621">
            <v>80112</v>
          </cell>
        </row>
        <row r="1624">
          <cell r="B1624" t="str">
            <v xml:space="preserve">ANALISA HARGA SATUAN </v>
          </cell>
        </row>
        <row r="1626">
          <cell r="B1626" t="str">
            <v>PAKET PROYEK</v>
          </cell>
          <cell r="E1626" t="str">
            <v>:</v>
          </cell>
          <cell r="F1626" t="str">
            <v>KALIMANTAN TIMUR</v>
          </cell>
        </row>
        <row r="1628">
          <cell r="B1628" t="str">
            <v>JENIS PEKERJAAN</v>
          </cell>
          <cell r="E1628" t="str">
            <v>:</v>
          </cell>
          <cell r="F1628" t="str">
            <v>SOIL CEMENT (Rise Up dengan material tanah import termasuk semen)</v>
          </cell>
        </row>
        <row r="1629">
          <cell r="B1629" t="str">
            <v>SATUAN PEKERJAAN</v>
          </cell>
          <cell r="E1629" t="str">
            <v>:</v>
          </cell>
          <cell r="F1629" t="str">
            <v>Per M3</v>
          </cell>
        </row>
        <row r="1632">
          <cell r="H1632" t="str">
            <v>PERKIRAAN</v>
          </cell>
          <cell r="I1632" t="str">
            <v>HARGA</v>
          </cell>
          <cell r="J1632" t="str">
            <v>JUMLAH</v>
          </cell>
        </row>
        <row r="1633">
          <cell r="B1633" t="str">
            <v>No</v>
          </cell>
          <cell r="C1633" t="str">
            <v>KOMPONEN</v>
          </cell>
          <cell r="G1633" t="str">
            <v>SAT</v>
          </cell>
          <cell r="H1633" t="str">
            <v>KUANTITAS</v>
          </cell>
          <cell r="I1633" t="str">
            <v>SATUAN</v>
          </cell>
          <cell r="J1633" t="str">
            <v>HARGA</v>
          </cell>
        </row>
        <row r="1634">
          <cell r="I1634" t="str">
            <v>(Rp)</v>
          </cell>
          <cell r="J1634" t="str">
            <v>( Rp )</v>
          </cell>
        </row>
        <row r="1636">
          <cell r="B1636" t="str">
            <v>A</v>
          </cell>
          <cell r="D1636" t="str">
            <v>TENAGA KERJA</v>
          </cell>
        </row>
        <row r="1637">
          <cell r="B1637">
            <v>1</v>
          </cell>
          <cell r="D1637" t="str">
            <v xml:space="preserve">Pekerja </v>
          </cell>
          <cell r="G1637" t="str">
            <v>Jam</v>
          </cell>
          <cell r="H1637">
            <v>0.55300000000000005</v>
          </cell>
          <cell r="I1637">
            <v>4285.7142857142853</v>
          </cell>
          <cell r="J1637">
            <v>2370</v>
          </cell>
        </row>
        <row r="1638">
          <cell r="B1638">
            <v>2</v>
          </cell>
          <cell r="D1638" t="str">
            <v>Mandor</v>
          </cell>
          <cell r="G1638" t="str">
            <v>Jam</v>
          </cell>
          <cell r="H1638">
            <v>9.2166666666666675E-2</v>
          </cell>
          <cell r="I1638">
            <v>3571.4285714285716</v>
          </cell>
          <cell r="J1638">
            <v>329.16666666666669</v>
          </cell>
        </row>
        <row r="1641">
          <cell r="H1641" t="str">
            <v>JUMLAH HARGA TENAGA</v>
          </cell>
          <cell r="J1641">
            <v>2699.1666666666665</v>
          </cell>
        </row>
        <row r="1643">
          <cell r="B1643" t="str">
            <v>B</v>
          </cell>
          <cell r="D1643" t="str">
            <v>BAHAN</v>
          </cell>
        </row>
        <row r="1644">
          <cell r="B1644">
            <v>1</v>
          </cell>
          <cell r="D1644" t="str">
            <v>Semen</v>
          </cell>
          <cell r="G1644" t="str">
            <v>Kg</v>
          </cell>
          <cell r="H1644">
            <v>227.99295774647894</v>
          </cell>
          <cell r="I1644">
            <v>21255.024255348868</v>
          </cell>
          <cell r="J1644">
            <v>4845995.8469501389</v>
          </cell>
        </row>
        <row r="1645">
          <cell r="B1645">
            <v>2</v>
          </cell>
          <cell r="D1645" t="str">
            <v>Terpal</v>
          </cell>
          <cell r="G1645" t="str">
            <v>M2</v>
          </cell>
          <cell r="H1645">
            <v>1E-3</v>
          </cell>
          <cell r="I1645">
            <v>75000</v>
          </cell>
          <cell r="J1645">
            <v>75</v>
          </cell>
        </row>
        <row r="1646">
          <cell r="B1646">
            <v>3</v>
          </cell>
          <cell r="D1646" t="str">
            <v>Tanah untuk soil semen</v>
          </cell>
          <cell r="G1646" t="str">
            <v>M3</v>
          </cell>
          <cell r="H1646">
            <v>1.2</v>
          </cell>
          <cell r="I1646">
            <v>69662.981859410429</v>
          </cell>
          <cell r="J1646">
            <v>83595.578231292515</v>
          </cell>
        </row>
        <row r="1648">
          <cell r="H1648" t="str">
            <v>JUMLAH HARGA BAHAN</v>
          </cell>
          <cell r="J1648">
            <v>4929666.4251814317</v>
          </cell>
        </row>
        <row r="1650">
          <cell r="B1650" t="str">
            <v>C</v>
          </cell>
          <cell r="D1650" t="str">
            <v>PERALATAN</v>
          </cell>
        </row>
        <row r="1651">
          <cell r="B1651">
            <v>1</v>
          </cell>
          <cell r="D1651" t="str">
            <v>Soil Stabilizer</v>
          </cell>
          <cell r="G1651" t="str">
            <v>Jam</v>
          </cell>
          <cell r="H1651">
            <v>8.0000000000000002E-3</v>
          </cell>
          <cell r="I1651">
            <v>2661907.2727272725</v>
          </cell>
          <cell r="J1651">
            <v>21295.258181818179</v>
          </cell>
        </row>
        <row r="1652">
          <cell r="B1652">
            <v>2</v>
          </cell>
          <cell r="D1652" t="str">
            <v>Water Tank Truck</v>
          </cell>
          <cell r="G1652" t="str">
            <v>Jam</v>
          </cell>
          <cell r="H1652">
            <v>7.4999999999999997E-3</v>
          </cell>
          <cell r="I1652">
            <v>34000</v>
          </cell>
          <cell r="J1652">
            <v>255</v>
          </cell>
        </row>
        <row r="1653">
          <cell r="B1653">
            <v>3</v>
          </cell>
          <cell r="D1653" t="str">
            <v>Pad foot Roller</v>
          </cell>
          <cell r="G1653" t="str">
            <v>Jam</v>
          </cell>
          <cell r="H1653">
            <v>0.02</v>
          </cell>
          <cell r="I1653">
            <v>280000</v>
          </cell>
          <cell r="J1653">
            <v>5600</v>
          </cell>
        </row>
        <row r="1654">
          <cell r="B1654">
            <v>4</v>
          </cell>
          <cell r="D1654" t="str">
            <v>Vibratory Roller</v>
          </cell>
          <cell r="G1654" t="str">
            <v>Jam</v>
          </cell>
          <cell r="H1654">
            <v>2.5000000000000001E-2</v>
          </cell>
          <cell r="I1654">
            <v>280000</v>
          </cell>
          <cell r="J1654">
            <v>7000</v>
          </cell>
        </row>
        <row r="1655">
          <cell r="B1655">
            <v>5</v>
          </cell>
          <cell r="D1655" t="str">
            <v>Pneumatic Tire Roller</v>
          </cell>
          <cell r="G1655" t="str">
            <v>Jam</v>
          </cell>
          <cell r="H1655">
            <v>2.5000000000000001E-2</v>
          </cell>
          <cell r="I1655">
            <v>280000</v>
          </cell>
          <cell r="J1655">
            <v>7000</v>
          </cell>
        </row>
        <row r="1656">
          <cell r="B1656">
            <v>6</v>
          </cell>
          <cell r="D1656" t="str">
            <v>Motor Grader</v>
          </cell>
          <cell r="G1656" t="str">
            <v>Jam</v>
          </cell>
          <cell r="H1656">
            <v>6.6666666666666671E-3</v>
          </cell>
          <cell r="I1656">
            <v>345500</v>
          </cell>
          <cell r="J1656">
            <v>2303.3333333333335</v>
          </cell>
        </row>
        <row r="1657">
          <cell r="B1657">
            <v>7</v>
          </cell>
          <cell r="D1657" t="str">
            <v>Alat Bantu</v>
          </cell>
          <cell r="G1657" t="str">
            <v>Ls</v>
          </cell>
          <cell r="H1657">
            <v>1</v>
          </cell>
          <cell r="I1657">
            <v>100</v>
          </cell>
          <cell r="J1657">
            <v>100</v>
          </cell>
        </row>
        <row r="1659">
          <cell r="H1659" t="str">
            <v>JUMLAH HARGA PERALATAN</v>
          </cell>
          <cell r="J1659">
            <v>43553.591515151515</v>
          </cell>
        </row>
        <row r="1661">
          <cell r="B1661" t="str">
            <v>D</v>
          </cell>
          <cell r="D1661" t="str">
            <v>JUMLAH ( A + B + C )</v>
          </cell>
          <cell r="J1661">
            <v>4975919.1833632505</v>
          </cell>
        </row>
        <row r="1662">
          <cell r="B1662" t="str">
            <v>E</v>
          </cell>
          <cell r="D1662" t="str">
            <v>O/H + Jasa &amp; Keuntungan (15%)</v>
          </cell>
          <cell r="H1662" t="str">
            <v>:  15 % X D</v>
          </cell>
          <cell r="J1662">
            <v>746387.87750448752</v>
          </cell>
        </row>
        <row r="1663">
          <cell r="B1663" t="str">
            <v>F</v>
          </cell>
          <cell r="D1663" t="str">
            <v xml:space="preserve">HARGA SATUAN PEKERJAAN </v>
          </cell>
          <cell r="H1663" t="str">
            <v>:  ( D + E )</v>
          </cell>
          <cell r="J1663">
            <v>5722307.060867738</v>
          </cell>
        </row>
        <row r="1664">
          <cell r="B1664" t="str">
            <v>G</v>
          </cell>
          <cell r="D1664" t="str">
            <v>DIBULATKAN</v>
          </cell>
          <cell r="J1664">
            <v>5722307</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kList"/>
      <sheetName val="Cover"/>
      <sheetName val="Daftar Isi"/>
      <sheetName val="Sch Tender"/>
      <sheetName val="Telusur"/>
      <sheetName val="Biaya Tender"/>
      <sheetName val="Aktivitas"/>
      <sheetName val="RAB"/>
      <sheetName val="Sekat"/>
      <sheetName val="keruk"/>
      <sheetName val="hrg keruk"/>
      <sheetName val="Upah BB"/>
      <sheetName val="Upah B"/>
      <sheetName val="Bahan BB"/>
      <sheetName val="Bahan B"/>
      <sheetName val="Alat BB"/>
      <sheetName val="Alat B"/>
      <sheetName val="Analisa RAB"/>
      <sheetName val="REKAP RAP"/>
      <sheetName val="REKAP MERAH"/>
      <sheetName val="RAP + OE"/>
      <sheetName val="RAP"/>
      <sheetName val="ANALISA"/>
      <sheetName val="UPAH"/>
      <sheetName val="BAHAN"/>
      <sheetName val="ALAT"/>
      <sheetName val="SUB"/>
      <sheetName val="BUL"/>
      <sheetName val="Staff"/>
      <sheetName val="BQ OE"/>
      <sheetName val="Analisa Teknik"/>
      <sheetName val="Mark Up"/>
      <sheetName val="BUL13"/>
      <sheetName val="THR"/>
      <sheetName val="BA"/>
      <sheetName val="Data Teknik"/>
      <sheetName val="Data Keu"/>
      <sheetName val="Cash Flow"/>
      <sheetName val="BUL (2)"/>
      <sheetName val="Schedule"/>
      <sheetName val="Kebut. Bahan"/>
      <sheetName val="Kebut. Tenaga"/>
      <sheetName val="Kebut. Alat"/>
      <sheetName val="Str. Proy."/>
      <sheetName val="Flow"/>
      <sheetName val="Lain-Lain"/>
      <sheetName val="Rincian M"/>
      <sheetName val="Penyebaran M"/>
      <sheetName val="Bekesting"/>
      <sheetName val="Terbilang"/>
    </sheetNames>
    <sheetDataSet>
      <sheetData sheetId="0"/>
      <sheetData sheetId="1" refreshError="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sheetData sheetId="18"/>
      <sheetData sheetId="19"/>
      <sheetData sheetId="20" refreshError="1"/>
      <sheetData sheetId="21"/>
      <sheetData sheetId="22"/>
      <sheetData sheetId="23"/>
      <sheetData sheetId="24"/>
      <sheetData sheetId="25"/>
      <sheetData sheetId="26"/>
      <sheetData sheetId="27"/>
      <sheetData sheetId="28" refreshError="1"/>
      <sheetData sheetId="29"/>
      <sheetData sheetId="30" refreshError="1"/>
      <sheetData sheetId="31" refreshError="1"/>
      <sheetData sheetId="32"/>
      <sheetData sheetId="33" refreshError="1"/>
      <sheetData sheetId="34" refreshError="1"/>
      <sheetData sheetId="35"/>
      <sheetData sheetId="36"/>
      <sheetData sheetId="37" refreshError="1"/>
      <sheetData sheetId="38" refreshError="1"/>
      <sheetData sheetId="39"/>
      <sheetData sheetId="40"/>
      <sheetData sheetId="41" refreshError="1"/>
      <sheetData sheetId="42"/>
      <sheetData sheetId="43" refreshError="1"/>
      <sheetData sheetId="44" refreshError="1"/>
      <sheetData sheetId="45" refreshError="1"/>
      <sheetData sheetId="46" refreshError="1"/>
      <sheetData sheetId="47"/>
      <sheetData sheetId="48" refreshError="1"/>
      <sheetData sheetId="49"/>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HSLAIN-LAIN"/>
      <sheetName val="Peralatan"/>
      <sheetName val="NP-2"/>
      <sheetName val="Analisa Quarry"/>
      <sheetName val="Basic Price"/>
      <sheetName val="NP-9"/>
      <sheetName val="NP-8"/>
      <sheetName val="NP-7"/>
      <sheetName val="NP-6"/>
      <sheetName val="NP-4"/>
      <sheetName val="NP-3"/>
      <sheetName val="Mobilisasi"/>
      <sheetName val="Informasi"/>
      <sheetName val="NP-10"/>
      <sheetName val="NP-5"/>
      <sheetName val="XXXXXX"/>
      <sheetName val="Agregat ABC"/>
      <sheetName val="NP-7(1)"/>
      <sheetName val="Rekap - EE"/>
      <sheetName val="BQ - EE"/>
      <sheetName val="BQ - EE - RCT 4@25"/>
      <sheetName val="Kuantitas RCT 4@25"/>
      <sheetName val="BQ - EE - Rangka Lengkung"/>
      <sheetName val="Kuantitas Rangka Lengkung)"/>
      <sheetName val="BQ - EE - PC 3@35"/>
      <sheetName val="Kuantitas PC 3@35"/>
      <sheetName val="BQ - EE - Total"/>
      <sheetName val="Daf-isi"/>
      <sheetName val="Batas"/>
    </sheetNames>
    <sheetDataSet>
      <sheetData sheetId="0" refreshError="1"/>
      <sheetData sheetId="1" refreshError="1"/>
      <sheetData sheetId="2" refreshError="1"/>
      <sheetData sheetId="3" refreshError="1">
        <row r="1">
          <cell r="A1" t="str">
            <v>ANALISA HARGA SATUAN</v>
          </cell>
        </row>
        <row r="3">
          <cell r="A3" t="str">
            <v>PROYEK</v>
          </cell>
          <cell r="D3" t="str">
            <v xml:space="preserve">: </v>
          </cell>
        </row>
        <row r="4">
          <cell r="A4" t="str">
            <v>No. PAKET KONTRAK</v>
          </cell>
          <cell r="D4" t="str">
            <v xml:space="preserve">: </v>
          </cell>
        </row>
        <row r="5">
          <cell r="A5" t="str">
            <v>NAMA PAKET</v>
          </cell>
          <cell r="D5" t="str">
            <v>: Pemb. Jembatan Kampar</v>
          </cell>
        </row>
        <row r="6">
          <cell r="A6" t="str">
            <v>PROP / KAB / KOTA</v>
          </cell>
          <cell r="D6" t="str">
            <v>: Sumbar/Limapuluh Kota</v>
          </cell>
        </row>
        <row r="7">
          <cell r="A7" t="str">
            <v>ITEM PEMBAYARAN NO.</v>
          </cell>
          <cell r="D7" t="str">
            <v>:  8.6. (1)</v>
          </cell>
        </row>
        <row r="8">
          <cell r="A8" t="str">
            <v>JENIS PEKERJAAN</v>
          </cell>
          <cell r="D8" t="str">
            <v>:  Penerangan Jalan</v>
          </cell>
        </row>
        <row r="9">
          <cell r="A9" t="str">
            <v>SATUAN PEMBAYARAN</v>
          </cell>
          <cell r="D9" t="str">
            <v>:  Buah</v>
          </cell>
        </row>
        <row r="11">
          <cell r="A11" t="str">
            <v>NO.</v>
          </cell>
          <cell r="B11" t="str">
            <v>URAIAN</v>
          </cell>
          <cell r="E11" t="str">
            <v>SATUAN</v>
          </cell>
          <cell r="F11" t="str">
            <v>KUANTITAS</v>
          </cell>
          <cell r="G11" t="str">
            <v>BIAYA SATUAN (Rp)</v>
          </cell>
          <cell r="H11" t="str">
            <v>JUMLAH (Rp)</v>
          </cell>
        </row>
        <row r="12">
          <cell r="A12" t="str">
            <v>A</v>
          </cell>
          <cell r="B12" t="str">
            <v xml:space="preserve">  Tenaga Kerja</v>
          </cell>
        </row>
        <row r="13">
          <cell r="A13">
            <v>1</v>
          </cell>
          <cell r="B13" t="str">
            <v xml:space="preserve">  Mandor</v>
          </cell>
          <cell r="E13" t="str">
            <v>jam</v>
          </cell>
          <cell r="F13">
            <v>0.5</v>
          </cell>
          <cell r="G13">
            <v>7500</v>
          </cell>
          <cell r="H13">
            <v>3750</v>
          </cell>
        </row>
        <row r="14">
          <cell r="A14">
            <v>2</v>
          </cell>
          <cell r="B14" t="str">
            <v xml:space="preserve">  Pekerja terlatih</v>
          </cell>
          <cell r="E14" t="str">
            <v>jam</v>
          </cell>
          <cell r="F14">
            <v>0.75</v>
          </cell>
          <cell r="G14">
            <v>7000</v>
          </cell>
          <cell r="H14">
            <v>5250</v>
          </cell>
        </row>
        <row r="15">
          <cell r="A15">
            <v>3</v>
          </cell>
          <cell r="B15" t="str">
            <v xml:space="preserve">  Pekerja</v>
          </cell>
          <cell r="E15" t="str">
            <v>jam</v>
          </cell>
          <cell r="F15">
            <v>4</v>
          </cell>
          <cell r="G15">
            <v>4500</v>
          </cell>
          <cell r="H15">
            <v>18000</v>
          </cell>
        </row>
        <row r="16">
          <cell r="H16">
            <v>0</v>
          </cell>
        </row>
        <row r="17">
          <cell r="H17">
            <v>0</v>
          </cell>
        </row>
        <row r="18">
          <cell r="D18" t="str">
            <v>Sub Total ( A )</v>
          </cell>
          <cell r="H18">
            <v>27000</v>
          </cell>
        </row>
        <row r="19">
          <cell r="A19" t="str">
            <v>B</v>
          </cell>
          <cell r="B19" t="str">
            <v xml:space="preserve">   Bahan</v>
          </cell>
        </row>
        <row r="20">
          <cell r="A20">
            <v>1</v>
          </cell>
          <cell r="B20" t="str">
            <v xml:space="preserve"> Galian tanah dan Timbunan</v>
          </cell>
          <cell r="E20" t="str">
            <v>m'</v>
          </cell>
          <cell r="F20">
            <v>6</v>
          </cell>
          <cell r="G20">
            <v>16500</v>
          </cell>
          <cell r="H20">
            <v>99000</v>
          </cell>
        </row>
        <row r="21">
          <cell r="A21">
            <v>2</v>
          </cell>
          <cell r="B21" t="str">
            <v xml:space="preserve"> Tiang PJU 11 m', 5,4,3" + Stang ornamen</v>
          </cell>
          <cell r="E21" t="str">
            <v>batang</v>
          </cell>
          <cell r="F21">
            <v>1</v>
          </cell>
          <cell r="G21">
            <v>1500000</v>
          </cell>
          <cell r="H21">
            <v>1500000</v>
          </cell>
        </row>
        <row r="22">
          <cell r="A22">
            <v>3</v>
          </cell>
          <cell r="B22" t="str">
            <v xml:space="preserve"> Kabel NYF GBY 4x6 mm </v>
          </cell>
          <cell r="E22" t="str">
            <v>m'</v>
          </cell>
          <cell r="F22">
            <v>60</v>
          </cell>
          <cell r="G22">
            <v>25000</v>
          </cell>
          <cell r="H22">
            <v>1500000</v>
          </cell>
        </row>
        <row r="23">
          <cell r="A23">
            <v>4</v>
          </cell>
          <cell r="B23" t="str">
            <v xml:space="preserve"> Pasir timbun</v>
          </cell>
          <cell r="E23" t="str">
            <v>m3</v>
          </cell>
          <cell r="F23">
            <v>1.6</v>
          </cell>
          <cell r="G23">
            <v>39100</v>
          </cell>
          <cell r="H23">
            <v>62560</v>
          </cell>
        </row>
        <row r="24">
          <cell r="A24">
            <v>5</v>
          </cell>
          <cell r="B24" t="str">
            <v xml:space="preserve"> Batu bata</v>
          </cell>
          <cell r="E24" t="str">
            <v>buah</v>
          </cell>
          <cell r="F24">
            <v>240</v>
          </cell>
          <cell r="G24">
            <v>500</v>
          </cell>
          <cell r="H24">
            <v>120000</v>
          </cell>
        </row>
        <row r="25">
          <cell r="A25">
            <v>6</v>
          </cell>
          <cell r="B25" t="str">
            <v xml:space="preserve"> Pipa Galvanis f 2"</v>
          </cell>
          <cell r="E25" t="str">
            <v>batang</v>
          </cell>
          <cell r="F25">
            <v>1</v>
          </cell>
          <cell r="G25">
            <v>135000</v>
          </cell>
          <cell r="H25">
            <v>135000</v>
          </cell>
        </row>
        <row r="26">
          <cell r="A26">
            <v>7</v>
          </cell>
          <cell r="B26" t="str">
            <v xml:space="preserve"> Lampu Mercury HRP 810/125 Watt</v>
          </cell>
          <cell r="E26" t="str">
            <v>unit</v>
          </cell>
          <cell r="F26">
            <v>2</v>
          </cell>
          <cell r="G26">
            <v>756000</v>
          </cell>
          <cell r="H26">
            <v>1512000</v>
          </cell>
        </row>
        <row r="27">
          <cell r="A27">
            <v>8</v>
          </cell>
          <cell r="B27" t="str">
            <v xml:space="preserve"> Kabel NYY 2x2.5 mm </v>
          </cell>
          <cell r="E27" t="str">
            <v>m'</v>
          </cell>
          <cell r="F27">
            <v>15</v>
          </cell>
          <cell r="G27">
            <v>3950</v>
          </cell>
          <cell r="H27">
            <v>59250</v>
          </cell>
        </row>
        <row r="28">
          <cell r="A28">
            <v>9</v>
          </cell>
          <cell r="B28" t="str">
            <v xml:space="preserve"> Box Panel 60x40x20 cm + Wairing</v>
          </cell>
          <cell r="E28" t="str">
            <v>unit</v>
          </cell>
          <cell r="F28">
            <v>1</v>
          </cell>
          <cell r="G28">
            <v>300000</v>
          </cell>
          <cell r="H28">
            <v>300000</v>
          </cell>
        </row>
        <row r="29">
          <cell r="A29">
            <v>10</v>
          </cell>
          <cell r="B29" t="str">
            <v xml:space="preserve"> Magnetik Contaktor 60 A</v>
          </cell>
          <cell r="E29" t="str">
            <v>buah</v>
          </cell>
          <cell r="F29">
            <v>1</v>
          </cell>
          <cell r="G29">
            <v>262500</v>
          </cell>
          <cell r="H29">
            <v>262500</v>
          </cell>
        </row>
        <row r="30">
          <cell r="A30">
            <v>11</v>
          </cell>
          <cell r="B30" t="str">
            <v xml:space="preserve"> Foto seal 3 A</v>
          </cell>
          <cell r="E30" t="str">
            <v>buah</v>
          </cell>
          <cell r="F30">
            <v>1</v>
          </cell>
          <cell r="G30">
            <v>39000</v>
          </cell>
          <cell r="H30">
            <v>39000</v>
          </cell>
        </row>
        <row r="31">
          <cell r="A31">
            <v>12</v>
          </cell>
          <cell r="B31" t="str">
            <v xml:space="preserve"> Auto Bracket 60 A</v>
          </cell>
          <cell r="E31" t="str">
            <v>buah</v>
          </cell>
          <cell r="F31">
            <v>1</v>
          </cell>
          <cell r="G31">
            <v>500000</v>
          </cell>
          <cell r="H31">
            <v>500000</v>
          </cell>
        </row>
        <row r="32">
          <cell r="A32">
            <v>13</v>
          </cell>
          <cell r="B32" t="str">
            <v xml:space="preserve"> MCB 1x4 A MG/CL 4</v>
          </cell>
          <cell r="E32" t="str">
            <v>buah</v>
          </cell>
          <cell r="F32">
            <v>1</v>
          </cell>
          <cell r="G32">
            <v>30000</v>
          </cell>
          <cell r="H32">
            <v>30000</v>
          </cell>
        </row>
        <row r="33">
          <cell r="A33">
            <v>14</v>
          </cell>
          <cell r="B33" t="str">
            <v xml:space="preserve"> Kabel NYY 4x10 mm</v>
          </cell>
          <cell r="E33" t="str">
            <v>m'</v>
          </cell>
          <cell r="F33">
            <v>1</v>
          </cell>
          <cell r="G33">
            <v>19000</v>
          </cell>
          <cell r="H33">
            <v>19000</v>
          </cell>
        </row>
        <row r="34">
          <cell r="A34">
            <v>15</v>
          </cell>
          <cell r="B34" t="str">
            <v xml:space="preserve"> Men Sheet Tiang</v>
          </cell>
          <cell r="E34" t="str">
            <v>batang</v>
          </cell>
          <cell r="F34">
            <v>1</v>
          </cell>
          <cell r="G34">
            <v>26000</v>
          </cell>
          <cell r="H34">
            <v>26000</v>
          </cell>
        </row>
        <row r="35">
          <cell r="A35">
            <v>16</v>
          </cell>
          <cell r="B35" t="str">
            <v xml:space="preserve"> Mencat Tiang</v>
          </cell>
          <cell r="E35" t="str">
            <v>batang</v>
          </cell>
          <cell r="F35">
            <v>1</v>
          </cell>
          <cell r="G35">
            <v>25500</v>
          </cell>
          <cell r="H35">
            <v>25500</v>
          </cell>
        </row>
        <row r="39">
          <cell r="D39" t="str">
            <v>Sub Total ( B )</v>
          </cell>
          <cell r="H39">
            <v>6189810</v>
          </cell>
        </row>
        <row r="40">
          <cell r="A40" t="str">
            <v>C</v>
          </cell>
          <cell r="B40" t="str">
            <v xml:space="preserve">   Peralatan</v>
          </cell>
        </row>
        <row r="41">
          <cell r="A41">
            <v>1</v>
          </cell>
          <cell r="B41" t="str">
            <v xml:space="preserve"> Alat-alat bantu</v>
          </cell>
          <cell r="E41" t="str">
            <v>lump sum</v>
          </cell>
          <cell r="F41">
            <v>1</v>
          </cell>
          <cell r="G41">
            <v>50000</v>
          </cell>
          <cell r="H41">
            <v>50000</v>
          </cell>
        </row>
        <row r="43">
          <cell r="H43">
            <v>0</v>
          </cell>
        </row>
        <row r="44">
          <cell r="H44">
            <v>0</v>
          </cell>
        </row>
        <row r="45">
          <cell r="H45">
            <v>0</v>
          </cell>
        </row>
        <row r="46">
          <cell r="H46">
            <v>0</v>
          </cell>
        </row>
        <row r="47">
          <cell r="H47">
            <v>0</v>
          </cell>
        </row>
        <row r="48">
          <cell r="H48">
            <v>0</v>
          </cell>
        </row>
        <row r="50">
          <cell r="H50">
            <v>0</v>
          </cell>
        </row>
        <row r="51">
          <cell r="D51" t="str">
            <v>Sub Total ( C )</v>
          </cell>
          <cell r="H51">
            <v>50000</v>
          </cell>
        </row>
        <row r="52">
          <cell r="A52" t="str">
            <v>D</v>
          </cell>
          <cell r="B52" t="str">
            <v xml:space="preserve">   Jumlah (A + B + C)</v>
          </cell>
          <cell r="H52">
            <v>6266810</v>
          </cell>
        </row>
        <row r="53">
          <cell r="A53" t="str">
            <v>E</v>
          </cell>
          <cell r="B53" t="str">
            <v xml:space="preserve">   Biaya Umum Dan Keuntungan         = (</v>
          </cell>
          <cell r="E53">
            <v>0.1</v>
          </cell>
          <cell r="F53" t="str">
            <v>x D)</v>
          </cell>
          <cell r="H53">
            <v>626681</v>
          </cell>
        </row>
        <row r="54">
          <cell r="A54" t="str">
            <v>F</v>
          </cell>
          <cell r="B54" t="str">
            <v xml:space="preserve">   Harga Satuan = (D +E)</v>
          </cell>
          <cell r="H54">
            <v>6893491</v>
          </cell>
        </row>
      </sheetData>
      <sheetData sheetId="4" refreshError="1">
        <row r="1">
          <cell r="A1" t="str">
            <v>URAIAN ANALISA ALAT</v>
          </cell>
          <cell r="AO1" t="str">
            <v>DAFTAR BIAYA SEWA PERALATAN PER JAM KERJA</v>
          </cell>
          <cell r="AZ1" t="str">
            <v>PERHITUNGAN ALAT UTAMA</v>
          </cell>
        </row>
        <row r="2">
          <cell r="AZ2" t="str">
            <v>STONE CRUSHER</v>
          </cell>
        </row>
        <row r="3">
          <cell r="AW3" t="str">
            <v>BIAYA</v>
          </cell>
        </row>
        <row r="4">
          <cell r="A4" t="str">
            <v>No.</v>
          </cell>
          <cell r="C4" t="str">
            <v>U R A I A N</v>
          </cell>
          <cell r="G4" t="str">
            <v>KODE</v>
          </cell>
          <cell r="H4" t="str">
            <v>KOEF.</v>
          </cell>
          <cell r="I4" t="str">
            <v>SATUAN</v>
          </cell>
          <cell r="J4" t="str">
            <v>KET.</v>
          </cell>
          <cell r="AO4" t="str">
            <v>No.</v>
          </cell>
          <cell r="AP4" t="str">
            <v>URAIAN</v>
          </cell>
          <cell r="AR4" t="str">
            <v>KO</v>
          </cell>
          <cell r="AS4" t="str">
            <v>HP</v>
          </cell>
          <cell r="AT4" t="str">
            <v>KAP.</v>
          </cell>
          <cell r="AV4" t="str">
            <v>HARGA</v>
          </cell>
          <cell r="AW4" t="str">
            <v>SEWA</v>
          </cell>
          <cell r="AX4" t="str">
            <v>KET.</v>
          </cell>
        </row>
        <row r="5">
          <cell r="AR5" t="str">
            <v>DE</v>
          </cell>
          <cell r="AV5" t="str">
            <v>ALAT</v>
          </cell>
          <cell r="AW5" t="str">
            <v>ALAT/JAM</v>
          </cell>
          <cell r="AZ5" t="str">
            <v>No.</v>
          </cell>
          <cell r="BB5" t="str">
            <v>U R A I A N</v>
          </cell>
          <cell r="BF5" t="str">
            <v>KODE</v>
          </cell>
          <cell r="BG5" t="str">
            <v>KOEF.</v>
          </cell>
          <cell r="BH5" t="str">
            <v>SATUAN</v>
          </cell>
          <cell r="BI5" t="str">
            <v>KET.</v>
          </cell>
        </row>
        <row r="6">
          <cell r="AW6" t="str">
            <v>(di luar PPN)</v>
          </cell>
        </row>
        <row r="7">
          <cell r="A7" t="str">
            <v>A.</v>
          </cell>
          <cell r="C7" t="str">
            <v>URAIAN PERALATAN</v>
          </cell>
        </row>
        <row r="8">
          <cell r="A8" t="str">
            <v xml:space="preserve">       1.</v>
          </cell>
          <cell r="C8" t="str">
            <v>Jenis Peralatan</v>
          </cell>
          <cell r="G8" t="str">
            <v>ASPHALT MIXING PLANT</v>
          </cell>
          <cell r="J8" t="str">
            <v>E01</v>
          </cell>
          <cell r="AO8" t="str">
            <v>1.</v>
          </cell>
          <cell r="AQ8" t="str">
            <v>ASPHALT MIXING PLANT</v>
          </cell>
          <cell r="AR8" t="str">
            <v>E01</v>
          </cell>
          <cell r="AS8">
            <v>150</v>
          </cell>
          <cell r="AT8">
            <v>30</v>
          </cell>
          <cell r="AU8" t="str">
            <v>T/Jam</v>
          </cell>
          <cell r="AV8">
            <v>2000000000</v>
          </cell>
          <cell r="AW8">
            <v>1109710.6415927643</v>
          </cell>
          <cell r="AX8" t="str">
            <v xml:space="preserve"> Alat baru</v>
          </cell>
          <cell r="AZ8" t="str">
            <v>I</v>
          </cell>
          <cell r="BB8" t="str">
            <v>BERAT JENIS BAHAN</v>
          </cell>
        </row>
        <row r="9">
          <cell r="A9" t="str">
            <v xml:space="preserve">       2.</v>
          </cell>
          <cell r="C9" t="str">
            <v>Tenaga</v>
          </cell>
          <cell r="G9" t="str">
            <v>Pw</v>
          </cell>
          <cell r="H9">
            <v>150</v>
          </cell>
          <cell r="I9" t="str">
            <v>HP</v>
          </cell>
          <cell r="AO9" t="str">
            <v>2.</v>
          </cell>
          <cell r="AQ9" t="str">
            <v>ASPHALT FINISHER</v>
          </cell>
          <cell r="AR9" t="str">
            <v>E02</v>
          </cell>
          <cell r="AS9">
            <v>47</v>
          </cell>
          <cell r="AT9">
            <v>6</v>
          </cell>
          <cell r="AU9" t="str">
            <v>Ton</v>
          </cell>
          <cell r="AV9">
            <v>509437500</v>
          </cell>
          <cell r="AW9">
            <v>139110.13378456223</v>
          </cell>
          <cell r="AX9" t="str">
            <v xml:space="preserve"> Alat baru</v>
          </cell>
        </row>
        <row r="10">
          <cell r="A10" t="str">
            <v xml:space="preserve">       3.</v>
          </cell>
          <cell r="C10" t="str">
            <v>Kapasitas</v>
          </cell>
          <cell r="G10" t="str">
            <v>Cp</v>
          </cell>
          <cell r="H10">
            <v>30</v>
          </cell>
          <cell r="I10" t="str">
            <v>T/Jam</v>
          </cell>
          <cell r="AO10" t="str">
            <v>3.</v>
          </cell>
          <cell r="AQ10" t="str">
            <v>ASPHALT SPRAYER</v>
          </cell>
          <cell r="AR10" t="str">
            <v>E03</v>
          </cell>
          <cell r="AS10">
            <v>15</v>
          </cell>
          <cell r="AT10">
            <v>800</v>
          </cell>
          <cell r="AU10" t="str">
            <v>Liter</v>
          </cell>
          <cell r="AV10">
            <v>180984375</v>
          </cell>
          <cell r="AW10">
            <v>61350.383538150396</v>
          </cell>
          <cell r="AX10" t="str">
            <v xml:space="preserve"> Alat baru</v>
          </cell>
          <cell r="AZ10" t="str">
            <v>1.</v>
          </cell>
          <cell r="BB10" t="str">
            <v>Agregat Base</v>
          </cell>
          <cell r="BF10" t="str">
            <v>D1</v>
          </cell>
          <cell r="BG10">
            <v>2.2000000000000002</v>
          </cell>
          <cell r="BH10" t="str">
            <v>Ton/M3</v>
          </cell>
        </row>
        <row r="11">
          <cell r="A11" t="str">
            <v xml:space="preserve">       4.</v>
          </cell>
          <cell r="C11" t="str">
            <v>Alat Baru              :</v>
          </cell>
          <cell r="D11" t="str">
            <v xml:space="preserve">  a.  Umur Ekonomis</v>
          </cell>
          <cell r="G11" t="str">
            <v>A</v>
          </cell>
          <cell r="H11">
            <v>10</v>
          </cell>
          <cell r="I11" t="str">
            <v>Tahun</v>
          </cell>
          <cell r="AO11" t="str">
            <v>4.</v>
          </cell>
          <cell r="AQ11" t="str">
            <v>BULLDOZER 100-150 HP</v>
          </cell>
          <cell r="AR11" t="str">
            <v>E04</v>
          </cell>
          <cell r="AS11">
            <v>140</v>
          </cell>
          <cell r="AT11" t="str">
            <v xml:space="preserve">          -</v>
          </cell>
          <cell r="AU11">
            <v>0</v>
          </cell>
          <cell r="AV11">
            <v>1175000000</v>
          </cell>
          <cell r="AW11">
            <v>333415.76811438403</v>
          </cell>
          <cell r="AX11" t="str">
            <v xml:space="preserve"> Alat baru</v>
          </cell>
          <cell r="AZ11" t="str">
            <v>2.</v>
          </cell>
          <cell r="BB11" t="str">
            <v>ATB / ATBL / AC / HRS</v>
          </cell>
          <cell r="BF11" t="str">
            <v>D2</v>
          </cell>
          <cell r="BG11">
            <v>2.2999999999999998</v>
          </cell>
          <cell r="BH11" t="str">
            <v>Ton/M3</v>
          </cell>
        </row>
        <row r="12">
          <cell r="D12" t="str">
            <v xml:space="preserve">  b.  Jam Kerja Dalam 1 Tahun</v>
          </cell>
          <cell r="G12" t="str">
            <v>W</v>
          </cell>
          <cell r="H12">
            <v>1500</v>
          </cell>
          <cell r="I12" t="str">
            <v>Jam</v>
          </cell>
          <cell r="AO12" t="str">
            <v>5.</v>
          </cell>
          <cell r="AQ12" t="str">
            <v>COMPRESSOR 4000-6500 L\M</v>
          </cell>
          <cell r="AR12" t="str">
            <v>E05</v>
          </cell>
          <cell r="AS12">
            <v>80</v>
          </cell>
          <cell r="AT12" t="str">
            <v xml:space="preserve">          -</v>
          </cell>
          <cell r="AU12">
            <v>0</v>
          </cell>
          <cell r="AV12">
            <v>265971230</v>
          </cell>
          <cell r="AW12">
            <v>110410.09454193829</v>
          </cell>
          <cell r="AX12" t="str">
            <v xml:space="preserve"> Alat baru</v>
          </cell>
          <cell r="AZ12" t="str">
            <v>3.</v>
          </cell>
          <cell r="BB12" t="str">
            <v>SBST / DBST</v>
          </cell>
          <cell r="BF12" t="str">
            <v>D3</v>
          </cell>
          <cell r="BG12">
            <v>2</v>
          </cell>
          <cell r="BH12" t="str">
            <v>Ton/M3</v>
          </cell>
        </row>
        <row r="13">
          <cell r="D13" t="str">
            <v xml:space="preserve">  c.  Harga Alat</v>
          </cell>
          <cell r="G13" t="str">
            <v>B</v>
          </cell>
          <cell r="H13">
            <v>2000000000</v>
          </cell>
          <cell r="I13" t="str">
            <v>Rupiah</v>
          </cell>
          <cell r="AO13" t="str">
            <v>6.</v>
          </cell>
          <cell r="AQ13" t="str">
            <v>CONCRETE MIXER 0.3-0.6 M3</v>
          </cell>
          <cell r="AR13" t="str">
            <v>E06</v>
          </cell>
          <cell r="AS13">
            <v>15</v>
          </cell>
          <cell r="AT13">
            <v>500</v>
          </cell>
          <cell r="AU13" t="str">
            <v>Liter</v>
          </cell>
          <cell r="AV13">
            <v>9950000</v>
          </cell>
          <cell r="AW13">
            <v>24986.434538002981</v>
          </cell>
          <cell r="AX13" t="str">
            <v xml:space="preserve"> Alat baru</v>
          </cell>
        </row>
        <row r="14">
          <cell r="A14" t="str">
            <v xml:space="preserve">       5.</v>
          </cell>
          <cell r="C14" t="str">
            <v>Alat Yang Dipakai  :</v>
          </cell>
          <cell r="D14" t="str">
            <v xml:space="preserve">  a.  Umur Ekonomis</v>
          </cell>
          <cell r="G14" t="str">
            <v>A'</v>
          </cell>
          <cell r="H14">
            <v>10</v>
          </cell>
          <cell r="I14" t="str">
            <v>Tahun</v>
          </cell>
          <cell r="J14" t="str">
            <v xml:space="preserve"> Alat baru</v>
          </cell>
          <cell r="AO14" t="str">
            <v>7.</v>
          </cell>
          <cell r="AQ14" t="str">
            <v>CRANE 10-15 TON</v>
          </cell>
          <cell r="AR14" t="str">
            <v>E07</v>
          </cell>
          <cell r="AS14">
            <v>150</v>
          </cell>
          <cell r="AT14">
            <v>15</v>
          </cell>
          <cell r="AU14" t="str">
            <v>Ton</v>
          </cell>
          <cell r="AV14">
            <v>853875000</v>
          </cell>
          <cell r="AW14">
            <v>256515.36593849701</v>
          </cell>
          <cell r="AX14" t="str">
            <v xml:space="preserve"> Alat baru</v>
          </cell>
          <cell r="AZ14" t="str">
            <v>II</v>
          </cell>
          <cell r="BB14" t="str">
            <v>TEBAL RATA-RATA HAMPARAN PADAT</v>
          </cell>
        </row>
        <row r="15">
          <cell r="D15" t="str">
            <v xml:space="preserve">  b.  Jam Kerja Dalam 1 Tahun </v>
          </cell>
          <cell r="G15" t="str">
            <v>W'</v>
          </cell>
          <cell r="H15">
            <v>1500</v>
          </cell>
          <cell r="I15" t="str">
            <v>Jam</v>
          </cell>
          <cell r="J15" t="str">
            <v xml:space="preserve"> Alat baru</v>
          </cell>
          <cell r="AO15" t="str">
            <v>8.</v>
          </cell>
          <cell r="AQ15" t="str">
            <v>DUMP TRUCK 3-4 M3</v>
          </cell>
          <cell r="AR15" t="str">
            <v>E08</v>
          </cell>
          <cell r="AS15">
            <v>100</v>
          </cell>
          <cell r="AT15">
            <v>6</v>
          </cell>
          <cell r="AU15" t="str">
            <v>Ton</v>
          </cell>
          <cell r="AV15">
            <v>163500000</v>
          </cell>
          <cell r="AW15">
            <v>97984.236669533435</v>
          </cell>
          <cell r="AX15" t="str">
            <v xml:space="preserve"> Alat baru</v>
          </cell>
        </row>
        <row r="16">
          <cell r="D16" t="str">
            <v xml:space="preserve">  c.  Harga Alat   (*)</v>
          </cell>
          <cell r="G16" t="str">
            <v>B'</v>
          </cell>
          <cell r="H16">
            <v>2000000000</v>
          </cell>
          <cell r="I16" t="str">
            <v>Rupiah</v>
          </cell>
          <cell r="J16" t="str">
            <v xml:space="preserve"> Alat baru</v>
          </cell>
          <cell r="AO16" t="str">
            <v>9.</v>
          </cell>
          <cell r="AQ16" t="str">
            <v>DUMP TRUCK</v>
          </cell>
          <cell r="AR16" t="str">
            <v>E09</v>
          </cell>
          <cell r="AS16">
            <v>125</v>
          </cell>
          <cell r="AT16">
            <v>8</v>
          </cell>
          <cell r="AU16" t="str">
            <v>Ton</v>
          </cell>
          <cell r="AV16">
            <v>308000000</v>
          </cell>
          <cell r="AW16">
            <v>140778.02687594068</v>
          </cell>
          <cell r="AX16" t="str">
            <v xml:space="preserve"> Alat baru</v>
          </cell>
          <cell r="AZ16" t="str">
            <v>1.</v>
          </cell>
          <cell r="BB16" t="str">
            <v>Agregat Base</v>
          </cell>
          <cell r="BF16" t="str">
            <v>t1</v>
          </cell>
          <cell r="BG16">
            <v>0.15</v>
          </cell>
          <cell r="BH16" t="str">
            <v>M</v>
          </cell>
        </row>
        <row r="17">
          <cell r="AO17" t="str">
            <v>10.</v>
          </cell>
          <cell r="AQ17" t="str">
            <v>EXCAVATOR 80-140 HP</v>
          </cell>
          <cell r="AR17" t="str">
            <v>E10</v>
          </cell>
          <cell r="AS17">
            <v>80</v>
          </cell>
          <cell r="AT17">
            <v>0.5</v>
          </cell>
          <cell r="AU17" t="str">
            <v>M3</v>
          </cell>
          <cell r="AV17">
            <v>765000000</v>
          </cell>
          <cell r="AW17">
            <v>217187.71285745001</v>
          </cell>
          <cell r="AX17" t="str">
            <v xml:space="preserve"> Alat baru</v>
          </cell>
          <cell r="AZ17" t="str">
            <v>2.</v>
          </cell>
          <cell r="BB17" t="str">
            <v>Asphalt Concrete (AC)</v>
          </cell>
          <cell r="BF17" t="str">
            <v>t2</v>
          </cell>
          <cell r="BG17">
            <v>0.04</v>
          </cell>
          <cell r="BH17" t="str">
            <v>M</v>
          </cell>
        </row>
        <row r="18">
          <cell r="A18" t="str">
            <v>B.</v>
          </cell>
          <cell r="C18" t="str">
            <v>BIAYA PASTI PER JAM KERJA</v>
          </cell>
          <cell r="AO18" t="str">
            <v>11.</v>
          </cell>
          <cell r="AQ18" t="str">
            <v>FLAT BED TRUCK 3-4 M3</v>
          </cell>
          <cell r="AR18" t="str">
            <v>E11</v>
          </cell>
          <cell r="AS18">
            <v>100</v>
          </cell>
          <cell r="AT18">
            <v>4</v>
          </cell>
          <cell r="AU18" t="str">
            <v>M3</v>
          </cell>
          <cell r="AV18">
            <v>200500000</v>
          </cell>
          <cell r="AW18">
            <v>105901.15872930552</v>
          </cell>
          <cell r="AX18" t="str">
            <v xml:space="preserve"> Alat baru</v>
          </cell>
          <cell r="AZ18" t="str">
            <v>3.</v>
          </cell>
          <cell r="BB18" t="str">
            <v>Hot Rolled Sheet (HRS)</v>
          </cell>
          <cell r="BF18" t="str">
            <v>t3</v>
          </cell>
          <cell r="BG18">
            <v>0.03</v>
          </cell>
          <cell r="BH18" t="str">
            <v>M</v>
          </cell>
        </row>
        <row r="19">
          <cell r="A19" t="str">
            <v xml:space="preserve">       1.</v>
          </cell>
          <cell r="C19" t="str">
            <v>Nilai Sisa Alat</v>
          </cell>
          <cell r="D19" t="str">
            <v>=  10 % x B</v>
          </cell>
          <cell r="G19" t="str">
            <v>C</v>
          </cell>
          <cell r="H19">
            <v>200000000</v>
          </cell>
          <cell r="I19" t="str">
            <v>Rupiah</v>
          </cell>
          <cell r="AO19" t="str">
            <v>12.</v>
          </cell>
          <cell r="AQ19" t="str">
            <v>GENERATOR SET</v>
          </cell>
          <cell r="AR19" t="str">
            <v>E12</v>
          </cell>
          <cell r="AS19">
            <v>175</v>
          </cell>
          <cell r="AT19">
            <v>125</v>
          </cell>
          <cell r="AU19" t="str">
            <v>KVA</v>
          </cell>
          <cell r="AV19">
            <v>151650000</v>
          </cell>
          <cell r="AW19">
            <v>131073.68190174157</v>
          </cell>
          <cell r="AX19" t="str">
            <v xml:space="preserve"> Alat baru</v>
          </cell>
          <cell r="AZ19" t="str">
            <v>4.</v>
          </cell>
          <cell r="BB19" t="str">
            <v>SBST</v>
          </cell>
          <cell r="BF19" t="str">
            <v>t4</v>
          </cell>
          <cell r="BG19">
            <v>0.02</v>
          </cell>
          <cell r="BH19" t="str">
            <v>M</v>
          </cell>
        </row>
        <row r="20">
          <cell r="AO20" t="str">
            <v>13.</v>
          </cell>
          <cell r="AQ20" t="str">
            <v>MOTOR GRADER &gt;100 HP</v>
          </cell>
          <cell r="AR20" t="str">
            <v>E13</v>
          </cell>
          <cell r="AS20">
            <v>125</v>
          </cell>
          <cell r="AT20" t="str">
            <v xml:space="preserve">          -</v>
          </cell>
          <cell r="AU20">
            <v>0</v>
          </cell>
          <cell r="AV20">
            <v>994500000</v>
          </cell>
          <cell r="AW20">
            <v>287669.02671468502</v>
          </cell>
          <cell r="AX20" t="str">
            <v xml:space="preserve"> Alat baru</v>
          </cell>
          <cell r="AZ20" t="str">
            <v>5.</v>
          </cell>
          <cell r="BB20" t="str">
            <v>DBST</v>
          </cell>
          <cell r="BF20" t="str">
            <v>t5</v>
          </cell>
          <cell r="BG20">
            <v>0.03</v>
          </cell>
          <cell r="BH20" t="str">
            <v>M</v>
          </cell>
        </row>
        <row r="21">
          <cell r="A21" t="str">
            <v xml:space="preserve">       2.</v>
          </cell>
          <cell r="C21" t="str">
            <v>Faktor Angsuran Modal    =</v>
          </cell>
          <cell r="E21" t="str">
            <v>i x (1 + i)^A'</v>
          </cell>
          <cell r="G21" t="str">
            <v>D</v>
          </cell>
          <cell r="H21">
            <v>0.23852275688285915</v>
          </cell>
          <cell r="I21" t="str">
            <v>-</v>
          </cell>
          <cell r="AO21" t="str">
            <v>14.</v>
          </cell>
          <cell r="AQ21" t="str">
            <v>TRACK LOADER 75-100 HP</v>
          </cell>
          <cell r="AR21" t="str">
            <v>E14</v>
          </cell>
          <cell r="AS21">
            <v>90</v>
          </cell>
          <cell r="AT21">
            <v>1.6</v>
          </cell>
          <cell r="AU21" t="str">
            <v>M3</v>
          </cell>
          <cell r="AV21">
            <v>1317500000</v>
          </cell>
          <cell r="AW21">
            <v>340156.61658783059</v>
          </cell>
          <cell r="AX21" t="str">
            <v xml:space="preserve"> Alat baru</v>
          </cell>
        </row>
        <row r="22">
          <cell r="E22" t="str">
            <v>(1 + i)^A' - 1</v>
          </cell>
          <cell r="AO22" t="str">
            <v>15.</v>
          </cell>
          <cell r="AQ22" t="str">
            <v>WHEEL LOADER 1.0-1.6 M3</v>
          </cell>
          <cell r="AR22" t="str">
            <v>E15</v>
          </cell>
          <cell r="AS22">
            <v>105</v>
          </cell>
          <cell r="AT22">
            <v>1.5</v>
          </cell>
          <cell r="AU22" t="str">
            <v>M3</v>
          </cell>
          <cell r="AV22">
            <v>1421450000</v>
          </cell>
          <cell r="AW22">
            <v>369523.88815846056</v>
          </cell>
          <cell r="AX22" t="str">
            <v xml:space="preserve"> Alat baru</v>
          </cell>
          <cell r="AZ22" t="str">
            <v>III</v>
          </cell>
          <cell r="BB22" t="str">
            <v>VOLUME PEKERJAAN</v>
          </cell>
        </row>
        <row r="23">
          <cell r="A23" t="str">
            <v xml:space="preserve">       3.</v>
          </cell>
          <cell r="C23" t="str">
            <v>Biaya Pasti per Jam  :</v>
          </cell>
          <cell r="AO23" t="str">
            <v>16.</v>
          </cell>
          <cell r="AQ23" t="str">
            <v>THREE WHEEL ROLLER 6-8 T</v>
          </cell>
          <cell r="AR23" t="str">
            <v>E16</v>
          </cell>
          <cell r="AS23">
            <v>55</v>
          </cell>
          <cell r="AT23">
            <v>8</v>
          </cell>
          <cell r="AU23" t="str">
            <v>Ton</v>
          </cell>
          <cell r="AV23">
            <v>173250000</v>
          </cell>
          <cell r="AW23">
            <v>78695.452617716626</v>
          </cell>
          <cell r="AX23" t="str">
            <v xml:space="preserve"> Alat baru</v>
          </cell>
        </row>
        <row r="24">
          <cell r="C24" t="str">
            <v>a.  Biaya Pengembalian Modal  =</v>
          </cell>
          <cell r="E24" t="str">
            <v>( B' - C ) x D</v>
          </cell>
          <cell r="G24" t="str">
            <v>E</v>
          </cell>
          <cell r="H24">
            <v>286227.30825943098</v>
          </cell>
          <cell r="I24" t="str">
            <v>Rupiah</v>
          </cell>
          <cell r="AO24" t="str">
            <v>17.</v>
          </cell>
          <cell r="AQ24" t="str">
            <v>TANDEM ROLLER 6-8 T.</v>
          </cell>
          <cell r="AR24" t="str">
            <v>E17</v>
          </cell>
          <cell r="AS24">
            <v>50</v>
          </cell>
          <cell r="AT24">
            <v>8</v>
          </cell>
          <cell r="AU24" t="str">
            <v>Ton</v>
          </cell>
          <cell r="AV24">
            <v>977500000</v>
          </cell>
          <cell r="AW24">
            <v>248406.52198451947</v>
          </cell>
          <cell r="AX24" t="str">
            <v xml:space="preserve"> Alat baru</v>
          </cell>
          <cell r="AZ24" t="str">
            <v>1.</v>
          </cell>
          <cell r="BB24" t="str">
            <v>Agregat Kelas A</v>
          </cell>
          <cell r="BF24" t="str">
            <v>v1</v>
          </cell>
          <cell r="BG24" t="e">
            <v>#REF!</v>
          </cell>
          <cell r="BH24" t="str">
            <v>M3</v>
          </cell>
        </row>
        <row r="25">
          <cell r="E25" t="str">
            <v>W'</v>
          </cell>
          <cell r="AO25" t="str">
            <v>18.</v>
          </cell>
          <cell r="AQ25" t="str">
            <v>TIRE ROLLER 8-10 T.</v>
          </cell>
          <cell r="AR25" t="str">
            <v>E18</v>
          </cell>
          <cell r="AS25">
            <v>60</v>
          </cell>
          <cell r="AT25">
            <v>10</v>
          </cell>
          <cell r="AU25" t="str">
            <v>Ton</v>
          </cell>
          <cell r="AV25">
            <v>593210880</v>
          </cell>
          <cell r="AW25">
            <v>185033.16222128575</v>
          </cell>
          <cell r="AX25" t="str">
            <v xml:space="preserve"> Alat baru</v>
          </cell>
          <cell r="AZ25" t="str">
            <v>2.</v>
          </cell>
          <cell r="BB25" t="str">
            <v>Agregat Kelas B</v>
          </cell>
          <cell r="BF25" t="str">
            <v>v2</v>
          </cell>
          <cell r="BG25" t="e">
            <v>#REF!</v>
          </cell>
          <cell r="BH25" t="str">
            <v>M3</v>
          </cell>
        </row>
        <row r="26">
          <cell r="AO26" t="str">
            <v>19.</v>
          </cell>
          <cell r="AQ26" t="str">
            <v>VIBRATORY ROLLER 5-8 T.</v>
          </cell>
          <cell r="AR26" t="str">
            <v>E19</v>
          </cell>
          <cell r="AS26">
            <v>75</v>
          </cell>
          <cell r="AT26">
            <v>7</v>
          </cell>
          <cell r="AU26" t="str">
            <v>Ton</v>
          </cell>
          <cell r="AV26">
            <v>705500000</v>
          </cell>
          <cell r="AW26">
            <v>218561.38859910582</v>
          </cell>
          <cell r="AX26" t="str">
            <v xml:space="preserve"> Alat baru</v>
          </cell>
          <cell r="AZ26" t="str">
            <v>3.</v>
          </cell>
          <cell r="BB26" t="str">
            <v>ATB</v>
          </cell>
          <cell r="BF26" t="str">
            <v>v3</v>
          </cell>
          <cell r="BG26" t="e">
            <v>#REF!</v>
          </cell>
          <cell r="BH26" t="str">
            <v>M3</v>
          </cell>
        </row>
        <row r="27">
          <cell r="C27" t="str">
            <v>b.  Asuransi, dll =</v>
          </cell>
          <cell r="D27">
            <v>2E-3</v>
          </cell>
          <cell r="E27" t="str">
            <v xml:space="preserve">  x   B'</v>
          </cell>
          <cell r="G27" t="str">
            <v>F</v>
          </cell>
          <cell r="H27">
            <v>2666.6666666666665</v>
          </cell>
          <cell r="I27" t="str">
            <v>Rupiah</v>
          </cell>
          <cell r="AO27" t="str">
            <v>20.</v>
          </cell>
          <cell r="AQ27" t="str">
            <v>CONCRETE VIBRATOR</v>
          </cell>
          <cell r="AR27" t="str">
            <v>E20</v>
          </cell>
          <cell r="AS27">
            <v>10</v>
          </cell>
          <cell r="AT27" t="str">
            <v xml:space="preserve">          -</v>
          </cell>
          <cell r="AU27">
            <v>0</v>
          </cell>
          <cell r="AV27">
            <v>3150000</v>
          </cell>
          <cell r="AW27">
            <v>21745.179657228018</v>
          </cell>
          <cell r="AX27" t="str">
            <v xml:space="preserve"> Alat baru</v>
          </cell>
          <cell r="AZ27" t="str">
            <v>4.</v>
          </cell>
          <cell r="BB27" t="str">
            <v>ATBL</v>
          </cell>
          <cell r="BF27" t="str">
            <v>v4</v>
          </cell>
          <cell r="BG27" t="e">
            <v>#REF!</v>
          </cell>
          <cell r="BH27" t="str">
            <v>Ton</v>
          </cell>
        </row>
        <row r="28">
          <cell r="E28" t="str">
            <v>W'</v>
          </cell>
          <cell r="AO28" t="str">
            <v>21.</v>
          </cell>
          <cell r="AQ28" t="str">
            <v>STONE CRUSHER</v>
          </cell>
          <cell r="AR28" t="str">
            <v>E21</v>
          </cell>
          <cell r="AS28">
            <v>220</v>
          </cell>
          <cell r="AT28">
            <v>30</v>
          </cell>
          <cell r="AU28" t="str">
            <v>T/Jam</v>
          </cell>
          <cell r="AV28">
            <v>1850000000</v>
          </cell>
          <cell r="AW28">
            <v>522346.10298860463</v>
          </cell>
          <cell r="AX28" t="str">
            <v xml:space="preserve"> Alat baru</v>
          </cell>
          <cell r="AZ28" t="str">
            <v>5.</v>
          </cell>
          <cell r="BB28" t="str">
            <v>AC</v>
          </cell>
          <cell r="BF28" t="str">
            <v>v5</v>
          </cell>
          <cell r="BG28" t="e">
            <v>#REF!</v>
          </cell>
          <cell r="BH28" t="str">
            <v>M2</v>
          </cell>
        </row>
        <row r="29">
          <cell r="AO29" t="str">
            <v>22.</v>
          </cell>
          <cell r="AQ29" t="str">
            <v>WATER PUMP 70-100 mm</v>
          </cell>
          <cell r="AR29" t="str">
            <v>E22</v>
          </cell>
          <cell r="AS29">
            <v>6</v>
          </cell>
          <cell r="AT29" t="str">
            <v xml:space="preserve">          -</v>
          </cell>
          <cell r="AU29">
            <v>0</v>
          </cell>
          <cell r="AV29">
            <v>16600000</v>
          </cell>
          <cell r="AW29">
            <v>24293.554545454546</v>
          </cell>
          <cell r="AX29" t="str">
            <v xml:space="preserve"> Alat baru</v>
          </cell>
          <cell r="AZ29" t="str">
            <v>6.</v>
          </cell>
          <cell r="BB29" t="str">
            <v>HRS</v>
          </cell>
          <cell r="BF29" t="str">
            <v>v6</v>
          </cell>
          <cell r="BG29" t="e">
            <v>#REF!</v>
          </cell>
          <cell r="BH29" t="str">
            <v>M2</v>
          </cell>
        </row>
        <row r="30">
          <cell r="C30" t="str">
            <v>Biaya Pasti per Jam             =</v>
          </cell>
          <cell r="E30" t="str">
            <v>( E + F )</v>
          </cell>
          <cell r="G30" t="str">
            <v>G</v>
          </cell>
          <cell r="H30">
            <v>288893.97492609767</v>
          </cell>
          <cell r="I30" t="str">
            <v>Rupiah</v>
          </cell>
          <cell r="AO30" t="str">
            <v>23.</v>
          </cell>
          <cell r="AQ30" t="str">
            <v>WATER TANKER 3000-4500 L.</v>
          </cell>
          <cell r="AR30" t="str">
            <v>E23</v>
          </cell>
          <cell r="AS30">
            <v>100</v>
          </cell>
          <cell r="AT30">
            <v>4000</v>
          </cell>
          <cell r="AU30" t="str">
            <v>Liter</v>
          </cell>
          <cell r="AV30">
            <v>77564700</v>
          </cell>
          <cell r="AW30">
            <v>79596.586067286611</v>
          </cell>
          <cell r="AX30" t="str">
            <v xml:space="preserve"> Alat baru</v>
          </cell>
          <cell r="AZ30" t="str">
            <v>7.</v>
          </cell>
          <cell r="BB30" t="str">
            <v>SBST</v>
          </cell>
          <cell r="BF30" t="str">
            <v>v7</v>
          </cell>
          <cell r="BG30" t="e">
            <v>#REF!</v>
          </cell>
          <cell r="BH30" t="str">
            <v>M2</v>
          </cell>
        </row>
        <row r="31">
          <cell r="AO31" t="str">
            <v>24.</v>
          </cell>
          <cell r="AQ31" t="str">
            <v>PEDESTRIAN ROLLER</v>
          </cell>
          <cell r="AR31" t="str">
            <v>E24</v>
          </cell>
          <cell r="AS31">
            <v>11</v>
          </cell>
          <cell r="AT31">
            <v>0.98</v>
          </cell>
          <cell r="AU31" t="str">
            <v>Ton</v>
          </cell>
          <cell r="AV31">
            <v>52031250</v>
          </cell>
          <cell r="AW31">
            <v>33073.581990499253</v>
          </cell>
          <cell r="AX31" t="str">
            <v xml:space="preserve"> Alat baru</v>
          </cell>
          <cell r="AZ31" t="str">
            <v>8.</v>
          </cell>
          <cell r="BB31" t="str">
            <v>DBST</v>
          </cell>
          <cell r="BF31" t="str">
            <v>v8</v>
          </cell>
          <cell r="BG31" t="e">
            <v>#REF!</v>
          </cell>
          <cell r="BH31" t="str">
            <v>M2</v>
          </cell>
        </row>
        <row r="32">
          <cell r="A32" t="str">
            <v>C.</v>
          </cell>
          <cell r="C32" t="str">
            <v>BIAYA OPERASI PER JAM KERJA</v>
          </cell>
          <cell r="AO32" t="str">
            <v>25.</v>
          </cell>
          <cell r="AQ32" t="str">
            <v>TAMPER</v>
          </cell>
          <cell r="AR32" t="str">
            <v>E25</v>
          </cell>
          <cell r="AS32">
            <v>5</v>
          </cell>
          <cell r="AT32">
            <v>0.17</v>
          </cell>
          <cell r="AU32" t="str">
            <v>Ton</v>
          </cell>
          <cell r="AV32">
            <v>5500000</v>
          </cell>
          <cell r="AW32">
            <v>20485.631147540982</v>
          </cell>
          <cell r="AX32" t="str">
            <v xml:space="preserve"> Alat baru</v>
          </cell>
        </row>
        <row r="33">
          <cell r="AO33" t="str">
            <v>26.</v>
          </cell>
          <cell r="AQ33" t="str">
            <v>JACK HAMMER</v>
          </cell>
          <cell r="AR33" t="str">
            <v>E26</v>
          </cell>
          <cell r="AS33">
            <v>3</v>
          </cell>
          <cell r="AT33" t="str">
            <v xml:space="preserve">          -</v>
          </cell>
          <cell r="AU33">
            <v>0</v>
          </cell>
          <cell r="AV33">
            <v>9843750</v>
          </cell>
          <cell r="AW33">
            <v>21597.436428837558</v>
          </cell>
          <cell r="AX33" t="str">
            <v xml:space="preserve"> Alat baru</v>
          </cell>
          <cell r="AZ33" t="str">
            <v>IV</v>
          </cell>
          <cell r="BB33" t="str">
            <v>VOLUME PEKERJAAN ALAT</v>
          </cell>
        </row>
        <row r="34">
          <cell r="A34" t="str">
            <v xml:space="preserve">       1.</v>
          </cell>
          <cell r="C34" t="str">
            <v xml:space="preserve">Bahan Bakar  =  (0.125-0.175 Ltr/HP/Jam)   x Pw x Ms </v>
          </cell>
          <cell r="G34" t="str">
            <v>H1</v>
          </cell>
          <cell r="H34">
            <v>41250</v>
          </cell>
          <cell r="I34" t="str">
            <v>Rupiah</v>
          </cell>
          <cell r="AO34" t="str">
            <v>27.</v>
          </cell>
          <cell r="AQ34" t="str">
            <v>FULVI MIXER</v>
          </cell>
          <cell r="AR34" t="str">
            <v>E27</v>
          </cell>
          <cell r="AS34">
            <v>75</v>
          </cell>
          <cell r="AT34" t="str">
            <v xml:space="preserve">          -</v>
          </cell>
          <cell r="AU34">
            <v>0</v>
          </cell>
          <cell r="AV34">
            <v>95000000</v>
          </cell>
          <cell r="AW34">
            <v>71452.232315631045</v>
          </cell>
          <cell r="AX34" t="str">
            <v xml:space="preserve"> Alat baru</v>
          </cell>
        </row>
        <row r="35">
          <cell r="C35" t="str">
            <v>Bahan Bakar Pemanasan Material</v>
          </cell>
          <cell r="E35" t="str">
            <v>= 12 x 0.7Cp x Ms</v>
          </cell>
          <cell r="G35" t="str">
            <v>H2</v>
          </cell>
          <cell r="H35">
            <v>554400</v>
          </cell>
          <cell r="I35" t="str">
            <v>Rupiah</v>
          </cell>
          <cell r="J35" t="str">
            <v xml:space="preserve"> Khusus AMP</v>
          </cell>
          <cell r="AO35" t="str">
            <v>28.</v>
          </cell>
          <cell r="AQ35" t="str">
            <v>CONCRETE PUMP</v>
          </cell>
          <cell r="AR35" t="str">
            <v>E28</v>
          </cell>
          <cell r="AS35">
            <v>100</v>
          </cell>
          <cell r="AT35">
            <v>8</v>
          </cell>
          <cell r="AU35" t="str">
            <v>M3</v>
          </cell>
          <cell r="AV35">
            <v>260000000</v>
          </cell>
          <cell r="AW35">
            <v>114692.57226644324</v>
          </cell>
          <cell r="AX35" t="str">
            <v xml:space="preserve"> Alat baru</v>
          </cell>
          <cell r="AZ35" t="str">
            <v>1.</v>
          </cell>
          <cell r="BB35" t="str">
            <v>Agregat Kelas A</v>
          </cell>
          <cell r="BC35" t="str">
            <v>=  v1 x D1 x 80% x 1.05</v>
          </cell>
          <cell r="BF35" t="str">
            <v>w1</v>
          </cell>
          <cell r="BG35" t="e">
            <v>#REF!</v>
          </cell>
          <cell r="BH35" t="str">
            <v>Ton</v>
          </cell>
        </row>
        <row r="36">
          <cell r="AO36" t="str">
            <v>29.</v>
          </cell>
          <cell r="AQ36" t="str">
            <v>TRAILER 20 TON</v>
          </cell>
          <cell r="AR36" t="str">
            <v>E29</v>
          </cell>
          <cell r="AS36">
            <v>175</v>
          </cell>
          <cell r="AT36">
            <v>10</v>
          </cell>
          <cell r="AU36" t="str">
            <v>Ton</v>
          </cell>
          <cell r="AV36">
            <v>377692450</v>
          </cell>
          <cell r="AW36">
            <v>173716.90102351923</v>
          </cell>
          <cell r="AX36" t="str">
            <v xml:space="preserve"> Alat baru</v>
          </cell>
          <cell r="AZ36" t="str">
            <v>2.</v>
          </cell>
          <cell r="BB36" t="str">
            <v>Agregat Kelas B</v>
          </cell>
          <cell r="BC36" t="str">
            <v>=  v2 x D1 x 80% x 1.05</v>
          </cell>
          <cell r="BF36" t="str">
            <v>w2</v>
          </cell>
          <cell r="BG36" t="e">
            <v>#REF!</v>
          </cell>
          <cell r="BH36" t="str">
            <v>Ton</v>
          </cell>
        </row>
        <row r="37">
          <cell r="A37" t="str">
            <v xml:space="preserve">       2.</v>
          </cell>
          <cell r="C37" t="str">
            <v>Pelumas         =  (0.01-0.02 Ltr/HP/Jam) x Pw x Mp</v>
          </cell>
          <cell r="G37" t="str">
            <v>I</v>
          </cell>
          <cell r="H37">
            <v>30000</v>
          </cell>
          <cell r="I37" t="str">
            <v>Rupiah</v>
          </cell>
          <cell r="AO37" t="str">
            <v>30.</v>
          </cell>
          <cell r="AQ37" t="str">
            <v>PILE DRIVER + HAMMER</v>
          </cell>
          <cell r="AR37" t="str">
            <v>E30</v>
          </cell>
          <cell r="AS37">
            <v>25</v>
          </cell>
          <cell r="AT37">
            <v>2.5</v>
          </cell>
          <cell r="AU37" t="str">
            <v>Ton</v>
          </cell>
          <cell r="AV37">
            <v>171703125</v>
          </cell>
          <cell r="AW37">
            <v>64114.466433629859</v>
          </cell>
          <cell r="AX37" t="str">
            <v xml:space="preserve"> Alat baru</v>
          </cell>
          <cell r="AZ37" t="str">
            <v>3.</v>
          </cell>
          <cell r="BB37" t="str">
            <v>ATB</v>
          </cell>
          <cell r="BC37" t="str">
            <v>=  v3 x D2 x 1.05</v>
          </cell>
          <cell r="BF37" t="str">
            <v>w3</v>
          </cell>
          <cell r="BG37" t="e">
            <v>#REF!</v>
          </cell>
          <cell r="BH37" t="str">
            <v>Ton</v>
          </cell>
        </row>
        <row r="38">
          <cell r="AO38" t="str">
            <v>31.</v>
          </cell>
          <cell r="AQ38" t="str">
            <v>CRANE ON TRACK 35 TON</v>
          </cell>
          <cell r="AR38" t="str">
            <v>E31</v>
          </cell>
          <cell r="AS38">
            <v>150</v>
          </cell>
          <cell r="AT38">
            <v>35</v>
          </cell>
          <cell r="AU38" t="str">
            <v>Ton</v>
          </cell>
          <cell r="AV38">
            <v>853875000</v>
          </cell>
          <cell r="AW38">
            <v>256515.36593849701</v>
          </cell>
          <cell r="AX38" t="str">
            <v xml:space="preserve"> Alat baru</v>
          </cell>
          <cell r="AZ38" t="str">
            <v>4.</v>
          </cell>
          <cell r="BB38" t="str">
            <v>ATBL</v>
          </cell>
          <cell r="BC38" t="str">
            <v>=  v4 x 1.05</v>
          </cell>
          <cell r="BF38" t="str">
            <v>w4</v>
          </cell>
          <cell r="BG38" t="e">
            <v>#REF!</v>
          </cell>
          <cell r="BH38" t="str">
            <v>Ton</v>
          </cell>
        </row>
        <row r="39">
          <cell r="A39" t="str">
            <v xml:space="preserve">       3.</v>
          </cell>
          <cell r="C39" t="str">
            <v>Perawatan dan     =</v>
          </cell>
          <cell r="D39" t="str">
            <v>(12,5 % - 17,5 %)  x  B'</v>
          </cell>
          <cell r="G39" t="str">
            <v>K</v>
          </cell>
          <cell r="H39">
            <v>166666.66666666666</v>
          </cell>
          <cell r="I39" t="str">
            <v>Rupiah</v>
          </cell>
          <cell r="AO39" t="str">
            <v>32.</v>
          </cell>
          <cell r="AQ39" t="str">
            <v>WELDING SET</v>
          </cell>
          <cell r="AR39" t="str">
            <v>E32</v>
          </cell>
          <cell r="AS39">
            <v>100</v>
          </cell>
          <cell r="AT39">
            <v>250</v>
          </cell>
          <cell r="AU39" t="str">
            <v>Amp</v>
          </cell>
          <cell r="AV39">
            <v>27843750</v>
          </cell>
          <cell r="AW39">
            <v>70447.189141951996</v>
          </cell>
          <cell r="AX39" t="str">
            <v xml:space="preserve"> Alat baru</v>
          </cell>
          <cell r="AZ39" t="str">
            <v>5.</v>
          </cell>
          <cell r="BB39" t="str">
            <v>AC</v>
          </cell>
          <cell r="BC39" t="str">
            <v>=  v5 x t2 x D2 x 1.05</v>
          </cell>
          <cell r="BF39" t="str">
            <v>w5</v>
          </cell>
          <cell r="BG39" t="e">
            <v>#REF!</v>
          </cell>
          <cell r="BH39" t="str">
            <v>Ton</v>
          </cell>
        </row>
        <row r="40">
          <cell r="C40" t="str">
            <v xml:space="preserve">        perbaikan</v>
          </cell>
          <cell r="D40" t="str">
            <v>W'</v>
          </cell>
          <cell r="AO40" t="str">
            <v>33.</v>
          </cell>
          <cell r="AQ40" t="str">
            <v>BORE PILE MACHINE</v>
          </cell>
          <cell r="AR40" t="str">
            <v>E33</v>
          </cell>
          <cell r="AS40">
            <v>150</v>
          </cell>
          <cell r="AT40">
            <v>200</v>
          </cell>
          <cell r="AU40" t="str">
            <v>Meter</v>
          </cell>
          <cell r="AV40">
            <v>2250000000</v>
          </cell>
          <cell r="AW40">
            <v>534089.5676903741</v>
          </cell>
          <cell r="AX40" t="str">
            <v xml:space="preserve"> Alat baru</v>
          </cell>
          <cell r="AZ40" t="str">
            <v>6.</v>
          </cell>
          <cell r="BB40" t="str">
            <v>HRS</v>
          </cell>
          <cell r="BC40" t="str">
            <v>=  v6 x t3 x D2 x 1.05</v>
          </cell>
          <cell r="BF40" t="str">
            <v>w6</v>
          </cell>
          <cell r="BG40" t="e">
            <v>#REF!</v>
          </cell>
          <cell r="BH40" t="str">
            <v>Ton</v>
          </cell>
        </row>
        <row r="41">
          <cell r="A41" t="str">
            <v xml:space="preserve">       4.</v>
          </cell>
          <cell r="C41" t="str">
            <v>Operator</v>
          </cell>
          <cell r="D41" t="str">
            <v>=   ( 1  Orang / Jam )  x  U1</v>
          </cell>
          <cell r="G41" t="str">
            <v>L</v>
          </cell>
          <cell r="H41">
            <v>9000</v>
          </cell>
          <cell r="I41" t="str">
            <v>Rupiah</v>
          </cell>
          <cell r="AO41" t="str">
            <v>34.</v>
          </cell>
          <cell r="AZ41" t="str">
            <v>7.</v>
          </cell>
          <cell r="BB41" t="str">
            <v>SBST</v>
          </cell>
          <cell r="BC41" t="str">
            <v>=  v7 x t4 x D3 x 1.05</v>
          </cell>
          <cell r="BF41" t="str">
            <v>w7</v>
          </cell>
          <cell r="BG41" t="e">
            <v>#REF!</v>
          </cell>
          <cell r="BH41" t="str">
            <v>Ton</v>
          </cell>
        </row>
        <row r="42">
          <cell r="A42" t="str">
            <v xml:space="preserve">       5.</v>
          </cell>
          <cell r="C42" t="str">
            <v>Pembantu Operator</v>
          </cell>
          <cell r="D42" t="str">
            <v>=   ( 3  Orang / Jam )  x  U2</v>
          </cell>
          <cell r="G42" t="str">
            <v>M</v>
          </cell>
          <cell r="H42">
            <v>19500</v>
          </cell>
          <cell r="I42" t="str">
            <v>Rupiah</v>
          </cell>
          <cell r="AZ42" t="str">
            <v>8.</v>
          </cell>
          <cell r="BB42" t="str">
            <v>DBST</v>
          </cell>
          <cell r="BC42" t="str">
            <v>=  v8 x t4 x D3 x 1.05</v>
          </cell>
          <cell r="BF42" t="str">
            <v>w8</v>
          </cell>
          <cell r="BG42" t="e">
            <v>#REF!</v>
          </cell>
          <cell r="BH42" t="str">
            <v>Ton</v>
          </cell>
        </row>
        <row r="44">
          <cell r="C44" t="str">
            <v>Biaya Operasi per Jam        =</v>
          </cell>
          <cell r="E44" t="str">
            <v>(H+I+K+L+M)</v>
          </cell>
          <cell r="G44" t="str">
            <v>P</v>
          </cell>
          <cell r="H44">
            <v>820816.66666666663</v>
          </cell>
          <cell r="I44" t="str">
            <v>Rupiah</v>
          </cell>
          <cell r="BB44" t="str">
            <v>Total Volume Pekerjaan Alat</v>
          </cell>
          <cell r="BD44" t="str">
            <v>=  w1 + . . . + w8</v>
          </cell>
          <cell r="BF44" t="str">
            <v>W</v>
          </cell>
          <cell r="BG44" t="e">
            <v>#REF!</v>
          </cell>
          <cell r="BH44" t="str">
            <v>Ton</v>
          </cell>
        </row>
        <row r="46">
          <cell r="A46" t="str">
            <v>D.</v>
          </cell>
          <cell r="C46" t="str">
            <v>TOTAL BIAYA SEWA ALAT / JAM   =  ( G + P )</v>
          </cell>
          <cell r="G46" t="str">
            <v>T</v>
          </cell>
          <cell r="H46">
            <v>1109710.6415927643</v>
          </cell>
          <cell r="I46" t="str">
            <v>Rupiah</v>
          </cell>
          <cell r="AZ46" t="str">
            <v>V</v>
          </cell>
          <cell r="BB46" t="str">
            <v>PERHITUNGAN KAPASITAS ALAT</v>
          </cell>
        </row>
        <row r="47">
          <cell r="AZ47" t="str">
            <v>1.</v>
          </cell>
          <cell r="BB47" t="str">
            <v>Masa Mobilisasi / Demobilisasi</v>
          </cell>
          <cell r="BF47" t="str">
            <v>Tm</v>
          </cell>
          <cell r="BG47">
            <v>3</v>
          </cell>
          <cell r="BH47" t="str">
            <v>Bulan</v>
          </cell>
        </row>
        <row r="48">
          <cell r="AZ48" t="str">
            <v>2.</v>
          </cell>
          <cell r="BB48" t="str">
            <v>Waktu Produksi (Di luar masa Mobilisasi &amp; Hari Libur)</v>
          </cell>
          <cell r="BF48" t="str">
            <v>T</v>
          </cell>
          <cell r="BG48">
            <v>3.3333333333333335</v>
          </cell>
          <cell r="BH48" t="str">
            <v>Bulan</v>
          </cell>
        </row>
        <row r="49">
          <cell r="A49" t="str">
            <v>E.</v>
          </cell>
          <cell r="C49" t="str">
            <v>LAIN - LAIN</v>
          </cell>
          <cell r="AZ49" t="str">
            <v>3.</v>
          </cell>
          <cell r="BB49" t="str">
            <v>Jumlah hari kerja efektif / bulan</v>
          </cell>
          <cell r="BF49" t="str">
            <v>Te1</v>
          </cell>
          <cell r="BG49">
            <v>25</v>
          </cell>
          <cell r="BH49" t="str">
            <v>Hari/Bln</v>
          </cell>
        </row>
        <row r="50">
          <cell r="A50" t="str">
            <v xml:space="preserve">       1.</v>
          </cell>
          <cell r="C50" t="str">
            <v>Tingkat Suku Bunga</v>
          </cell>
          <cell r="G50" t="str">
            <v>i</v>
          </cell>
          <cell r="H50">
            <v>20</v>
          </cell>
          <cell r="I50" t="str">
            <v>% / Tahun</v>
          </cell>
          <cell r="AZ50" t="str">
            <v>4.</v>
          </cell>
          <cell r="BB50" t="str">
            <v>Jumlah jam kerja efektif / hari</v>
          </cell>
          <cell r="BF50" t="str">
            <v>Te2</v>
          </cell>
          <cell r="BG50">
            <v>7</v>
          </cell>
          <cell r="BH50" t="str">
            <v>Jam/Hari</v>
          </cell>
        </row>
        <row r="51">
          <cell r="A51" t="str">
            <v xml:space="preserve">       2.</v>
          </cell>
          <cell r="C51" t="str">
            <v>Upah Operator / Sopir</v>
          </cell>
          <cell r="G51" t="str">
            <v>U1</v>
          </cell>
          <cell r="H51">
            <v>9000</v>
          </cell>
          <cell r="I51" t="str">
            <v>Rp./Jam</v>
          </cell>
          <cell r="AZ51" t="str">
            <v>5.</v>
          </cell>
          <cell r="BB51" t="str">
            <v>Faktor efisiensi alat</v>
          </cell>
          <cell r="BF51" t="str">
            <v>Fa</v>
          </cell>
          <cell r="BG51">
            <v>0.7</v>
          </cell>
          <cell r="BH51" t="str">
            <v>-</v>
          </cell>
        </row>
        <row r="52">
          <cell r="A52" t="str">
            <v xml:space="preserve">       3.</v>
          </cell>
          <cell r="C52" t="str">
            <v>Upah Pembantu Operator / Pmb.Sopir</v>
          </cell>
          <cell r="G52" t="str">
            <v>U2</v>
          </cell>
          <cell r="H52">
            <v>6500</v>
          </cell>
          <cell r="I52" t="str">
            <v>Rp./Jam</v>
          </cell>
        </row>
        <row r="53">
          <cell r="A53" t="str">
            <v xml:space="preserve">       4.</v>
          </cell>
          <cell r="C53" t="str">
            <v>Bahan Bakar Bensin</v>
          </cell>
          <cell r="G53" t="str">
            <v>Mb</v>
          </cell>
          <cell r="H53">
            <v>2700</v>
          </cell>
          <cell r="I53" t="str">
            <v>Liter</v>
          </cell>
          <cell r="BB53" t="str">
            <v>Kapasitas alat yang diperlukan =</v>
          </cell>
          <cell r="BD53" t="str">
            <v>W</v>
          </cell>
          <cell r="BF53" t="str">
            <v>SC</v>
          </cell>
          <cell r="BG53" t="e">
            <v>#REF!</v>
          </cell>
          <cell r="BH53" t="str">
            <v>Ton/Jam</v>
          </cell>
        </row>
        <row r="54">
          <cell r="A54" t="str">
            <v xml:space="preserve">       5.</v>
          </cell>
          <cell r="C54" t="str">
            <v>Bahan Bakar Solar</v>
          </cell>
          <cell r="G54" t="str">
            <v>Ms</v>
          </cell>
          <cell r="H54">
            <v>2200</v>
          </cell>
          <cell r="I54" t="str">
            <v>Liter</v>
          </cell>
          <cell r="BD54" t="str">
            <v>T x Te1 x Te2 x Fa</v>
          </cell>
        </row>
        <row r="55">
          <cell r="A55" t="str">
            <v xml:space="preserve">       6.</v>
          </cell>
          <cell r="C55" t="str">
            <v>Minyak Pelumas</v>
          </cell>
          <cell r="G55" t="str">
            <v>Mp</v>
          </cell>
          <cell r="H55">
            <v>20000</v>
          </cell>
          <cell r="I55" t="str">
            <v>Liter</v>
          </cell>
        </row>
        <row r="56">
          <cell r="A56" t="str">
            <v xml:space="preserve">       7.</v>
          </cell>
          <cell r="C56" t="str">
            <v>PPN diperhitungkan pada lembar Rekapitulasi</v>
          </cell>
          <cell r="AZ56" t="str">
            <v>VI.</v>
          </cell>
          <cell r="BB56" t="str">
            <v>ALAT YANG DIPAKAI</v>
          </cell>
        </row>
        <row r="57">
          <cell r="C57" t="str">
            <v>Biaya Pekerjaan</v>
          </cell>
          <cell r="BB57" t="str">
            <v>Kapasitas alat yang dipakai pada proyek ini</v>
          </cell>
          <cell r="BF57" t="str">
            <v>SCa</v>
          </cell>
          <cell r="BG57">
            <v>30</v>
          </cell>
          <cell r="BH57" t="str">
            <v>Ton/Jam</v>
          </cell>
          <cell r="BI57" t="str">
            <v xml:space="preserve"> OK</v>
          </cell>
        </row>
        <row r="60">
          <cell r="AZ60" t="str">
            <v>PERHITUNGAN ALAT UTAMA</v>
          </cell>
        </row>
        <row r="61">
          <cell r="AZ61" t="str">
            <v>ASPHALT MIXING PLANT</v>
          </cell>
        </row>
        <row r="64">
          <cell r="AZ64" t="str">
            <v>No.</v>
          </cell>
          <cell r="BB64" t="str">
            <v>U R A I A N</v>
          </cell>
          <cell r="BF64" t="str">
            <v>KODE</v>
          </cell>
          <cell r="BG64" t="str">
            <v>KOEF.</v>
          </cell>
          <cell r="BH64" t="str">
            <v>SATUAN</v>
          </cell>
          <cell r="BI64" t="str">
            <v>KET.</v>
          </cell>
        </row>
        <row r="67">
          <cell r="AZ67" t="str">
            <v>I</v>
          </cell>
          <cell r="BB67" t="str">
            <v>BERAT JENIS BAHAN</v>
          </cell>
        </row>
        <row r="69">
          <cell r="AZ69" t="str">
            <v>1.</v>
          </cell>
          <cell r="BB69" t="str">
            <v>Agregat Base</v>
          </cell>
          <cell r="BF69" t="str">
            <v>D1</v>
          </cell>
          <cell r="BG69">
            <v>2.2000000000000002</v>
          </cell>
          <cell r="BH69" t="str">
            <v>Ton/M3</v>
          </cell>
        </row>
        <row r="70">
          <cell r="AZ70" t="str">
            <v>2.</v>
          </cell>
          <cell r="BB70" t="str">
            <v>ATB / ATBL / AC / HRS</v>
          </cell>
          <cell r="BF70" t="str">
            <v>D2</v>
          </cell>
          <cell r="BG70">
            <v>2.2999999999999998</v>
          </cell>
          <cell r="BH70" t="str">
            <v>Ton/M3</v>
          </cell>
        </row>
        <row r="71">
          <cell r="AZ71" t="str">
            <v>3.</v>
          </cell>
          <cell r="BB71" t="str">
            <v>SBST / DBST</v>
          </cell>
          <cell r="BF71" t="str">
            <v>D3</v>
          </cell>
          <cell r="BG71">
            <v>2</v>
          </cell>
          <cell r="BH71" t="str">
            <v>Ton/M3</v>
          </cell>
        </row>
        <row r="73">
          <cell r="AZ73" t="str">
            <v>II</v>
          </cell>
          <cell r="BB73" t="str">
            <v>TEBAL RATA-RATA HAMPARAN PADAT</v>
          </cell>
        </row>
        <row r="75">
          <cell r="AZ75" t="str">
            <v>1.</v>
          </cell>
          <cell r="BB75" t="str">
            <v>Agregat Base</v>
          </cell>
          <cell r="BF75" t="str">
            <v>t1</v>
          </cell>
          <cell r="BG75">
            <v>0.15</v>
          </cell>
          <cell r="BH75" t="str">
            <v>M</v>
          </cell>
        </row>
        <row r="76">
          <cell r="AZ76" t="str">
            <v>2.</v>
          </cell>
          <cell r="BB76" t="str">
            <v>Asphalt Concrete (AC)</v>
          </cell>
          <cell r="BF76" t="str">
            <v>t2</v>
          </cell>
          <cell r="BG76">
            <v>0.04</v>
          </cell>
          <cell r="BH76" t="str">
            <v>M</v>
          </cell>
        </row>
        <row r="77">
          <cell r="AZ77" t="str">
            <v>3.</v>
          </cell>
          <cell r="BB77" t="str">
            <v>Hot Rolled Sheet (HRS)</v>
          </cell>
          <cell r="BF77" t="str">
            <v>t3</v>
          </cell>
          <cell r="BG77">
            <v>0.03</v>
          </cell>
          <cell r="BH77" t="str">
            <v>M</v>
          </cell>
        </row>
        <row r="78">
          <cell r="AZ78" t="str">
            <v>4.</v>
          </cell>
          <cell r="BB78" t="str">
            <v>SBST</v>
          </cell>
          <cell r="BF78" t="str">
            <v>t4</v>
          </cell>
          <cell r="BG78">
            <v>0.02</v>
          </cell>
          <cell r="BH78" t="str">
            <v>M</v>
          </cell>
        </row>
        <row r="79">
          <cell r="AZ79" t="str">
            <v>5.</v>
          </cell>
          <cell r="BB79" t="str">
            <v>DBST</v>
          </cell>
          <cell r="BF79" t="str">
            <v>t5</v>
          </cell>
          <cell r="BG79">
            <v>0.03</v>
          </cell>
          <cell r="BH79" t="str">
            <v>M</v>
          </cell>
        </row>
        <row r="81">
          <cell r="AZ81" t="str">
            <v>III</v>
          </cell>
          <cell r="BB81" t="str">
            <v>VOLUME PEKERJAAN</v>
          </cell>
        </row>
        <row r="83">
          <cell r="AZ83" t="str">
            <v>1.</v>
          </cell>
          <cell r="BB83" t="str">
            <v>Agregat Kelas A</v>
          </cell>
          <cell r="BF83" t="str">
            <v>v1</v>
          </cell>
          <cell r="BG83" t="str">
            <v xml:space="preserve">-  </v>
          </cell>
          <cell r="BH83" t="str">
            <v>M3</v>
          </cell>
        </row>
        <row r="84">
          <cell r="AZ84" t="str">
            <v>2.</v>
          </cell>
          <cell r="BB84" t="str">
            <v>Agregat Kelas B</v>
          </cell>
          <cell r="BF84" t="str">
            <v>v2</v>
          </cell>
          <cell r="BG84" t="str">
            <v xml:space="preserve">-  </v>
          </cell>
          <cell r="BH84" t="str">
            <v>M3</v>
          </cell>
        </row>
        <row r="85">
          <cell r="AZ85" t="str">
            <v>3.</v>
          </cell>
          <cell r="BB85" t="str">
            <v>ATB</v>
          </cell>
          <cell r="BF85" t="str">
            <v>v3</v>
          </cell>
          <cell r="BG85" t="e">
            <v>#REF!</v>
          </cell>
          <cell r="BH85" t="str">
            <v>M3</v>
          </cell>
        </row>
        <row r="86">
          <cell r="AZ86" t="str">
            <v>4.</v>
          </cell>
          <cell r="BB86" t="str">
            <v>ATBL</v>
          </cell>
          <cell r="BF86" t="str">
            <v>v4</v>
          </cell>
          <cell r="BG86" t="e">
            <v>#REF!</v>
          </cell>
          <cell r="BH86" t="str">
            <v>Ton</v>
          </cell>
        </row>
        <row r="87">
          <cell r="AZ87" t="str">
            <v>5.</v>
          </cell>
          <cell r="BB87" t="str">
            <v>AC</v>
          </cell>
          <cell r="BF87" t="str">
            <v>v5</v>
          </cell>
          <cell r="BG87" t="e">
            <v>#REF!</v>
          </cell>
          <cell r="BH87" t="str">
            <v>M2</v>
          </cell>
        </row>
        <row r="88">
          <cell r="AZ88" t="str">
            <v>6.</v>
          </cell>
          <cell r="BB88" t="str">
            <v>HRS</v>
          </cell>
          <cell r="BF88" t="str">
            <v>v6</v>
          </cell>
          <cell r="BG88" t="e">
            <v>#REF!</v>
          </cell>
          <cell r="BH88" t="str">
            <v>M2</v>
          </cell>
        </row>
        <row r="89">
          <cell r="AZ89" t="str">
            <v>7.</v>
          </cell>
          <cell r="BB89" t="str">
            <v>SBST</v>
          </cell>
          <cell r="BF89" t="str">
            <v>v7</v>
          </cell>
          <cell r="BG89" t="e">
            <v>#REF!</v>
          </cell>
          <cell r="BH89" t="str">
            <v>M2</v>
          </cell>
        </row>
        <row r="90">
          <cell r="AZ90" t="str">
            <v>8.</v>
          </cell>
          <cell r="BB90" t="str">
            <v>DBST</v>
          </cell>
          <cell r="BF90" t="str">
            <v>v8</v>
          </cell>
          <cell r="BG90" t="e">
            <v>#REF!</v>
          </cell>
          <cell r="BH90" t="str">
            <v>M2</v>
          </cell>
        </row>
        <row r="92">
          <cell r="AZ92" t="str">
            <v>IV</v>
          </cell>
          <cell r="BB92" t="str">
            <v>VOLUME PEKERJAAN ALAT</v>
          </cell>
        </row>
        <row r="94">
          <cell r="AZ94" t="str">
            <v>1.</v>
          </cell>
          <cell r="BB94" t="str">
            <v>Agregat Kelas A</v>
          </cell>
          <cell r="BC94" t="str">
            <v>=  v1 x D1 x 80% x 1.05</v>
          </cell>
          <cell r="BF94" t="str">
            <v>w1</v>
          </cell>
          <cell r="BG94">
            <v>0</v>
          </cell>
          <cell r="BH94" t="str">
            <v>Ton</v>
          </cell>
        </row>
        <row r="95">
          <cell r="AZ95" t="str">
            <v>2.</v>
          </cell>
          <cell r="BB95" t="str">
            <v>Agregat Kelas B</v>
          </cell>
          <cell r="BC95" t="str">
            <v>=  v2 x D1 x 80% x 1.05</v>
          </cell>
          <cell r="BF95" t="str">
            <v>w2</v>
          </cell>
          <cell r="BG95">
            <v>0</v>
          </cell>
          <cell r="BH95" t="str">
            <v>Ton</v>
          </cell>
        </row>
        <row r="96">
          <cell r="AZ96" t="str">
            <v>3.</v>
          </cell>
          <cell r="BB96" t="str">
            <v>ATB</v>
          </cell>
          <cell r="BC96" t="str">
            <v>=  v3 x D2 x 1.05</v>
          </cell>
          <cell r="BF96" t="str">
            <v>w3</v>
          </cell>
          <cell r="BG96" t="e">
            <v>#REF!</v>
          </cell>
          <cell r="BH96" t="str">
            <v>Ton</v>
          </cell>
        </row>
        <row r="97">
          <cell r="AZ97" t="str">
            <v>4.</v>
          </cell>
          <cell r="BB97" t="str">
            <v>ATBL</v>
          </cell>
          <cell r="BC97" t="str">
            <v>=  v4 x 1.05</v>
          </cell>
          <cell r="BF97" t="str">
            <v>w4</v>
          </cell>
          <cell r="BG97" t="e">
            <v>#REF!</v>
          </cell>
          <cell r="BH97" t="str">
            <v>Ton</v>
          </cell>
        </row>
        <row r="98">
          <cell r="AZ98" t="str">
            <v>5.</v>
          </cell>
          <cell r="BB98" t="str">
            <v>AC</v>
          </cell>
          <cell r="BC98" t="str">
            <v>=  v5 x t2 x D2 x 1.05</v>
          </cell>
          <cell r="BF98" t="str">
            <v>w5</v>
          </cell>
          <cell r="BG98" t="e">
            <v>#REF!</v>
          </cell>
          <cell r="BH98" t="str">
            <v>Ton</v>
          </cell>
        </row>
        <row r="99">
          <cell r="AZ99" t="str">
            <v>6.</v>
          </cell>
          <cell r="BB99" t="str">
            <v>HRS</v>
          </cell>
          <cell r="BC99" t="str">
            <v>=  v6 x t3 x D2 x 1.05</v>
          </cell>
          <cell r="BF99" t="str">
            <v>w6</v>
          </cell>
          <cell r="BG99" t="e">
            <v>#REF!</v>
          </cell>
          <cell r="BH99" t="str">
            <v>Ton</v>
          </cell>
        </row>
        <row r="100">
          <cell r="AZ100" t="str">
            <v>7.</v>
          </cell>
          <cell r="BB100" t="str">
            <v>SBST</v>
          </cell>
          <cell r="BC100" t="str">
            <v>=  v7 x t4 x D3 x 1.05</v>
          </cell>
          <cell r="BF100" t="str">
            <v>w7</v>
          </cell>
          <cell r="BG100" t="e">
            <v>#REF!</v>
          </cell>
          <cell r="BH100" t="str">
            <v>Ton</v>
          </cell>
        </row>
        <row r="101">
          <cell r="AZ101" t="str">
            <v>8.</v>
          </cell>
          <cell r="BB101" t="str">
            <v>DBST</v>
          </cell>
          <cell r="BC101" t="str">
            <v>=  v8 x t4 x D3 x 1.05</v>
          </cell>
          <cell r="BF101" t="str">
            <v>w8</v>
          </cell>
          <cell r="BG101" t="e">
            <v>#REF!</v>
          </cell>
          <cell r="BH101" t="str">
            <v>Ton</v>
          </cell>
        </row>
        <row r="103">
          <cell r="BB103" t="str">
            <v>Total Volume Pekerjaan Alat</v>
          </cell>
          <cell r="BD103" t="str">
            <v>=  w1 + . . . + w8</v>
          </cell>
          <cell r="BF103" t="str">
            <v>W</v>
          </cell>
          <cell r="BG103" t="e">
            <v>#REF!</v>
          </cell>
          <cell r="BH103" t="str">
            <v>Ton</v>
          </cell>
        </row>
        <row r="105">
          <cell r="AZ105" t="str">
            <v>V</v>
          </cell>
          <cell r="BB105" t="str">
            <v>PERHITUNGAN KAPASITAS ALAT</v>
          </cell>
        </row>
        <row r="106">
          <cell r="AZ106" t="str">
            <v>1.</v>
          </cell>
          <cell r="BB106" t="str">
            <v>Masa Mobilisasi / Demobilisasi</v>
          </cell>
          <cell r="BF106" t="str">
            <v>Tm</v>
          </cell>
          <cell r="BG106">
            <v>3</v>
          </cell>
          <cell r="BH106" t="str">
            <v>Bulan</v>
          </cell>
        </row>
        <row r="107">
          <cell r="AZ107" t="str">
            <v>2.</v>
          </cell>
          <cell r="BB107" t="str">
            <v>Waktu Produksi (Di luar masa Mobilisasi &amp; Hari Libur)</v>
          </cell>
          <cell r="BF107" t="str">
            <v>T</v>
          </cell>
          <cell r="BG107">
            <v>3.3333333333333335</v>
          </cell>
          <cell r="BH107" t="str">
            <v>Bulan</v>
          </cell>
        </row>
        <row r="108">
          <cell r="AZ108" t="str">
            <v>3.</v>
          </cell>
          <cell r="BB108" t="str">
            <v>Jumlah hari kerja efektif / bulan</v>
          </cell>
          <cell r="BF108" t="str">
            <v>Te1</v>
          </cell>
          <cell r="BG108">
            <v>25</v>
          </cell>
          <cell r="BH108" t="str">
            <v>Hari/Bln</v>
          </cell>
        </row>
        <row r="109">
          <cell r="AZ109" t="str">
            <v>4.</v>
          </cell>
          <cell r="BB109" t="str">
            <v>Jumlah jam kerja efektif / hari</v>
          </cell>
          <cell r="BF109" t="str">
            <v>Te2</v>
          </cell>
          <cell r="BG109">
            <v>7</v>
          </cell>
          <cell r="BH109" t="str">
            <v>Jam/Hari</v>
          </cell>
        </row>
        <row r="110">
          <cell r="AZ110" t="str">
            <v>5.</v>
          </cell>
          <cell r="BB110" t="str">
            <v>Faktor efisiensi alat</v>
          </cell>
          <cell r="BF110" t="str">
            <v>Fa</v>
          </cell>
          <cell r="BG110">
            <v>0.7</v>
          </cell>
          <cell r="BH110" t="str">
            <v>-</v>
          </cell>
        </row>
        <row r="112">
          <cell r="BB112" t="str">
            <v>Kapasitas alat yang diperlukan =</v>
          </cell>
          <cell r="BD112" t="str">
            <v>W</v>
          </cell>
          <cell r="BF112" t="str">
            <v>SC</v>
          </cell>
          <cell r="BG112" t="e">
            <v>#REF!</v>
          </cell>
          <cell r="BH112" t="str">
            <v>Ton/Jam</v>
          </cell>
        </row>
        <row r="113">
          <cell r="BD113" t="str">
            <v>T x Te1 x Te2 x Fa</v>
          </cell>
        </row>
        <row r="115">
          <cell r="AZ115" t="str">
            <v>VI.</v>
          </cell>
          <cell r="BB115" t="str">
            <v>ALAT YANG DIPAKAI</v>
          </cell>
        </row>
        <row r="116">
          <cell r="BB116" t="str">
            <v>Kapasitas alat yang dipakai pada proyek ini</v>
          </cell>
          <cell r="BF116" t="str">
            <v>SCa</v>
          </cell>
          <cell r="BG116">
            <v>30</v>
          </cell>
          <cell r="BH116" t="str">
            <v>Ton/Jam</v>
          </cell>
          <cell r="BI116" t="str">
            <v xml:space="preserve"> OK</v>
          </cell>
        </row>
        <row r="178">
          <cell r="A178" t="str">
            <v>URAIAN ANALISA ALAT</v>
          </cell>
        </row>
        <row r="181">
          <cell r="A181" t="str">
            <v>No.</v>
          </cell>
          <cell r="C181" t="str">
            <v>U R A I A N</v>
          </cell>
          <cell r="G181" t="str">
            <v>KODE</v>
          </cell>
          <cell r="H181" t="str">
            <v>KOEF.</v>
          </cell>
          <cell r="I181" t="str">
            <v>SATUAN</v>
          </cell>
          <cell r="J181" t="str">
            <v>KET.</v>
          </cell>
        </row>
        <row r="184">
          <cell r="A184" t="str">
            <v>A.</v>
          </cell>
          <cell r="C184" t="str">
            <v>URAIAN PERALATAN</v>
          </cell>
        </row>
        <row r="185">
          <cell r="A185" t="str">
            <v xml:space="preserve">       1.</v>
          </cell>
          <cell r="C185" t="str">
            <v>Jenis Peralatan</v>
          </cell>
          <cell r="G185" t="str">
            <v>BULLDOZER 100-150 HP</v>
          </cell>
          <cell r="J185" t="str">
            <v>E04</v>
          </cell>
        </row>
        <row r="186">
          <cell r="A186" t="str">
            <v xml:space="preserve">       2.</v>
          </cell>
          <cell r="C186" t="str">
            <v>Tenaga</v>
          </cell>
          <cell r="G186" t="str">
            <v>Pw</v>
          </cell>
          <cell r="H186">
            <v>140</v>
          </cell>
          <cell r="I186" t="str">
            <v>HP</v>
          </cell>
        </row>
        <row r="187">
          <cell r="A187" t="str">
            <v xml:space="preserve">       3.</v>
          </cell>
          <cell r="C187" t="str">
            <v>Kapasitas</v>
          </cell>
          <cell r="G187" t="str">
            <v>Cp</v>
          </cell>
          <cell r="H187" t="str">
            <v xml:space="preserve">-  </v>
          </cell>
          <cell r="I187" t="str">
            <v>-</v>
          </cell>
        </row>
        <row r="188">
          <cell r="A188" t="str">
            <v xml:space="preserve">       4.</v>
          </cell>
          <cell r="C188" t="str">
            <v>Alat Baru                :</v>
          </cell>
          <cell r="D188" t="str">
            <v xml:space="preserve">  a.  Umur Ekonomis</v>
          </cell>
          <cell r="G188" t="str">
            <v>A</v>
          </cell>
          <cell r="H188">
            <v>5</v>
          </cell>
          <cell r="I188" t="str">
            <v>Tahun</v>
          </cell>
        </row>
        <row r="189">
          <cell r="D189" t="str">
            <v xml:space="preserve">  b.  Jam Kerja Dalam 1 Tahun</v>
          </cell>
          <cell r="G189" t="str">
            <v>W</v>
          </cell>
          <cell r="H189">
            <v>2000</v>
          </cell>
          <cell r="I189" t="str">
            <v>Jam</v>
          </cell>
        </row>
        <row r="190">
          <cell r="D190" t="str">
            <v xml:space="preserve">  c.  Harga Alat</v>
          </cell>
          <cell r="G190" t="str">
            <v>B</v>
          </cell>
          <cell r="H190">
            <v>1175000000</v>
          </cell>
          <cell r="I190" t="str">
            <v>Rupiah</v>
          </cell>
        </row>
        <row r="191">
          <cell r="A191" t="str">
            <v xml:space="preserve">       5.</v>
          </cell>
          <cell r="C191" t="str">
            <v>Alat Yang Dipakai  :</v>
          </cell>
          <cell r="D191" t="str">
            <v xml:space="preserve">  a.  Umur Ekonomis</v>
          </cell>
          <cell r="G191" t="str">
            <v>A'</v>
          </cell>
          <cell r="H191">
            <v>5</v>
          </cell>
          <cell r="I191" t="str">
            <v>Tahun</v>
          </cell>
          <cell r="J191" t="str">
            <v xml:space="preserve"> Alat baru</v>
          </cell>
        </row>
        <row r="192">
          <cell r="D192" t="str">
            <v xml:space="preserve">  b.  Jam Kerja Dalam 1 Tahun </v>
          </cell>
          <cell r="G192" t="str">
            <v>W'</v>
          </cell>
          <cell r="H192">
            <v>2000</v>
          </cell>
          <cell r="I192" t="str">
            <v>Jam</v>
          </cell>
          <cell r="J192" t="str">
            <v xml:space="preserve"> Alat baru</v>
          </cell>
        </row>
        <row r="193">
          <cell r="D193" t="str">
            <v xml:space="preserve">  c.  Harga Alat   (*)</v>
          </cell>
          <cell r="G193" t="str">
            <v>B'</v>
          </cell>
          <cell r="H193">
            <v>1175000000</v>
          </cell>
          <cell r="I193" t="str">
            <v>Rupiah</v>
          </cell>
          <cell r="J193" t="str">
            <v xml:space="preserve"> Alat baru</v>
          </cell>
        </row>
        <row r="195">
          <cell r="A195" t="str">
            <v>B.</v>
          </cell>
          <cell r="C195" t="str">
            <v>BIAYA PASTI PER JAM KERJA</v>
          </cell>
        </row>
        <row r="196">
          <cell r="A196" t="str">
            <v xml:space="preserve">       1.</v>
          </cell>
          <cell r="C196" t="str">
            <v>Nilai Sisa Alat</v>
          </cell>
          <cell r="D196" t="str">
            <v>=  10 % x B</v>
          </cell>
          <cell r="G196" t="str">
            <v>C</v>
          </cell>
          <cell r="H196">
            <v>117500000</v>
          </cell>
          <cell r="I196" t="str">
            <v>Rupiah</v>
          </cell>
        </row>
        <row r="198">
          <cell r="A198" t="str">
            <v xml:space="preserve">       2.</v>
          </cell>
          <cell r="C198" t="str">
            <v>Faktor Angsuran Modal    =</v>
          </cell>
          <cell r="E198" t="str">
            <v>i x (1 + i)^A'</v>
          </cell>
          <cell r="G198" t="str">
            <v>D</v>
          </cell>
          <cell r="H198">
            <v>0.33437970328961514</v>
          </cell>
          <cell r="I198" t="str">
            <v>-</v>
          </cell>
        </row>
        <row r="199">
          <cell r="E199" t="str">
            <v>(1 + i)^A' - 1</v>
          </cell>
        </row>
        <row r="200">
          <cell r="A200" t="str">
            <v xml:space="preserve">       3.</v>
          </cell>
          <cell r="C200" t="str">
            <v>Biaya Pasti per Jam  :</v>
          </cell>
        </row>
        <row r="201">
          <cell r="C201" t="str">
            <v>a.  Biaya Pengembalian Modal  =</v>
          </cell>
          <cell r="E201" t="str">
            <v>( B' - C ) x D</v>
          </cell>
          <cell r="G201" t="str">
            <v>E</v>
          </cell>
          <cell r="H201">
            <v>176803.268114384</v>
          </cell>
          <cell r="I201" t="str">
            <v>Rupiah</v>
          </cell>
        </row>
        <row r="202">
          <cell r="E202" t="str">
            <v>W'</v>
          </cell>
        </row>
        <row r="204">
          <cell r="C204" t="str">
            <v>b.  Asuransi, dll =</v>
          </cell>
          <cell r="D204">
            <v>2E-3</v>
          </cell>
          <cell r="E204" t="str">
            <v xml:space="preserve">  x   B'</v>
          </cell>
          <cell r="G204" t="str">
            <v>F</v>
          </cell>
          <cell r="H204">
            <v>1175</v>
          </cell>
          <cell r="I204" t="str">
            <v>Rupiah</v>
          </cell>
        </row>
        <row r="205">
          <cell r="E205" t="str">
            <v>W'</v>
          </cell>
        </row>
        <row r="207">
          <cell r="C207" t="str">
            <v>Biaya Pasti per Jam             =</v>
          </cell>
          <cell r="E207" t="str">
            <v>( E + F )</v>
          </cell>
          <cell r="G207" t="str">
            <v>G</v>
          </cell>
          <cell r="H207">
            <v>177978.268114384</v>
          </cell>
          <cell r="I207" t="str">
            <v>Rupiah</v>
          </cell>
        </row>
        <row r="209">
          <cell r="A209" t="str">
            <v>C.</v>
          </cell>
          <cell r="C209" t="str">
            <v>BIAYA OPERASI PER JAM KERJA</v>
          </cell>
        </row>
        <row r="211">
          <cell r="A211" t="str">
            <v xml:space="preserve">       1.</v>
          </cell>
          <cell r="C211" t="str">
            <v xml:space="preserve">Bahan Bakar  =  (0.125-0.175 Ltr/HP/Jam)   x Pw x Ms </v>
          </cell>
          <cell r="G211" t="str">
            <v>H</v>
          </cell>
          <cell r="H211">
            <v>38500</v>
          </cell>
          <cell r="I211" t="str">
            <v>Rupiah</v>
          </cell>
        </row>
        <row r="213">
          <cell r="A213" t="str">
            <v xml:space="preserve">       2.</v>
          </cell>
          <cell r="C213" t="str">
            <v>Pelumas         =  (0.01-0.02 Ltr/HP/Jam) x Pw x Mp</v>
          </cell>
          <cell r="G213" t="str">
            <v>I</v>
          </cell>
          <cell r="H213">
            <v>28000.000000000004</v>
          </cell>
          <cell r="I213" t="str">
            <v>Rupiah</v>
          </cell>
        </row>
        <row r="215">
          <cell r="A215" t="str">
            <v xml:space="preserve">       3.</v>
          </cell>
          <cell r="C215" t="str">
            <v>Perawatan dan</v>
          </cell>
          <cell r="D215" t="str">
            <v>(12,5 % - 17,5 %)  x  B'</v>
          </cell>
          <cell r="G215" t="str">
            <v>K</v>
          </cell>
          <cell r="H215">
            <v>73437.5</v>
          </cell>
          <cell r="I215" t="str">
            <v>Rupiah</v>
          </cell>
        </row>
        <row r="216">
          <cell r="C216" t="str">
            <v xml:space="preserve">        perbaikan    =</v>
          </cell>
          <cell r="D216" t="str">
            <v>W'</v>
          </cell>
        </row>
        <row r="218">
          <cell r="A218" t="str">
            <v xml:space="preserve">       4.</v>
          </cell>
          <cell r="C218" t="str">
            <v>Operator</v>
          </cell>
          <cell r="D218" t="str">
            <v>=   ( 1  Orang / Jam )  x  U1</v>
          </cell>
          <cell r="G218" t="str">
            <v>L</v>
          </cell>
          <cell r="H218">
            <v>9000</v>
          </cell>
          <cell r="I218" t="str">
            <v>Rupiah</v>
          </cell>
        </row>
        <row r="219">
          <cell r="A219" t="str">
            <v xml:space="preserve">       5.</v>
          </cell>
          <cell r="C219" t="str">
            <v>Pembantu Operator</v>
          </cell>
          <cell r="D219" t="str">
            <v>=   ( 1  Orang / Jam )  x  U2</v>
          </cell>
          <cell r="G219" t="str">
            <v>M</v>
          </cell>
          <cell r="H219">
            <v>6500</v>
          </cell>
          <cell r="I219" t="str">
            <v>Rupiah</v>
          </cell>
        </row>
        <row r="221">
          <cell r="C221" t="str">
            <v>Biaya Operasi per Jam        =</v>
          </cell>
          <cell r="E221" t="str">
            <v>(H+I+K+L+M)</v>
          </cell>
          <cell r="G221" t="str">
            <v>P</v>
          </cell>
          <cell r="H221">
            <v>155437.5</v>
          </cell>
          <cell r="I221" t="str">
            <v>Rupiah</v>
          </cell>
        </row>
        <row r="223">
          <cell r="A223" t="str">
            <v>D.</v>
          </cell>
          <cell r="C223" t="str">
            <v>TOTAL BIAYA SEWA ALAT / JAM   =   ( G + P )</v>
          </cell>
          <cell r="G223" t="str">
            <v>S</v>
          </cell>
          <cell r="H223">
            <v>333415.76811438403</v>
          </cell>
          <cell r="I223" t="str">
            <v>Rupiah</v>
          </cell>
        </row>
        <row r="226">
          <cell r="A226" t="str">
            <v>E.</v>
          </cell>
          <cell r="C226" t="str">
            <v>LAIN - LAIN</v>
          </cell>
        </row>
        <row r="227">
          <cell r="A227" t="str">
            <v xml:space="preserve">       1.</v>
          </cell>
          <cell r="C227" t="str">
            <v>Tingkat Suku Bunga</v>
          </cell>
          <cell r="G227" t="str">
            <v>i</v>
          </cell>
          <cell r="H227">
            <v>20</v>
          </cell>
          <cell r="I227" t="str">
            <v>% / Tahun</v>
          </cell>
        </row>
        <row r="228">
          <cell r="A228" t="str">
            <v xml:space="preserve">       2.</v>
          </cell>
          <cell r="C228" t="str">
            <v>Upah Operator / Sopir</v>
          </cell>
          <cell r="G228" t="str">
            <v>U1</v>
          </cell>
          <cell r="H228">
            <v>9000</v>
          </cell>
          <cell r="I228" t="str">
            <v>Rp./Jam</v>
          </cell>
        </row>
        <row r="229">
          <cell r="A229" t="str">
            <v xml:space="preserve">       3.</v>
          </cell>
          <cell r="C229" t="str">
            <v>Upah Pembantu Operator / Pmb.Sopir</v>
          </cell>
          <cell r="G229" t="str">
            <v>U2</v>
          </cell>
          <cell r="H229">
            <v>6500</v>
          </cell>
          <cell r="I229" t="str">
            <v>Rp./Jam</v>
          </cell>
        </row>
        <row r="230">
          <cell r="A230" t="str">
            <v xml:space="preserve">       4.</v>
          </cell>
          <cell r="C230" t="str">
            <v>Bahan Bakar Bensin</v>
          </cell>
          <cell r="G230" t="str">
            <v>Mb</v>
          </cell>
          <cell r="H230">
            <v>2700</v>
          </cell>
          <cell r="I230" t="str">
            <v>Liter</v>
          </cell>
        </row>
        <row r="231">
          <cell r="A231" t="str">
            <v xml:space="preserve">       5.</v>
          </cell>
          <cell r="C231" t="str">
            <v>Bahan Bakar Solar</v>
          </cell>
          <cell r="G231" t="str">
            <v>Ms</v>
          </cell>
          <cell r="H231">
            <v>2200</v>
          </cell>
          <cell r="I231" t="str">
            <v>Liter</v>
          </cell>
        </row>
        <row r="232">
          <cell r="A232" t="str">
            <v xml:space="preserve">       6.</v>
          </cell>
          <cell r="C232" t="str">
            <v>Minyak Pelumas</v>
          </cell>
          <cell r="G232" t="str">
            <v>Mp</v>
          </cell>
          <cell r="H232">
            <v>20000</v>
          </cell>
          <cell r="I232" t="str">
            <v>Liter</v>
          </cell>
        </row>
        <row r="233">
          <cell r="A233" t="str">
            <v xml:space="preserve">       7.</v>
          </cell>
          <cell r="C233" t="str">
            <v>PPN diperhitungkan pada lembar Rekapitulasi</v>
          </cell>
        </row>
        <row r="234">
          <cell r="C234" t="str">
            <v>Biaya Pekerjaan</v>
          </cell>
        </row>
        <row r="296">
          <cell r="A296" t="str">
            <v>URAIAN ANALISA ALAT</v>
          </cell>
        </row>
        <row r="299">
          <cell r="A299" t="str">
            <v>No.</v>
          </cell>
          <cell r="C299" t="str">
            <v>U R A I A N</v>
          </cell>
          <cell r="G299" t="str">
            <v>KODE</v>
          </cell>
          <cell r="H299" t="str">
            <v>KOEF.</v>
          </cell>
          <cell r="I299" t="str">
            <v>SATUAN</v>
          </cell>
          <cell r="J299" t="str">
            <v>KET.</v>
          </cell>
        </row>
        <row r="302">
          <cell r="A302" t="str">
            <v>A.</v>
          </cell>
          <cell r="C302" t="str">
            <v>URAIAN PERALATAN</v>
          </cell>
        </row>
        <row r="303">
          <cell r="A303" t="str">
            <v xml:space="preserve">       1.</v>
          </cell>
          <cell r="C303" t="str">
            <v>Jenis Peralatan</v>
          </cell>
          <cell r="G303" t="str">
            <v>CONCRETE MIXER 0.3-0.6 M3</v>
          </cell>
          <cell r="J303" t="str">
            <v>E06</v>
          </cell>
        </row>
        <row r="304">
          <cell r="A304" t="str">
            <v xml:space="preserve">       2.</v>
          </cell>
          <cell r="C304" t="str">
            <v>Tenaga</v>
          </cell>
          <cell r="G304" t="str">
            <v>Pw</v>
          </cell>
          <cell r="H304">
            <v>15</v>
          </cell>
          <cell r="I304" t="str">
            <v>HP</v>
          </cell>
        </row>
        <row r="305">
          <cell r="A305" t="str">
            <v xml:space="preserve">       3.</v>
          </cell>
          <cell r="C305" t="str">
            <v>Kapasitas</v>
          </cell>
          <cell r="G305" t="str">
            <v>Cp</v>
          </cell>
          <cell r="H305">
            <v>500</v>
          </cell>
          <cell r="I305" t="str">
            <v>Liter</v>
          </cell>
        </row>
        <row r="306">
          <cell r="A306" t="str">
            <v xml:space="preserve">       4.</v>
          </cell>
          <cell r="C306" t="str">
            <v>Alat Baru                :</v>
          </cell>
          <cell r="D306" t="str">
            <v xml:space="preserve">  a.  Umur Ekonomis</v>
          </cell>
          <cell r="G306" t="str">
            <v>A</v>
          </cell>
          <cell r="H306">
            <v>4</v>
          </cell>
          <cell r="I306" t="str">
            <v>Tahun</v>
          </cell>
        </row>
        <row r="307">
          <cell r="D307" t="str">
            <v xml:space="preserve">  b.  Jam Kerja Dalam 1 Tahun</v>
          </cell>
          <cell r="G307" t="str">
            <v>W</v>
          </cell>
          <cell r="H307">
            <v>2000</v>
          </cell>
          <cell r="I307" t="str">
            <v>Jam</v>
          </cell>
        </row>
        <row r="308">
          <cell r="D308" t="str">
            <v xml:space="preserve">  c.  Harga Alat</v>
          </cell>
          <cell r="G308" t="str">
            <v>B</v>
          </cell>
          <cell r="H308">
            <v>9950000</v>
          </cell>
          <cell r="I308" t="str">
            <v>Rupiah</v>
          </cell>
        </row>
        <row r="309">
          <cell r="A309" t="str">
            <v xml:space="preserve">       5.</v>
          </cell>
          <cell r="C309" t="str">
            <v>Alat Yang Dipakai  :</v>
          </cell>
          <cell r="D309" t="str">
            <v xml:space="preserve">  a.  Umur Ekonomis</v>
          </cell>
          <cell r="G309" t="str">
            <v>A'</v>
          </cell>
          <cell r="H309">
            <v>4</v>
          </cell>
          <cell r="I309" t="str">
            <v>Tahun</v>
          </cell>
          <cell r="J309" t="str">
            <v xml:space="preserve"> Alat baru</v>
          </cell>
        </row>
        <row r="310">
          <cell r="D310" t="str">
            <v xml:space="preserve">  b.  Jam Kerja Dalam 1 Tahun </v>
          </cell>
          <cell r="G310" t="str">
            <v>W'</v>
          </cell>
          <cell r="H310">
            <v>2000</v>
          </cell>
          <cell r="I310" t="str">
            <v>Jam</v>
          </cell>
          <cell r="J310" t="str">
            <v xml:space="preserve"> Alat baru</v>
          </cell>
        </row>
        <row r="311">
          <cell r="D311" t="str">
            <v xml:space="preserve">  c.  Harga Alat   (*)</v>
          </cell>
          <cell r="G311" t="str">
            <v>B'</v>
          </cell>
          <cell r="H311">
            <v>9950000</v>
          </cell>
          <cell r="I311" t="str">
            <v>Rupiah</v>
          </cell>
          <cell r="J311" t="str">
            <v xml:space="preserve"> Alat baru</v>
          </cell>
        </row>
        <row r="313">
          <cell r="A313" t="str">
            <v>B.</v>
          </cell>
          <cell r="C313" t="str">
            <v>BIAYA PASTI PER JAM KERJA</v>
          </cell>
        </row>
        <row r="314">
          <cell r="A314" t="str">
            <v xml:space="preserve">       1.</v>
          </cell>
          <cell r="C314" t="str">
            <v>Nilai Sisa Alat</v>
          </cell>
          <cell r="D314" t="str">
            <v>=  10 % x B</v>
          </cell>
          <cell r="G314" t="str">
            <v>C</v>
          </cell>
          <cell r="H314">
            <v>995000</v>
          </cell>
          <cell r="I314" t="str">
            <v>Rupiah</v>
          </cell>
        </row>
        <row r="316">
          <cell r="A316" t="str">
            <v xml:space="preserve">       2.</v>
          </cell>
          <cell r="C316" t="str">
            <v>Faktor Angsuran Modal    =</v>
          </cell>
          <cell r="E316" t="str">
            <v>i x (1 + i)^A'</v>
          </cell>
          <cell r="G316" t="str">
            <v>D</v>
          </cell>
          <cell r="H316">
            <v>0.38628912071535026</v>
          </cell>
          <cell r="I316" t="str">
            <v>-</v>
          </cell>
        </row>
        <row r="317">
          <cell r="E317" t="str">
            <v>(1 + i)^A' - 1</v>
          </cell>
        </row>
        <row r="318">
          <cell r="A318" t="str">
            <v xml:space="preserve">       3.</v>
          </cell>
          <cell r="C318" t="str">
            <v>Biaya Pasti per Jam  :</v>
          </cell>
        </row>
        <row r="319">
          <cell r="C319" t="str">
            <v>a.  Biaya Pengembalian Modal  =</v>
          </cell>
          <cell r="E319" t="str">
            <v>( B' - C ) x D</v>
          </cell>
          <cell r="G319" t="str">
            <v>E</v>
          </cell>
          <cell r="H319">
            <v>1729.6095380029808</v>
          </cell>
          <cell r="I319" t="str">
            <v>Rupiah</v>
          </cell>
        </row>
        <row r="320">
          <cell r="E320" t="str">
            <v>W'</v>
          </cell>
        </row>
        <row r="322">
          <cell r="C322" t="str">
            <v>b.  Asuransi, dll =</v>
          </cell>
          <cell r="D322">
            <v>2E-3</v>
          </cell>
          <cell r="E322" t="str">
            <v xml:space="preserve">  x   B'</v>
          </cell>
          <cell r="G322" t="str">
            <v>F</v>
          </cell>
          <cell r="H322">
            <v>9.9499999999999993</v>
          </cell>
          <cell r="I322" t="str">
            <v>Rupiah</v>
          </cell>
        </row>
        <row r="323">
          <cell r="E323" t="str">
            <v>W'</v>
          </cell>
        </row>
        <row r="325">
          <cell r="C325" t="str">
            <v>Biaya Pasti per Jam             =</v>
          </cell>
          <cell r="E325" t="str">
            <v>( E + F )</v>
          </cell>
          <cell r="G325" t="str">
            <v>G</v>
          </cell>
          <cell r="H325">
            <v>1739.5595380029808</v>
          </cell>
          <cell r="I325" t="str">
            <v>Rupiah</v>
          </cell>
        </row>
        <row r="327">
          <cell r="A327" t="str">
            <v>C.</v>
          </cell>
          <cell r="C327" t="str">
            <v>BIAYA OPERASI PER JAM KERJA</v>
          </cell>
        </row>
        <row r="329">
          <cell r="A329" t="str">
            <v xml:space="preserve">       1.</v>
          </cell>
          <cell r="C329" t="str">
            <v xml:space="preserve">Bahan Bakar  =  (0.125-0.175 Ltr/HP/Jam)   x Pw x Ms </v>
          </cell>
          <cell r="G329" t="str">
            <v>H</v>
          </cell>
          <cell r="H329">
            <v>4125</v>
          </cell>
          <cell r="I329" t="str">
            <v>Rupiah</v>
          </cell>
        </row>
        <row r="331">
          <cell r="A331" t="str">
            <v xml:space="preserve">       2.</v>
          </cell>
          <cell r="C331" t="str">
            <v>Pelumas         =  (0.01-0.02 Ltr/HP/Jam) x Pw x Mp</v>
          </cell>
          <cell r="G331" t="str">
            <v>I</v>
          </cell>
          <cell r="H331">
            <v>3000</v>
          </cell>
          <cell r="I331" t="str">
            <v>Rupiah</v>
          </cell>
        </row>
        <row r="333">
          <cell r="A333" t="str">
            <v xml:space="preserve">       3.</v>
          </cell>
          <cell r="C333" t="str">
            <v>Perawatan dan</v>
          </cell>
          <cell r="D333" t="str">
            <v>(12,5 % - 17,5 %)  x  B'</v>
          </cell>
          <cell r="G333" t="str">
            <v>K</v>
          </cell>
          <cell r="H333">
            <v>621.875</v>
          </cell>
          <cell r="I333" t="str">
            <v>Rupiah</v>
          </cell>
        </row>
        <row r="334">
          <cell r="C334" t="str">
            <v xml:space="preserve">        perbaikan    =</v>
          </cell>
          <cell r="D334" t="str">
            <v>W'</v>
          </cell>
        </row>
        <row r="336">
          <cell r="A336" t="str">
            <v xml:space="preserve">       4.</v>
          </cell>
          <cell r="C336" t="str">
            <v>Operator</v>
          </cell>
          <cell r="D336" t="str">
            <v>=   ( 1  Orang / Jam )  x  U1</v>
          </cell>
          <cell r="G336" t="str">
            <v>L</v>
          </cell>
          <cell r="H336">
            <v>9000</v>
          </cell>
          <cell r="I336" t="str">
            <v>Rupiah</v>
          </cell>
        </row>
        <row r="337">
          <cell r="A337" t="str">
            <v xml:space="preserve">       5.</v>
          </cell>
          <cell r="C337" t="str">
            <v>Pembantu Operator</v>
          </cell>
          <cell r="D337" t="str">
            <v>=   ( 1  Orang / Jam )  x  U2</v>
          </cell>
          <cell r="G337" t="str">
            <v>M</v>
          </cell>
          <cell r="H337">
            <v>6500</v>
          </cell>
          <cell r="I337" t="str">
            <v>Rupiah</v>
          </cell>
        </row>
        <row r="339">
          <cell r="C339" t="str">
            <v>Biaya Operasi per Jam        =</v>
          </cell>
          <cell r="E339" t="str">
            <v>(H+I+K+L+M)</v>
          </cell>
          <cell r="G339" t="str">
            <v>P</v>
          </cell>
          <cell r="H339">
            <v>23246.875</v>
          </cell>
          <cell r="I339" t="str">
            <v>Rupiah</v>
          </cell>
        </row>
        <row r="341">
          <cell r="A341" t="str">
            <v>D.</v>
          </cell>
          <cell r="C341" t="str">
            <v>TOTAL BIAYA SEWA ALAT / JAM   =   ( G + P )</v>
          </cell>
          <cell r="G341" t="str">
            <v>S</v>
          </cell>
          <cell r="H341">
            <v>24986.434538002981</v>
          </cell>
          <cell r="I341" t="str">
            <v>Rupiah</v>
          </cell>
        </row>
        <row r="344">
          <cell r="A344" t="str">
            <v>E.</v>
          </cell>
          <cell r="C344" t="str">
            <v>LAIN - LAIN</v>
          </cell>
        </row>
        <row r="345">
          <cell r="A345" t="str">
            <v xml:space="preserve">       1.</v>
          </cell>
          <cell r="C345" t="str">
            <v>Tingkat Suku Bunga</v>
          </cell>
          <cell r="G345" t="str">
            <v>i</v>
          </cell>
          <cell r="H345">
            <v>20</v>
          </cell>
          <cell r="I345" t="str">
            <v>% / Tahun</v>
          </cell>
        </row>
        <row r="346">
          <cell r="A346" t="str">
            <v xml:space="preserve">       2.</v>
          </cell>
          <cell r="C346" t="str">
            <v>Upah Operator / Sopir</v>
          </cell>
          <cell r="G346" t="str">
            <v>U1</v>
          </cell>
          <cell r="H346">
            <v>9000</v>
          </cell>
          <cell r="I346" t="str">
            <v>Rp./Jam</v>
          </cell>
        </row>
        <row r="347">
          <cell r="A347" t="str">
            <v xml:space="preserve">       3.</v>
          </cell>
          <cell r="C347" t="str">
            <v>Upah Pembantu Operator / Pmb.Sopir</v>
          </cell>
          <cell r="G347" t="str">
            <v>U2</v>
          </cell>
          <cell r="H347">
            <v>6500</v>
          </cell>
          <cell r="I347" t="str">
            <v>Rp./Jam</v>
          </cell>
        </row>
        <row r="348">
          <cell r="A348" t="str">
            <v xml:space="preserve">       4.</v>
          </cell>
          <cell r="C348" t="str">
            <v>Bahan Bakar Bensin</v>
          </cell>
          <cell r="G348" t="str">
            <v>Mb</v>
          </cell>
          <cell r="H348">
            <v>2700</v>
          </cell>
          <cell r="I348" t="str">
            <v>Liter</v>
          </cell>
        </row>
        <row r="349">
          <cell r="A349" t="str">
            <v xml:space="preserve">       5.</v>
          </cell>
          <cell r="C349" t="str">
            <v>Bahan Bakar Solar</v>
          </cell>
          <cell r="G349" t="str">
            <v>Ms</v>
          </cell>
          <cell r="H349">
            <v>2200</v>
          </cell>
          <cell r="I349" t="str">
            <v>Liter</v>
          </cell>
        </row>
        <row r="350">
          <cell r="A350" t="str">
            <v xml:space="preserve">       6.</v>
          </cell>
          <cell r="C350" t="str">
            <v>Minyak Pelumas</v>
          </cell>
          <cell r="G350" t="str">
            <v>Mp</v>
          </cell>
          <cell r="H350">
            <v>20000</v>
          </cell>
          <cell r="I350" t="str">
            <v>Liter</v>
          </cell>
        </row>
        <row r="351">
          <cell r="A351" t="str">
            <v xml:space="preserve">       7.</v>
          </cell>
          <cell r="C351" t="str">
            <v>PPN diperhitungkan pada lembar Rekapitulasi</v>
          </cell>
        </row>
        <row r="352">
          <cell r="C352" t="str">
            <v>Biaya Pekerjaan</v>
          </cell>
        </row>
        <row r="355">
          <cell r="A355" t="str">
            <v>URAIAN ANALISA ALAT</v>
          </cell>
        </row>
        <row r="358">
          <cell r="A358" t="str">
            <v>No.</v>
          </cell>
          <cell r="C358" t="str">
            <v>U R A I A N</v>
          </cell>
          <cell r="G358" t="str">
            <v>KODE</v>
          </cell>
          <cell r="H358" t="str">
            <v>KOEF.</v>
          </cell>
          <cell r="I358" t="str">
            <v>SATUAN</v>
          </cell>
          <cell r="J358" t="str">
            <v>KET.</v>
          </cell>
        </row>
        <row r="361">
          <cell r="A361" t="str">
            <v>A.</v>
          </cell>
          <cell r="C361" t="str">
            <v>URAIAN PERALATAN</v>
          </cell>
        </row>
        <row r="362">
          <cell r="A362" t="str">
            <v xml:space="preserve">       1.</v>
          </cell>
          <cell r="C362" t="str">
            <v>Jenis Peralatan</v>
          </cell>
          <cell r="G362" t="str">
            <v>CRANE 10-15 TON</v>
          </cell>
          <cell r="J362" t="str">
            <v>E07</v>
          </cell>
        </row>
        <row r="363">
          <cell r="A363" t="str">
            <v xml:space="preserve">       2.</v>
          </cell>
          <cell r="C363" t="str">
            <v>Tenaga</v>
          </cell>
          <cell r="G363" t="str">
            <v>Pw</v>
          </cell>
          <cell r="H363">
            <v>150</v>
          </cell>
          <cell r="I363" t="str">
            <v>HP</v>
          </cell>
        </row>
        <row r="364">
          <cell r="A364" t="str">
            <v xml:space="preserve">       3.</v>
          </cell>
          <cell r="C364" t="str">
            <v>Kapasitas</v>
          </cell>
          <cell r="G364" t="str">
            <v>Cp</v>
          </cell>
          <cell r="H364">
            <v>15</v>
          </cell>
          <cell r="I364" t="str">
            <v>Ton</v>
          </cell>
        </row>
        <row r="365">
          <cell r="A365" t="str">
            <v xml:space="preserve">       4.</v>
          </cell>
          <cell r="C365" t="str">
            <v>Alat Baru                :</v>
          </cell>
          <cell r="D365" t="str">
            <v xml:space="preserve">  a.  Umur Ekonomis</v>
          </cell>
          <cell r="G365" t="str">
            <v>A</v>
          </cell>
          <cell r="H365">
            <v>6</v>
          </cell>
          <cell r="I365" t="str">
            <v>Tahun</v>
          </cell>
        </row>
        <row r="366">
          <cell r="D366" t="str">
            <v xml:space="preserve">  b.  Jam Kerja Dalam 1 Tahun</v>
          </cell>
          <cell r="G366" t="str">
            <v>W</v>
          </cell>
          <cell r="H366">
            <v>2000</v>
          </cell>
          <cell r="I366" t="str">
            <v>Jam</v>
          </cell>
        </row>
        <row r="367">
          <cell r="D367" t="str">
            <v xml:space="preserve">  c.  Harga Alat</v>
          </cell>
          <cell r="G367" t="str">
            <v>B</v>
          </cell>
          <cell r="H367">
            <v>853875000</v>
          </cell>
          <cell r="I367" t="str">
            <v>Rupiah</v>
          </cell>
        </row>
        <row r="368">
          <cell r="A368" t="str">
            <v xml:space="preserve">       5.</v>
          </cell>
          <cell r="C368" t="str">
            <v>Alat Yang Dipakai  :</v>
          </cell>
          <cell r="D368" t="str">
            <v xml:space="preserve">  a.  Umur Ekonomis</v>
          </cell>
          <cell r="G368" t="str">
            <v>A'</v>
          </cell>
          <cell r="H368">
            <v>6</v>
          </cell>
          <cell r="I368" t="str">
            <v>Tahun</v>
          </cell>
          <cell r="J368" t="str">
            <v xml:space="preserve"> Alat baru</v>
          </cell>
        </row>
        <row r="369">
          <cell r="D369" t="str">
            <v xml:space="preserve">  b.  Jam Kerja Dalam 1 Tahun </v>
          </cell>
          <cell r="G369" t="str">
            <v>W'</v>
          </cell>
          <cell r="H369">
            <v>2000</v>
          </cell>
          <cell r="I369" t="str">
            <v>Jam</v>
          </cell>
          <cell r="J369" t="str">
            <v xml:space="preserve"> Alat baru</v>
          </cell>
        </row>
        <row r="370">
          <cell r="D370" t="str">
            <v xml:space="preserve">  c.  Harga Alat   (*)</v>
          </cell>
          <cell r="G370" t="str">
            <v>B'</v>
          </cell>
          <cell r="H370">
            <v>853875000</v>
          </cell>
          <cell r="I370" t="str">
            <v>Rupiah</v>
          </cell>
          <cell r="J370" t="str">
            <v xml:space="preserve"> Alat baru</v>
          </cell>
        </row>
        <row r="372">
          <cell r="A372" t="str">
            <v>B.</v>
          </cell>
          <cell r="C372" t="str">
            <v>BIAYA PASTI PER JAM KERJA</v>
          </cell>
        </row>
        <row r="373">
          <cell r="A373" t="str">
            <v xml:space="preserve">       1.</v>
          </cell>
          <cell r="C373" t="str">
            <v>Nilai Sisa Alat</v>
          </cell>
          <cell r="D373" t="str">
            <v>=  10 % x B</v>
          </cell>
          <cell r="G373" t="str">
            <v>C</v>
          </cell>
          <cell r="H373">
            <v>85387500</v>
          </cell>
          <cell r="I373" t="str">
            <v>Rupiah</v>
          </cell>
        </row>
        <row r="375">
          <cell r="A375" t="str">
            <v xml:space="preserve">       2.</v>
          </cell>
          <cell r="C375" t="str">
            <v>Faktor Angsuran Modal    =</v>
          </cell>
          <cell r="E375" t="str">
            <v>i x (1 + i)^A'</v>
          </cell>
          <cell r="G375" t="str">
            <v>D</v>
          </cell>
          <cell r="H375">
            <v>0.30070574586703619</v>
          </cell>
          <cell r="I375" t="str">
            <v>-</v>
          </cell>
        </row>
        <row r="376">
          <cell r="E376" t="str">
            <v>(1 + i)^A' - 1</v>
          </cell>
        </row>
        <row r="377">
          <cell r="A377" t="str">
            <v xml:space="preserve">       3.</v>
          </cell>
          <cell r="C377" t="str">
            <v>Biaya Pasti per Jam  :</v>
          </cell>
        </row>
        <row r="378">
          <cell r="C378" t="str">
            <v>a.  Biaya Pengembalian Modal  =</v>
          </cell>
          <cell r="E378" t="str">
            <v>( B' - C ) x D</v>
          </cell>
          <cell r="G378" t="str">
            <v>E</v>
          </cell>
          <cell r="H378">
            <v>115544.30343849699</v>
          </cell>
          <cell r="I378" t="str">
            <v>Rupiah</v>
          </cell>
        </row>
        <row r="379">
          <cell r="E379" t="str">
            <v>W'</v>
          </cell>
        </row>
        <row r="381">
          <cell r="C381" t="str">
            <v>b.  Asuransi, dll =</v>
          </cell>
          <cell r="D381">
            <v>2E-3</v>
          </cell>
          <cell r="E381" t="str">
            <v xml:space="preserve">  x   B'</v>
          </cell>
          <cell r="G381" t="str">
            <v>F</v>
          </cell>
          <cell r="H381">
            <v>853.875</v>
          </cell>
          <cell r="I381" t="str">
            <v>Rupiah</v>
          </cell>
        </row>
        <row r="382">
          <cell r="E382" t="str">
            <v>W'</v>
          </cell>
        </row>
        <row r="384">
          <cell r="C384" t="str">
            <v>Biaya Pasti per Jam             =</v>
          </cell>
          <cell r="E384" t="str">
            <v>( E + F )</v>
          </cell>
          <cell r="G384" t="str">
            <v>G</v>
          </cell>
          <cell r="H384">
            <v>116398.17843849699</v>
          </cell>
          <cell r="I384" t="str">
            <v>Rupiah</v>
          </cell>
        </row>
        <row r="386">
          <cell r="A386" t="str">
            <v>C.</v>
          </cell>
          <cell r="C386" t="str">
            <v>BIAYA OPERASI PER JAM KERJA</v>
          </cell>
        </row>
        <row r="388">
          <cell r="A388" t="str">
            <v xml:space="preserve">       1.</v>
          </cell>
          <cell r="C388" t="str">
            <v xml:space="preserve">Bahan Bakar  =  (0.125-0.175 Ltr/HP/Jam)   x Pw x Ms </v>
          </cell>
          <cell r="G388" t="str">
            <v>H</v>
          </cell>
          <cell r="H388">
            <v>41250</v>
          </cell>
          <cell r="I388" t="str">
            <v>Rupiah</v>
          </cell>
        </row>
        <row r="390">
          <cell r="A390" t="str">
            <v xml:space="preserve">       2.</v>
          </cell>
          <cell r="C390" t="str">
            <v>Pelumas         =  (0.01-0.02 Ltr/HP/Jam) x Pw x Mp</v>
          </cell>
          <cell r="G390" t="str">
            <v>I</v>
          </cell>
          <cell r="H390">
            <v>30000</v>
          </cell>
          <cell r="I390" t="str">
            <v>Rupiah</v>
          </cell>
        </row>
        <row r="392">
          <cell r="A392" t="str">
            <v xml:space="preserve">       3.</v>
          </cell>
          <cell r="C392" t="str">
            <v>Perawatan dan</v>
          </cell>
          <cell r="D392" t="str">
            <v>(12,5 % - 17,5 %)  x  B'</v>
          </cell>
          <cell r="G392" t="str">
            <v>K</v>
          </cell>
          <cell r="H392">
            <v>53367.1875</v>
          </cell>
          <cell r="I392" t="str">
            <v>Rupiah</v>
          </cell>
        </row>
        <row r="393">
          <cell r="C393" t="str">
            <v xml:space="preserve">        perbaikan    =</v>
          </cell>
          <cell r="D393" t="str">
            <v>W'</v>
          </cell>
        </row>
        <row r="395">
          <cell r="A395" t="str">
            <v xml:space="preserve">       4.</v>
          </cell>
          <cell r="C395" t="str">
            <v>Operator</v>
          </cell>
          <cell r="D395" t="str">
            <v>=   ( 1  Orang / Jam )  x  U1</v>
          </cell>
          <cell r="G395" t="str">
            <v>L</v>
          </cell>
          <cell r="H395">
            <v>9000</v>
          </cell>
          <cell r="I395" t="str">
            <v>Rupiah</v>
          </cell>
        </row>
        <row r="396">
          <cell r="A396" t="str">
            <v xml:space="preserve">       5.</v>
          </cell>
          <cell r="C396" t="str">
            <v>Pembantu Operator</v>
          </cell>
          <cell r="D396" t="str">
            <v>=   ( 1  Orang / Jam )  x  U2</v>
          </cell>
          <cell r="G396" t="str">
            <v>M</v>
          </cell>
          <cell r="H396">
            <v>6500</v>
          </cell>
          <cell r="I396" t="str">
            <v>Rupiah</v>
          </cell>
        </row>
        <row r="398">
          <cell r="C398" t="str">
            <v>Biaya Operasi per Jam        =</v>
          </cell>
          <cell r="E398" t="str">
            <v>(H+I+K+L+M)</v>
          </cell>
          <cell r="G398" t="str">
            <v>P</v>
          </cell>
          <cell r="H398">
            <v>140117.1875</v>
          </cell>
          <cell r="I398" t="str">
            <v>Rupiah</v>
          </cell>
        </row>
        <row r="400">
          <cell r="A400" t="str">
            <v>D.</v>
          </cell>
          <cell r="C400" t="str">
            <v>TOTAL BIAYA SEWA ALAT / JAM   =   ( G + P )</v>
          </cell>
          <cell r="G400" t="str">
            <v>S</v>
          </cell>
          <cell r="H400">
            <v>256515.36593849701</v>
          </cell>
          <cell r="I400" t="str">
            <v>Rupiah</v>
          </cell>
        </row>
        <row r="403">
          <cell r="A403" t="str">
            <v>E.</v>
          </cell>
          <cell r="C403" t="str">
            <v>LAIN - LAIN</v>
          </cell>
        </row>
        <row r="404">
          <cell r="A404" t="str">
            <v xml:space="preserve">       1.</v>
          </cell>
          <cell r="C404" t="str">
            <v>Tingkat Suku Bunga</v>
          </cell>
          <cell r="G404" t="str">
            <v>i</v>
          </cell>
          <cell r="H404">
            <v>20</v>
          </cell>
          <cell r="I404" t="str">
            <v>% / Tahun</v>
          </cell>
        </row>
        <row r="405">
          <cell r="A405" t="str">
            <v xml:space="preserve">       2.</v>
          </cell>
          <cell r="C405" t="str">
            <v>Upah Operator / Sopir</v>
          </cell>
          <cell r="G405" t="str">
            <v>U1</v>
          </cell>
          <cell r="H405">
            <v>9000</v>
          </cell>
          <cell r="I405" t="str">
            <v>Rp./Jam</v>
          </cell>
        </row>
        <row r="406">
          <cell r="A406" t="str">
            <v xml:space="preserve">       3.</v>
          </cell>
          <cell r="C406" t="str">
            <v>Upah Pembantu Operator / Pmb.Sopir</v>
          </cell>
          <cell r="G406" t="str">
            <v>U2</v>
          </cell>
          <cell r="H406">
            <v>6500</v>
          </cell>
          <cell r="I406" t="str">
            <v>Rp./Jam</v>
          </cell>
        </row>
        <row r="407">
          <cell r="A407" t="str">
            <v xml:space="preserve">       4.</v>
          </cell>
          <cell r="C407" t="str">
            <v>Bahan Bakar Bensin</v>
          </cell>
          <cell r="G407" t="str">
            <v>Mb</v>
          </cell>
          <cell r="H407">
            <v>2700</v>
          </cell>
          <cell r="I407" t="str">
            <v>Liter</v>
          </cell>
        </row>
        <row r="408">
          <cell r="A408" t="str">
            <v xml:space="preserve">       5.</v>
          </cell>
          <cell r="C408" t="str">
            <v>Bahan Bakar Solar</v>
          </cell>
          <cell r="G408" t="str">
            <v>Ms</v>
          </cell>
          <cell r="H408">
            <v>2200</v>
          </cell>
          <cell r="I408" t="str">
            <v>Liter</v>
          </cell>
        </row>
        <row r="409">
          <cell r="A409" t="str">
            <v xml:space="preserve">       6.</v>
          </cell>
          <cell r="C409" t="str">
            <v>Minyak Pelumas</v>
          </cell>
          <cell r="G409" t="str">
            <v>Mp</v>
          </cell>
          <cell r="H409">
            <v>20000</v>
          </cell>
          <cell r="I409" t="str">
            <v>Liter</v>
          </cell>
        </row>
        <row r="410">
          <cell r="A410" t="str">
            <v xml:space="preserve">       7.</v>
          </cell>
          <cell r="C410" t="str">
            <v>PPN diperhitungkan pada lembar Rekapitulasi</v>
          </cell>
        </row>
        <row r="411">
          <cell r="C411" t="str">
            <v>Biaya Pekerjaan</v>
          </cell>
        </row>
        <row r="414">
          <cell r="A414" t="str">
            <v>URAIAN ANALISA ALAT</v>
          </cell>
        </row>
        <row r="417">
          <cell r="A417" t="str">
            <v>No.</v>
          </cell>
          <cell r="C417" t="str">
            <v>U R A I A N</v>
          </cell>
          <cell r="G417" t="str">
            <v>KODE</v>
          </cell>
          <cell r="H417" t="str">
            <v>KOEF.</v>
          </cell>
          <cell r="I417" t="str">
            <v>SATUAN</v>
          </cell>
          <cell r="J417" t="str">
            <v>KET.</v>
          </cell>
        </row>
        <row r="420">
          <cell r="A420" t="str">
            <v>A.</v>
          </cell>
          <cell r="C420" t="str">
            <v>URAIAN PERALATAN</v>
          </cell>
        </row>
        <row r="421">
          <cell r="A421" t="str">
            <v xml:space="preserve">       1.</v>
          </cell>
          <cell r="C421" t="str">
            <v>Jenis Peralatan</v>
          </cell>
          <cell r="G421" t="str">
            <v>DUMP TRUCK 3-4 M3</v>
          </cell>
          <cell r="J421" t="str">
            <v>E08</v>
          </cell>
        </row>
        <row r="422">
          <cell r="A422" t="str">
            <v xml:space="preserve">       2.</v>
          </cell>
          <cell r="C422" t="str">
            <v>Tenaga</v>
          </cell>
          <cell r="G422" t="str">
            <v>Pw</v>
          </cell>
          <cell r="H422">
            <v>100</v>
          </cell>
          <cell r="I422" t="str">
            <v>HP</v>
          </cell>
        </row>
        <row r="423">
          <cell r="A423" t="str">
            <v xml:space="preserve">       3.</v>
          </cell>
          <cell r="C423" t="str">
            <v>Kapasitas</v>
          </cell>
          <cell r="G423" t="str">
            <v>Cp</v>
          </cell>
          <cell r="H423">
            <v>6</v>
          </cell>
          <cell r="I423" t="str">
            <v>Ton</v>
          </cell>
        </row>
        <row r="424">
          <cell r="A424" t="str">
            <v xml:space="preserve">       4.</v>
          </cell>
          <cell r="C424" t="str">
            <v>Alat Baru                :</v>
          </cell>
          <cell r="D424" t="str">
            <v xml:space="preserve">  a.  Umur Ekonomis</v>
          </cell>
          <cell r="G424" t="str">
            <v>A</v>
          </cell>
          <cell r="H424">
            <v>5</v>
          </cell>
          <cell r="I424" t="str">
            <v>Tahun</v>
          </cell>
        </row>
        <row r="425">
          <cell r="D425" t="str">
            <v xml:space="preserve">  b.  Jam Kerja Dalam 1 Tahun</v>
          </cell>
          <cell r="G425" t="str">
            <v>W</v>
          </cell>
          <cell r="H425">
            <v>2000</v>
          </cell>
          <cell r="I425" t="str">
            <v>Jam</v>
          </cell>
        </row>
        <row r="426">
          <cell r="D426" t="str">
            <v xml:space="preserve">  c.  Harga Alat</v>
          </cell>
          <cell r="G426" t="str">
            <v>B</v>
          </cell>
          <cell r="H426">
            <v>163500000</v>
          </cell>
          <cell r="I426" t="str">
            <v>Rupiah</v>
          </cell>
        </row>
        <row r="427">
          <cell r="A427" t="str">
            <v xml:space="preserve">       5.</v>
          </cell>
          <cell r="C427" t="str">
            <v>Alat Yang Dipakai  :</v>
          </cell>
          <cell r="D427" t="str">
            <v xml:space="preserve">  a.  Umur Ekonomis</v>
          </cell>
          <cell r="G427" t="str">
            <v>A'</v>
          </cell>
          <cell r="H427">
            <v>5</v>
          </cell>
          <cell r="I427" t="str">
            <v>Tahun</v>
          </cell>
          <cell r="J427" t="str">
            <v xml:space="preserve"> Alat baru</v>
          </cell>
        </row>
        <row r="428">
          <cell r="D428" t="str">
            <v xml:space="preserve">  b.  Jam Kerja Dalam 1 Tahun </v>
          </cell>
          <cell r="G428" t="str">
            <v>W'</v>
          </cell>
          <cell r="H428">
            <v>2000</v>
          </cell>
          <cell r="I428" t="str">
            <v>Jam</v>
          </cell>
          <cell r="J428" t="str">
            <v xml:space="preserve"> Alat baru</v>
          </cell>
        </row>
        <row r="429">
          <cell r="D429" t="str">
            <v xml:space="preserve">  c.  Harga Alat   (*)</v>
          </cell>
          <cell r="G429" t="str">
            <v>B'</v>
          </cell>
          <cell r="H429">
            <v>163500000</v>
          </cell>
          <cell r="I429" t="str">
            <v>Rupiah</v>
          </cell>
          <cell r="J429" t="str">
            <v xml:space="preserve"> Alat baru</v>
          </cell>
        </row>
        <row r="431">
          <cell r="A431" t="str">
            <v>B.</v>
          </cell>
          <cell r="C431" t="str">
            <v>BIAYA PASTI PER JAM KERJA</v>
          </cell>
        </row>
        <row r="432">
          <cell r="A432" t="str">
            <v xml:space="preserve">       1.</v>
          </cell>
          <cell r="C432" t="str">
            <v>Nilai Sisa Alat</v>
          </cell>
          <cell r="D432" t="str">
            <v>=  10 % x B</v>
          </cell>
          <cell r="G432" t="str">
            <v>C</v>
          </cell>
          <cell r="H432">
            <v>16350000</v>
          </cell>
          <cell r="I432" t="str">
            <v>Rupiah</v>
          </cell>
        </row>
        <row r="434">
          <cell r="A434" t="str">
            <v xml:space="preserve">       2.</v>
          </cell>
          <cell r="C434" t="str">
            <v>Faktor Angsuran Modal    =</v>
          </cell>
          <cell r="E434" t="str">
            <v>i x (1 + i)^A'</v>
          </cell>
          <cell r="G434" t="str">
            <v>D</v>
          </cell>
          <cell r="H434">
            <v>0.33437970328961514</v>
          </cell>
          <cell r="I434" t="str">
            <v>-</v>
          </cell>
        </row>
        <row r="435">
          <cell r="E435" t="str">
            <v>(1 + i)^A' - 1</v>
          </cell>
        </row>
        <row r="436">
          <cell r="A436" t="str">
            <v xml:space="preserve">       3.</v>
          </cell>
          <cell r="C436" t="str">
            <v>Biaya Pasti per Jam  :</v>
          </cell>
        </row>
        <row r="437">
          <cell r="C437" t="str">
            <v>a.  Biaya Pengembalian Modal  =</v>
          </cell>
          <cell r="E437" t="str">
            <v>( B' - C ) x D</v>
          </cell>
          <cell r="G437" t="str">
            <v>E</v>
          </cell>
          <cell r="H437">
            <v>24601.986669533435</v>
          </cell>
          <cell r="I437" t="str">
            <v>Rupiah</v>
          </cell>
        </row>
        <row r="438">
          <cell r="E438" t="str">
            <v>W'</v>
          </cell>
        </row>
        <row r="440">
          <cell r="C440" t="str">
            <v>b.  Asuransi, dll =</v>
          </cell>
          <cell r="D440">
            <v>2E-3</v>
          </cell>
          <cell r="E440" t="str">
            <v xml:space="preserve">  x   B'</v>
          </cell>
          <cell r="G440" t="str">
            <v>F</v>
          </cell>
          <cell r="H440">
            <v>163.5</v>
          </cell>
          <cell r="I440" t="str">
            <v>Rupiah</v>
          </cell>
        </row>
        <row r="441">
          <cell r="E441" t="str">
            <v>W'</v>
          </cell>
        </row>
        <row r="443">
          <cell r="C443" t="str">
            <v>Biaya Pasti per Jam             =</v>
          </cell>
          <cell r="E443" t="str">
            <v>( E + F )</v>
          </cell>
          <cell r="G443" t="str">
            <v>G</v>
          </cell>
          <cell r="H443">
            <v>24765.486669533435</v>
          </cell>
          <cell r="I443" t="str">
            <v>Rupiah</v>
          </cell>
        </row>
        <row r="445">
          <cell r="A445" t="str">
            <v>C.</v>
          </cell>
          <cell r="C445" t="str">
            <v>BIAYA OPERASI PER JAM KERJA</v>
          </cell>
        </row>
        <row r="447">
          <cell r="A447" t="str">
            <v xml:space="preserve">       1.</v>
          </cell>
          <cell r="C447" t="str">
            <v xml:space="preserve">Bahan Bakar  =  (0.125-0.175 Ltr/HP/Jam)   x Pw x Ms </v>
          </cell>
          <cell r="G447" t="str">
            <v>H</v>
          </cell>
          <cell r="H447">
            <v>27500</v>
          </cell>
          <cell r="I447" t="str">
            <v>Rupiah</v>
          </cell>
        </row>
        <row r="449">
          <cell r="A449" t="str">
            <v xml:space="preserve">       2.</v>
          </cell>
          <cell r="C449" t="str">
            <v>Pelumas         =  (0.01-0.02 Ltr/HP/Jam) x Pw x Mp</v>
          </cell>
          <cell r="G449" t="str">
            <v>I</v>
          </cell>
          <cell r="H449">
            <v>20000</v>
          </cell>
          <cell r="I449" t="str">
            <v>Rupiah</v>
          </cell>
        </row>
        <row r="451">
          <cell r="A451" t="str">
            <v xml:space="preserve">       3.</v>
          </cell>
          <cell r="C451" t="str">
            <v>Perawatan dan</v>
          </cell>
          <cell r="D451" t="str">
            <v>(12,5 % - 17,5 %)  x  B'</v>
          </cell>
          <cell r="G451" t="str">
            <v>K</v>
          </cell>
          <cell r="H451">
            <v>10218.75</v>
          </cell>
          <cell r="I451" t="str">
            <v>Rupiah</v>
          </cell>
        </row>
        <row r="452">
          <cell r="C452" t="str">
            <v xml:space="preserve">        perbaikan    =</v>
          </cell>
          <cell r="D452" t="str">
            <v>W'</v>
          </cell>
        </row>
        <row r="454">
          <cell r="A454" t="str">
            <v xml:space="preserve">       4.</v>
          </cell>
          <cell r="C454" t="str">
            <v>Operator</v>
          </cell>
          <cell r="D454" t="str">
            <v>=   ( 1  Orang / Jam )  x  U1</v>
          </cell>
          <cell r="G454" t="str">
            <v>L</v>
          </cell>
          <cell r="H454">
            <v>9000</v>
          </cell>
          <cell r="I454" t="str">
            <v>Rupiah</v>
          </cell>
        </row>
        <row r="455">
          <cell r="A455" t="str">
            <v xml:space="preserve">       5.</v>
          </cell>
          <cell r="C455" t="str">
            <v>Pembantu Operator</v>
          </cell>
          <cell r="D455" t="str">
            <v>=   ( 1  Orang / Jam )  x  U2</v>
          </cell>
          <cell r="G455" t="str">
            <v>M</v>
          </cell>
          <cell r="H455">
            <v>6500</v>
          </cell>
          <cell r="I455" t="str">
            <v>Rupiah</v>
          </cell>
        </row>
        <row r="457">
          <cell r="C457" t="str">
            <v>Biaya Operasi per Jam        =</v>
          </cell>
          <cell r="E457" t="str">
            <v>(H+I+K+L+M)</v>
          </cell>
          <cell r="G457" t="str">
            <v>P</v>
          </cell>
          <cell r="H457">
            <v>73218.75</v>
          </cell>
          <cell r="I457" t="str">
            <v>Rupiah</v>
          </cell>
        </row>
        <row r="459">
          <cell r="A459" t="str">
            <v>D.</v>
          </cell>
          <cell r="C459" t="str">
            <v>TOTAL BIAYA SEWA ALAT / JAM   =   ( G + P )</v>
          </cell>
          <cell r="G459" t="str">
            <v>S</v>
          </cell>
          <cell r="H459">
            <v>97984.236669533435</v>
          </cell>
          <cell r="I459" t="str">
            <v>Rupiah</v>
          </cell>
        </row>
        <row r="462">
          <cell r="A462" t="str">
            <v>E.</v>
          </cell>
          <cell r="C462" t="str">
            <v>LAIN - LAIN</v>
          </cell>
        </row>
        <row r="463">
          <cell r="A463" t="str">
            <v xml:space="preserve">       1.</v>
          </cell>
          <cell r="C463" t="str">
            <v>Tingkat Suku Bunga</v>
          </cell>
          <cell r="G463" t="str">
            <v>i</v>
          </cell>
          <cell r="H463">
            <v>20</v>
          </cell>
          <cell r="I463" t="str">
            <v>% / Tahun</v>
          </cell>
        </row>
        <row r="464">
          <cell r="A464" t="str">
            <v xml:space="preserve">       2.</v>
          </cell>
          <cell r="C464" t="str">
            <v>Upah Operator / Sopir / Mekanik</v>
          </cell>
          <cell r="G464" t="str">
            <v>U1</v>
          </cell>
          <cell r="H464">
            <v>9000</v>
          </cell>
          <cell r="I464" t="str">
            <v>Rp./Jam</v>
          </cell>
        </row>
        <row r="465">
          <cell r="A465" t="str">
            <v xml:space="preserve">       3.</v>
          </cell>
          <cell r="C465" t="str">
            <v>Upah Pembantu Operator / Pmb.Sopir / Pmb.Mekanik</v>
          </cell>
          <cell r="G465" t="str">
            <v>U2</v>
          </cell>
          <cell r="H465">
            <v>6500</v>
          </cell>
          <cell r="I465" t="str">
            <v>Rp./Jam</v>
          </cell>
        </row>
        <row r="466">
          <cell r="A466" t="str">
            <v xml:space="preserve">       4.</v>
          </cell>
          <cell r="C466" t="str">
            <v>Bahan Bakar Bensin</v>
          </cell>
          <cell r="G466" t="str">
            <v>Mb</v>
          </cell>
          <cell r="H466">
            <v>2700</v>
          </cell>
          <cell r="I466" t="str">
            <v>Liter</v>
          </cell>
        </row>
        <row r="467">
          <cell r="A467" t="str">
            <v xml:space="preserve">       5.</v>
          </cell>
          <cell r="C467" t="str">
            <v>Bahan Bakar Solar</v>
          </cell>
          <cell r="G467" t="str">
            <v>Ms</v>
          </cell>
          <cell r="H467">
            <v>2200</v>
          </cell>
          <cell r="I467" t="str">
            <v>Liter</v>
          </cell>
        </row>
        <row r="468">
          <cell r="A468" t="str">
            <v xml:space="preserve">       6.</v>
          </cell>
          <cell r="C468" t="str">
            <v>Minyak Pelumas</v>
          </cell>
          <cell r="G468" t="str">
            <v>Mp</v>
          </cell>
          <cell r="H468">
            <v>20000</v>
          </cell>
          <cell r="I468" t="str">
            <v>Liter</v>
          </cell>
        </row>
        <row r="469">
          <cell r="A469" t="str">
            <v xml:space="preserve">       7.</v>
          </cell>
          <cell r="C469" t="str">
            <v>PPN diperhitungkan pada lembar Rekapitulasi</v>
          </cell>
        </row>
        <row r="470">
          <cell r="C470" t="str">
            <v>Biaya Pekerjaan</v>
          </cell>
        </row>
        <row r="473">
          <cell r="A473" t="str">
            <v>URAIAN ANALISA ALAT</v>
          </cell>
        </row>
        <row r="476">
          <cell r="A476" t="str">
            <v>No.</v>
          </cell>
          <cell r="C476" t="str">
            <v>U R A I A N</v>
          </cell>
          <cell r="G476" t="str">
            <v>KODE</v>
          </cell>
          <cell r="H476" t="str">
            <v>KOEF.</v>
          </cell>
          <cell r="I476" t="str">
            <v>SATUAN</v>
          </cell>
          <cell r="J476" t="str">
            <v>KET.</v>
          </cell>
        </row>
        <row r="479">
          <cell r="A479" t="str">
            <v>A.</v>
          </cell>
          <cell r="C479" t="str">
            <v>URAIAN PERALATAN</v>
          </cell>
        </row>
        <row r="480">
          <cell r="A480" t="str">
            <v xml:space="preserve">       1.</v>
          </cell>
          <cell r="C480" t="str">
            <v>Jenis Peralatan</v>
          </cell>
          <cell r="G480" t="str">
            <v>DUMP TRUCK</v>
          </cell>
          <cell r="J480" t="str">
            <v>E09</v>
          </cell>
        </row>
        <row r="481">
          <cell r="A481" t="str">
            <v xml:space="preserve">       2.</v>
          </cell>
          <cell r="C481" t="str">
            <v>Tenaga</v>
          </cell>
          <cell r="G481" t="str">
            <v>Pw</v>
          </cell>
          <cell r="H481">
            <v>125</v>
          </cell>
          <cell r="I481" t="str">
            <v>HP</v>
          </cell>
        </row>
        <row r="482">
          <cell r="A482" t="str">
            <v xml:space="preserve">       3.</v>
          </cell>
          <cell r="C482" t="str">
            <v>Kapasitas</v>
          </cell>
          <cell r="G482" t="str">
            <v>Cp</v>
          </cell>
          <cell r="H482">
            <v>8</v>
          </cell>
          <cell r="I482" t="str">
            <v>Ton</v>
          </cell>
        </row>
        <row r="483">
          <cell r="A483" t="str">
            <v xml:space="preserve">       4.</v>
          </cell>
          <cell r="C483" t="str">
            <v>Alat Baru                :</v>
          </cell>
          <cell r="D483" t="str">
            <v xml:space="preserve">  a.  Umur Ekonomis</v>
          </cell>
          <cell r="G483" t="str">
            <v>A</v>
          </cell>
          <cell r="H483">
            <v>5</v>
          </cell>
          <cell r="I483" t="str">
            <v>Tahun</v>
          </cell>
        </row>
        <row r="484">
          <cell r="D484" t="str">
            <v xml:space="preserve">  b.  Jam Kerja Dalam 1 Tahun</v>
          </cell>
          <cell r="G484" t="str">
            <v>W</v>
          </cell>
          <cell r="H484">
            <v>2000</v>
          </cell>
          <cell r="I484" t="str">
            <v>Jam</v>
          </cell>
        </row>
        <row r="485">
          <cell r="D485" t="str">
            <v xml:space="preserve">  c.  Harga Alat</v>
          </cell>
          <cell r="G485" t="str">
            <v>B</v>
          </cell>
          <cell r="H485">
            <v>308000000</v>
          </cell>
          <cell r="I485" t="str">
            <v>Rupiah</v>
          </cell>
        </row>
        <row r="486">
          <cell r="A486" t="str">
            <v xml:space="preserve">       5.</v>
          </cell>
          <cell r="C486" t="str">
            <v>Alat Yang Dipakai  :</v>
          </cell>
          <cell r="D486" t="str">
            <v xml:space="preserve">  a.  Umur Ekonomis</v>
          </cell>
          <cell r="G486" t="str">
            <v>A'</v>
          </cell>
          <cell r="H486">
            <v>5</v>
          </cell>
          <cell r="I486" t="str">
            <v>Tahun</v>
          </cell>
          <cell r="J486" t="str">
            <v xml:space="preserve"> Alat baru</v>
          </cell>
        </row>
        <row r="487">
          <cell r="D487" t="str">
            <v xml:space="preserve">  b.  Jam Kerja Dalam 1 Tahun </v>
          </cell>
          <cell r="G487" t="str">
            <v>W'</v>
          </cell>
          <cell r="H487">
            <v>2000</v>
          </cell>
          <cell r="I487" t="str">
            <v>Jam</v>
          </cell>
          <cell r="J487" t="str">
            <v xml:space="preserve"> Alat baru</v>
          </cell>
        </row>
        <row r="488">
          <cell r="D488" t="str">
            <v xml:space="preserve">  c.  Harga Alat   (*)</v>
          </cell>
          <cell r="G488" t="str">
            <v>B'</v>
          </cell>
          <cell r="H488">
            <v>308000000</v>
          </cell>
          <cell r="I488" t="str">
            <v>Rupiah</v>
          </cell>
          <cell r="J488" t="str">
            <v xml:space="preserve"> Alat baru</v>
          </cell>
        </row>
        <row r="490">
          <cell r="A490" t="str">
            <v>B.</v>
          </cell>
          <cell r="C490" t="str">
            <v>BIAYA PASTI PER JAM KERJA</v>
          </cell>
        </row>
        <row r="491">
          <cell r="A491" t="str">
            <v xml:space="preserve">       1.</v>
          </cell>
          <cell r="C491" t="str">
            <v>Nilai Sisa Alat</v>
          </cell>
          <cell r="D491" t="str">
            <v>=  10 % x B</v>
          </cell>
          <cell r="G491" t="str">
            <v>C</v>
          </cell>
          <cell r="H491">
            <v>30800000</v>
          </cell>
          <cell r="I491" t="str">
            <v>Rupiah</v>
          </cell>
        </row>
        <row r="493">
          <cell r="A493" t="str">
            <v xml:space="preserve">       2.</v>
          </cell>
          <cell r="C493" t="str">
            <v>Faktor Angsuran Modal    =</v>
          </cell>
          <cell r="E493" t="str">
            <v>i x (1 + i)^A'</v>
          </cell>
          <cell r="G493" t="str">
            <v>D</v>
          </cell>
          <cell r="H493">
            <v>0.33437970328961514</v>
          </cell>
          <cell r="I493" t="str">
            <v>-</v>
          </cell>
        </row>
        <row r="494">
          <cell r="E494" t="str">
            <v>(1 + i)^A' - 1</v>
          </cell>
        </row>
        <row r="495">
          <cell r="A495" t="str">
            <v xml:space="preserve">       3.</v>
          </cell>
          <cell r="C495" t="str">
            <v>Biaya Pasti per Jam  :</v>
          </cell>
        </row>
        <row r="496">
          <cell r="C496" t="str">
            <v>a.  Biaya Pengembalian Modal  =</v>
          </cell>
          <cell r="E496" t="str">
            <v>( B' - C ) x D</v>
          </cell>
          <cell r="G496" t="str">
            <v>E</v>
          </cell>
          <cell r="H496">
            <v>46345.026875940661</v>
          </cell>
          <cell r="I496" t="str">
            <v>Rupiah</v>
          </cell>
        </row>
        <row r="497">
          <cell r="E497" t="str">
            <v>W'</v>
          </cell>
        </row>
        <row r="499">
          <cell r="C499" t="str">
            <v>b.  Asuransi, dll =</v>
          </cell>
          <cell r="D499">
            <v>2E-3</v>
          </cell>
          <cell r="E499" t="str">
            <v xml:space="preserve">  x   B'</v>
          </cell>
          <cell r="G499" t="str">
            <v>F</v>
          </cell>
          <cell r="H499">
            <v>308</v>
          </cell>
          <cell r="I499" t="str">
            <v>Rupiah</v>
          </cell>
        </row>
        <row r="500">
          <cell r="E500" t="str">
            <v>W'</v>
          </cell>
        </row>
        <row r="502">
          <cell r="C502" t="str">
            <v>Biaya Pasti per Jam             =</v>
          </cell>
          <cell r="E502" t="str">
            <v>( E + F )</v>
          </cell>
          <cell r="G502" t="str">
            <v>G</v>
          </cell>
          <cell r="H502">
            <v>46653.026875940661</v>
          </cell>
          <cell r="I502" t="str">
            <v>Rupiah</v>
          </cell>
        </row>
        <row r="504">
          <cell r="A504" t="str">
            <v>C.</v>
          </cell>
          <cell r="C504" t="str">
            <v>BIAYA OPERASI PER JAM KERJA</v>
          </cell>
        </row>
        <row r="506">
          <cell r="A506" t="str">
            <v xml:space="preserve">       1.</v>
          </cell>
          <cell r="C506" t="str">
            <v xml:space="preserve">Bahan Bakar  =  (0.125-0.175 Ltr/HP/Jam)   x Pw x Ms </v>
          </cell>
          <cell r="G506" t="str">
            <v>H</v>
          </cell>
          <cell r="H506">
            <v>34375</v>
          </cell>
          <cell r="I506" t="str">
            <v>Rupiah</v>
          </cell>
        </row>
        <row r="508">
          <cell r="A508" t="str">
            <v xml:space="preserve">       2.</v>
          </cell>
          <cell r="C508" t="str">
            <v>Pelumas         =  (0.01-0.02 Ltr/HP/Jam) x Pw x Mp</v>
          </cell>
          <cell r="G508" t="str">
            <v>I</v>
          </cell>
          <cell r="H508">
            <v>25000</v>
          </cell>
          <cell r="I508" t="str">
            <v>Rupiah</v>
          </cell>
        </row>
        <row r="510">
          <cell r="A510" t="str">
            <v xml:space="preserve">       3.</v>
          </cell>
          <cell r="C510" t="str">
            <v>Perawatan dan</v>
          </cell>
          <cell r="D510" t="str">
            <v>(12,5 % - 17,5 %)  x  B'</v>
          </cell>
          <cell r="G510" t="str">
            <v>K</v>
          </cell>
          <cell r="H510">
            <v>19250</v>
          </cell>
          <cell r="I510" t="str">
            <v>Rupiah</v>
          </cell>
        </row>
        <row r="511">
          <cell r="C511" t="str">
            <v xml:space="preserve">        perbaikan    =</v>
          </cell>
          <cell r="D511" t="str">
            <v>W'</v>
          </cell>
        </row>
        <row r="513">
          <cell r="A513" t="str">
            <v xml:space="preserve">       4.</v>
          </cell>
          <cell r="C513" t="str">
            <v>Operator</v>
          </cell>
          <cell r="D513" t="str">
            <v>=   ( 1  Orang / Jam )  x  U1</v>
          </cell>
          <cell r="G513" t="str">
            <v>L</v>
          </cell>
          <cell r="H513">
            <v>9000</v>
          </cell>
          <cell r="I513" t="str">
            <v>Rupiah</v>
          </cell>
        </row>
        <row r="514">
          <cell r="A514" t="str">
            <v xml:space="preserve">       5.</v>
          </cell>
          <cell r="C514" t="str">
            <v>Pembantu Operator</v>
          </cell>
          <cell r="D514" t="str">
            <v>=   ( 1  Orang / Jam )  x  U2</v>
          </cell>
          <cell r="G514" t="str">
            <v>M</v>
          </cell>
          <cell r="H514">
            <v>6500</v>
          </cell>
          <cell r="I514" t="str">
            <v>Rupiah</v>
          </cell>
        </row>
        <row r="516">
          <cell r="C516" t="str">
            <v>Biaya Operasi per Jam        =</v>
          </cell>
          <cell r="E516" t="str">
            <v>(H+I+K+L+M)</v>
          </cell>
          <cell r="G516" t="str">
            <v>P</v>
          </cell>
          <cell r="H516">
            <v>94125</v>
          </cell>
          <cell r="I516" t="str">
            <v>Rupiah</v>
          </cell>
        </row>
        <row r="518">
          <cell r="A518" t="str">
            <v>D.</v>
          </cell>
          <cell r="C518" t="str">
            <v>TOTAL BIAYA SEWA ALAT / JAM   =   ( G + P )</v>
          </cell>
          <cell r="G518" t="str">
            <v>S</v>
          </cell>
          <cell r="H518">
            <v>140778.02687594068</v>
          </cell>
          <cell r="I518" t="str">
            <v>Rupiah</v>
          </cell>
        </row>
        <row r="521">
          <cell r="A521" t="str">
            <v>E.</v>
          </cell>
          <cell r="C521" t="str">
            <v>LAIN - LAIN</v>
          </cell>
        </row>
        <row r="522">
          <cell r="A522" t="str">
            <v xml:space="preserve">       1.</v>
          </cell>
          <cell r="C522" t="str">
            <v>Tingkat Suku Bunga</v>
          </cell>
          <cell r="G522" t="str">
            <v>i</v>
          </cell>
          <cell r="H522">
            <v>20</v>
          </cell>
          <cell r="I522" t="str">
            <v>% / Tahun</v>
          </cell>
        </row>
        <row r="523">
          <cell r="A523" t="str">
            <v xml:space="preserve">       2.</v>
          </cell>
          <cell r="C523" t="str">
            <v>Upah Operator / Sopir / Mekanik</v>
          </cell>
          <cell r="G523" t="str">
            <v>U1</v>
          </cell>
          <cell r="H523">
            <v>9000</v>
          </cell>
          <cell r="I523" t="str">
            <v>Rp./Jam</v>
          </cell>
        </row>
        <row r="524">
          <cell r="A524" t="str">
            <v xml:space="preserve">       3.</v>
          </cell>
          <cell r="C524" t="str">
            <v>Upah Pembantu Operator / Pmb.Sopir / Pmb.Mekanik</v>
          </cell>
          <cell r="G524" t="str">
            <v>U2</v>
          </cell>
          <cell r="H524">
            <v>6500</v>
          </cell>
          <cell r="I524" t="str">
            <v>Rp./Jam</v>
          </cell>
        </row>
        <row r="525">
          <cell r="A525" t="str">
            <v xml:space="preserve">       4.</v>
          </cell>
          <cell r="C525" t="str">
            <v>Bahan Bakar Bensin</v>
          </cell>
          <cell r="G525" t="str">
            <v>Mb</v>
          </cell>
          <cell r="H525">
            <v>2700</v>
          </cell>
          <cell r="I525" t="str">
            <v>Liter</v>
          </cell>
        </row>
        <row r="526">
          <cell r="A526" t="str">
            <v xml:space="preserve">       5.</v>
          </cell>
          <cell r="C526" t="str">
            <v>Bahan Bakar Solar</v>
          </cell>
          <cell r="G526" t="str">
            <v>Ms</v>
          </cell>
          <cell r="H526">
            <v>2200</v>
          </cell>
          <cell r="I526" t="str">
            <v>Liter</v>
          </cell>
        </row>
        <row r="527">
          <cell r="A527" t="str">
            <v xml:space="preserve">       6.</v>
          </cell>
          <cell r="C527" t="str">
            <v>Minyak Pelumas</v>
          </cell>
          <cell r="G527" t="str">
            <v>Mp</v>
          </cell>
          <cell r="H527">
            <v>20000</v>
          </cell>
          <cell r="I527" t="str">
            <v>Liter</v>
          </cell>
        </row>
        <row r="528">
          <cell r="A528" t="str">
            <v xml:space="preserve">       7.</v>
          </cell>
          <cell r="C528" t="str">
            <v>PPN diperhitungkan pada lembar Rekapitulasi</v>
          </cell>
        </row>
        <row r="529">
          <cell r="C529" t="str">
            <v>Biaya Pekerjaan</v>
          </cell>
        </row>
        <row r="1122">
          <cell r="A1122" t="str">
            <v>URAIAN ANALISA ALAT</v>
          </cell>
          <cell r="D1122" t="str">
            <v>- Mandor</v>
          </cell>
          <cell r="E1122" t="str">
            <v>=  ( M x Tk ) : Qt</v>
          </cell>
          <cell r="G1122" t="str">
            <v>(L03)</v>
          </cell>
          <cell r="H1122">
            <v>4.6666666666666669E-2</v>
          </cell>
          <cell r="I1122" t="str">
            <v>jam</v>
          </cell>
        </row>
        <row r="1123">
          <cell r="D1123" t="str">
            <v>- Tukang</v>
          </cell>
          <cell r="E1123" t="str">
            <v>=  ( Tb x Tk ) : Qt</v>
          </cell>
          <cell r="G1123" t="str">
            <v>(L02)</v>
          </cell>
          <cell r="H1123">
            <v>4.6666666666666669E-2</v>
          </cell>
          <cell r="I1123" t="str">
            <v>jam</v>
          </cell>
        </row>
        <row r="1124">
          <cell r="D1124" t="str">
            <v>- Pekerja</v>
          </cell>
          <cell r="E1124" t="str">
            <v>=  ( P x Tk ) : Qt</v>
          </cell>
          <cell r="G1124" t="str">
            <v>(L01)</v>
          </cell>
          <cell r="H1124">
            <v>0.18666666666666668</v>
          </cell>
          <cell r="I1124" t="str">
            <v>jam</v>
          </cell>
        </row>
        <row r="1125">
          <cell r="A1125" t="str">
            <v>No.</v>
          </cell>
          <cell r="C1125" t="str">
            <v>U R A I A N</v>
          </cell>
          <cell r="G1125" t="str">
            <v>KODE</v>
          </cell>
          <cell r="H1125" t="str">
            <v>KOEF.</v>
          </cell>
          <cell r="I1125" t="str">
            <v>SATUAN</v>
          </cell>
          <cell r="J1125" t="str">
            <v>KET.</v>
          </cell>
        </row>
        <row r="1126">
          <cell r="A1126" t="str">
            <v>4.</v>
          </cell>
          <cell r="C1126" t="str">
            <v>HARGA DASAR SATUAN UPAH, BAHAN DAN ALAT</v>
          </cell>
        </row>
        <row r="1127">
          <cell r="C1127" t="str">
            <v>Lihat lampiran.</v>
          </cell>
        </row>
        <row r="1128">
          <cell r="A1128" t="str">
            <v>A.</v>
          </cell>
          <cell r="C1128" t="str">
            <v>URAIAN PERALATAN</v>
          </cell>
        </row>
        <row r="1129">
          <cell r="A1129" t="str">
            <v xml:space="preserve">       1.</v>
          </cell>
          <cell r="C1129" t="str">
            <v>Jenis Peralatan</v>
          </cell>
          <cell r="G1129" t="str">
            <v>CONCRETE VIBRATOR</v>
          </cell>
          <cell r="J1129" t="str">
            <v>E20</v>
          </cell>
        </row>
        <row r="1130">
          <cell r="A1130" t="str">
            <v xml:space="preserve">       2.</v>
          </cell>
          <cell r="C1130" t="str">
            <v>Tenaga</v>
          </cell>
          <cell r="G1130" t="str">
            <v>Pw</v>
          </cell>
          <cell r="H1130">
            <v>10</v>
          </cell>
          <cell r="I1130" t="str">
            <v>HP</v>
          </cell>
        </row>
        <row r="1131">
          <cell r="A1131" t="str">
            <v xml:space="preserve">       3.</v>
          </cell>
          <cell r="C1131" t="str">
            <v>Kapasitas</v>
          </cell>
          <cell r="G1131" t="str">
            <v>Cp</v>
          </cell>
          <cell r="H1131" t="str">
            <v xml:space="preserve">-  </v>
          </cell>
          <cell r="I1131" t="str">
            <v>-</v>
          </cell>
        </row>
        <row r="1132">
          <cell r="A1132" t="str">
            <v xml:space="preserve">       4.</v>
          </cell>
          <cell r="C1132" t="str">
            <v>Alat Baru                :</v>
          </cell>
          <cell r="D1132" t="str">
            <v xml:space="preserve">  a.  Umur Ekonomis</v>
          </cell>
          <cell r="G1132" t="str">
            <v>A</v>
          </cell>
          <cell r="H1132">
            <v>4</v>
          </cell>
          <cell r="I1132" t="str">
            <v>Tahun</v>
          </cell>
        </row>
        <row r="1133">
          <cell r="C1133" t="str">
            <v>Didapat Harga Satuan Pekerjaan :</v>
          </cell>
          <cell r="D1133" t="str">
            <v xml:space="preserve">  b.  Jam Kerja Dalam 1 Tahun</v>
          </cell>
          <cell r="G1133" t="str">
            <v>W</v>
          </cell>
          <cell r="H1133">
            <v>1000</v>
          </cell>
          <cell r="I1133" t="str">
            <v>Jam</v>
          </cell>
        </row>
        <row r="1134">
          <cell r="D1134" t="str">
            <v xml:space="preserve">  c.  Harga Alat</v>
          </cell>
          <cell r="G1134" t="str">
            <v>B</v>
          </cell>
          <cell r="H1134">
            <v>3150000</v>
          </cell>
          <cell r="I1134" t="str">
            <v>Rupiah</v>
          </cell>
        </row>
        <row r="1135">
          <cell r="A1135" t="str">
            <v xml:space="preserve">       5.</v>
          </cell>
          <cell r="C1135" t="str">
            <v>Alat Yang Dipakai  :</v>
          </cell>
          <cell r="D1135" t="str">
            <v xml:space="preserve">  a.  Umur Ekonomis</v>
          </cell>
          <cell r="E1135" t="str">
            <v xml:space="preserve"> / Kg</v>
          </cell>
          <cell r="G1135" t="str">
            <v>A'</v>
          </cell>
          <cell r="H1135">
            <v>4</v>
          </cell>
          <cell r="I1135" t="str">
            <v>Tahun</v>
          </cell>
          <cell r="J1135" t="str">
            <v xml:space="preserve"> Alat baru</v>
          </cell>
        </row>
        <row r="1136">
          <cell r="D1136" t="str">
            <v xml:space="preserve">  b.  Jam Kerja Dalam 1 Tahun </v>
          </cell>
          <cell r="G1136" t="str">
            <v>W'</v>
          </cell>
          <cell r="H1136">
            <v>1000</v>
          </cell>
          <cell r="I1136" t="str">
            <v>Jam</v>
          </cell>
          <cell r="J1136" t="str">
            <v xml:space="preserve"> Alat baru</v>
          </cell>
        </row>
        <row r="1137">
          <cell r="D1137" t="str">
            <v xml:space="preserve">  c.  Harga Alat   (*)</v>
          </cell>
          <cell r="G1137" t="str">
            <v>B'</v>
          </cell>
          <cell r="H1137">
            <v>3150000</v>
          </cell>
          <cell r="I1137" t="str">
            <v>Rupiah</v>
          </cell>
          <cell r="J1137" t="str">
            <v xml:space="preserve"> Alat baru</v>
          </cell>
        </row>
        <row r="1139">
          <cell r="A1139" t="str">
            <v>B.</v>
          </cell>
          <cell r="C1139" t="str">
            <v>BIAYA PASTI PER JAM KERJA</v>
          </cell>
          <cell r="J1139" t="str">
            <v>Berlanjut ke hal. berikut.</v>
          </cell>
        </row>
        <row r="1140">
          <cell r="A1140" t="str">
            <v xml:space="preserve">       1.</v>
          </cell>
          <cell r="C1140" t="str">
            <v>Nilai Sisa Alat</v>
          </cell>
          <cell r="D1140" t="str">
            <v>=  10 % x B</v>
          </cell>
          <cell r="G1140" t="str">
            <v>C</v>
          </cell>
          <cell r="H1140">
            <v>315000</v>
          </cell>
          <cell r="I1140" t="str">
            <v>Rupiah</v>
          </cell>
          <cell r="J1140" t="str">
            <v>Analisa EI-73</v>
          </cell>
        </row>
        <row r="1141">
          <cell r="A1141" t="str">
            <v>JENIS PEKERJAAN</v>
          </cell>
          <cell r="D1141" t="str">
            <v>:  Baja Tulangan BJ24 Polos</v>
          </cell>
        </row>
        <row r="1142">
          <cell r="A1142" t="str">
            <v xml:space="preserve">       2.</v>
          </cell>
          <cell r="C1142" t="str">
            <v>Faktor Angsuran Modal    =</v>
          </cell>
          <cell r="D1142" t="str">
            <v>:  KG</v>
          </cell>
          <cell r="E1142" t="str">
            <v>i x (1 + i)^A'</v>
          </cell>
          <cell r="G1142" t="str">
            <v>D</v>
          </cell>
          <cell r="H1142">
            <v>0.38628912071535026</v>
          </cell>
          <cell r="I1142" t="str">
            <v>-</v>
          </cell>
        </row>
        <row r="1143">
          <cell r="E1143" t="str">
            <v>(1 + i)^A' - 1</v>
          </cell>
          <cell r="J1143" t="str">
            <v>Lanjutan</v>
          </cell>
        </row>
        <row r="1144">
          <cell r="A1144" t="str">
            <v xml:space="preserve">       3.</v>
          </cell>
          <cell r="C1144" t="str">
            <v>Biaya Pasti per Jam  :</v>
          </cell>
        </row>
        <row r="1145">
          <cell r="A1145" t="str">
            <v>No.</v>
          </cell>
          <cell r="C1145" t="str">
            <v>a.  Biaya Pengembalian Modal  =</v>
          </cell>
          <cell r="E1145" t="str">
            <v>( B' - C ) x D</v>
          </cell>
          <cell r="G1145" t="str">
            <v>E</v>
          </cell>
          <cell r="H1145">
            <v>1095.129657228018</v>
          </cell>
          <cell r="I1145" t="str">
            <v>Rupiah</v>
          </cell>
          <cell r="J1145" t="str">
            <v>KETERANGAN</v>
          </cell>
        </row>
        <row r="1146">
          <cell r="E1146" t="str">
            <v>W'</v>
          </cell>
        </row>
        <row r="1148">
          <cell r="A1148" t="str">
            <v>6.</v>
          </cell>
          <cell r="C1148" t="str">
            <v>b.  Asuransi, dll =</v>
          </cell>
          <cell r="D1148">
            <v>2E-3</v>
          </cell>
          <cell r="E1148" t="str">
            <v xml:space="preserve">  x   B'</v>
          </cell>
          <cell r="G1148" t="str">
            <v>F</v>
          </cell>
          <cell r="H1148">
            <v>6.3</v>
          </cell>
          <cell r="I1148" t="str">
            <v>Rupiah</v>
          </cell>
        </row>
        <row r="1149">
          <cell r="C1149" t="str">
            <v>Masa Pelaksanaan :</v>
          </cell>
          <cell r="D1149" t="str">
            <v>. . . . . . . . . . . .</v>
          </cell>
          <cell r="E1149" t="str">
            <v>W'</v>
          </cell>
        </row>
        <row r="1151">
          <cell r="A1151" t="str">
            <v>7.</v>
          </cell>
          <cell r="C1151" t="str">
            <v>Biaya Pasti per Jam             =</v>
          </cell>
          <cell r="E1151" t="str">
            <v>( E + F )</v>
          </cell>
          <cell r="G1151" t="str">
            <v>G</v>
          </cell>
          <cell r="H1151">
            <v>1101.429657228018</v>
          </cell>
          <cell r="I1151" t="str">
            <v>Rupiah</v>
          </cell>
        </row>
        <row r="1152">
          <cell r="C1152" t="str">
            <v>Volume pekerjaan  :</v>
          </cell>
          <cell r="D1152">
            <v>1</v>
          </cell>
          <cell r="E1152" t="str">
            <v>Kg.</v>
          </cell>
        </row>
        <row r="1153">
          <cell r="A1153" t="str">
            <v>C.</v>
          </cell>
          <cell r="C1153" t="str">
            <v>BIAYA OPERASI PER JAM KERJA</v>
          </cell>
        </row>
        <row r="1155">
          <cell r="A1155" t="str">
            <v xml:space="preserve">       1.</v>
          </cell>
          <cell r="C1155" t="str">
            <v xml:space="preserve">Bahan Bakar  =  (0.125-0.175 Ltr/HP/Jam)   x Pw x Ms </v>
          </cell>
          <cell r="G1155" t="str">
            <v>H</v>
          </cell>
          <cell r="H1155">
            <v>2750</v>
          </cell>
          <cell r="I1155" t="str">
            <v>Rupiah</v>
          </cell>
        </row>
        <row r="1157">
          <cell r="A1157" t="str">
            <v xml:space="preserve">       2.</v>
          </cell>
          <cell r="C1157" t="str">
            <v>Pelumas         =  (0.01-0.02 Ltr/HP/Jam) x Pw x Mp</v>
          </cell>
          <cell r="G1157" t="str">
            <v>I</v>
          </cell>
          <cell r="H1157">
            <v>2000</v>
          </cell>
          <cell r="I1157" t="str">
            <v>Rupiah</v>
          </cell>
        </row>
        <row r="1159">
          <cell r="A1159" t="str">
            <v xml:space="preserve">       3.</v>
          </cell>
          <cell r="C1159" t="str">
            <v>Perawatan dan</v>
          </cell>
          <cell r="D1159" t="str">
            <v>(12,5 % - 17,5 %)  x  B'</v>
          </cell>
          <cell r="G1159" t="str">
            <v>K</v>
          </cell>
          <cell r="H1159">
            <v>393.75</v>
          </cell>
          <cell r="I1159" t="str">
            <v>Rupiah</v>
          </cell>
        </row>
        <row r="1160">
          <cell r="C1160" t="str">
            <v xml:space="preserve">        perbaikan    =</v>
          </cell>
          <cell r="D1160" t="str">
            <v>W'</v>
          </cell>
        </row>
        <row r="1162">
          <cell r="A1162" t="str">
            <v xml:space="preserve">       4.</v>
          </cell>
          <cell r="C1162" t="str">
            <v>Operator</v>
          </cell>
          <cell r="D1162" t="str">
            <v>=   ( 1  Orang / Jam )  x  U1</v>
          </cell>
          <cell r="G1162" t="str">
            <v>L</v>
          </cell>
          <cell r="H1162">
            <v>9000</v>
          </cell>
          <cell r="I1162" t="str">
            <v>Rupiah</v>
          </cell>
        </row>
        <row r="1163">
          <cell r="A1163" t="str">
            <v xml:space="preserve">       5.</v>
          </cell>
          <cell r="C1163" t="str">
            <v>Pembantu Operator</v>
          </cell>
          <cell r="D1163" t="str">
            <v>=   ( 1  Orang / Jam )  x  U2</v>
          </cell>
          <cell r="G1163" t="str">
            <v>M</v>
          </cell>
          <cell r="H1163">
            <v>6500</v>
          </cell>
          <cell r="I1163" t="str">
            <v>Rupiah</v>
          </cell>
        </row>
        <row r="1165">
          <cell r="C1165" t="str">
            <v>Biaya Operasi per Jam        =</v>
          </cell>
          <cell r="E1165" t="str">
            <v>(H+I+K+L+M)</v>
          </cell>
          <cell r="G1165" t="str">
            <v>P</v>
          </cell>
          <cell r="H1165">
            <v>20643.75</v>
          </cell>
          <cell r="I1165" t="str">
            <v>Rupiah</v>
          </cell>
        </row>
        <row r="1167">
          <cell r="A1167" t="str">
            <v>D.</v>
          </cell>
          <cell r="C1167" t="str">
            <v>TOTAL BIAYA SEWA ALAT / JAM   =   ( G + P )</v>
          </cell>
          <cell r="G1167" t="str">
            <v>S</v>
          </cell>
          <cell r="H1167">
            <v>21745.179657228018</v>
          </cell>
          <cell r="I1167" t="str">
            <v>Rupiah</v>
          </cell>
        </row>
        <row r="1170">
          <cell r="A1170" t="str">
            <v>E.</v>
          </cell>
          <cell r="C1170" t="str">
            <v>LAIN - LAIN</v>
          </cell>
        </row>
        <row r="1171">
          <cell r="A1171" t="str">
            <v xml:space="preserve">       1.</v>
          </cell>
          <cell r="C1171" t="str">
            <v>Tingkat Suku Bunga</v>
          </cell>
          <cell r="G1171" t="str">
            <v>i</v>
          </cell>
          <cell r="H1171">
            <v>20</v>
          </cell>
          <cell r="I1171" t="str">
            <v>% / Tahun</v>
          </cell>
        </row>
        <row r="1172">
          <cell r="A1172" t="str">
            <v xml:space="preserve">       2.</v>
          </cell>
          <cell r="C1172" t="str">
            <v>Upah Operator / Sopir</v>
          </cell>
          <cell r="G1172" t="str">
            <v>U1</v>
          </cell>
          <cell r="H1172">
            <v>9000</v>
          </cell>
          <cell r="I1172" t="str">
            <v>Rp./Jam</v>
          </cell>
        </row>
        <row r="1173">
          <cell r="A1173" t="str">
            <v xml:space="preserve">       3.</v>
          </cell>
          <cell r="C1173" t="str">
            <v>Upah Pembantu Operator / Pmb.Sopir</v>
          </cell>
          <cell r="G1173" t="str">
            <v>U2</v>
          </cell>
          <cell r="H1173">
            <v>6500</v>
          </cell>
          <cell r="I1173" t="str">
            <v>Rp./Jam</v>
          </cell>
        </row>
        <row r="1174">
          <cell r="A1174" t="str">
            <v xml:space="preserve">       4.</v>
          </cell>
          <cell r="C1174" t="str">
            <v>Bahan Bakar Bensin</v>
          </cell>
          <cell r="G1174" t="str">
            <v>Mb</v>
          </cell>
          <cell r="H1174">
            <v>2700</v>
          </cell>
          <cell r="I1174" t="str">
            <v>Liter</v>
          </cell>
        </row>
        <row r="1175">
          <cell r="A1175" t="str">
            <v xml:space="preserve">       5.</v>
          </cell>
          <cell r="C1175" t="str">
            <v>Bahan Bakar Solar</v>
          </cell>
          <cell r="G1175" t="str">
            <v>Ms</v>
          </cell>
          <cell r="H1175">
            <v>2200</v>
          </cell>
          <cell r="I1175" t="str">
            <v>Liter</v>
          </cell>
        </row>
        <row r="1176">
          <cell r="A1176" t="str">
            <v xml:space="preserve">       6.</v>
          </cell>
          <cell r="C1176" t="str">
            <v>Minyak Pelumas</v>
          </cell>
          <cell r="G1176" t="str">
            <v>Mp</v>
          </cell>
          <cell r="H1176">
            <v>20000</v>
          </cell>
          <cell r="I1176" t="str">
            <v>Liter</v>
          </cell>
        </row>
        <row r="1177">
          <cell r="A1177" t="str">
            <v xml:space="preserve">       7.</v>
          </cell>
          <cell r="C1177" t="str">
            <v>PPN diperhitungkan pada lembar Rekapitulasi</v>
          </cell>
        </row>
        <row r="1178">
          <cell r="C1178" t="str">
            <v>Biaya Pekerjaan</v>
          </cell>
        </row>
      </sheetData>
      <sheetData sheetId="5" refreshError="1"/>
      <sheetData sheetId="6" refreshError="1">
        <row r="1">
          <cell r="A1" t="str">
            <v>HARGA &amp; JARAK RATA-RATA</v>
          </cell>
        </row>
        <row r="151">
          <cell r="A151" t="str">
            <v>ANALISA HARGA DASAR SATUAN BAHAN</v>
          </cell>
          <cell r="C151" t="str">
            <v>ALAT</v>
          </cell>
        </row>
        <row r="152">
          <cell r="A152" t="str">
            <v>2.a.</v>
          </cell>
          <cell r="C152" t="str">
            <v>DUMP TRUCK</v>
          </cell>
          <cell r="G152" t="str">
            <v>(E08)</v>
          </cell>
        </row>
        <row r="153">
          <cell r="A153" t="str">
            <v>Jenis</v>
          </cell>
          <cell r="B153" t="str">
            <v>:</v>
          </cell>
          <cell r="C153" t="str">
            <v>M02  -  Batu Kali</v>
          </cell>
          <cell r="G153" t="str">
            <v>Cp</v>
          </cell>
          <cell r="H153">
            <v>15</v>
          </cell>
        </row>
        <row r="154">
          <cell r="A154" t="str">
            <v>Lokasi</v>
          </cell>
          <cell r="B154" t="str">
            <v>:</v>
          </cell>
          <cell r="C154" t="str">
            <v>Quarry</v>
          </cell>
          <cell r="G154" t="str">
            <v>Fa</v>
          </cell>
          <cell r="H154">
            <v>0.83</v>
          </cell>
        </row>
        <row r="155">
          <cell r="A155" t="str">
            <v>Tujuan</v>
          </cell>
          <cell r="B155" t="str">
            <v>:</v>
          </cell>
          <cell r="C155" t="str">
            <v>Lokasi Pekerjaan</v>
          </cell>
          <cell r="G155" t="str">
            <v>Ts</v>
          </cell>
        </row>
        <row r="156">
          <cell r="C156" t="str">
            <v>- Memuat</v>
          </cell>
          <cell r="D156" t="str">
            <v xml:space="preserve"> =  atur, ikat, dll.</v>
          </cell>
          <cell r="G156" t="str">
            <v>T1</v>
          </cell>
          <cell r="H156">
            <v>20</v>
          </cell>
        </row>
        <row r="157">
          <cell r="C157" t="str">
            <v>- Angkut</v>
          </cell>
          <cell r="D157" t="str">
            <v xml:space="preserve"> =  (2 x L : 25 Km/Jam) x 60 menit</v>
          </cell>
          <cell r="G157" t="str">
            <v>T2</v>
          </cell>
          <cell r="H157">
            <v>3.5999999999999996</v>
          </cell>
        </row>
        <row r="158">
          <cell r="C158" t="str">
            <v>- Menurunkan</v>
          </cell>
          <cell r="D158" t="str">
            <v xml:space="preserve"> =  Rata-rata 1 menit / buah</v>
          </cell>
          <cell r="G158" t="str">
            <v>T3</v>
          </cell>
          <cell r="H158" t="str">
            <v>HARGA</v>
          </cell>
        </row>
        <row r="159">
          <cell r="A159" t="str">
            <v>No.</v>
          </cell>
          <cell r="B159" t="str">
            <v>URAIAN</v>
          </cell>
          <cell r="C159" t="str">
            <v>- Lain-lain</v>
          </cell>
          <cell r="D159" t="str">
            <v xml:space="preserve"> =  geser, atur, tunggu, dll.</v>
          </cell>
          <cell r="E159" t="str">
            <v>KODE</v>
          </cell>
          <cell r="F159" t="str">
            <v>KOEF.</v>
          </cell>
          <cell r="G159" t="str">
            <v>SATUAN</v>
          </cell>
          <cell r="H159" t="str">
            <v>SATUAN</v>
          </cell>
        </row>
        <row r="160">
          <cell r="G160" t="str">
            <v>Ts</v>
          </cell>
          <cell r="H160" t="str">
            <v>(Rp.)</v>
          </cell>
        </row>
        <row r="162">
          <cell r="A162" t="str">
            <v>I.</v>
          </cell>
          <cell r="C162" t="str">
            <v>ASUMSI</v>
          </cell>
          <cell r="D162" t="str">
            <v>Cp x Fa</v>
          </cell>
          <cell r="G162" t="str">
            <v>Q1</v>
          </cell>
          <cell r="H162">
            <v>15.370370370370368</v>
          </cell>
        </row>
        <row r="163">
          <cell r="A163">
            <v>1</v>
          </cell>
          <cell r="C163" t="str">
            <v>Menggunakan alat berat</v>
          </cell>
          <cell r="D163" t="str">
            <v>Ts : 60</v>
          </cell>
        </row>
        <row r="164">
          <cell r="A164">
            <v>2</v>
          </cell>
          <cell r="C164" t="str">
            <v>Kondisi Jalan   :  sedang / baik</v>
          </cell>
        </row>
        <row r="165">
          <cell r="A165">
            <v>3</v>
          </cell>
          <cell r="C165" t="str">
            <v>Jarak Quarry ke Lokasi Pekerjaan</v>
          </cell>
          <cell r="E165" t="str">
            <v>L</v>
          </cell>
          <cell r="F165">
            <v>1</v>
          </cell>
          <cell r="G165" t="str">
            <v>Km</v>
          </cell>
          <cell r="H165">
            <v>6.5060240963855431E-2</v>
          </cell>
        </row>
        <row r="166">
          <cell r="A166">
            <v>4</v>
          </cell>
          <cell r="C166" t="str">
            <v>Harga satuan batu kali di Quarry</v>
          </cell>
          <cell r="E166" t="str">
            <v>RpM02</v>
          </cell>
          <cell r="F166">
            <v>1</v>
          </cell>
          <cell r="G166" t="str">
            <v>M3</v>
          </cell>
          <cell r="H166">
            <v>75000</v>
          </cell>
        </row>
        <row r="167">
          <cell r="A167">
            <v>5</v>
          </cell>
          <cell r="C167" t="str">
            <v>Harga Satuan Dasar Excavator</v>
          </cell>
          <cell r="E167" t="str">
            <v>RpE10</v>
          </cell>
          <cell r="F167">
            <v>1</v>
          </cell>
          <cell r="G167" t="str">
            <v>Jam</v>
          </cell>
          <cell r="H167">
            <v>217187.71285745001</v>
          </cell>
        </row>
        <row r="168">
          <cell r="A168">
            <v>6</v>
          </cell>
          <cell r="C168" t="str">
            <v>Harga Satuan Dasar Dump Truck</v>
          </cell>
          <cell r="D168" t="str">
            <v>=  4  buah</v>
          </cell>
          <cell r="E168" t="str">
            <v>RpE08</v>
          </cell>
          <cell r="F168">
            <v>1</v>
          </cell>
          <cell r="G168" t="str">
            <v>Jam</v>
          </cell>
          <cell r="H168">
            <v>97984.236669533435</v>
          </cell>
        </row>
        <row r="170">
          <cell r="A170" t="str">
            <v>II.</v>
          </cell>
          <cell r="C170" t="str">
            <v>URUTAN KERJA</v>
          </cell>
        </row>
        <row r="171">
          <cell r="A171">
            <v>1</v>
          </cell>
          <cell r="C171" t="str">
            <v>Batu kali digali dengan Excavator</v>
          </cell>
        </row>
        <row r="172">
          <cell r="A172">
            <v>2</v>
          </cell>
          <cell r="C172" t="str">
            <v>Excavator sekaligus memuat batu kali</v>
          </cell>
          <cell r="G172" t="str">
            <v>Qt</v>
          </cell>
          <cell r="H172">
            <v>107.59259259259258</v>
          </cell>
        </row>
        <row r="173">
          <cell r="C173" t="str">
            <v>hasil galian ke dalam Dump Truck</v>
          </cell>
          <cell r="D173" t="str">
            <v>- Mandor</v>
          </cell>
          <cell r="G173" t="str">
            <v>M</v>
          </cell>
          <cell r="H173">
            <v>1</v>
          </cell>
        </row>
        <row r="174">
          <cell r="A174">
            <v>3</v>
          </cell>
          <cell r="C174" t="str">
            <v>Dump Truck mengangkut batu kali ke</v>
          </cell>
          <cell r="D174" t="str">
            <v>- Tukang</v>
          </cell>
          <cell r="G174" t="str">
            <v>Tb</v>
          </cell>
          <cell r="H174">
            <v>4</v>
          </cell>
        </row>
        <row r="175">
          <cell r="C175" t="str">
            <v>lokasi pekerjaan</v>
          </cell>
          <cell r="D175" t="str">
            <v>- Pekerja</v>
          </cell>
          <cell r="G175" t="str">
            <v>P</v>
          </cell>
          <cell r="H175">
            <v>8</v>
          </cell>
        </row>
        <row r="176">
          <cell r="C176" t="str">
            <v>Koefisien Tenaga / M3   :</v>
          </cell>
        </row>
        <row r="177">
          <cell r="A177" t="str">
            <v>III.</v>
          </cell>
          <cell r="C177" t="str">
            <v>PERHITUNGAN</v>
          </cell>
          <cell r="D177" t="str">
            <v>-  Mandor</v>
          </cell>
          <cell r="E177" t="str">
            <v>= (Tk x M) : Qt</v>
          </cell>
          <cell r="G177" t="str">
            <v>(L03)</v>
          </cell>
          <cell r="H177">
            <v>6.5060240963855431E-2</v>
          </cell>
        </row>
        <row r="178">
          <cell r="D178" t="str">
            <v>-  Tukang</v>
          </cell>
          <cell r="E178" t="str">
            <v>= (Tk x Tb) : Qt</v>
          </cell>
          <cell r="G178" t="str">
            <v>(L02)</v>
          </cell>
          <cell r="H178">
            <v>0.26024096385542173</v>
          </cell>
        </row>
        <row r="179">
          <cell r="C179" t="str">
            <v>EXCAVATOR</v>
          </cell>
          <cell r="D179" t="str">
            <v>-  Pekerja</v>
          </cell>
          <cell r="E179" t="str">
            <v>(E10)</v>
          </cell>
          <cell r="G179" t="str">
            <v>(L01)</v>
          </cell>
          <cell r="H179">
            <v>0.52048192771084345</v>
          </cell>
        </row>
        <row r="180">
          <cell r="C180" t="str">
            <v>Kapasitas Bucket</v>
          </cell>
          <cell r="E180" t="str">
            <v>V</v>
          </cell>
          <cell r="F180">
            <v>0.5</v>
          </cell>
          <cell r="G180" t="str">
            <v>M3</v>
          </cell>
        </row>
        <row r="181">
          <cell r="C181" t="str">
            <v>Faktor Bucket</v>
          </cell>
          <cell r="E181" t="str">
            <v>Fb</v>
          </cell>
          <cell r="F181">
            <v>0.75</v>
          </cell>
          <cell r="G181" t="str">
            <v>-</v>
          </cell>
        </row>
        <row r="182">
          <cell r="C182" t="str">
            <v>Faktor  Efisiensi alat</v>
          </cell>
          <cell r="E182" t="str">
            <v>Fa</v>
          </cell>
          <cell r="F182">
            <v>0.83</v>
          </cell>
          <cell r="G182" t="str">
            <v>-</v>
          </cell>
        </row>
        <row r="183">
          <cell r="C183" t="str">
            <v>Waktu siklus</v>
          </cell>
          <cell r="E183" t="str">
            <v>Ts1</v>
          </cell>
        </row>
        <row r="184">
          <cell r="A184" t="str">
            <v>ITEM PEMBAYARAN NO.</v>
          </cell>
          <cell r="C184" t="str">
            <v>- Menggali / memuat</v>
          </cell>
          <cell r="D184" t="str">
            <v>:  8.4. (5)</v>
          </cell>
          <cell r="E184" t="str">
            <v>T1</v>
          </cell>
          <cell r="F184">
            <v>0.75</v>
          </cell>
          <cell r="G184" t="str">
            <v>menit</v>
          </cell>
        </row>
        <row r="185">
          <cell r="A185" t="str">
            <v>JENIS PEKERJAAN</v>
          </cell>
          <cell r="C185" t="str">
            <v>- Lain-lain</v>
          </cell>
          <cell r="D185" t="str">
            <v>:  Patok Pengarah</v>
          </cell>
          <cell r="E185" t="str">
            <v>T2</v>
          </cell>
          <cell r="F185">
            <v>0.5</v>
          </cell>
          <cell r="G185" t="str">
            <v>menit</v>
          </cell>
        </row>
        <row r="186">
          <cell r="A186" t="str">
            <v>SATUAN PEMBAYARAN</v>
          </cell>
          <cell r="D186" t="str">
            <v>:  BH</v>
          </cell>
          <cell r="E186" t="str">
            <v>Ts1</v>
          </cell>
          <cell r="F186">
            <v>1.25</v>
          </cell>
          <cell r="G186" t="str">
            <v>menit</v>
          </cell>
          <cell r="H186" t="str">
            <v xml:space="preserve">        URAIAN ANALISA HARGA SATUAN</v>
          </cell>
        </row>
        <row r="187">
          <cell r="C187" t="str">
            <v>Kap. Prod. / jam =</v>
          </cell>
        </row>
        <row r="188">
          <cell r="C188" t="str">
            <v>V  x Fb x Fa x 60</v>
          </cell>
          <cell r="E188" t="str">
            <v>Q1</v>
          </cell>
          <cell r="F188">
            <v>14.939999999999998</v>
          </cell>
          <cell r="G188" t="str">
            <v>M3 / Jam</v>
          </cell>
        </row>
        <row r="189">
          <cell r="A189" t="str">
            <v>No.</v>
          </cell>
          <cell r="C189" t="str">
            <v>Ts1</v>
          </cell>
          <cell r="G189" t="str">
            <v>KODE</v>
          </cell>
          <cell r="H189" t="str">
            <v>KOEF.</v>
          </cell>
        </row>
        <row r="191">
          <cell r="C191" t="str">
            <v>Biaya Excavator / M3  =  (1 : Q1) x RpE10</v>
          </cell>
          <cell r="E191" t="str">
            <v>Rp1</v>
          </cell>
          <cell r="F191">
            <v>14537.330177874835</v>
          </cell>
          <cell r="G191" t="str">
            <v>Rupiah</v>
          </cell>
        </row>
        <row r="192">
          <cell r="A192" t="str">
            <v>4.</v>
          </cell>
          <cell r="C192" t="str">
            <v>HARGA DASAR SATUAN UPAH, BAHAN DAN ALAT</v>
          </cell>
        </row>
        <row r="193">
          <cell r="C193" t="str">
            <v>Lihat lampiran.</v>
          </cell>
        </row>
        <row r="194">
          <cell r="C194" t="str">
            <v>DUMP TRUCK</v>
          </cell>
          <cell r="E194" t="str">
            <v>(E08)</v>
          </cell>
        </row>
        <row r="195">
          <cell r="A195" t="str">
            <v>5.</v>
          </cell>
          <cell r="C195" t="str">
            <v>Kapasitas bak</v>
          </cell>
          <cell r="E195" t="str">
            <v>V</v>
          </cell>
          <cell r="F195">
            <v>3.333333333333333</v>
          </cell>
          <cell r="G195" t="str">
            <v>M3</v>
          </cell>
        </row>
        <row r="196">
          <cell r="C196" t="str">
            <v>Faktor  efisiensi alat</v>
          </cell>
          <cell r="E196" t="str">
            <v>Fa</v>
          </cell>
          <cell r="F196">
            <v>0.83</v>
          </cell>
          <cell r="G196" t="str">
            <v>-</v>
          </cell>
        </row>
        <row r="197">
          <cell r="C197" t="str">
            <v>Kecepatan rata-rata bermuatan</v>
          </cell>
          <cell r="E197" t="str">
            <v>v1</v>
          </cell>
          <cell r="F197">
            <v>40</v>
          </cell>
          <cell r="G197" t="str">
            <v>KM/Jam</v>
          </cell>
        </row>
        <row r="198">
          <cell r="C198" t="str">
            <v>Kecepatan rata-rata kosong</v>
          </cell>
          <cell r="E198" t="str">
            <v>v2</v>
          </cell>
          <cell r="F198">
            <v>50</v>
          </cell>
          <cell r="G198" t="str">
            <v>KM/Jam</v>
          </cell>
        </row>
        <row r="199">
          <cell r="C199" t="str">
            <v>Waktu  siklus</v>
          </cell>
          <cell r="E199" t="str">
            <v>Ts2</v>
          </cell>
        </row>
        <row r="200">
          <cell r="C200" t="str">
            <v>- Waktu tempuh isi  =  (L/v1) x 60</v>
          </cell>
          <cell r="E200" t="str">
            <v>T1</v>
          </cell>
          <cell r="F200">
            <v>1.5</v>
          </cell>
          <cell r="G200" t="str">
            <v>menit</v>
          </cell>
        </row>
        <row r="201">
          <cell r="C201" t="str">
            <v>- Waktu tempuh kosong  =  (L/v2) x 60</v>
          </cell>
          <cell r="D201">
            <v>109670.24039154401</v>
          </cell>
          <cell r="E201" t="str">
            <v>T2</v>
          </cell>
          <cell r="F201">
            <v>1.2</v>
          </cell>
          <cell r="G201" t="str">
            <v>menit</v>
          </cell>
        </row>
        <row r="202">
          <cell r="C202" t="str">
            <v>- Muat   =  (V/Q1) x 60</v>
          </cell>
          <cell r="E202" t="str">
            <v>T3</v>
          </cell>
          <cell r="F202">
            <v>13.386880856760376</v>
          </cell>
          <cell r="G202" t="str">
            <v>menit</v>
          </cell>
        </row>
        <row r="203">
          <cell r="C203" t="str">
            <v>- Lain-lain</v>
          </cell>
          <cell r="E203" t="str">
            <v>T4</v>
          </cell>
          <cell r="F203">
            <v>1</v>
          </cell>
          <cell r="G203" t="str">
            <v>menit</v>
          </cell>
        </row>
        <row r="204">
          <cell r="A204" t="str">
            <v>6.</v>
          </cell>
          <cell r="C204" t="str">
            <v>MASA PELAKSANAAN YANG DIPERLUKAN</v>
          </cell>
          <cell r="E204" t="str">
            <v>Ts2</v>
          </cell>
          <cell r="F204">
            <v>17.086880856760377</v>
          </cell>
          <cell r="G204" t="str">
            <v>menit</v>
          </cell>
        </row>
        <row r="205">
          <cell r="C205" t="str">
            <v>Masa Pelaksanaan :</v>
          </cell>
          <cell r="D205" t="str">
            <v>. . . . . . . . . . .</v>
          </cell>
          <cell r="E205" t="str">
            <v>bulan</v>
          </cell>
        </row>
        <row r="206">
          <cell r="H206" t="str">
            <v xml:space="preserve">Bersambung  </v>
          </cell>
        </row>
        <row r="207">
          <cell r="A207" t="str">
            <v>ANALISA HARGA DASAR SATUAN BAHAN</v>
          </cell>
          <cell r="C207" t="str">
            <v>VOLUME PEKERJAAN YANG DIPERLUKAN</v>
          </cell>
        </row>
        <row r="208">
          <cell r="C208" t="str">
            <v>Volume pekerjaan  :</v>
          </cell>
          <cell r="D208" t="e">
            <v>#REF!</v>
          </cell>
          <cell r="E208" t="str">
            <v>Buah</v>
          </cell>
        </row>
        <row r="209">
          <cell r="A209" t="str">
            <v>Jenis</v>
          </cell>
          <cell r="B209" t="str">
            <v>:</v>
          </cell>
          <cell r="C209" t="str">
            <v>M02  -  Batu Kali</v>
          </cell>
        </row>
        <row r="210">
          <cell r="A210" t="str">
            <v>Lokasi</v>
          </cell>
          <cell r="B210" t="str">
            <v>:</v>
          </cell>
          <cell r="C210" t="str">
            <v>Quarry</v>
          </cell>
        </row>
        <row r="211">
          <cell r="A211" t="str">
            <v>Tujuan</v>
          </cell>
          <cell r="B211" t="str">
            <v>:</v>
          </cell>
          <cell r="C211" t="str">
            <v>Lokasi Pekerjaan</v>
          </cell>
        </row>
        <row r="213">
          <cell r="H213" t="str">
            <v xml:space="preserve">Lanjutan  </v>
          </cell>
        </row>
        <row r="214">
          <cell r="H214" t="str">
            <v>HARGA</v>
          </cell>
        </row>
        <row r="215">
          <cell r="A215" t="str">
            <v>No.</v>
          </cell>
          <cell r="B215" t="str">
            <v>URAIAN</v>
          </cell>
          <cell r="E215" t="str">
            <v>KODE</v>
          </cell>
          <cell r="F215" t="str">
            <v>KOEF.</v>
          </cell>
          <cell r="G215" t="str">
            <v>SATUAN</v>
          </cell>
          <cell r="H215" t="str">
            <v>SATUAN</v>
          </cell>
        </row>
        <row r="216">
          <cell r="H216" t="str">
            <v>(Rp.)</v>
          </cell>
        </row>
        <row r="218">
          <cell r="C218" t="str">
            <v>Kapasitas Produksi / Jam   =</v>
          </cell>
        </row>
        <row r="219">
          <cell r="C219" t="str">
            <v>V x Fa x 60</v>
          </cell>
          <cell r="E219" t="str">
            <v>Q2</v>
          </cell>
          <cell r="F219">
            <v>9.7150557431506019</v>
          </cell>
          <cell r="G219" t="str">
            <v>M3 / Jam</v>
          </cell>
        </row>
        <row r="220">
          <cell r="C220" t="str">
            <v>Ts2</v>
          </cell>
        </row>
        <row r="222">
          <cell r="C222" t="str">
            <v>Biaya Dump Truck / M3  =  (1 : Q2) x RpE08</v>
          </cell>
          <cell r="E222" t="str">
            <v>Rp2</v>
          </cell>
          <cell r="F222">
            <v>10085.813119354996</v>
          </cell>
          <cell r="G222" t="str">
            <v>Rupiah</v>
          </cell>
        </row>
        <row r="225">
          <cell r="A225" t="str">
            <v>IV.</v>
          </cell>
          <cell r="C225" t="str">
            <v>HARGA SATUAN DASAR BAHAN</v>
          </cell>
        </row>
        <row r="226">
          <cell r="C226" t="str">
            <v>DI LOKASI PEKERJAAN</v>
          </cell>
        </row>
        <row r="228">
          <cell r="C228" t="str">
            <v>Harga Satuan Dasar Batu kali   =</v>
          </cell>
        </row>
        <row r="230">
          <cell r="C230" t="str">
            <v>(  RpM02  +  Rp1  +  Rp2  )</v>
          </cell>
          <cell r="E230" t="str">
            <v>M02</v>
          </cell>
          <cell r="F230">
            <v>99623.143297229821</v>
          </cell>
          <cell r="G230" t="str">
            <v>Rupiah</v>
          </cell>
        </row>
        <row r="232">
          <cell r="C232" t="str">
            <v>Dibulatkan   :</v>
          </cell>
          <cell r="E232" t="str">
            <v>M02</v>
          </cell>
          <cell r="F232">
            <v>99600</v>
          </cell>
          <cell r="G232" t="str">
            <v>Rupiah</v>
          </cell>
        </row>
        <row r="245">
          <cell r="A245" t="str">
            <v>ITEM PEMBAYARAN NO.</v>
          </cell>
          <cell r="D245" t="str">
            <v>:  8.4. (6)</v>
          </cell>
        </row>
        <row r="246">
          <cell r="A246" t="str">
            <v>JENIS PEKERJAAN</v>
          </cell>
          <cell r="D246" t="str">
            <v>:  Patok Kilometer</v>
          </cell>
        </row>
        <row r="247">
          <cell r="A247" t="str">
            <v>SATUAN PEMBAYARAN</v>
          </cell>
          <cell r="D247" t="str">
            <v>:  BH</v>
          </cell>
          <cell r="H247" t="str">
            <v xml:space="preserve">        URAIAN ANALISA HARGA SATUAN</v>
          </cell>
        </row>
        <row r="250">
          <cell r="A250" t="str">
            <v>No.</v>
          </cell>
          <cell r="C250" t="str">
            <v>U R A I A N</v>
          </cell>
          <cell r="G250" t="str">
            <v>KODE</v>
          </cell>
          <cell r="H250" t="str">
            <v>KOEF.</v>
          </cell>
        </row>
        <row r="253">
          <cell r="A253" t="str">
            <v>I.</v>
          </cell>
          <cell r="C253" t="str">
            <v>ASUMSI</v>
          </cell>
        </row>
        <row r="254">
          <cell r="A254">
            <v>1</v>
          </cell>
          <cell r="C254" t="str">
            <v>Menggunakan cara manual</v>
          </cell>
        </row>
        <row r="255">
          <cell r="A255">
            <v>2</v>
          </cell>
          <cell r="C255" t="str">
            <v>Lokasi pekerjaan : sepanjang jalan</v>
          </cell>
        </row>
        <row r="256">
          <cell r="A256">
            <v>3</v>
          </cell>
          <cell r="C256" t="str">
            <v>Bahan dasar (patok kilometer beton cetak)</v>
          </cell>
        </row>
        <row r="257">
          <cell r="C257" t="str">
            <v>diangkut dengan Truk ke lokasi pekerjaan</v>
          </cell>
        </row>
        <row r="258">
          <cell r="A258">
            <v>4</v>
          </cell>
          <cell r="C258" t="str">
            <v>Jarak rata-rata Base camp ke lokasi pekerjaan</v>
          </cell>
          <cell r="G258" t="str">
            <v>L</v>
          </cell>
          <cell r="H258">
            <v>0.75</v>
          </cell>
        </row>
        <row r="259">
          <cell r="A259">
            <v>5</v>
          </cell>
          <cell r="C259" t="str">
            <v>Jam kerja efektif per-hari</v>
          </cell>
          <cell r="G259" t="str">
            <v>Tk</v>
          </cell>
          <cell r="H259">
            <v>7</v>
          </cell>
        </row>
        <row r="260">
          <cell r="A260">
            <v>6</v>
          </cell>
          <cell r="C260" t="str">
            <v>Faktor kehilangan bahan</v>
          </cell>
          <cell r="G260" t="str">
            <v>Fh</v>
          </cell>
          <cell r="H260">
            <v>1.05</v>
          </cell>
        </row>
        <row r="261">
          <cell r="A261">
            <v>7</v>
          </cell>
          <cell r="C261" t="str">
            <v>Tulangan praktis</v>
          </cell>
          <cell r="G261" t="str">
            <v>Rc</v>
          </cell>
          <cell r="H261">
            <v>125</v>
          </cell>
        </row>
        <row r="263">
          <cell r="A263" t="str">
            <v>ANALISA HARGA DASAR SATUAN BAHAN</v>
          </cell>
          <cell r="C263" t="str">
            <v>URUTAN KERJA</v>
          </cell>
        </row>
        <row r="264">
          <cell r="A264">
            <v>1</v>
          </cell>
          <cell r="C264" t="str">
            <v>Tempat penanaman patok disiapkan / digali</v>
          </cell>
        </row>
        <row r="265">
          <cell r="A265" t="str">
            <v>Jenis</v>
          </cell>
          <cell r="B265" t="str">
            <v>:</v>
          </cell>
          <cell r="C265" t="str">
            <v>M06  -  Batu Belah</v>
          </cell>
        </row>
        <row r="266">
          <cell r="A266" t="str">
            <v>Lokasi</v>
          </cell>
          <cell r="B266" t="str">
            <v>:</v>
          </cell>
          <cell r="C266" t="str">
            <v>Quarry</v>
          </cell>
        </row>
        <row r="267">
          <cell r="A267" t="str">
            <v>Tujuan</v>
          </cell>
          <cell r="B267" t="str">
            <v>:</v>
          </cell>
          <cell r="C267" t="str">
            <v>Lokasi Pekerjaan</v>
          </cell>
        </row>
        <row r="268">
          <cell r="A268" t="str">
            <v>III.</v>
          </cell>
          <cell r="C268" t="str">
            <v>PEMAKAIAN BAHAN, ALAT DAN TENAGA</v>
          </cell>
        </row>
        <row r="269">
          <cell r="A269" t="str">
            <v xml:space="preserve">   1.</v>
          </cell>
          <cell r="C269" t="str">
            <v>BAHAN</v>
          </cell>
        </row>
        <row r="270">
          <cell r="A270" t="str">
            <v>1.a.</v>
          </cell>
          <cell r="C270" t="str">
            <v>Beton K-250</v>
          </cell>
          <cell r="D270" t="str">
            <v>=  (0.30 x 0.30 x 1.60) x Fh</v>
          </cell>
          <cell r="G270" t="str">
            <v>(M38)</v>
          </cell>
          <cell r="H270" t="str">
            <v>HARGA</v>
          </cell>
        </row>
        <row r="271">
          <cell r="A271" t="str">
            <v>No.</v>
          </cell>
          <cell r="B271" t="str">
            <v>URAIAN</v>
          </cell>
          <cell r="C271" t="str">
            <v>Baja Tulangan</v>
          </cell>
          <cell r="E271" t="str">
            <v>KODE</v>
          </cell>
          <cell r="F271" t="str">
            <v>KOEF.</v>
          </cell>
          <cell r="G271" t="str">
            <v>SATUAN</v>
          </cell>
          <cell r="H271" t="str">
            <v>SATUAN</v>
          </cell>
        </row>
        <row r="272">
          <cell r="A272" t="str">
            <v>1.c.</v>
          </cell>
          <cell r="C272" t="str">
            <v>Cat, dan material lainnya</v>
          </cell>
          <cell r="G272" t="str">
            <v>-</v>
          </cell>
          <cell r="H272" t="str">
            <v>(Rp.)</v>
          </cell>
        </row>
        <row r="274">
          <cell r="A274" t="str">
            <v>I.</v>
          </cell>
          <cell r="C274" t="str">
            <v>ASUMSI</v>
          </cell>
        </row>
        <row r="275">
          <cell r="A275">
            <v>1</v>
          </cell>
          <cell r="C275" t="str">
            <v>Menggunakan alat berat</v>
          </cell>
          <cell r="G275" t="str">
            <v>(E08)</v>
          </cell>
        </row>
        <row r="276">
          <cell r="A276">
            <v>2</v>
          </cell>
          <cell r="C276" t="str">
            <v>Kondisi Jalan   :  sedang / baik</v>
          </cell>
          <cell r="G276" t="str">
            <v>Cp</v>
          </cell>
          <cell r="H276">
            <v>15</v>
          </cell>
        </row>
        <row r="277">
          <cell r="A277">
            <v>3</v>
          </cell>
          <cell r="C277" t="str">
            <v>Jarak Quarry ke Lokasi Pekerjaan</v>
          </cell>
          <cell r="E277" t="str">
            <v>L</v>
          </cell>
          <cell r="F277">
            <v>1</v>
          </cell>
          <cell r="G277" t="str">
            <v>Km</v>
          </cell>
        </row>
        <row r="278">
          <cell r="A278">
            <v>4</v>
          </cell>
          <cell r="C278" t="str">
            <v>Harga satuan batu kali di Quarry</v>
          </cell>
          <cell r="D278" t="str">
            <v xml:space="preserve"> =  muat, atur, ikat, dll</v>
          </cell>
          <cell r="E278" t="str">
            <v>RpM06</v>
          </cell>
          <cell r="F278">
            <v>1</v>
          </cell>
          <cell r="G278" t="str">
            <v>M3</v>
          </cell>
          <cell r="H278">
            <v>75000</v>
          </cell>
        </row>
        <row r="279">
          <cell r="A279">
            <v>5</v>
          </cell>
          <cell r="C279" t="str">
            <v>Harga Satuan Dasar Excavator</v>
          </cell>
          <cell r="D279" t="str">
            <v xml:space="preserve"> =  (2 x L : 25 Km/Jam) x 60</v>
          </cell>
          <cell r="E279" t="str">
            <v>RpE10</v>
          </cell>
          <cell r="F279">
            <v>1</v>
          </cell>
          <cell r="G279" t="str">
            <v>Jam</v>
          </cell>
          <cell r="H279">
            <v>217187.71285745001</v>
          </cell>
        </row>
        <row r="280">
          <cell r="A280">
            <v>6</v>
          </cell>
          <cell r="C280" t="str">
            <v>Harga Satuan Dasar Dump Truck</v>
          </cell>
          <cell r="D280" t="str">
            <v xml:space="preserve"> =  Rata-rata  1.5 menit / buah</v>
          </cell>
          <cell r="E280" t="str">
            <v>RpE08</v>
          </cell>
          <cell r="F280">
            <v>1</v>
          </cell>
          <cell r="G280" t="str">
            <v>Jam</v>
          </cell>
          <cell r="H280">
            <v>97984.236669533435</v>
          </cell>
        </row>
        <row r="281">
          <cell r="A281">
            <v>7</v>
          </cell>
          <cell r="C281" t="str">
            <v>Harga Satuan Dasar Wheel Loader</v>
          </cell>
          <cell r="D281" t="str">
            <v xml:space="preserve"> =  geser, tunggu, dll</v>
          </cell>
          <cell r="E281" t="str">
            <v>RpE15</v>
          </cell>
          <cell r="F281">
            <v>1</v>
          </cell>
          <cell r="G281" t="str">
            <v>Jam</v>
          </cell>
          <cell r="H281">
            <v>369523.88815846056</v>
          </cell>
        </row>
        <row r="282">
          <cell r="A282">
            <v>8</v>
          </cell>
          <cell r="C282" t="str">
            <v>Harga Satuan Upah Pekerja</v>
          </cell>
          <cell r="E282" t="str">
            <v>RpL01</v>
          </cell>
          <cell r="F282">
            <v>1</v>
          </cell>
          <cell r="G282" t="str">
            <v>Jam</v>
          </cell>
          <cell r="H282">
            <v>4500</v>
          </cell>
        </row>
        <row r="283">
          <cell r="A283" t="str">
            <v>II.</v>
          </cell>
          <cell r="C283" t="str">
            <v>URUTAN KERJA</v>
          </cell>
        </row>
        <row r="284">
          <cell r="A284">
            <v>1</v>
          </cell>
          <cell r="C284" t="str">
            <v>Batu kali digali dengan Excavator</v>
          </cell>
          <cell r="D284" t="str">
            <v>Cp</v>
          </cell>
          <cell r="G284" t="str">
            <v>Q1</v>
          </cell>
          <cell r="H284">
            <v>16.042780748663102</v>
          </cell>
        </row>
        <row r="285">
          <cell r="A285">
            <v>2</v>
          </cell>
          <cell r="C285" t="str">
            <v>Batu kali dibelah oleh Pekerja</v>
          </cell>
          <cell r="D285" t="str">
            <v>Ts : 60</v>
          </cell>
        </row>
        <row r="286">
          <cell r="A286">
            <v>3</v>
          </cell>
          <cell r="C286" t="str">
            <v>Dengan Wheel Loader batu belah dimuat</v>
          </cell>
        </row>
        <row r="287">
          <cell r="C287" t="str">
            <v>ke Dump Truck yang mengangkut batu</v>
          </cell>
          <cell r="G287" t="str">
            <v>(E08)</v>
          </cell>
          <cell r="H287">
            <v>6.2333333333333331E-2</v>
          </cell>
        </row>
        <row r="288">
          <cell r="C288" t="str">
            <v>belah ke lokasi pekerjaan</v>
          </cell>
        </row>
        <row r="289">
          <cell r="A289" t="str">
            <v>III.</v>
          </cell>
          <cell r="C289" t="str">
            <v>PERHITUNGAN</v>
          </cell>
        </row>
        <row r="290">
          <cell r="C290" t="str">
            <v>- Pacul / Sekop</v>
          </cell>
          <cell r="D290" t="str">
            <v>=  4  buah</v>
          </cell>
        </row>
        <row r="291">
          <cell r="A291" t="str">
            <v xml:space="preserve">3.a  </v>
          </cell>
          <cell r="C291" t="str">
            <v>EXCAVATOR</v>
          </cell>
          <cell r="D291" t="str">
            <v>=  2  buah</v>
          </cell>
          <cell r="E291" t="str">
            <v>(E10)</v>
          </cell>
        </row>
        <row r="292">
          <cell r="C292" t="str">
            <v>Kapasitas Bucket</v>
          </cell>
          <cell r="E292" t="str">
            <v>V</v>
          </cell>
          <cell r="F292">
            <v>0.5</v>
          </cell>
          <cell r="G292" t="str">
            <v>M3</v>
          </cell>
        </row>
        <row r="293">
          <cell r="C293" t="str">
            <v>Faktor Bucket</v>
          </cell>
          <cell r="E293" t="str">
            <v>Fb</v>
          </cell>
          <cell r="F293">
            <v>0.75</v>
          </cell>
          <cell r="G293" t="str">
            <v>-</v>
          </cell>
        </row>
        <row r="294">
          <cell r="A294" t="str">
            <v>3.</v>
          </cell>
          <cell r="C294" t="str">
            <v>Faktor  Efisiensi alat</v>
          </cell>
          <cell r="E294" t="str">
            <v>Fa</v>
          </cell>
          <cell r="F294">
            <v>0.83</v>
          </cell>
          <cell r="G294" t="str">
            <v>-</v>
          </cell>
        </row>
        <row r="295">
          <cell r="C295" t="str">
            <v>Waktu siklus</v>
          </cell>
          <cell r="E295" t="str">
            <v>Ts1</v>
          </cell>
          <cell r="G295" t="str">
            <v>Qt</v>
          </cell>
          <cell r="H295">
            <v>112.29946524064171</v>
          </cell>
        </row>
        <row r="296">
          <cell r="C296" t="str">
            <v>- Menggali / memuat</v>
          </cell>
          <cell r="D296" t="str">
            <v>- Mandor</v>
          </cell>
          <cell r="E296" t="str">
            <v>T1</v>
          </cell>
          <cell r="F296">
            <v>0.75</v>
          </cell>
          <cell r="G296" t="str">
            <v>menit</v>
          </cell>
          <cell r="H296">
            <v>1</v>
          </cell>
        </row>
        <row r="297">
          <cell r="C297" t="str">
            <v>- Lain-lain</v>
          </cell>
          <cell r="D297" t="str">
            <v>- Tukang</v>
          </cell>
          <cell r="E297" t="str">
            <v>T2</v>
          </cell>
          <cell r="F297">
            <v>0.5</v>
          </cell>
          <cell r="G297" t="str">
            <v>menit</v>
          </cell>
          <cell r="H297">
            <v>2</v>
          </cell>
        </row>
        <row r="298">
          <cell r="D298" t="str">
            <v>- Pekerja</v>
          </cell>
          <cell r="E298" t="str">
            <v>Ts1</v>
          </cell>
          <cell r="F298">
            <v>1.25</v>
          </cell>
          <cell r="G298" t="str">
            <v>menit</v>
          </cell>
          <cell r="H298">
            <v>5</v>
          </cell>
        </row>
        <row r="299">
          <cell r="C299" t="str">
            <v>Kap. Prod. / jam =</v>
          </cell>
        </row>
        <row r="300">
          <cell r="C300" t="str">
            <v>V  x Fb x Fa x 60</v>
          </cell>
          <cell r="D300" t="str">
            <v>-  Mandor</v>
          </cell>
          <cell r="E300" t="str">
            <v>Q1</v>
          </cell>
          <cell r="F300">
            <v>14.939999999999998</v>
          </cell>
          <cell r="G300" t="str">
            <v>M3 / Jam</v>
          </cell>
          <cell r="H300">
            <v>6.2333333333333338E-2</v>
          </cell>
        </row>
        <row r="301">
          <cell r="C301" t="str">
            <v>Ts1</v>
          </cell>
          <cell r="D301" t="str">
            <v>-  Tukang</v>
          </cell>
          <cell r="E301" t="str">
            <v>= (Tk x Tb) : Qt</v>
          </cell>
          <cell r="G301" t="str">
            <v>(L02)</v>
          </cell>
          <cell r="H301">
            <v>0.12466666666666668</v>
          </cell>
        </row>
        <row r="302">
          <cell r="D302" t="str">
            <v>-  Pekerja</v>
          </cell>
          <cell r="E302" t="str">
            <v>= (Tk x P) : Qt</v>
          </cell>
          <cell r="G302" t="str">
            <v>(L01)</v>
          </cell>
          <cell r="H302">
            <v>0.31166666666666665</v>
          </cell>
        </row>
        <row r="303">
          <cell r="C303" t="str">
            <v>Biaya Excavator / M3  =  (1 : Q1) x RpE10</v>
          </cell>
          <cell r="E303" t="str">
            <v>Rp1</v>
          </cell>
          <cell r="F303">
            <v>14537.330177874835</v>
          </cell>
          <cell r="G303" t="str">
            <v>Rupiah</v>
          </cell>
        </row>
        <row r="305">
          <cell r="A305" t="str">
            <v xml:space="preserve">3.b  </v>
          </cell>
          <cell r="C305" t="str">
            <v>WHEEL  LOADER</v>
          </cell>
          <cell r="E305" t="str">
            <v>(E15)</v>
          </cell>
        </row>
        <row r="306">
          <cell r="A306" t="str">
            <v>ITEM PEMBAYARAN NO.</v>
          </cell>
          <cell r="C306" t="str">
            <v>Kapasitas  Bucket</v>
          </cell>
          <cell r="D306" t="str">
            <v>:  8.4. (6)</v>
          </cell>
          <cell r="E306" t="str">
            <v>V</v>
          </cell>
          <cell r="F306">
            <v>1.5</v>
          </cell>
          <cell r="G306" t="str">
            <v>M3</v>
          </cell>
        </row>
        <row r="307">
          <cell r="A307" t="str">
            <v>JENIS PEKERJAAN</v>
          </cell>
          <cell r="C307" t="str">
            <v>Faktor Bucket</v>
          </cell>
          <cell r="D307" t="str">
            <v>:  Patok Kilometer</v>
          </cell>
          <cell r="E307" t="str">
            <v>Fb</v>
          </cell>
          <cell r="F307">
            <v>0.75</v>
          </cell>
          <cell r="G307" t="str">
            <v>-</v>
          </cell>
        </row>
        <row r="308">
          <cell r="A308" t="str">
            <v>SATUAN PEMBAYARAN</v>
          </cell>
          <cell r="C308" t="str">
            <v>Faktor Efisiensi Alat</v>
          </cell>
          <cell r="D308" t="str">
            <v>:  BH</v>
          </cell>
          <cell r="E308" t="str">
            <v>Fa</v>
          </cell>
          <cell r="F308">
            <v>0.83</v>
          </cell>
          <cell r="G308" t="str">
            <v>-</v>
          </cell>
          <cell r="H308" t="str">
            <v xml:space="preserve">        URAIAN ANALISA HARGA SATUAN</v>
          </cell>
        </row>
        <row r="309">
          <cell r="C309" t="str">
            <v>Waktu sklus</v>
          </cell>
          <cell r="E309" t="str">
            <v>Ts1</v>
          </cell>
        </row>
        <row r="310">
          <cell r="C310" t="str">
            <v>- Muat</v>
          </cell>
          <cell r="E310" t="str">
            <v>T1</v>
          </cell>
          <cell r="F310">
            <v>0.75</v>
          </cell>
          <cell r="G310" t="str">
            <v>menit</v>
          </cell>
        </row>
        <row r="311">
          <cell r="A311" t="str">
            <v>No.</v>
          </cell>
          <cell r="C311" t="str">
            <v>- Lain-lain</v>
          </cell>
          <cell r="E311" t="str">
            <v>T2</v>
          </cell>
          <cell r="F311">
            <v>0.5</v>
          </cell>
          <cell r="G311" t="str">
            <v>menit</v>
          </cell>
          <cell r="H311" t="str">
            <v>KOEF.</v>
          </cell>
        </row>
        <row r="312">
          <cell r="E312" t="str">
            <v>Ts1</v>
          </cell>
          <cell r="F312">
            <v>1.25</v>
          </cell>
          <cell r="G312" t="str">
            <v>menit</v>
          </cell>
        </row>
        <row r="313">
          <cell r="C313" t="str">
            <v>Kapasitas Produksi / Jam =</v>
          </cell>
        </row>
        <row r="314">
          <cell r="A314" t="str">
            <v>4.</v>
          </cell>
          <cell r="C314" t="str">
            <v>V  x  Fb x Fa x 60</v>
          </cell>
          <cell r="E314" t="str">
            <v>Q2</v>
          </cell>
          <cell r="F314">
            <v>44.82</v>
          </cell>
          <cell r="G314" t="str">
            <v>M3 / Jam</v>
          </cell>
        </row>
        <row r="315">
          <cell r="C315" t="str">
            <v>Ts1</v>
          </cell>
        </row>
        <row r="316">
          <cell r="C316" t="str">
            <v>Biaya Excavator / M3  =  (1 : Q2) x RpE15</v>
          </cell>
          <cell r="E316" t="str">
            <v>Rp2</v>
          </cell>
          <cell r="F316">
            <v>8244.6204408402609</v>
          </cell>
          <cell r="G316" t="str">
            <v>Rupiah</v>
          </cell>
        </row>
        <row r="317">
          <cell r="A317" t="str">
            <v>5.</v>
          </cell>
          <cell r="C317" t="str">
            <v>ANALISA HARGA SATUAN PEKERJAAN</v>
          </cell>
        </row>
        <row r="318">
          <cell r="C318" t="str">
            <v>Lihat perhitungan dalam FORMULIR STANDAR UNTUK</v>
          </cell>
          <cell r="H318" t="str">
            <v xml:space="preserve">Bersambung  </v>
          </cell>
        </row>
        <row r="319">
          <cell r="A319" t="str">
            <v>ANALISA HARGA DASAR SATUAN BAHAN</v>
          </cell>
          <cell r="C319" t="str">
            <v>PEREKEMAN ANALISA MASING-MASING HARGA</v>
          </cell>
        </row>
        <row r="320">
          <cell r="C320" t="str">
            <v>SATUAN.</v>
          </cell>
        </row>
        <row r="321">
          <cell r="A321" t="str">
            <v>Jenis</v>
          </cell>
          <cell r="B321" t="str">
            <v>:</v>
          </cell>
          <cell r="C321" t="str">
            <v>M06  -  Batu Belah</v>
          </cell>
        </row>
        <row r="322">
          <cell r="A322" t="str">
            <v>Lokasi</v>
          </cell>
          <cell r="B322" t="str">
            <v>:</v>
          </cell>
          <cell r="C322" t="str">
            <v>Quarry</v>
          </cell>
        </row>
        <row r="323">
          <cell r="A323" t="str">
            <v>Tujuan</v>
          </cell>
          <cell r="B323" t="str">
            <v>:</v>
          </cell>
          <cell r="C323" t="str">
            <v>Lokasi Pekerjaan</v>
          </cell>
          <cell r="D323">
            <v>360851.35276345769</v>
          </cell>
          <cell r="E323" t="str">
            <v xml:space="preserve"> / Buah</v>
          </cell>
        </row>
        <row r="325">
          <cell r="H325" t="str">
            <v xml:space="preserve">Lanjutan  </v>
          </cell>
        </row>
        <row r="326">
          <cell r="A326" t="str">
            <v>6.</v>
          </cell>
          <cell r="C326" t="str">
            <v>MASA PELAKSANAAN YANG DIPERLUKAN</v>
          </cell>
          <cell r="H326" t="str">
            <v>HARGA</v>
          </cell>
        </row>
        <row r="327">
          <cell r="A327" t="str">
            <v>No.</v>
          </cell>
          <cell r="B327" t="str">
            <v>URAIAN</v>
          </cell>
          <cell r="C327" t="str">
            <v>Masa Pelaksanaan :</v>
          </cell>
          <cell r="D327" t="str">
            <v>. . . . . . . . . . .</v>
          </cell>
          <cell r="E327" t="str">
            <v>KODE</v>
          </cell>
          <cell r="F327" t="str">
            <v>KOEF.</v>
          </cell>
          <cell r="G327" t="str">
            <v>SATUAN</v>
          </cell>
          <cell r="H327" t="str">
            <v>SATUAN</v>
          </cell>
        </row>
        <row r="328">
          <cell r="H328" t="str">
            <v>(Rp.)</v>
          </cell>
        </row>
        <row r="329">
          <cell r="A329" t="str">
            <v>7.</v>
          </cell>
          <cell r="C329" t="str">
            <v>VOLUME PEKERJAAN YANG DIPERLUKAN</v>
          </cell>
        </row>
        <row r="330">
          <cell r="A330" t="str">
            <v xml:space="preserve">3.c  </v>
          </cell>
          <cell r="C330" t="str">
            <v>DUMP TRUCK</v>
          </cell>
          <cell r="D330" t="e">
            <v>#REF!</v>
          </cell>
          <cell r="E330" t="str">
            <v>(E08)</v>
          </cell>
        </row>
        <row r="331">
          <cell r="C331" t="str">
            <v>Kapasitas bak</v>
          </cell>
          <cell r="E331" t="str">
            <v>V</v>
          </cell>
          <cell r="F331">
            <v>3.333333333333333</v>
          </cell>
          <cell r="G331" t="str">
            <v>M3</v>
          </cell>
        </row>
        <row r="332">
          <cell r="C332" t="str">
            <v>Faktor  efisiensi alat</v>
          </cell>
          <cell r="E332" t="str">
            <v>Fa</v>
          </cell>
          <cell r="F332">
            <v>0.83</v>
          </cell>
          <cell r="G332" t="str">
            <v>-</v>
          </cell>
        </row>
        <row r="333">
          <cell r="C333" t="str">
            <v>Kecepatan rata-rata bermuatan</v>
          </cell>
          <cell r="E333" t="str">
            <v>v1</v>
          </cell>
          <cell r="F333">
            <v>40</v>
          </cell>
          <cell r="G333" t="str">
            <v>KM/Jam</v>
          </cell>
        </row>
        <row r="334">
          <cell r="C334" t="str">
            <v>Kecepatan rata-rata kosong</v>
          </cell>
          <cell r="E334" t="str">
            <v>v2</v>
          </cell>
          <cell r="F334">
            <v>50</v>
          </cell>
          <cell r="G334" t="str">
            <v>KM/Jam</v>
          </cell>
        </row>
        <row r="335">
          <cell r="C335" t="str">
            <v>Waktu  siklus</v>
          </cell>
          <cell r="E335" t="str">
            <v>Ts2</v>
          </cell>
        </row>
        <row r="336">
          <cell r="C336" t="str">
            <v>- Waktu tempuh isi  =  (L/v1) x 60</v>
          </cell>
          <cell r="E336" t="str">
            <v>T1</v>
          </cell>
          <cell r="F336">
            <v>1.5</v>
          </cell>
          <cell r="G336" t="str">
            <v>menit</v>
          </cell>
        </row>
        <row r="337">
          <cell r="C337" t="str">
            <v>- Waktu tempuh kosong  =  (L/v2) x 60</v>
          </cell>
          <cell r="E337" t="str">
            <v>T2</v>
          </cell>
          <cell r="F337">
            <v>1.2</v>
          </cell>
          <cell r="G337" t="str">
            <v>menit</v>
          </cell>
        </row>
        <row r="338">
          <cell r="C338" t="str">
            <v>- Muat   =  (V/Q2) x 60</v>
          </cell>
          <cell r="E338" t="str">
            <v>T3</v>
          </cell>
          <cell r="F338">
            <v>4.4622936189201248</v>
          </cell>
          <cell r="G338" t="str">
            <v>menit</v>
          </cell>
        </row>
        <row r="339">
          <cell r="C339" t="str">
            <v>- Lain-lain</v>
          </cell>
          <cell r="E339" t="str">
            <v>T4</v>
          </cell>
          <cell r="F339">
            <v>1</v>
          </cell>
          <cell r="G339" t="str">
            <v>menit</v>
          </cell>
        </row>
        <row r="340">
          <cell r="E340" t="str">
            <v>Ts2</v>
          </cell>
          <cell r="F340">
            <v>8.1622936189201241</v>
          </cell>
          <cell r="G340" t="str">
            <v>menit</v>
          </cell>
        </row>
        <row r="342">
          <cell r="C342" t="str">
            <v>Kapasitas Produksi / Jam   =</v>
          </cell>
        </row>
        <row r="343">
          <cell r="C343" t="str">
            <v>V x Fa x 60</v>
          </cell>
          <cell r="E343" t="str">
            <v>Q3</v>
          </cell>
          <cell r="F343">
            <v>20.337420797410847</v>
          </cell>
          <cell r="G343" t="str">
            <v>M3 / Jam</v>
          </cell>
        </row>
        <row r="344">
          <cell r="C344" t="str">
            <v>Ts2</v>
          </cell>
        </row>
        <row r="346">
          <cell r="C346" t="str">
            <v>Biaya Dump Truck / M3  =  (1 : Q3) x RpE08</v>
          </cell>
          <cell r="E346" t="str">
            <v>Rp3</v>
          </cell>
          <cell r="F346">
            <v>4817.9283718222414</v>
          </cell>
          <cell r="G346" t="str">
            <v>Rupiah</v>
          </cell>
        </row>
        <row r="348">
          <cell r="A348" t="str">
            <v xml:space="preserve">3.d  </v>
          </cell>
          <cell r="C348" t="str">
            <v>PEKERJA</v>
          </cell>
        </row>
        <row r="350">
          <cell r="C350" t="str">
            <v>Produksi menentukan : Excavator</v>
          </cell>
          <cell r="E350" t="str">
            <v>Q1</v>
          </cell>
          <cell r="F350">
            <v>14.939999999999998</v>
          </cell>
          <cell r="G350" t="str">
            <v>M3 / Jam</v>
          </cell>
        </row>
        <row r="351">
          <cell r="C351" t="str">
            <v>Hasil galian batu / hari  =  Q1 x 7 Jam</v>
          </cell>
          <cell r="E351" t="str">
            <v>Qt</v>
          </cell>
          <cell r="F351">
            <v>104.57999999999998</v>
          </cell>
          <cell r="G351" t="str">
            <v>M3 / 7 jam</v>
          </cell>
        </row>
        <row r="352">
          <cell r="C352" t="str">
            <v>Kebutuhan Pekerja</v>
          </cell>
          <cell r="E352" t="str">
            <v>P</v>
          </cell>
          <cell r="F352">
            <v>15</v>
          </cell>
          <cell r="G352" t="str">
            <v>Orang</v>
          </cell>
        </row>
        <row r="354">
          <cell r="C354" t="str">
            <v xml:space="preserve">Biaya Pekerja / M3  = </v>
          </cell>
        </row>
        <row r="355">
          <cell r="C355" t="str">
            <v>{ (7 Jam x P) : Qt } x RpL01</v>
          </cell>
          <cell r="E355" t="str">
            <v>Rp4</v>
          </cell>
          <cell r="F355">
            <v>4518.0722891566265</v>
          </cell>
          <cell r="G355" t="str">
            <v>Rupiah</v>
          </cell>
        </row>
        <row r="358">
          <cell r="A358" t="str">
            <v>IV.</v>
          </cell>
          <cell r="C358" t="str">
            <v>HARGA SATUAN DASAR BAHAN</v>
          </cell>
        </row>
        <row r="359">
          <cell r="C359" t="str">
            <v>DI LOKASI PEKERJAAN</v>
          </cell>
        </row>
        <row r="361">
          <cell r="C361" t="str">
            <v>Harga Satuan Dasar Batu belah   =</v>
          </cell>
        </row>
        <row r="363">
          <cell r="C363" t="str">
            <v>( RpM06 + Rp1 + Rp2 + Rp3 + Rp4 )</v>
          </cell>
          <cell r="E363" t="str">
            <v>M06</v>
          </cell>
          <cell r="F363">
            <v>107117.95127969395</v>
          </cell>
          <cell r="G363" t="str">
            <v>Rupiah</v>
          </cell>
        </row>
        <row r="365">
          <cell r="C365" t="str">
            <v>Dibulatkan   :</v>
          </cell>
          <cell r="E365" t="str">
            <v>M06</v>
          </cell>
          <cell r="F365">
            <v>107100</v>
          </cell>
          <cell r="G365" t="str">
            <v>Rupiah</v>
          </cell>
        </row>
        <row r="367">
          <cell r="A367" t="str">
            <v>ITEM PEMBAYARAN NO.</v>
          </cell>
          <cell r="D367" t="str">
            <v>:  8.4. (3)</v>
          </cell>
        </row>
        <row r="368">
          <cell r="A368" t="str">
            <v>JENIS PEKERJAAN</v>
          </cell>
          <cell r="D368" t="str">
            <v>:  Rambu Jalan dengan Permukaan Pemantul Engineering Grade</v>
          </cell>
        </row>
        <row r="369">
          <cell r="A369" t="str">
            <v>SATUAN PEMBAYARAN</v>
          </cell>
          <cell r="D369" t="str">
            <v>:  BH</v>
          </cell>
          <cell r="H369" t="str">
            <v xml:space="preserve">        URAIAN ANALISA HARGA SATUAN</v>
          </cell>
        </row>
        <row r="372">
          <cell r="A372" t="str">
            <v>No.</v>
          </cell>
          <cell r="C372" t="str">
            <v>U R A I A N</v>
          </cell>
          <cell r="G372" t="str">
            <v>KODE</v>
          </cell>
          <cell r="H372" t="str">
            <v>KOEF.</v>
          </cell>
        </row>
      </sheetData>
      <sheetData sheetId="7" refreshError="1"/>
      <sheetData sheetId="8" refreshError="1"/>
      <sheetData sheetId="9" refreshError="1">
        <row r="1">
          <cell r="A1" t="str">
            <v>ITEM PEMBAYARAN NO.</v>
          </cell>
        </row>
        <row r="1494">
          <cell r="A1494" t="str">
            <v>ITEM PEMBAYARAN NO.</v>
          </cell>
          <cell r="D1494" t="str">
            <v>:  8.3</v>
          </cell>
          <cell r="J1494" t="str">
            <v>Analisa LI-83</v>
          </cell>
          <cell r="T1494" t="str">
            <v>Analisa LI-83</v>
          </cell>
        </row>
        <row r="1495">
          <cell r="A1495" t="str">
            <v>JENIS PEKERJAAN</v>
          </cell>
          <cell r="D1495" t="str">
            <v>:  Stabilisasi Dengan Tanaman</v>
          </cell>
        </row>
        <row r="1496">
          <cell r="A1496" t="str">
            <v>SATUAN PEMBAYARAN</v>
          </cell>
          <cell r="D1496" t="str">
            <v>:  M2</v>
          </cell>
          <cell r="H1496" t="str">
            <v xml:space="preserve">         URAIAN ANALISA HARGA SATUAN</v>
          </cell>
          <cell r="L1496" t="str">
            <v>FORMULIR STANDAR UNTUK</v>
          </cell>
        </row>
        <row r="1497">
          <cell r="L1497" t="str">
            <v>PEREKAMAN ANALISA MASING-MASING HARGA SATUAN</v>
          </cell>
        </row>
        <row r="1498">
          <cell r="L1498">
            <v>0</v>
          </cell>
        </row>
        <row r="1499">
          <cell r="A1499" t="str">
            <v>No.</v>
          </cell>
          <cell r="C1499" t="str">
            <v>U R A I A N</v>
          </cell>
          <cell r="G1499" t="str">
            <v>KODE</v>
          </cell>
          <cell r="H1499" t="str">
            <v>KOEF.</v>
          </cell>
          <cell r="I1499" t="str">
            <v>SATUAN</v>
          </cell>
          <cell r="J1499" t="str">
            <v>KETERANGAN</v>
          </cell>
        </row>
        <row r="1501">
          <cell r="L1501" t="str">
            <v>PROYEK</v>
          </cell>
          <cell r="O1501" t="str">
            <v xml:space="preserve">: </v>
          </cell>
        </row>
        <row r="1502">
          <cell r="A1502" t="str">
            <v>I.</v>
          </cell>
          <cell r="C1502" t="str">
            <v>ASUMSI</v>
          </cell>
          <cell r="L1502" t="str">
            <v>No. PAKET KONTRAK</v>
          </cell>
          <cell r="O1502" t="str">
            <v xml:space="preserve">: </v>
          </cell>
        </row>
        <row r="1503">
          <cell r="A1503">
            <v>1</v>
          </cell>
          <cell r="C1503" t="str">
            <v>Menggunakan cara manual</v>
          </cell>
          <cell r="L1503" t="str">
            <v>NAMA PAKET</v>
          </cell>
          <cell r="O1503" t="str">
            <v>: Pemb. Jembatan Kampar</v>
          </cell>
        </row>
        <row r="1504">
          <cell r="A1504">
            <v>2</v>
          </cell>
          <cell r="C1504" t="str">
            <v>Lokasi pekerjaan : sepanjang jalan</v>
          </cell>
          <cell r="L1504" t="str">
            <v>PROP / KAB / KOTA</v>
          </cell>
          <cell r="O1504" t="str">
            <v>: Sumbar/Limapuluh Kota</v>
          </cell>
        </row>
        <row r="1505">
          <cell r="A1505">
            <v>3</v>
          </cell>
          <cell r="C1505" t="str">
            <v>Bahan dasar (gebalan rumput) diterima seluruhnya</v>
          </cell>
          <cell r="L1505" t="str">
            <v>ITEM PEMBAYARAN NO.</v>
          </cell>
          <cell r="O1505" t="str">
            <v>:  8.3</v>
          </cell>
          <cell r="R1505" t="str">
            <v>PERKIRAAN VOL. PEK.</v>
          </cell>
          <cell r="T1505" t="str">
            <v>:</v>
          </cell>
          <cell r="U1505">
            <v>1</v>
          </cell>
        </row>
        <row r="1506">
          <cell r="C1506" t="str">
            <v>di lokasi pekerjaan</v>
          </cell>
          <cell r="L1506" t="str">
            <v>JENIS PEKERJAAN</v>
          </cell>
          <cell r="O1506" t="str">
            <v>:  Stabilisasi Dengan Tanaman</v>
          </cell>
          <cell r="R1506" t="str">
            <v>TOTAL HARGA (Rp.)</v>
          </cell>
          <cell r="T1506" t="str">
            <v>:</v>
          </cell>
          <cell r="U1506">
            <v>8943</v>
          </cell>
        </row>
        <row r="1507">
          <cell r="A1507">
            <v>4</v>
          </cell>
          <cell r="C1507" t="str">
            <v>Jarak rata-rata Base camp ke lokasi pekerjaan</v>
          </cell>
          <cell r="G1507" t="str">
            <v>L</v>
          </cell>
          <cell r="H1507">
            <v>0.75</v>
          </cell>
          <cell r="I1507" t="str">
            <v>KM</v>
          </cell>
          <cell r="L1507" t="str">
            <v>SATUAN PEMBAYARAN</v>
          </cell>
          <cell r="O1507" t="str">
            <v>:  M2</v>
          </cell>
          <cell r="R1507" t="str">
            <v>% THD. BIAYA PROYEK</v>
          </cell>
          <cell r="T1507" t="str">
            <v>:</v>
          </cell>
          <cell r="U1507">
            <v>9.4066792629937473E-4</v>
          </cell>
        </row>
        <row r="1508">
          <cell r="A1508">
            <v>5</v>
          </cell>
          <cell r="C1508" t="str">
            <v>Jam kerja efektif per-hari</v>
          </cell>
          <cell r="G1508" t="str">
            <v>Tk</v>
          </cell>
          <cell r="H1508">
            <v>7</v>
          </cell>
          <cell r="I1508" t="str">
            <v>jam</v>
          </cell>
        </row>
        <row r="1509">
          <cell r="A1509">
            <v>6</v>
          </cell>
          <cell r="C1509" t="str">
            <v>Faktor kehilangan bahan</v>
          </cell>
          <cell r="G1509" t="str">
            <v>Fh</v>
          </cell>
          <cell r="H1509">
            <v>1.1000000000000001</v>
          </cell>
          <cell r="I1509" t="str">
            <v>-</v>
          </cell>
        </row>
        <row r="1510">
          <cell r="Q1510" t="str">
            <v>PERKIRAAN</v>
          </cell>
          <cell r="R1510" t="str">
            <v>HARGA</v>
          </cell>
          <cell r="S1510" t="str">
            <v>JUMLAH</v>
          </cell>
        </row>
        <row r="1511">
          <cell r="A1511" t="str">
            <v>II.</v>
          </cell>
          <cell r="C1511" t="str">
            <v>URUTAN KERJA</v>
          </cell>
          <cell r="L1511" t="str">
            <v>NO.</v>
          </cell>
          <cell r="N1511" t="str">
            <v>KOMPONEN</v>
          </cell>
          <cell r="P1511" t="str">
            <v>SATUAN</v>
          </cell>
          <cell r="Q1511" t="str">
            <v>KUANTITAS</v>
          </cell>
          <cell r="R1511" t="str">
            <v>SATUAN</v>
          </cell>
          <cell r="S1511" t="str">
            <v>HARGA</v>
          </cell>
        </row>
        <row r="1512">
          <cell r="A1512">
            <v>1</v>
          </cell>
          <cell r="C1512" t="str">
            <v>Gebalan rumput dipasang di atas permukaan</v>
          </cell>
          <cell r="R1512" t="str">
            <v>(Rp.)</v>
          </cell>
          <cell r="S1512" t="str">
            <v>(Rp.)</v>
          </cell>
        </row>
        <row r="1513">
          <cell r="C1513" t="str">
            <v>tanah yang telah siap ditanami</v>
          </cell>
        </row>
        <row r="1515">
          <cell r="A1515" t="str">
            <v>III.</v>
          </cell>
          <cell r="C1515" t="str">
            <v>PEMAKAIAN BAHAN, ALAT DAN TENAGA</v>
          </cell>
          <cell r="L1515" t="str">
            <v>A.</v>
          </cell>
          <cell r="N1515" t="str">
            <v>TENAGA</v>
          </cell>
        </row>
        <row r="1517">
          <cell r="A1517" t="str">
            <v xml:space="preserve">   1.</v>
          </cell>
          <cell r="C1517" t="str">
            <v>BAHAN</v>
          </cell>
          <cell r="L1517" t="str">
            <v>1.</v>
          </cell>
          <cell r="N1517" t="str">
            <v>Pekerja Biasa</v>
          </cell>
          <cell r="O1517" t="str">
            <v>(L01)</v>
          </cell>
          <cell r="P1517" t="str">
            <v>jam</v>
          </cell>
          <cell r="Q1517">
            <v>0.28000000000000003</v>
          </cell>
          <cell r="R1517">
            <v>4500</v>
          </cell>
          <cell r="U1517">
            <v>1260.0000000000002</v>
          </cell>
        </row>
        <row r="1518">
          <cell r="A1518" t="str">
            <v>1.a.</v>
          </cell>
          <cell r="C1518" t="str">
            <v>Gebalan Rumput</v>
          </cell>
          <cell r="D1518" t="str">
            <v>=  1 M2 x Fh</v>
          </cell>
          <cell r="G1518" t="str">
            <v>(M32)</v>
          </cell>
          <cell r="H1518">
            <v>1.1000000000000001</v>
          </cell>
          <cell r="I1518" t="str">
            <v>M2</v>
          </cell>
          <cell r="L1518" t="str">
            <v>2.</v>
          </cell>
          <cell r="N1518" t="str">
            <v>Tukang</v>
          </cell>
          <cell r="O1518" t="str">
            <v>(L02)</v>
          </cell>
          <cell r="P1518" t="str">
            <v>jam</v>
          </cell>
          <cell r="Q1518">
            <v>0.14000000000000001</v>
          </cell>
          <cell r="R1518">
            <v>7000</v>
          </cell>
          <cell r="U1518">
            <v>980.00000000000011</v>
          </cell>
        </row>
        <row r="1519">
          <cell r="L1519" t="str">
            <v>3.</v>
          </cell>
          <cell r="N1519" t="str">
            <v>Mandor</v>
          </cell>
          <cell r="O1519" t="str">
            <v>(L03)</v>
          </cell>
          <cell r="P1519" t="str">
            <v>jam</v>
          </cell>
          <cell r="Q1519">
            <v>1.2E-2</v>
          </cell>
          <cell r="R1519">
            <v>7500</v>
          </cell>
          <cell r="U1519">
            <v>90</v>
          </cell>
        </row>
        <row r="1520">
          <cell r="A1520" t="str">
            <v>2.</v>
          </cell>
          <cell r="C1520" t="str">
            <v>ALAT</v>
          </cell>
        </row>
        <row r="1521">
          <cell r="A1521" t="str">
            <v>2.a.</v>
          </cell>
          <cell r="C1521" t="str">
            <v>ALAT BANTU</v>
          </cell>
          <cell r="Q1521" t="str">
            <v xml:space="preserve">JUMLAH HARGA TENAGA   </v>
          </cell>
          <cell r="U1521">
            <v>2330.0000000000005</v>
          </cell>
        </row>
        <row r="1522">
          <cell r="C1522" t="str">
            <v>- Gerobak Dorong</v>
          </cell>
          <cell r="D1522" t="str">
            <v>=  2  buah</v>
          </cell>
        </row>
        <row r="1523">
          <cell r="C1523" t="str">
            <v>- Tusuk Bambu</v>
          </cell>
          <cell r="D1523" t="str">
            <v>=  5  buah / M2</v>
          </cell>
          <cell r="L1523" t="str">
            <v>B.</v>
          </cell>
          <cell r="N1523" t="str">
            <v>BAHAN</v>
          </cell>
        </row>
        <row r="1524">
          <cell r="C1524" t="str">
            <v>- Pagar Tali</v>
          </cell>
          <cell r="D1524" t="str">
            <v>=  sesuai kebutuhan</v>
          </cell>
        </row>
        <row r="1525">
          <cell r="L1525" t="str">
            <v>1.</v>
          </cell>
          <cell r="N1525" t="str">
            <v>Gebalan Rumput   (M32)</v>
          </cell>
          <cell r="P1525" t="str">
            <v>M2</v>
          </cell>
          <cell r="Q1525">
            <v>1.1000000000000001</v>
          </cell>
          <cell r="R1525">
            <v>5000</v>
          </cell>
          <cell r="U1525">
            <v>5500</v>
          </cell>
        </row>
        <row r="1526">
          <cell r="A1526" t="str">
            <v>3.</v>
          </cell>
          <cell r="C1526" t="str">
            <v>TENAGA</v>
          </cell>
        </row>
        <row r="1527">
          <cell r="C1527" t="str">
            <v>Produksi penanaman rumput dalam 1 hari</v>
          </cell>
          <cell r="G1527" t="str">
            <v>Qt</v>
          </cell>
          <cell r="H1527">
            <v>100</v>
          </cell>
          <cell r="I1527" t="str">
            <v>M2</v>
          </cell>
        </row>
        <row r="1528">
          <cell r="C1528" t="str">
            <v>Kebutuhan tenaga :</v>
          </cell>
          <cell r="D1528" t="str">
            <v>- Mandor</v>
          </cell>
          <cell r="G1528" t="str">
            <v>M</v>
          </cell>
          <cell r="H1528">
            <v>1</v>
          </cell>
          <cell r="I1528" t="str">
            <v>orang</v>
          </cell>
        </row>
        <row r="1529">
          <cell r="D1529" t="str">
            <v>- Tukang</v>
          </cell>
          <cell r="G1529" t="str">
            <v>Tb</v>
          </cell>
          <cell r="H1529">
            <v>2</v>
          </cell>
          <cell r="I1529" t="str">
            <v>orang</v>
          </cell>
        </row>
        <row r="1530">
          <cell r="D1530" t="str">
            <v>- Pekerja</v>
          </cell>
          <cell r="G1530" t="str">
            <v>P</v>
          </cell>
          <cell r="H1530">
            <v>4</v>
          </cell>
          <cell r="I1530" t="str">
            <v>orang</v>
          </cell>
        </row>
        <row r="1531">
          <cell r="C1531" t="str">
            <v>Koefisien Tenaga / M3   :</v>
          </cell>
          <cell r="Q1531" t="str">
            <v xml:space="preserve">JUMLAH HARGA BAHAN   </v>
          </cell>
          <cell r="U1531">
            <v>5500</v>
          </cell>
        </row>
        <row r="1532">
          <cell r="D1532" t="str">
            <v>-  Mandor</v>
          </cell>
          <cell r="E1532" t="str">
            <v>= (Tk x M) : Qt</v>
          </cell>
          <cell r="G1532" t="str">
            <v>(L03)</v>
          </cell>
          <cell r="H1532">
            <v>1.2E-2</v>
          </cell>
          <cell r="I1532" t="str">
            <v>jam</v>
          </cell>
        </row>
        <row r="1533">
          <cell r="D1533" t="str">
            <v>-  Tukang</v>
          </cell>
          <cell r="E1533" t="str">
            <v>= (Tk x Tb) : Qt</v>
          </cell>
          <cell r="G1533" t="str">
            <v>(L02)</v>
          </cell>
          <cell r="H1533">
            <v>0.14000000000000001</v>
          </cell>
          <cell r="I1533" t="str">
            <v>jam</v>
          </cell>
          <cell r="L1533" t="str">
            <v>C.</v>
          </cell>
          <cell r="N1533" t="str">
            <v>PERALATAN</v>
          </cell>
        </row>
        <row r="1534">
          <cell r="D1534" t="str">
            <v>-  Pekerja</v>
          </cell>
          <cell r="E1534" t="str">
            <v>= (Tk x P) : Qt</v>
          </cell>
          <cell r="G1534" t="str">
            <v>(L01)</v>
          </cell>
          <cell r="H1534">
            <v>0.28000000000000003</v>
          </cell>
          <cell r="I1534" t="str">
            <v>jam</v>
          </cell>
        </row>
        <row r="1535">
          <cell r="L1535" t="str">
            <v>1.</v>
          </cell>
          <cell r="N1535" t="str">
            <v>Alat Bantu</v>
          </cell>
          <cell r="P1535" t="str">
            <v>Ls</v>
          </cell>
          <cell r="Q1535">
            <v>1</v>
          </cell>
          <cell r="R1535">
            <v>300</v>
          </cell>
          <cell r="U1535">
            <v>300</v>
          </cell>
        </row>
        <row r="1536">
          <cell r="A1536" t="str">
            <v>4.</v>
          </cell>
          <cell r="C1536" t="str">
            <v>HARGA DASAR SATUAN UPAH, BAHAN DAN ALAT</v>
          </cell>
        </row>
        <row r="1537">
          <cell r="C1537" t="str">
            <v>Lihat lampiran.</v>
          </cell>
        </row>
        <row r="1539">
          <cell r="A1539" t="str">
            <v>5.</v>
          </cell>
          <cell r="C1539" t="str">
            <v>ANALISA HARGA SATUAN PEKERJAAN</v>
          </cell>
        </row>
        <row r="1540">
          <cell r="C1540" t="str">
            <v>Lihat perhitungan dalam FORMULIR STANDAR UNTUK</v>
          </cell>
        </row>
        <row r="1541">
          <cell r="C1541" t="str">
            <v>PEREKEMAN ANALISA MASING-MASING HARGA</v>
          </cell>
        </row>
        <row r="1542">
          <cell r="C1542" t="str">
            <v>SATUAN.</v>
          </cell>
        </row>
        <row r="1543">
          <cell r="C1543" t="str">
            <v>Didapat Harga Satuan Pekerjaan :</v>
          </cell>
          <cell r="Q1543" t="str">
            <v xml:space="preserve">JUMLAH HARGA PERALATAN   </v>
          </cell>
          <cell r="U1543">
            <v>300</v>
          </cell>
        </row>
        <row r="1545">
          <cell r="C1545" t="str">
            <v xml:space="preserve">Rp.  </v>
          </cell>
          <cell r="D1545">
            <v>8943</v>
          </cell>
          <cell r="E1545" t="str">
            <v xml:space="preserve"> / M2</v>
          </cell>
          <cell r="L1545" t="str">
            <v>D.</v>
          </cell>
          <cell r="N1545" t="str">
            <v>JUMLAH HARGA TENAGA, BAHAN DAN PERALATAN  ( A + B + C )</v>
          </cell>
          <cell r="U1545">
            <v>8130</v>
          </cell>
        </row>
        <row r="1546">
          <cell r="L1546" t="str">
            <v>E.</v>
          </cell>
          <cell r="N1546" t="str">
            <v>OVERHEAD &amp; PROFIT</v>
          </cell>
          <cell r="P1546">
            <v>10</v>
          </cell>
          <cell r="Q1546" t="str">
            <v>%  x  D</v>
          </cell>
          <cell r="U1546">
            <v>813</v>
          </cell>
        </row>
        <row r="1547">
          <cell r="L1547" t="str">
            <v>F.</v>
          </cell>
          <cell r="N1547" t="str">
            <v>HARGA SATUAN PEKERJAAN  ( D + E )</v>
          </cell>
          <cell r="U1547">
            <v>8943</v>
          </cell>
        </row>
        <row r="1548">
          <cell r="A1548" t="str">
            <v>6.</v>
          </cell>
          <cell r="C1548" t="str">
            <v>MASA PELAKSANAAN YANG DIPERLUKAN</v>
          </cell>
          <cell r="L1548" t="str">
            <v>Note: 1</v>
          </cell>
          <cell r="N1548" t="str">
            <v>SATUAN dapat berdasarkan atas jam operasi untuk Tenaga Kerja dan Peralatan, volume dan/atau ukuran</v>
          </cell>
        </row>
        <row r="1549">
          <cell r="C1549" t="str">
            <v>Masa Pelaksanaan :</v>
          </cell>
          <cell r="D1549" t="str">
            <v>. . . . . . . . . . .</v>
          </cell>
          <cell r="E1549" t="str">
            <v>bulan</v>
          </cell>
          <cell r="N1549" t="str">
            <v>berat untuk bahan-bahan.</v>
          </cell>
        </row>
        <row r="1550">
          <cell r="L1550">
            <v>2</v>
          </cell>
          <cell r="N1550" t="str">
            <v>Kuantitas satuan adalah kuantitas setiap komponen untuk menyelesaikan satu satuan pekerjaan dari nomor</v>
          </cell>
        </row>
        <row r="1551">
          <cell r="A1551" t="str">
            <v>7.</v>
          </cell>
          <cell r="C1551" t="str">
            <v>VOLUME PEKERJAAN YANG DIPERLUKAN</v>
          </cell>
          <cell r="N1551" t="str">
            <v>mata pembayaran.</v>
          </cell>
        </row>
        <row r="1552">
          <cell r="C1552" t="str">
            <v>Volume pekerjaan  :</v>
          </cell>
          <cell r="D1552">
            <v>1</v>
          </cell>
          <cell r="E1552" t="str">
            <v>M2</v>
          </cell>
          <cell r="L1552">
            <v>3</v>
          </cell>
          <cell r="N1552" t="str">
            <v>Biaya satuan untuk peralatan sudah termasuk bahan bakar, bahan habis dipakai dan operator.</v>
          </cell>
        </row>
        <row r="1553">
          <cell r="L1553">
            <v>4</v>
          </cell>
          <cell r="N1553" t="str">
            <v>Biaya satuan sudah termasuk pengeluaran untuk seluruh pajak yang berkaitan (tetapi tidak termasuk PPN</v>
          </cell>
        </row>
        <row r="1554">
          <cell r="N1554" t="str">
            <v>yang dibayar dari kontrak) dan biaya-biaya lainnya.</v>
          </cell>
        </row>
      </sheetData>
      <sheetData sheetId="10" refreshError="1">
        <row r="1">
          <cell r="A1" t="str">
            <v>ITEM PEMBAYARAN NO.</v>
          </cell>
        </row>
        <row r="1079">
          <cell r="A1079" t="str">
            <v>ITEM PEMBAYARAN NO.</v>
          </cell>
          <cell r="D1079" t="str">
            <v>:  7.3. (1)</v>
          </cell>
          <cell r="J1079" t="str">
            <v>Analisa EI-73</v>
          </cell>
          <cell r="T1079" t="str">
            <v>Analisa EI-73</v>
          </cell>
        </row>
        <row r="1080">
          <cell r="A1080" t="str">
            <v>JENIS PEKERJAAN</v>
          </cell>
          <cell r="D1080" t="str">
            <v>:  Baja Tulangan BJ24 Polos</v>
          </cell>
        </row>
        <row r="1081">
          <cell r="A1081" t="str">
            <v>SATUAN PEMBAYARAN</v>
          </cell>
          <cell r="D1081" t="str">
            <v>:  KG</v>
          </cell>
          <cell r="H1081" t="str">
            <v xml:space="preserve">        URAIAN ANALISA HARGA SATUAN</v>
          </cell>
          <cell r="L1081" t="str">
            <v>FORMULIR STANDAR UNTUK</v>
          </cell>
        </row>
        <row r="1082">
          <cell r="L1082" t="str">
            <v>PEREKAMAN ANALISA MASING-MASING HARGA SATUAN</v>
          </cell>
        </row>
        <row r="1083">
          <cell r="L1083">
            <v>0</v>
          </cell>
        </row>
        <row r="1084">
          <cell r="A1084" t="str">
            <v>No.</v>
          </cell>
          <cell r="C1084" t="str">
            <v>U R A I A N</v>
          </cell>
          <cell r="G1084" t="str">
            <v>KODE</v>
          </cell>
          <cell r="H1084" t="str">
            <v>KOEF.</v>
          </cell>
          <cell r="I1084" t="str">
            <v>SATUAN</v>
          </cell>
          <cell r="J1084" t="str">
            <v>KETERANGAN</v>
          </cell>
        </row>
        <row r="1086">
          <cell r="L1086" t="str">
            <v>PROYEK</v>
          </cell>
          <cell r="O1086" t="str">
            <v xml:space="preserve">: </v>
          </cell>
        </row>
        <row r="1087">
          <cell r="A1087" t="str">
            <v>I.</v>
          </cell>
          <cell r="C1087" t="str">
            <v>ASUMSI</v>
          </cell>
          <cell r="L1087" t="str">
            <v>No. PAKET KONTRAK</v>
          </cell>
          <cell r="O1087" t="str">
            <v xml:space="preserve">: </v>
          </cell>
        </row>
        <row r="1088">
          <cell r="A1088">
            <v>1</v>
          </cell>
          <cell r="C1088" t="str">
            <v>Pekerjaan dilakukan secara manual</v>
          </cell>
          <cell r="L1088" t="str">
            <v>NAMA PAKET</v>
          </cell>
          <cell r="O1088" t="str">
            <v>: Pemb. Jembatan Kampar</v>
          </cell>
        </row>
        <row r="1089">
          <cell r="A1089">
            <v>2</v>
          </cell>
          <cell r="C1089" t="str">
            <v>Lokasi pekerjaan : sepanjang jalan</v>
          </cell>
          <cell r="L1089" t="str">
            <v>PROP / KAB / KOTA</v>
          </cell>
          <cell r="O1089" t="str">
            <v>: Sumbar/Limapuluh Kota</v>
          </cell>
        </row>
        <row r="1090">
          <cell r="A1090">
            <v>3</v>
          </cell>
          <cell r="C1090" t="str">
            <v>Bahan dasar (besi dan kawat) diterima seluruhnya</v>
          </cell>
          <cell r="L1090" t="str">
            <v>ITEM PEMBAYARAN NO.</v>
          </cell>
          <cell r="O1090" t="str">
            <v>:  7.3. (1)</v>
          </cell>
          <cell r="R1090" t="str">
            <v>PERKIRAAN VOL. PEK.</v>
          </cell>
          <cell r="T1090" t="str">
            <v>:</v>
          </cell>
          <cell r="U1090">
            <v>1</v>
          </cell>
        </row>
        <row r="1091">
          <cell r="C1091" t="str">
            <v>di lokasi pekerjaan</v>
          </cell>
          <cell r="L1091" t="str">
            <v>JENIS PEKERJAAN</v>
          </cell>
          <cell r="O1091" t="str">
            <v>:  Baja Tulangan BJ24 Polos</v>
          </cell>
          <cell r="R1091" t="str">
            <v>TOTAL HARGA (Rp.)</v>
          </cell>
          <cell r="T1091" t="str">
            <v>:</v>
          </cell>
          <cell r="U1091">
            <v>10894.58</v>
          </cell>
        </row>
        <row r="1092">
          <cell r="A1092">
            <v>4</v>
          </cell>
          <cell r="C1092" t="str">
            <v>Jarak rata-rata Base camp ke lokasi pekerjaan</v>
          </cell>
          <cell r="G1092" t="str">
            <v>L</v>
          </cell>
          <cell r="H1092">
            <v>0.75</v>
          </cell>
          <cell r="I1092" t="str">
            <v>KM</v>
          </cell>
          <cell r="L1092" t="str">
            <v>SATUAN PEMBAYARAN</v>
          </cell>
          <cell r="O1092" t="str">
            <v>:  KG</v>
          </cell>
          <cell r="R1092" t="str">
            <v>% THD. BIAYA PROYEK</v>
          </cell>
          <cell r="T1092" t="str">
            <v>:</v>
          </cell>
          <cell r="U1092">
            <v>1.1459445349997362E-3</v>
          </cell>
        </row>
        <row r="1093">
          <cell r="A1093">
            <v>5</v>
          </cell>
          <cell r="C1093" t="str">
            <v>Jam kerja efektif per-hari</v>
          </cell>
          <cell r="G1093" t="str">
            <v>Tk</v>
          </cell>
          <cell r="H1093">
            <v>7</v>
          </cell>
          <cell r="I1093" t="str">
            <v>jam</v>
          </cell>
        </row>
        <row r="1094">
          <cell r="A1094">
            <v>6</v>
          </cell>
          <cell r="C1094" t="str">
            <v>Faktor Kehilangan Besi Tulangan</v>
          </cell>
          <cell r="G1094" t="str">
            <v>Fh</v>
          </cell>
          <cell r="H1094">
            <v>1.1000000000000001</v>
          </cell>
          <cell r="I1094" t="str">
            <v>-</v>
          </cell>
        </row>
        <row r="1095">
          <cell r="Q1095" t="str">
            <v>PERKIRAAN</v>
          </cell>
          <cell r="R1095" t="str">
            <v>HARGA</v>
          </cell>
          <cell r="S1095" t="str">
            <v>JUMLAH</v>
          </cell>
        </row>
        <row r="1096">
          <cell r="A1096" t="str">
            <v>II.</v>
          </cell>
          <cell r="C1096" t="str">
            <v>URUTAN KERJA</v>
          </cell>
          <cell r="L1096" t="str">
            <v>NO.</v>
          </cell>
          <cell r="N1096" t="str">
            <v>KOMPONEN</v>
          </cell>
          <cell r="P1096" t="str">
            <v>SATUAN</v>
          </cell>
          <cell r="Q1096" t="str">
            <v>KUANTITAS</v>
          </cell>
          <cell r="R1096" t="str">
            <v>SATUAN</v>
          </cell>
          <cell r="S1096" t="str">
            <v>HARGA</v>
          </cell>
        </row>
        <row r="1097">
          <cell r="A1097">
            <v>1</v>
          </cell>
          <cell r="C1097" t="str">
            <v>Besi tulangan dipotong dan dibengkokkan sesuai</v>
          </cell>
          <cell r="R1097" t="str">
            <v>(Rp.)</v>
          </cell>
          <cell r="S1097" t="str">
            <v>(Rp.)</v>
          </cell>
        </row>
        <row r="1098">
          <cell r="C1098" t="str">
            <v>dengan yang diperlukan</v>
          </cell>
        </row>
        <row r="1099">
          <cell r="A1099">
            <v>2</v>
          </cell>
          <cell r="C1099" t="str">
            <v>Batang tulangan dipasang / disusun sesuai dengan</v>
          </cell>
        </row>
        <row r="1100">
          <cell r="C1100" t="str">
            <v>Gambar Pelaksanaan dan persilangannya diikat kawat</v>
          </cell>
          <cell r="L1100" t="str">
            <v>A.</v>
          </cell>
          <cell r="N1100" t="str">
            <v>TENAGA</v>
          </cell>
        </row>
        <row r="1102">
          <cell r="A1102" t="str">
            <v>III.</v>
          </cell>
          <cell r="C1102" t="str">
            <v>PEMAKAIAN BAHAN, ALAT DAN TENAGA</v>
          </cell>
          <cell r="L1102" t="str">
            <v>1.</v>
          </cell>
          <cell r="N1102" t="str">
            <v>Pekerja Biasa</v>
          </cell>
          <cell r="O1102" t="str">
            <v>(L01)</v>
          </cell>
          <cell r="P1102" t="str">
            <v>jam</v>
          </cell>
          <cell r="Q1102">
            <v>0.18666666666666668</v>
          </cell>
          <cell r="R1102">
            <v>4500</v>
          </cell>
          <cell r="U1102">
            <v>840</v>
          </cell>
        </row>
        <row r="1103">
          <cell r="L1103" t="str">
            <v>2.</v>
          </cell>
          <cell r="N1103" t="str">
            <v>Tukang</v>
          </cell>
          <cell r="O1103" t="str">
            <v>(L02)</v>
          </cell>
          <cell r="P1103" t="str">
            <v>jam</v>
          </cell>
          <cell r="Q1103">
            <v>4.6666666666666669E-2</v>
          </cell>
          <cell r="R1103">
            <v>7000</v>
          </cell>
          <cell r="U1103">
            <v>326.66666666666669</v>
          </cell>
        </row>
        <row r="1104">
          <cell r="A1104" t="str">
            <v xml:space="preserve">   1.</v>
          </cell>
          <cell r="C1104" t="str">
            <v>BAHAN</v>
          </cell>
          <cell r="L1104" t="str">
            <v>3.</v>
          </cell>
          <cell r="N1104" t="str">
            <v>Mandor</v>
          </cell>
          <cell r="O1104" t="str">
            <v>(L03)</v>
          </cell>
          <cell r="P1104" t="str">
            <v>jam</v>
          </cell>
          <cell r="Q1104">
            <v>4.6666666666666669E-2</v>
          </cell>
          <cell r="R1104">
            <v>7500</v>
          </cell>
          <cell r="U1104">
            <v>350</v>
          </cell>
        </row>
        <row r="1105">
          <cell r="A1105" t="str">
            <v>1.a.</v>
          </cell>
          <cell r="C1105" t="str">
            <v>Besi Beton</v>
          </cell>
          <cell r="G1105" t="str">
            <v>(M13)</v>
          </cell>
          <cell r="H1105">
            <v>1.1000000000000001</v>
          </cell>
          <cell r="I1105" t="str">
            <v>Kg</v>
          </cell>
        </row>
        <row r="1106">
          <cell r="A1106" t="str">
            <v>1.b.</v>
          </cell>
          <cell r="C1106" t="str">
            <v>Kawat</v>
          </cell>
          <cell r="G1106" t="str">
            <v>(M14)</v>
          </cell>
          <cell r="H1106">
            <v>2.5000000000000001E-2</v>
          </cell>
          <cell r="I1106" t="str">
            <v>Kg</v>
          </cell>
          <cell r="Q1106" t="str">
            <v xml:space="preserve">JUMLAH HARGA TENAGA   </v>
          </cell>
          <cell r="U1106">
            <v>1516.6666666666667</v>
          </cell>
        </row>
        <row r="1108">
          <cell r="A1108" t="str">
            <v>2.</v>
          </cell>
          <cell r="C1108" t="str">
            <v>ALAT</v>
          </cell>
          <cell r="L1108" t="str">
            <v>B.</v>
          </cell>
          <cell r="N1108" t="str">
            <v>BAHAN</v>
          </cell>
        </row>
        <row r="1109">
          <cell r="A1109" t="str">
            <v>2.a.</v>
          </cell>
          <cell r="C1109" t="str">
            <v>ALAT BANTU</v>
          </cell>
          <cell r="I1109" t="str">
            <v>Ls</v>
          </cell>
        </row>
        <row r="1110">
          <cell r="C1110" t="str">
            <v>Diperlukan  :</v>
          </cell>
          <cell r="L1110" t="str">
            <v>1.</v>
          </cell>
          <cell r="N1110" t="str">
            <v>Besi Beton</v>
          </cell>
          <cell r="O1110" t="str">
            <v>(M13)</v>
          </cell>
          <cell r="P1110" t="str">
            <v>Kg</v>
          </cell>
          <cell r="Q1110">
            <v>1.1000000000000001</v>
          </cell>
          <cell r="R1110">
            <v>7000</v>
          </cell>
          <cell r="U1110">
            <v>7700.0000000000009</v>
          </cell>
        </row>
        <row r="1111">
          <cell r="C1111" t="str">
            <v>- Gunting Potong Baja</v>
          </cell>
          <cell r="E1111" t="str">
            <v>=  2  buah</v>
          </cell>
          <cell r="L1111" t="str">
            <v>2.</v>
          </cell>
          <cell r="N1111" t="str">
            <v>Kawat Beton</v>
          </cell>
          <cell r="O1111" t="str">
            <v>(M14)</v>
          </cell>
          <cell r="P1111" t="str">
            <v>Kg</v>
          </cell>
          <cell r="Q1111">
            <v>2.5000000000000001E-2</v>
          </cell>
          <cell r="R1111">
            <v>7500</v>
          </cell>
          <cell r="U1111">
            <v>187.5</v>
          </cell>
        </row>
        <row r="1112">
          <cell r="C1112" t="str">
            <v>- Kunci Pembengkok Tulangan</v>
          </cell>
          <cell r="E1112" t="str">
            <v>=  2  buah</v>
          </cell>
        </row>
        <row r="1113">
          <cell r="C1113" t="str">
            <v>- Alat lainnya</v>
          </cell>
        </row>
        <row r="1115">
          <cell r="A1115" t="str">
            <v>3.</v>
          </cell>
          <cell r="C1115" t="str">
            <v>TENAGA</v>
          </cell>
        </row>
        <row r="1116">
          <cell r="C1116" t="str">
            <v>Produksi kerja satu hari</v>
          </cell>
          <cell r="G1116" t="str">
            <v>Qt</v>
          </cell>
          <cell r="H1116">
            <v>150</v>
          </cell>
          <cell r="I1116" t="str">
            <v>Kg</v>
          </cell>
          <cell r="Q1116" t="str">
            <v xml:space="preserve">JUMLAH HARGA BAHAN   </v>
          </cell>
          <cell r="U1116">
            <v>7887.5000000000009</v>
          </cell>
        </row>
        <row r="1117">
          <cell r="C1117" t="str">
            <v>dibutuhkan tenaga :</v>
          </cell>
          <cell r="D1117" t="str">
            <v>- Mandor</v>
          </cell>
          <cell r="G1117" t="str">
            <v>M</v>
          </cell>
          <cell r="H1117">
            <v>1</v>
          </cell>
          <cell r="I1117" t="str">
            <v>orang</v>
          </cell>
        </row>
        <row r="1118">
          <cell r="D1118" t="str">
            <v>- Tukang</v>
          </cell>
          <cell r="G1118" t="str">
            <v>Tb</v>
          </cell>
          <cell r="H1118">
            <v>1</v>
          </cell>
          <cell r="I1118" t="str">
            <v>orang</v>
          </cell>
          <cell r="L1118" t="str">
            <v>C.</v>
          </cell>
          <cell r="N1118" t="str">
            <v>PERALATAN</v>
          </cell>
        </row>
        <row r="1119">
          <cell r="D1119" t="str">
            <v>- Pekerja</v>
          </cell>
          <cell r="G1119" t="str">
            <v>P</v>
          </cell>
          <cell r="H1119">
            <v>4</v>
          </cell>
          <cell r="I1119" t="str">
            <v>orang</v>
          </cell>
        </row>
        <row r="1120">
          <cell r="L1120" t="str">
            <v>1.</v>
          </cell>
          <cell r="N1120" t="str">
            <v>Alat Bantu</v>
          </cell>
          <cell r="P1120" t="str">
            <v>Ls</v>
          </cell>
          <cell r="Q1120">
            <v>1</v>
          </cell>
          <cell r="R1120">
            <v>500</v>
          </cell>
          <cell r="U1120">
            <v>500</v>
          </cell>
        </row>
        <row r="1121">
          <cell r="C1121" t="str">
            <v>Koefisien Tenaga / Kg  :</v>
          </cell>
        </row>
        <row r="1122">
          <cell r="A1122" t="str">
            <v>URAIAN ANALISA ALAT</v>
          </cell>
          <cell r="D1122" t="str">
            <v>- Mandor</v>
          </cell>
          <cell r="E1122" t="str">
            <v>=  ( M x Tk ) : Qt</v>
          </cell>
          <cell r="G1122" t="str">
            <v>(L03)</v>
          </cell>
          <cell r="H1122">
            <v>4.6666666666666669E-2</v>
          </cell>
          <cell r="I1122" t="str">
            <v>jam</v>
          </cell>
        </row>
        <row r="1123">
          <cell r="D1123" t="str">
            <v>- Tukang</v>
          </cell>
          <cell r="E1123" t="str">
            <v>=  ( Tb x Tk ) : Qt</v>
          </cell>
          <cell r="G1123" t="str">
            <v>(L02)</v>
          </cell>
          <cell r="H1123">
            <v>4.6666666666666669E-2</v>
          </cell>
          <cell r="I1123" t="str">
            <v>jam</v>
          </cell>
        </row>
        <row r="1124">
          <cell r="D1124" t="str">
            <v>- Pekerja</v>
          </cell>
          <cell r="E1124" t="str">
            <v>=  ( P x Tk ) : Qt</v>
          </cell>
          <cell r="G1124" t="str">
            <v>(L01)</v>
          </cell>
          <cell r="H1124">
            <v>0.18666666666666668</v>
          </cell>
          <cell r="I1124" t="str">
            <v>jam</v>
          </cell>
        </row>
        <row r="1125">
          <cell r="A1125" t="str">
            <v>No.</v>
          </cell>
          <cell r="C1125" t="str">
            <v>U R A I A N</v>
          </cell>
          <cell r="G1125" t="str">
            <v>KODE</v>
          </cell>
          <cell r="H1125" t="str">
            <v>KOEF.</v>
          </cell>
          <cell r="I1125" t="str">
            <v>SATUAN</v>
          </cell>
          <cell r="J1125" t="str">
            <v>KET.</v>
          </cell>
        </row>
        <row r="1126">
          <cell r="A1126" t="str">
            <v>4.</v>
          </cell>
          <cell r="C1126" t="str">
            <v>HARGA DASAR SATUAN UPAH, BAHAN DAN ALAT</v>
          </cell>
        </row>
        <row r="1127">
          <cell r="C1127" t="str">
            <v>Lihat lampiran.</v>
          </cell>
        </row>
        <row r="1128">
          <cell r="A1128" t="str">
            <v>A.</v>
          </cell>
          <cell r="C1128" t="str">
            <v>URAIAN PERALATAN</v>
          </cell>
          <cell r="Q1128" t="str">
            <v xml:space="preserve">JUMLAH HARGA PERALATAN   </v>
          </cell>
          <cell r="U1128">
            <v>500</v>
          </cell>
        </row>
        <row r="1129">
          <cell r="A1129" t="str">
            <v>5.</v>
          </cell>
          <cell r="C1129" t="str">
            <v>ANALISA HARGA SATUAN PEKERJAAN</v>
          </cell>
          <cell r="G1129" t="str">
            <v>CONCRETE VIBRATOR</v>
          </cell>
          <cell r="J1129" t="str">
            <v>E20</v>
          </cell>
        </row>
        <row r="1130">
          <cell r="A1130" t="str">
            <v xml:space="preserve">       2.</v>
          </cell>
          <cell r="C1130" t="str">
            <v>Lihat perhitungan dalam FORMULIR STANDAR UNTUK</v>
          </cell>
          <cell r="G1130" t="str">
            <v>Pw</v>
          </cell>
          <cell r="H1130">
            <v>10</v>
          </cell>
          <cell r="I1130" t="str">
            <v>HP</v>
          </cell>
          <cell r="L1130" t="str">
            <v>D.</v>
          </cell>
          <cell r="N1130" t="str">
            <v>JUMLAH HARGA TENAGA, BAHAN DAN PERALATAN  ( A + B + C )</v>
          </cell>
          <cell r="U1130">
            <v>9904.1666666666661</v>
          </cell>
        </row>
        <row r="1131">
          <cell r="A1131" t="str">
            <v xml:space="preserve">       3.</v>
          </cell>
          <cell r="C1131" t="str">
            <v>PEREKEMAN ANALISA MASING-MASING HARGA</v>
          </cell>
          <cell r="G1131" t="str">
            <v>Cp</v>
          </cell>
          <cell r="H1131" t="str">
            <v xml:space="preserve">-  </v>
          </cell>
          <cell r="I1131" t="str">
            <v>-</v>
          </cell>
          <cell r="L1131" t="str">
            <v>E.</v>
          </cell>
          <cell r="N1131" t="str">
            <v>OVERHEAD &amp; PROFIT</v>
          </cell>
          <cell r="P1131">
            <v>10</v>
          </cell>
          <cell r="Q1131" t="str">
            <v>%  x  D</v>
          </cell>
          <cell r="U1131">
            <v>990.41666666666663</v>
          </cell>
        </row>
        <row r="1132">
          <cell r="A1132" t="str">
            <v xml:space="preserve">       4.</v>
          </cell>
          <cell r="C1132" t="str">
            <v>SATUAN.</v>
          </cell>
          <cell r="D1132" t="str">
            <v xml:space="preserve">  a.  Umur Ekonomis</v>
          </cell>
          <cell r="G1132" t="str">
            <v>A</v>
          </cell>
          <cell r="H1132">
            <v>4</v>
          </cell>
          <cell r="I1132" t="str">
            <v>Tahun</v>
          </cell>
          <cell r="L1132" t="str">
            <v>F.</v>
          </cell>
          <cell r="N1132" t="str">
            <v>HARGA SATUAN PEKERJAAN  ( D + E )</v>
          </cell>
          <cell r="U1132">
            <v>10894.583333333332</v>
          </cell>
        </row>
        <row r="1133">
          <cell r="C1133" t="str">
            <v>Didapat Harga Satuan Pekerjaan :</v>
          </cell>
          <cell r="D1133" t="str">
            <v xml:space="preserve">  b.  Jam Kerja Dalam 1 Tahun</v>
          </cell>
          <cell r="G1133" t="str">
            <v>W</v>
          </cell>
          <cell r="H1133">
            <v>1000</v>
          </cell>
          <cell r="I1133" t="str">
            <v>Jam</v>
          </cell>
          <cell r="L1133" t="str">
            <v>Note: 1</v>
          </cell>
          <cell r="N1133" t="str">
            <v>SATUAN dapat berdasarkan atas jam operasi untuk Tenaga Kerja dan Peralatan, volume dan/atau ukuran</v>
          </cell>
        </row>
        <row r="1134">
          <cell r="D1134" t="str">
            <v xml:space="preserve">  c.  Harga Alat</v>
          </cell>
          <cell r="G1134" t="str">
            <v>B</v>
          </cell>
          <cell r="H1134">
            <v>3150000</v>
          </cell>
          <cell r="I1134" t="str">
            <v>Rupiah</v>
          </cell>
          <cell r="N1134" t="str">
            <v>berat untuk bahan-bahan.</v>
          </cell>
        </row>
        <row r="1135">
          <cell r="A1135" t="str">
            <v xml:space="preserve">       5.</v>
          </cell>
          <cell r="C1135" t="str">
            <v xml:space="preserve">Rp.  </v>
          </cell>
          <cell r="D1135">
            <v>10894.583333333332</v>
          </cell>
          <cell r="E1135" t="str">
            <v xml:space="preserve"> / Kg</v>
          </cell>
          <cell r="G1135" t="str">
            <v>A'</v>
          </cell>
          <cell r="H1135">
            <v>4</v>
          </cell>
          <cell r="I1135" t="str">
            <v>Tahun</v>
          </cell>
          <cell r="J1135" t="str">
            <v xml:space="preserve"> Alat baru</v>
          </cell>
          <cell r="L1135">
            <v>2</v>
          </cell>
          <cell r="N1135" t="str">
            <v>Kuantitas satuan adalah kuantitas setiap komponen untuk menyelesaikan satu satuan pekerjaan dari nomor</v>
          </cell>
        </row>
        <row r="1136">
          <cell r="D1136" t="str">
            <v xml:space="preserve">  b.  Jam Kerja Dalam 1 Tahun </v>
          </cell>
          <cell r="G1136" t="str">
            <v>W'</v>
          </cell>
          <cell r="H1136">
            <v>1000</v>
          </cell>
          <cell r="I1136" t="str">
            <v>Jam</v>
          </cell>
          <cell r="J1136" t="str">
            <v xml:space="preserve"> Alat baru</v>
          </cell>
          <cell r="N1136" t="str">
            <v>mata pembayaran.</v>
          </cell>
        </row>
        <row r="1137">
          <cell r="D1137" t="str">
            <v xml:space="preserve">  c.  Harga Alat   (*)</v>
          </cell>
          <cell r="G1137" t="str">
            <v>B'</v>
          </cell>
          <cell r="H1137">
            <v>3150000</v>
          </cell>
          <cell r="I1137" t="str">
            <v>Rupiah</v>
          </cell>
          <cell r="J1137" t="str">
            <v xml:space="preserve"> Alat baru</v>
          </cell>
          <cell r="L1137">
            <v>3</v>
          </cell>
          <cell r="N1137" t="str">
            <v>Biaya satuan untuk peralatan sudah termasuk bahan bakar, bahan habis dipakai dan operator.</v>
          </cell>
        </row>
        <row r="1138">
          <cell r="L1138">
            <v>4</v>
          </cell>
          <cell r="N1138" t="str">
            <v>Biaya satuan sudah termasuk pengeluaran untuk seluruh pajak yang berkaitan (tetapi tidak termasuk PPN</v>
          </cell>
        </row>
        <row r="1139">
          <cell r="A1139" t="str">
            <v>B.</v>
          </cell>
          <cell r="C1139" t="str">
            <v>BIAYA PASTI PER JAM KERJA</v>
          </cell>
          <cell r="J1139" t="str">
            <v>Berlanjut ke hal. berikut.</v>
          </cell>
          <cell r="N1139" t="str">
            <v>yang dibayar dari kontrak) dan biaya-biaya lainnya.</v>
          </cell>
        </row>
        <row r="1140">
          <cell r="A1140" t="str">
            <v>ITEM PEMBAYARAN NO.</v>
          </cell>
          <cell r="C1140" t="str">
            <v>Nilai Sisa Alat</v>
          </cell>
          <cell r="D1140" t="str">
            <v>:  7.3. (1)</v>
          </cell>
          <cell r="G1140" t="str">
            <v>C</v>
          </cell>
          <cell r="H1140">
            <v>315000</v>
          </cell>
          <cell r="I1140" t="str">
            <v>Rupiah</v>
          </cell>
          <cell r="J1140" t="str">
            <v>Analisa EI-73</v>
          </cell>
        </row>
        <row r="1141">
          <cell r="A1141" t="str">
            <v>JENIS PEKERJAAN</v>
          </cell>
          <cell r="D1141" t="str">
            <v>:  Baja Tulangan BJ24 Polos</v>
          </cell>
        </row>
        <row r="1142">
          <cell r="A1142" t="str">
            <v>SATUAN PEMBAYARAN</v>
          </cell>
          <cell r="C1142" t="str">
            <v>Faktor Angsuran Modal    =</v>
          </cell>
          <cell r="D1142" t="str">
            <v>:  KG</v>
          </cell>
          <cell r="E1142" t="str">
            <v>i x (1 + i)^A'</v>
          </cell>
          <cell r="G1142" t="str">
            <v>D</v>
          </cell>
          <cell r="H1142" t="str">
            <v xml:space="preserve">        URAIAN ANALISA HARGA SATUAN</v>
          </cell>
          <cell r="I1142" t="str">
            <v>-</v>
          </cell>
        </row>
        <row r="1143">
          <cell r="E1143" t="str">
            <v>(1 + i)^A' - 1</v>
          </cell>
          <cell r="J1143" t="str">
            <v>Lanjutan</v>
          </cell>
        </row>
        <row r="1144">
          <cell r="A1144" t="str">
            <v xml:space="preserve">       3.</v>
          </cell>
          <cell r="C1144" t="str">
            <v>Biaya Pasti per Jam  :</v>
          </cell>
        </row>
        <row r="1145">
          <cell r="A1145" t="str">
            <v>No.</v>
          </cell>
          <cell r="C1145" t="str">
            <v>U R A I A N</v>
          </cell>
          <cell r="E1145" t="str">
            <v>( B' - C ) x D</v>
          </cell>
          <cell r="G1145" t="str">
            <v>KODE</v>
          </cell>
          <cell r="H1145" t="str">
            <v>KOEF.</v>
          </cell>
          <cell r="I1145" t="str">
            <v>SATUAN</v>
          </cell>
          <cell r="J1145" t="str">
            <v>KETERANGAN</v>
          </cell>
        </row>
        <row r="1146">
          <cell r="E1146" t="str">
            <v>W'</v>
          </cell>
        </row>
        <row r="1148">
          <cell r="A1148" t="str">
            <v>6.</v>
          </cell>
          <cell r="C1148" t="str">
            <v>MASA PELAKSANAAN YANG DIPERLUKAN</v>
          </cell>
          <cell r="D1148">
            <v>2E-3</v>
          </cell>
          <cell r="E1148" t="str">
            <v xml:space="preserve">  x   B'</v>
          </cell>
          <cell r="G1148" t="str">
            <v>F</v>
          </cell>
          <cell r="H1148">
            <v>6.3</v>
          </cell>
          <cell r="I1148" t="str">
            <v>Rupiah</v>
          </cell>
        </row>
        <row r="1149">
          <cell r="C1149" t="str">
            <v>Masa Pelaksanaan :</v>
          </cell>
          <cell r="D1149" t="str">
            <v>. . . . . . . . . . . .</v>
          </cell>
          <cell r="E1149" t="str">
            <v>W'</v>
          </cell>
        </row>
        <row r="1151">
          <cell r="A1151" t="str">
            <v>7.</v>
          </cell>
          <cell r="C1151" t="str">
            <v>VOLUME PEKERJAAN YANG DIPERLUKAN</v>
          </cell>
          <cell r="E1151" t="str">
            <v>( E + F )</v>
          </cell>
          <cell r="G1151" t="str">
            <v>G</v>
          </cell>
          <cell r="H1151">
            <v>1101.429657228018</v>
          </cell>
          <cell r="I1151" t="str">
            <v>Rupiah</v>
          </cell>
        </row>
        <row r="1152">
          <cell r="C1152" t="str">
            <v>Volume pekerjaan  :</v>
          </cell>
          <cell r="D1152">
            <v>1</v>
          </cell>
          <cell r="E1152" t="str">
            <v>Kg.</v>
          </cell>
        </row>
        <row r="1153">
          <cell r="A1153" t="str">
            <v>C.</v>
          </cell>
          <cell r="C1153" t="str">
            <v>BIAYA OPERASI PER JAM KERJA</v>
          </cell>
        </row>
        <row r="1155">
          <cell r="A1155" t="str">
            <v xml:space="preserve">       1.</v>
          </cell>
          <cell r="C1155" t="str">
            <v xml:space="preserve">Bahan Bakar  =  (0.125-0.175 Ltr/HP/Jam)   x Pw x Ms </v>
          </cell>
          <cell r="G1155" t="str">
            <v>H</v>
          </cell>
          <cell r="H1155">
            <v>2750</v>
          </cell>
          <cell r="I1155" t="str">
            <v>Rupiah</v>
          </cell>
        </row>
        <row r="1157">
          <cell r="A1157" t="str">
            <v xml:space="preserve">       2.</v>
          </cell>
          <cell r="C1157" t="str">
            <v>Pelumas         =  (0.01-0.02 Ltr/HP/Jam) x Pw x Mp</v>
          </cell>
          <cell r="G1157" t="str">
            <v>I</v>
          </cell>
          <cell r="H1157">
            <v>2000</v>
          </cell>
          <cell r="I1157" t="str">
            <v>Rupiah</v>
          </cell>
        </row>
        <row r="1159">
          <cell r="A1159" t="str">
            <v xml:space="preserve">       3.</v>
          </cell>
          <cell r="C1159" t="str">
            <v>Perawatan dan</v>
          </cell>
          <cell r="D1159" t="str">
            <v>(12,5 % - 17,5 %)  x  B'</v>
          </cell>
          <cell r="G1159" t="str">
            <v>K</v>
          </cell>
          <cell r="H1159">
            <v>393.75</v>
          </cell>
          <cell r="I1159" t="str">
            <v>Rupiah</v>
          </cell>
        </row>
        <row r="1160">
          <cell r="C1160" t="str">
            <v xml:space="preserve">        perbaikan    =</v>
          </cell>
          <cell r="D1160" t="str">
            <v>W'</v>
          </cell>
        </row>
        <row r="1162">
          <cell r="A1162" t="str">
            <v xml:space="preserve">       4.</v>
          </cell>
          <cell r="C1162" t="str">
            <v>Operator</v>
          </cell>
          <cell r="D1162" t="str">
            <v>=   ( 1  Orang / Jam )  x  U1</v>
          </cell>
          <cell r="G1162" t="str">
            <v>L</v>
          </cell>
          <cell r="H1162">
            <v>9000</v>
          </cell>
          <cell r="I1162" t="str">
            <v>Rupiah</v>
          </cell>
        </row>
        <row r="1163">
          <cell r="A1163" t="str">
            <v xml:space="preserve">       5.</v>
          </cell>
          <cell r="C1163" t="str">
            <v>Pembantu Operator</v>
          </cell>
          <cell r="D1163" t="str">
            <v>=   ( 1  Orang / Jam )  x  U2</v>
          </cell>
          <cell r="G1163" t="str">
            <v>M</v>
          </cell>
          <cell r="H1163">
            <v>6500</v>
          </cell>
          <cell r="I1163" t="str">
            <v>Rupiah</v>
          </cell>
        </row>
        <row r="1165">
          <cell r="C1165" t="str">
            <v>Biaya Operasi per Jam        =</v>
          </cell>
          <cell r="E1165" t="str">
            <v>(H+I+K+L+M)</v>
          </cell>
          <cell r="G1165" t="str">
            <v>P</v>
          </cell>
          <cell r="H1165">
            <v>20643.75</v>
          </cell>
          <cell r="I1165" t="str">
            <v>Rupiah</v>
          </cell>
        </row>
        <row r="1167">
          <cell r="A1167" t="str">
            <v>D.</v>
          </cell>
          <cell r="C1167" t="str">
            <v>TOTAL BIAYA SEWA ALAT / JAM   =   ( G + P )</v>
          </cell>
          <cell r="G1167" t="str">
            <v>S</v>
          </cell>
          <cell r="H1167">
            <v>21745.179657228018</v>
          </cell>
          <cell r="I1167" t="str">
            <v>Rupiah</v>
          </cell>
        </row>
        <row r="1170">
          <cell r="A1170" t="str">
            <v>E.</v>
          </cell>
          <cell r="C1170" t="str">
            <v>LAIN - LAIN</v>
          </cell>
        </row>
        <row r="1171">
          <cell r="A1171" t="str">
            <v xml:space="preserve">       1.</v>
          </cell>
          <cell r="C1171" t="str">
            <v>Tingkat Suku Bunga</v>
          </cell>
          <cell r="G1171" t="str">
            <v>i</v>
          </cell>
          <cell r="H1171">
            <v>20</v>
          </cell>
          <cell r="I1171" t="str">
            <v>% / Tahun</v>
          </cell>
        </row>
        <row r="1172">
          <cell r="A1172" t="str">
            <v xml:space="preserve">       2.</v>
          </cell>
          <cell r="C1172" t="str">
            <v>Upah Operator / Sopir</v>
          </cell>
          <cell r="G1172" t="str">
            <v>U1</v>
          </cell>
          <cell r="H1172">
            <v>9000</v>
          </cell>
          <cell r="I1172" t="str">
            <v>Rp./Jam</v>
          </cell>
        </row>
        <row r="1173">
          <cell r="A1173" t="str">
            <v xml:space="preserve">       3.</v>
          </cell>
          <cell r="C1173" t="str">
            <v>Upah Pembantu Operator / Pmb.Sopir</v>
          </cell>
          <cell r="G1173" t="str">
            <v>U2</v>
          </cell>
          <cell r="H1173">
            <v>6500</v>
          </cell>
          <cell r="I1173" t="str">
            <v>Rp./Jam</v>
          </cell>
        </row>
        <row r="1174">
          <cell r="A1174" t="str">
            <v xml:space="preserve">       4.</v>
          </cell>
          <cell r="C1174" t="str">
            <v>Bahan Bakar Bensin</v>
          </cell>
          <cell r="G1174" t="str">
            <v>Mb</v>
          </cell>
          <cell r="H1174">
            <v>2700</v>
          </cell>
          <cell r="I1174" t="str">
            <v>Liter</v>
          </cell>
        </row>
        <row r="1175">
          <cell r="A1175" t="str">
            <v xml:space="preserve">       5.</v>
          </cell>
          <cell r="C1175" t="str">
            <v>Bahan Bakar Solar</v>
          </cell>
          <cell r="G1175" t="str">
            <v>Ms</v>
          </cell>
          <cell r="H1175">
            <v>2200</v>
          </cell>
          <cell r="I1175" t="str">
            <v>Liter</v>
          </cell>
        </row>
        <row r="1176">
          <cell r="A1176" t="str">
            <v xml:space="preserve">       6.</v>
          </cell>
          <cell r="C1176" t="str">
            <v>Minyak Pelumas</v>
          </cell>
          <cell r="G1176" t="str">
            <v>Mp</v>
          </cell>
          <cell r="H1176">
            <v>20000</v>
          </cell>
          <cell r="I1176" t="str">
            <v>Liter</v>
          </cell>
        </row>
        <row r="1177">
          <cell r="A1177" t="str">
            <v xml:space="preserve">       7.</v>
          </cell>
          <cell r="C1177" t="str">
            <v>PPN diperhitungkan pada lembar Rekapitulasi</v>
          </cell>
        </row>
        <row r="1178">
          <cell r="C1178" t="str">
            <v>Biaya Pekerjaan</v>
          </cell>
        </row>
      </sheetData>
      <sheetData sheetId="11" refreshError="1">
        <row r="1">
          <cell r="A1" t="str">
            <v>ITEM PEMBAYARAN NO.</v>
          </cell>
        </row>
        <row r="1614">
          <cell r="A1614" t="str">
            <v>ITEM PEMBAYARAN NO.</v>
          </cell>
          <cell r="D1614" t="str">
            <v>:  6.6</v>
          </cell>
          <cell r="J1614" t="str">
            <v>Analisa EI-66</v>
          </cell>
          <cell r="T1614" t="str">
            <v>Analisa EI-66</v>
          </cell>
        </row>
        <row r="1615">
          <cell r="A1615" t="str">
            <v>JENIS PEKERJAAN</v>
          </cell>
          <cell r="D1615" t="str">
            <v>:  Lapis Penetrasi Macadam</v>
          </cell>
        </row>
        <row r="1616">
          <cell r="A1616" t="str">
            <v>SATUAN PEMBAYARAN</v>
          </cell>
          <cell r="D1616" t="str">
            <v>:  M3</v>
          </cell>
          <cell r="H1616" t="str">
            <v xml:space="preserve">         URAIAN ANALISA HARGA SATUAN</v>
          </cell>
          <cell r="L1616" t="str">
            <v>FORMULIR STANDAR UNTUK</v>
          </cell>
        </row>
        <row r="1617">
          <cell r="L1617" t="str">
            <v>PEREKAMAN ANALISA MASING-MASING HARGA SATUAN</v>
          </cell>
        </row>
        <row r="1618">
          <cell r="L1618">
            <v>0</v>
          </cell>
        </row>
        <row r="1619">
          <cell r="A1619" t="str">
            <v>No.</v>
          </cell>
          <cell r="C1619" t="str">
            <v>U R A I A N</v>
          </cell>
          <cell r="G1619" t="str">
            <v>KODE</v>
          </cell>
          <cell r="H1619" t="str">
            <v>KOEF.</v>
          </cell>
          <cell r="I1619" t="str">
            <v>SATUAN</v>
          </cell>
          <cell r="J1619" t="str">
            <v>KETERANGAN</v>
          </cell>
        </row>
        <row r="1621">
          <cell r="L1621" t="str">
            <v>PROYEK</v>
          </cell>
          <cell r="O1621" t="str">
            <v xml:space="preserve">: </v>
          </cell>
        </row>
        <row r="1622">
          <cell r="A1622" t="str">
            <v>I.</v>
          </cell>
          <cell r="C1622" t="str">
            <v>ASUMSI</v>
          </cell>
          <cell r="L1622" t="str">
            <v>No. PAKET KONTRAK</v>
          </cell>
          <cell r="O1622" t="str">
            <v xml:space="preserve">: </v>
          </cell>
        </row>
        <row r="1623">
          <cell r="A1623">
            <v>1</v>
          </cell>
          <cell r="C1623" t="str">
            <v>Menggunakan alat berat (cara mekanik)</v>
          </cell>
          <cell r="L1623" t="str">
            <v>NAMA PAKET</v>
          </cell>
          <cell r="O1623" t="str">
            <v>: Pemb. Jembatan Kampar</v>
          </cell>
        </row>
        <row r="1624">
          <cell r="A1624">
            <v>2</v>
          </cell>
          <cell r="C1624" t="str">
            <v>Lokasi pekerjaan : sepanjang jalan</v>
          </cell>
          <cell r="L1624" t="str">
            <v>PROP / KAB / KOTA</v>
          </cell>
          <cell r="O1624" t="str">
            <v>: Sumbar/Limapuluh Kota</v>
          </cell>
        </row>
        <row r="1625">
          <cell r="A1625">
            <v>3</v>
          </cell>
          <cell r="C1625" t="str">
            <v>Kondisi existing jalan : sedang</v>
          </cell>
          <cell r="L1625" t="str">
            <v>ITEM PEMBAYARAN NO.</v>
          </cell>
          <cell r="O1625" t="str">
            <v>:  6.6</v>
          </cell>
          <cell r="R1625" t="str">
            <v>PERKIRAAN VOL. PEK.</v>
          </cell>
          <cell r="T1625" t="str">
            <v>:</v>
          </cell>
          <cell r="U1625" t="e">
            <v>#REF!</v>
          </cell>
        </row>
        <row r="1626">
          <cell r="A1626">
            <v>4</v>
          </cell>
          <cell r="C1626" t="str">
            <v>Jarak rata-rata Base Camp ke lokasi pekerjaan</v>
          </cell>
          <cell r="G1626" t="str">
            <v>L</v>
          </cell>
          <cell r="H1626">
            <v>0.75</v>
          </cell>
          <cell r="I1626" t="str">
            <v>KM</v>
          </cell>
          <cell r="L1626" t="str">
            <v>JENIS PEKERJAAN</v>
          </cell>
          <cell r="O1626" t="str">
            <v>:  Lapis Penetrasi Macadam</v>
          </cell>
          <cell r="R1626" t="str">
            <v>TOTAL HARGA</v>
          </cell>
          <cell r="T1626" t="str">
            <v>:</v>
          </cell>
          <cell r="U1626" t="e">
            <v>#REF!</v>
          </cell>
        </row>
        <row r="1627">
          <cell r="A1627">
            <v>5</v>
          </cell>
          <cell r="C1627" t="str">
            <v>Tebal rata2 Lapen</v>
          </cell>
          <cell r="G1627" t="str">
            <v>t</v>
          </cell>
          <cell r="H1627">
            <v>7.0000000000000007E-2</v>
          </cell>
          <cell r="I1627" t="str">
            <v>M</v>
          </cell>
          <cell r="L1627" t="str">
            <v>SATUAN PEMBAYARAN</v>
          </cell>
          <cell r="O1627" t="str">
            <v>:  M3</v>
          </cell>
          <cell r="R1627" t="str">
            <v>% THD. BIAYA PROYEK</v>
          </cell>
          <cell r="T1627" t="str">
            <v>:</v>
          </cell>
          <cell r="U1627" t="e">
            <v>#REF!</v>
          </cell>
        </row>
        <row r="1628">
          <cell r="A1628">
            <v>6</v>
          </cell>
          <cell r="C1628" t="str">
            <v>Jam kerja efektif per-hari</v>
          </cell>
          <cell r="G1628" t="str">
            <v>Tk</v>
          </cell>
          <cell r="H1628">
            <v>7</v>
          </cell>
          <cell r="I1628" t="str">
            <v>Jam</v>
          </cell>
        </row>
        <row r="1629">
          <cell r="A1629">
            <v>7</v>
          </cell>
          <cell r="C1629" t="str">
            <v>Faktor kehilanganmaterial :</v>
          </cell>
          <cell r="E1629" t="str">
            <v>- Agregat</v>
          </cell>
          <cell r="G1629" t="str">
            <v>Fh1</v>
          </cell>
          <cell r="H1629">
            <v>1.1000000000000001</v>
          </cell>
          <cell r="I1629" t="str">
            <v>-</v>
          </cell>
        </row>
        <row r="1630">
          <cell r="A1630">
            <v>0</v>
          </cell>
          <cell r="E1630" t="str">
            <v>- Aspal</v>
          </cell>
          <cell r="G1630" t="str">
            <v>Fh2</v>
          </cell>
          <cell r="H1630">
            <v>1.05</v>
          </cell>
          <cell r="I1630" t="str">
            <v>-</v>
          </cell>
          <cell r="Q1630" t="str">
            <v>PERKIRAAN</v>
          </cell>
          <cell r="R1630" t="str">
            <v>HARGA</v>
          </cell>
          <cell r="S1630" t="str">
            <v>JUMLAH</v>
          </cell>
        </row>
        <row r="1631">
          <cell r="A1631">
            <v>8</v>
          </cell>
          <cell r="C1631" t="str">
            <v>Komposisi campuran Lapen (spesifikasi)  :</v>
          </cell>
          <cell r="L1631" t="str">
            <v>NO.</v>
          </cell>
          <cell r="N1631" t="str">
            <v>KOMPONEN</v>
          </cell>
          <cell r="P1631" t="str">
            <v>SATUAN</v>
          </cell>
          <cell r="Q1631" t="str">
            <v>KUANTITAS</v>
          </cell>
          <cell r="R1631" t="str">
            <v>SATUAN</v>
          </cell>
          <cell r="S1631" t="str">
            <v>HARGA</v>
          </cell>
        </row>
        <row r="1632">
          <cell r="C1632" t="str">
            <v>- Agregat Pokok</v>
          </cell>
          <cell r="G1632" t="str">
            <v>Ak</v>
          </cell>
          <cell r="H1632">
            <v>133</v>
          </cell>
          <cell r="I1632" t="str">
            <v>Kg/M2</v>
          </cell>
          <cell r="J1632" t="str">
            <v xml:space="preserve"> Tabel 6.6.3.</v>
          </cell>
          <cell r="R1632" t="str">
            <v>(Rp.)</v>
          </cell>
          <cell r="S1632" t="str">
            <v>(Rp.)</v>
          </cell>
        </row>
        <row r="1633">
          <cell r="C1633" t="str">
            <v>- Agregat Pengunci</v>
          </cell>
          <cell r="G1633" t="str">
            <v>Ap1</v>
          </cell>
          <cell r="H1633">
            <v>25</v>
          </cell>
          <cell r="I1633" t="str">
            <v>Kg/M2</v>
          </cell>
          <cell r="J1633" t="str">
            <v xml:space="preserve"> Tabel 6.6.3.</v>
          </cell>
        </row>
        <row r="1634">
          <cell r="C1634" t="str">
            <v>- Agregat Penutup</v>
          </cell>
          <cell r="G1634" t="str">
            <v>Ap2</v>
          </cell>
          <cell r="H1634">
            <v>14</v>
          </cell>
          <cell r="I1634" t="str">
            <v>Kg/M2</v>
          </cell>
          <cell r="J1634" t="str">
            <v xml:space="preserve"> Tabel 6.6.3.</v>
          </cell>
        </row>
        <row r="1635">
          <cell r="C1635" t="str">
            <v>- Aspal                  :</v>
          </cell>
          <cell r="D1635" t="str">
            <v>- Paska Agregat Pokok</v>
          </cell>
          <cell r="G1635" t="str">
            <v>As1</v>
          </cell>
          <cell r="H1635">
            <v>5.2</v>
          </cell>
          <cell r="I1635" t="str">
            <v>Kg/M2</v>
          </cell>
          <cell r="J1635" t="str">
            <v xml:space="preserve"> Tabel 6.6.3.</v>
          </cell>
          <cell r="L1635" t="str">
            <v>A.</v>
          </cell>
          <cell r="N1635" t="str">
            <v>TENAGA</v>
          </cell>
        </row>
        <row r="1636">
          <cell r="D1636" t="str">
            <v>- Paska Agregat Pengunci</v>
          </cell>
          <cell r="G1636" t="str">
            <v>As2</v>
          </cell>
          <cell r="H1636">
            <v>1.5</v>
          </cell>
          <cell r="I1636" t="str">
            <v>Kg/M3</v>
          </cell>
          <cell r="J1636" t="str">
            <v xml:space="preserve"> Tabel 6.6.3.</v>
          </cell>
        </row>
        <row r="1637">
          <cell r="L1637" t="str">
            <v>1.</v>
          </cell>
          <cell r="N1637" t="str">
            <v>Pekerja</v>
          </cell>
          <cell r="O1637" t="str">
            <v>(L01)</v>
          </cell>
          <cell r="P1637" t="str">
            <v>Jam</v>
          </cell>
          <cell r="Q1637">
            <v>0.71396697902721984</v>
          </cell>
          <cell r="R1637">
            <v>4500</v>
          </cell>
          <cell r="U1637">
            <v>3212.8514056224894</v>
          </cell>
        </row>
        <row r="1638">
          <cell r="A1638">
            <v>9</v>
          </cell>
          <cell r="C1638" t="str">
            <v>Berat jenis bahan  :</v>
          </cell>
          <cell r="L1638" t="str">
            <v>2.</v>
          </cell>
          <cell r="N1638" t="str">
            <v>Mandor</v>
          </cell>
          <cell r="O1638" t="str">
            <v>(L03)</v>
          </cell>
          <cell r="P1638" t="str">
            <v>Jam</v>
          </cell>
          <cell r="Q1638">
            <v>7.1396697902721989E-2</v>
          </cell>
          <cell r="R1638">
            <v>7500</v>
          </cell>
          <cell r="U1638">
            <v>535.47523427041494</v>
          </cell>
        </row>
        <row r="1639">
          <cell r="C1639" t="str">
            <v>- Agregat</v>
          </cell>
          <cell r="G1639" t="str">
            <v>D1</v>
          </cell>
          <cell r="H1639">
            <v>1.8</v>
          </cell>
          <cell r="I1639" t="str">
            <v>ton / M3</v>
          </cell>
        </row>
        <row r="1640">
          <cell r="C1640" t="str">
            <v>- Aspal</v>
          </cell>
          <cell r="G1640" t="str">
            <v>D2</v>
          </cell>
          <cell r="H1640">
            <v>1.01</v>
          </cell>
          <cell r="I1640" t="str">
            <v>ton / M3</v>
          </cell>
        </row>
        <row r="1641">
          <cell r="Q1641" t="str">
            <v xml:space="preserve">JUMLAH HARGA TENAGA   </v>
          </cell>
          <cell r="U1641">
            <v>3748.3266398929045</v>
          </cell>
        </row>
        <row r="1642">
          <cell r="A1642" t="str">
            <v>II.</v>
          </cell>
          <cell r="C1642" t="str">
            <v>URUTAN KERJA</v>
          </cell>
        </row>
        <row r="1643">
          <cell r="A1643">
            <v>1</v>
          </cell>
          <cell r="C1643" t="str">
            <v>Permukaan dasar dibersihkan dan disemprot aspal cair</v>
          </cell>
          <cell r="L1643" t="str">
            <v>B.</v>
          </cell>
          <cell r="N1643" t="str">
            <v>BAHAN</v>
          </cell>
        </row>
        <row r="1644">
          <cell r="C1644" t="str">
            <v>bilamana diperlukan</v>
          </cell>
        </row>
        <row r="1645">
          <cell r="A1645">
            <v>2</v>
          </cell>
          <cell r="C1645" t="str">
            <v>Agregat kasar dimuat ke dalam Dump Truck</v>
          </cell>
          <cell r="L1645" t="str">
            <v>1.</v>
          </cell>
          <cell r="N1645" t="str">
            <v>Agregat Kasar</v>
          </cell>
          <cell r="O1645" t="str">
            <v>(M03)</v>
          </cell>
          <cell r="P1645" t="str">
            <v>M3</v>
          </cell>
          <cell r="Q1645">
            <v>1.161111111111111</v>
          </cell>
          <cell r="R1645">
            <v>138570.36745129933</v>
          </cell>
          <cell r="U1645">
            <v>160895.59331845309</v>
          </cell>
        </row>
        <row r="1646">
          <cell r="C1646" t="str">
            <v>menggunakan Wheel Loader (di Base Camp)</v>
          </cell>
          <cell r="L1646" t="str">
            <v>2.</v>
          </cell>
          <cell r="N1646" t="str">
            <v>Agregat Halus</v>
          </cell>
          <cell r="O1646" t="str">
            <v>(M04)</v>
          </cell>
          <cell r="P1646" t="str">
            <v>M3</v>
          </cell>
          <cell r="Q1646">
            <v>0.34047619047619049</v>
          </cell>
          <cell r="R1646">
            <v>127540.10450709946</v>
          </cell>
          <cell r="U1646">
            <v>43424.368915512438</v>
          </cell>
        </row>
        <row r="1647">
          <cell r="A1647">
            <v>3</v>
          </cell>
          <cell r="C1647" t="str">
            <v>Agregat Kasar ditebarkan (manual) sesuai tebal yang</v>
          </cell>
          <cell r="L1647" t="str">
            <v>3</v>
          </cell>
          <cell r="N1647" t="str">
            <v>Aspal</v>
          </cell>
          <cell r="O1647" t="str">
            <v>(M10)</v>
          </cell>
          <cell r="P1647" t="str">
            <v>Kg</v>
          </cell>
          <cell r="Q1647">
            <v>100.5</v>
          </cell>
          <cell r="R1647">
            <v>4500</v>
          </cell>
          <cell r="U1647">
            <v>452250</v>
          </cell>
        </row>
        <row r="1648">
          <cell r="C1648" t="str">
            <v>diperlukan dan dipadatkan dengan Three Wheel</v>
          </cell>
        </row>
        <row r="1649">
          <cell r="C1649" t="str">
            <v>Roller (6-8 Ton) minimum 6 lintasan</v>
          </cell>
        </row>
        <row r="1650">
          <cell r="A1650">
            <v>4</v>
          </cell>
          <cell r="C1650" t="str">
            <v>Aspal disemprotkan di atas agregat kasar yang telah</v>
          </cell>
        </row>
        <row r="1651">
          <cell r="C1651" t="str">
            <v>diratakan menggunakan Aspal Sprayer (merata)</v>
          </cell>
          <cell r="Q1651" t="str">
            <v xml:space="preserve">JUMLAH HARGA BAHAN   </v>
          </cell>
          <cell r="U1651">
            <v>656569.96223396552</v>
          </cell>
        </row>
        <row r="1652">
          <cell r="A1652">
            <v>5</v>
          </cell>
          <cell r="C1652" t="str">
            <v>Agregat Pengunci ditebarkan dan dipadatkan dengan</v>
          </cell>
        </row>
        <row r="1653">
          <cell r="A1653">
            <v>0</v>
          </cell>
          <cell r="C1653" t="str">
            <v>cara yang sama dengan pemadatan agregat kasar</v>
          </cell>
          <cell r="L1653" t="str">
            <v>C.</v>
          </cell>
          <cell r="N1653" t="str">
            <v>PERALATAN</v>
          </cell>
        </row>
        <row r="1655">
          <cell r="A1655" t="str">
            <v>III.</v>
          </cell>
          <cell r="C1655" t="str">
            <v>PEMAKAIAN BAHAN, ALAT DAN TENAGA</v>
          </cell>
          <cell r="L1655" t="str">
            <v>1.</v>
          </cell>
          <cell r="N1655" t="str">
            <v>Wheel Loader</v>
          </cell>
          <cell r="O1655" t="str">
            <v>(E15)</v>
          </cell>
          <cell r="P1655" t="str">
            <v>Jam</v>
          </cell>
          <cell r="Q1655">
            <v>3.5698348951360995E-2</v>
          </cell>
          <cell r="R1655">
            <v>369523.88815846056</v>
          </cell>
          <cell r="U1655">
            <v>13191.392705344419</v>
          </cell>
        </row>
        <row r="1656">
          <cell r="L1656" t="str">
            <v>2.</v>
          </cell>
          <cell r="N1656" t="str">
            <v>Dump Truck</v>
          </cell>
          <cell r="O1656" t="str">
            <v>(E09)</v>
          </cell>
          <cell r="P1656" t="str">
            <v>Jam</v>
          </cell>
          <cell r="Q1656">
            <v>9.0446244352409652E-2</v>
          </cell>
          <cell r="R1656">
            <v>140778.02687594068</v>
          </cell>
          <cell r="U1656">
            <v>12732.843818271424</v>
          </cell>
        </row>
        <row r="1657">
          <cell r="A1657" t="str">
            <v xml:space="preserve">   1.</v>
          </cell>
          <cell r="C1657" t="str">
            <v>BAHAN</v>
          </cell>
          <cell r="L1657" t="str">
            <v>3.</v>
          </cell>
          <cell r="N1657" t="str">
            <v>3-Wheel Roller     (E16)</v>
          </cell>
          <cell r="P1657" t="str">
            <v>Jam</v>
          </cell>
          <cell r="Q1657">
            <v>3.2784198016556021E-2</v>
          </cell>
          <cell r="R1657">
            <v>78695.452617716626</v>
          </cell>
          <cell r="U1657">
            <v>2579.9673016217239</v>
          </cell>
        </row>
        <row r="1658">
          <cell r="A1658" t="str">
            <v>1.a.</v>
          </cell>
          <cell r="C1658" t="str">
            <v>Agregat Kasar</v>
          </cell>
          <cell r="D1658" t="str">
            <v>=  {(Ak/1000 : t M3) x Fh1} : D1</v>
          </cell>
          <cell r="G1658" t="str">
            <v>(M03)</v>
          </cell>
          <cell r="H1658">
            <v>1.161111111111111</v>
          </cell>
          <cell r="I1658" t="str">
            <v>M3</v>
          </cell>
          <cell r="L1658" t="str">
            <v>4.</v>
          </cell>
          <cell r="N1658" t="str">
            <v>Asp. Sprayer</v>
          </cell>
          <cell r="O1658" t="str">
            <v>(E03)</v>
          </cell>
          <cell r="P1658" t="str">
            <v>Jam</v>
          </cell>
          <cell r="Q1658">
            <v>4.4733389001550758E-3</v>
          </cell>
          <cell r="R1658">
            <v>61350.383538150396</v>
          </cell>
          <cell r="U1658">
            <v>274.44105722064177</v>
          </cell>
        </row>
        <row r="1659">
          <cell r="A1659" t="str">
            <v>1.b.</v>
          </cell>
          <cell r="C1659" t="str">
            <v>Agregat Pengunci</v>
          </cell>
          <cell r="D1659" t="str">
            <v>=  {(Ap1/1000 : t M3) x Fh1} : D1</v>
          </cell>
          <cell r="G1659" t="str">
            <v>(M04)</v>
          </cell>
          <cell r="H1659">
            <v>0.21825396825396828</v>
          </cell>
          <cell r="I1659" t="str">
            <v>M3</v>
          </cell>
          <cell r="L1659" t="str">
            <v>5.</v>
          </cell>
          <cell r="N1659" t="str">
            <v>Alat bantu</v>
          </cell>
          <cell r="P1659" t="str">
            <v>Ls</v>
          </cell>
          <cell r="Q1659">
            <v>1</v>
          </cell>
          <cell r="R1659">
            <v>500</v>
          </cell>
          <cell r="U1659">
            <v>500</v>
          </cell>
        </row>
        <row r="1660">
          <cell r="A1660" t="str">
            <v>1.c.</v>
          </cell>
          <cell r="C1660" t="str">
            <v>Agregat Penutup</v>
          </cell>
          <cell r="D1660" t="str">
            <v>=  {(Ap2/1000 : t M3) x Fh1} : D1</v>
          </cell>
          <cell r="G1660" t="str">
            <v>(M04)</v>
          </cell>
          <cell r="H1660">
            <v>0.12222222222222222</v>
          </cell>
          <cell r="I1660" t="str">
            <v>M3</v>
          </cell>
        </row>
        <row r="1661">
          <cell r="A1661" t="str">
            <v>1.d.</v>
          </cell>
          <cell r="C1661" t="str">
            <v>Aspal</v>
          </cell>
          <cell r="D1661" t="str">
            <v>=  {((As1+As2) : t M3) x Fh2}</v>
          </cell>
          <cell r="G1661" t="str">
            <v>(M10)</v>
          </cell>
          <cell r="H1661">
            <v>100.5</v>
          </cell>
          <cell r="I1661" t="str">
            <v>Kg</v>
          </cell>
        </row>
        <row r="1663">
          <cell r="A1663" t="str">
            <v>2.</v>
          </cell>
          <cell r="C1663" t="str">
            <v>ALAT</v>
          </cell>
          <cell r="Q1663" t="str">
            <v xml:space="preserve">JUMLAH HARGA PERALATAN   </v>
          </cell>
          <cell r="U1663">
            <v>29278.644882458211</v>
          </cell>
        </row>
        <row r="1664">
          <cell r="A1664" t="str">
            <v>2.a.</v>
          </cell>
          <cell r="C1664" t="str">
            <v>WHEEL LOADER</v>
          </cell>
          <cell r="G1664" t="str">
            <v>(E15)</v>
          </cell>
        </row>
        <row r="1665">
          <cell r="C1665" t="str">
            <v>Kapasitas bucket</v>
          </cell>
          <cell r="G1665" t="str">
            <v>V</v>
          </cell>
          <cell r="H1665">
            <v>1.5</v>
          </cell>
          <cell r="I1665" t="str">
            <v>M3</v>
          </cell>
          <cell r="L1665" t="str">
            <v>D.</v>
          </cell>
          <cell r="N1665" t="str">
            <v>JUMLAH HARGA TENAGA, BAHAN DAN PERALATAN  ( A + B + C )</v>
          </cell>
          <cell r="U1665">
            <v>689596.93375631666</v>
          </cell>
        </row>
        <row r="1666">
          <cell r="C1666" t="str">
            <v>Faktor bucket</v>
          </cell>
          <cell r="G1666" t="str">
            <v>Fb</v>
          </cell>
          <cell r="H1666">
            <v>0.9</v>
          </cell>
          <cell r="I1666" t="str">
            <v>-</v>
          </cell>
          <cell r="L1666" t="str">
            <v>E.</v>
          </cell>
          <cell r="N1666" t="str">
            <v>OVERHEAD &amp; PROFIT</v>
          </cell>
          <cell r="P1666">
            <v>10</v>
          </cell>
          <cell r="Q1666" t="str">
            <v>%  x  D</v>
          </cell>
          <cell r="U1666">
            <v>68959.693375631672</v>
          </cell>
        </row>
        <row r="1667">
          <cell r="C1667" t="str">
            <v>Faktor efisiensi alat</v>
          </cell>
          <cell r="G1667" t="str">
            <v>Fa</v>
          </cell>
          <cell r="H1667">
            <v>0.83</v>
          </cell>
          <cell r="I1667" t="str">
            <v>-</v>
          </cell>
          <cell r="L1667" t="str">
            <v>F.</v>
          </cell>
          <cell r="N1667" t="str">
            <v>HARGA SATUAN PEKERJAAN  ( D + E )</v>
          </cell>
          <cell r="U1667">
            <v>758556.62713194836</v>
          </cell>
        </row>
        <row r="1668">
          <cell r="C1668" t="str">
            <v>Waktu Siklus</v>
          </cell>
          <cell r="G1668" t="str">
            <v>Ts1</v>
          </cell>
          <cell r="L1668" t="str">
            <v>Note: 1</v>
          </cell>
          <cell r="N1668" t="str">
            <v>SATUAN dapat berdasarkan atas jam operasi untuk Tenaga Kerja dan Peralatan, volume dan/atau ukuran</v>
          </cell>
        </row>
        <row r="1669">
          <cell r="C1669" t="str">
            <v>- Memuat, menuang, kembali</v>
          </cell>
          <cell r="G1669" t="str">
            <v>T1</v>
          </cell>
          <cell r="H1669">
            <v>1.5</v>
          </cell>
          <cell r="I1669" t="str">
            <v>menit</v>
          </cell>
          <cell r="N1669" t="str">
            <v>berat untuk bahan-bahan.</v>
          </cell>
        </row>
        <row r="1670">
          <cell r="C1670" t="str">
            <v>- Menunggu, dan lain lain</v>
          </cell>
          <cell r="G1670" t="str">
            <v>T2</v>
          </cell>
          <cell r="H1670">
            <v>0.5</v>
          </cell>
          <cell r="I1670" t="str">
            <v>menit</v>
          </cell>
          <cell r="L1670">
            <v>2</v>
          </cell>
          <cell r="N1670" t="str">
            <v>Kuantitas satuan adalah kuantitas setiap komponen untuk menyelesaikan satu satuan pekerjaan dari nomor</v>
          </cell>
        </row>
        <row r="1671">
          <cell r="G1671" t="str">
            <v>Ts1</v>
          </cell>
          <cell r="H1671">
            <v>2</v>
          </cell>
          <cell r="I1671" t="str">
            <v>menit</v>
          </cell>
          <cell r="N1671" t="str">
            <v>mata pembayaran.</v>
          </cell>
        </row>
        <row r="1672">
          <cell r="L1672">
            <v>3</v>
          </cell>
          <cell r="N1672" t="str">
            <v>Biaya satuan untuk peralatan sudah termasuk bahan bakar, bahan habis dipakai dan operator.</v>
          </cell>
        </row>
        <row r="1673">
          <cell r="L1673">
            <v>4</v>
          </cell>
          <cell r="N1673" t="str">
            <v>Biaya satuan sudah termasuk pengeluaran untuk seluruh pajak yang berkaitan (tetapi tidak termasuk PPN</v>
          </cell>
        </row>
        <row r="1674">
          <cell r="J1674" t="str">
            <v>Berlanjut ke halaman berikut</v>
          </cell>
          <cell r="N1674" t="str">
            <v>yang dibayar dari kontrak) dan biaya-biaya lainnya.</v>
          </cell>
        </row>
        <row r="1675">
          <cell r="A1675" t="str">
            <v>ITEM PEMBAYARAN NO.</v>
          </cell>
          <cell r="D1675" t="str">
            <v>:  6.6</v>
          </cell>
          <cell r="J1675" t="str">
            <v>Analisa EI-66</v>
          </cell>
        </row>
        <row r="1676">
          <cell r="A1676" t="str">
            <v>JENIS PEKERJAAN</v>
          </cell>
          <cell r="D1676" t="str">
            <v>:  Lapis Penetrasi Macadam</v>
          </cell>
        </row>
        <row r="1677">
          <cell r="A1677" t="str">
            <v>SATUAN PEMBAYARAN</v>
          </cell>
          <cell r="D1677" t="str">
            <v>:  M3</v>
          </cell>
          <cell r="H1677" t="str">
            <v xml:space="preserve">         URAIAN ANALISA HARGA SATUAN</v>
          </cell>
        </row>
        <row r="1678">
          <cell r="J1678" t="str">
            <v>Lanjutan</v>
          </cell>
        </row>
        <row r="1680">
          <cell r="A1680" t="str">
            <v>No.</v>
          </cell>
          <cell r="C1680" t="str">
            <v>U R A I A N</v>
          </cell>
          <cell r="G1680" t="str">
            <v>KODE</v>
          </cell>
          <cell r="H1680" t="str">
            <v>KOEF.</v>
          </cell>
          <cell r="I1680" t="str">
            <v>SATUAN</v>
          </cell>
          <cell r="J1680" t="str">
            <v>KETERANGAN</v>
          </cell>
        </row>
        <row r="1683">
          <cell r="C1683" t="str">
            <v xml:space="preserve">Kap. Prod. / jam = </v>
          </cell>
          <cell r="D1683" t="str">
            <v>V x Fb x Fa x 60</v>
          </cell>
          <cell r="G1683" t="str">
            <v>Q1</v>
          </cell>
          <cell r="H1683">
            <v>28.012500000000003</v>
          </cell>
          <cell r="I1683" t="str">
            <v>M3</v>
          </cell>
          <cell r="J1683">
            <v>0</v>
          </cell>
        </row>
        <row r="1684">
          <cell r="D1684" t="str">
            <v>Ts1</v>
          </cell>
        </row>
        <row r="1686">
          <cell r="C1686" t="str">
            <v>Koefisien Alat/M3</v>
          </cell>
          <cell r="D1686" t="str">
            <v xml:space="preserve"> = 1 : Q1</v>
          </cell>
          <cell r="G1686" t="str">
            <v>(E15)</v>
          </cell>
          <cell r="H1686">
            <v>3.5698348951360995E-2</v>
          </cell>
          <cell r="I1686" t="str">
            <v>Jam</v>
          </cell>
        </row>
        <row r="1688">
          <cell r="A1688" t="str">
            <v>2.b.</v>
          </cell>
          <cell r="C1688" t="str">
            <v>DUMP TRUCK (DT)</v>
          </cell>
          <cell r="G1688" t="str">
            <v>(E09)</v>
          </cell>
        </row>
        <row r="1689">
          <cell r="C1689" t="str">
            <v>Kapasitas bak</v>
          </cell>
          <cell r="G1689" t="str">
            <v>V</v>
          </cell>
          <cell r="H1689">
            <v>5.9999250009374885</v>
          </cell>
          <cell r="I1689" t="str">
            <v>M3</v>
          </cell>
        </row>
        <row r="1690">
          <cell r="C1690" t="str">
            <v>Faktor Efisiensi alat</v>
          </cell>
          <cell r="G1690" t="str">
            <v>Fa</v>
          </cell>
          <cell r="H1690">
            <v>0.83</v>
          </cell>
          <cell r="I1690" t="str">
            <v>-</v>
          </cell>
        </row>
        <row r="1691">
          <cell r="C1691" t="str">
            <v>Kecepatan rata-rata bermuatan</v>
          </cell>
          <cell r="G1691" t="str">
            <v>v1</v>
          </cell>
          <cell r="H1691">
            <v>40</v>
          </cell>
          <cell r="I1691" t="str">
            <v>KM / Jam</v>
          </cell>
        </row>
        <row r="1692">
          <cell r="C1692" t="str">
            <v>Kecepatan rata-rata kosong</v>
          </cell>
          <cell r="G1692" t="str">
            <v>v2</v>
          </cell>
          <cell r="H1692">
            <v>50</v>
          </cell>
          <cell r="I1692" t="str">
            <v>KM / Jam</v>
          </cell>
        </row>
        <row r="1695">
          <cell r="C1695" t="str">
            <v>Waktu Siklus</v>
          </cell>
          <cell r="G1695" t="str">
            <v>Ts2</v>
          </cell>
        </row>
        <row r="1696">
          <cell r="C1696" t="str">
            <v xml:space="preserve">- Mengisi Bak </v>
          </cell>
          <cell r="G1696" t="str">
            <v>T1</v>
          </cell>
          <cell r="H1696">
            <v>10</v>
          </cell>
          <cell r="I1696" t="str">
            <v>menit</v>
          </cell>
        </row>
        <row r="1697">
          <cell r="C1697" t="str">
            <v>- Angkut</v>
          </cell>
          <cell r="D1697" t="str">
            <v>= (L : v1) x 60 menit</v>
          </cell>
          <cell r="G1697" t="str">
            <v>T2</v>
          </cell>
          <cell r="H1697">
            <v>1.125</v>
          </cell>
          <cell r="I1697" t="str">
            <v>menit</v>
          </cell>
        </row>
        <row r="1698">
          <cell r="C1698" t="str">
            <v>- Tunggu + dump + Putar</v>
          </cell>
          <cell r="G1698" t="str">
            <v>T3</v>
          </cell>
          <cell r="H1698">
            <v>15</v>
          </cell>
          <cell r="I1698" t="str">
            <v>menit</v>
          </cell>
        </row>
        <row r="1699">
          <cell r="C1699" t="str">
            <v>- Kembali</v>
          </cell>
          <cell r="D1699" t="str">
            <v>= (L : v2) x 60 menit</v>
          </cell>
          <cell r="G1699" t="str">
            <v>T4</v>
          </cell>
          <cell r="H1699">
            <v>0.89999999999999991</v>
          </cell>
          <cell r="I1699" t="str">
            <v>menit</v>
          </cell>
        </row>
        <row r="1700">
          <cell r="G1700" t="str">
            <v>Ts2</v>
          </cell>
          <cell r="H1700">
            <v>27.024999999999999</v>
          </cell>
          <cell r="I1700" t="str">
            <v>menit</v>
          </cell>
        </row>
        <row r="1702">
          <cell r="C1702" t="str">
            <v>Kap.Prod. / jam =</v>
          </cell>
          <cell r="D1702" t="str">
            <v>V x Fa x 60</v>
          </cell>
          <cell r="G1702" t="str">
            <v>Q2</v>
          </cell>
          <cell r="H1702">
            <v>11.056291028554556</v>
          </cell>
          <cell r="I1702" t="str">
            <v>M3</v>
          </cell>
        </row>
        <row r="1703">
          <cell r="D1703" t="str">
            <v>Ts2</v>
          </cell>
        </row>
        <row r="1705">
          <cell r="C1705" t="str">
            <v>Koefisien Alat / M3 = 1 : Q2</v>
          </cell>
          <cell r="D1705" t="str">
            <v>= 1 : Q2</v>
          </cell>
          <cell r="G1705" t="str">
            <v>(E09)</v>
          </cell>
          <cell r="H1705">
            <v>9.0446244352409652E-2</v>
          </cell>
          <cell r="I1705" t="str">
            <v>Jam</v>
          </cell>
        </row>
        <row r="1707">
          <cell r="A1707" t="str">
            <v>2.c.</v>
          </cell>
          <cell r="C1707" t="str">
            <v>THREE WHEEL ROLLER</v>
          </cell>
          <cell r="G1707" t="str">
            <v>(E16)</v>
          </cell>
        </row>
        <row r="1708">
          <cell r="C1708" t="str">
            <v>Kecepatan rata-rata alat</v>
          </cell>
          <cell r="G1708" t="str">
            <v>v</v>
          </cell>
          <cell r="H1708">
            <v>3.5</v>
          </cell>
          <cell r="I1708" t="str">
            <v>Km / Jam</v>
          </cell>
        </row>
        <row r="1709">
          <cell r="C1709" t="str">
            <v>Lebar efektif pemadatan</v>
          </cell>
          <cell r="G1709" t="str">
            <v>b</v>
          </cell>
          <cell r="H1709">
            <v>1.2</v>
          </cell>
          <cell r="I1709" t="str">
            <v>M</v>
          </cell>
        </row>
        <row r="1710">
          <cell r="C1710" t="str">
            <v>Jumlah lintasan</v>
          </cell>
          <cell r="G1710" t="str">
            <v>n</v>
          </cell>
          <cell r="H1710">
            <v>8</v>
          </cell>
          <cell r="I1710" t="str">
            <v>lintasan</v>
          </cell>
        </row>
        <row r="1711">
          <cell r="C1711" t="str">
            <v>Faktor Efisiensi alat</v>
          </cell>
          <cell r="G1711" t="str">
            <v>Fa</v>
          </cell>
          <cell r="H1711">
            <v>0.83</v>
          </cell>
          <cell r="I1711" t="str">
            <v>-</v>
          </cell>
        </row>
        <row r="1713">
          <cell r="C1713" t="str">
            <v xml:space="preserve">Kap. Prod. / jam = </v>
          </cell>
          <cell r="D1713" t="str">
            <v>(v x 1000) x b x t x Fa</v>
          </cell>
          <cell r="G1713" t="str">
            <v>Q3</v>
          </cell>
          <cell r="H1713">
            <v>30.502499999999998</v>
          </cell>
          <cell r="I1713" t="str">
            <v>M3</v>
          </cell>
        </row>
        <row r="1714">
          <cell r="D1714" t="str">
            <v>n</v>
          </cell>
        </row>
        <row r="1715">
          <cell r="C1715" t="str">
            <v>Koefisien Alat / M3</v>
          </cell>
          <cell r="D1715" t="str">
            <v xml:space="preserve"> =  1  :  Q3</v>
          </cell>
          <cell r="G1715" t="str">
            <v>(E16)</v>
          </cell>
          <cell r="H1715">
            <v>3.2784198016556021E-2</v>
          </cell>
          <cell r="I1715" t="str">
            <v>Jam</v>
          </cell>
        </row>
        <row r="1717">
          <cell r="A1717" t="str">
            <v>2.d.</v>
          </cell>
          <cell r="C1717" t="str">
            <v>ASPHALT SPRAYER</v>
          </cell>
          <cell r="G1717" t="str">
            <v>(E03)</v>
          </cell>
        </row>
        <row r="1718">
          <cell r="C1718" t="str">
            <v>Kapasitas alat</v>
          </cell>
          <cell r="G1718" t="str">
            <v>V</v>
          </cell>
          <cell r="H1718">
            <v>800</v>
          </cell>
          <cell r="I1718" t="str">
            <v>liter</v>
          </cell>
        </row>
        <row r="1719">
          <cell r="C1719" t="str">
            <v>Faktor efisiensi alat</v>
          </cell>
          <cell r="G1719" t="str">
            <v>Fa</v>
          </cell>
          <cell r="H1719">
            <v>0.83</v>
          </cell>
          <cell r="I1719" t="str">
            <v>-</v>
          </cell>
        </row>
        <row r="1720">
          <cell r="C1720" t="str">
            <v>Waktu Siklus (termasuk proses pemanasan)</v>
          </cell>
          <cell r="G1720" t="str">
            <v>Ts3</v>
          </cell>
          <cell r="H1720">
            <v>2</v>
          </cell>
          <cell r="I1720" t="str">
            <v>Jam</v>
          </cell>
        </row>
        <row r="1722">
          <cell r="C1722" t="str">
            <v>Kap. Prod. / jam =</v>
          </cell>
          <cell r="D1722" t="str">
            <v>V x Fa x D2</v>
          </cell>
          <cell r="G1722" t="str">
            <v>Q4</v>
          </cell>
          <cell r="H1722">
            <v>223.54666666666665</v>
          </cell>
          <cell r="I1722" t="str">
            <v>M3</v>
          </cell>
        </row>
        <row r="1723">
          <cell r="D1723" t="str">
            <v>Ts3 x As2</v>
          </cell>
        </row>
        <row r="1724">
          <cell r="C1724" t="str">
            <v>Koefisien Alat / M3</v>
          </cell>
          <cell r="D1724" t="str">
            <v xml:space="preserve"> =  1  :  Q4</v>
          </cell>
          <cell r="G1724" t="str">
            <v>(E03)</v>
          </cell>
          <cell r="H1724">
            <v>4.4733389001550758E-3</v>
          </cell>
          <cell r="I1724" t="str">
            <v>Jam</v>
          </cell>
        </row>
        <row r="1732">
          <cell r="C1732">
            <v>0</v>
          </cell>
        </row>
        <row r="1733">
          <cell r="J1733" t="str">
            <v>Berlanjut ke halaman berikut</v>
          </cell>
        </row>
        <row r="1734">
          <cell r="A1734" t="str">
            <v>ITEM PEMBAYARAN NO.</v>
          </cell>
          <cell r="D1734" t="str">
            <v>:  6.6</v>
          </cell>
          <cell r="J1734" t="str">
            <v>Analisa EI-66</v>
          </cell>
        </row>
        <row r="1735">
          <cell r="A1735" t="str">
            <v>JENIS PEKERJAAN</v>
          </cell>
          <cell r="D1735" t="str">
            <v>:  Lapis Penetrasi Macadam</v>
          </cell>
        </row>
        <row r="1736">
          <cell r="A1736" t="str">
            <v>SATUAN PEMBAYARAN</v>
          </cell>
          <cell r="D1736" t="str">
            <v>:  M3</v>
          </cell>
          <cell r="H1736" t="str">
            <v xml:space="preserve">         URAIAN ANALISA HARGA SATUAN</v>
          </cell>
        </row>
        <row r="1737">
          <cell r="J1737" t="str">
            <v>Lanjutan</v>
          </cell>
        </row>
        <row r="1739">
          <cell r="A1739" t="str">
            <v>No.</v>
          </cell>
          <cell r="C1739" t="str">
            <v>U R A I A N</v>
          </cell>
          <cell r="G1739" t="str">
            <v>KODE</v>
          </cell>
          <cell r="H1739" t="str">
            <v>KOEF.</v>
          </cell>
          <cell r="I1739" t="str">
            <v>SATUAN</v>
          </cell>
          <cell r="J1739" t="str">
            <v>KETERANGAN</v>
          </cell>
        </row>
        <row r="1742">
          <cell r="A1742" t="str">
            <v>2.e.</v>
          </cell>
          <cell r="B1742">
            <v>0</v>
          </cell>
          <cell r="C1742" t="str">
            <v>ALAT BANTU</v>
          </cell>
        </row>
        <row r="1743">
          <cell r="C1743" t="str">
            <v>diperlukan setiap  :</v>
          </cell>
          <cell r="D1743">
            <v>75</v>
          </cell>
          <cell r="E1743" t="str">
            <v>M3 pekerjaan</v>
          </cell>
          <cell r="J1743" t="str">
            <v>Lump Sum</v>
          </cell>
        </row>
        <row r="1744">
          <cell r="C1744" t="str">
            <v>- Kereta dorong</v>
          </cell>
          <cell r="D1744" t="str">
            <v>=  3  buah</v>
          </cell>
        </row>
        <row r="1745">
          <cell r="C1745" t="str">
            <v>- Sekop</v>
          </cell>
          <cell r="D1745" t="str">
            <v>=  5  buah</v>
          </cell>
        </row>
        <row r="1746">
          <cell r="C1746" t="str">
            <v>- Sapu</v>
          </cell>
          <cell r="D1746" t="str">
            <v>=  5  buah</v>
          </cell>
        </row>
        <row r="1747">
          <cell r="C1747" t="str">
            <v>- Sikat</v>
          </cell>
          <cell r="D1747" t="str">
            <v>=  3  buah</v>
          </cell>
        </row>
        <row r="1748">
          <cell r="C1748" t="str">
            <v>- Karung</v>
          </cell>
          <cell r="D1748" t="str">
            <v>=  5  buah</v>
          </cell>
        </row>
        <row r="1749">
          <cell r="C1749" t="str">
            <v>- Cerek Aspal</v>
          </cell>
          <cell r="D1749" t="str">
            <v>=  3  buah</v>
          </cell>
        </row>
        <row r="1750">
          <cell r="C1750" t="str">
            <v>- Kaleng Aspal</v>
          </cell>
          <cell r="D1750" t="str">
            <v>=  3  buah</v>
          </cell>
        </row>
        <row r="1752">
          <cell r="A1752" t="str">
            <v xml:space="preserve">   3.</v>
          </cell>
          <cell r="C1752" t="str">
            <v>TENAGA</v>
          </cell>
        </row>
        <row r="1753">
          <cell r="C1753" t="str">
            <v>Produksi menentukan (Produksi Wheel Loader)</v>
          </cell>
          <cell r="G1753" t="str">
            <v>Q1</v>
          </cell>
          <cell r="H1753">
            <v>28.012500000000003</v>
          </cell>
          <cell r="I1753" t="str">
            <v>M3/Jam</v>
          </cell>
        </row>
        <row r="1754">
          <cell r="C1754" t="str">
            <v>Produksi Lapen / hari   =   Q1 x Tk</v>
          </cell>
          <cell r="G1754" t="str">
            <v>Qt</v>
          </cell>
          <cell r="H1754">
            <v>196.08750000000003</v>
          </cell>
          <cell r="I1754" t="str">
            <v>M3</v>
          </cell>
        </row>
        <row r="1755">
          <cell r="C1755" t="str">
            <v>Kebutuhan tenaga :</v>
          </cell>
        </row>
        <row r="1756">
          <cell r="D1756" t="str">
            <v>- Pekerja</v>
          </cell>
          <cell r="G1756" t="str">
            <v>P</v>
          </cell>
          <cell r="H1756">
            <v>20</v>
          </cell>
          <cell r="I1756" t="str">
            <v>orang</v>
          </cell>
        </row>
        <row r="1757">
          <cell r="D1757" t="str">
            <v>- Mandor</v>
          </cell>
          <cell r="G1757" t="str">
            <v>M</v>
          </cell>
          <cell r="H1757">
            <v>2</v>
          </cell>
          <cell r="I1757" t="str">
            <v>orang</v>
          </cell>
        </row>
        <row r="1759">
          <cell r="C1759" t="str">
            <v>Koefisien Tenaga / M3     :</v>
          </cell>
        </row>
        <row r="1760">
          <cell r="D1760" t="str">
            <v>- Pekerja</v>
          </cell>
          <cell r="E1760" t="str">
            <v>= (Tk x P) / Qt</v>
          </cell>
          <cell r="G1760" t="str">
            <v>(L01)</v>
          </cell>
          <cell r="H1760">
            <v>0.71396697902721984</v>
          </cell>
          <cell r="I1760" t="str">
            <v>Jam</v>
          </cell>
        </row>
        <row r="1761">
          <cell r="D1761" t="str">
            <v>- Mandor</v>
          </cell>
          <cell r="E1761" t="str">
            <v>= (Tk x M) / Qt</v>
          </cell>
          <cell r="G1761" t="str">
            <v>(L03)</v>
          </cell>
          <cell r="H1761">
            <v>7.1396697902721989E-2</v>
          </cell>
          <cell r="I1761" t="str">
            <v>Jam</v>
          </cell>
        </row>
        <row r="1764">
          <cell r="A1764" t="str">
            <v>4.</v>
          </cell>
          <cell r="C1764" t="str">
            <v>HARGA DASAR SATUAN UPAH, BAHAN DAN ALAT</v>
          </cell>
        </row>
        <row r="1765">
          <cell r="C1765" t="str">
            <v>Lihat lampiran.</v>
          </cell>
        </row>
        <row r="1767">
          <cell r="A1767" t="str">
            <v>5.</v>
          </cell>
          <cell r="C1767" t="str">
            <v>ANALISA HARGA SATUAN PEKERJAAN</v>
          </cell>
        </row>
        <row r="1768">
          <cell r="C1768" t="str">
            <v>Lihat perhitungan dalam FORMULIR STANDAR UNTUK</v>
          </cell>
        </row>
        <row r="1769">
          <cell r="C1769" t="str">
            <v>PEREKEMAN ANALISA MASING-MASING HARGA</v>
          </cell>
        </row>
        <row r="1770">
          <cell r="C1770" t="str">
            <v>SATUAN.</v>
          </cell>
        </row>
        <row r="1771">
          <cell r="C1771" t="str">
            <v>Didapat Harga Satuan Pekerjaan :</v>
          </cell>
        </row>
        <row r="1773">
          <cell r="C1773" t="str">
            <v xml:space="preserve">Rp.  </v>
          </cell>
          <cell r="D1773">
            <v>758556.62713194836</v>
          </cell>
          <cell r="E1773" t="str">
            <v xml:space="preserve"> / M3.</v>
          </cell>
        </row>
        <row r="1776">
          <cell r="A1776" t="str">
            <v>6.</v>
          </cell>
          <cell r="C1776" t="str">
            <v>MASA PELAKSANAAN YANG DIPERLUKAN</v>
          </cell>
        </row>
        <row r="1777">
          <cell r="C1777" t="str">
            <v>Masa Pelaksanaan :</v>
          </cell>
          <cell r="D1777" t="str">
            <v>. . . . . . . . . . .</v>
          </cell>
          <cell r="E1777" t="str">
            <v>bulan</v>
          </cell>
        </row>
        <row r="1779">
          <cell r="A1779" t="str">
            <v>7.</v>
          </cell>
          <cell r="C1779" t="str">
            <v>VOLUME PEKERJAAN YANG DIPERLUKAN</v>
          </cell>
        </row>
        <row r="1780">
          <cell r="C1780" t="str">
            <v>Volume pekerjaan  :</v>
          </cell>
          <cell r="D1780" t="e">
            <v>#REF!</v>
          </cell>
          <cell r="E1780" t="str">
            <v>M3</v>
          </cell>
        </row>
      </sheetData>
      <sheetData sheetId="12" refreshError="1"/>
      <sheetData sheetId="13" refreshError="1"/>
      <sheetData sheetId="14" refreshError="1"/>
      <sheetData sheetId="15" refreshError="1"/>
      <sheetData sheetId="16" refreshError="1">
        <row r="1">
          <cell r="A1" t="str">
            <v>ITEM PEMBAYARAN NO.</v>
          </cell>
          <cell r="D1" t="str">
            <v>:  8.4. (7)</v>
          </cell>
          <cell r="J1" t="str">
            <v>Analisa EI-847</v>
          </cell>
          <cell r="T1" t="str">
            <v>Analisa EI-847</v>
          </cell>
        </row>
        <row r="2">
          <cell r="A2" t="str">
            <v>JENIS PEKERJAAN</v>
          </cell>
          <cell r="D2" t="str">
            <v>:  Rel Pengaman</v>
          </cell>
        </row>
        <row r="3">
          <cell r="A3" t="str">
            <v>SATUAN PEMBAYARAN</v>
          </cell>
          <cell r="D3" t="str">
            <v>:  M'</v>
          </cell>
          <cell r="H3" t="str">
            <v xml:space="preserve">        URAIAN ANALISA HARGA SATUAN</v>
          </cell>
          <cell r="L3" t="str">
            <v>FORMULIR STANDAR UNTUK</v>
          </cell>
        </row>
        <row r="4">
          <cell r="L4" t="str">
            <v>PEREKAMAN ANALISA MASING-MASING HARGA SATUAN</v>
          </cell>
        </row>
        <row r="5">
          <cell r="L5">
            <v>0</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Pekerjaan dilakukan secara manual</v>
          </cell>
          <cell r="L10" t="str">
            <v>NAMA PAKET</v>
          </cell>
          <cell r="O10" t="str">
            <v>: Pemb. Jembatan Kampar</v>
          </cell>
        </row>
        <row r="11">
          <cell r="A11">
            <v>2</v>
          </cell>
          <cell r="C11" t="str">
            <v>Lokasi pekerjaan : sepanjang jalan</v>
          </cell>
          <cell r="L11" t="str">
            <v>PROP / KAB / KOTA</v>
          </cell>
          <cell r="O11" t="str">
            <v>: Sumbar/Limapuluh Kota</v>
          </cell>
        </row>
        <row r="12">
          <cell r="A12">
            <v>3</v>
          </cell>
          <cell r="C12" t="str">
            <v>Jarak rata-rata Base camp ke lokasi pekerjaan</v>
          </cell>
          <cell r="G12" t="str">
            <v>L</v>
          </cell>
          <cell r="H12">
            <v>0.75</v>
          </cell>
          <cell r="I12" t="str">
            <v>KM</v>
          </cell>
          <cell r="J12" t="str">
            <v xml:space="preserve"> Ukuran sesuai</v>
          </cell>
          <cell r="L12" t="str">
            <v>ITEM PEMBAYARAN NO.</v>
          </cell>
          <cell r="O12" t="str">
            <v>:  8.4. (7)</v>
          </cell>
          <cell r="R12" t="str">
            <v>PERKIRAAN VOL. PEK.</v>
          </cell>
          <cell r="T12" t="str">
            <v>:</v>
          </cell>
          <cell r="U12" t="e">
            <v>#REF!</v>
          </cell>
        </row>
        <row r="13">
          <cell r="A13">
            <v>4</v>
          </cell>
          <cell r="C13" t="str">
            <v>Jam kerja effektif perhari</v>
          </cell>
          <cell r="G13" t="str">
            <v>Tk</v>
          </cell>
          <cell r="H13">
            <v>7</v>
          </cell>
          <cell r="I13" t="str">
            <v>jam</v>
          </cell>
          <cell r="J13" t="str">
            <v xml:space="preserve"> Drawings</v>
          </cell>
          <cell r="L13" t="str">
            <v>JENIS PEKERJAAN</v>
          </cell>
          <cell r="O13" t="str">
            <v>:  Rel Pengaman</v>
          </cell>
          <cell r="R13" t="str">
            <v>TOTAL HARGA (Rp.)</v>
          </cell>
          <cell r="T13" t="str">
            <v>:</v>
          </cell>
          <cell r="U13" t="e">
            <v>#REF!</v>
          </cell>
        </row>
        <row r="14">
          <cell r="A14">
            <v>5</v>
          </cell>
          <cell r="C14" t="str">
            <v>Faktor kehilangan bahan</v>
          </cell>
          <cell r="G14" t="str">
            <v>Fh</v>
          </cell>
          <cell r="H14">
            <v>1</v>
          </cell>
          <cell r="L14" t="str">
            <v>SATUAN PEMBAYARAN</v>
          </cell>
          <cell r="O14" t="str">
            <v>:  M'</v>
          </cell>
          <cell r="R14" t="str">
            <v>% THD. BIAYA PROYEK</v>
          </cell>
          <cell r="T14" t="str">
            <v>:</v>
          </cell>
          <cell r="U14" t="e">
            <v>#REF!</v>
          </cell>
        </row>
        <row r="16">
          <cell r="A16" t="str">
            <v>II.</v>
          </cell>
          <cell r="C16" t="str">
            <v>URUTAN KERJA</v>
          </cell>
        </row>
        <row r="17">
          <cell r="A17">
            <v>1</v>
          </cell>
          <cell r="C17" t="str">
            <v>Rel pengaman diangkut dengan Truck ke lokasi pekerjaan</v>
          </cell>
          <cell r="Q17" t="str">
            <v>PERKIRAAN</v>
          </cell>
          <cell r="R17" t="str">
            <v>HARGA</v>
          </cell>
          <cell r="S17" t="str">
            <v>JUMLAH</v>
          </cell>
        </row>
        <row r="18">
          <cell r="L18" t="str">
            <v>NO.</v>
          </cell>
          <cell r="N18" t="str">
            <v>KOMPONEN</v>
          </cell>
          <cell r="P18" t="str">
            <v>SATUAN</v>
          </cell>
          <cell r="Q18" t="str">
            <v>KUANTITAS</v>
          </cell>
          <cell r="R18" t="str">
            <v>SATUAN</v>
          </cell>
          <cell r="S18" t="str">
            <v>HARGA</v>
          </cell>
        </row>
        <row r="19">
          <cell r="A19">
            <v>2</v>
          </cell>
          <cell r="C19" t="str">
            <v>Rel pengaman dipasang sesuai dengan gambar rencana</v>
          </cell>
          <cell r="R19" t="str">
            <v>(Rp.)</v>
          </cell>
          <cell r="S19" t="str">
            <v>(Rp.)</v>
          </cell>
        </row>
        <row r="21">
          <cell r="A21" t="str">
            <v>III.</v>
          </cell>
          <cell r="C21" t="str">
            <v>PEMAKAIAN BAHAN, ALAT DAN TENAGA</v>
          </cell>
        </row>
        <row r="22">
          <cell r="A22" t="str">
            <v xml:space="preserve">   1.</v>
          </cell>
          <cell r="C22" t="str">
            <v>BAHAN</v>
          </cell>
          <cell r="L22" t="str">
            <v>A.</v>
          </cell>
          <cell r="N22" t="str">
            <v>PEKERJA</v>
          </cell>
        </row>
        <row r="23">
          <cell r="A23" t="str">
            <v>1.a.</v>
          </cell>
          <cell r="C23" t="str">
            <v>Rel pengaman</v>
          </cell>
          <cell r="E23" t="str">
            <v>= [ 1 x Fh ]</v>
          </cell>
          <cell r="H23">
            <v>1</v>
          </cell>
          <cell r="I23" t="str">
            <v>m'</v>
          </cell>
        </row>
        <row r="24">
          <cell r="A24" t="str">
            <v>1.b.</v>
          </cell>
          <cell r="C24" t="str">
            <v>Beton K-175 (lihat gambar0</v>
          </cell>
          <cell r="H24">
            <v>0.09</v>
          </cell>
          <cell r="I24" t="str">
            <v>m3</v>
          </cell>
          <cell r="L24" t="str">
            <v>1.</v>
          </cell>
          <cell r="N24" t="str">
            <v>Pekerja Biasa</v>
          </cell>
          <cell r="O24" t="str">
            <v>(L01)</v>
          </cell>
          <cell r="P24" t="str">
            <v>jam</v>
          </cell>
          <cell r="Q24">
            <v>0.1065512048192771</v>
          </cell>
          <cell r="R24">
            <v>4500</v>
          </cell>
          <cell r="U24">
            <v>479.48042168674698</v>
          </cell>
        </row>
        <row r="25">
          <cell r="A25" t="str">
            <v>1.c.</v>
          </cell>
          <cell r="C25" t="str">
            <v>Cat galvanize</v>
          </cell>
          <cell r="H25">
            <v>0.3</v>
          </cell>
          <cell r="I25" t="str">
            <v>kg</v>
          </cell>
          <cell r="L25" t="str">
            <v>2.</v>
          </cell>
          <cell r="N25" t="str">
            <v>Tukang</v>
          </cell>
          <cell r="O25" t="str">
            <v>(L02)</v>
          </cell>
          <cell r="P25" t="str">
            <v>jam</v>
          </cell>
          <cell r="Q25">
            <v>2.131024096385542E-2</v>
          </cell>
          <cell r="R25">
            <v>7000</v>
          </cell>
          <cell r="U25">
            <v>149.17168674698794</v>
          </cell>
        </row>
        <row r="26">
          <cell r="L26" t="str">
            <v>3.</v>
          </cell>
          <cell r="N26" t="str">
            <v>Mandor</v>
          </cell>
          <cell r="O26" t="str">
            <v>(L03)</v>
          </cell>
          <cell r="P26" t="str">
            <v>jam</v>
          </cell>
          <cell r="Q26">
            <v>2.131024096385542E-2</v>
          </cell>
          <cell r="R26">
            <v>7500</v>
          </cell>
          <cell r="U26">
            <v>159.82680722891564</v>
          </cell>
        </row>
        <row r="27">
          <cell r="A27" t="str">
            <v>2.</v>
          </cell>
          <cell r="C27" t="str">
            <v>ALAT</v>
          </cell>
        </row>
        <row r="28">
          <cell r="A28" t="str">
            <v>2.a.</v>
          </cell>
          <cell r="C28" t="str">
            <v>TRUCK</v>
          </cell>
          <cell r="G28" t="str">
            <v>(E08)</v>
          </cell>
          <cell r="Q28" t="str">
            <v xml:space="preserve">JUMLAH HARGA TENAGA   </v>
          </cell>
          <cell r="U28">
            <v>788.47891566265059</v>
          </cell>
        </row>
        <row r="29">
          <cell r="C29" t="str">
            <v>Kapasitas 1 kali Angkut</v>
          </cell>
          <cell r="G29" t="str">
            <v>Cp</v>
          </cell>
          <cell r="H29">
            <v>200</v>
          </cell>
          <cell r="I29" t="str">
            <v>M'</v>
          </cell>
        </row>
        <row r="30">
          <cell r="C30" t="str">
            <v>Efisiensi alat</v>
          </cell>
          <cell r="G30" t="str">
            <v>E</v>
          </cell>
          <cell r="H30">
            <v>0.83</v>
          </cell>
          <cell r="L30" t="str">
            <v>B.</v>
          </cell>
          <cell r="N30" t="str">
            <v>BAHAN</v>
          </cell>
        </row>
        <row r="31">
          <cell r="C31" t="str">
            <v>Kecepatan</v>
          </cell>
          <cell r="G31" t="str">
            <v>V</v>
          </cell>
          <cell r="H31">
            <v>40</v>
          </cell>
          <cell r="I31" t="str">
            <v>Km/jam</v>
          </cell>
        </row>
        <row r="32">
          <cell r="C32" t="str">
            <v>Waktu Siklus  :</v>
          </cell>
          <cell r="G32" t="str">
            <v>Ts</v>
          </cell>
          <cell r="L32" t="str">
            <v>1.</v>
          </cell>
          <cell r="N32" t="str">
            <v>Rel Pengaman</v>
          </cell>
          <cell r="O32" t="str">
            <v>(M36)</v>
          </cell>
          <cell r="P32" t="str">
            <v>M'</v>
          </cell>
          <cell r="Q32">
            <v>1</v>
          </cell>
          <cell r="R32">
            <v>310000</v>
          </cell>
          <cell r="U32">
            <v>310000</v>
          </cell>
        </row>
        <row r="33">
          <cell r="C33" t="str">
            <v>- Memuat</v>
          </cell>
          <cell r="D33" t="str">
            <v>= atur, ikat, dll.</v>
          </cell>
          <cell r="G33" t="str">
            <v>T1</v>
          </cell>
          <cell r="H33">
            <v>30</v>
          </cell>
          <cell r="I33" t="str">
            <v>menit</v>
          </cell>
          <cell r="L33" t="str">
            <v>2.</v>
          </cell>
          <cell r="N33" t="str">
            <v>Beton K-175</v>
          </cell>
          <cell r="O33" t="str">
            <v>(M38)</v>
          </cell>
          <cell r="P33" t="str">
            <v>M3</v>
          </cell>
          <cell r="Q33">
            <v>0.09</v>
          </cell>
          <cell r="R33">
            <v>560330.07344924659</v>
          </cell>
          <cell r="U33">
            <v>50429.706610432193</v>
          </cell>
        </row>
        <row r="34">
          <cell r="C34" t="str">
            <v>- Angkut</v>
          </cell>
          <cell r="D34" t="str">
            <v>= (2 x L : V) x 60 menit</v>
          </cell>
          <cell r="G34" t="str">
            <v>T2</v>
          </cell>
          <cell r="H34">
            <v>2.25</v>
          </cell>
          <cell r="I34" t="str">
            <v>menit</v>
          </cell>
          <cell r="L34" t="str">
            <v>3.</v>
          </cell>
          <cell r="N34" t="str">
            <v>Cat Galvanize</v>
          </cell>
          <cell r="P34" t="str">
            <v>Kg</v>
          </cell>
          <cell r="Q34">
            <v>0.3</v>
          </cell>
          <cell r="R34">
            <v>20000</v>
          </cell>
          <cell r="U34">
            <v>6000</v>
          </cell>
        </row>
        <row r="35">
          <cell r="C35" t="str">
            <v>- Menurunkan</v>
          </cell>
          <cell r="D35" t="str">
            <v>= Rata-rata 3 menit / 4 meter</v>
          </cell>
          <cell r="G35" t="str">
            <v>T3</v>
          </cell>
          <cell r="H35">
            <v>150</v>
          </cell>
          <cell r="I35" t="str">
            <v>menit</v>
          </cell>
        </row>
        <row r="36">
          <cell r="C36" t="str">
            <v>- Lain-lain</v>
          </cell>
          <cell r="D36" t="str">
            <v>= geser, atur, tunggu, dll.</v>
          </cell>
          <cell r="G36" t="str">
            <v>T4</v>
          </cell>
          <cell r="H36">
            <v>30</v>
          </cell>
          <cell r="I36" t="str">
            <v>menit</v>
          </cell>
        </row>
        <row r="37">
          <cell r="G37" t="str">
            <v>Ts</v>
          </cell>
          <cell r="H37">
            <v>212.25</v>
          </cell>
          <cell r="I37" t="str">
            <v>menit</v>
          </cell>
        </row>
        <row r="38">
          <cell r="Q38" t="str">
            <v xml:space="preserve">JUMLAH HARGA BAHAN   </v>
          </cell>
          <cell r="U38">
            <v>366429.70661043219</v>
          </cell>
        </row>
        <row r="39">
          <cell r="C39" t="str">
            <v>Kap. Prod. / Jam  =</v>
          </cell>
          <cell r="D39" t="str">
            <v>Cp x E</v>
          </cell>
          <cell r="G39" t="str">
            <v>Q1</v>
          </cell>
          <cell r="H39">
            <v>46.925795053003533</v>
          </cell>
          <cell r="I39" t="str">
            <v>M'</v>
          </cell>
        </row>
        <row r="40">
          <cell r="D40" t="str">
            <v>Ts : 60</v>
          </cell>
          <cell r="L40" t="str">
            <v>C.</v>
          </cell>
          <cell r="N40" t="str">
            <v>PERALATAN</v>
          </cell>
        </row>
        <row r="42">
          <cell r="C42" t="str">
            <v>Koefisien Alat / M'</v>
          </cell>
          <cell r="D42" t="str">
            <v xml:space="preserve">   =  1  :  Q1</v>
          </cell>
          <cell r="G42" t="str">
            <v>(E08)</v>
          </cell>
          <cell r="H42">
            <v>2.131024096385542E-2</v>
          </cell>
          <cell r="I42" t="str">
            <v>Jam</v>
          </cell>
          <cell r="L42" t="str">
            <v>1.</v>
          </cell>
          <cell r="N42" t="str">
            <v>Truck</v>
          </cell>
          <cell r="O42" t="str">
            <v>(E08)</v>
          </cell>
          <cell r="P42" t="str">
            <v>Jam</v>
          </cell>
          <cell r="Q42">
            <v>2.131024096385542E-2</v>
          </cell>
          <cell r="R42">
            <v>140778.02687594068</v>
          </cell>
          <cell r="U42">
            <v>3000.0136751424102</v>
          </cell>
        </row>
        <row r="43">
          <cell r="L43" t="str">
            <v>2.</v>
          </cell>
          <cell r="N43" t="str">
            <v>Alat Bantu</v>
          </cell>
          <cell r="P43" t="str">
            <v>Ls</v>
          </cell>
          <cell r="Q43">
            <v>1</v>
          </cell>
          <cell r="R43">
            <v>1000</v>
          </cell>
          <cell r="U43">
            <v>1000</v>
          </cell>
        </row>
        <row r="45">
          <cell r="A45" t="str">
            <v>2.b.</v>
          </cell>
          <cell r="C45" t="str">
            <v>ALAT BANTU</v>
          </cell>
          <cell r="H45">
            <v>1</v>
          </cell>
          <cell r="I45" t="str">
            <v>Ls</v>
          </cell>
        </row>
        <row r="46">
          <cell r="C46" t="str">
            <v>- Linggis / Sekop</v>
          </cell>
          <cell r="D46" t="str">
            <v>=  4  buah</v>
          </cell>
        </row>
        <row r="47">
          <cell r="C47" t="str">
            <v>- Kunci-Kunci</v>
          </cell>
          <cell r="D47" t="str">
            <v>=  1  set</v>
          </cell>
        </row>
        <row r="49">
          <cell r="A49" t="str">
            <v>3.</v>
          </cell>
          <cell r="C49" t="str">
            <v>TENAGA</v>
          </cell>
        </row>
        <row r="50">
          <cell r="B50" t="str">
            <v>-</v>
          </cell>
          <cell r="C50" t="str">
            <v>1 group kerja terdiri dari:</v>
          </cell>
          <cell r="E50" t="str">
            <v>- Mandor</v>
          </cell>
          <cell r="G50" t="str">
            <v>M</v>
          </cell>
          <cell r="H50">
            <v>1</v>
          </cell>
          <cell r="I50" t="str">
            <v>M'</v>
          </cell>
          <cell r="Q50" t="str">
            <v xml:space="preserve">JUMLAH HARGA PERALATAN   </v>
          </cell>
          <cell r="U50">
            <v>4000.0136751424102</v>
          </cell>
        </row>
        <row r="51">
          <cell r="E51" t="str">
            <v>- Tukang</v>
          </cell>
          <cell r="G51" t="str">
            <v>Pt</v>
          </cell>
          <cell r="H51">
            <v>1</v>
          </cell>
          <cell r="I51" t="str">
            <v>orang</v>
          </cell>
        </row>
        <row r="52">
          <cell r="E52" t="str">
            <v>- Pekerja</v>
          </cell>
          <cell r="G52" t="str">
            <v>Pt</v>
          </cell>
          <cell r="H52">
            <v>5</v>
          </cell>
          <cell r="I52" t="str">
            <v>orang</v>
          </cell>
          <cell r="L52" t="str">
            <v>D.</v>
          </cell>
          <cell r="N52" t="str">
            <v>JUMLAH HARGA TENAGA, BAHAN DAN PERALATAN  ( A + B + C )</v>
          </cell>
          <cell r="U52">
            <v>371218.19920123729</v>
          </cell>
        </row>
        <row r="53">
          <cell r="L53" t="str">
            <v>E.</v>
          </cell>
          <cell r="N53" t="str">
            <v>OVERHEAD &amp; PROFIT</v>
          </cell>
          <cell r="P53">
            <v>10</v>
          </cell>
          <cell r="Q53" t="str">
            <v>%  x  D</v>
          </cell>
          <cell r="U53">
            <v>37121.819920123729</v>
          </cell>
        </row>
        <row r="54">
          <cell r="B54" t="str">
            <v>-</v>
          </cell>
          <cell r="C54" t="str">
            <v>Produksi perhari</v>
          </cell>
          <cell r="D54" t="str">
            <v>Qt = Tk x Q1</v>
          </cell>
          <cell r="G54" t="str">
            <v>Qt</v>
          </cell>
          <cell r="H54">
            <v>328.48056537102474</v>
          </cell>
          <cell r="I54" t="str">
            <v>m'/hari</v>
          </cell>
          <cell r="L54" t="str">
            <v>F.</v>
          </cell>
          <cell r="N54" t="str">
            <v>HARGA SATUAN PEKERJAAN  ( D + E )</v>
          </cell>
          <cell r="U54">
            <v>408340.01912136102</v>
          </cell>
        </row>
        <row r="55">
          <cell r="C55" t="str">
            <v>Koefisien Tenaga / M3   :</v>
          </cell>
          <cell r="L55" t="str">
            <v>Note: 1</v>
          </cell>
          <cell r="N55" t="str">
            <v>SATUAN dapat berdasarkan atas jam operasi untuk Tenaga Kerja dan Peralatan, volume dan/atau ukuran</v>
          </cell>
        </row>
        <row r="56">
          <cell r="D56" t="str">
            <v>-  Mandor</v>
          </cell>
          <cell r="E56" t="str">
            <v>= (Tk x M) : Qt</v>
          </cell>
          <cell r="G56" t="str">
            <v>(L03)</v>
          </cell>
          <cell r="H56">
            <v>2.131024096385542E-2</v>
          </cell>
          <cell r="I56" t="str">
            <v>jam</v>
          </cell>
          <cell r="N56" t="str">
            <v>berat untuk bahan-bahan.</v>
          </cell>
        </row>
        <row r="57">
          <cell r="D57" t="str">
            <v>-  Tukang</v>
          </cell>
          <cell r="E57" t="str">
            <v>= (Tk x Pt) : Qt</v>
          </cell>
          <cell r="G57" t="str">
            <v>(L02)</v>
          </cell>
          <cell r="H57">
            <v>2.131024096385542E-2</v>
          </cell>
          <cell r="I57" t="str">
            <v>jam</v>
          </cell>
          <cell r="L57">
            <v>2</v>
          </cell>
          <cell r="N57" t="str">
            <v>Kuantitas satuan adalah kuantitas setiap komponen untuk menyelesaikan satu satuan pekerjaan dari nomor</v>
          </cell>
        </row>
        <row r="58">
          <cell r="D58" t="str">
            <v>-  Pekerja</v>
          </cell>
          <cell r="E58" t="str">
            <v>= (Tk x P) : Qt</v>
          </cell>
          <cell r="G58" t="str">
            <v>(L01)</v>
          </cell>
          <cell r="H58">
            <v>0.1065512048192771</v>
          </cell>
          <cell r="I58" t="str">
            <v>jam</v>
          </cell>
          <cell r="N58" t="str">
            <v>mata pembayaran.</v>
          </cell>
        </row>
        <row r="59">
          <cell r="L59">
            <v>3</v>
          </cell>
          <cell r="N59" t="str">
            <v>Biaya satuan untuk peralatan sudah termasuk bahan bakar, bahan habis dipakai dan operator.</v>
          </cell>
        </row>
        <row r="60">
          <cell r="L60">
            <v>4</v>
          </cell>
          <cell r="N60" t="str">
            <v>Biaya satuan sudah termasuk pengeluaran untuk seluruh pajak yang berkaitan (tetapi tidak termasuk PPN</v>
          </cell>
        </row>
        <row r="61">
          <cell r="J61" t="str">
            <v>Berlanjut ke hal. berikut.</v>
          </cell>
          <cell r="N61" t="str">
            <v>yang dibayar dari kontrak) dan biaya-biaya lainnya.</v>
          </cell>
        </row>
        <row r="62">
          <cell r="A62" t="str">
            <v>ITEM PEMBAYARAN NO.</v>
          </cell>
          <cell r="D62" t="str">
            <v>:  8.4. (7)</v>
          </cell>
          <cell r="J62" t="str">
            <v>Analisa EI-847</v>
          </cell>
        </row>
        <row r="63">
          <cell r="A63" t="str">
            <v>JENIS PEKERJAAN</v>
          </cell>
          <cell r="D63" t="str">
            <v>:  Rel Pengaman</v>
          </cell>
        </row>
        <row r="64">
          <cell r="A64" t="str">
            <v>SATUAN PEMBAYARAN</v>
          </cell>
          <cell r="D64" t="str">
            <v>:  M'</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A70" t="str">
            <v>4.</v>
          </cell>
          <cell r="C70" t="str">
            <v>HARGA DASAR SATUAN UPAH, BAHAN DAN ALAT</v>
          </cell>
        </row>
        <row r="71">
          <cell r="C71" t="str">
            <v>Lihat lampiran.</v>
          </cell>
        </row>
        <row r="73">
          <cell r="A73" t="str">
            <v>5.</v>
          </cell>
          <cell r="C73" t="str">
            <v>ANALISA HARGA SATUAN PEKERJAAN</v>
          </cell>
        </row>
        <row r="74">
          <cell r="C74" t="str">
            <v>Lihat perhitungan dalam FORMULIR STANDAR UNTUK</v>
          </cell>
        </row>
        <row r="75">
          <cell r="C75" t="str">
            <v>PEREKEMAN ANALISA MASING-MASING HARGA</v>
          </cell>
        </row>
        <row r="76">
          <cell r="C76" t="str">
            <v>SATUAN.</v>
          </cell>
        </row>
        <row r="77">
          <cell r="C77" t="str">
            <v>Didapat Harga Satuan Pekerjaan :</v>
          </cell>
        </row>
        <row r="79">
          <cell r="C79" t="str">
            <v xml:space="preserve">Rp.  </v>
          </cell>
          <cell r="D79">
            <v>408340.01912136102</v>
          </cell>
          <cell r="E79" t="str">
            <v xml:space="preserve"> / M'</v>
          </cell>
        </row>
        <row r="82">
          <cell r="A82" t="str">
            <v>6.</v>
          </cell>
          <cell r="C82" t="str">
            <v>MASA PELAKSANAAN YANG DIPERLUKAN</v>
          </cell>
        </row>
        <row r="83">
          <cell r="C83" t="str">
            <v>Masa Pelaksanaan :</v>
          </cell>
          <cell r="D83" t="str">
            <v>. . . . . . . . . . .</v>
          </cell>
          <cell r="E83" t="str">
            <v>bulan</v>
          </cell>
        </row>
        <row r="85">
          <cell r="A85" t="str">
            <v>7.</v>
          </cell>
          <cell r="C85" t="str">
            <v>VOLUME PEKERJAAN YANG DIPERLUKAN</v>
          </cell>
        </row>
        <row r="86">
          <cell r="C86" t="str">
            <v>Volume pekerjaan  :</v>
          </cell>
          <cell r="D86" t="e">
            <v>#REF!</v>
          </cell>
          <cell r="E86" t="str">
            <v>M'</v>
          </cell>
        </row>
        <row r="123">
          <cell r="A123" t="str">
            <v>ITEM PEMBAYARAN NO.</v>
          </cell>
          <cell r="D123" t="str">
            <v>:  8.4. (5)</v>
          </cell>
          <cell r="J123" t="str">
            <v>Analisa EI-845</v>
          </cell>
          <cell r="T123" t="str">
            <v>Analisa EI-845</v>
          </cell>
        </row>
        <row r="124">
          <cell r="A124" t="str">
            <v>JENIS PEKERJAAN</v>
          </cell>
          <cell r="D124" t="str">
            <v>:  Patok Pengarah</v>
          </cell>
        </row>
        <row r="125">
          <cell r="A125" t="str">
            <v>SATUAN PEMBAYARAN</v>
          </cell>
          <cell r="D125" t="str">
            <v>:  BH</v>
          </cell>
          <cell r="H125" t="str">
            <v xml:space="preserve">        URAIAN ANALISA HARGA SATUAN</v>
          </cell>
          <cell r="L125" t="str">
            <v>FORMULIR STANDAR UNTUK</v>
          </cell>
        </row>
        <row r="126">
          <cell r="L126" t="str">
            <v>PEREKAMAN ANALISA MASING-MASING HARGA SATUAN</v>
          </cell>
        </row>
        <row r="127">
          <cell r="L127">
            <v>0</v>
          </cell>
        </row>
        <row r="128">
          <cell r="A128" t="str">
            <v>No.</v>
          </cell>
          <cell r="C128" t="str">
            <v>U R A I A N</v>
          </cell>
          <cell r="G128" t="str">
            <v>KODE</v>
          </cell>
          <cell r="H128" t="str">
            <v>KOEF.</v>
          </cell>
          <cell r="I128" t="str">
            <v>SATUAN</v>
          </cell>
          <cell r="J128" t="str">
            <v>KETERANGAN</v>
          </cell>
        </row>
        <row r="130">
          <cell r="L130" t="str">
            <v>PROYEK</v>
          </cell>
          <cell r="O130" t="str">
            <v xml:space="preserve">: </v>
          </cell>
        </row>
        <row r="131">
          <cell r="A131" t="str">
            <v>I.</v>
          </cell>
          <cell r="C131" t="str">
            <v>ASUMSI</v>
          </cell>
          <cell r="L131" t="str">
            <v>No. PAKET KONTRAK</v>
          </cell>
          <cell r="O131" t="str">
            <v xml:space="preserve">: </v>
          </cell>
        </row>
        <row r="132">
          <cell r="A132">
            <v>1</v>
          </cell>
          <cell r="C132" t="str">
            <v>Menggunakan cara manual</v>
          </cell>
          <cell r="L132" t="str">
            <v>NAMA PAKET</v>
          </cell>
          <cell r="O132" t="str">
            <v>: Pemb. Jembatan Kampar</v>
          </cell>
        </row>
        <row r="133">
          <cell r="A133">
            <v>2</v>
          </cell>
          <cell r="C133" t="str">
            <v>Lokasi pekerjaan : sepanjang jalan</v>
          </cell>
          <cell r="L133" t="str">
            <v>PROP / KAB / KOTA</v>
          </cell>
          <cell r="O133" t="str">
            <v>: Sumbar/Limapuluh Kota</v>
          </cell>
        </row>
        <row r="134">
          <cell r="A134">
            <v>3</v>
          </cell>
          <cell r="C134" t="str">
            <v>Bahan dasar (patok beton cetak, dll) diangkut dengan</v>
          </cell>
          <cell r="L134" t="str">
            <v>ITEM PEMBAYARAN NO.</v>
          </cell>
          <cell r="O134" t="str">
            <v>:  8.4. (5)</v>
          </cell>
          <cell r="R134" t="str">
            <v>PERKIRAAN VOL. PEK.</v>
          </cell>
          <cell r="T134" t="str">
            <v>:</v>
          </cell>
          <cell r="U134" t="e">
            <v>#REF!</v>
          </cell>
        </row>
        <row r="135">
          <cell r="C135" t="str">
            <v>Truk ke lokasi pekerjaan</v>
          </cell>
          <cell r="L135" t="str">
            <v>JENIS PEKERJAAN</v>
          </cell>
          <cell r="O135" t="str">
            <v>:  Patok Pengarah</v>
          </cell>
          <cell r="R135" t="str">
            <v>TOTAL HARGA (Rp.)</v>
          </cell>
          <cell r="T135" t="str">
            <v>:</v>
          </cell>
          <cell r="U135" t="e">
            <v>#REF!</v>
          </cell>
        </row>
        <row r="136">
          <cell r="A136">
            <v>4</v>
          </cell>
          <cell r="C136" t="str">
            <v>Jarak rata-rata Base camp ke lokasi pekerjaan</v>
          </cell>
          <cell r="G136" t="str">
            <v>L</v>
          </cell>
          <cell r="H136">
            <v>0.75</v>
          </cell>
          <cell r="I136" t="str">
            <v>KM</v>
          </cell>
          <cell r="L136" t="str">
            <v>SATUAN PEMBAYARAN</v>
          </cell>
          <cell r="O136" t="str">
            <v>:  BH</v>
          </cell>
          <cell r="R136" t="str">
            <v>% THD. BIAYA PROYEK</v>
          </cell>
          <cell r="T136" t="str">
            <v>:</v>
          </cell>
          <cell r="U136" t="e">
            <v>#REF!</v>
          </cell>
        </row>
        <row r="137">
          <cell r="A137">
            <v>5</v>
          </cell>
          <cell r="C137" t="str">
            <v>Jam kerja efektif per-hari</v>
          </cell>
          <cell r="G137" t="str">
            <v>Tk</v>
          </cell>
          <cell r="H137">
            <v>7</v>
          </cell>
          <cell r="I137" t="str">
            <v>jam</v>
          </cell>
        </row>
        <row r="138">
          <cell r="A138">
            <v>6</v>
          </cell>
          <cell r="C138" t="str">
            <v>Faktor kehilangan bahan</v>
          </cell>
          <cell r="G138" t="str">
            <v>Fh</v>
          </cell>
          <cell r="H138">
            <v>1.05</v>
          </cell>
          <cell r="I138" t="str">
            <v>-</v>
          </cell>
        </row>
        <row r="139">
          <cell r="A139">
            <v>7</v>
          </cell>
          <cell r="C139" t="str">
            <v>Tulangan praktis</v>
          </cell>
          <cell r="G139" t="str">
            <v>Rc</v>
          </cell>
          <cell r="H139">
            <v>150</v>
          </cell>
          <cell r="I139" t="str">
            <v>Kg/M3</v>
          </cell>
          <cell r="Q139" t="str">
            <v>PERKIRAAN</v>
          </cell>
          <cell r="R139" t="str">
            <v>HARGA</v>
          </cell>
          <cell r="S139" t="str">
            <v>JUMLAH</v>
          </cell>
        </row>
        <row r="140">
          <cell r="L140" t="str">
            <v>NO.</v>
          </cell>
          <cell r="N140" t="str">
            <v>KOMPONEN</v>
          </cell>
          <cell r="P140" t="str">
            <v>SATUAN</v>
          </cell>
          <cell r="Q140" t="str">
            <v>KUANTITAS</v>
          </cell>
          <cell r="R140" t="str">
            <v>SATUAN</v>
          </cell>
          <cell r="S140" t="str">
            <v>HARGA</v>
          </cell>
        </row>
        <row r="141">
          <cell r="A141" t="str">
            <v>II.</v>
          </cell>
          <cell r="C141" t="str">
            <v>URUTAN KERJA</v>
          </cell>
          <cell r="R141" t="str">
            <v>(Rp.)</v>
          </cell>
          <cell r="S141" t="str">
            <v>(Rp.)</v>
          </cell>
        </row>
        <row r="142">
          <cell r="A142">
            <v>1</v>
          </cell>
          <cell r="C142" t="str">
            <v>Patok ditanam di tepi luar bahu jalan sesuai dengan</v>
          </cell>
        </row>
        <row r="143">
          <cell r="C143" t="str">
            <v>gambar rencana dan di-cat</v>
          </cell>
        </row>
        <row r="144">
          <cell r="L144" t="str">
            <v>A.</v>
          </cell>
          <cell r="N144" t="str">
            <v>TENAGA</v>
          </cell>
        </row>
        <row r="145">
          <cell r="A145" t="str">
            <v>III.</v>
          </cell>
          <cell r="C145" t="str">
            <v>PEMAKAIAN BAHAN, ALAT DAN TENAGA</v>
          </cell>
        </row>
        <row r="146">
          <cell r="A146" t="str">
            <v xml:space="preserve">   1.</v>
          </cell>
          <cell r="C146" t="str">
            <v>BAHAN</v>
          </cell>
          <cell r="L146" t="str">
            <v>1.</v>
          </cell>
          <cell r="N146" t="str">
            <v>Pekerja Biasa</v>
          </cell>
          <cell r="O146" t="str">
            <v>(L01)</v>
          </cell>
          <cell r="P146" t="str">
            <v>jam</v>
          </cell>
          <cell r="Q146">
            <v>0.52048192771084345</v>
          </cell>
          <cell r="R146">
            <v>4500</v>
          </cell>
          <cell r="U146">
            <v>2342.1686746987957</v>
          </cell>
        </row>
        <row r="147">
          <cell r="A147" t="str">
            <v>1.a.</v>
          </cell>
          <cell r="C147" t="str">
            <v>Beton K-250</v>
          </cell>
          <cell r="D147" t="str">
            <v>=  (0.15 x 0.15 x 1.50) x Fh</v>
          </cell>
          <cell r="G147" t="str">
            <v>(M38)</v>
          </cell>
          <cell r="H147">
            <v>3.5437500000000011E-2</v>
          </cell>
          <cell r="I147" t="str">
            <v>M3</v>
          </cell>
          <cell r="L147" t="str">
            <v>2.</v>
          </cell>
          <cell r="N147" t="str">
            <v>Tukang</v>
          </cell>
          <cell r="O147" t="str">
            <v>(L02)</v>
          </cell>
          <cell r="P147" t="str">
            <v>jam</v>
          </cell>
          <cell r="Q147">
            <v>0.26024096385542173</v>
          </cell>
          <cell r="R147">
            <v>7000</v>
          </cell>
          <cell r="U147">
            <v>1821.6867469879521</v>
          </cell>
        </row>
        <row r="148">
          <cell r="A148" t="str">
            <v>1.b.</v>
          </cell>
          <cell r="C148" t="str">
            <v>Baja Tulangan</v>
          </cell>
          <cell r="G148" t="str">
            <v>(M39)</v>
          </cell>
          <cell r="H148">
            <v>5.5814062500000023</v>
          </cell>
          <cell r="I148" t="str">
            <v>Kg</v>
          </cell>
          <cell r="L148" t="str">
            <v>3.</v>
          </cell>
          <cell r="N148" t="str">
            <v>Mandor</v>
          </cell>
          <cell r="O148" t="str">
            <v>(L03)</v>
          </cell>
          <cell r="P148" t="str">
            <v>jam</v>
          </cell>
          <cell r="Q148">
            <v>6.5060240963855431E-2</v>
          </cell>
          <cell r="R148">
            <v>7500</v>
          </cell>
          <cell r="U148">
            <v>487.95180722891575</v>
          </cell>
        </row>
        <row r="149">
          <cell r="A149" t="str">
            <v>1.c.</v>
          </cell>
          <cell r="C149" t="str">
            <v>Cat, dan material lainnya</v>
          </cell>
          <cell r="G149" t="str">
            <v>-</v>
          </cell>
          <cell r="I149" t="str">
            <v>Ls</v>
          </cell>
        </row>
        <row r="150">
          <cell r="Q150" t="str">
            <v xml:space="preserve">JUMLAH HARGA TENAGA   </v>
          </cell>
          <cell r="U150">
            <v>4651.8072289156635</v>
          </cell>
        </row>
        <row r="151">
          <cell r="A151" t="str">
            <v>2.</v>
          </cell>
          <cell r="C151" t="str">
            <v>ALAT</v>
          </cell>
        </row>
        <row r="152">
          <cell r="A152" t="str">
            <v>2.a.</v>
          </cell>
          <cell r="C152" t="str">
            <v>DUMP TRUCK</v>
          </cell>
          <cell r="G152" t="str">
            <v>(E08)</v>
          </cell>
          <cell r="L152" t="str">
            <v>B.</v>
          </cell>
          <cell r="N152" t="str">
            <v>BAHAN</v>
          </cell>
        </row>
        <row r="153">
          <cell r="A153" t="str">
            <v>Jenis</v>
          </cell>
          <cell r="B153" t="str">
            <v>:</v>
          </cell>
          <cell r="C153" t="str">
            <v>Kapasitas 1 kali Angkut</v>
          </cell>
          <cell r="G153" t="str">
            <v>Cp</v>
          </cell>
          <cell r="H153">
            <v>15</v>
          </cell>
          <cell r="I153" t="str">
            <v>Buah</v>
          </cell>
        </row>
        <row r="154">
          <cell r="A154" t="str">
            <v>Lokasi</v>
          </cell>
          <cell r="B154" t="str">
            <v>:</v>
          </cell>
          <cell r="C154" t="str">
            <v>Faktor Efisiensi Alat</v>
          </cell>
          <cell r="G154" t="str">
            <v>Fa</v>
          </cell>
          <cell r="H154">
            <v>0.83</v>
          </cell>
          <cell r="I154" t="str">
            <v>-</v>
          </cell>
          <cell r="L154" t="str">
            <v>1.</v>
          </cell>
          <cell r="N154" t="str">
            <v>Beton K-250</v>
          </cell>
          <cell r="O154" t="str">
            <v>(M38)</v>
          </cell>
          <cell r="P154" t="str">
            <v>M3</v>
          </cell>
          <cell r="Q154">
            <v>3.5437500000000011E-2</v>
          </cell>
          <cell r="R154">
            <v>857689.04482814274</v>
          </cell>
          <cell r="U154">
            <v>30394.355526097319</v>
          </cell>
        </row>
        <row r="155">
          <cell r="A155" t="str">
            <v>Tujuan</v>
          </cell>
          <cell r="B155" t="str">
            <v>:</v>
          </cell>
          <cell r="C155" t="str">
            <v>Waktu Siklus  :</v>
          </cell>
          <cell r="G155" t="str">
            <v>Ts</v>
          </cell>
          <cell r="L155" t="str">
            <v>2.</v>
          </cell>
          <cell r="N155" t="str">
            <v>Baja Tulangan</v>
          </cell>
          <cell r="O155" t="str">
            <v>(M39)</v>
          </cell>
          <cell r="P155" t="str">
            <v>Kg</v>
          </cell>
          <cell r="Q155">
            <v>5.5814062500000023</v>
          </cell>
          <cell r="R155">
            <v>9904.1666666666661</v>
          </cell>
          <cell r="U155">
            <v>55279.177734375022</v>
          </cell>
        </row>
        <row r="156">
          <cell r="C156" t="str">
            <v>- Memuat</v>
          </cell>
          <cell r="D156" t="str">
            <v xml:space="preserve"> =  atur, ikat, dll.</v>
          </cell>
          <cell r="G156" t="str">
            <v>T1</v>
          </cell>
          <cell r="H156">
            <v>20</v>
          </cell>
          <cell r="I156" t="str">
            <v>menit</v>
          </cell>
          <cell r="L156" t="str">
            <v>3.</v>
          </cell>
          <cell r="N156" t="str">
            <v>Cat, dan material lainnya</v>
          </cell>
          <cell r="P156" t="str">
            <v>Ls</v>
          </cell>
          <cell r="Q156">
            <v>1</v>
          </cell>
          <cell r="R156">
            <v>2000</v>
          </cell>
          <cell r="U156">
            <v>2000</v>
          </cell>
        </row>
        <row r="157">
          <cell r="C157" t="str">
            <v>- Angkut</v>
          </cell>
          <cell r="D157" t="str">
            <v xml:space="preserve"> =  (2 x L : 25 Km/Jam) x 60 menit</v>
          </cell>
          <cell r="G157" t="str">
            <v>T2</v>
          </cell>
          <cell r="H157">
            <v>3.5999999999999996</v>
          </cell>
          <cell r="I157" t="str">
            <v>menit</v>
          </cell>
        </row>
        <row r="158">
          <cell r="C158" t="str">
            <v>- Menurunkan</v>
          </cell>
          <cell r="D158" t="str">
            <v xml:space="preserve"> =  Rata-rata 1 menit / buah</v>
          </cell>
          <cell r="G158" t="str">
            <v>T3</v>
          </cell>
          <cell r="H158">
            <v>15</v>
          </cell>
          <cell r="I158" t="str">
            <v>menit</v>
          </cell>
        </row>
        <row r="159">
          <cell r="A159" t="str">
            <v>No.</v>
          </cell>
          <cell r="B159" t="str">
            <v>URAIAN</v>
          </cell>
          <cell r="C159" t="str">
            <v>- Lain-lain</v>
          </cell>
          <cell r="D159" t="str">
            <v xml:space="preserve"> =  geser, atur, tunggu, dll.</v>
          </cell>
          <cell r="E159" t="str">
            <v>KODE</v>
          </cell>
          <cell r="F159" t="str">
            <v>KOEF.</v>
          </cell>
          <cell r="G159" t="str">
            <v>T4</v>
          </cell>
          <cell r="H159">
            <v>10</v>
          </cell>
          <cell r="I159" t="str">
            <v>menit</v>
          </cell>
        </row>
        <row r="160">
          <cell r="G160" t="str">
            <v>Ts</v>
          </cell>
          <cell r="H160">
            <v>48.6</v>
          </cell>
          <cell r="I160" t="str">
            <v>menit</v>
          </cell>
          <cell r="Q160" t="str">
            <v xml:space="preserve">JUMLAH HARGA BAHAN   </v>
          </cell>
          <cell r="U160">
            <v>87673.533260472337</v>
          </cell>
        </row>
        <row r="162">
          <cell r="A162" t="str">
            <v>I.</v>
          </cell>
          <cell r="C162" t="str">
            <v>Kap. Prod. / Jam  =</v>
          </cell>
          <cell r="D162" t="str">
            <v>Cp x Fa</v>
          </cell>
          <cell r="G162" t="str">
            <v>Q1</v>
          </cell>
          <cell r="H162">
            <v>15.370370370370368</v>
          </cell>
          <cell r="I162" t="str">
            <v>Buah</v>
          </cell>
          <cell r="L162" t="str">
            <v>C.</v>
          </cell>
          <cell r="N162" t="str">
            <v>PERALATAN</v>
          </cell>
        </row>
        <row r="163">
          <cell r="A163">
            <v>1</v>
          </cell>
          <cell r="C163" t="str">
            <v>Menggunakan alat berat</v>
          </cell>
          <cell r="D163" t="str">
            <v>Ts : 60</v>
          </cell>
        </row>
        <row r="164">
          <cell r="A164">
            <v>2</v>
          </cell>
          <cell r="C164" t="str">
            <v>Kondisi Jalan   :  sedang / baik</v>
          </cell>
          <cell r="L164" t="str">
            <v>1.</v>
          </cell>
          <cell r="N164" t="str">
            <v>Dump Truck</v>
          </cell>
          <cell r="O164" t="str">
            <v>(E08)</v>
          </cell>
          <cell r="P164" t="str">
            <v>Jam</v>
          </cell>
          <cell r="Q164">
            <v>6.5060240963855431E-2</v>
          </cell>
          <cell r="R164">
            <v>97984.236669533435</v>
          </cell>
          <cell r="U164">
            <v>6374.8780483792843</v>
          </cell>
        </row>
        <row r="165">
          <cell r="A165">
            <v>3</v>
          </cell>
          <cell r="C165" t="str">
            <v>Koefisien Alat / Buah   =  1  :  Q1</v>
          </cell>
          <cell r="E165" t="str">
            <v>L</v>
          </cell>
          <cell r="F165">
            <v>1</v>
          </cell>
          <cell r="G165" t="str">
            <v>(E08)</v>
          </cell>
          <cell r="H165">
            <v>6.5060240963855431E-2</v>
          </cell>
          <cell r="I165" t="str">
            <v>Jam</v>
          </cell>
          <cell r="L165" t="str">
            <v>2.</v>
          </cell>
          <cell r="N165" t="str">
            <v>Alat Bantu</v>
          </cell>
          <cell r="P165" t="str">
            <v>Ls</v>
          </cell>
          <cell r="Q165">
            <v>1</v>
          </cell>
          <cell r="R165">
            <v>1000</v>
          </cell>
          <cell r="U165">
            <v>1000</v>
          </cell>
        </row>
        <row r="166">
          <cell r="A166">
            <v>4</v>
          </cell>
          <cell r="C166" t="str">
            <v>Harga satuan batu kali di Quarry</v>
          </cell>
          <cell r="E166" t="str">
            <v>RpM02</v>
          </cell>
          <cell r="F166">
            <v>1</v>
          </cell>
          <cell r="G166" t="str">
            <v>M3</v>
          </cell>
          <cell r="H166">
            <v>75000</v>
          </cell>
        </row>
        <row r="167">
          <cell r="A167" t="str">
            <v>2.b.</v>
          </cell>
          <cell r="C167" t="str">
            <v>ALAT BANTU</v>
          </cell>
          <cell r="E167" t="str">
            <v>RpE10</v>
          </cell>
          <cell r="F167">
            <v>1</v>
          </cell>
          <cell r="G167" t="str">
            <v>Jam</v>
          </cell>
          <cell r="H167">
            <v>217187.71285745001</v>
          </cell>
        </row>
        <row r="168">
          <cell r="A168">
            <v>6</v>
          </cell>
          <cell r="C168" t="str">
            <v>- Pacul / Sekop</v>
          </cell>
          <cell r="D168" t="str">
            <v>=  4  buah</v>
          </cell>
          <cell r="E168" t="str">
            <v>RpE08</v>
          </cell>
          <cell r="F168">
            <v>1</v>
          </cell>
          <cell r="G168" t="str">
            <v>Jam</v>
          </cell>
          <cell r="H168">
            <v>97984.236669533435</v>
          </cell>
        </row>
        <row r="170">
          <cell r="A170" t="str">
            <v>II.</v>
          </cell>
          <cell r="C170" t="str">
            <v>URUTAN KERJA</v>
          </cell>
        </row>
        <row r="171">
          <cell r="A171" t="str">
            <v>3.</v>
          </cell>
          <cell r="C171" t="str">
            <v>TENAGA</v>
          </cell>
        </row>
        <row r="172">
          <cell r="A172">
            <v>2</v>
          </cell>
          <cell r="C172" t="str">
            <v>Produksi pasang patok pengarah / hari  =  Tk x Q1</v>
          </cell>
          <cell r="G172" t="str">
            <v>Qt</v>
          </cell>
          <cell r="H172">
            <v>107.59259259259258</v>
          </cell>
          <cell r="I172" t="str">
            <v>Buah</v>
          </cell>
          <cell r="Q172" t="str">
            <v xml:space="preserve">JUMLAH HARGA PERALATAN   </v>
          </cell>
          <cell r="U172">
            <v>7374.8780483792843</v>
          </cell>
        </row>
        <row r="173">
          <cell r="C173" t="str">
            <v>Kebutuhan tenaga :</v>
          </cell>
          <cell r="D173" t="str">
            <v>- Mandor</v>
          </cell>
          <cell r="G173" t="str">
            <v>M</v>
          </cell>
          <cell r="H173">
            <v>1</v>
          </cell>
          <cell r="I173" t="str">
            <v>orang</v>
          </cell>
        </row>
        <row r="174">
          <cell r="A174">
            <v>3</v>
          </cell>
          <cell r="C174" t="str">
            <v>Dump Truck mengangkut batu kali ke</v>
          </cell>
          <cell r="D174" t="str">
            <v>- Tukang</v>
          </cell>
          <cell r="G174" t="str">
            <v>Tb</v>
          </cell>
          <cell r="H174">
            <v>4</v>
          </cell>
          <cell r="I174" t="str">
            <v>orang</v>
          </cell>
          <cell r="L174" t="str">
            <v>D.</v>
          </cell>
          <cell r="N174" t="str">
            <v>JUMLAH HARGA TENAGA, BAHAN DAN PERALATAN  ( A + B + C )</v>
          </cell>
          <cell r="U174">
            <v>99700.218537767287</v>
          </cell>
        </row>
        <row r="175">
          <cell r="C175" t="str">
            <v>lokasi pekerjaan</v>
          </cell>
          <cell r="D175" t="str">
            <v>- Pekerja</v>
          </cell>
          <cell r="G175" t="str">
            <v>P</v>
          </cell>
          <cell r="H175">
            <v>8</v>
          </cell>
          <cell r="I175" t="str">
            <v>orang</v>
          </cell>
          <cell r="L175" t="str">
            <v>E.</v>
          </cell>
          <cell r="N175" t="str">
            <v>OVERHEAD &amp; PROFIT</v>
          </cell>
          <cell r="P175">
            <v>10</v>
          </cell>
          <cell r="Q175" t="str">
            <v>%  x  D</v>
          </cell>
          <cell r="U175">
            <v>9970.0218537767287</v>
          </cell>
        </row>
        <row r="176">
          <cell r="C176" t="str">
            <v>Koefisien Tenaga / M3   :</v>
          </cell>
          <cell r="L176" t="str">
            <v>F.</v>
          </cell>
          <cell r="N176" t="str">
            <v>HARGA SATUAN PEKERJAAN  ( D + E )</v>
          </cell>
          <cell r="U176">
            <v>109670.24039154401</v>
          </cell>
        </row>
        <row r="177">
          <cell r="A177" t="str">
            <v>III.</v>
          </cell>
          <cell r="C177" t="str">
            <v>PERHITUNGAN</v>
          </cell>
          <cell r="D177" t="str">
            <v>-  Mandor</v>
          </cell>
          <cell r="E177" t="str">
            <v>= (Tk x M) : Qt</v>
          </cell>
          <cell r="G177" t="str">
            <v>(L03)</v>
          </cell>
          <cell r="H177">
            <v>6.5060240963855431E-2</v>
          </cell>
          <cell r="I177" t="str">
            <v>jam</v>
          </cell>
          <cell r="L177" t="str">
            <v>Note: 1</v>
          </cell>
          <cell r="N177" t="str">
            <v>SATUAN dapat berdasarkan atas jam operasi untuk Tenaga Kerja dan Peralatan, volume dan/atau ukuran</v>
          </cell>
        </row>
        <row r="178">
          <cell r="D178" t="str">
            <v>-  Tukang</v>
          </cell>
          <cell r="E178" t="str">
            <v>= (Tk x Tb) : Qt</v>
          </cell>
          <cell r="G178" t="str">
            <v>(L02)</v>
          </cell>
          <cell r="H178">
            <v>0.26024096385542173</v>
          </cell>
          <cell r="I178" t="str">
            <v>jam</v>
          </cell>
          <cell r="N178" t="str">
            <v>berat untuk bahan-bahan.</v>
          </cell>
        </row>
        <row r="179">
          <cell r="C179" t="str">
            <v>EXCAVATOR</v>
          </cell>
          <cell r="D179" t="str">
            <v>-  Pekerja</v>
          </cell>
          <cell r="E179" t="str">
            <v>= (Tk x P) : Qt</v>
          </cell>
          <cell r="G179" t="str">
            <v>(L01)</v>
          </cell>
          <cell r="H179">
            <v>0.52048192771084345</v>
          </cell>
          <cell r="I179" t="str">
            <v>jam</v>
          </cell>
          <cell r="L179">
            <v>2</v>
          </cell>
          <cell r="N179" t="str">
            <v>Kuantitas satuan adalah kuantitas setiap komponen untuk menyelesaikan satu satuan pekerjaan dari nomor</v>
          </cell>
        </row>
        <row r="180">
          <cell r="C180" t="str">
            <v>Kapasitas Bucket</v>
          </cell>
          <cell r="E180" t="str">
            <v>V</v>
          </cell>
          <cell r="F180">
            <v>0.5</v>
          </cell>
          <cell r="G180" t="str">
            <v>M3</v>
          </cell>
          <cell r="N180" t="str">
            <v>mata pembayaran.</v>
          </cell>
        </row>
        <row r="181">
          <cell r="C181" t="str">
            <v>Faktor Bucket</v>
          </cell>
          <cell r="E181" t="str">
            <v>Fb</v>
          </cell>
          <cell r="F181">
            <v>0.75</v>
          </cell>
          <cell r="G181" t="str">
            <v>-</v>
          </cell>
          <cell r="L181">
            <v>3</v>
          </cell>
          <cell r="N181" t="str">
            <v>Biaya satuan untuk peralatan sudah termasuk bahan bakar, bahan habis dipakai dan operator.</v>
          </cell>
        </row>
        <row r="182">
          <cell r="C182" t="str">
            <v>Faktor  Efisiensi alat</v>
          </cell>
          <cell r="E182" t="str">
            <v>Fa</v>
          </cell>
          <cell r="F182">
            <v>0.83</v>
          </cell>
          <cell r="G182" t="str">
            <v>-</v>
          </cell>
          <cell r="L182">
            <v>4</v>
          </cell>
          <cell r="N182" t="str">
            <v>Biaya satuan sudah termasuk pengeluaran untuk seluruh pajak yang berkaitan (tetapi tidak termasuk PPN</v>
          </cell>
        </row>
        <row r="183">
          <cell r="C183" t="str">
            <v>Waktu siklus</v>
          </cell>
          <cell r="E183" t="str">
            <v>Ts1</v>
          </cell>
          <cell r="J183" t="str">
            <v>Berlanjut ke hal. berikut.</v>
          </cell>
          <cell r="N183" t="str">
            <v>yang dibayar dari kontrak) dan biaya-biaya lainnya.</v>
          </cell>
        </row>
        <row r="184">
          <cell r="A184" t="str">
            <v>ITEM PEMBAYARAN NO.</v>
          </cell>
          <cell r="C184" t="str">
            <v>- Menggali / memuat</v>
          </cell>
          <cell r="D184" t="str">
            <v>:  8.4. (5)</v>
          </cell>
          <cell r="E184" t="str">
            <v>T1</v>
          </cell>
          <cell r="F184">
            <v>0.75</v>
          </cell>
          <cell r="G184" t="str">
            <v>menit</v>
          </cell>
          <cell r="J184" t="str">
            <v>Analisa EI-845</v>
          </cell>
        </row>
        <row r="185">
          <cell r="A185" t="str">
            <v>JENIS PEKERJAAN</v>
          </cell>
          <cell r="C185" t="str">
            <v>- Lain-lain</v>
          </cell>
          <cell r="D185" t="str">
            <v>:  Patok Pengarah</v>
          </cell>
          <cell r="E185" t="str">
            <v>T2</v>
          </cell>
          <cell r="F185">
            <v>0.5</v>
          </cell>
          <cell r="G185" t="str">
            <v>menit</v>
          </cell>
        </row>
        <row r="186">
          <cell r="A186" t="str">
            <v>SATUAN PEMBAYARAN</v>
          </cell>
          <cell r="D186" t="str">
            <v>:  BH</v>
          </cell>
          <cell r="E186" t="str">
            <v>Ts1</v>
          </cell>
          <cell r="F186">
            <v>1.25</v>
          </cell>
          <cell r="G186" t="str">
            <v>menit</v>
          </cell>
          <cell r="H186" t="str">
            <v xml:space="preserve">        URAIAN ANALISA HARGA SATUAN</v>
          </cell>
        </row>
        <row r="187">
          <cell r="C187" t="str">
            <v>Kap. Prod. / jam =</v>
          </cell>
          <cell r="J187" t="str">
            <v>Lanjutan</v>
          </cell>
        </row>
        <row r="188">
          <cell r="C188" t="str">
            <v>V  x Fb x Fa x 60</v>
          </cell>
          <cell r="E188" t="str">
            <v>Q1</v>
          </cell>
          <cell r="F188">
            <v>14.939999999999998</v>
          </cell>
          <cell r="G188" t="str">
            <v>M3 / Jam</v>
          </cell>
        </row>
        <row r="189">
          <cell r="A189" t="str">
            <v>No.</v>
          </cell>
          <cell r="C189" t="str">
            <v>U R A I A N</v>
          </cell>
          <cell r="G189" t="str">
            <v>KODE</v>
          </cell>
          <cell r="H189" t="str">
            <v>KOEF.</v>
          </cell>
          <cell r="I189" t="str">
            <v>SATUAN</v>
          </cell>
          <cell r="J189" t="str">
            <v>KETERANGAN</v>
          </cell>
        </row>
        <row r="191">
          <cell r="C191" t="str">
            <v>Biaya Excavator / M3  =  (1 : Q1) x RpE10</v>
          </cell>
          <cell r="E191" t="str">
            <v>Rp1</v>
          </cell>
          <cell r="F191">
            <v>14537.330177874835</v>
          </cell>
          <cell r="G191" t="str">
            <v>Rupiah</v>
          </cell>
        </row>
        <row r="192">
          <cell r="A192" t="str">
            <v>4.</v>
          </cell>
          <cell r="C192" t="str">
            <v>HARGA DASAR SATUAN UPAH, BAHAN DAN ALAT</v>
          </cell>
        </row>
        <row r="193">
          <cell r="C193" t="str">
            <v>Lihat lampiran.</v>
          </cell>
        </row>
        <row r="194">
          <cell r="C194" t="str">
            <v>DUMP TRUCK</v>
          </cell>
          <cell r="E194" t="str">
            <v>(E08)</v>
          </cell>
        </row>
        <row r="195">
          <cell r="A195" t="str">
            <v>5.</v>
          </cell>
          <cell r="C195" t="str">
            <v>ANALISA HARGA SATUAN PEKERJAAN</v>
          </cell>
          <cell r="E195" t="str">
            <v>V</v>
          </cell>
          <cell r="F195">
            <v>3.333333333333333</v>
          </cell>
          <cell r="G195" t="str">
            <v>M3</v>
          </cell>
        </row>
        <row r="196">
          <cell r="C196" t="str">
            <v>Lihat perhitungan dalam FORMULIR STANDAR UNTUK</v>
          </cell>
          <cell r="E196" t="str">
            <v>Fa</v>
          </cell>
          <cell r="F196">
            <v>0.83</v>
          </cell>
          <cell r="G196" t="str">
            <v>-</v>
          </cell>
        </row>
        <row r="197">
          <cell r="C197" t="str">
            <v>PEREKEMAN ANALISA MASING-MASING HARGA</v>
          </cell>
          <cell r="E197" t="str">
            <v>v1</v>
          </cell>
          <cell r="F197">
            <v>40</v>
          </cell>
          <cell r="G197" t="str">
            <v>KM/Jam</v>
          </cell>
        </row>
        <row r="198">
          <cell r="C198" t="str">
            <v>SATUAN.</v>
          </cell>
          <cell r="E198" t="str">
            <v>v2</v>
          </cell>
          <cell r="F198">
            <v>50</v>
          </cell>
          <cell r="G198" t="str">
            <v>KM/Jam</v>
          </cell>
        </row>
        <row r="199">
          <cell r="C199" t="str">
            <v>Didapat Harga Satuan Pekerjaan :</v>
          </cell>
          <cell r="E199" t="str">
            <v>Ts2</v>
          </cell>
        </row>
        <row r="200">
          <cell r="C200" t="str">
            <v>- Waktu tempuh isi  =  (L/v1) x 60</v>
          </cell>
          <cell r="E200" t="str">
            <v>T1</v>
          </cell>
          <cell r="F200">
            <v>1.5</v>
          </cell>
          <cell r="G200" t="str">
            <v>menit</v>
          </cell>
        </row>
        <row r="201">
          <cell r="C201" t="str">
            <v xml:space="preserve">Rp.  </v>
          </cell>
          <cell r="D201">
            <v>109670.24039154401</v>
          </cell>
          <cell r="E201" t="str">
            <v xml:space="preserve"> / Buah</v>
          </cell>
          <cell r="F201">
            <v>1.2</v>
          </cell>
          <cell r="G201" t="str">
            <v>menit</v>
          </cell>
        </row>
        <row r="202">
          <cell r="C202" t="str">
            <v>- Muat   =  (V/Q1) x 60</v>
          </cell>
          <cell r="E202" t="str">
            <v>T3</v>
          </cell>
          <cell r="F202">
            <v>13.386880856760376</v>
          </cell>
          <cell r="G202" t="str">
            <v>menit</v>
          </cell>
        </row>
        <row r="203">
          <cell r="C203" t="str">
            <v>- Lain-lain</v>
          </cell>
          <cell r="E203" t="str">
            <v>T4</v>
          </cell>
          <cell r="F203">
            <v>1</v>
          </cell>
          <cell r="G203" t="str">
            <v>menit</v>
          </cell>
        </row>
        <row r="204">
          <cell r="A204" t="str">
            <v>6.</v>
          </cell>
          <cell r="C204" t="str">
            <v>MASA PELAKSANAAN YANG DIPERLUKAN</v>
          </cell>
          <cell r="E204" t="str">
            <v>Ts2</v>
          </cell>
          <cell r="F204">
            <v>17.086880856760377</v>
          </cell>
          <cell r="G204" t="str">
            <v>menit</v>
          </cell>
        </row>
        <row r="205">
          <cell r="C205" t="str">
            <v>Masa Pelaksanaan :</v>
          </cell>
          <cell r="D205" t="str">
            <v>. . . . . . . . . . .</v>
          </cell>
          <cell r="E205" t="str">
            <v>bulan</v>
          </cell>
        </row>
        <row r="206">
          <cell r="H206" t="str">
            <v xml:space="preserve">Bersambung  </v>
          </cell>
        </row>
        <row r="207">
          <cell r="A207" t="str">
            <v>7.</v>
          </cell>
          <cell r="C207" t="str">
            <v>VOLUME PEKERJAAN YANG DIPERLUKAN</v>
          </cell>
        </row>
        <row r="208">
          <cell r="C208" t="str">
            <v>Volume pekerjaan  :</v>
          </cell>
          <cell r="D208" t="e">
            <v>#REF!</v>
          </cell>
          <cell r="E208" t="str">
            <v>Buah</v>
          </cell>
        </row>
        <row r="209">
          <cell r="A209" t="str">
            <v>Jenis</v>
          </cell>
          <cell r="B209" t="str">
            <v>:</v>
          </cell>
          <cell r="C209" t="str">
            <v>M02  -  Batu Kali</v>
          </cell>
        </row>
        <row r="210">
          <cell r="A210" t="str">
            <v>Lokasi</v>
          </cell>
          <cell r="B210" t="str">
            <v>:</v>
          </cell>
          <cell r="C210" t="str">
            <v>Quarry</v>
          </cell>
        </row>
        <row r="211">
          <cell r="A211" t="str">
            <v>Tujuan</v>
          </cell>
          <cell r="B211" t="str">
            <v>:</v>
          </cell>
          <cell r="C211" t="str">
            <v>Lokasi Pekerjaan</v>
          </cell>
        </row>
        <row r="213">
          <cell r="H213" t="str">
            <v xml:space="preserve">Lanjutan  </v>
          </cell>
        </row>
        <row r="214">
          <cell r="H214" t="str">
            <v>HARGA</v>
          </cell>
        </row>
        <row r="215">
          <cell r="A215" t="str">
            <v>No.</v>
          </cell>
          <cell r="B215" t="str">
            <v>URAIAN</v>
          </cell>
          <cell r="E215" t="str">
            <v>KODE</v>
          </cell>
          <cell r="F215" t="str">
            <v>KOEF.</v>
          </cell>
          <cell r="G215" t="str">
            <v>SATUAN</v>
          </cell>
          <cell r="H215" t="str">
            <v>SATUAN</v>
          </cell>
        </row>
        <row r="216">
          <cell r="H216" t="str">
            <v>(Rp.)</v>
          </cell>
        </row>
        <row r="218">
          <cell r="C218" t="str">
            <v>Kapasitas Produksi / Jam   =</v>
          </cell>
        </row>
        <row r="219">
          <cell r="C219" t="str">
            <v>V x Fa x 60</v>
          </cell>
          <cell r="E219" t="str">
            <v>Q2</v>
          </cell>
          <cell r="F219">
            <v>9.7150557431506019</v>
          </cell>
          <cell r="G219" t="str">
            <v>M3 / Jam</v>
          </cell>
        </row>
        <row r="220">
          <cell r="C220" t="str">
            <v>Ts2</v>
          </cell>
        </row>
        <row r="222">
          <cell r="C222" t="str">
            <v>Biaya Dump Truck / M3  =  (1 : Q2) x RpE08</v>
          </cell>
          <cell r="E222" t="str">
            <v>Rp2</v>
          </cell>
          <cell r="F222">
            <v>10085.813119354996</v>
          </cell>
          <cell r="G222" t="str">
            <v>Rupiah</v>
          </cell>
        </row>
        <row r="225">
          <cell r="A225" t="str">
            <v>IV.</v>
          </cell>
          <cell r="C225" t="str">
            <v>HARGA SATUAN DASAR BAHAN</v>
          </cell>
        </row>
        <row r="226">
          <cell r="C226" t="str">
            <v>DI LOKASI PEKERJAAN</v>
          </cell>
        </row>
        <row r="228">
          <cell r="C228" t="str">
            <v>Harga Satuan Dasar Batu kali   =</v>
          </cell>
        </row>
        <row r="230">
          <cell r="C230" t="str">
            <v>(  RpM02  +  Rp1  +  Rp2  )</v>
          </cell>
          <cell r="E230" t="str">
            <v>M02</v>
          </cell>
          <cell r="F230">
            <v>99623.143297229821</v>
          </cell>
          <cell r="G230" t="str">
            <v>Rupiah</v>
          </cell>
        </row>
        <row r="232">
          <cell r="C232" t="str">
            <v>Dibulatkan   :</v>
          </cell>
          <cell r="E232" t="str">
            <v>M02</v>
          </cell>
          <cell r="F232">
            <v>99600</v>
          </cell>
          <cell r="G232" t="str">
            <v>Rupiah</v>
          </cell>
        </row>
        <row r="245">
          <cell r="A245" t="str">
            <v>ITEM PEMBAYARAN NO.</v>
          </cell>
          <cell r="D245" t="str">
            <v>:  8.4. (6)</v>
          </cell>
          <cell r="J245" t="str">
            <v>Analisa EI-1022</v>
          </cell>
          <cell r="T245" t="str">
            <v>Analisa EI-1022</v>
          </cell>
        </row>
        <row r="246">
          <cell r="A246" t="str">
            <v>JENIS PEKERJAAN</v>
          </cell>
          <cell r="D246" t="str">
            <v>:  Patok Kilometer</v>
          </cell>
        </row>
        <row r="247">
          <cell r="A247" t="str">
            <v>SATUAN PEMBAYARAN</v>
          </cell>
          <cell r="D247" t="str">
            <v>:  BH</v>
          </cell>
          <cell r="H247" t="str">
            <v xml:space="preserve">        URAIAN ANALISA HARGA SATUAN</v>
          </cell>
          <cell r="L247" t="str">
            <v>FORMULIR STANDAR UNTUK</v>
          </cell>
        </row>
        <row r="248">
          <cell r="L248" t="str">
            <v>PEREKAMAN ANALISA MASING-MASING HARGA SATUAN</v>
          </cell>
        </row>
        <row r="249">
          <cell r="L249">
            <v>0</v>
          </cell>
        </row>
        <row r="250">
          <cell r="A250" t="str">
            <v>No.</v>
          </cell>
          <cell r="C250" t="str">
            <v>U R A I A N</v>
          </cell>
          <cell r="G250" t="str">
            <v>KODE</v>
          </cell>
          <cell r="H250" t="str">
            <v>KOEF.</v>
          </cell>
          <cell r="I250" t="str">
            <v>SATUAN</v>
          </cell>
          <cell r="J250" t="str">
            <v>KETERANGAN</v>
          </cell>
        </row>
        <row r="252">
          <cell r="L252" t="str">
            <v>PROYEK</v>
          </cell>
          <cell r="O252" t="str">
            <v xml:space="preserve">: </v>
          </cell>
        </row>
        <row r="253">
          <cell r="A253" t="str">
            <v>I.</v>
          </cell>
          <cell r="C253" t="str">
            <v>ASUMSI</v>
          </cell>
          <cell r="L253" t="str">
            <v>No. PAKET KONTRAK</v>
          </cell>
          <cell r="O253" t="str">
            <v xml:space="preserve">: </v>
          </cell>
        </row>
        <row r="254">
          <cell r="A254">
            <v>1</v>
          </cell>
          <cell r="C254" t="str">
            <v>Menggunakan cara manual</v>
          </cell>
          <cell r="L254" t="str">
            <v>NAMA PAKET</v>
          </cell>
          <cell r="O254" t="str">
            <v>: Pemb. Jembatan Kampar</v>
          </cell>
        </row>
        <row r="255">
          <cell r="A255">
            <v>2</v>
          </cell>
          <cell r="C255" t="str">
            <v>Lokasi pekerjaan : sepanjang jalan</v>
          </cell>
          <cell r="L255" t="str">
            <v>PROP / KAB / KOTA</v>
          </cell>
          <cell r="O255" t="str">
            <v>: Sumbar/Limapuluh Kota</v>
          </cell>
        </row>
        <row r="256">
          <cell r="A256">
            <v>3</v>
          </cell>
          <cell r="C256" t="str">
            <v>Bahan dasar (patok kilometer beton cetak)</v>
          </cell>
          <cell r="L256" t="str">
            <v>ITEM PEMBAYARAN NO.</v>
          </cell>
          <cell r="O256" t="str">
            <v>:  8.4. (6)</v>
          </cell>
          <cell r="R256" t="str">
            <v>PERKIRAAN VOL. PEK.</v>
          </cell>
          <cell r="T256" t="str">
            <v>:</v>
          </cell>
          <cell r="U256" t="e">
            <v>#REF!</v>
          </cell>
        </row>
        <row r="257">
          <cell r="C257" t="str">
            <v>diangkut dengan Truk ke lokasi pekerjaan</v>
          </cell>
          <cell r="L257" t="str">
            <v>JENIS PEKERJAAN</v>
          </cell>
          <cell r="O257" t="str">
            <v>:  Patok Kilometer</v>
          </cell>
          <cell r="R257" t="str">
            <v>TOTAL HARGA (Rp.)</v>
          </cell>
          <cell r="T257" t="str">
            <v>:</v>
          </cell>
          <cell r="U257" t="e">
            <v>#REF!</v>
          </cell>
        </row>
        <row r="258">
          <cell r="A258">
            <v>4</v>
          </cell>
          <cell r="C258" t="str">
            <v>Jarak rata-rata Base camp ke lokasi pekerjaan</v>
          </cell>
          <cell r="G258" t="str">
            <v>L</v>
          </cell>
          <cell r="H258">
            <v>0.75</v>
          </cell>
          <cell r="I258" t="str">
            <v>KM</v>
          </cell>
          <cell r="L258" t="str">
            <v>SATUAN PEMBAYARAN</v>
          </cell>
          <cell r="O258" t="str">
            <v>:  BH</v>
          </cell>
          <cell r="R258" t="str">
            <v>% THD. BIAYA PROYEK</v>
          </cell>
          <cell r="T258" t="str">
            <v>:</v>
          </cell>
          <cell r="U258" t="e">
            <v>#REF!</v>
          </cell>
        </row>
        <row r="259">
          <cell r="A259">
            <v>5</v>
          </cell>
          <cell r="C259" t="str">
            <v>Jam kerja efektif per-hari</v>
          </cell>
          <cell r="G259" t="str">
            <v>Tk</v>
          </cell>
          <cell r="H259">
            <v>7</v>
          </cell>
          <cell r="I259" t="str">
            <v>jam</v>
          </cell>
        </row>
        <row r="260">
          <cell r="A260">
            <v>6</v>
          </cell>
          <cell r="C260" t="str">
            <v>Faktor kehilangan bahan</v>
          </cell>
          <cell r="G260" t="str">
            <v>Fh</v>
          </cell>
          <cell r="H260">
            <v>1.05</v>
          </cell>
          <cell r="I260" t="str">
            <v>-</v>
          </cell>
        </row>
        <row r="261">
          <cell r="A261">
            <v>7</v>
          </cell>
          <cell r="C261" t="str">
            <v>Tulangan praktis</v>
          </cell>
          <cell r="G261" t="str">
            <v>Rc</v>
          </cell>
          <cell r="H261">
            <v>125</v>
          </cell>
          <cell r="I261" t="str">
            <v>Kg/M3</v>
          </cell>
          <cell r="Q261" t="str">
            <v>PERKIRAAN</v>
          </cell>
          <cell r="R261" t="str">
            <v>HARGA</v>
          </cell>
          <cell r="S261" t="str">
            <v>JUMLAH</v>
          </cell>
        </row>
        <row r="262">
          <cell r="L262" t="str">
            <v>NO.</v>
          </cell>
          <cell r="N262" t="str">
            <v>KOMPONEN</v>
          </cell>
          <cell r="P262" t="str">
            <v>SATUAN</v>
          </cell>
          <cell r="Q262" t="str">
            <v>KUANTITAS</v>
          </cell>
          <cell r="R262" t="str">
            <v>SATUAN</v>
          </cell>
          <cell r="S262" t="str">
            <v>HARGA</v>
          </cell>
        </row>
        <row r="263">
          <cell r="A263" t="str">
            <v>II.</v>
          </cell>
          <cell r="C263" t="str">
            <v>URUTAN KERJA</v>
          </cell>
          <cell r="R263" t="str">
            <v>(Rp.)</v>
          </cell>
          <cell r="S263" t="str">
            <v>(Rp.)</v>
          </cell>
        </row>
        <row r="264">
          <cell r="A264">
            <v>1</v>
          </cell>
          <cell r="C264" t="str">
            <v>Tempat penanaman patok disiapkan / digali</v>
          </cell>
        </row>
        <row r="265">
          <cell r="A265">
            <v>2</v>
          </cell>
          <cell r="B265" t="str">
            <v>:</v>
          </cell>
          <cell r="C265" t="str">
            <v>Patok Kilometer ditanam ke dalam tanah dengan</v>
          </cell>
        </row>
        <row r="266">
          <cell r="A266" t="str">
            <v>Lokasi</v>
          </cell>
          <cell r="B266" t="str">
            <v>:</v>
          </cell>
          <cell r="C266" t="str">
            <v>elevasi puncak patok sesuai dgn. ketentuan dan dicat</v>
          </cell>
          <cell r="L266" t="str">
            <v>A.</v>
          </cell>
          <cell r="N266" t="str">
            <v>TENAGA</v>
          </cell>
        </row>
        <row r="267">
          <cell r="A267" t="str">
            <v>Tujuan</v>
          </cell>
          <cell r="B267" t="str">
            <v>:</v>
          </cell>
          <cell r="C267" t="str">
            <v>Lokasi Pekerjaan</v>
          </cell>
        </row>
        <row r="268">
          <cell r="A268" t="str">
            <v>III.</v>
          </cell>
          <cell r="C268" t="str">
            <v>PEMAKAIAN BAHAN, ALAT DAN TENAGA</v>
          </cell>
          <cell r="L268" t="str">
            <v>1.</v>
          </cell>
          <cell r="N268" t="str">
            <v>Pekerja Biasa</v>
          </cell>
          <cell r="O268" t="str">
            <v>(L01)</v>
          </cell>
          <cell r="P268" t="str">
            <v>jam</v>
          </cell>
          <cell r="Q268">
            <v>0.31166666666666665</v>
          </cell>
          <cell r="R268">
            <v>4500</v>
          </cell>
          <cell r="U268">
            <v>1402.5</v>
          </cell>
        </row>
        <row r="269">
          <cell r="A269" t="str">
            <v xml:space="preserve">   1.</v>
          </cell>
          <cell r="C269" t="str">
            <v>BAHAN</v>
          </cell>
          <cell r="L269" t="str">
            <v>2.</v>
          </cell>
          <cell r="N269" t="str">
            <v>Tukang</v>
          </cell>
          <cell r="O269" t="str">
            <v>(L02)</v>
          </cell>
          <cell r="P269" t="str">
            <v>jam</v>
          </cell>
          <cell r="Q269">
            <v>0.12466666666666668</v>
          </cell>
          <cell r="R269">
            <v>7000</v>
          </cell>
          <cell r="U269">
            <v>872.66666666666674</v>
          </cell>
        </row>
        <row r="270">
          <cell r="A270" t="str">
            <v>1.a.</v>
          </cell>
          <cell r="C270" t="str">
            <v>Beton K-250</v>
          </cell>
          <cell r="D270" t="str">
            <v>=  (0.30 x 0.30 x 1.60) x Fh</v>
          </cell>
          <cell r="G270" t="str">
            <v>(M38)</v>
          </cell>
          <cell r="H270">
            <v>0.1512</v>
          </cell>
          <cell r="I270" t="str">
            <v>M3</v>
          </cell>
          <cell r="L270" t="str">
            <v>3.</v>
          </cell>
          <cell r="N270" t="str">
            <v>Mandor</v>
          </cell>
          <cell r="O270" t="str">
            <v>(L03)</v>
          </cell>
          <cell r="P270" t="str">
            <v>jam</v>
          </cell>
          <cell r="Q270">
            <v>6.2333333333333338E-2</v>
          </cell>
          <cell r="R270">
            <v>7500</v>
          </cell>
          <cell r="U270">
            <v>467.50000000000006</v>
          </cell>
        </row>
        <row r="271">
          <cell r="A271" t="str">
            <v>1.b.</v>
          </cell>
          <cell r="B271" t="str">
            <v>URAIAN</v>
          </cell>
          <cell r="C271" t="str">
            <v>Baja Tulangan</v>
          </cell>
          <cell r="E271" t="str">
            <v>KODE</v>
          </cell>
          <cell r="F271" t="str">
            <v>KOEF.</v>
          </cell>
          <cell r="G271" t="str">
            <v>(M39)</v>
          </cell>
          <cell r="H271">
            <v>18.899999999999999</v>
          </cell>
          <cell r="I271" t="str">
            <v>Kg</v>
          </cell>
        </row>
        <row r="272">
          <cell r="A272" t="str">
            <v>1.c.</v>
          </cell>
          <cell r="C272" t="str">
            <v>Cat, dan material lainnya</v>
          </cell>
          <cell r="G272" t="str">
            <v>-</v>
          </cell>
          <cell r="H272" t="str">
            <v>(Rp.)</v>
          </cell>
          <cell r="I272" t="str">
            <v>Ls</v>
          </cell>
          <cell r="Q272" t="str">
            <v xml:space="preserve">JUMLAH HARGA TENAGA   </v>
          </cell>
          <cell r="U272">
            <v>2742.666666666667</v>
          </cell>
        </row>
        <row r="274">
          <cell r="A274" t="str">
            <v>2.</v>
          </cell>
          <cell r="C274" t="str">
            <v>ALAT</v>
          </cell>
          <cell r="L274" t="str">
            <v>B.</v>
          </cell>
          <cell r="N274" t="str">
            <v>BAHAN</v>
          </cell>
        </row>
        <row r="275">
          <cell r="A275" t="str">
            <v>2.a.</v>
          </cell>
          <cell r="C275" t="str">
            <v>DUMP TRUCK</v>
          </cell>
          <cell r="G275" t="str">
            <v>(E08)</v>
          </cell>
        </row>
        <row r="276">
          <cell r="A276">
            <v>2</v>
          </cell>
          <cell r="C276" t="str">
            <v>Kapasitas 1 kali Angkut</v>
          </cell>
          <cell r="G276" t="str">
            <v>Cp</v>
          </cell>
          <cell r="H276">
            <v>15</v>
          </cell>
          <cell r="I276" t="str">
            <v>Buah</v>
          </cell>
          <cell r="L276" t="str">
            <v>1.</v>
          </cell>
          <cell r="N276" t="str">
            <v>Beton K-250</v>
          </cell>
          <cell r="O276" t="str">
            <v>(M38)</v>
          </cell>
          <cell r="P276" t="str">
            <v>M3</v>
          </cell>
          <cell r="Q276">
            <v>0.1512</v>
          </cell>
          <cell r="R276">
            <v>857689.04482814274</v>
          </cell>
          <cell r="U276">
            <v>129682.58357801518</v>
          </cell>
        </row>
        <row r="277">
          <cell r="A277">
            <v>3</v>
          </cell>
          <cell r="C277" t="str">
            <v>Waktu Siklus  :</v>
          </cell>
          <cell r="E277" t="str">
            <v>L</v>
          </cell>
          <cell r="F277">
            <v>1</v>
          </cell>
          <cell r="G277" t="str">
            <v>Ts</v>
          </cell>
          <cell r="L277" t="str">
            <v>2.</v>
          </cell>
          <cell r="N277" t="str">
            <v>Baja Tulangan</v>
          </cell>
          <cell r="O277" t="str">
            <v>(M39)</v>
          </cell>
          <cell r="P277" t="str">
            <v>Kg</v>
          </cell>
          <cell r="Q277">
            <v>18.899999999999999</v>
          </cell>
          <cell r="R277">
            <v>9904.1666666666661</v>
          </cell>
          <cell r="U277">
            <v>187188.74999999997</v>
          </cell>
        </row>
        <row r="278">
          <cell r="A278">
            <v>4</v>
          </cell>
          <cell r="C278" t="str">
            <v>- Memuat</v>
          </cell>
          <cell r="D278" t="str">
            <v xml:space="preserve"> =  muat, atur, ikat, dll</v>
          </cell>
          <cell r="E278" t="str">
            <v>RpM06</v>
          </cell>
          <cell r="F278">
            <v>1</v>
          </cell>
          <cell r="G278" t="str">
            <v>T1</v>
          </cell>
          <cell r="H278">
            <v>20</v>
          </cell>
          <cell r="I278" t="str">
            <v>menit</v>
          </cell>
          <cell r="L278" t="str">
            <v>3.</v>
          </cell>
          <cell r="N278" t="str">
            <v>Cat, dan material lainnya</v>
          </cell>
          <cell r="P278" t="str">
            <v>Ls</v>
          </cell>
          <cell r="Q278">
            <v>1</v>
          </cell>
          <cell r="R278">
            <v>2000</v>
          </cell>
          <cell r="U278">
            <v>2000</v>
          </cell>
        </row>
        <row r="279">
          <cell r="A279">
            <v>5</v>
          </cell>
          <cell r="C279" t="str">
            <v>- Angkut</v>
          </cell>
          <cell r="D279" t="str">
            <v xml:space="preserve"> =  (2 x L : 25 Km/Jam) x 60</v>
          </cell>
          <cell r="E279" t="str">
            <v>RpE10</v>
          </cell>
          <cell r="F279">
            <v>1</v>
          </cell>
          <cell r="G279" t="str">
            <v>T2</v>
          </cell>
          <cell r="H279">
            <v>3.5999999999999996</v>
          </cell>
          <cell r="I279" t="str">
            <v>menit</v>
          </cell>
        </row>
        <row r="280">
          <cell r="A280">
            <v>6</v>
          </cell>
          <cell r="C280" t="str">
            <v>- Menurunkan</v>
          </cell>
          <cell r="D280" t="str">
            <v xml:space="preserve"> =  Rata-rata  1.5 menit / buah</v>
          </cell>
          <cell r="E280" t="str">
            <v>RpE08</v>
          </cell>
          <cell r="F280">
            <v>1</v>
          </cell>
          <cell r="G280" t="str">
            <v>T3</v>
          </cell>
          <cell r="H280">
            <v>22.5</v>
          </cell>
          <cell r="I280" t="str">
            <v>menit</v>
          </cell>
        </row>
        <row r="281">
          <cell r="A281">
            <v>7</v>
          </cell>
          <cell r="C281" t="str">
            <v>- Lain-lain</v>
          </cell>
          <cell r="D281" t="str">
            <v xml:space="preserve"> =  geser, tunggu, dll</v>
          </cell>
          <cell r="E281" t="str">
            <v>RpE15</v>
          </cell>
          <cell r="F281">
            <v>1</v>
          </cell>
          <cell r="G281" t="str">
            <v>T4</v>
          </cell>
          <cell r="H281">
            <v>10</v>
          </cell>
          <cell r="I281" t="str">
            <v>menit</v>
          </cell>
        </row>
        <row r="282">
          <cell r="A282">
            <v>8</v>
          </cell>
          <cell r="C282" t="str">
            <v>Harga Satuan Upah Pekerja</v>
          </cell>
          <cell r="E282" t="str">
            <v>RpL01</v>
          </cell>
          <cell r="F282">
            <v>1</v>
          </cell>
          <cell r="G282" t="str">
            <v>Ts</v>
          </cell>
          <cell r="H282">
            <v>56.1</v>
          </cell>
          <cell r="I282" t="str">
            <v>menit</v>
          </cell>
          <cell r="Q282" t="str">
            <v xml:space="preserve">JUMLAH HARGA BAHAN   </v>
          </cell>
          <cell r="U282">
            <v>318871.33357801515</v>
          </cell>
        </row>
        <row r="283">
          <cell r="A283" t="str">
            <v>II.</v>
          </cell>
          <cell r="C283" t="str">
            <v>URUTAN KERJA</v>
          </cell>
        </row>
        <row r="284">
          <cell r="A284">
            <v>1</v>
          </cell>
          <cell r="C284" t="str">
            <v>Kap. Prod. / Jam  =</v>
          </cell>
          <cell r="D284" t="str">
            <v>Cp</v>
          </cell>
          <cell r="G284" t="str">
            <v>Q1</v>
          </cell>
          <cell r="H284">
            <v>16.042780748663102</v>
          </cell>
          <cell r="I284" t="str">
            <v>Buah</v>
          </cell>
          <cell r="L284" t="str">
            <v>C.</v>
          </cell>
          <cell r="N284" t="str">
            <v>PERALATAN</v>
          </cell>
        </row>
        <row r="285">
          <cell r="A285">
            <v>2</v>
          </cell>
          <cell r="C285" t="str">
            <v>Batu kali dibelah oleh Pekerja</v>
          </cell>
          <cell r="D285" t="str">
            <v>Ts : 60</v>
          </cell>
        </row>
        <row r="286">
          <cell r="A286">
            <v>3</v>
          </cell>
          <cell r="C286" t="str">
            <v>Dengan Wheel Loader batu belah dimuat</v>
          </cell>
          <cell r="L286" t="str">
            <v>1.</v>
          </cell>
          <cell r="N286" t="str">
            <v>Dump Truck</v>
          </cell>
          <cell r="O286" t="str">
            <v>(E08)</v>
          </cell>
          <cell r="P286" t="str">
            <v>Jam</v>
          </cell>
          <cell r="Q286">
            <v>6.2333333333333331E-2</v>
          </cell>
          <cell r="R286">
            <v>97984.236669533435</v>
          </cell>
          <cell r="U286">
            <v>6107.6840857342504</v>
          </cell>
        </row>
        <row r="287">
          <cell r="C287" t="str">
            <v>Koefisien Alat / Buah   =  1  :  Q1</v>
          </cell>
          <cell r="G287" t="str">
            <v>(E08)</v>
          </cell>
          <cell r="H287">
            <v>6.2333333333333331E-2</v>
          </cell>
          <cell r="I287" t="str">
            <v>Jam</v>
          </cell>
          <cell r="L287" t="str">
            <v>2.</v>
          </cell>
          <cell r="N287" t="str">
            <v>Alat Bantu</v>
          </cell>
          <cell r="P287" t="str">
            <v>Ls</v>
          </cell>
          <cell r="Q287">
            <v>1</v>
          </cell>
          <cell r="R287">
            <v>325</v>
          </cell>
          <cell r="U287">
            <v>325</v>
          </cell>
        </row>
        <row r="288">
          <cell r="C288" t="str">
            <v>belah ke lokasi pekerjaan</v>
          </cell>
        </row>
        <row r="289">
          <cell r="A289" t="str">
            <v>2.b.</v>
          </cell>
          <cell r="C289" t="str">
            <v>ALAT BANTU</v>
          </cell>
        </row>
        <row r="290">
          <cell r="C290" t="str">
            <v>- Pacul / Sekop</v>
          </cell>
          <cell r="D290" t="str">
            <v>=  4  buah</v>
          </cell>
        </row>
        <row r="291">
          <cell r="A291" t="str">
            <v xml:space="preserve">3.a  </v>
          </cell>
          <cell r="C291" t="str">
            <v>- Kunci Baut</v>
          </cell>
          <cell r="D291" t="str">
            <v>=  2  buah</v>
          </cell>
          <cell r="E291" t="str">
            <v>(E10)</v>
          </cell>
        </row>
        <row r="292">
          <cell r="C292" t="str">
            <v>Kapasitas Bucket</v>
          </cell>
          <cell r="E292" t="str">
            <v>V</v>
          </cell>
          <cell r="F292">
            <v>0.5</v>
          </cell>
          <cell r="G292" t="str">
            <v>M3</v>
          </cell>
        </row>
        <row r="293">
          <cell r="C293" t="str">
            <v>Faktor Bucket</v>
          </cell>
          <cell r="E293" t="str">
            <v>Fb</v>
          </cell>
          <cell r="F293">
            <v>0.75</v>
          </cell>
          <cell r="G293" t="str">
            <v>-</v>
          </cell>
        </row>
        <row r="294">
          <cell r="A294" t="str">
            <v>3.</v>
          </cell>
          <cell r="C294" t="str">
            <v>TENAGA</v>
          </cell>
          <cell r="E294" t="str">
            <v>Fa</v>
          </cell>
          <cell r="F294">
            <v>0.83</v>
          </cell>
          <cell r="G294" t="str">
            <v>-</v>
          </cell>
          <cell r="Q294" t="str">
            <v xml:space="preserve">JUMLAH HARGA PERALATAN   </v>
          </cell>
          <cell r="U294">
            <v>6432.6840857342504</v>
          </cell>
        </row>
        <row r="295">
          <cell r="C295" t="str">
            <v>Produksi pasang patok kilometer / hari  =  Tk x Q1</v>
          </cell>
          <cell r="E295" t="str">
            <v>Ts1</v>
          </cell>
          <cell r="G295" t="str">
            <v>Qt</v>
          </cell>
          <cell r="H295">
            <v>112.29946524064171</v>
          </cell>
          <cell r="I295" t="str">
            <v>Buah</v>
          </cell>
        </row>
        <row r="296">
          <cell r="C296" t="str">
            <v>Kebutuhan tenaga :</v>
          </cell>
          <cell r="D296" t="str">
            <v>- Mandor</v>
          </cell>
          <cell r="E296" t="str">
            <v>T1</v>
          </cell>
          <cell r="F296">
            <v>0.75</v>
          </cell>
          <cell r="G296" t="str">
            <v>M</v>
          </cell>
          <cell r="H296">
            <v>1</v>
          </cell>
          <cell r="I296" t="str">
            <v>orang</v>
          </cell>
          <cell r="L296" t="str">
            <v>D.</v>
          </cell>
          <cell r="N296" t="str">
            <v>JUMLAH HARGA TENAGA, BAHAN DAN PERALATAN  ( A + B + C )</v>
          </cell>
          <cell r="U296">
            <v>328046.68433041609</v>
          </cell>
        </row>
        <row r="297">
          <cell r="C297" t="str">
            <v>- Lain-lain</v>
          </cell>
          <cell r="D297" t="str">
            <v>- Tukang</v>
          </cell>
          <cell r="E297" t="str">
            <v>T2</v>
          </cell>
          <cell r="F297">
            <v>0.5</v>
          </cell>
          <cell r="G297" t="str">
            <v>Tb</v>
          </cell>
          <cell r="H297">
            <v>2</v>
          </cell>
          <cell r="I297" t="str">
            <v>orang</v>
          </cell>
          <cell r="L297" t="str">
            <v>E.</v>
          </cell>
          <cell r="N297" t="str">
            <v>OVERHEAD &amp; PROFIT</v>
          </cell>
          <cell r="P297">
            <v>10</v>
          </cell>
          <cell r="Q297" t="str">
            <v>%  x  D</v>
          </cell>
          <cell r="U297">
            <v>32804.66843304161</v>
          </cell>
        </row>
        <row r="298">
          <cell r="D298" t="str">
            <v>- Pekerja</v>
          </cell>
          <cell r="E298" t="str">
            <v>Ts1</v>
          </cell>
          <cell r="F298">
            <v>1.25</v>
          </cell>
          <cell r="G298" t="str">
            <v>P</v>
          </cell>
          <cell r="H298">
            <v>5</v>
          </cell>
          <cell r="I298" t="str">
            <v>orang</v>
          </cell>
          <cell r="L298" t="str">
            <v>F.</v>
          </cell>
          <cell r="N298" t="str">
            <v>HARGA SATUAN PEKERJAAN  ( D + E )</v>
          </cell>
          <cell r="U298">
            <v>360851.35276345769</v>
          </cell>
        </row>
        <row r="299">
          <cell r="C299" t="str">
            <v>Koefisien Tenaga / M3   :</v>
          </cell>
          <cell r="L299" t="str">
            <v>Note: 1</v>
          </cell>
          <cell r="N299" t="str">
            <v>SATUAN dapat berdasarkan atas jam operasi untuk Tenaga Kerja dan Peralatan, volume dan/atau ukuran</v>
          </cell>
        </row>
        <row r="300">
          <cell r="C300" t="str">
            <v>V  x Fb x Fa x 60</v>
          </cell>
          <cell r="D300" t="str">
            <v>-  Mandor</v>
          </cell>
          <cell r="E300" t="str">
            <v>= (Tk x M) : Qt</v>
          </cell>
          <cell r="F300">
            <v>14.939999999999998</v>
          </cell>
          <cell r="G300" t="str">
            <v>(L03)</v>
          </cell>
          <cell r="H300">
            <v>6.2333333333333338E-2</v>
          </cell>
          <cell r="I300" t="str">
            <v>jam</v>
          </cell>
          <cell r="N300" t="str">
            <v>berat untuk bahan-bahan.</v>
          </cell>
        </row>
        <row r="301">
          <cell r="C301" t="str">
            <v>Ts1</v>
          </cell>
          <cell r="D301" t="str">
            <v>-  Tukang</v>
          </cell>
          <cell r="E301" t="str">
            <v>= (Tk x Tb) : Qt</v>
          </cell>
          <cell r="G301" t="str">
            <v>(L02)</v>
          </cell>
          <cell r="H301">
            <v>0.12466666666666668</v>
          </cell>
          <cell r="I301" t="str">
            <v>jam</v>
          </cell>
          <cell r="L301">
            <v>2</v>
          </cell>
          <cell r="N301" t="str">
            <v>Kuantitas satuan adalah kuantitas setiap komponen untuk menyelesaikan satu satuan pekerjaan dari nomor</v>
          </cell>
        </row>
        <row r="302">
          <cell r="D302" t="str">
            <v>-  Pekerja</v>
          </cell>
          <cell r="E302" t="str">
            <v>= (Tk x P) : Qt</v>
          </cell>
          <cell r="G302" t="str">
            <v>(L01)</v>
          </cell>
          <cell r="H302">
            <v>0.31166666666666665</v>
          </cell>
          <cell r="I302" t="str">
            <v>jam</v>
          </cell>
          <cell r="N302" t="str">
            <v>mata pembayaran.</v>
          </cell>
        </row>
        <row r="303">
          <cell r="C303" t="str">
            <v>Biaya Excavator / M3  =  (1 : Q1) x RpE10</v>
          </cell>
          <cell r="E303" t="str">
            <v>Rp1</v>
          </cell>
          <cell r="F303">
            <v>14537.330177874835</v>
          </cell>
          <cell r="G303" t="str">
            <v>Rupiah</v>
          </cell>
          <cell r="L303">
            <v>3</v>
          </cell>
          <cell r="N303" t="str">
            <v>Biaya satuan untuk peralatan sudah termasuk bahan bakar, bahan habis dipakai dan operator.</v>
          </cell>
        </row>
        <row r="304">
          <cell r="L304">
            <v>4</v>
          </cell>
          <cell r="N304" t="str">
            <v>Biaya satuan sudah termasuk pengeluaran untuk seluruh pajak yang berkaitan (tetapi tidak termasuk PPN</v>
          </cell>
        </row>
        <row r="305">
          <cell r="A305" t="str">
            <v xml:space="preserve">3.b  </v>
          </cell>
          <cell r="C305" t="str">
            <v>WHEEL  LOADER</v>
          </cell>
          <cell r="E305" t="str">
            <v>(E15)</v>
          </cell>
          <cell r="J305" t="str">
            <v>Berlanjut ke hal. berikut.</v>
          </cell>
          <cell r="N305" t="str">
            <v>yang dibayar dari kontrak) dan biaya-biaya lainnya.</v>
          </cell>
        </row>
        <row r="306">
          <cell r="A306" t="str">
            <v>ITEM PEMBAYARAN NO.</v>
          </cell>
          <cell r="C306" t="str">
            <v>Kapasitas  Bucket</v>
          </cell>
          <cell r="D306" t="str">
            <v>:  8.4. (6)</v>
          </cell>
          <cell r="E306" t="str">
            <v>V</v>
          </cell>
          <cell r="F306">
            <v>1.5</v>
          </cell>
          <cell r="G306" t="str">
            <v>M3</v>
          </cell>
          <cell r="J306" t="str">
            <v>Analisa EI-1022</v>
          </cell>
        </row>
        <row r="307">
          <cell r="A307" t="str">
            <v>JENIS PEKERJAAN</v>
          </cell>
          <cell r="C307" t="str">
            <v>Faktor Bucket</v>
          </cell>
          <cell r="D307" t="str">
            <v>:  Patok Kilometer</v>
          </cell>
          <cell r="E307" t="str">
            <v>Fb</v>
          </cell>
          <cell r="F307">
            <v>0.75</v>
          </cell>
          <cell r="G307" t="str">
            <v>-</v>
          </cell>
        </row>
        <row r="308">
          <cell r="A308" t="str">
            <v>SATUAN PEMBAYARAN</v>
          </cell>
          <cell r="C308" t="str">
            <v>Faktor Efisiensi Alat</v>
          </cell>
          <cell r="D308" t="str">
            <v>:  BH</v>
          </cell>
          <cell r="E308" t="str">
            <v>Fa</v>
          </cell>
          <cell r="F308">
            <v>0.83</v>
          </cell>
          <cell r="G308" t="str">
            <v>-</v>
          </cell>
          <cell r="H308" t="str">
            <v xml:space="preserve">        URAIAN ANALISA HARGA SATUAN</v>
          </cell>
        </row>
        <row r="309">
          <cell r="C309" t="str">
            <v>Waktu sklus</v>
          </cell>
          <cell r="E309" t="str">
            <v>Ts1</v>
          </cell>
          <cell r="J309" t="str">
            <v>Lanjutan</v>
          </cell>
        </row>
        <row r="310">
          <cell r="C310" t="str">
            <v>- Muat</v>
          </cell>
          <cell r="E310" t="str">
            <v>T1</v>
          </cell>
          <cell r="F310">
            <v>0.75</v>
          </cell>
          <cell r="G310" t="str">
            <v>menit</v>
          </cell>
        </row>
        <row r="311">
          <cell r="A311" t="str">
            <v>No.</v>
          </cell>
          <cell r="C311" t="str">
            <v>U R A I A N</v>
          </cell>
          <cell r="E311" t="str">
            <v>T2</v>
          </cell>
          <cell r="F311">
            <v>0.5</v>
          </cell>
          <cell r="G311" t="str">
            <v>KODE</v>
          </cell>
          <cell r="H311" t="str">
            <v>KOEF.</v>
          </cell>
          <cell r="I311" t="str">
            <v>SATUAN</v>
          </cell>
          <cell r="J311" t="str">
            <v>KETERANGAN</v>
          </cell>
        </row>
        <row r="312">
          <cell r="E312" t="str">
            <v>Ts1</v>
          </cell>
          <cell r="F312">
            <v>1.25</v>
          </cell>
          <cell r="G312" t="str">
            <v>menit</v>
          </cell>
        </row>
        <row r="313">
          <cell r="C313" t="str">
            <v>Kapasitas Produksi / Jam =</v>
          </cell>
        </row>
        <row r="314">
          <cell r="A314" t="str">
            <v>4.</v>
          </cell>
          <cell r="C314" t="str">
            <v>HARGA DASAR SATUAN UPAH, BAHAN DAN ALAT</v>
          </cell>
          <cell r="E314" t="str">
            <v>Q2</v>
          </cell>
          <cell r="F314">
            <v>44.82</v>
          </cell>
          <cell r="G314" t="str">
            <v>M3 / Jam</v>
          </cell>
        </row>
        <row r="315">
          <cell r="C315" t="str">
            <v>Lihat lampiran.</v>
          </cell>
        </row>
        <row r="316">
          <cell r="C316" t="str">
            <v>Biaya Excavator / M3  =  (1 : Q2) x RpE15</v>
          </cell>
          <cell r="E316" t="str">
            <v>Rp2</v>
          </cell>
          <cell r="F316">
            <v>8244.6204408402609</v>
          </cell>
          <cell r="G316" t="str">
            <v>Rupiah</v>
          </cell>
        </row>
        <row r="317">
          <cell r="A317" t="str">
            <v>5.</v>
          </cell>
          <cell r="C317" t="str">
            <v>ANALISA HARGA SATUAN PEKERJAAN</v>
          </cell>
        </row>
        <row r="318">
          <cell r="C318" t="str">
            <v>Lihat perhitungan dalam FORMULIR STANDAR UNTUK</v>
          </cell>
          <cell r="H318" t="str">
            <v xml:space="preserve">Bersambung  </v>
          </cell>
        </row>
        <row r="319">
          <cell r="A319" t="str">
            <v>ANALISA HARGA DASAR SATUAN BAHAN</v>
          </cell>
          <cell r="C319" t="str">
            <v>PEREKEMAN ANALISA MASING-MASING HARGA</v>
          </cell>
        </row>
        <row r="320">
          <cell r="C320" t="str">
            <v>SATUAN.</v>
          </cell>
        </row>
        <row r="321">
          <cell r="A321" t="str">
            <v>Jenis</v>
          </cell>
          <cell r="B321" t="str">
            <v>:</v>
          </cell>
          <cell r="C321" t="str">
            <v>Didapat Harga Satuan Pekerjaan :</v>
          </cell>
        </row>
        <row r="322">
          <cell r="A322" t="str">
            <v>Lokasi</v>
          </cell>
          <cell r="B322" t="str">
            <v>:</v>
          </cell>
          <cell r="C322" t="str">
            <v>Quarry</v>
          </cell>
        </row>
        <row r="323">
          <cell r="A323" t="str">
            <v>Tujuan</v>
          </cell>
          <cell r="B323" t="str">
            <v>:</v>
          </cell>
          <cell r="C323" t="str">
            <v xml:space="preserve">Rp.  </v>
          </cell>
          <cell r="D323">
            <v>360851.35276345769</v>
          </cell>
          <cell r="E323" t="str">
            <v xml:space="preserve"> / Buah</v>
          </cell>
        </row>
        <row r="325">
          <cell r="H325" t="str">
            <v xml:space="preserve">Lanjutan  </v>
          </cell>
        </row>
        <row r="326">
          <cell r="A326" t="str">
            <v>6.</v>
          </cell>
          <cell r="C326" t="str">
            <v>MASA PELAKSANAAN YANG DIPERLUKAN</v>
          </cell>
          <cell r="H326" t="str">
            <v>HARGA</v>
          </cell>
        </row>
        <row r="327">
          <cell r="A327" t="str">
            <v>No.</v>
          </cell>
          <cell r="B327" t="str">
            <v>URAIAN</v>
          </cell>
          <cell r="C327" t="str">
            <v>Masa Pelaksanaan :</v>
          </cell>
          <cell r="D327" t="str">
            <v>. . . . . . . . . . .</v>
          </cell>
          <cell r="E327" t="str">
            <v>bulan</v>
          </cell>
          <cell r="F327" t="str">
            <v>KOEF.</v>
          </cell>
          <cell r="G327" t="str">
            <v>SATUAN</v>
          </cell>
          <cell r="H327" t="str">
            <v>SATUAN</v>
          </cell>
        </row>
        <row r="328">
          <cell r="H328" t="str">
            <v>(Rp.)</v>
          </cell>
        </row>
        <row r="329">
          <cell r="A329" t="str">
            <v>7.</v>
          </cell>
          <cell r="C329" t="str">
            <v>VOLUME PEKERJAAN YANG DIPERLUKAN</v>
          </cell>
        </row>
        <row r="330">
          <cell r="A330" t="str">
            <v xml:space="preserve">3.c  </v>
          </cell>
          <cell r="C330" t="str">
            <v>Volume pekerjaan  :</v>
          </cell>
          <cell r="D330" t="e">
            <v>#REF!</v>
          </cell>
          <cell r="E330" t="str">
            <v>Buah</v>
          </cell>
        </row>
        <row r="331">
          <cell r="C331" t="str">
            <v>Kapasitas bak</v>
          </cell>
          <cell r="E331" t="str">
            <v>V</v>
          </cell>
          <cell r="F331">
            <v>3.333333333333333</v>
          </cell>
          <cell r="G331" t="str">
            <v>M3</v>
          </cell>
        </row>
        <row r="332">
          <cell r="C332" t="str">
            <v>Faktor  efisiensi alat</v>
          </cell>
          <cell r="E332" t="str">
            <v>Fa</v>
          </cell>
          <cell r="F332">
            <v>0.83</v>
          </cell>
          <cell r="G332" t="str">
            <v>-</v>
          </cell>
        </row>
        <row r="333">
          <cell r="C333" t="str">
            <v>Kecepatan rata-rata bermuatan</v>
          </cell>
          <cell r="E333" t="str">
            <v>v1</v>
          </cell>
          <cell r="F333">
            <v>40</v>
          </cell>
          <cell r="G333" t="str">
            <v>KM/Jam</v>
          </cell>
        </row>
        <row r="334">
          <cell r="C334" t="str">
            <v>Kecepatan rata-rata kosong</v>
          </cell>
          <cell r="E334" t="str">
            <v>v2</v>
          </cell>
          <cell r="F334">
            <v>50</v>
          </cell>
          <cell r="G334" t="str">
            <v>KM/Jam</v>
          </cell>
        </row>
        <row r="335">
          <cell r="C335" t="str">
            <v>Waktu  siklus</v>
          </cell>
          <cell r="E335" t="str">
            <v>Ts2</v>
          </cell>
        </row>
        <row r="336">
          <cell r="C336" t="str">
            <v>- Waktu tempuh isi  =  (L/v1) x 60</v>
          </cell>
          <cell r="E336" t="str">
            <v>T1</v>
          </cell>
          <cell r="F336">
            <v>1.5</v>
          </cell>
          <cell r="G336" t="str">
            <v>menit</v>
          </cell>
        </row>
        <row r="337">
          <cell r="C337" t="str">
            <v>- Waktu tempuh kosong  =  (L/v2) x 60</v>
          </cell>
          <cell r="E337" t="str">
            <v>T2</v>
          </cell>
          <cell r="F337">
            <v>1.2</v>
          </cell>
          <cell r="G337" t="str">
            <v>menit</v>
          </cell>
        </row>
        <row r="338">
          <cell r="C338" t="str">
            <v>- Muat   =  (V/Q2) x 60</v>
          </cell>
          <cell r="E338" t="str">
            <v>T3</v>
          </cell>
          <cell r="F338">
            <v>4.4622936189201248</v>
          </cell>
          <cell r="G338" t="str">
            <v>menit</v>
          </cell>
        </row>
        <row r="339">
          <cell r="C339" t="str">
            <v>- Lain-lain</v>
          </cell>
          <cell r="E339" t="str">
            <v>T4</v>
          </cell>
          <cell r="F339">
            <v>1</v>
          </cell>
          <cell r="G339" t="str">
            <v>menit</v>
          </cell>
        </row>
        <row r="340">
          <cell r="E340" t="str">
            <v>Ts2</v>
          </cell>
          <cell r="F340">
            <v>8.1622936189201241</v>
          </cell>
          <cell r="G340" t="str">
            <v>menit</v>
          </cell>
        </row>
        <row r="342">
          <cell r="C342" t="str">
            <v>Kapasitas Produksi / Jam   =</v>
          </cell>
        </row>
        <row r="343">
          <cell r="C343" t="str">
            <v>V x Fa x 60</v>
          </cell>
          <cell r="E343" t="str">
            <v>Q3</v>
          </cell>
          <cell r="F343">
            <v>20.337420797410847</v>
          </cell>
          <cell r="G343" t="str">
            <v>M3 / Jam</v>
          </cell>
        </row>
        <row r="344">
          <cell r="C344" t="str">
            <v>Ts2</v>
          </cell>
        </row>
        <row r="346">
          <cell r="C346" t="str">
            <v>Biaya Dump Truck / M3  =  (1 : Q3) x RpE08</v>
          </cell>
          <cell r="E346" t="str">
            <v>Rp3</v>
          </cell>
          <cell r="F346">
            <v>4817.9283718222414</v>
          </cell>
          <cell r="G346" t="str">
            <v>Rupiah</v>
          </cell>
        </row>
        <row r="348">
          <cell r="A348" t="str">
            <v xml:space="preserve">3.d  </v>
          </cell>
          <cell r="C348" t="str">
            <v>PEKERJA</v>
          </cell>
        </row>
        <row r="350">
          <cell r="C350" t="str">
            <v>Produksi menentukan : Excavator</v>
          </cell>
          <cell r="E350" t="str">
            <v>Q1</v>
          </cell>
          <cell r="F350">
            <v>14.939999999999998</v>
          </cell>
          <cell r="G350" t="str">
            <v>M3 / Jam</v>
          </cell>
        </row>
        <row r="351">
          <cell r="C351" t="str">
            <v>Hasil galian batu / hari  =  Q1 x 7 Jam</v>
          </cell>
          <cell r="E351" t="str">
            <v>Qt</v>
          </cell>
          <cell r="F351">
            <v>104.57999999999998</v>
          </cell>
          <cell r="G351" t="str">
            <v>M3 / 7 jam</v>
          </cell>
        </row>
        <row r="352">
          <cell r="C352" t="str">
            <v>Kebutuhan Pekerja</v>
          </cell>
          <cell r="E352" t="str">
            <v>P</v>
          </cell>
          <cell r="F352">
            <v>15</v>
          </cell>
          <cell r="G352" t="str">
            <v>Orang</v>
          </cell>
        </row>
        <row r="354">
          <cell r="C354" t="str">
            <v xml:space="preserve">Biaya Pekerja / M3  = </v>
          </cell>
        </row>
        <row r="355">
          <cell r="C355" t="str">
            <v>{ (7 Jam x P) : Qt } x RpL01</v>
          </cell>
          <cell r="E355" t="str">
            <v>Rp4</v>
          </cell>
          <cell r="F355">
            <v>4518.0722891566265</v>
          </cell>
          <cell r="G355" t="str">
            <v>Rupiah</v>
          </cell>
        </row>
        <row r="358">
          <cell r="A358" t="str">
            <v>IV.</v>
          </cell>
          <cell r="C358" t="str">
            <v>HARGA SATUAN DASAR BAHAN</v>
          </cell>
        </row>
        <row r="359">
          <cell r="C359" t="str">
            <v>DI LOKASI PEKERJAAN</v>
          </cell>
        </row>
        <row r="361">
          <cell r="C361" t="str">
            <v>Harga Satuan Dasar Batu belah   =</v>
          </cell>
        </row>
        <row r="363">
          <cell r="C363" t="str">
            <v>( RpM06 + Rp1 + Rp2 + Rp3 + Rp4 )</v>
          </cell>
          <cell r="E363" t="str">
            <v>M06</v>
          </cell>
          <cell r="F363">
            <v>107117.95127969395</v>
          </cell>
          <cell r="G363" t="str">
            <v>Rupiah</v>
          </cell>
        </row>
        <row r="365">
          <cell r="C365" t="str">
            <v>Dibulatkan   :</v>
          </cell>
          <cell r="E365" t="str">
            <v>M06</v>
          </cell>
          <cell r="F365">
            <v>107100</v>
          </cell>
          <cell r="G365" t="str">
            <v>Rupiah</v>
          </cell>
        </row>
        <row r="367">
          <cell r="A367" t="str">
            <v>ITEM PEMBAYARAN NO.</v>
          </cell>
          <cell r="D367" t="str">
            <v>:  8.4. (3)</v>
          </cell>
          <cell r="J367" t="str">
            <v>Analisa LI-843</v>
          </cell>
          <cell r="T367" t="str">
            <v>Analisa LI-843</v>
          </cell>
        </row>
        <row r="368">
          <cell r="A368" t="str">
            <v>JENIS PEKERJAAN</v>
          </cell>
          <cell r="D368" t="str">
            <v>:  Rambu Jalan dengan Permukaan Pemantul Engineering Grade</v>
          </cell>
        </row>
        <row r="369">
          <cell r="A369" t="str">
            <v>SATUAN PEMBAYARAN</v>
          </cell>
          <cell r="D369" t="str">
            <v>:  BH</v>
          </cell>
          <cell r="H369" t="str">
            <v xml:space="preserve">        URAIAN ANALISA HARGA SATUAN</v>
          </cell>
          <cell r="L369" t="str">
            <v>FORMULIR STANDAR UNTUK</v>
          </cell>
        </row>
        <row r="370">
          <cell r="L370" t="str">
            <v>PEREKAMAN ANALISA MASING-MASING HARGA SATUAN</v>
          </cell>
        </row>
        <row r="371">
          <cell r="L371">
            <v>0</v>
          </cell>
        </row>
        <row r="372">
          <cell r="A372" t="str">
            <v>No.</v>
          </cell>
          <cell r="C372" t="str">
            <v>U R A I A N</v>
          </cell>
          <cell r="G372" t="str">
            <v>KODE</v>
          </cell>
          <cell r="H372" t="str">
            <v>KOEF.</v>
          </cell>
          <cell r="I372" t="str">
            <v>SATUAN</v>
          </cell>
          <cell r="J372" t="str">
            <v>KETERANGAN</v>
          </cell>
        </row>
        <row r="374">
          <cell r="L374" t="str">
            <v>PROYEK</v>
          </cell>
          <cell r="O374" t="str">
            <v xml:space="preserve">: </v>
          </cell>
        </row>
        <row r="375">
          <cell r="A375" t="str">
            <v>I.</v>
          </cell>
          <cell r="C375" t="str">
            <v>ASUMSI</v>
          </cell>
          <cell r="L375" t="str">
            <v>No. PAKET KONTRAK</v>
          </cell>
          <cell r="O375" t="str">
            <v xml:space="preserve">: </v>
          </cell>
        </row>
        <row r="376">
          <cell r="A376">
            <v>1</v>
          </cell>
          <cell r="C376" t="str">
            <v>Menggunakan cara manual</v>
          </cell>
          <cell r="L376" t="str">
            <v>NAMA PAKET</v>
          </cell>
          <cell r="O376" t="str">
            <v>: Pemb. Jembatan Kampar</v>
          </cell>
          <cell r="R376" t="str">
            <v>PERKIRAAN VOL. PEK.</v>
          </cell>
          <cell r="T376" t="str">
            <v>:</v>
          </cell>
          <cell r="U376" t="e">
            <v>#REF!</v>
          </cell>
        </row>
        <row r="377">
          <cell r="A377">
            <v>2</v>
          </cell>
          <cell r="C377" t="str">
            <v>Lokasi pekerjaan : sepanjang jalan</v>
          </cell>
          <cell r="L377" t="str">
            <v>PROP / KAB / KOTA</v>
          </cell>
          <cell r="O377" t="str">
            <v>: Sumbar/Limapuluh Kota</v>
          </cell>
          <cell r="R377" t="str">
            <v>TOTAL HARGA (Rp.)</v>
          </cell>
          <cell r="T377" t="str">
            <v>:</v>
          </cell>
          <cell r="U377" t="e">
            <v>#REF!</v>
          </cell>
        </row>
        <row r="378">
          <cell r="A378">
            <v>3</v>
          </cell>
          <cell r="C378" t="str">
            <v>Bahan dasar (plat rambu jadi, pipa dan beton cetak)</v>
          </cell>
          <cell r="L378" t="str">
            <v>ITEM PEMBAYARAN NO.</v>
          </cell>
          <cell r="O378" t="str">
            <v>:  8.4. (3)</v>
          </cell>
          <cell r="R378" t="str">
            <v>% THD. BIAYA PROYEK</v>
          </cell>
          <cell r="T378" t="str">
            <v>:</v>
          </cell>
          <cell r="U378" t="e">
            <v>#REF!</v>
          </cell>
        </row>
        <row r="379">
          <cell r="C379" t="str">
            <v>diangkut dengan Truk ke lokasi pekerjaan</v>
          </cell>
          <cell r="L379" t="str">
            <v>JENIS PEKERJAAN</v>
          </cell>
          <cell r="O379" t="str">
            <v>:  Rambu Jalan dengan Permukaan Pemantul Engineering Grade</v>
          </cell>
        </row>
        <row r="380">
          <cell r="A380">
            <v>4</v>
          </cell>
          <cell r="C380" t="str">
            <v>Jarak rata-rata Base camp ke lokasi pekerjaan</v>
          </cell>
          <cell r="G380" t="str">
            <v>L</v>
          </cell>
          <cell r="H380">
            <v>0.75</v>
          </cell>
          <cell r="I380" t="str">
            <v>KM</v>
          </cell>
          <cell r="L380" t="str">
            <v>SATUAN PEMBAYARAN</v>
          </cell>
          <cell r="O380" t="str">
            <v>:  BH</v>
          </cell>
        </row>
        <row r="381">
          <cell r="A381">
            <v>5</v>
          </cell>
          <cell r="C381" t="str">
            <v>Jam kerja efektif per-hari</v>
          </cell>
          <cell r="G381" t="str">
            <v>Tk</v>
          </cell>
          <cell r="H381">
            <v>7</v>
          </cell>
          <cell r="I381" t="str">
            <v>jam</v>
          </cell>
        </row>
        <row r="383">
          <cell r="A383" t="str">
            <v>II.</v>
          </cell>
          <cell r="C383" t="str">
            <v>URUTAN KERJA</v>
          </cell>
          <cell r="Q383" t="str">
            <v>PERKIRAAN</v>
          </cell>
          <cell r="R383" t="str">
            <v>HARGA</v>
          </cell>
          <cell r="S383" t="str">
            <v>JUMLAH</v>
          </cell>
        </row>
        <row r="384">
          <cell r="A384">
            <v>1</v>
          </cell>
          <cell r="C384" t="str">
            <v>Kesatuan pondasi, pelat &amp; tiang rambu disiapkan dan</v>
          </cell>
          <cell r="L384" t="str">
            <v>NO.</v>
          </cell>
          <cell r="N384" t="str">
            <v>KOMPONEN</v>
          </cell>
          <cell r="P384" t="str">
            <v>SATUAN</v>
          </cell>
          <cell r="Q384" t="str">
            <v>KUANTITAS</v>
          </cell>
          <cell r="R384" t="str">
            <v>SATUAN</v>
          </cell>
          <cell r="S384" t="str">
            <v>HARGA</v>
          </cell>
        </row>
        <row r="385">
          <cell r="C385" t="str">
            <v>dipasang di tempat yang telah ditentukan</v>
          </cell>
          <cell r="R385" t="str">
            <v>(Rp.)</v>
          </cell>
          <cell r="S385" t="str">
            <v>(Rp.)</v>
          </cell>
        </row>
        <row r="387">
          <cell r="A387" t="str">
            <v>III.</v>
          </cell>
          <cell r="C387" t="str">
            <v>PEMAKAIAN BAHAN, ALAT DAN TENAGA</v>
          </cell>
        </row>
        <row r="388">
          <cell r="L388" t="str">
            <v>A.</v>
          </cell>
          <cell r="N388" t="str">
            <v>TENAGA</v>
          </cell>
        </row>
        <row r="389">
          <cell r="A389" t="str">
            <v xml:space="preserve">   1.</v>
          </cell>
          <cell r="C389" t="str">
            <v>BAHAN</v>
          </cell>
        </row>
        <row r="390">
          <cell r="A390" t="str">
            <v>1.a.</v>
          </cell>
          <cell r="C390" t="str">
            <v>Pelat Rambu Jadi (Engineering Grade)</v>
          </cell>
          <cell r="G390" t="str">
            <v>(M35)</v>
          </cell>
          <cell r="H390">
            <v>1</v>
          </cell>
          <cell r="I390" t="str">
            <v>BH</v>
          </cell>
          <cell r="L390" t="str">
            <v>1.</v>
          </cell>
          <cell r="N390" t="str">
            <v>Pekerja Biasa</v>
          </cell>
          <cell r="O390" t="str">
            <v>(L01)</v>
          </cell>
          <cell r="P390" t="str">
            <v>jam</v>
          </cell>
          <cell r="Q390">
            <v>0.56166666666666665</v>
          </cell>
          <cell r="R390">
            <v>4500</v>
          </cell>
          <cell r="U390">
            <v>2527.5</v>
          </cell>
        </row>
        <row r="391">
          <cell r="A391" t="str">
            <v>1.b.</v>
          </cell>
          <cell r="C391" t="str">
            <v>Pipa Galvanis Dia.1,6"</v>
          </cell>
          <cell r="G391" t="str">
            <v>(M24)</v>
          </cell>
          <cell r="H391">
            <v>1</v>
          </cell>
          <cell r="I391" t="str">
            <v>Batang</v>
          </cell>
          <cell r="L391" t="str">
            <v>2.</v>
          </cell>
          <cell r="N391" t="str">
            <v>Tukang</v>
          </cell>
          <cell r="O391" t="str">
            <v>(L02)</v>
          </cell>
          <cell r="P391" t="str">
            <v>jam</v>
          </cell>
          <cell r="Q391">
            <v>0.33699999999999997</v>
          </cell>
          <cell r="R391">
            <v>7000</v>
          </cell>
          <cell r="U391">
            <v>2358.9999999999995</v>
          </cell>
        </row>
        <row r="392">
          <cell r="A392" t="str">
            <v>1.c.</v>
          </cell>
          <cell r="C392" t="str">
            <v>Beton K-225</v>
          </cell>
          <cell r="G392" t="str">
            <v>(M38)</v>
          </cell>
          <cell r="H392">
            <v>1.6000000000000004E-2</v>
          </cell>
          <cell r="I392" t="str">
            <v>M3</v>
          </cell>
          <cell r="L392" t="str">
            <v>3.</v>
          </cell>
          <cell r="N392" t="str">
            <v>Mandor</v>
          </cell>
          <cell r="O392" t="str">
            <v>(L03)</v>
          </cell>
          <cell r="P392" t="str">
            <v>jam</v>
          </cell>
          <cell r="Q392">
            <v>0.11233333333333333</v>
          </cell>
          <cell r="R392">
            <v>7500</v>
          </cell>
          <cell r="U392">
            <v>842.5</v>
          </cell>
        </row>
        <row r="393">
          <cell r="A393" t="str">
            <v>1.d.</v>
          </cell>
          <cell r="C393" t="str">
            <v>Cat, dan bahan lainnya</v>
          </cell>
          <cell r="G393" t="str">
            <v>-</v>
          </cell>
          <cell r="I393" t="str">
            <v>Ls</v>
          </cell>
        </row>
        <row r="394">
          <cell r="A394" t="str">
            <v>2.</v>
          </cell>
          <cell r="C394" t="str">
            <v>ALAT</v>
          </cell>
          <cell r="Q394" t="str">
            <v xml:space="preserve">JUMLAH HARGA TENAGA   </v>
          </cell>
          <cell r="U394">
            <v>5729</v>
          </cell>
        </row>
        <row r="395">
          <cell r="A395" t="str">
            <v>2.a.</v>
          </cell>
          <cell r="C395" t="str">
            <v>DUMP TRUCK</v>
          </cell>
          <cell r="G395" t="str">
            <v>(E08)</v>
          </cell>
        </row>
        <row r="396">
          <cell r="C396" t="str">
            <v>Kapasitas 1 kali Angkut</v>
          </cell>
          <cell r="G396" t="str">
            <v>Cp</v>
          </cell>
          <cell r="H396">
            <v>15</v>
          </cell>
          <cell r="I396" t="str">
            <v>Buah</v>
          </cell>
          <cell r="L396" t="str">
            <v>B.</v>
          </cell>
          <cell r="N396" t="str">
            <v>BAHAN</v>
          </cell>
        </row>
        <row r="397">
          <cell r="C397" t="str">
            <v>Waktu Siklus  :</v>
          </cell>
          <cell r="G397" t="str">
            <v>Ts</v>
          </cell>
        </row>
        <row r="398">
          <cell r="C398" t="str">
            <v>- Memuat</v>
          </cell>
          <cell r="D398" t="str">
            <v xml:space="preserve"> =  atur, ikat, dll.</v>
          </cell>
          <cell r="G398" t="str">
            <v>T1</v>
          </cell>
          <cell r="H398">
            <v>30</v>
          </cell>
          <cell r="I398" t="str">
            <v>menit</v>
          </cell>
          <cell r="L398" t="str">
            <v>1.</v>
          </cell>
          <cell r="N398" t="str">
            <v>Pelat Rambu</v>
          </cell>
          <cell r="O398" t="str">
            <v>(M35)</v>
          </cell>
          <cell r="P398" t="str">
            <v>BH</v>
          </cell>
          <cell r="Q398">
            <v>1</v>
          </cell>
          <cell r="R398">
            <v>75000</v>
          </cell>
          <cell r="U398">
            <v>75000</v>
          </cell>
        </row>
        <row r="399">
          <cell r="C399" t="str">
            <v>- Angkut</v>
          </cell>
          <cell r="D399" t="str">
            <v xml:space="preserve"> =  (2 x L : 25 Km/Jam) x 60 menit</v>
          </cell>
          <cell r="G399" t="str">
            <v>T2</v>
          </cell>
          <cell r="H399">
            <v>3.5999999999999996</v>
          </cell>
          <cell r="I399" t="str">
            <v>menit</v>
          </cell>
          <cell r="L399" t="str">
            <v>2.</v>
          </cell>
          <cell r="N399" t="str">
            <v>Pipa Galvanis</v>
          </cell>
          <cell r="O399" t="str">
            <v>(M24)</v>
          </cell>
          <cell r="P399" t="str">
            <v>Batang</v>
          </cell>
          <cell r="Q399">
            <v>1</v>
          </cell>
          <cell r="R399">
            <v>112000</v>
          </cell>
          <cell r="U399">
            <v>112000</v>
          </cell>
        </row>
        <row r="400">
          <cell r="C400" t="str">
            <v>- Menurunkan</v>
          </cell>
          <cell r="D400" t="str">
            <v xml:space="preserve"> =  Rata-rata  2.5  menit / buah</v>
          </cell>
          <cell r="G400" t="str">
            <v>T3</v>
          </cell>
          <cell r="H400">
            <v>37.5</v>
          </cell>
          <cell r="I400" t="str">
            <v>menit</v>
          </cell>
          <cell r="L400" t="str">
            <v>3.</v>
          </cell>
          <cell r="N400" t="str">
            <v>Beton K-225</v>
          </cell>
          <cell r="O400" t="str">
            <v>(M38)</v>
          </cell>
          <cell r="P400" t="str">
            <v>M3</v>
          </cell>
          <cell r="Q400">
            <v>1.6000000000000004E-2</v>
          </cell>
          <cell r="R400">
            <v>616363.0807941712</v>
          </cell>
          <cell r="U400">
            <v>9861.809292706741</v>
          </cell>
        </row>
        <row r="401">
          <cell r="C401" t="str">
            <v>- Lain-lain</v>
          </cell>
          <cell r="D401" t="str">
            <v xml:space="preserve"> =  geser, atur, tunggu, dll.</v>
          </cell>
          <cell r="G401" t="str">
            <v>T4</v>
          </cell>
          <cell r="H401">
            <v>30</v>
          </cell>
          <cell r="I401" t="str">
            <v>menit</v>
          </cell>
          <cell r="L401" t="str">
            <v>4.</v>
          </cell>
          <cell r="N401" t="str">
            <v>Cat, dan bahan lainnya</v>
          </cell>
          <cell r="P401" t="str">
            <v>Ls</v>
          </cell>
          <cell r="Q401">
            <v>1</v>
          </cell>
          <cell r="R401">
            <v>150</v>
          </cell>
          <cell r="U401">
            <v>150</v>
          </cell>
        </row>
        <row r="402">
          <cell r="G402" t="str">
            <v>Ts</v>
          </cell>
          <cell r="H402">
            <v>101.1</v>
          </cell>
          <cell r="I402" t="str">
            <v>menit</v>
          </cell>
        </row>
        <row r="404">
          <cell r="C404" t="str">
            <v>Kap. Prod. / Jam  =</v>
          </cell>
          <cell r="D404" t="str">
            <v>Cp</v>
          </cell>
          <cell r="G404" t="str">
            <v>Q1</v>
          </cell>
          <cell r="H404">
            <v>8.9020771513353125</v>
          </cell>
          <cell r="I404" t="str">
            <v>Buah</v>
          </cell>
          <cell r="Q404" t="str">
            <v xml:space="preserve">JUMLAH HARGA BAHAN   </v>
          </cell>
          <cell r="U404">
            <v>197011.80929270675</v>
          </cell>
        </row>
        <row r="405">
          <cell r="D405" t="str">
            <v>Ts : 60</v>
          </cell>
        </row>
        <row r="406">
          <cell r="L406" t="str">
            <v>C.</v>
          </cell>
          <cell r="N406" t="str">
            <v>PERALATAN</v>
          </cell>
        </row>
        <row r="407">
          <cell r="C407" t="str">
            <v>Koefisien Alat / Buah   =  1  :  Q1</v>
          </cell>
          <cell r="G407" t="str">
            <v>(E08)</v>
          </cell>
          <cell r="H407">
            <v>0.11233333333333333</v>
          </cell>
          <cell r="I407" t="str">
            <v>Jam</v>
          </cell>
        </row>
        <row r="408">
          <cell r="L408" t="str">
            <v>1.</v>
          </cell>
          <cell r="N408" t="str">
            <v>Dump Truck</v>
          </cell>
          <cell r="O408" t="str">
            <v>(E08)</v>
          </cell>
          <cell r="P408" t="str">
            <v>Jam</v>
          </cell>
          <cell r="Q408">
            <v>0.11233333333333333</v>
          </cell>
          <cell r="R408">
            <v>97984.236669533435</v>
          </cell>
          <cell r="U408">
            <v>11006.895919210921</v>
          </cell>
        </row>
        <row r="409">
          <cell r="L409" t="str">
            <v>2.</v>
          </cell>
          <cell r="N409" t="str">
            <v>Alat Bantu</v>
          </cell>
          <cell r="P409" t="str">
            <v>Ls</v>
          </cell>
          <cell r="Q409">
            <v>1</v>
          </cell>
          <cell r="R409">
            <v>425</v>
          </cell>
          <cell r="U409">
            <v>425</v>
          </cell>
        </row>
        <row r="410">
          <cell r="A410" t="str">
            <v>2.b.</v>
          </cell>
          <cell r="C410" t="str">
            <v>ALAT BANTU</v>
          </cell>
        </row>
        <row r="411">
          <cell r="C411" t="str">
            <v>- Tang, Obeng, dll</v>
          </cell>
          <cell r="D411" t="str">
            <v>=  2  set</v>
          </cell>
        </row>
        <row r="412">
          <cell r="C412" t="str">
            <v>- Pacul / Sekop</v>
          </cell>
          <cell r="D412" t="str">
            <v>=  4  buah</v>
          </cell>
        </row>
        <row r="415">
          <cell r="A415" t="str">
            <v>3.</v>
          </cell>
          <cell r="C415" t="str">
            <v>TENAGA</v>
          </cell>
        </row>
        <row r="416">
          <cell r="C416" t="str">
            <v>Produksi pemasangan rambu dalam 1 hari  =  Tk x Q1</v>
          </cell>
          <cell r="G416" t="str">
            <v>Qt</v>
          </cell>
          <cell r="H416">
            <v>62.314540059347188</v>
          </cell>
          <cell r="I416" t="str">
            <v>Buah</v>
          </cell>
          <cell r="Q416" t="str">
            <v xml:space="preserve">JUMLAH HARGA PERALATAN   </v>
          </cell>
          <cell r="U416">
            <v>11431.895919210921</v>
          </cell>
        </row>
        <row r="417">
          <cell r="C417" t="str">
            <v>Kebutuhan tenaga :</v>
          </cell>
          <cell r="D417" t="str">
            <v>- Mandor</v>
          </cell>
          <cell r="G417" t="str">
            <v>M</v>
          </cell>
          <cell r="H417">
            <v>1</v>
          </cell>
          <cell r="I417" t="str">
            <v>orang</v>
          </cell>
        </row>
        <row r="418">
          <cell r="D418" t="str">
            <v>- Tukang</v>
          </cell>
          <cell r="G418" t="str">
            <v>Tb</v>
          </cell>
          <cell r="H418">
            <v>3</v>
          </cell>
          <cell r="I418" t="str">
            <v>orang</v>
          </cell>
          <cell r="L418" t="str">
            <v>D.</v>
          </cell>
          <cell r="N418" t="str">
            <v>JUMLAH HARGA TENAGA, BAHAN DAN PERALATAN  ( A + B + C )</v>
          </cell>
          <cell r="U418">
            <v>214172.70521191767</v>
          </cell>
        </row>
        <row r="419">
          <cell r="D419" t="str">
            <v>- Pekerja</v>
          </cell>
          <cell r="G419" t="str">
            <v>P</v>
          </cell>
          <cell r="H419">
            <v>5</v>
          </cell>
          <cell r="I419" t="str">
            <v>orang</v>
          </cell>
          <cell r="L419" t="str">
            <v>E.</v>
          </cell>
          <cell r="N419" t="str">
            <v>OVERHEAD &amp; PROFIT</v>
          </cell>
          <cell r="P419">
            <v>10</v>
          </cell>
          <cell r="Q419" t="str">
            <v>%  x  D</v>
          </cell>
          <cell r="U419">
            <v>21417.270521191767</v>
          </cell>
        </row>
        <row r="420">
          <cell r="C420" t="str">
            <v>Koefisien Tenaga / M3   :</v>
          </cell>
          <cell r="L420" t="str">
            <v>F.</v>
          </cell>
          <cell r="N420" t="str">
            <v>HARGA SATUAN PEKERJAAN  ( D + E )</v>
          </cell>
          <cell r="U420">
            <v>235589.97573310943</v>
          </cell>
        </row>
        <row r="421">
          <cell r="D421" t="str">
            <v>-  Mandor</v>
          </cell>
          <cell r="E421" t="str">
            <v>= (Tk x M) : Qt</v>
          </cell>
          <cell r="G421" t="str">
            <v>(L03)</v>
          </cell>
          <cell r="H421">
            <v>0.11233333333333333</v>
          </cell>
          <cell r="I421" t="str">
            <v>jam</v>
          </cell>
          <cell r="L421" t="str">
            <v>Note: 1</v>
          </cell>
          <cell r="N421" t="str">
            <v>SATUAN dapat berdasarkan atas jam operasi untuk Tenaga Kerja dan Peralatan, volume dan/atau ukuran</v>
          </cell>
        </row>
        <row r="422">
          <cell r="D422" t="str">
            <v>-  Tukang</v>
          </cell>
          <cell r="E422" t="str">
            <v>= (Tk x Tb) : Qt</v>
          </cell>
          <cell r="G422" t="str">
            <v>(L02)</v>
          </cell>
          <cell r="H422">
            <v>0.33699999999999997</v>
          </cell>
          <cell r="I422" t="str">
            <v>jam</v>
          </cell>
          <cell r="N422" t="str">
            <v>berat untuk bahan-bahan.</v>
          </cell>
        </row>
        <row r="423">
          <cell r="D423" t="str">
            <v>-  Pekerja</v>
          </cell>
          <cell r="E423" t="str">
            <v>= (Tk x P) : Qt</v>
          </cell>
          <cell r="G423" t="str">
            <v>(L01)</v>
          </cell>
          <cell r="H423">
            <v>0.56166666666666665</v>
          </cell>
          <cell r="I423" t="str">
            <v>jam</v>
          </cell>
          <cell r="L423">
            <v>2</v>
          </cell>
          <cell r="N423" t="str">
            <v>Kuantitas satuan adalah kuantitas setiap komponen untuk menyelesaikan satu satuan pekerjaan dari nomor</v>
          </cell>
        </row>
        <row r="424">
          <cell r="N424" t="str">
            <v>mata pembayaran.</v>
          </cell>
        </row>
        <row r="425">
          <cell r="L425">
            <v>3</v>
          </cell>
          <cell r="N425" t="str">
            <v>Biaya satuan untuk peralatan sudah termasuk bahan bakar, bahan habis dipakai dan operator.</v>
          </cell>
        </row>
        <row r="426">
          <cell r="L426">
            <v>4</v>
          </cell>
          <cell r="N426" t="str">
            <v>Biaya satuan sudah termasuk pengeluaran untuk seluruh pajak yang berkaitan (tetapi tidak termasuk PPN</v>
          </cell>
        </row>
        <row r="427">
          <cell r="J427" t="str">
            <v>Berlanjut ke hal. berikut.</v>
          </cell>
          <cell r="N427" t="str">
            <v>yang dibayar dari kontrak) dan biaya-biaya lainnya.</v>
          </cell>
        </row>
        <row r="428">
          <cell r="A428" t="str">
            <v>ITEM PEMBAYARAN NO.</v>
          </cell>
          <cell r="D428" t="str">
            <v>:  8.4. (3)</v>
          </cell>
          <cell r="J428" t="str">
            <v>Analisa LI-843</v>
          </cell>
        </row>
        <row r="429">
          <cell r="A429" t="str">
            <v>JENIS PEKERJAAN</v>
          </cell>
          <cell r="D429" t="str">
            <v>:  Rambu Jalan dengan Permukaan Pemantul Engineering Grade</v>
          </cell>
        </row>
        <row r="430">
          <cell r="A430" t="str">
            <v>SATUAN PEMBAYARAN</v>
          </cell>
          <cell r="D430" t="str">
            <v>:  BH</v>
          </cell>
          <cell r="H430" t="str">
            <v xml:space="preserve">        URAIAN ANALISA HARGA SATUAN</v>
          </cell>
        </row>
        <row r="431">
          <cell r="J431" t="str">
            <v>Lanjutan</v>
          </cell>
        </row>
        <row r="433">
          <cell r="A433" t="str">
            <v>No.</v>
          </cell>
          <cell r="C433" t="str">
            <v>U R A I A N</v>
          </cell>
          <cell r="G433" t="str">
            <v>KODE</v>
          </cell>
          <cell r="H433" t="str">
            <v>KOEF.</v>
          </cell>
          <cell r="I433" t="str">
            <v>SATUAN</v>
          </cell>
          <cell r="J433" t="str">
            <v>KETERANGAN</v>
          </cell>
        </row>
        <row r="436">
          <cell r="A436" t="str">
            <v>4.</v>
          </cell>
          <cell r="C436" t="str">
            <v>HARGA DASAR SATUAN UPAH, BAHAN DAN ALAT</v>
          </cell>
        </row>
        <row r="437">
          <cell r="C437" t="str">
            <v>Lihat lampiran.</v>
          </cell>
        </row>
        <row r="439">
          <cell r="A439" t="str">
            <v>5.</v>
          </cell>
          <cell r="C439" t="str">
            <v>ANALISA HARGA SATUAN PEKERJAAN</v>
          </cell>
        </row>
        <row r="440">
          <cell r="C440" t="str">
            <v>Lihat perhitungan dalam FORMULIR STANDAR UNTUK</v>
          </cell>
        </row>
        <row r="441">
          <cell r="C441" t="str">
            <v>PEREKEMAN ANALISA MASING-MASING HARGA</v>
          </cell>
        </row>
        <row r="442">
          <cell r="C442" t="str">
            <v>SATUAN.</v>
          </cell>
        </row>
        <row r="443">
          <cell r="C443" t="str">
            <v>Didapat Harga Satuan Pekerjaan :</v>
          </cell>
        </row>
        <row r="445">
          <cell r="C445" t="str">
            <v xml:space="preserve">Rp.  </v>
          </cell>
          <cell r="D445">
            <v>235589.97573310943</v>
          </cell>
          <cell r="E445" t="str">
            <v xml:space="preserve"> / Buah</v>
          </cell>
        </row>
        <row r="448">
          <cell r="A448" t="str">
            <v>6.</v>
          </cell>
          <cell r="C448" t="str">
            <v>MASA PELAKSANAAN YANG DIPERLUKAN</v>
          </cell>
        </row>
        <row r="449">
          <cell r="C449" t="str">
            <v>Masa Pelaksanaan :</v>
          </cell>
          <cell r="D449" t="str">
            <v>. . . . . . . . . . .</v>
          </cell>
          <cell r="E449" t="str">
            <v>bulan</v>
          </cell>
        </row>
        <row r="451">
          <cell r="A451" t="str">
            <v>7.</v>
          </cell>
          <cell r="C451" t="str">
            <v>VOLUME PEKERJAAN YANG DIPERLUKAN</v>
          </cell>
        </row>
        <row r="452">
          <cell r="C452" t="str">
            <v>Volume pekerjaan  :</v>
          </cell>
          <cell r="D452" t="e">
            <v>#REF!</v>
          </cell>
          <cell r="E452" t="str">
            <v>Buah</v>
          </cell>
        </row>
        <row r="489">
          <cell r="A489" t="str">
            <v>ITEM PEMBAYARAN NO.</v>
          </cell>
          <cell r="D489" t="str">
            <v>:  8.4. (4)</v>
          </cell>
          <cell r="J489" t="str">
            <v>Analisa LI-1032</v>
          </cell>
          <cell r="T489" t="str">
            <v>Analisa LI-1032</v>
          </cell>
        </row>
        <row r="490">
          <cell r="A490" t="str">
            <v>JENIS PEKERJAAN</v>
          </cell>
          <cell r="D490" t="str">
            <v>:  Rambu Jalan dengan Permukaan Pemantul High Intensity Grade</v>
          </cell>
        </row>
        <row r="491">
          <cell r="A491" t="str">
            <v>SATUAN PEMBAYARAN</v>
          </cell>
          <cell r="D491" t="str">
            <v>:  BH</v>
          </cell>
          <cell r="H491" t="str">
            <v xml:space="preserve">        URAIAN ANALISA HARGA SATUAN</v>
          </cell>
          <cell r="L491" t="str">
            <v>FORMULIR STANDAR UNTUK</v>
          </cell>
        </row>
        <row r="492">
          <cell r="L492" t="str">
            <v>PEREKAMAN ANALISA MASING-MASING HARGA SATUAN</v>
          </cell>
        </row>
        <row r="493">
          <cell r="L493">
            <v>0</v>
          </cell>
        </row>
        <row r="494">
          <cell r="A494" t="str">
            <v>No.</v>
          </cell>
          <cell r="C494" t="str">
            <v>U R A I A N</v>
          </cell>
          <cell r="G494" t="str">
            <v>KODE</v>
          </cell>
          <cell r="H494" t="str">
            <v>KOEF.</v>
          </cell>
          <cell r="I494" t="str">
            <v>SATUAN</v>
          </cell>
          <cell r="J494" t="str">
            <v>KETERANGAN</v>
          </cell>
        </row>
        <row r="496">
          <cell r="L496" t="str">
            <v>PROYEK</v>
          </cell>
          <cell r="O496" t="str">
            <v xml:space="preserve">: </v>
          </cell>
        </row>
        <row r="497">
          <cell r="A497" t="str">
            <v>I.</v>
          </cell>
          <cell r="C497" t="str">
            <v>ASUMSI</v>
          </cell>
          <cell r="L497" t="str">
            <v>No. PAKET KONTRAK</v>
          </cell>
          <cell r="O497" t="str">
            <v xml:space="preserve">: </v>
          </cell>
        </row>
        <row r="498">
          <cell r="A498">
            <v>1</v>
          </cell>
          <cell r="C498" t="str">
            <v>Menggunakan cara manual</v>
          </cell>
          <cell r="L498" t="str">
            <v>NAMA PAKET</v>
          </cell>
          <cell r="O498" t="str">
            <v>: Pemb. Jembatan Kampar</v>
          </cell>
          <cell r="R498" t="str">
            <v>PERKIRAAN VOL. PEK.</v>
          </cell>
          <cell r="T498" t="str">
            <v>:</v>
          </cell>
        </row>
        <row r="499">
          <cell r="A499">
            <v>2</v>
          </cell>
          <cell r="C499" t="str">
            <v>Lokasi pekerjaan : sepanjang jalan</v>
          </cell>
          <cell r="L499" t="str">
            <v>PROP / KAB / KOTA</v>
          </cell>
          <cell r="O499" t="str">
            <v>: Sumbar/Limapuluh Kota</v>
          </cell>
          <cell r="R499" t="str">
            <v>TOTAL HARGA (Rp.)</v>
          </cell>
          <cell r="T499" t="str">
            <v>:</v>
          </cell>
        </row>
        <row r="500">
          <cell r="A500">
            <v>3</v>
          </cell>
          <cell r="C500" t="str">
            <v>Bahan dasar (plat rambu jadi, pipa dan beton cetak)</v>
          </cell>
          <cell r="L500" t="str">
            <v>ITEM PEMBAYARAN NO.</v>
          </cell>
          <cell r="O500" t="str">
            <v>:  8.4. (4)</v>
          </cell>
          <cell r="R500" t="str">
            <v>% THD. BIAYA PROYEK</v>
          </cell>
          <cell r="T500" t="str">
            <v>:</v>
          </cell>
        </row>
        <row r="501">
          <cell r="C501" t="str">
            <v>diangkut dengan Truk ke lokasi pekerjaan</v>
          </cell>
          <cell r="L501" t="str">
            <v>JENIS PEKERJAAN</v>
          </cell>
          <cell r="O501" t="str">
            <v>:  Rambu Jalan dengan Permukaan Pemantul High Intensity Grade</v>
          </cell>
        </row>
        <row r="502">
          <cell r="A502">
            <v>4</v>
          </cell>
          <cell r="C502" t="str">
            <v>Jarak rata-rata Base camp ke lokasi pekerjaan</v>
          </cell>
          <cell r="G502" t="str">
            <v>L</v>
          </cell>
          <cell r="H502">
            <v>0.75</v>
          </cell>
          <cell r="I502" t="str">
            <v>KM</v>
          </cell>
          <cell r="L502" t="str">
            <v>SATUAN PEMBAYARAN</v>
          </cell>
          <cell r="O502" t="str">
            <v>:  BH</v>
          </cell>
        </row>
        <row r="503">
          <cell r="A503">
            <v>5</v>
          </cell>
          <cell r="C503" t="str">
            <v>Jam kerja efektif per-hari</v>
          </cell>
          <cell r="G503" t="str">
            <v>Tk</v>
          </cell>
          <cell r="H503">
            <v>7</v>
          </cell>
          <cell r="I503" t="str">
            <v>jam</v>
          </cell>
        </row>
        <row r="505">
          <cell r="A505" t="str">
            <v>II.</v>
          </cell>
          <cell r="C505" t="str">
            <v>URUTAN KERJA</v>
          </cell>
          <cell r="Q505" t="str">
            <v>PERKIRAAN</v>
          </cell>
          <cell r="R505" t="str">
            <v>HARGA</v>
          </cell>
          <cell r="S505" t="str">
            <v>JUMLAH</v>
          </cell>
        </row>
        <row r="506">
          <cell r="A506">
            <v>1</v>
          </cell>
          <cell r="C506" t="str">
            <v>Kesatuan pondasi, pelat &amp; tiang rambu disiapkan dan</v>
          </cell>
          <cell r="L506" t="str">
            <v>NO.</v>
          </cell>
          <cell r="N506" t="str">
            <v>KOMPONEN</v>
          </cell>
          <cell r="P506" t="str">
            <v>SATUAN</v>
          </cell>
          <cell r="Q506" t="str">
            <v>KUANTITAS</v>
          </cell>
          <cell r="R506" t="str">
            <v>SATUAN</v>
          </cell>
          <cell r="S506" t="str">
            <v>HARGA</v>
          </cell>
        </row>
        <row r="507">
          <cell r="C507" t="str">
            <v>dipasang di tempat yang telah ditentukan</v>
          </cell>
          <cell r="R507" t="str">
            <v>(Rp.)</v>
          </cell>
          <cell r="S507" t="str">
            <v>(Rp.)</v>
          </cell>
        </row>
        <row r="509">
          <cell r="A509" t="str">
            <v>III.</v>
          </cell>
          <cell r="C509" t="str">
            <v>PEMAKAIAN BAHAN, ALAT DAN TENAGA</v>
          </cell>
        </row>
        <row r="510">
          <cell r="L510" t="str">
            <v>A.</v>
          </cell>
          <cell r="N510" t="str">
            <v>TENAGA</v>
          </cell>
        </row>
        <row r="511">
          <cell r="A511" t="str">
            <v xml:space="preserve">   1.</v>
          </cell>
          <cell r="C511" t="str">
            <v>BAHAN</v>
          </cell>
        </row>
        <row r="512">
          <cell r="A512" t="str">
            <v>1.a.</v>
          </cell>
          <cell r="C512" t="str">
            <v>Pelat Rambu Jadi (High Intensity Grade)</v>
          </cell>
          <cell r="G512" t="str">
            <v>(M35)</v>
          </cell>
          <cell r="H512">
            <v>1</v>
          </cell>
          <cell r="I512" t="str">
            <v>BH</v>
          </cell>
          <cell r="L512" t="str">
            <v>1.</v>
          </cell>
          <cell r="N512" t="str">
            <v>Pekerja Biasa</v>
          </cell>
          <cell r="O512" t="str">
            <v>(L01)</v>
          </cell>
          <cell r="P512" t="str">
            <v>jam</v>
          </cell>
          <cell r="Q512">
            <v>0.56166666666666665</v>
          </cell>
          <cell r="R512">
            <v>4500</v>
          </cell>
          <cell r="U512">
            <v>2527.5</v>
          </cell>
        </row>
        <row r="513">
          <cell r="A513" t="str">
            <v>1.b.</v>
          </cell>
          <cell r="C513" t="str">
            <v>Pipa Galvanis Dia.1,6"</v>
          </cell>
          <cell r="G513" t="str">
            <v>(M24)</v>
          </cell>
          <cell r="H513">
            <v>1</v>
          </cell>
          <cell r="I513" t="str">
            <v>Batang</v>
          </cell>
          <cell r="L513" t="str">
            <v>2.</v>
          </cell>
          <cell r="N513" t="str">
            <v>Tukang</v>
          </cell>
          <cell r="O513" t="str">
            <v>(L02)</v>
          </cell>
          <cell r="P513" t="str">
            <v>jam</v>
          </cell>
          <cell r="Q513">
            <v>0.33699999999999997</v>
          </cell>
          <cell r="R513">
            <v>7000</v>
          </cell>
          <cell r="U513">
            <v>2358.9999999999995</v>
          </cell>
        </row>
        <row r="514">
          <cell r="A514" t="str">
            <v>1.c.</v>
          </cell>
          <cell r="C514" t="str">
            <v>Beton K-225</v>
          </cell>
          <cell r="G514" t="str">
            <v>(M38)</v>
          </cell>
          <cell r="H514">
            <v>1.6000000000000004E-2</v>
          </cell>
          <cell r="I514" t="str">
            <v>M3</v>
          </cell>
          <cell r="L514" t="str">
            <v>3.</v>
          </cell>
          <cell r="N514" t="str">
            <v>Mandor</v>
          </cell>
          <cell r="O514" t="str">
            <v>(L03)</v>
          </cell>
          <cell r="P514" t="str">
            <v>jam</v>
          </cell>
          <cell r="Q514">
            <v>0.11233333333333333</v>
          </cell>
          <cell r="R514">
            <v>7500</v>
          </cell>
          <cell r="U514">
            <v>842.5</v>
          </cell>
        </row>
        <row r="515">
          <cell r="A515" t="str">
            <v>1.d.</v>
          </cell>
          <cell r="C515" t="str">
            <v>Cat, dan bahan lainnya</v>
          </cell>
          <cell r="G515" t="str">
            <v>-</v>
          </cell>
          <cell r="I515" t="str">
            <v>Ls</v>
          </cell>
        </row>
        <row r="516">
          <cell r="A516" t="str">
            <v>2.</v>
          </cell>
          <cell r="C516" t="str">
            <v>ALAT</v>
          </cell>
          <cell r="Q516" t="str">
            <v xml:space="preserve">JUMLAH HARGA TENAGA   </v>
          </cell>
          <cell r="U516">
            <v>5729</v>
          </cell>
        </row>
        <row r="517">
          <cell r="A517" t="str">
            <v>2.a.</v>
          </cell>
          <cell r="C517" t="str">
            <v>DUMP TRUCK</v>
          </cell>
          <cell r="G517" t="str">
            <v>(E08)</v>
          </cell>
        </row>
        <row r="518">
          <cell r="C518" t="str">
            <v>Kapasitas 1 kali Angkut</v>
          </cell>
          <cell r="G518" t="str">
            <v>Cp</v>
          </cell>
          <cell r="H518">
            <v>15</v>
          </cell>
          <cell r="I518" t="str">
            <v>Buah</v>
          </cell>
          <cell r="L518" t="str">
            <v>B.</v>
          </cell>
          <cell r="N518" t="str">
            <v>BAHAN</v>
          </cell>
        </row>
        <row r="519">
          <cell r="C519" t="str">
            <v>Waktu Siklus  :</v>
          </cell>
          <cell r="G519" t="str">
            <v>Ts</v>
          </cell>
        </row>
        <row r="520">
          <cell r="C520" t="str">
            <v>- Memuat</v>
          </cell>
          <cell r="D520" t="str">
            <v xml:space="preserve"> =  atur, ikat, dll.</v>
          </cell>
          <cell r="G520" t="str">
            <v>T1</v>
          </cell>
          <cell r="H520">
            <v>30</v>
          </cell>
          <cell r="I520" t="str">
            <v>menit</v>
          </cell>
          <cell r="L520" t="str">
            <v>1.</v>
          </cell>
          <cell r="N520" t="str">
            <v>Pelat Rambu</v>
          </cell>
          <cell r="O520" t="str">
            <v>(M35)</v>
          </cell>
          <cell r="P520" t="str">
            <v>BH</v>
          </cell>
          <cell r="Q520">
            <v>1</v>
          </cell>
          <cell r="R520">
            <v>100000</v>
          </cell>
          <cell r="U520">
            <v>100000</v>
          </cell>
        </row>
        <row r="521">
          <cell r="C521" t="str">
            <v>- Angkut</v>
          </cell>
          <cell r="D521" t="str">
            <v xml:space="preserve"> =  (2 x L : 25 Km/Jam) x 60 menit</v>
          </cell>
          <cell r="G521" t="str">
            <v>T2</v>
          </cell>
          <cell r="H521">
            <v>3.5999999999999996</v>
          </cell>
          <cell r="I521" t="str">
            <v>menit</v>
          </cell>
          <cell r="L521" t="str">
            <v>2.</v>
          </cell>
          <cell r="N521" t="str">
            <v>Pipa Galvanis</v>
          </cell>
          <cell r="O521" t="str">
            <v>(M24)</v>
          </cell>
          <cell r="P521" t="str">
            <v>Batang</v>
          </cell>
          <cell r="Q521">
            <v>1</v>
          </cell>
          <cell r="R521">
            <v>112000</v>
          </cell>
          <cell r="U521">
            <v>112000</v>
          </cell>
        </row>
        <row r="522">
          <cell r="C522" t="str">
            <v>- Menurunkan</v>
          </cell>
          <cell r="D522" t="str">
            <v xml:space="preserve"> =  Rata-rata  2.5  menit / buah</v>
          </cell>
          <cell r="G522" t="str">
            <v>T3</v>
          </cell>
          <cell r="H522">
            <v>37.5</v>
          </cell>
          <cell r="I522" t="str">
            <v>menit</v>
          </cell>
          <cell r="L522" t="str">
            <v>3.</v>
          </cell>
          <cell r="N522" t="str">
            <v>Beton K-225</v>
          </cell>
          <cell r="O522" t="str">
            <v>(M38)</v>
          </cell>
          <cell r="P522" t="str">
            <v>M3</v>
          </cell>
          <cell r="Q522">
            <v>1.6000000000000004E-2</v>
          </cell>
          <cell r="R522">
            <v>616363.0807941712</v>
          </cell>
          <cell r="U522">
            <v>9861.809292706741</v>
          </cell>
        </row>
        <row r="523">
          <cell r="C523" t="str">
            <v>- Lain-lain</v>
          </cell>
          <cell r="D523" t="str">
            <v xml:space="preserve"> =  geser, atur, tunggu, dll.</v>
          </cell>
          <cell r="G523" t="str">
            <v>T4</v>
          </cell>
          <cell r="H523">
            <v>30</v>
          </cell>
          <cell r="I523" t="str">
            <v>menit</v>
          </cell>
          <cell r="L523" t="str">
            <v>4.</v>
          </cell>
          <cell r="N523" t="str">
            <v>Cat, dan bahan lainnya</v>
          </cell>
          <cell r="P523" t="str">
            <v>Ls</v>
          </cell>
          <cell r="Q523">
            <v>1</v>
          </cell>
          <cell r="R523">
            <v>150</v>
          </cell>
          <cell r="U523">
            <v>150</v>
          </cell>
        </row>
        <row r="524">
          <cell r="G524" t="str">
            <v>Ts</v>
          </cell>
          <cell r="H524">
            <v>101.1</v>
          </cell>
          <cell r="I524" t="str">
            <v>menit</v>
          </cell>
        </row>
        <row r="526">
          <cell r="C526" t="str">
            <v>Kap. Prod. / Jam  =</v>
          </cell>
          <cell r="D526" t="str">
            <v>Cp</v>
          </cell>
          <cell r="G526" t="str">
            <v>Q1</v>
          </cell>
          <cell r="H526">
            <v>8.9020771513353125</v>
          </cell>
          <cell r="I526" t="str">
            <v>Buah</v>
          </cell>
          <cell r="Q526" t="str">
            <v xml:space="preserve">JUMLAH HARGA BAHAN   </v>
          </cell>
          <cell r="U526">
            <v>222011.80929270675</v>
          </cell>
        </row>
        <row r="527">
          <cell r="D527" t="str">
            <v>Ts : 60</v>
          </cell>
        </row>
        <row r="528">
          <cell r="L528" t="str">
            <v>C.</v>
          </cell>
          <cell r="N528" t="str">
            <v>PERALATAN</v>
          </cell>
        </row>
        <row r="529">
          <cell r="C529" t="str">
            <v>Koefisien Alat / Buah   =  1  :  Q1</v>
          </cell>
          <cell r="G529" t="str">
            <v>(E08)</v>
          </cell>
          <cell r="H529">
            <v>0.11233333333333333</v>
          </cell>
          <cell r="I529" t="str">
            <v>Jam</v>
          </cell>
        </row>
        <row r="530">
          <cell r="L530" t="str">
            <v>1.</v>
          </cell>
          <cell r="N530" t="str">
            <v>Dump Truck</v>
          </cell>
          <cell r="O530" t="str">
            <v>(E08)</v>
          </cell>
          <cell r="P530" t="str">
            <v>Jam</v>
          </cell>
          <cell r="Q530">
            <v>0.11233333333333333</v>
          </cell>
          <cell r="R530">
            <v>97984.236669533435</v>
          </cell>
          <cell r="U530">
            <v>11006.895919210921</v>
          </cell>
        </row>
        <row r="531">
          <cell r="L531" t="str">
            <v>2.</v>
          </cell>
          <cell r="N531" t="str">
            <v>Alat Bantu</v>
          </cell>
          <cell r="P531" t="str">
            <v>Ls</v>
          </cell>
          <cell r="Q531">
            <v>1</v>
          </cell>
          <cell r="R531">
            <v>425</v>
          </cell>
          <cell r="U531">
            <v>425</v>
          </cell>
        </row>
        <row r="532">
          <cell r="A532" t="str">
            <v>2.b.</v>
          </cell>
          <cell r="C532" t="str">
            <v>ALAT BANTU</v>
          </cell>
        </row>
        <row r="533">
          <cell r="C533" t="str">
            <v>- Tang, Obeng, dll</v>
          </cell>
          <cell r="D533" t="str">
            <v>=  2  set</v>
          </cell>
        </row>
        <row r="534">
          <cell r="C534" t="str">
            <v>- Pacul / Sekop</v>
          </cell>
          <cell r="D534" t="str">
            <v>=  4  buah</v>
          </cell>
        </row>
        <row r="537">
          <cell r="A537" t="str">
            <v>3.</v>
          </cell>
          <cell r="C537" t="str">
            <v>TENAGA</v>
          </cell>
        </row>
        <row r="538">
          <cell r="C538" t="str">
            <v>Produksi pemasangan rambu dalam 1 hari  =  Tk x Q1</v>
          </cell>
          <cell r="G538" t="str">
            <v>Qt</v>
          </cell>
          <cell r="H538">
            <v>62.314540059347188</v>
          </cell>
          <cell r="I538" t="str">
            <v>Buah</v>
          </cell>
          <cell r="Q538" t="str">
            <v xml:space="preserve">JUMLAH HARGA PERALATAN   </v>
          </cell>
          <cell r="U538">
            <v>11431.895919210921</v>
          </cell>
        </row>
        <row r="539">
          <cell r="C539" t="str">
            <v>Kebutuhan tenaga :</v>
          </cell>
          <cell r="D539" t="str">
            <v>- Mandor</v>
          </cell>
          <cell r="G539" t="str">
            <v>M</v>
          </cell>
          <cell r="H539">
            <v>1</v>
          </cell>
          <cell r="I539" t="str">
            <v>orang</v>
          </cell>
        </row>
        <row r="540">
          <cell r="D540" t="str">
            <v>- Tukang</v>
          </cell>
          <cell r="G540" t="str">
            <v>Tb</v>
          </cell>
          <cell r="H540">
            <v>3</v>
          </cell>
          <cell r="I540" t="str">
            <v>orang</v>
          </cell>
          <cell r="L540" t="str">
            <v>D.</v>
          </cell>
          <cell r="N540" t="str">
            <v>JUMLAH HARGA TENAGA, BAHAN DAN PERALATAN  ( A + B + C )</v>
          </cell>
          <cell r="U540">
            <v>239172.70521191767</v>
          </cell>
        </row>
        <row r="541">
          <cell r="D541" t="str">
            <v>- Pekerja</v>
          </cell>
          <cell r="G541" t="str">
            <v>P</v>
          </cell>
          <cell r="H541">
            <v>5</v>
          </cell>
          <cell r="I541" t="str">
            <v>orang</v>
          </cell>
          <cell r="L541" t="str">
            <v>E.</v>
          </cell>
          <cell r="N541" t="str">
            <v>OVERHEAD &amp; PROFIT</v>
          </cell>
          <cell r="P541">
            <v>10</v>
          </cell>
          <cell r="Q541" t="str">
            <v>%  x  D</v>
          </cell>
          <cell r="U541">
            <v>23917.270521191767</v>
          </cell>
        </row>
        <row r="542">
          <cell r="C542" t="str">
            <v>Koefisien Tenaga / M3   :</v>
          </cell>
          <cell r="L542" t="str">
            <v>F.</v>
          </cell>
          <cell r="N542" t="str">
            <v>HARGA SATUAN PEKERJAAN  ( D + E )</v>
          </cell>
          <cell r="U542">
            <v>263089.97573310946</v>
          </cell>
        </row>
        <row r="543">
          <cell r="D543" t="str">
            <v>-  Mandor</v>
          </cell>
          <cell r="E543" t="str">
            <v>= (Tk x M) : Qt</v>
          </cell>
          <cell r="G543" t="str">
            <v>(L03)</v>
          </cell>
          <cell r="H543">
            <v>0.11233333333333333</v>
          </cell>
          <cell r="I543" t="str">
            <v>jam</v>
          </cell>
          <cell r="L543" t="str">
            <v>Note: 1</v>
          </cell>
          <cell r="N543" t="str">
            <v>SATUAN dapat berdasarkan atas jam operasi untuk Tenaga Kerja dan Peralatan, volume dan/atau ukuran</v>
          </cell>
        </row>
        <row r="544">
          <cell r="D544" t="str">
            <v>-  Tukang</v>
          </cell>
          <cell r="E544" t="str">
            <v>= (Tk x Tb) : Qt</v>
          </cell>
          <cell r="G544" t="str">
            <v>(L02)</v>
          </cell>
          <cell r="H544">
            <v>0.33699999999999997</v>
          </cell>
          <cell r="I544" t="str">
            <v>jam</v>
          </cell>
          <cell r="N544" t="str">
            <v>berat untuk bahan-bahan.</v>
          </cell>
        </row>
        <row r="545">
          <cell r="D545" t="str">
            <v>-  Pekerja</v>
          </cell>
          <cell r="E545" t="str">
            <v>= (Tk x P) : Qt</v>
          </cell>
          <cell r="G545" t="str">
            <v>(L01)</v>
          </cell>
          <cell r="H545">
            <v>0.56166666666666665</v>
          </cell>
          <cell r="I545" t="str">
            <v>jam</v>
          </cell>
          <cell r="L545">
            <v>2</v>
          </cell>
          <cell r="N545" t="str">
            <v>Kuantitas satuan adalah kuantitas setiap komponen untuk menyelesaikan satu satuan pekerjaan dari nomor</v>
          </cell>
        </row>
        <row r="546">
          <cell r="N546" t="str">
            <v>mata pembayaran.</v>
          </cell>
        </row>
        <row r="547">
          <cell r="L547">
            <v>3</v>
          </cell>
          <cell r="N547" t="str">
            <v>Biaya satuan untuk peralatan sudah termasuk bahan bakar, bahan habis dipakai dan operator.</v>
          </cell>
        </row>
        <row r="548">
          <cell r="L548">
            <v>4</v>
          </cell>
          <cell r="N548" t="str">
            <v>Biaya satuan sudah termasuk pengeluaran untuk seluruh pajak yang berkaitan (tetapi tidak termasuk PPN</v>
          </cell>
        </row>
        <row r="549">
          <cell r="J549" t="str">
            <v>Berlanjut ke hal. berikut.</v>
          </cell>
          <cell r="N549" t="str">
            <v>yang dibayar dari kontrak) dan biaya-biaya lainnya.</v>
          </cell>
        </row>
        <row r="550">
          <cell r="A550" t="str">
            <v>ITEM PEMBAYARAN NO.</v>
          </cell>
          <cell r="D550" t="str">
            <v>:  8.4. (4)</v>
          </cell>
          <cell r="J550" t="str">
            <v>Analisa LI-1032</v>
          </cell>
        </row>
        <row r="551">
          <cell r="A551" t="str">
            <v>JENIS PEKERJAAN</v>
          </cell>
          <cell r="D551" t="str">
            <v>:  Rambu Jalan dengan Permukaan Pemantul High Intensity Grade</v>
          </cell>
        </row>
        <row r="552">
          <cell r="A552" t="str">
            <v>SATUAN PEMBAYARAN</v>
          </cell>
          <cell r="D552" t="str">
            <v>:  BH</v>
          </cell>
          <cell r="H552" t="str">
            <v xml:space="preserve">        URAIAN ANALISA HARGA SATUAN</v>
          </cell>
        </row>
        <row r="553">
          <cell r="J553" t="str">
            <v>Lanjutan</v>
          </cell>
        </row>
        <row r="555">
          <cell r="A555" t="str">
            <v>No.</v>
          </cell>
          <cell r="C555" t="str">
            <v>U R A I A N</v>
          </cell>
          <cell r="G555" t="str">
            <v>KODE</v>
          </cell>
          <cell r="H555" t="str">
            <v>KOEF.</v>
          </cell>
          <cell r="I555" t="str">
            <v>SATUAN</v>
          </cell>
          <cell r="J555" t="str">
            <v>KETERANGAN</v>
          </cell>
        </row>
        <row r="558">
          <cell r="A558" t="str">
            <v>4.</v>
          </cell>
          <cell r="C558" t="str">
            <v>HARGA DASAR SATUAN UPAH, BAHAN DAN ALAT</v>
          </cell>
        </row>
        <row r="559">
          <cell r="C559" t="str">
            <v>Lihat lampiran.</v>
          </cell>
        </row>
        <row r="561">
          <cell r="A561" t="str">
            <v>5.</v>
          </cell>
          <cell r="C561" t="str">
            <v>ANALISA HARGA SATUAN PEKERJAAN</v>
          </cell>
        </row>
        <row r="562">
          <cell r="C562" t="str">
            <v>Lihat perhitungan dalam FORMULIR STANDAR UNTUK</v>
          </cell>
        </row>
        <row r="563">
          <cell r="C563" t="str">
            <v>PEREKEMAN ANALISA MASING-MASING HARGA</v>
          </cell>
        </row>
        <row r="564">
          <cell r="C564" t="str">
            <v>SATUAN.</v>
          </cell>
        </row>
        <row r="565">
          <cell r="C565" t="str">
            <v>Didapat Harga Satuan Pekerjaan :</v>
          </cell>
        </row>
        <row r="567">
          <cell r="C567" t="str">
            <v xml:space="preserve">Rp.  </v>
          </cell>
          <cell r="D567">
            <v>263089.97573310946</v>
          </cell>
          <cell r="E567" t="str">
            <v xml:space="preserve"> / Buah</v>
          </cell>
        </row>
        <row r="570">
          <cell r="A570" t="str">
            <v>6.</v>
          </cell>
          <cell r="C570" t="str">
            <v>MASA PELAKSANAAN YANG DIPERLUKAN</v>
          </cell>
        </row>
        <row r="571">
          <cell r="C571" t="str">
            <v>Masa Pelaksanaan :</v>
          </cell>
          <cell r="D571" t="str">
            <v>. . . . . . . . . . .</v>
          </cell>
          <cell r="E571" t="str">
            <v>bulan</v>
          </cell>
        </row>
        <row r="573">
          <cell r="A573" t="str">
            <v>7.</v>
          </cell>
          <cell r="C573" t="str">
            <v>VOLUME PEKERJAAN YANG DIPERLUKAN</v>
          </cell>
        </row>
        <row r="574">
          <cell r="C574" t="str">
            <v>Volume pekerjaan  :</v>
          </cell>
          <cell r="D574">
            <v>0</v>
          </cell>
          <cell r="E574" t="str">
            <v>Buah</v>
          </cell>
        </row>
        <row r="611">
          <cell r="A611" t="str">
            <v>ITEM PEMBAYARAN NO.</v>
          </cell>
          <cell r="D611" t="str">
            <v>:  8.4. (2)</v>
          </cell>
          <cell r="J611" t="str">
            <v>Analisa EI-1041</v>
          </cell>
          <cell r="T611" t="str">
            <v>Analisa EI-1041</v>
          </cell>
        </row>
        <row r="612">
          <cell r="A612" t="str">
            <v>JENIS PEKERJAAN</v>
          </cell>
          <cell r="D612" t="str">
            <v>:  Marka Jalan bukan Termoplastik</v>
          </cell>
        </row>
        <row r="613">
          <cell r="A613" t="str">
            <v>SATUAN PEMBAYARAN</v>
          </cell>
          <cell r="D613" t="str">
            <v>:  M2</v>
          </cell>
          <cell r="H613" t="str">
            <v xml:space="preserve">        URAIAN ANALISA HARGA SATUAN</v>
          </cell>
          <cell r="L613" t="str">
            <v>FORMULIR STANDAR UNTUK</v>
          </cell>
        </row>
        <row r="614">
          <cell r="L614" t="str">
            <v>PEREKAMAN ANALISA MASING-MASING HARGA SATUAN</v>
          </cell>
        </row>
        <row r="615">
          <cell r="L615">
            <v>0</v>
          </cell>
        </row>
        <row r="616">
          <cell r="A616" t="str">
            <v>No.</v>
          </cell>
          <cell r="C616" t="str">
            <v>U R A I A N</v>
          </cell>
          <cell r="G616" t="str">
            <v>KODE</v>
          </cell>
          <cell r="H616" t="str">
            <v>KOEF.</v>
          </cell>
          <cell r="I616" t="str">
            <v>SATUAN</v>
          </cell>
          <cell r="J616" t="str">
            <v>KETERANGAN</v>
          </cell>
        </row>
        <row r="618">
          <cell r="L618" t="str">
            <v>PROYEK</v>
          </cell>
          <cell r="O618" t="str">
            <v xml:space="preserve">: </v>
          </cell>
        </row>
        <row r="619">
          <cell r="A619" t="str">
            <v>I.</v>
          </cell>
          <cell r="C619" t="str">
            <v>ASUMSI</v>
          </cell>
          <cell r="L619" t="str">
            <v>No. PAKET KONTRAK</v>
          </cell>
          <cell r="O619" t="str">
            <v xml:space="preserve">: </v>
          </cell>
        </row>
        <row r="620">
          <cell r="A620">
            <v>1</v>
          </cell>
          <cell r="C620" t="str">
            <v>Pekerjaan dilakukan secara manual</v>
          </cell>
          <cell r="L620" t="str">
            <v>NAMA PAKET</v>
          </cell>
          <cell r="O620" t="str">
            <v>: Pemb. Jembatan Kampar</v>
          </cell>
        </row>
        <row r="621">
          <cell r="A621">
            <v>2</v>
          </cell>
          <cell r="C621" t="str">
            <v>Lokasi pekerjaan : sepanjang jalan</v>
          </cell>
          <cell r="L621" t="str">
            <v>PROP / KAB / KOTA</v>
          </cell>
          <cell r="O621" t="str">
            <v>: Sumbar/Limapuluh Kota</v>
          </cell>
        </row>
        <row r="622">
          <cell r="A622">
            <v>3</v>
          </cell>
          <cell r="C622" t="str">
            <v>Bahan dasar (besi dan kawat) diterima seluruhnya</v>
          </cell>
          <cell r="L622" t="str">
            <v>ITEM PEMBAYARAN NO.</v>
          </cell>
          <cell r="O622" t="str">
            <v>:  8.4. (2)</v>
          </cell>
          <cell r="R622" t="str">
            <v>PERKIRAAN VOL. PEK.</v>
          </cell>
          <cell r="T622" t="str">
            <v>:</v>
          </cell>
          <cell r="U622" t="e">
            <v>#REF!</v>
          </cell>
        </row>
        <row r="623">
          <cell r="C623" t="str">
            <v>di lokasi pekerjaan</v>
          </cell>
          <cell r="L623" t="str">
            <v>JENIS PEKERJAAN</v>
          </cell>
          <cell r="O623" t="str">
            <v>:  Marka Jalan bukan Termoplastik</v>
          </cell>
          <cell r="R623" t="str">
            <v>TOTAL HARGA (Rp.)</v>
          </cell>
          <cell r="T623" t="str">
            <v>:</v>
          </cell>
          <cell r="U623" t="e">
            <v>#REF!</v>
          </cell>
        </row>
        <row r="624">
          <cell r="A624">
            <v>4</v>
          </cell>
          <cell r="C624" t="str">
            <v>Jarak rata-rata Base camp ke lokasi pekerjaan</v>
          </cell>
          <cell r="G624" t="str">
            <v>L</v>
          </cell>
          <cell r="H624">
            <v>0.75</v>
          </cell>
          <cell r="I624" t="str">
            <v>KM</v>
          </cell>
          <cell r="L624" t="str">
            <v>SATUAN PEMBAYARAN</v>
          </cell>
          <cell r="O624" t="str">
            <v>:  M2</v>
          </cell>
          <cell r="R624" t="str">
            <v>% THD. BIAYA PROYEK</v>
          </cell>
          <cell r="T624" t="str">
            <v>:</v>
          </cell>
          <cell r="U624" t="e">
            <v>#REF!</v>
          </cell>
        </row>
        <row r="625">
          <cell r="A625">
            <v>5</v>
          </cell>
          <cell r="C625" t="str">
            <v>Jam kerja efektif per-hari</v>
          </cell>
          <cell r="G625" t="str">
            <v>Tk</v>
          </cell>
          <cell r="H625">
            <v>7</v>
          </cell>
          <cell r="I625" t="str">
            <v>jam</v>
          </cell>
        </row>
        <row r="626">
          <cell r="A626">
            <v>6</v>
          </cell>
          <cell r="C626" t="str">
            <v>Faktor Kehilangan Material</v>
          </cell>
          <cell r="G626" t="str">
            <v>Fh</v>
          </cell>
          <cell r="H626">
            <v>1.05</v>
          </cell>
          <cell r="I626" t="str">
            <v>-</v>
          </cell>
        </row>
        <row r="627">
          <cell r="A627">
            <v>7</v>
          </cell>
          <cell r="C627" t="str">
            <v>Tebal lapisan cat secara manual</v>
          </cell>
          <cell r="G627" t="str">
            <v>t</v>
          </cell>
          <cell r="H627">
            <v>3.8E-3</v>
          </cell>
          <cell r="I627" t="str">
            <v>M</v>
          </cell>
          <cell r="J627" t="str">
            <v xml:space="preserve"> Spec.10.4.3(2)(d)</v>
          </cell>
          <cell r="Q627" t="str">
            <v>PERKIRAAN</v>
          </cell>
          <cell r="R627" t="str">
            <v>HARGA</v>
          </cell>
          <cell r="S627" t="str">
            <v>JUMLAH</v>
          </cell>
        </row>
        <row r="628">
          <cell r="A628">
            <v>8</v>
          </cell>
          <cell r="C628" t="str">
            <v>Berat Jenis Bahan Cat</v>
          </cell>
          <cell r="G628" t="str">
            <v>BJ.Cat</v>
          </cell>
          <cell r="H628">
            <v>1</v>
          </cell>
          <cell r="I628" t="str">
            <v>Kg/Liter</v>
          </cell>
          <cell r="L628" t="str">
            <v>NO.</v>
          </cell>
          <cell r="N628" t="str">
            <v>KOMPONEN</v>
          </cell>
          <cell r="P628" t="str">
            <v>SATUAN</v>
          </cell>
          <cell r="Q628" t="str">
            <v>KUANTITAS</v>
          </cell>
          <cell r="R628" t="str">
            <v>SATUAN</v>
          </cell>
          <cell r="S628" t="str">
            <v>HARGA</v>
          </cell>
        </row>
        <row r="629">
          <cell r="A629">
            <v>9</v>
          </cell>
          <cell r="C629" t="str">
            <v>Perbandingan pemakaian bahan  :</v>
          </cell>
          <cell r="E629" t="str">
            <v>- Cat</v>
          </cell>
          <cell r="G629" t="str">
            <v>C</v>
          </cell>
          <cell r="H629">
            <v>65</v>
          </cell>
          <cell r="I629" t="str">
            <v>%</v>
          </cell>
          <cell r="R629" t="str">
            <v>(Rp.)</v>
          </cell>
          <cell r="S629" t="str">
            <v>(Rp.)</v>
          </cell>
        </row>
        <row r="630">
          <cell r="E630" t="str">
            <v>- Thinner</v>
          </cell>
          <cell r="G630" t="str">
            <v>T</v>
          </cell>
          <cell r="H630">
            <v>35</v>
          </cell>
          <cell r="I630" t="str">
            <v>%</v>
          </cell>
        </row>
        <row r="631">
          <cell r="A631" t="str">
            <v>II.</v>
          </cell>
          <cell r="C631" t="str">
            <v>URUTAN KERJA</v>
          </cell>
        </row>
        <row r="632">
          <cell r="A632">
            <v>1</v>
          </cell>
          <cell r="C632" t="str">
            <v>Permukaan jalan dibersihkan dari debu/kotoran</v>
          </cell>
          <cell r="L632" t="str">
            <v>A.</v>
          </cell>
          <cell r="N632" t="str">
            <v>TENAGA</v>
          </cell>
        </row>
        <row r="633">
          <cell r="A633">
            <v>2</v>
          </cell>
          <cell r="C633" t="str">
            <v>Cat disemprotkan dengan Compressor di atas maal</v>
          </cell>
        </row>
        <row r="634">
          <cell r="C634" t="str">
            <v>tripleks yang dipasang di permukaan jalan</v>
          </cell>
          <cell r="L634" t="str">
            <v>1.</v>
          </cell>
          <cell r="N634" t="str">
            <v>Pekerja Biasa</v>
          </cell>
          <cell r="O634" t="str">
            <v>(L01)</v>
          </cell>
          <cell r="P634" t="str">
            <v>jam</v>
          </cell>
          <cell r="Q634">
            <v>0.6</v>
          </cell>
          <cell r="R634">
            <v>4500</v>
          </cell>
          <cell r="U634">
            <v>2700</v>
          </cell>
        </row>
        <row r="635">
          <cell r="A635">
            <v>3</v>
          </cell>
          <cell r="C635" t="str">
            <v>Glass Bit diberikan segera setelah cat marka selesai</v>
          </cell>
          <cell r="L635" t="str">
            <v>2.</v>
          </cell>
          <cell r="N635" t="str">
            <v>Tukang</v>
          </cell>
          <cell r="O635" t="str">
            <v>(L02)</v>
          </cell>
          <cell r="P635" t="str">
            <v>jam</v>
          </cell>
          <cell r="Q635">
            <v>0.22499999999999998</v>
          </cell>
          <cell r="R635">
            <v>7000</v>
          </cell>
          <cell r="U635">
            <v>1574.9999999999998</v>
          </cell>
        </row>
        <row r="636">
          <cell r="C636" t="str">
            <v>disemprotkan</v>
          </cell>
          <cell r="L636" t="str">
            <v>3.</v>
          </cell>
          <cell r="N636" t="str">
            <v>Mandor</v>
          </cell>
          <cell r="O636" t="str">
            <v>(L03)</v>
          </cell>
          <cell r="P636" t="str">
            <v>jam</v>
          </cell>
          <cell r="Q636">
            <v>7.4999999999999997E-2</v>
          </cell>
          <cell r="R636">
            <v>7500</v>
          </cell>
          <cell r="U636">
            <v>562.5</v>
          </cell>
        </row>
        <row r="638">
          <cell r="A638" t="str">
            <v>III.</v>
          </cell>
          <cell r="C638" t="str">
            <v>PEMAKAIAN BAHAN, ALAT DAN TENAGA</v>
          </cell>
          <cell r="Q638" t="str">
            <v xml:space="preserve">JUMLAH HARGA TENAGA   </v>
          </cell>
          <cell r="U638">
            <v>4837.5</v>
          </cell>
        </row>
        <row r="640">
          <cell r="A640" t="str">
            <v xml:space="preserve">   1.</v>
          </cell>
          <cell r="C640" t="str">
            <v>BAHAN</v>
          </cell>
          <cell r="L640" t="str">
            <v>B.</v>
          </cell>
          <cell r="N640" t="str">
            <v>BAHAN</v>
          </cell>
        </row>
        <row r="641">
          <cell r="A641" t="str">
            <v>1.a.</v>
          </cell>
          <cell r="C641" t="str">
            <v>Cat Marka Non Thermoplastic</v>
          </cell>
          <cell r="E641" t="str">
            <v>=  C x R x (BJ.Cat)</v>
          </cell>
          <cell r="G641" t="str">
            <v>(M17)</v>
          </cell>
          <cell r="H641">
            <v>1.9500000000000002</v>
          </cell>
          <cell r="I641" t="str">
            <v>Kg</v>
          </cell>
        </row>
        <row r="642">
          <cell r="A642" t="str">
            <v>1.b.</v>
          </cell>
          <cell r="C642" t="str">
            <v>Minyak Pencair (Thinner)</v>
          </cell>
          <cell r="E642" t="str">
            <v>=  T x R</v>
          </cell>
          <cell r="G642" t="str">
            <v>(M33)</v>
          </cell>
          <cell r="H642">
            <v>1.0499999999999998</v>
          </cell>
          <cell r="I642" t="str">
            <v>Liter</v>
          </cell>
          <cell r="L642" t="str">
            <v>1.</v>
          </cell>
          <cell r="N642" t="str">
            <v>Cat Marka</v>
          </cell>
          <cell r="O642" t="str">
            <v>(M17)</v>
          </cell>
          <cell r="P642" t="str">
            <v>Kg</v>
          </cell>
          <cell r="Q642">
            <v>1.9500000000000002</v>
          </cell>
          <cell r="R642">
            <v>20000</v>
          </cell>
          <cell r="U642">
            <v>39000</v>
          </cell>
        </row>
        <row r="643">
          <cell r="A643" t="str">
            <v>1.c.</v>
          </cell>
          <cell r="C643" t="str">
            <v>Blass Bead</v>
          </cell>
          <cell r="G643" t="str">
            <v>(M34)</v>
          </cell>
          <cell r="H643">
            <v>0.45</v>
          </cell>
          <cell r="I643" t="str">
            <v>Kg</v>
          </cell>
          <cell r="J643" t="str">
            <v xml:space="preserve"> Spec.10.4.3(2)(e)</v>
          </cell>
          <cell r="L643" t="str">
            <v>2.</v>
          </cell>
          <cell r="N643" t="str">
            <v>Thinner</v>
          </cell>
          <cell r="O643" t="str">
            <v>(M33)</v>
          </cell>
          <cell r="P643" t="str">
            <v>Liter</v>
          </cell>
          <cell r="Q643">
            <v>1.0499999999999998</v>
          </cell>
          <cell r="R643">
            <v>4500</v>
          </cell>
          <cell r="U643">
            <v>4724.9999999999991</v>
          </cell>
        </row>
        <row r="644">
          <cell r="L644" t="str">
            <v>3.</v>
          </cell>
          <cell r="N644" t="str">
            <v>Blass Bit</v>
          </cell>
          <cell r="O644" t="str">
            <v>(M34)</v>
          </cell>
          <cell r="P644" t="str">
            <v>Kg</v>
          </cell>
          <cell r="Q644">
            <v>0.45</v>
          </cell>
          <cell r="R644">
            <v>15000</v>
          </cell>
          <cell r="U644">
            <v>6750</v>
          </cell>
        </row>
        <row r="646">
          <cell r="A646" t="str">
            <v>2.</v>
          </cell>
          <cell r="C646" t="str">
            <v>ALAT</v>
          </cell>
        </row>
        <row r="647">
          <cell r="A647" t="str">
            <v>2.a.</v>
          </cell>
          <cell r="C647" t="str">
            <v>COMPRESSOR</v>
          </cell>
          <cell r="G647" t="str">
            <v>(E05)</v>
          </cell>
        </row>
        <row r="648">
          <cell r="C648" t="str">
            <v>Kapasitas penyemprotan</v>
          </cell>
          <cell r="G648" t="str">
            <v>V</v>
          </cell>
          <cell r="H648">
            <v>40</v>
          </cell>
          <cell r="I648" t="str">
            <v>Ltr/Jam</v>
          </cell>
          <cell r="Q648" t="str">
            <v xml:space="preserve">JUMLAH HARGA BAHAN   </v>
          </cell>
          <cell r="U648">
            <v>50475</v>
          </cell>
        </row>
        <row r="649">
          <cell r="C649" t="str">
            <v>Jumlah cat cair  =</v>
          </cell>
          <cell r="D649" t="str">
            <v>(1 M x 1 M) x t x 1000</v>
          </cell>
          <cell r="G649" t="str">
            <v>R</v>
          </cell>
          <cell r="H649">
            <v>3</v>
          </cell>
          <cell r="I649" t="str">
            <v>Ltr/M2</v>
          </cell>
        </row>
        <row r="650">
          <cell r="L650" t="str">
            <v>C.</v>
          </cell>
          <cell r="N650" t="str">
            <v>PERALATAN</v>
          </cell>
        </row>
        <row r="651">
          <cell r="C651" t="str">
            <v>Kap. Prod. / Jam  =</v>
          </cell>
          <cell r="D651" t="str">
            <v xml:space="preserve">  V : R</v>
          </cell>
          <cell r="G651" t="str">
            <v>Q1</v>
          </cell>
          <cell r="H651">
            <v>13.333333333333334</v>
          </cell>
          <cell r="I651" t="str">
            <v>M2/Jam</v>
          </cell>
        </row>
        <row r="652">
          <cell r="L652" t="str">
            <v>1.</v>
          </cell>
          <cell r="N652" t="str">
            <v>Compressor</v>
          </cell>
          <cell r="O652" t="str">
            <v>(E05)</v>
          </cell>
          <cell r="P652" t="str">
            <v>Jam</v>
          </cell>
          <cell r="Q652">
            <v>7.4999999999999997E-2</v>
          </cell>
          <cell r="R652">
            <v>110410.09454193829</v>
          </cell>
          <cell r="U652">
            <v>8280.7570906453711</v>
          </cell>
        </row>
        <row r="653">
          <cell r="C653" t="str">
            <v>Koef. Alat / M2</v>
          </cell>
          <cell r="D653" t="str">
            <v>=  1 : Q1</v>
          </cell>
          <cell r="G653" t="str">
            <v>(E05)</v>
          </cell>
          <cell r="H653">
            <v>7.4999999999999997E-2</v>
          </cell>
          <cell r="I653" t="str">
            <v>Jam</v>
          </cell>
          <cell r="L653" t="str">
            <v>2.</v>
          </cell>
          <cell r="N653" t="str">
            <v>Dump Truck</v>
          </cell>
          <cell r="O653" t="str">
            <v>(E08)</v>
          </cell>
          <cell r="P653" t="str">
            <v>Jam</v>
          </cell>
          <cell r="Q653">
            <v>7.4999999999999997E-2</v>
          </cell>
          <cell r="R653">
            <v>97984.236669533435</v>
          </cell>
          <cell r="U653">
            <v>7348.8177502150074</v>
          </cell>
        </row>
        <row r="654">
          <cell r="L654" t="str">
            <v>3.</v>
          </cell>
          <cell r="N654" t="str">
            <v>Alat Bantu</v>
          </cell>
          <cell r="P654" t="str">
            <v>Ls</v>
          </cell>
          <cell r="Q654">
            <v>1</v>
          </cell>
          <cell r="R654">
            <v>200</v>
          </cell>
          <cell r="U654">
            <v>200</v>
          </cell>
        </row>
        <row r="657">
          <cell r="A657" t="str">
            <v>2.b.</v>
          </cell>
          <cell r="C657" t="str">
            <v>DUMP TRUCK</v>
          </cell>
          <cell r="G657" t="str">
            <v>(E08)</v>
          </cell>
        </row>
        <row r="658">
          <cell r="C658" t="str">
            <v>Pada dasarnya alat ini digunakan bersama-sama</v>
          </cell>
        </row>
        <row r="659">
          <cell r="C659" t="str">
            <v>dengan Compressor</v>
          </cell>
          <cell r="G659" t="str">
            <v>Q3</v>
          </cell>
          <cell r="H659">
            <v>13.333333333333334</v>
          </cell>
          <cell r="I659" t="str">
            <v>M2/Jam</v>
          </cell>
        </row>
        <row r="660">
          <cell r="C660" t="str">
            <v>Koef. Alat / M2</v>
          </cell>
          <cell r="D660" t="str">
            <v>=  1 : Q3</v>
          </cell>
          <cell r="G660" t="str">
            <v>(E08)</v>
          </cell>
          <cell r="H660">
            <v>7.4999999999999997E-2</v>
          </cell>
          <cell r="I660" t="str">
            <v>Jam</v>
          </cell>
          <cell r="Q660" t="str">
            <v xml:space="preserve">JUMLAH HARGA PERALATAN   </v>
          </cell>
          <cell r="U660">
            <v>15829.574840860379</v>
          </cell>
        </row>
        <row r="662">
          <cell r="A662" t="str">
            <v>2.c.</v>
          </cell>
          <cell r="C662" t="str">
            <v>ALAT BANTU</v>
          </cell>
          <cell r="I662" t="str">
            <v>Ls</v>
          </cell>
          <cell r="L662" t="str">
            <v>D.</v>
          </cell>
          <cell r="N662" t="str">
            <v>JUMLAH HARGA TENAGA, BAHAN DAN PERALATAN  ( A + B + C )</v>
          </cell>
          <cell r="U662">
            <v>71142.074840860383</v>
          </cell>
        </row>
        <row r="663">
          <cell r="C663" t="str">
            <v>Diperlukan  :</v>
          </cell>
          <cell r="L663" t="str">
            <v>E.</v>
          </cell>
          <cell r="N663" t="str">
            <v>OVERHEAD &amp; PROFIT</v>
          </cell>
          <cell r="P663">
            <v>10</v>
          </cell>
          <cell r="Q663" t="str">
            <v>%  x  D</v>
          </cell>
          <cell r="U663">
            <v>7114.2074840860387</v>
          </cell>
        </row>
        <row r="664">
          <cell r="C664" t="str">
            <v>- Sapu Lidi</v>
          </cell>
          <cell r="E664" t="str">
            <v>=  3  buah</v>
          </cell>
          <cell r="L664" t="str">
            <v>F.</v>
          </cell>
          <cell r="N664" t="str">
            <v>HARGA SATUAN PEKERJAAN  ( D + E )</v>
          </cell>
          <cell r="U664">
            <v>78256.282324946427</v>
          </cell>
        </row>
        <row r="665">
          <cell r="C665" t="str">
            <v>- Sikat Ijuk</v>
          </cell>
          <cell r="E665" t="str">
            <v>=  3  buah</v>
          </cell>
          <cell r="L665" t="str">
            <v>Note: 1</v>
          </cell>
          <cell r="N665" t="str">
            <v>SATUAN dapat berdasarkan atas jam operasi untuk Tenaga Kerja dan Peralatan, volume dan/atau ukuran</v>
          </cell>
        </row>
        <row r="666">
          <cell r="C666" t="str">
            <v>- Rambu-rambu pengaman</v>
          </cell>
          <cell r="E666" t="str">
            <v>=  2  buah</v>
          </cell>
          <cell r="N666" t="str">
            <v>berat untuk bahan-bahan.</v>
          </cell>
        </row>
        <row r="667">
          <cell r="C667" t="str">
            <v>- Maal Tripleks</v>
          </cell>
          <cell r="E667" t="str">
            <v>=  4  lembar</v>
          </cell>
          <cell r="L667">
            <v>2</v>
          </cell>
          <cell r="N667" t="str">
            <v>Kuantitas satuan adalah kuantitas setiap komponen untuk menyelesaikan satu satuan pekerjaan dari nomor</v>
          </cell>
        </row>
        <row r="668">
          <cell r="N668" t="str">
            <v>mata pembayaran.</v>
          </cell>
        </row>
        <row r="669">
          <cell r="L669">
            <v>3</v>
          </cell>
          <cell r="N669" t="str">
            <v>Biaya satuan untuk peralatan sudah termasuk bahan bakar, bahan habis dipakai dan operator.</v>
          </cell>
        </row>
        <row r="670">
          <cell r="L670">
            <v>4</v>
          </cell>
          <cell r="N670" t="str">
            <v>Biaya satuan sudah termasuk pengeluaran untuk seluruh pajak yang berkaitan (tetapi tidak termasuk PPN</v>
          </cell>
        </row>
        <row r="671">
          <cell r="J671" t="str">
            <v>Berlanjut ke hal. berikut.</v>
          </cell>
          <cell r="N671" t="str">
            <v>yang dibayar dari kontrak) dan biaya-biaya lainnya.</v>
          </cell>
        </row>
        <row r="672">
          <cell r="A672" t="str">
            <v>ITEM PEMBAYARAN NO.</v>
          </cell>
          <cell r="D672" t="str">
            <v>:  8.4. (2)</v>
          </cell>
          <cell r="J672" t="str">
            <v>Analisa EI-1041</v>
          </cell>
        </row>
        <row r="673">
          <cell r="A673" t="str">
            <v>JENIS PEKERJAAN</v>
          </cell>
          <cell r="D673" t="str">
            <v>:  Marka Jalan bukan Termoplastik</v>
          </cell>
        </row>
        <row r="674">
          <cell r="A674" t="str">
            <v>SATUAN PEMBAYARAN</v>
          </cell>
          <cell r="D674" t="str">
            <v>:  M2</v>
          </cell>
          <cell r="H674" t="str">
            <v xml:space="preserve">        URAIAN ANALISA HARGA SATUAN</v>
          </cell>
        </row>
        <row r="675">
          <cell r="J675" t="str">
            <v>Lanjutan</v>
          </cell>
        </row>
        <row r="677">
          <cell r="A677" t="str">
            <v>No.</v>
          </cell>
          <cell r="C677" t="str">
            <v>U R A I A N</v>
          </cell>
          <cell r="G677" t="str">
            <v>KODE</v>
          </cell>
          <cell r="H677" t="str">
            <v>KOEF.</v>
          </cell>
          <cell r="I677" t="str">
            <v>SATUAN</v>
          </cell>
          <cell r="J677" t="str">
            <v>KETERANGAN</v>
          </cell>
        </row>
        <row r="680">
          <cell r="A680" t="str">
            <v>3.</v>
          </cell>
          <cell r="C680" t="str">
            <v>TENAGA</v>
          </cell>
        </row>
        <row r="681">
          <cell r="C681" t="str">
            <v>Produksi pekerjaan per hari  =  Q1 x Tk</v>
          </cell>
          <cell r="G681" t="str">
            <v>Qt</v>
          </cell>
          <cell r="H681">
            <v>93.333333333333343</v>
          </cell>
          <cell r="I681" t="str">
            <v>M2</v>
          </cell>
        </row>
        <row r="682">
          <cell r="C682" t="str">
            <v>dibutuhkan tenaga :</v>
          </cell>
          <cell r="D682" t="str">
            <v>- Mandor</v>
          </cell>
          <cell r="G682" t="str">
            <v>M</v>
          </cell>
          <cell r="H682">
            <v>1</v>
          </cell>
          <cell r="I682" t="str">
            <v>orang</v>
          </cell>
        </row>
        <row r="683">
          <cell r="D683" t="str">
            <v>- Tukang Cat</v>
          </cell>
          <cell r="G683" t="str">
            <v>Tb</v>
          </cell>
          <cell r="H683">
            <v>3</v>
          </cell>
          <cell r="I683" t="str">
            <v>orang</v>
          </cell>
        </row>
        <row r="684">
          <cell r="D684" t="str">
            <v>- Pekerja</v>
          </cell>
          <cell r="G684" t="str">
            <v>P</v>
          </cell>
          <cell r="H684">
            <v>8</v>
          </cell>
          <cell r="I684" t="str">
            <v>orang</v>
          </cell>
        </row>
        <row r="686">
          <cell r="C686" t="str">
            <v>Koefisien Tenaga / Kg  :</v>
          </cell>
        </row>
        <row r="687">
          <cell r="D687" t="str">
            <v>-  Mandor</v>
          </cell>
          <cell r="E687" t="str">
            <v>=  ( M x Tk ) : Qt</v>
          </cell>
          <cell r="G687" t="str">
            <v>(L03)</v>
          </cell>
          <cell r="H687">
            <v>7.4999999999999997E-2</v>
          </cell>
          <cell r="I687" t="str">
            <v>jam</v>
          </cell>
        </row>
        <row r="688">
          <cell r="D688" t="str">
            <v>- Tukang</v>
          </cell>
          <cell r="E688" t="str">
            <v>=  ( Tb x Tk ) : Qt</v>
          </cell>
          <cell r="G688" t="str">
            <v>(L02)</v>
          </cell>
          <cell r="H688">
            <v>0.22499999999999998</v>
          </cell>
          <cell r="I688" t="str">
            <v>jam</v>
          </cell>
        </row>
        <row r="689">
          <cell r="D689" t="str">
            <v>-  Pekerja</v>
          </cell>
          <cell r="E689" t="str">
            <v>=  ( P x Tk ) : Qt</v>
          </cell>
          <cell r="G689" t="str">
            <v>(L01)</v>
          </cell>
          <cell r="H689">
            <v>0.6</v>
          </cell>
          <cell r="I689" t="str">
            <v>jam</v>
          </cell>
        </row>
        <row r="691">
          <cell r="A691" t="str">
            <v>4.</v>
          </cell>
          <cell r="C691" t="str">
            <v>HARGA DASAR SATUAN UPAH, BAHAN DAN ALAT</v>
          </cell>
        </row>
        <row r="692">
          <cell r="C692" t="str">
            <v>Lihat lampiran.</v>
          </cell>
        </row>
        <row r="694">
          <cell r="A694" t="str">
            <v>5.</v>
          </cell>
          <cell r="C694" t="str">
            <v>ANALISA HARGA SATUAN PEKERJAAN</v>
          </cell>
        </row>
        <row r="695">
          <cell r="C695" t="str">
            <v>Lihat perhitungan dalam FORMULIR STANDAR UNTUK</v>
          </cell>
        </row>
        <row r="696">
          <cell r="C696" t="str">
            <v>PEREKEMAN ANALISA MASING-MASING HARGA</v>
          </cell>
        </row>
        <row r="697">
          <cell r="C697" t="str">
            <v>SATUAN.</v>
          </cell>
        </row>
        <row r="698">
          <cell r="C698" t="str">
            <v>Didapat Harga Satuan Pekerjaan :</v>
          </cell>
        </row>
        <row r="700">
          <cell r="C700" t="str">
            <v xml:space="preserve">Rp.  </v>
          </cell>
          <cell r="D700">
            <v>78256.282324946427</v>
          </cell>
          <cell r="E700" t="str">
            <v xml:space="preserve"> / M2</v>
          </cell>
        </row>
        <row r="704">
          <cell r="A704" t="str">
            <v>6.</v>
          </cell>
          <cell r="C704" t="str">
            <v>MASA PELAKSANAAN YANG DIPERLUKAN</v>
          </cell>
        </row>
        <row r="705">
          <cell r="C705" t="str">
            <v>Masa Pelaksanaan :</v>
          </cell>
          <cell r="D705" t="str">
            <v>. . . . . . . . . . .</v>
          </cell>
          <cell r="E705" t="str">
            <v>bulan</v>
          </cell>
        </row>
        <row r="707">
          <cell r="A707" t="str">
            <v>7.</v>
          </cell>
          <cell r="C707" t="str">
            <v>VOLUME PEKERJAAN YANG DIPERLUKAN</v>
          </cell>
        </row>
        <row r="708">
          <cell r="C708" t="str">
            <v>Volume pekerjaan  :</v>
          </cell>
          <cell r="D708" t="e">
            <v>#REF!</v>
          </cell>
          <cell r="E708" t="str">
            <v>M2</v>
          </cell>
        </row>
        <row r="731">
          <cell r="A731" t="str">
            <v>ITEM PEMBAYARAN NO.</v>
          </cell>
          <cell r="D731" t="str">
            <v>:  8.4. (1)</v>
          </cell>
          <cell r="J731" t="str">
            <v>Analisa EI-1042</v>
          </cell>
          <cell r="T731" t="str">
            <v>Analisa EI-1042</v>
          </cell>
        </row>
        <row r="732">
          <cell r="A732" t="str">
            <v>JENIS PEKERJAAN</v>
          </cell>
          <cell r="D732" t="str">
            <v>:  Marka Jalan Termoplastik</v>
          </cell>
        </row>
        <row r="733">
          <cell r="A733" t="str">
            <v>SATUAN PEMBAYARAN</v>
          </cell>
          <cell r="D733" t="str">
            <v>:  M2</v>
          </cell>
          <cell r="H733" t="str">
            <v xml:space="preserve">        URAIAN ANALISA HARGA SATUAN</v>
          </cell>
          <cell r="L733" t="str">
            <v>FORMULIR STANDAR UNTUK</v>
          </cell>
        </row>
        <row r="734">
          <cell r="L734" t="str">
            <v>PEREKAMAN ANALISA MASING-MASING HARGA SATUAN</v>
          </cell>
        </row>
        <row r="735">
          <cell r="L735">
            <v>0</v>
          </cell>
        </row>
        <row r="736">
          <cell r="A736" t="str">
            <v>No.</v>
          </cell>
          <cell r="C736" t="str">
            <v>U R A I A N</v>
          </cell>
          <cell r="G736" t="str">
            <v>KODE</v>
          </cell>
          <cell r="H736" t="str">
            <v>KOEF.</v>
          </cell>
          <cell r="I736" t="str">
            <v>SATUAN</v>
          </cell>
          <cell r="J736" t="str">
            <v>KETERANGAN</v>
          </cell>
        </row>
        <row r="738">
          <cell r="L738" t="str">
            <v>PROYEK</v>
          </cell>
          <cell r="O738" t="str">
            <v xml:space="preserve">: </v>
          </cell>
        </row>
        <row r="739">
          <cell r="A739" t="str">
            <v>I.</v>
          </cell>
          <cell r="C739" t="str">
            <v>ASUMSI</v>
          </cell>
          <cell r="L739" t="str">
            <v>No. PAKET KONTRAK</v>
          </cell>
          <cell r="O739" t="str">
            <v xml:space="preserve">: </v>
          </cell>
        </row>
        <row r="740">
          <cell r="A740">
            <v>1</v>
          </cell>
          <cell r="C740" t="str">
            <v>Pekerjaan dilakukan secara manual</v>
          </cell>
          <cell r="L740" t="str">
            <v>NAMA PAKET</v>
          </cell>
          <cell r="O740" t="str">
            <v>: Pemb. Jembatan Kampar</v>
          </cell>
        </row>
        <row r="741">
          <cell r="A741">
            <v>2</v>
          </cell>
          <cell r="C741" t="str">
            <v>Lokasi pekerjaan : sepanjang jalan</v>
          </cell>
          <cell r="L741" t="str">
            <v>PROP / KAB / KOTA</v>
          </cell>
          <cell r="O741" t="str">
            <v>: Sumbar/Limapuluh Kota</v>
          </cell>
        </row>
        <row r="742">
          <cell r="A742">
            <v>3</v>
          </cell>
          <cell r="C742" t="str">
            <v>Bahan dasar (besi dan kawat) diterima seluruhnya</v>
          </cell>
          <cell r="L742" t="str">
            <v>ITEM PEMBAYARAN NO.</v>
          </cell>
          <cell r="O742" t="str">
            <v>:  8.4. (1)</v>
          </cell>
          <cell r="R742" t="str">
            <v>PERKIRAAN VOL. PEK.</v>
          </cell>
          <cell r="T742" t="str">
            <v>:</v>
          </cell>
          <cell r="U742" t="e">
            <v>#REF!</v>
          </cell>
        </row>
        <row r="743">
          <cell r="C743" t="str">
            <v>di lokasi pekerjaan</v>
          </cell>
          <cell r="L743" t="str">
            <v>JENIS PEKERJAAN</v>
          </cell>
          <cell r="O743" t="str">
            <v>:  Marka Jalan Termoplastik</v>
          </cell>
          <cell r="R743" t="str">
            <v>TOTAL HARGA (Rp.)</v>
          </cell>
          <cell r="T743" t="str">
            <v>:</v>
          </cell>
          <cell r="U743" t="e">
            <v>#REF!</v>
          </cell>
        </row>
        <row r="744">
          <cell r="A744">
            <v>4</v>
          </cell>
          <cell r="C744" t="str">
            <v>Jarak rata-rata Base camp ke lokasi pekerjaan</v>
          </cell>
          <cell r="G744" t="str">
            <v>L</v>
          </cell>
          <cell r="H744">
            <v>0.75</v>
          </cell>
          <cell r="I744" t="str">
            <v>KM</v>
          </cell>
          <cell r="L744" t="str">
            <v>SATUAN PEMBAYARAN</v>
          </cell>
          <cell r="O744" t="str">
            <v>:  M2</v>
          </cell>
          <cell r="R744" t="str">
            <v>% THD. BIAYA PROYEK</v>
          </cell>
          <cell r="T744" t="str">
            <v>:</v>
          </cell>
          <cell r="U744" t="e">
            <v>#REF!</v>
          </cell>
        </row>
        <row r="745">
          <cell r="A745">
            <v>5</v>
          </cell>
          <cell r="C745" t="str">
            <v>Jam kerja efektif per-hari</v>
          </cell>
          <cell r="G745" t="str">
            <v>Tk</v>
          </cell>
          <cell r="H745">
            <v>7</v>
          </cell>
          <cell r="I745" t="str">
            <v>jam</v>
          </cell>
        </row>
        <row r="746">
          <cell r="A746">
            <v>6</v>
          </cell>
          <cell r="C746" t="str">
            <v>Faktor Kehilangan Material</v>
          </cell>
          <cell r="G746" t="str">
            <v>Fh</v>
          </cell>
          <cell r="H746">
            <v>1.05</v>
          </cell>
          <cell r="I746" t="str">
            <v>-</v>
          </cell>
        </row>
        <row r="747">
          <cell r="A747">
            <v>7</v>
          </cell>
          <cell r="C747" t="str">
            <v>Tebal lapisan cat secara manual</v>
          </cell>
          <cell r="G747" t="str">
            <v>t</v>
          </cell>
          <cell r="H747">
            <v>1.4999999999999999E-2</v>
          </cell>
          <cell r="I747" t="str">
            <v>M</v>
          </cell>
          <cell r="J747" t="str">
            <v xml:space="preserve"> Spec.10.4.3(2)(d)</v>
          </cell>
          <cell r="Q747" t="str">
            <v>PERKIRAAN</v>
          </cell>
          <cell r="R747" t="str">
            <v>HARGA</v>
          </cell>
          <cell r="S747" t="str">
            <v>JUMLAH</v>
          </cell>
        </row>
        <row r="748">
          <cell r="A748">
            <v>8</v>
          </cell>
          <cell r="C748" t="str">
            <v>Berat Jenis Bahan Cat</v>
          </cell>
          <cell r="G748" t="str">
            <v>BJ.Cat</v>
          </cell>
          <cell r="H748">
            <v>1</v>
          </cell>
          <cell r="I748" t="str">
            <v>Kg/Liter</v>
          </cell>
          <cell r="L748" t="str">
            <v>NO.</v>
          </cell>
          <cell r="N748" t="str">
            <v>KOMPONEN</v>
          </cell>
          <cell r="P748" t="str">
            <v>SATUAN</v>
          </cell>
          <cell r="Q748" t="str">
            <v>KUANTITAS</v>
          </cell>
          <cell r="R748" t="str">
            <v>SATUAN</v>
          </cell>
          <cell r="S748" t="str">
            <v>HARGA</v>
          </cell>
        </row>
        <row r="749">
          <cell r="A749">
            <v>9</v>
          </cell>
          <cell r="C749" t="str">
            <v>Perbandingan pemakaian bahan  :</v>
          </cell>
          <cell r="E749" t="str">
            <v>- Cat</v>
          </cell>
          <cell r="G749" t="str">
            <v>C</v>
          </cell>
          <cell r="H749">
            <v>65</v>
          </cell>
          <cell r="I749" t="str">
            <v>%</v>
          </cell>
          <cell r="R749" t="str">
            <v>(Rp.)</v>
          </cell>
          <cell r="S749" t="str">
            <v>(Rp.)</v>
          </cell>
        </row>
        <row r="750">
          <cell r="E750" t="str">
            <v>- Thinner</v>
          </cell>
          <cell r="G750" t="str">
            <v>T</v>
          </cell>
          <cell r="H750">
            <v>35</v>
          </cell>
          <cell r="I750" t="str">
            <v>%</v>
          </cell>
        </row>
        <row r="751">
          <cell r="A751" t="str">
            <v>II.</v>
          </cell>
          <cell r="C751" t="str">
            <v>URUTAN KERJA</v>
          </cell>
        </row>
        <row r="752">
          <cell r="A752">
            <v>1</v>
          </cell>
          <cell r="C752" t="str">
            <v>Permukaan jalan dibersihkan dari debu/kotoran</v>
          </cell>
          <cell r="L752" t="str">
            <v>A.</v>
          </cell>
          <cell r="N752" t="str">
            <v>TENAGA</v>
          </cell>
        </row>
        <row r="753">
          <cell r="A753">
            <v>2</v>
          </cell>
          <cell r="C753" t="str">
            <v>Cat disemprotkan dengan Compressor di atas maal</v>
          </cell>
        </row>
        <row r="754">
          <cell r="C754" t="str">
            <v>tripleks yang dipasang di permukaan jalan</v>
          </cell>
          <cell r="L754" t="str">
            <v>1.</v>
          </cell>
          <cell r="N754" t="str">
            <v>Pekerja Biasa</v>
          </cell>
          <cell r="O754" t="str">
            <v>(L01)</v>
          </cell>
          <cell r="P754" t="str">
            <v>jam</v>
          </cell>
          <cell r="Q754">
            <v>0.6</v>
          </cell>
          <cell r="R754">
            <v>4500</v>
          </cell>
          <cell r="U754">
            <v>2700</v>
          </cell>
        </row>
        <row r="755">
          <cell r="A755">
            <v>3</v>
          </cell>
          <cell r="C755" t="str">
            <v>Glass Bit diberikan segera setelah cat marka selesai</v>
          </cell>
          <cell r="L755" t="str">
            <v>2.</v>
          </cell>
          <cell r="N755" t="str">
            <v>Tukang</v>
          </cell>
          <cell r="O755" t="str">
            <v>(L02)</v>
          </cell>
          <cell r="P755" t="str">
            <v>jam</v>
          </cell>
          <cell r="Q755">
            <v>0.22499999999999998</v>
          </cell>
          <cell r="R755">
            <v>7000</v>
          </cell>
          <cell r="U755">
            <v>1574.9999999999998</v>
          </cell>
        </row>
        <row r="756">
          <cell r="C756" t="str">
            <v>disemprotkan</v>
          </cell>
          <cell r="L756" t="str">
            <v>3.</v>
          </cell>
          <cell r="N756" t="str">
            <v>Mandor</v>
          </cell>
          <cell r="O756" t="str">
            <v>(L03)</v>
          </cell>
          <cell r="P756" t="str">
            <v>jam</v>
          </cell>
          <cell r="Q756">
            <v>7.4999999999999997E-2</v>
          </cell>
          <cell r="R756">
            <v>7500</v>
          </cell>
          <cell r="U756">
            <v>562.5</v>
          </cell>
        </row>
        <row r="758">
          <cell r="A758" t="str">
            <v>III.</v>
          </cell>
          <cell r="C758" t="str">
            <v>PEMAKAIAN BAHAN, ALAT DAN TENAGA</v>
          </cell>
          <cell r="Q758" t="str">
            <v xml:space="preserve">JUMLAH HARGA TENAGA   </v>
          </cell>
          <cell r="U758">
            <v>4837.5</v>
          </cell>
        </row>
        <row r="760">
          <cell r="A760" t="str">
            <v xml:space="preserve">   1.</v>
          </cell>
          <cell r="C760" t="str">
            <v>BAHAN</v>
          </cell>
          <cell r="L760" t="str">
            <v>B.</v>
          </cell>
          <cell r="N760" t="str">
            <v>BAHAN</v>
          </cell>
        </row>
        <row r="761">
          <cell r="A761" t="str">
            <v>1.a.</v>
          </cell>
          <cell r="C761" t="str">
            <v>Cat Marka Thermoplastic</v>
          </cell>
          <cell r="E761" t="str">
            <v>=  C x R x (BJ.Cat)</v>
          </cell>
          <cell r="G761" t="str">
            <v>(M17)</v>
          </cell>
          <cell r="H761">
            <v>1.9500000000000002</v>
          </cell>
          <cell r="I761" t="str">
            <v>Kg</v>
          </cell>
        </row>
        <row r="762">
          <cell r="A762" t="str">
            <v>1.b.</v>
          </cell>
          <cell r="C762" t="str">
            <v>Minyak Pencair (Thinner)</v>
          </cell>
          <cell r="E762" t="str">
            <v>=  T x R</v>
          </cell>
          <cell r="G762" t="str">
            <v>(M33)</v>
          </cell>
          <cell r="H762">
            <v>1.0499999999999998</v>
          </cell>
          <cell r="I762" t="str">
            <v>Liter</v>
          </cell>
          <cell r="L762" t="str">
            <v>1.</v>
          </cell>
          <cell r="N762" t="str">
            <v>Cat Marka</v>
          </cell>
          <cell r="O762" t="str">
            <v>(M17)</v>
          </cell>
          <cell r="P762" t="str">
            <v>Kg</v>
          </cell>
          <cell r="Q762">
            <v>1.9500000000000002</v>
          </cell>
          <cell r="R762">
            <v>25000</v>
          </cell>
          <cell r="U762">
            <v>48750.000000000007</v>
          </cell>
        </row>
        <row r="763">
          <cell r="A763" t="str">
            <v>1.c.</v>
          </cell>
          <cell r="C763" t="str">
            <v>Blass Bead</v>
          </cell>
          <cell r="G763" t="str">
            <v>(M34)</v>
          </cell>
          <cell r="H763">
            <v>0.45</v>
          </cell>
          <cell r="I763" t="str">
            <v>Kg</v>
          </cell>
          <cell r="J763" t="str">
            <v xml:space="preserve"> Spec.10.4.3(2)(e)</v>
          </cell>
          <cell r="L763" t="str">
            <v>2.</v>
          </cell>
          <cell r="N763" t="str">
            <v>Thinner</v>
          </cell>
          <cell r="O763" t="str">
            <v>(M33)</v>
          </cell>
          <cell r="P763" t="str">
            <v>Liter</v>
          </cell>
          <cell r="Q763">
            <v>1.0499999999999998</v>
          </cell>
          <cell r="R763">
            <v>4500</v>
          </cell>
          <cell r="U763">
            <v>4724.9999999999991</v>
          </cell>
        </row>
        <row r="764">
          <cell r="L764" t="str">
            <v>3.</v>
          </cell>
          <cell r="N764" t="str">
            <v>Blass Bit</v>
          </cell>
          <cell r="O764" t="str">
            <v>(M34)</v>
          </cell>
          <cell r="P764" t="str">
            <v>Kg</v>
          </cell>
          <cell r="Q764">
            <v>0.45</v>
          </cell>
          <cell r="R764">
            <v>15000</v>
          </cell>
          <cell r="U764">
            <v>6750</v>
          </cell>
        </row>
        <row r="766">
          <cell r="A766" t="str">
            <v>2.</v>
          </cell>
          <cell r="C766" t="str">
            <v>ALAT</v>
          </cell>
        </row>
        <row r="767">
          <cell r="A767" t="str">
            <v>2.a.</v>
          </cell>
          <cell r="C767" t="str">
            <v>COMPRESSOR</v>
          </cell>
          <cell r="G767" t="str">
            <v>(E05)</v>
          </cell>
        </row>
        <row r="768">
          <cell r="C768" t="str">
            <v>Kapasitas penyemprotan</v>
          </cell>
          <cell r="G768" t="str">
            <v>V</v>
          </cell>
          <cell r="H768">
            <v>40</v>
          </cell>
          <cell r="I768" t="str">
            <v>Ltr/Jam</v>
          </cell>
          <cell r="Q768" t="str">
            <v xml:space="preserve">JUMLAH HARGA BAHAN   </v>
          </cell>
          <cell r="U768">
            <v>60225.000000000007</v>
          </cell>
        </row>
        <row r="769">
          <cell r="C769" t="str">
            <v>Jumlah cat cair  =</v>
          </cell>
          <cell r="D769" t="str">
            <v>(1 M x 1 M) x t x 1000</v>
          </cell>
          <cell r="G769" t="str">
            <v>R</v>
          </cell>
          <cell r="H769">
            <v>3</v>
          </cell>
          <cell r="I769" t="str">
            <v>Ltr/M2</v>
          </cell>
        </row>
        <row r="770">
          <cell r="L770" t="str">
            <v>C.</v>
          </cell>
          <cell r="N770" t="str">
            <v>PERALATAN</v>
          </cell>
        </row>
        <row r="771">
          <cell r="C771" t="str">
            <v>Kap. Prod. / Jam  =</v>
          </cell>
          <cell r="D771" t="str">
            <v xml:space="preserve">  V : R</v>
          </cell>
          <cell r="G771" t="str">
            <v>Q1</v>
          </cell>
          <cell r="H771">
            <v>13.333333333333334</v>
          </cell>
          <cell r="I771" t="str">
            <v>M2/Jam</v>
          </cell>
        </row>
        <row r="772">
          <cell r="L772" t="str">
            <v>1.</v>
          </cell>
          <cell r="N772" t="str">
            <v>Compressor</v>
          </cell>
          <cell r="O772" t="str">
            <v>(E05)</v>
          </cell>
          <cell r="P772" t="str">
            <v>Jam</v>
          </cell>
          <cell r="Q772">
            <v>7.4999999999999997E-2</v>
          </cell>
          <cell r="R772">
            <v>110410.09454193829</v>
          </cell>
          <cell r="U772">
            <v>8280.7570906453711</v>
          </cell>
        </row>
        <row r="773">
          <cell r="C773" t="str">
            <v>Koef. Alat / M2</v>
          </cell>
          <cell r="D773" t="str">
            <v>=  1 : Q1</v>
          </cell>
          <cell r="G773" t="str">
            <v>(E05)</v>
          </cell>
          <cell r="H773">
            <v>7.4999999999999997E-2</v>
          </cell>
          <cell r="I773" t="str">
            <v>Jam</v>
          </cell>
          <cell r="L773" t="str">
            <v>2.</v>
          </cell>
          <cell r="N773" t="str">
            <v>Dump Truck</v>
          </cell>
          <cell r="O773" t="str">
            <v>(E08)</v>
          </cell>
          <cell r="P773" t="str">
            <v>Jam</v>
          </cell>
          <cell r="Q773">
            <v>7.4999999999999997E-2</v>
          </cell>
          <cell r="R773">
            <v>97984.236669533435</v>
          </cell>
          <cell r="U773">
            <v>7348.8177502150074</v>
          </cell>
        </row>
        <row r="774">
          <cell r="L774" t="str">
            <v>3.</v>
          </cell>
          <cell r="N774" t="str">
            <v>Alat Bantu</v>
          </cell>
          <cell r="P774" t="str">
            <v>Ls</v>
          </cell>
          <cell r="Q774">
            <v>1</v>
          </cell>
          <cell r="R774">
            <v>200</v>
          </cell>
          <cell r="U774">
            <v>200</v>
          </cell>
        </row>
        <row r="777">
          <cell r="A777" t="str">
            <v>2.b.</v>
          </cell>
          <cell r="C777" t="str">
            <v>DUMP TRUCK</v>
          </cell>
          <cell r="G777" t="str">
            <v>(E08)</v>
          </cell>
        </row>
        <row r="778">
          <cell r="C778" t="str">
            <v>Pada dasarnya alat ini digunakan bersama-sama</v>
          </cell>
        </row>
        <row r="779">
          <cell r="C779" t="str">
            <v>dengan Compressor</v>
          </cell>
          <cell r="G779" t="str">
            <v>Q3</v>
          </cell>
          <cell r="H779">
            <v>13.333333333333334</v>
          </cell>
          <cell r="I779" t="str">
            <v>M2/Jam</v>
          </cell>
        </row>
        <row r="780">
          <cell r="C780" t="str">
            <v>Koef. Alat / M2</v>
          </cell>
          <cell r="D780" t="str">
            <v>=  1 : Q3</v>
          </cell>
          <cell r="G780" t="str">
            <v>(E08)</v>
          </cell>
          <cell r="H780">
            <v>7.4999999999999997E-2</v>
          </cell>
          <cell r="I780" t="str">
            <v>Jam</v>
          </cell>
          <cell r="Q780" t="str">
            <v xml:space="preserve">JUMLAH HARGA PERALATAN   </v>
          </cell>
          <cell r="U780">
            <v>15829.574840860379</v>
          </cell>
        </row>
        <row r="782">
          <cell r="A782" t="str">
            <v>2.c.</v>
          </cell>
          <cell r="C782" t="str">
            <v>ALAT BANTU</v>
          </cell>
          <cell r="I782" t="str">
            <v>Ls</v>
          </cell>
          <cell r="L782" t="str">
            <v>D.</v>
          </cell>
          <cell r="N782" t="str">
            <v>JUMLAH HARGA TENAGA, BAHAN DAN PERALATAN  ( A + B + C )</v>
          </cell>
          <cell r="U782">
            <v>80892.074840860383</v>
          </cell>
        </row>
        <row r="783">
          <cell r="C783" t="str">
            <v>Diperlukan  :</v>
          </cell>
          <cell r="L783" t="str">
            <v>E.</v>
          </cell>
          <cell r="N783" t="str">
            <v>OVERHEAD &amp; PROFIT</v>
          </cell>
          <cell r="P783">
            <v>10</v>
          </cell>
          <cell r="Q783" t="str">
            <v>%  x  D</v>
          </cell>
          <cell r="U783">
            <v>8089.2074840860387</v>
          </cell>
        </row>
        <row r="784">
          <cell r="C784" t="str">
            <v>- Sapu Lidi</v>
          </cell>
          <cell r="E784" t="str">
            <v>=  3  buah</v>
          </cell>
          <cell r="L784" t="str">
            <v>F.</v>
          </cell>
          <cell r="N784" t="str">
            <v>HARGA SATUAN PEKERJAAN  ( D + E )</v>
          </cell>
          <cell r="U784">
            <v>88981.282324946427</v>
          </cell>
        </row>
        <row r="785">
          <cell r="C785" t="str">
            <v>- Sikat Ijuk</v>
          </cell>
          <cell r="E785" t="str">
            <v>=  3  buah</v>
          </cell>
          <cell r="L785" t="str">
            <v>Note: 1</v>
          </cell>
          <cell r="N785" t="str">
            <v>SATUAN dapat berdasarkan atas jam operasi untuk Tenaga Kerja dan Peralatan, volume dan/atau ukuran</v>
          </cell>
        </row>
        <row r="786">
          <cell r="C786" t="str">
            <v>- Rambu-rambu pengaman</v>
          </cell>
          <cell r="E786" t="str">
            <v>=  2  buah</v>
          </cell>
          <cell r="N786" t="str">
            <v>berat untuk bahan-bahan.</v>
          </cell>
        </row>
        <row r="787">
          <cell r="C787" t="str">
            <v>- Maal Tripleks</v>
          </cell>
          <cell r="E787" t="str">
            <v>=  4  lembar</v>
          </cell>
          <cell r="L787">
            <v>2</v>
          </cell>
          <cell r="N787" t="str">
            <v>Kuantitas satuan adalah kuantitas setiap komponen untuk menyelesaikan satu satuan pekerjaan dari nomor</v>
          </cell>
        </row>
        <row r="788">
          <cell r="N788" t="str">
            <v>mata pembayaran.</v>
          </cell>
        </row>
        <row r="789">
          <cell r="L789">
            <v>3</v>
          </cell>
          <cell r="N789" t="str">
            <v>Biaya satuan untuk peralatan sudah termasuk bahan bakar, bahan habis dipakai dan operator.</v>
          </cell>
        </row>
        <row r="790">
          <cell r="L790">
            <v>4</v>
          </cell>
          <cell r="N790" t="str">
            <v>Biaya satuan sudah termasuk pengeluaran untuk seluruh pajak yang berkaitan (tetapi tidak termasuk PPN</v>
          </cell>
        </row>
        <row r="791">
          <cell r="J791" t="str">
            <v>Berlanjut ke hal. berikut.</v>
          </cell>
          <cell r="N791" t="str">
            <v>yang dibayar dari kontrak) dan biaya-biaya lainnya.</v>
          </cell>
        </row>
        <row r="792">
          <cell r="A792" t="str">
            <v>ITEM PEMBAYARAN NO.</v>
          </cell>
          <cell r="D792" t="str">
            <v>:  8.4. (1)</v>
          </cell>
          <cell r="J792" t="str">
            <v>Analisa EI-1042</v>
          </cell>
        </row>
        <row r="793">
          <cell r="A793" t="str">
            <v>JENIS PEKERJAAN</v>
          </cell>
          <cell r="D793" t="str">
            <v>:  Marka Jalan Termoplastik</v>
          </cell>
        </row>
        <row r="794">
          <cell r="A794" t="str">
            <v>SATUAN PEMBAYARAN</v>
          </cell>
          <cell r="D794" t="str">
            <v>:  M2</v>
          </cell>
          <cell r="H794" t="str">
            <v xml:space="preserve">        URAIAN ANALISA HARGA SATUAN</v>
          </cell>
        </row>
        <row r="795">
          <cell r="J795" t="str">
            <v>Lanjutan</v>
          </cell>
        </row>
        <row r="797">
          <cell r="A797" t="str">
            <v>No.</v>
          </cell>
          <cell r="C797" t="str">
            <v>U R A I A N</v>
          </cell>
          <cell r="G797" t="str">
            <v>KODE</v>
          </cell>
          <cell r="H797" t="str">
            <v>KOEF.</v>
          </cell>
          <cell r="I797" t="str">
            <v>SATUAN</v>
          </cell>
          <cell r="J797" t="str">
            <v>KETERANGAN</v>
          </cell>
        </row>
        <row r="800">
          <cell r="A800" t="str">
            <v>3.</v>
          </cell>
          <cell r="C800" t="str">
            <v>TENAGA</v>
          </cell>
        </row>
        <row r="801">
          <cell r="C801" t="str">
            <v>Produksi pekerjaan per hari  =  Q1 x Tk</v>
          </cell>
          <cell r="G801" t="str">
            <v>Qt</v>
          </cell>
          <cell r="H801">
            <v>93.333333333333343</v>
          </cell>
          <cell r="I801" t="str">
            <v>M2</v>
          </cell>
        </row>
        <row r="802">
          <cell r="C802" t="str">
            <v>dibutuhkan tenaga :</v>
          </cell>
          <cell r="D802" t="str">
            <v>- Mandor</v>
          </cell>
          <cell r="G802" t="str">
            <v>M</v>
          </cell>
          <cell r="H802">
            <v>1</v>
          </cell>
          <cell r="I802" t="str">
            <v>orang</v>
          </cell>
        </row>
        <row r="803">
          <cell r="D803" t="str">
            <v>- Tukang Cat</v>
          </cell>
          <cell r="G803" t="str">
            <v>Tb</v>
          </cell>
          <cell r="H803">
            <v>3</v>
          </cell>
          <cell r="I803" t="str">
            <v>orang</v>
          </cell>
        </row>
        <row r="804">
          <cell r="D804" t="str">
            <v>- Pekerja</v>
          </cell>
          <cell r="G804" t="str">
            <v>P</v>
          </cell>
          <cell r="H804">
            <v>8</v>
          </cell>
          <cell r="I804" t="str">
            <v>orang</v>
          </cell>
        </row>
        <row r="806">
          <cell r="C806" t="str">
            <v>Koefisien Tenaga / Kg  :</v>
          </cell>
        </row>
        <row r="807">
          <cell r="D807" t="str">
            <v>-  Mandor</v>
          </cell>
          <cell r="E807" t="str">
            <v>=  ( M x Tk ) : Qt</v>
          </cell>
          <cell r="G807" t="str">
            <v>(L03)</v>
          </cell>
          <cell r="H807">
            <v>7.4999999999999997E-2</v>
          </cell>
          <cell r="I807" t="str">
            <v>jam</v>
          </cell>
        </row>
        <row r="808">
          <cell r="D808" t="str">
            <v>- Tukang</v>
          </cell>
          <cell r="E808" t="str">
            <v>=  ( Tb x Tk ) : Qt</v>
          </cell>
          <cell r="G808" t="str">
            <v>(L02)</v>
          </cell>
          <cell r="H808">
            <v>0.22499999999999998</v>
          </cell>
          <cell r="I808" t="str">
            <v>jam</v>
          </cell>
        </row>
        <row r="809">
          <cell r="D809" t="str">
            <v>-  Pekerja</v>
          </cell>
          <cell r="E809" t="str">
            <v>=  ( P x Tk ) : Qt</v>
          </cell>
          <cell r="G809" t="str">
            <v>(L01)</v>
          </cell>
          <cell r="H809">
            <v>0.6</v>
          </cell>
          <cell r="I809" t="str">
            <v>jam</v>
          </cell>
        </row>
        <row r="811">
          <cell r="A811" t="str">
            <v>4.</v>
          </cell>
          <cell r="C811" t="str">
            <v>HARGA DASAR SATUAN UPAH, BAHAN DAN ALAT</v>
          </cell>
        </row>
        <row r="812">
          <cell r="C812" t="str">
            <v>Lihat lampiran.</v>
          </cell>
        </row>
        <row r="814">
          <cell r="A814" t="str">
            <v>5.</v>
          </cell>
          <cell r="C814" t="str">
            <v>ANALISA HARGA SATUAN PEKERJAAN</v>
          </cell>
        </row>
        <row r="815">
          <cell r="C815" t="str">
            <v>Lihat perhitungan dalam FORMULIR STANDAR UNTUK</v>
          </cell>
        </row>
        <row r="816">
          <cell r="C816" t="str">
            <v>PEREKEMAN ANALISA MASING-MASING HARGA</v>
          </cell>
        </row>
        <row r="817">
          <cell r="C817" t="str">
            <v>SATUAN.</v>
          </cell>
        </row>
        <row r="818">
          <cell r="C818" t="str">
            <v>Didapat Harga Satuan Pekerjaan :</v>
          </cell>
        </row>
        <row r="820">
          <cell r="C820" t="str">
            <v xml:space="preserve">Rp.  </v>
          </cell>
          <cell r="D820">
            <v>88981.282324946427</v>
          </cell>
          <cell r="E820" t="str">
            <v xml:space="preserve"> / M2</v>
          </cell>
        </row>
        <row r="824">
          <cell r="A824" t="str">
            <v>6.</v>
          </cell>
          <cell r="C824" t="str">
            <v>MASA PELAKSANAAN YANG DIPERLUKAN</v>
          </cell>
        </row>
        <row r="825">
          <cell r="C825" t="str">
            <v>Masa Pelaksanaan :</v>
          </cell>
          <cell r="D825" t="str">
            <v>. . . . . . . . . . .</v>
          </cell>
          <cell r="E825" t="str">
            <v>bulan</v>
          </cell>
        </row>
        <row r="827">
          <cell r="A827" t="str">
            <v>7.</v>
          </cell>
          <cell r="C827" t="str">
            <v>VOLUME PEKERJAAN YANG DIPERLUKAN</v>
          </cell>
        </row>
        <row r="828">
          <cell r="C828" t="str">
            <v>Volume pekerjaan  :</v>
          </cell>
          <cell r="D828" t="e">
            <v>#REF!</v>
          </cell>
          <cell r="E828" t="str">
            <v>M2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210"/>
      <sheetName val="Komponen"/>
      <sheetName val="K"/>
      <sheetName val="K211"/>
      <sheetName val="K220"/>
      <sheetName val="K221"/>
      <sheetName val="K224"/>
      <sheetName val="K225"/>
      <sheetName val="K230"/>
      <sheetName val="K231"/>
      <sheetName val="K232"/>
      <sheetName val="K233"/>
      <sheetName val="K310"/>
      <sheetName val="K311"/>
      <sheetName val="K320"/>
      <sheetName val="K321"/>
      <sheetName val="Rek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jaringan)"/>
      <sheetName val="kuantitas (jaringan)"/>
      <sheetName val="analisa (jaringan)"/>
      <sheetName val="mat"/>
      <sheetName val="Persiapan"/>
      <sheetName val="Rekap(bendung)"/>
      <sheetName val="Daf Kuantitas"/>
      <sheetName val="Daf Kuantitas (2)"/>
      <sheetName val="kuantitas(bendung)"/>
      <sheetName val="analisa"/>
      <sheetName val="Anal. Tech"/>
      <sheetName val="Hrg.Dsr.Mat"/>
      <sheetName val="Hrg.Sat.Mat"/>
      <sheetName val="Data Alat"/>
      <sheetName val="Anal.Ag"/>
      <sheetName val="Mob &amp; Demob"/>
      <sheetName val="AnKep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E"/>
      <sheetName val="PE"/>
      <sheetName val="E-F"/>
      <sheetName val="MFC"/>
      <sheetName val="WC1"/>
      <sheetName val="WC2"/>
    </sheetNames>
    <sheetDataSet>
      <sheetData sheetId="0"/>
      <sheetData sheetId="1" refreshError="1"/>
      <sheetData sheetId="2"/>
      <sheetData sheetId="3"/>
      <sheetData sheetId="4" refreshError="1"/>
      <sheetData sheetId="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s"/>
      <sheetName val="Roads"/>
      <sheetName val="Hydro"/>
      <sheetName val="Steel"/>
      <sheetName val="dft-harga"/>
      <sheetName val="Tabels"/>
      <sheetName val="HARGA ALAT"/>
      <sheetName val="Analisa 2"/>
      <sheetName val="Sat Bah &amp; Up"/>
      <sheetName val="Master"/>
      <sheetName val="SAT-DAS"/>
      <sheetName val="UPH,BHN,ALT"/>
      <sheetName val="Analis harga"/>
      <sheetName val="BASIC"/>
      <sheetName val="harga bahan"/>
      <sheetName val="daf-3(OK)"/>
      <sheetName val="daf-7(OK)"/>
      <sheetName val="Sheet1"/>
      <sheetName val="Bangunan Utama"/>
      <sheetName val="Rekap"/>
      <sheetName val="DAFTAR HARGA"/>
      <sheetName val="NP-7"/>
      <sheetName val="HSLAIN-LAIN"/>
      <sheetName val="BAHAN"/>
      <sheetName val="ANALISA"/>
      <sheetName val="AMP"/>
      <sheetName val="ANTEK-AGGA"/>
      <sheetName val="BURDA"/>
      <sheetName val="ANTEK-GAL"/>
      <sheetName val="HRS-ATB"/>
      <sheetName val="ANTEK-PRIME"/>
      <sheetName val="ANTEK-TIMB"/>
      <sheetName val="BD-LS"/>
      <sheetName val="BIA-LUMPSUM"/>
      <sheetName val="CRUSER"/>
      <sheetName val="FINAL"/>
      <sheetName val="KEBALAT"/>
      <sheetName val="Peralatan"/>
      <sheetName val="BTL-Persiapan"/>
      <sheetName val="BTL-Bau"/>
      <sheetName val="BTL-alat"/>
      <sheetName val="BTL-Rupa"/>
      <sheetName val="ARSITEKTUR"/>
      <sheetName val="STRUKTUR"/>
      <sheetName val="Lamp 1"/>
      <sheetName val="Agregat ABC"/>
      <sheetName val="Analisa Quarry"/>
      <sheetName val="NP-10"/>
      <sheetName val="NP-6"/>
      <sheetName val="NP-8"/>
      <sheetName val="Basic Price"/>
      <sheetName val="REF.ONLY"/>
      <sheetName val="AA_Eng"/>
      <sheetName val="Art"/>
      <sheetName val="Anal"/>
      <sheetName val="U_rate"/>
      <sheetName val="CPAoC"/>
      <sheetName val="bau"/>
      <sheetName val="MAPP"/>
      <sheetName val="rek det 1_3"/>
      <sheetName val="Har Sat"/>
      <sheetName val="Jadwal"/>
      <sheetName val="5-ALAT(1)"/>
      <sheetName val="BOQ"/>
      <sheetName val="4-Basic Price"/>
      <sheetName val="D9"/>
      <sheetName val="BOQ PREVENTIF"/>
      <sheetName val="REKAP PREVENTIF"/>
      <sheetName val="AHS"/>
      <sheetName val="analisaRAB"/>
      <sheetName val="har-das"/>
      <sheetName val="#REF"/>
      <sheetName val="5-Peralatan"/>
      <sheetName val="Kuantitas &amp; Harga"/>
      <sheetName val="3-DIV8"/>
      <sheetName val="Harga uPAH"/>
      <sheetName val="Harga Satuan"/>
      <sheetName val="Analisa "/>
      <sheetName val="DHS"/>
      <sheetName val="Basic P"/>
      <sheetName val="An HS PL "/>
      <sheetName val="AnaHSalat"/>
      <sheetName val="Asphalt"/>
      <sheetName val="RESUME"/>
    </sheetNames>
    <sheetDataSet>
      <sheetData sheetId="0" refreshError="1"/>
      <sheetData sheetId="1" refreshError="1"/>
      <sheetData sheetId="2" refreshError="1"/>
      <sheetData sheetId="3" refreshError="1"/>
      <sheetData sheetId="4" refreshError="1">
        <row r="29">
          <cell r="G29" t="str">
            <v>merk:</v>
          </cell>
        </row>
        <row r="33">
          <cell r="G33" t="str">
            <v>ITO lengkap</v>
          </cell>
        </row>
        <row r="53">
          <cell r="G53" t="str">
            <v>Merah</v>
          </cell>
        </row>
        <row r="96">
          <cell r="G96" t="str">
            <v>8 kaki</v>
          </cell>
        </row>
      </sheetData>
      <sheetData sheetId="5" refreshError="1">
        <row r="6">
          <cell r="K6">
            <v>40000</v>
          </cell>
        </row>
        <row r="7">
          <cell r="K7">
            <v>40000</v>
          </cell>
        </row>
        <row r="8">
          <cell r="K8">
            <v>35000</v>
          </cell>
        </row>
        <row r="9">
          <cell r="K9">
            <v>25000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refreshError="1"/>
      <sheetData sheetId="1" refreshError="1"/>
      <sheetData sheetId="2" refreshError="1"/>
      <sheetData sheetId="3" refreshError="1"/>
      <sheetData sheetId="4" refreshError="1"/>
      <sheetData sheetId="5">
        <row r="8">
          <cell r="F8">
            <v>10776.785714285714</v>
          </cell>
        </row>
        <row r="9">
          <cell r="F9">
            <v>12919.642857142857</v>
          </cell>
        </row>
        <row r="10">
          <cell r="F10">
            <v>14348.214285714286</v>
          </cell>
        </row>
        <row r="54">
          <cell r="F54">
            <v>291548.35817863757</v>
          </cell>
        </row>
      </sheetData>
      <sheetData sheetId="6" refreshError="1"/>
      <sheetData sheetId="7" refreshError="1"/>
      <sheetData sheetId="8">
        <row r="33">
          <cell r="AW33">
            <v>50500</v>
          </cell>
        </row>
      </sheetData>
      <sheetData sheetId="9" refreshError="1"/>
      <sheetData sheetId="10"/>
      <sheetData sheetId="11">
        <row r="56">
          <cell r="L56" t="str">
            <v>Note: 1</v>
          </cell>
        </row>
      </sheetData>
      <sheetData sheetId="12" refreshError="1"/>
      <sheetData sheetId="13"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
      <sheetName val="Sheet2"/>
      <sheetName val="Sheet1"/>
      <sheetName val="HARGA LOKASI"/>
      <sheetName val="HARGA DAN UPAH"/>
      <sheetName val="ASIAN"/>
      <sheetName val="ana drainase"/>
      <sheetName val="Rab-1"/>
      <sheetName val="Rek-1"/>
    </sheetNames>
    <sheetDataSet>
      <sheetData sheetId="0"/>
      <sheetData sheetId="1"/>
      <sheetData sheetId="2"/>
      <sheetData sheetId="3"/>
      <sheetData sheetId="4"/>
      <sheetData sheetId="5"/>
      <sheetData sheetId="6"/>
      <sheetData sheetId="7" refreshError="1">
        <row r="16">
          <cell r="L16">
            <v>29342.639999999999</v>
          </cell>
        </row>
      </sheetData>
      <sheetData sheetId="8"/>
      <sheetData sheetId="9"/>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PH"/>
      <sheetName val="TS"/>
      <sheetName val="Rek"/>
      <sheetName val="Rab"/>
      <sheetName val="Anl"/>
      <sheetName val="H.Dasar"/>
      <sheetName val="H.Lokasi"/>
    </sheetNames>
    <sheetDataSet>
      <sheetData sheetId="0" refreshError="1"/>
      <sheetData sheetId="1" refreshError="1"/>
      <sheetData sheetId="2" refreshError="1"/>
      <sheetData sheetId="3" refreshError="1"/>
      <sheetData sheetId="4" refreshError="1"/>
      <sheetData sheetId="5" refreshError="1">
        <row r="42">
          <cell r="L42">
            <v>195750</v>
          </cell>
        </row>
        <row r="116">
          <cell r="L116">
            <v>32307.599999999999</v>
          </cell>
        </row>
      </sheetData>
      <sheetData sheetId="6" refreshError="1"/>
      <sheetData sheetId="7"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
      <sheetName val="Sheet2"/>
      <sheetName val="Sheet1"/>
      <sheetName val="HARGA LOKASI"/>
      <sheetName val="HARGA DAN UPAH"/>
      <sheetName val="ASIAN"/>
      <sheetName val="ana drainase"/>
      <sheetName val="Rab-1"/>
      <sheetName val="Rek-1"/>
    </sheetNames>
    <sheetDataSet>
      <sheetData sheetId="0"/>
      <sheetData sheetId="1"/>
      <sheetData sheetId="2"/>
      <sheetData sheetId="3"/>
      <sheetData sheetId="4"/>
      <sheetData sheetId="5"/>
      <sheetData sheetId="6"/>
      <sheetData sheetId="7">
        <row r="68">
          <cell r="L68">
            <v>537714.96000000008</v>
          </cell>
        </row>
      </sheetData>
      <sheetData sheetId="8"/>
      <sheetData sheetId="9"/>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 val="PAKET4"/>
      <sheetName val="Input"/>
      <sheetName val="PT."/>
      <sheetName val="Huruf"/>
      <sheetName val="Surat"/>
      <sheetName val="Schedule"/>
      <sheetName val="rincian A"/>
      <sheetName val="ANALISA"/>
      <sheetName val="DHSD"/>
      <sheetName val="BQ anal"/>
      <sheetName val="BoQ"/>
      <sheetName val="Price"/>
      <sheetName val="Sat. Pek."/>
      <sheetName val="J"/>
      <sheetName val="Ven"/>
      <sheetName val="FINISHING"/>
      <sheetName val="HARGA BAHAN"/>
      <sheetName val="alat_(2)"/>
      <sheetName val="upah_(2)"/>
      <sheetName val="Bill-2"/>
      <sheetName val="Sheet2"/>
      <sheetName val="Sheet3"/>
    </sheetNames>
    <sheetDataSet>
      <sheetData sheetId="0" refreshError="1"/>
      <sheetData sheetId="1">
        <row r="18">
          <cell r="G18">
            <v>1950</v>
          </cell>
        </row>
      </sheetData>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mija"/>
      <sheetName val="rumput"/>
      <sheetName val="A"/>
      <sheetName val="Sheet1"/>
      <sheetName val="Bahan"/>
      <sheetName val="SHEDULE"/>
    </sheetNames>
    <sheetDataSet>
      <sheetData sheetId="0"/>
      <sheetData sheetId="1"/>
      <sheetData sheetId="2"/>
      <sheetData sheetId="3">
        <row r="3">
          <cell r="X3" t="str">
            <v>ANALISA HARGA SATUAN</v>
          </cell>
        </row>
        <row r="8">
          <cell r="X8" t="str">
            <v>KEGIATAN</v>
          </cell>
          <cell r="AA8" t="str">
            <v>: PEMELIHARAAN JALAN DI KABUPATEN INDRAGIRI HULU</v>
          </cell>
        </row>
        <row r="9">
          <cell r="X9" t="str">
            <v>No. PAKET KONTRAK</v>
          </cell>
          <cell r="AA9" t="str">
            <v>: -</v>
          </cell>
        </row>
        <row r="10">
          <cell r="X10" t="str">
            <v>NAMA PAKET</v>
          </cell>
          <cell r="AA10" t="str">
            <v xml:space="preserve">: PEMELIHARAAN JALAN CERENTI - SIMPANG JAPURA </v>
          </cell>
        </row>
        <row r="11">
          <cell r="X11" t="str">
            <v>PROP / KAB / KODYA</v>
          </cell>
          <cell r="AA11" t="str">
            <v>: RIAU</v>
          </cell>
        </row>
        <row r="12">
          <cell r="X12" t="str">
            <v>ITEM PEMBAYARAN NO.</v>
          </cell>
          <cell r="AA12" t="str">
            <v>:  10.1 (3)</v>
          </cell>
        </row>
        <row r="13">
          <cell r="X13" t="str">
            <v>JENIS PEKERJAAN</v>
          </cell>
          <cell r="AA13" t="str">
            <v>:  Pemeliharaan Rutin Selokan, Saluran Air, Galian dan Timbunan</v>
          </cell>
        </row>
        <row r="14">
          <cell r="X14" t="str">
            <v>SATUAN PEMBAYARAN</v>
          </cell>
          <cell r="AA14" t="str">
            <v xml:space="preserve">:  Ls </v>
          </cell>
        </row>
        <row r="17">
          <cell r="AC17" t="str">
            <v>PERKIRAAN</v>
          </cell>
          <cell r="AD17" t="str">
            <v>HARGA</v>
          </cell>
          <cell r="AE17" t="str">
            <v>JUMLAH</v>
          </cell>
        </row>
        <row r="18">
          <cell r="X18" t="str">
            <v>NO.</v>
          </cell>
          <cell r="Z18" t="str">
            <v>JENIS PEKERJAAN</v>
          </cell>
          <cell r="AB18" t="str">
            <v>SATUAN</v>
          </cell>
          <cell r="AC18" t="str">
            <v>KUANTITAS</v>
          </cell>
          <cell r="AD18" t="str">
            <v>SATUAN</v>
          </cell>
          <cell r="AE18" t="str">
            <v>HARGA</v>
          </cell>
        </row>
        <row r="19">
          <cell r="AD19" t="str">
            <v>(Rp.)</v>
          </cell>
          <cell r="AE19" t="str">
            <v>(Rp.)</v>
          </cell>
        </row>
        <row r="22">
          <cell r="X22" t="str">
            <v>10.1(3)a</v>
          </cell>
          <cell r="Z22" t="str">
            <v>Pembersihan Selokan Samping</v>
          </cell>
          <cell r="AB22" t="str">
            <v>M2</v>
          </cell>
          <cell r="AC22">
            <v>5000</v>
          </cell>
          <cell r="AD22">
            <v>5000</v>
          </cell>
          <cell r="AG22">
            <v>25000000</v>
          </cell>
        </row>
        <row r="23">
          <cell r="Z23" t="str">
            <v>Diperkeras</v>
          </cell>
        </row>
        <row r="27">
          <cell r="X27" t="str">
            <v>10.1(3)c</v>
          </cell>
          <cell r="Z27" t="str">
            <v>Pembersihan Gorong - gorong</v>
          </cell>
          <cell r="AB27" t="str">
            <v>Bh</v>
          </cell>
          <cell r="AC27">
            <v>0</v>
          </cell>
          <cell r="AD27">
            <v>134090</v>
          </cell>
          <cell r="AG27">
            <v>0</v>
          </cell>
        </row>
        <row r="53">
          <cell r="Z53" t="str">
            <v>Jumlah Harga Pekerjaan</v>
          </cell>
          <cell r="AF53">
            <v>25000000</v>
          </cell>
        </row>
        <row r="73">
          <cell r="X73" t="str">
            <v>ANALISA HARGA SATUAN</v>
          </cell>
        </row>
        <row r="77">
          <cell r="X77" t="str">
            <v>KEGIATAN</v>
          </cell>
          <cell r="AA77" t="str">
            <v>: PEMELIHARAAN JALAN DI KABUPATEN INDRAGIRI HULU</v>
          </cell>
        </row>
        <row r="78">
          <cell r="X78" t="str">
            <v>No. PAKET KONTRAK</v>
          </cell>
          <cell r="AA78" t="str">
            <v>: -</v>
          </cell>
        </row>
        <row r="79">
          <cell r="X79" t="str">
            <v>NAMA PAKET</v>
          </cell>
          <cell r="AA79" t="str">
            <v xml:space="preserve">: PEMELIHARAAN JALAN CERENTI - SIMPANG JAPURA </v>
          </cell>
        </row>
        <row r="80">
          <cell r="X80" t="str">
            <v>PROP / KAB / KODYA</v>
          </cell>
          <cell r="AA80" t="str">
            <v>: RIAU</v>
          </cell>
        </row>
        <row r="81">
          <cell r="X81" t="str">
            <v>ITEM PEMBAYARAN NO.</v>
          </cell>
          <cell r="AA81" t="str">
            <v>:  10.1 (2)</v>
          </cell>
        </row>
        <row r="82">
          <cell r="X82" t="str">
            <v>JENIS PEKERJAAN</v>
          </cell>
          <cell r="AA82" t="str">
            <v>: Pemeliharaan Rutin Bahu Jalan</v>
          </cell>
        </row>
        <row r="83">
          <cell r="X83" t="str">
            <v>SATUAN PEMBAYARAN</v>
          </cell>
          <cell r="AA83" t="str">
            <v xml:space="preserve">:  Ls </v>
          </cell>
        </row>
        <row r="86">
          <cell r="AC86" t="str">
            <v>PERKIRAAN</v>
          </cell>
          <cell r="AD86" t="str">
            <v>HARGA</v>
          </cell>
          <cell r="AE86" t="str">
            <v>JUMLAH</v>
          </cell>
        </row>
        <row r="87">
          <cell r="X87" t="str">
            <v>NO.</v>
          </cell>
          <cell r="Z87" t="str">
            <v>JENIS PEKERJAAN</v>
          </cell>
          <cell r="AB87" t="str">
            <v>SATUAN</v>
          </cell>
          <cell r="AC87" t="str">
            <v>KUANTITAS</v>
          </cell>
          <cell r="AD87" t="str">
            <v>SATUAN</v>
          </cell>
          <cell r="AE87" t="str">
            <v>HARGA</v>
          </cell>
        </row>
        <row r="88">
          <cell r="AD88" t="str">
            <v>(Rp.)</v>
          </cell>
          <cell r="AE88" t="str">
            <v>(Rp.)</v>
          </cell>
        </row>
        <row r="91">
          <cell r="X91" t="str">
            <v>10.1.(2)a</v>
          </cell>
          <cell r="Z91" t="str">
            <v>Pemotongan Rumput pada Bahu Jalan</v>
          </cell>
          <cell r="AB91" t="str">
            <v>M2</v>
          </cell>
          <cell r="AC91">
            <v>38000</v>
          </cell>
          <cell r="AD91">
            <v>216.22618416666668</v>
          </cell>
          <cell r="AG91">
            <v>8216594.998333334</v>
          </cell>
        </row>
        <row r="92">
          <cell r="Z92" t="str">
            <v>2X Pelaksanaan dalam Kontrak</v>
          </cell>
        </row>
        <row r="110">
          <cell r="Z110" t="str">
            <v>Jumlah Harga Pekerjaan dibulatkan</v>
          </cell>
          <cell r="AG110">
            <v>8216594.998333334</v>
          </cell>
        </row>
        <row r="134">
          <cell r="X134" t="str">
            <v>ANALISA HARGA SATUAN</v>
          </cell>
        </row>
        <row r="138">
          <cell r="X138" t="str">
            <v>KEGIATAN</v>
          </cell>
          <cell r="AA138" t="str">
            <v>: PEMELIHARAAN JALAN DI KABUPATEN INDRAGIRI HULU</v>
          </cell>
        </row>
        <row r="139">
          <cell r="X139" t="str">
            <v>No. PAKET KONTRAK</v>
          </cell>
          <cell r="AA139" t="str">
            <v>: -</v>
          </cell>
        </row>
        <row r="140">
          <cell r="X140" t="str">
            <v>NAMA PAKET</v>
          </cell>
          <cell r="AA140" t="str">
            <v xml:space="preserve">: PEMELIHARAAN JALAN CERENTI - SIMPANG JAPURA </v>
          </cell>
        </row>
        <row r="141">
          <cell r="X141" t="str">
            <v>PROP / KAB / KODYA</v>
          </cell>
          <cell r="AA141" t="str">
            <v>: RIAU</v>
          </cell>
        </row>
        <row r="142">
          <cell r="X142" t="str">
            <v>ITEM PEMBAYARAN NO.</v>
          </cell>
          <cell r="AA142" t="str">
            <v>:  10.1 (5)</v>
          </cell>
        </row>
        <row r="143">
          <cell r="X143" t="str">
            <v>JENIS PEKERJAAN</v>
          </cell>
          <cell r="AA143" t="str">
            <v>:  Pemeliharaan Rutin Perlengkapan Jalan</v>
          </cell>
        </row>
        <row r="144">
          <cell r="X144" t="str">
            <v>SATUAN PEMBAYARAN</v>
          </cell>
          <cell r="AA144" t="str">
            <v xml:space="preserve">:  Ls </v>
          </cell>
        </row>
        <row r="147">
          <cell r="AC147" t="str">
            <v>PERKIRAAN</v>
          </cell>
          <cell r="AD147" t="str">
            <v>HARGA</v>
          </cell>
          <cell r="AE147" t="str">
            <v>JUMLAH</v>
          </cell>
        </row>
        <row r="148">
          <cell r="X148" t="str">
            <v>NO.</v>
          </cell>
          <cell r="Z148" t="str">
            <v>JENIS PEKERJAAN</v>
          </cell>
          <cell r="AB148" t="str">
            <v>SATUAN</v>
          </cell>
          <cell r="AC148" t="str">
            <v>KUANTITAS</v>
          </cell>
          <cell r="AD148" t="str">
            <v>SATUAN</v>
          </cell>
          <cell r="AE148" t="str">
            <v>HARGA</v>
          </cell>
        </row>
        <row r="149">
          <cell r="AD149" t="str">
            <v>(Rp.)</v>
          </cell>
          <cell r="AE149" t="str">
            <v>(Rp.)</v>
          </cell>
        </row>
        <row r="152">
          <cell r="X152" t="str">
            <v>10.1.5(b)</v>
          </cell>
          <cell r="Z152" t="str">
            <v>Pembersihan Jembatan</v>
          </cell>
          <cell r="AB152" t="e">
            <v>#REF!</v>
          </cell>
          <cell r="AC152" t="e">
            <v>#REF!</v>
          </cell>
          <cell r="AD152" t="e">
            <v>#REF!</v>
          </cell>
          <cell r="AG152" t="e">
            <v>#REF!</v>
          </cell>
        </row>
        <row r="173">
          <cell r="Z173" t="str">
            <v>Jumlah Harga Pekerjaan</v>
          </cell>
          <cell r="AG173" t="e">
            <v>#REF!</v>
          </cell>
        </row>
      </sheetData>
      <sheetData sheetId="4" refreshError="1"/>
      <sheetData sheetId="5"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HSP"/>
      <sheetName val="3Div10a"/>
      <sheetName val="3Div10b"/>
      <sheetName val="3Div10c"/>
      <sheetName val="LS-Rutin"/>
      <sheetName val="Kuantitas"/>
    </sheetNames>
    <sheetDataSet>
      <sheetData sheetId="0" refreshError="1"/>
      <sheetData sheetId="1" refreshError="1"/>
      <sheetData sheetId="2" refreshError="1"/>
      <sheetData sheetId="3"/>
      <sheetData sheetId="4"/>
      <sheetData sheetId="5"/>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Rutin"/>
      <sheetName val="Kuantitas"/>
      <sheetName val="Analisa HSP"/>
    </sheetNames>
    <sheetDataSet>
      <sheetData sheetId="0">
        <row r="12">
          <cell r="D12" t="str">
            <v>: 10.1 (1)</v>
          </cell>
        </row>
      </sheetData>
      <sheetData sheetId="1"/>
      <sheetData sheetId="2">
        <row r="410">
          <cell r="U410">
            <v>119737.4661556428</v>
          </cell>
        </row>
      </sheetData>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ta peralatan"/>
      <sheetName val="data personalia"/>
      <sheetName val="pengalaman"/>
      <sheetName val="neraca"/>
      <sheetName val="SKN "/>
      <sheetName val="isian kualifikasi"/>
      <sheetName val="Surat Minat"/>
      <sheetName val="Surat penawaran"/>
      <sheetName val="Div1"/>
      <sheetName val="Div2"/>
      <sheetName val="Div 2"/>
      <sheetName val="Div3"/>
      <sheetName val="Div5"/>
      <sheetName val="Div4"/>
      <sheetName val="Div8b"/>
      <sheetName val="Div 6"/>
      <sheetName val="Div 7"/>
      <sheetName val="Div 8"/>
      <sheetName val="USULAN PSONIL INTI&amp;PERALATAN"/>
      <sheetName val="DAFTAR SEWA ALAT"/>
      <sheetName val="JADUAL"/>
      <sheetName val="KNTRK YG DISELEKSI"/>
      <sheetName val="CVER PENAWARAN"/>
      <sheetName val="DAFTAR LAMPIRAN"/>
      <sheetName val="SKon"/>
      <sheetName val="Kapasitas AMP.S.C"/>
      <sheetName val="cover tempel"/>
    </sheetNames>
    <sheetDataSet>
      <sheetData sheetId="0"/>
      <sheetData sheetId="1"/>
      <sheetData sheetId="2"/>
      <sheetData sheetId="3"/>
      <sheetData sheetId="4"/>
      <sheetData sheetId="5"/>
      <sheetData sheetId="6"/>
      <sheetData sheetId="7"/>
      <sheetData sheetId="8"/>
      <sheetData sheetId="9"/>
      <sheetData sheetId="10">
        <row r="2">
          <cell r="B2" t="str">
            <v>LAMPIRAN 2 PENAWARAN</v>
          </cell>
        </row>
        <row r="3">
          <cell r="B3" t="str">
            <v>ANALISA HARGA SATUAN MATA PEMBAYARAN UTAMA</v>
          </cell>
        </row>
        <row r="5">
          <cell r="B5" t="str">
            <v>NAMA PESERTA LELANG</v>
          </cell>
          <cell r="E5" t="str">
            <v>:</v>
          </cell>
          <cell r="F5" t="e">
            <v>#REF!</v>
          </cell>
        </row>
        <row r="6">
          <cell r="B6" t="str">
            <v>NO. MATA PEMBAYARAN</v>
          </cell>
          <cell r="E6" t="str">
            <v>:</v>
          </cell>
          <cell r="F6" t="e">
            <v>#REF!</v>
          </cell>
        </row>
        <row r="7">
          <cell r="B7" t="str">
            <v>JENIS PEKERJAAN</v>
          </cell>
          <cell r="E7" t="str">
            <v>:</v>
          </cell>
          <cell r="F7" t="e">
            <v>#REF!</v>
          </cell>
        </row>
        <row r="8">
          <cell r="B8" t="str">
            <v>SATUAN PEKERJAAN</v>
          </cell>
          <cell r="E8" t="str">
            <v>:</v>
          </cell>
          <cell r="F8" t="e">
            <v>#REF!</v>
          </cell>
        </row>
        <row r="9">
          <cell r="B9" t="str">
            <v>PERKIRAAN KUANTITAS</v>
          </cell>
          <cell r="E9" t="str">
            <v>:</v>
          </cell>
          <cell r="F9" t="e">
            <v>#REF!</v>
          </cell>
        </row>
        <row r="10">
          <cell r="B10" t="str">
            <v>PEKERJAAN</v>
          </cell>
          <cell r="E10" t="str">
            <v>:</v>
          </cell>
          <cell r="F10" t="e">
            <v>#REF!</v>
          </cell>
        </row>
        <row r="11">
          <cell r="B11" t="str">
            <v>PRODUKSI HARIAN / JAM *)</v>
          </cell>
          <cell r="E11" t="str">
            <v>:</v>
          </cell>
          <cell r="F11" t="str">
            <v>Jam</v>
          </cell>
        </row>
        <row r="13">
          <cell r="B13" t="str">
            <v>No.</v>
          </cell>
          <cell r="C13" t="str">
            <v>Uraian</v>
          </cell>
          <cell r="G13" t="str">
            <v>Satuan</v>
          </cell>
          <cell r="H13" t="str">
            <v>Kuantitas</v>
          </cell>
          <cell r="I13" t="str">
            <v>Biaya Satuan                            (Rp.)</v>
          </cell>
          <cell r="J13" t="str">
            <v>Jumlah Biaya                          (Rp./Satuan)</v>
          </cell>
        </row>
        <row r="18">
          <cell r="B18" t="str">
            <v>A.</v>
          </cell>
          <cell r="D18" t="str">
            <v>Tenaga Kerja</v>
          </cell>
        </row>
        <row r="19">
          <cell r="B19" t="str">
            <v>1.</v>
          </cell>
          <cell r="D19" t="str">
            <v>Pekerja</v>
          </cell>
          <cell r="G19" t="str">
            <v>jam</v>
          </cell>
          <cell r="H19">
            <v>0.34270414993306558</v>
          </cell>
          <cell r="I19">
            <v>6250</v>
          </cell>
          <cell r="K19">
            <v>2141.9009370816598</v>
          </cell>
        </row>
        <row r="20">
          <cell r="B20" t="str">
            <v>2.</v>
          </cell>
          <cell r="D20" t="str">
            <v>Mandor</v>
          </cell>
          <cell r="G20" t="str">
            <v>jam</v>
          </cell>
          <cell r="H20">
            <v>4.2838018741633198E-2</v>
          </cell>
          <cell r="I20">
            <v>7750</v>
          </cell>
          <cell r="K20">
            <v>331.99464524765727</v>
          </cell>
        </row>
        <row r="21">
          <cell r="B21" t="str">
            <v/>
          </cell>
        </row>
        <row r="22">
          <cell r="B22" t="str">
            <v/>
          </cell>
        </row>
        <row r="23">
          <cell r="B23" t="str">
            <v/>
          </cell>
        </row>
        <row r="25">
          <cell r="B25" t="str">
            <v>B.</v>
          </cell>
          <cell r="D25" t="str">
            <v>Bahan</v>
          </cell>
        </row>
        <row r="26">
          <cell r="B26" t="str">
            <v/>
          </cell>
        </row>
        <row r="27">
          <cell r="B27" t="str">
            <v/>
          </cell>
        </row>
        <row r="28">
          <cell r="B28" t="str">
            <v/>
          </cell>
        </row>
        <row r="29">
          <cell r="B29" t="str">
            <v/>
          </cell>
        </row>
        <row r="30">
          <cell r="B30" t="str">
            <v/>
          </cell>
        </row>
        <row r="31">
          <cell r="B31" t="str">
            <v/>
          </cell>
        </row>
        <row r="33">
          <cell r="B33" t="str">
            <v>C.</v>
          </cell>
          <cell r="D33" t="str">
            <v>Peralatan</v>
          </cell>
        </row>
        <row r="34">
          <cell r="B34" t="str">
            <v>1.</v>
          </cell>
          <cell r="D34" t="str">
            <v>Excavator</v>
          </cell>
          <cell r="G34" t="str">
            <v>jam</v>
          </cell>
          <cell r="H34">
            <v>4.2838018741633198E-2</v>
          </cell>
          <cell r="I34">
            <v>295000</v>
          </cell>
          <cell r="K34">
            <v>12637.215528781793</v>
          </cell>
        </row>
        <row r="35">
          <cell r="B35" t="str">
            <v>2.</v>
          </cell>
          <cell r="D35" t="str">
            <v>Dump Truck</v>
          </cell>
          <cell r="G35" t="str">
            <v>jam</v>
          </cell>
          <cell r="H35">
            <v>0.12217544878308416</v>
          </cell>
          <cell r="I35">
            <v>140500</v>
          </cell>
          <cell r="K35">
            <v>17165.650554023323</v>
          </cell>
        </row>
        <row r="36">
          <cell r="B36" t="str">
            <v>3.</v>
          </cell>
          <cell r="D36" t="str">
            <v>Alat Bantu</v>
          </cell>
          <cell r="G36" t="str">
            <v>Ls</v>
          </cell>
          <cell r="H36">
            <v>1</v>
          </cell>
          <cell r="I36">
            <v>250</v>
          </cell>
          <cell r="K36">
            <v>250</v>
          </cell>
        </row>
        <row r="37">
          <cell r="B37" t="str">
            <v/>
          </cell>
        </row>
        <row r="38">
          <cell r="B38" t="str">
            <v/>
          </cell>
        </row>
        <row r="39">
          <cell r="B39" t="str">
            <v/>
          </cell>
        </row>
        <row r="40">
          <cell r="B40" t="str">
            <v/>
          </cell>
        </row>
        <row r="41">
          <cell r="B41" t="str">
            <v/>
          </cell>
        </row>
        <row r="42">
          <cell r="B42" t="str">
            <v/>
          </cell>
        </row>
        <row r="43">
          <cell r="B43" t="str">
            <v>D.</v>
          </cell>
          <cell r="D43" t="str">
            <v>Jumlah  (A + B + C)</v>
          </cell>
          <cell r="K43">
            <v>32526.761665134432</v>
          </cell>
        </row>
        <row r="44">
          <cell r="B44" t="str">
            <v>E.</v>
          </cell>
          <cell r="D44" t="str">
            <v>Biaya Umum dan Keuntungan</v>
          </cell>
          <cell r="G44">
            <v>10</v>
          </cell>
          <cell r="H44" t="str">
            <v>%  x  D</v>
          </cell>
          <cell r="K44">
            <v>3252.6761665134436</v>
          </cell>
        </row>
        <row r="45">
          <cell r="B45" t="str">
            <v>F.</v>
          </cell>
          <cell r="D45" t="str">
            <v>Harga Satuan  = ( D + E )</v>
          </cell>
          <cell r="K45">
            <v>35779.437831647876</v>
          </cell>
        </row>
        <row r="46">
          <cell r="B46" t="str">
            <v>Catatan :</v>
          </cell>
        </row>
        <row r="47">
          <cell r="B47" t="str">
            <v>1.</v>
          </cell>
          <cell r="C47" t="str">
            <v>Satuan dapat berdasarkan atas jam operasi untuk tenaga kerja dan peralatan, volume dan / atau ukuran berat untuk bahan-bahan.</v>
          </cell>
        </row>
        <row r="48">
          <cell r="B48" t="str">
            <v>2.</v>
          </cell>
          <cell r="C48" t="str">
            <v>Kuantitas satuan adalah kuantitas perkiraan dari setiap komponen untuk menyelesaikan satu satuan pekerjaan dari nomor mata pembayaran Harga Satuan yang disampaikan Peserta Lelang tidak dapat diubah, kecuali persyaratan Ayat 13.4 dari Instruksi Kepada Pese</v>
          </cell>
        </row>
        <row r="51">
          <cell r="B51" t="str">
            <v>3.</v>
          </cell>
          <cell r="C51" t="str">
            <v>Biaya satuan untuk peralatan sudah termasuk bahan bakar, bahan habis terpakai dan operator.</v>
          </cell>
        </row>
        <row r="52">
          <cell r="B52" t="str">
            <v>4.</v>
          </cell>
          <cell r="C52" t="str">
            <v>Biaya satuan sudah termasuk pengeluaran untuk seluruh pajak yang berkaitan (tetapi tidak termasuk PPN yang dibayarkan dari kontrak) dan biaya-biaya lainnya.</v>
          </cell>
        </row>
        <row r="54">
          <cell r="B54" t="str">
            <v>5.</v>
          </cell>
          <cell r="C54" t="str">
            <v>Harga satuan yang diajukan peserta lelang harus mencakup seluruh tambahan tenaga kerja, bahan, peralatan atau kerugian yang mungkin diperlukan untuk menyelesaikan pekerjaan sesuai dengan Spesifikasi dan Gambar.</v>
          </cell>
        </row>
        <row r="58">
          <cell r="J58" t="e">
            <v>#REF!</v>
          </cell>
        </row>
        <row r="60">
          <cell r="J60" t="e">
            <v>#REF!</v>
          </cell>
        </row>
        <row r="66">
          <cell r="J66" t="e">
            <v>#REF!</v>
          </cell>
        </row>
        <row r="67">
          <cell r="J67" t="e">
            <v>#REF!</v>
          </cell>
        </row>
        <row r="68">
          <cell r="B68" t="str">
            <v>LAMPIRAN 2 PENAWARAN</v>
          </cell>
        </row>
        <row r="69">
          <cell r="B69" t="str">
            <v>ANALISA HARGA SATUAN MATA PEMBAYARAN UTAMA</v>
          </cell>
        </row>
        <row r="71">
          <cell r="B71" t="str">
            <v>NAMA PESERTA LELANG</v>
          </cell>
          <cell r="E71" t="str">
            <v>:</v>
          </cell>
          <cell r="F71" t="e">
            <v>#REF!</v>
          </cell>
        </row>
        <row r="72">
          <cell r="B72" t="str">
            <v>NO. MATA PEMBAYARAN</v>
          </cell>
          <cell r="E72" t="str">
            <v>:</v>
          </cell>
          <cell r="F72" t="e">
            <v>#REF!</v>
          </cell>
        </row>
        <row r="73">
          <cell r="B73" t="str">
            <v>JENIS PEKERJAAN</v>
          </cell>
          <cell r="E73" t="str">
            <v>:</v>
          </cell>
          <cell r="F73" t="e">
            <v>#REF!</v>
          </cell>
        </row>
        <row r="74">
          <cell r="B74" t="str">
            <v>SATUAN PEKERJAAN</v>
          </cell>
          <cell r="E74" t="str">
            <v>:</v>
          </cell>
          <cell r="F74" t="e">
            <v>#REF!</v>
          </cell>
        </row>
        <row r="75">
          <cell r="B75" t="str">
            <v>PERKIRAAN KUANTITAS</v>
          </cell>
          <cell r="E75" t="str">
            <v>:</v>
          </cell>
          <cell r="F75" t="e">
            <v>#REF!</v>
          </cell>
        </row>
        <row r="76">
          <cell r="B76" t="str">
            <v>PEKERJAAN</v>
          </cell>
          <cell r="E76" t="str">
            <v>:</v>
          </cell>
          <cell r="F76" t="e">
            <v>#REF!</v>
          </cell>
        </row>
        <row r="77">
          <cell r="B77" t="str">
            <v>PRODUKSI HARIAN / JAM *)</v>
          </cell>
          <cell r="E77" t="str">
            <v>:</v>
          </cell>
          <cell r="F77" t="str">
            <v>Jam</v>
          </cell>
        </row>
        <row r="79">
          <cell r="B79" t="str">
            <v>No.</v>
          </cell>
          <cell r="C79" t="str">
            <v>Uraian</v>
          </cell>
          <cell r="G79" t="str">
            <v>Satuan</v>
          </cell>
          <cell r="H79" t="str">
            <v>Kuantitas</v>
          </cell>
          <cell r="I79" t="str">
            <v>Biaya Satuan                            (Rp.)</v>
          </cell>
          <cell r="J79" t="str">
            <v>Jumlah                           Rp./Satuan</v>
          </cell>
        </row>
        <row r="84">
          <cell r="B84" t="str">
            <v>A.</v>
          </cell>
          <cell r="D84" t="str">
            <v>Tenaga Kerja</v>
          </cell>
        </row>
        <row r="85">
          <cell r="B85" t="str">
            <v>1.</v>
          </cell>
          <cell r="D85" t="str">
            <v>Pekerja</v>
          </cell>
          <cell r="G85" t="str">
            <v>jam</v>
          </cell>
          <cell r="H85">
            <v>10.824742268041238</v>
          </cell>
          <cell r="I85">
            <v>6250</v>
          </cell>
          <cell r="K85">
            <v>67654.639175257733</v>
          </cell>
        </row>
        <row r="86">
          <cell r="B86" t="str">
            <v>2.</v>
          </cell>
          <cell r="D86" t="str">
            <v>Tukang</v>
          </cell>
          <cell r="G86" t="str">
            <v>jam</v>
          </cell>
          <cell r="H86">
            <v>2.1649484536082477</v>
          </cell>
          <cell r="I86">
            <v>7750</v>
          </cell>
          <cell r="K86">
            <v>16778.350515463921</v>
          </cell>
        </row>
        <row r="87">
          <cell r="B87" t="str">
            <v>3.</v>
          </cell>
          <cell r="D87" t="str">
            <v>Mandor</v>
          </cell>
          <cell r="G87" t="str">
            <v>jam</v>
          </cell>
          <cell r="H87">
            <v>0.72164948453608257</v>
          </cell>
          <cell r="I87">
            <v>7750</v>
          </cell>
          <cell r="K87">
            <v>5592.7835051546399</v>
          </cell>
        </row>
        <row r="91">
          <cell r="B91" t="str">
            <v>B.</v>
          </cell>
          <cell r="D91" t="str">
            <v>Bahan</v>
          </cell>
        </row>
        <row r="92">
          <cell r="B92" t="str">
            <v>1.</v>
          </cell>
          <cell r="D92" t="str">
            <v>Batu</v>
          </cell>
          <cell r="G92" t="str">
            <v>M3</v>
          </cell>
          <cell r="H92">
            <v>1.1000000000000001</v>
          </cell>
          <cell r="I92">
            <v>64400</v>
          </cell>
          <cell r="K92">
            <v>70840</v>
          </cell>
        </row>
        <row r="93">
          <cell r="B93" t="str">
            <v>2.</v>
          </cell>
          <cell r="D93" t="str">
            <v>Semen (PC)</v>
          </cell>
          <cell r="G93" t="str">
            <v>Kg</v>
          </cell>
          <cell r="H93">
            <v>161</v>
          </cell>
          <cell r="I93">
            <v>725</v>
          </cell>
          <cell r="K93">
            <v>116725</v>
          </cell>
        </row>
        <row r="94">
          <cell r="B94" t="str">
            <v>3.</v>
          </cell>
          <cell r="D94" t="str">
            <v>Pasir</v>
          </cell>
          <cell r="G94" t="str">
            <v>M3</v>
          </cell>
          <cell r="H94">
            <v>0.48287425149700602</v>
          </cell>
          <cell r="I94">
            <v>72600</v>
          </cell>
          <cell r="K94">
            <v>35056.67065868264</v>
          </cell>
        </row>
        <row r="99">
          <cell r="B99" t="str">
            <v>C.</v>
          </cell>
          <cell r="D99" t="str">
            <v>Peralatan</v>
          </cell>
        </row>
        <row r="100">
          <cell r="B100" t="str">
            <v>1.</v>
          </cell>
          <cell r="D100" t="str">
            <v>Alat Bantu</v>
          </cell>
          <cell r="G100" t="str">
            <v>Ls</v>
          </cell>
          <cell r="H100">
            <v>1</v>
          </cell>
          <cell r="I100">
            <v>1000</v>
          </cell>
          <cell r="K100">
            <v>1000</v>
          </cell>
        </row>
        <row r="109">
          <cell r="B109" t="str">
            <v>D.</v>
          </cell>
          <cell r="D109" t="str">
            <v>Jumlah  (A + B + C)</v>
          </cell>
          <cell r="K109">
            <v>313647.44385455892</v>
          </cell>
        </row>
        <row r="110">
          <cell r="B110" t="str">
            <v>E.</v>
          </cell>
          <cell r="D110" t="str">
            <v>Biaya Umum dan Keuntungan</v>
          </cell>
          <cell r="G110">
            <v>10</v>
          </cell>
          <cell r="H110" t="str">
            <v>%  x  D</v>
          </cell>
          <cell r="K110">
            <v>31364.744385455895</v>
          </cell>
        </row>
        <row r="111">
          <cell r="B111" t="str">
            <v>F.</v>
          </cell>
          <cell r="D111" t="str">
            <v>Harga Satuan  = ( D + E )</v>
          </cell>
          <cell r="K111">
            <v>345012.18824001483</v>
          </cell>
        </row>
        <row r="112">
          <cell r="B112" t="str">
            <v>Catatan :</v>
          </cell>
        </row>
        <row r="113">
          <cell r="B113" t="str">
            <v>1.</v>
          </cell>
          <cell r="C113" t="str">
            <v>Satuan dapat berdasarkan atas jam operasi untuk tenaga kerja dan peralatan, volume dan / atau ukuran berat untuk bahan-bahan.</v>
          </cell>
        </row>
        <row r="114">
          <cell r="B114" t="str">
            <v>2.</v>
          </cell>
          <cell r="C114" t="str">
            <v>Kuantitas satuan adalah kuantitas perkiraan dari setiap komponen untuk menyelesaikan satu satuan pekerjaan dari nomor mata pembayaran Harga Satuan yang disampaikan Peserta Lelang tidak dapat diubah, kecuali persyaratan Ayat 13.4 dari Instruksi Kepada Pese</v>
          </cell>
        </row>
        <row r="117">
          <cell r="B117" t="str">
            <v>3.</v>
          </cell>
          <cell r="C117" t="str">
            <v>Biaya satuan untuk peralatan sudah termasuk bahan bakar, bahan habis terpakai dan operator.</v>
          </cell>
        </row>
        <row r="118">
          <cell r="B118" t="str">
            <v>4.</v>
          </cell>
          <cell r="C118" t="str">
            <v>Biaya satuan sudah termasuk pengeluaran untuk seluruh pajak yang berkaitan (tetapi tidak termasuk PPN yang dibayarkan dari kontrak) dan biaya-biaya lainnya.</v>
          </cell>
        </row>
        <row r="120">
          <cell r="B120" t="str">
            <v>5.</v>
          </cell>
          <cell r="C120" t="str">
            <v>Harga satuan yang diajukan peserta lelang harus mencakup seluruh tambahan tenaga kerja, bahan, peralatan atau kerugian yang mungkin diperlukan untuk menyelesaikan pekerjaan sesuai dengan Spesifikasi dan Gambar.</v>
          </cell>
        </row>
        <row r="124">
          <cell r="J124" t="e">
            <v>#REF!</v>
          </cell>
        </row>
        <row r="126">
          <cell r="J126" t="e">
            <v>#REF!</v>
          </cell>
        </row>
        <row r="132">
          <cell r="J132" t="e">
            <v>#REF!</v>
          </cell>
        </row>
        <row r="133">
          <cell r="J133" t="e">
            <v>#REF!</v>
          </cell>
        </row>
        <row r="134">
          <cell r="B134" t="str">
            <v>LAMPIRAN 2 PENAWARAN</v>
          </cell>
        </row>
        <row r="135">
          <cell r="B135" t="str">
            <v>ANALISA HARGA SATUAN MATA PEMBAYARAN UTAMA</v>
          </cell>
        </row>
        <row r="137">
          <cell r="B137" t="str">
            <v>NAMA PESERTA LELANG</v>
          </cell>
          <cell r="E137" t="str">
            <v>:</v>
          </cell>
          <cell r="F137" t="e">
            <v>#REF!</v>
          </cell>
        </row>
        <row r="138">
          <cell r="B138" t="str">
            <v>NO. MATA PEMBAYARAN</v>
          </cell>
          <cell r="E138" t="str">
            <v>:</v>
          </cell>
          <cell r="F138" t="e">
            <v>#REF!</v>
          </cell>
        </row>
        <row r="139">
          <cell r="B139" t="str">
            <v>JENIS PEKERJAAN</v>
          </cell>
          <cell r="E139" t="str">
            <v>:</v>
          </cell>
          <cell r="F139" t="e">
            <v>#REF!</v>
          </cell>
        </row>
        <row r="140">
          <cell r="B140" t="str">
            <v>SATUAN PEKERJAAN</v>
          </cell>
          <cell r="E140" t="str">
            <v>:</v>
          </cell>
          <cell r="F140" t="e">
            <v>#REF!</v>
          </cell>
        </row>
        <row r="141">
          <cell r="B141" t="str">
            <v>PERKIRAAN KUANTITAS</v>
          </cell>
          <cell r="E141" t="str">
            <v>:</v>
          </cell>
          <cell r="F141" t="e">
            <v>#REF!</v>
          </cell>
        </row>
        <row r="142">
          <cell r="B142" t="str">
            <v>PEKERJAAN</v>
          </cell>
          <cell r="E142" t="str">
            <v>:</v>
          </cell>
          <cell r="F142" t="e">
            <v>#REF!</v>
          </cell>
        </row>
        <row r="143">
          <cell r="B143" t="str">
            <v>PRODUKSI HARIAN / JAM *)</v>
          </cell>
          <cell r="E143" t="str">
            <v>:</v>
          </cell>
          <cell r="F143" t="str">
            <v>Jam</v>
          </cell>
        </row>
        <row r="145">
          <cell r="B145" t="str">
            <v>No.</v>
          </cell>
          <cell r="C145" t="str">
            <v>Uraian</v>
          </cell>
          <cell r="G145" t="str">
            <v>Satuan</v>
          </cell>
          <cell r="H145" t="str">
            <v>Kuantitas</v>
          </cell>
          <cell r="I145" t="str">
            <v>Biaya Satuan                            (Rp.)</v>
          </cell>
          <cell r="J145" t="str">
            <v>Jumlah                           Rp./Satuan</v>
          </cell>
        </row>
        <row r="150">
          <cell r="B150" t="str">
            <v>A.</v>
          </cell>
          <cell r="D150" t="str">
            <v>Tenaga Kerja</v>
          </cell>
        </row>
        <row r="151">
          <cell r="B151" t="str">
            <v>1.</v>
          </cell>
          <cell r="D151" t="str">
            <v>Pekerja</v>
          </cell>
          <cell r="G151" t="str">
            <v>jam</v>
          </cell>
          <cell r="H151">
            <v>4.0160642570281126</v>
          </cell>
          <cell r="I151">
            <v>6250</v>
          </cell>
          <cell r="K151">
            <v>25100.401606425705</v>
          </cell>
        </row>
        <row r="152">
          <cell r="B152" t="str">
            <v>2.</v>
          </cell>
          <cell r="D152" t="str">
            <v>Tukang Batu</v>
          </cell>
          <cell r="G152" t="str">
            <v>jam</v>
          </cell>
          <cell r="H152">
            <v>1.2048192771084338</v>
          </cell>
          <cell r="I152">
            <v>7750</v>
          </cell>
          <cell r="K152">
            <v>9337.3493975903621</v>
          </cell>
        </row>
        <row r="153">
          <cell r="B153" t="str">
            <v>3.</v>
          </cell>
          <cell r="D153" t="str">
            <v>Mandor</v>
          </cell>
          <cell r="G153" t="str">
            <v>jam</v>
          </cell>
          <cell r="H153">
            <v>0.40160642570281124</v>
          </cell>
          <cell r="I153">
            <v>7750</v>
          </cell>
          <cell r="K153">
            <v>3112.4497991967874</v>
          </cell>
        </row>
        <row r="157">
          <cell r="B157" t="str">
            <v>B.</v>
          </cell>
          <cell r="D157" t="str">
            <v>Bahan</v>
          </cell>
        </row>
        <row r="158">
          <cell r="B158" t="str">
            <v>1.</v>
          </cell>
          <cell r="D158" t="str">
            <v>Batu</v>
          </cell>
          <cell r="G158" t="str">
            <v>M3</v>
          </cell>
          <cell r="H158">
            <v>1.1000000000000001</v>
          </cell>
          <cell r="I158">
            <v>64400</v>
          </cell>
          <cell r="K158">
            <v>70840</v>
          </cell>
        </row>
        <row r="159">
          <cell r="B159" t="str">
            <v>2.</v>
          </cell>
          <cell r="D159" t="str">
            <v>Semen</v>
          </cell>
          <cell r="G159" t="str">
            <v>Kg</v>
          </cell>
          <cell r="H159">
            <v>161</v>
          </cell>
          <cell r="I159">
            <v>725</v>
          </cell>
          <cell r="K159">
            <v>116725</v>
          </cell>
        </row>
        <row r="160">
          <cell r="B160" t="str">
            <v>3.</v>
          </cell>
          <cell r="D160" t="str">
            <v>Pasir</v>
          </cell>
          <cell r="G160" t="str">
            <v>M3</v>
          </cell>
          <cell r="H160">
            <v>0.48287425149700602</v>
          </cell>
          <cell r="I160">
            <v>72600</v>
          </cell>
          <cell r="K160">
            <v>35056.67065868264</v>
          </cell>
        </row>
        <row r="165">
          <cell r="B165" t="str">
            <v>C.</v>
          </cell>
          <cell r="D165" t="str">
            <v>Peralatan</v>
          </cell>
        </row>
        <row r="166">
          <cell r="B166" t="str">
            <v>1.</v>
          </cell>
          <cell r="D166" t="str">
            <v>Concrete Mixer</v>
          </cell>
          <cell r="G166" t="str">
            <v>jam</v>
          </cell>
          <cell r="H166">
            <v>0.40160642570281119</v>
          </cell>
          <cell r="I166">
            <v>37000</v>
          </cell>
          <cell r="K166">
            <v>14859.437751004014</v>
          </cell>
        </row>
        <row r="167">
          <cell r="B167" t="str">
            <v>3.</v>
          </cell>
          <cell r="D167" t="str">
            <v>Alat Bantu</v>
          </cell>
          <cell r="G167" t="str">
            <v>Ls</v>
          </cell>
          <cell r="H167">
            <v>1</v>
          </cell>
          <cell r="I167">
            <v>900</v>
          </cell>
          <cell r="K167">
            <v>900</v>
          </cell>
        </row>
        <row r="175">
          <cell r="B175" t="str">
            <v>D.</v>
          </cell>
          <cell r="D175" t="str">
            <v>Jumlah  (A + B + C)</v>
          </cell>
          <cell r="K175">
            <v>275931.30921289953</v>
          </cell>
        </row>
        <row r="176">
          <cell r="B176" t="str">
            <v>E.</v>
          </cell>
          <cell r="D176" t="str">
            <v>Biaya Umum dan Keuntungan</v>
          </cell>
          <cell r="G176">
            <v>10</v>
          </cell>
          <cell r="H176" t="str">
            <v>%  x  D</v>
          </cell>
          <cell r="K176">
            <v>27593.130921289954</v>
          </cell>
        </row>
        <row r="177">
          <cell r="B177" t="str">
            <v>F.</v>
          </cell>
          <cell r="D177" t="str">
            <v>Harga Satuan  = ( D + E )</v>
          </cell>
          <cell r="K177">
            <v>303524.4401341895</v>
          </cell>
        </row>
        <row r="178">
          <cell r="B178" t="str">
            <v>Catatan :</v>
          </cell>
        </row>
        <row r="179">
          <cell r="B179" t="str">
            <v>1.</v>
          </cell>
          <cell r="C179" t="str">
            <v>Satuan dapat berdasarkan atas jam operasi untuk tenaga kerja dan peralatan, volume dan / atau ukuran berat untuk bahan-bahan.</v>
          </cell>
        </row>
        <row r="180">
          <cell r="B180" t="str">
            <v>2.</v>
          </cell>
          <cell r="C180" t="str">
            <v>Kuantitas satuan adalah kuantitas perkiraan dari setiap komponen untuk menyelesaikan satu satuan pekerjaan dari nomor mata pembayaran Harga Satuan yang disampaikan Peserta Lelang tidak dapat diubah, kecuali persyaratan Ayat 13.4 dari Instruksi Kepada Pese</v>
          </cell>
        </row>
        <row r="183">
          <cell r="B183" t="str">
            <v>3.</v>
          </cell>
          <cell r="C183" t="str">
            <v>Biaya satuan untuk peralatan sudah termasuk bahan bakar, bahan habis terpakai dan operator.</v>
          </cell>
        </row>
        <row r="184">
          <cell r="B184" t="str">
            <v>4.</v>
          </cell>
          <cell r="C184" t="str">
            <v>Biaya satuan sudah termasuk pengeluaran untuk seluruh pajak yang berkaitan (tetapi tidak termasuk PPN yang dibayarkan dari kontrak) dan biaya-biaya lainnya.</v>
          </cell>
        </row>
        <row r="186">
          <cell r="B186" t="str">
            <v>5.</v>
          </cell>
          <cell r="C186" t="str">
            <v>Harga satuan yang diajukan peserta lelang harus mencakup seluruh tambahan tenaga kerja, bahan, peralatan atau kerugian yang mungkin diperlukan untuk menyelesaikan pekerjaan sesuai dengan Spesifikasi dan Gambar.</v>
          </cell>
        </row>
        <row r="190">
          <cell r="J190" t="e">
            <v>#REF!</v>
          </cell>
        </row>
        <row r="192">
          <cell r="J192" t="e">
            <v>#REF!</v>
          </cell>
        </row>
        <row r="198">
          <cell r="J198" t="e">
            <v>#REF!</v>
          </cell>
        </row>
        <row r="199">
          <cell r="J199" t="e">
            <v>#REF!</v>
          </cell>
        </row>
      </sheetData>
      <sheetData sheetId="11"/>
      <sheetData sheetId="12">
        <row r="2">
          <cell r="B2" t="str">
            <v>LAMPIRAN 2 PENAWARAN</v>
          </cell>
        </row>
        <row r="3">
          <cell r="J3" t="str">
            <v xml:space="preserve">Analisa EI-21 </v>
          </cell>
        </row>
        <row r="4">
          <cell r="B4" t="str">
            <v>FORMULIR STANDAR UNTUK</v>
          </cell>
        </row>
        <row r="5">
          <cell r="B5" t="str">
            <v>PEREKAMAN ANALISA MASING-MASING HARGA SATUAN</v>
          </cell>
        </row>
        <row r="6">
          <cell r="B6" t="str">
            <v/>
          </cell>
        </row>
        <row r="8">
          <cell r="B8" t="str">
            <v>PESERTA LELANG</v>
          </cell>
          <cell r="E8" t="str">
            <v>CV. SARIWONO</v>
          </cell>
        </row>
        <row r="9">
          <cell r="B9" t="str">
            <v>PROGRAM</v>
          </cell>
          <cell r="E9" t="str">
            <v>: REHABILITASI / PEMELIHARAAN  JALAN DAN JEMBATAN</v>
          </cell>
        </row>
        <row r="10">
          <cell r="B10" t="str">
            <v>No. PAKET KONTRAK</v>
          </cell>
          <cell r="E10" t="str">
            <v>:</v>
          </cell>
        </row>
        <row r="11">
          <cell r="B11" t="str">
            <v>NAMA PAKET</v>
          </cell>
          <cell r="E11" t="str">
            <v>: PEMELIHARAAN BERKALA JALAN MOTONGKAD - MOTONGKAD PANTAI</v>
          </cell>
        </row>
        <row r="12">
          <cell r="B12" t="str">
            <v>PROP / KAB / KODYA</v>
          </cell>
          <cell r="E12" t="str">
            <v>: KABUPATEN BOLAANG MONGONDOW</v>
          </cell>
        </row>
        <row r="13">
          <cell r="B13" t="str">
            <v>ITEM PEMBAYARAN NO.</v>
          </cell>
          <cell r="E13" t="str">
            <v>:  3.1 (1)</v>
          </cell>
          <cell r="H13" t="str">
            <v>PERKIRAAN VOL. PEK.</v>
          </cell>
          <cell r="J13" t="str">
            <v>:</v>
          </cell>
          <cell r="K13">
            <v>12.48</v>
          </cell>
        </row>
        <row r="14">
          <cell r="B14" t="str">
            <v>JENIS PEKERJAAN</v>
          </cell>
          <cell r="E14" t="str">
            <v>:  Galian Biasa</v>
          </cell>
          <cell r="H14" t="str">
            <v>TOTAL HARGA (Rp.)</v>
          </cell>
          <cell r="J14" t="str">
            <v>:</v>
          </cell>
          <cell r="K14">
            <v>735033.49733094592</v>
          </cell>
        </row>
        <row r="15">
          <cell r="B15" t="str">
            <v>SATUAN PEMBAYARAN</v>
          </cell>
          <cell r="E15" t="str">
            <v>:  M3</v>
          </cell>
          <cell r="H15" t="str">
            <v>% THD. BIAYA PROYEK</v>
          </cell>
          <cell r="J15" t="str">
            <v>:</v>
          </cell>
          <cell r="K15">
            <v>0.22272527595282046</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E25" t="str">
            <v>(L01)</v>
          </cell>
          <cell r="F25" t="str">
            <v>jam</v>
          </cell>
          <cell r="G25">
            <v>0.16385542168674697</v>
          </cell>
          <cell r="H25">
            <v>4571.4285714285716</v>
          </cell>
          <cell r="K25">
            <v>749.05335628227192</v>
          </cell>
        </row>
        <row r="26">
          <cell r="B26" t="str">
            <v>2.</v>
          </cell>
          <cell r="D26" t="str">
            <v>Mandor</v>
          </cell>
          <cell r="E26" t="str">
            <v>(L03)</v>
          </cell>
          <cell r="F26" t="str">
            <v>jam</v>
          </cell>
          <cell r="G26">
            <v>8.1927710843373483E-2</v>
          </cell>
          <cell r="H26">
            <v>7142.8571428571431</v>
          </cell>
          <cell r="K26">
            <v>585.19793459552488</v>
          </cell>
        </row>
        <row r="29">
          <cell r="H29" t="str">
            <v xml:space="preserve">JUMLAH HARGA TENAGA   </v>
          </cell>
          <cell r="K29">
            <v>1334.2512908777967</v>
          </cell>
        </row>
        <row r="31">
          <cell r="B31" t="str">
            <v>B.</v>
          </cell>
          <cell r="D31" t="str">
            <v>BAHAN</v>
          </cell>
        </row>
        <row r="40">
          <cell r="H40" t="str">
            <v xml:space="preserve">JUMLAH HARGA BAHAN   </v>
          </cell>
          <cell r="K40">
            <v>0</v>
          </cell>
        </row>
        <row r="42">
          <cell r="B42" t="str">
            <v>C.</v>
          </cell>
          <cell r="D42" t="str">
            <v>PERALATAN</v>
          </cell>
        </row>
        <row r="44">
          <cell r="B44" t="str">
            <v>1.</v>
          </cell>
          <cell r="D44" t="str">
            <v>Excavator</v>
          </cell>
          <cell r="E44" t="str">
            <v>(E10)</v>
          </cell>
          <cell r="F44" t="str">
            <v>jam</v>
          </cell>
          <cell r="G44">
            <v>8.1927710843373483E-2</v>
          </cell>
          <cell r="H44">
            <v>306550.18488744274</v>
          </cell>
          <cell r="K44">
            <v>25114.954906441089</v>
          </cell>
        </row>
        <row r="45">
          <cell r="B45" t="str">
            <v>2.</v>
          </cell>
          <cell r="D45" t="str">
            <v>Dump Truck</v>
          </cell>
          <cell r="E45" t="str">
            <v>(E08)</v>
          </cell>
          <cell r="F45" t="str">
            <v>jam</v>
          </cell>
          <cell r="G45">
            <v>0.16262640925146366</v>
          </cell>
          <cell r="H45">
            <v>166138.10629462017</v>
          </cell>
          <cell r="K45">
            <v>27018.443666532068</v>
          </cell>
        </row>
        <row r="46">
          <cell r="B46" t="str">
            <v>3.</v>
          </cell>
          <cell r="D46" t="str">
            <v>Alat Bantu</v>
          </cell>
          <cell r="F46" t="str">
            <v>Ls</v>
          </cell>
          <cell r="G46">
            <v>1</v>
          </cell>
          <cell r="H46">
            <v>75</v>
          </cell>
          <cell r="K46">
            <v>75</v>
          </cell>
        </row>
        <row r="51">
          <cell r="H51" t="str">
            <v xml:space="preserve">JUMLAH HARGA PERALATAN   </v>
          </cell>
          <cell r="K51">
            <v>52208.398572973158</v>
          </cell>
        </row>
        <row r="53">
          <cell r="B53" t="str">
            <v>D.</v>
          </cell>
          <cell r="D53" t="str">
            <v>JUMLAH HARGA TENAGA, BAHAN DAN PERALATAN  ( A + B + C )</v>
          </cell>
          <cell r="K53">
            <v>53542.649863850951</v>
          </cell>
        </row>
        <row r="54">
          <cell r="B54" t="str">
            <v>E.</v>
          </cell>
          <cell r="D54" t="str">
            <v>OVERHEAD &amp; PROFIT</v>
          </cell>
          <cell r="F54">
            <v>10</v>
          </cell>
          <cell r="G54" t="str">
            <v>%  x  D</v>
          </cell>
          <cell r="K54">
            <v>5354.2649863850957</v>
          </cell>
        </row>
        <row r="55">
          <cell r="B55" t="str">
            <v>F.</v>
          </cell>
          <cell r="D55" t="str">
            <v>HARGA SATUAN PEKERJAAN  ( D + E )</v>
          </cell>
          <cell r="K55">
            <v>58896.914850236048</v>
          </cell>
        </row>
        <row r="56">
          <cell r="B56" t="str">
            <v>Note: 1</v>
          </cell>
          <cell r="D56" t="str">
            <v>SATUAN dapat berdasarkan atas jam operasi untuk Tenaga Kerja dan Peralatan, volume dan/atau ukuran</v>
          </cell>
        </row>
        <row r="57">
          <cell r="D57" t="str">
            <v>berat untuk bahan-bahan.</v>
          </cell>
        </row>
        <row r="58">
          <cell r="B58">
            <v>2</v>
          </cell>
          <cell r="D58" t="str">
            <v>Kuantitas satuan adalah kuantitas setiap komponen untuk menyelesaikan satu satuan pekerjaan dari nomor</v>
          </cell>
        </row>
        <row r="59">
          <cell r="D59" t="str">
            <v>mata pembayaran.</v>
          </cell>
        </row>
        <row r="60">
          <cell r="B60">
            <v>3</v>
          </cell>
          <cell r="D60" t="str">
            <v>Biaya satuan untuk peralatan sudah termasuk bahan bakar, bahan habis dipakai dan operator.</v>
          </cell>
        </row>
        <row r="61">
          <cell r="B61">
            <v>4</v>
          </cell>
          <cell r="D61" t="str">
            <v>Biaya satuan sudah termasuk pengeluaran untuk seluruh pajak yang berkaitan (tetapi tidak termasuk PPN</v>
          </cell>
        </row>
        <row r="62">
          <cell r="D62" t="str">
            <v>yang dibayar dari kontrak) dan biaya-biaya lainnya.</v>
          </cell>
        </row>
        <row r="63">
          <cell r="H63" t="str">
            <v>Kotamobagu, 9  Juni   2008</v>
          </cell>
        </row>
        <row r="64">
          <cell r="H64" t="str">
            <v>Dibuat Oleh :</v>
          </cell>
        </row>
        <row r="65">
          <cell r="H65" t="str">
            <v>CV. SARIWONO</v>
          </cell>
        </row>
        <row r="71">
          <cell r="H71" t="str">
            <v>FADLI MUNAISECHE</v>
          </cell>
        </row>
        <row r="72">
          <cell r="H72" t="str">
            <v>PIM.TEK</v>
          </cell>
        </row>
        <row r="74">
          <cell r="B74" t="str">
            <v>LAMPIRAN 2 PENAWARAN</v>
          </cell>
        </row>
        <row r="75">
          <cell r="J75" t="str">
            <v>Analisa EI-321</v>
          </cell>
        </row>
        <row r="76">
          <cell r="B76" t="str">
            <v>FORMULIR STANDAR UNTUK</v>
          </cell>
        </row>
        <row r="77">
          <cell r="B77" t="str">
            <v>PEREKAMAN ANALISA MASING-MASING HARGA SATUAN</v>
          </cell>
        </row>
        <row r="78">
          <cell r="B78" t="str">
            <v/>
          </cell>
        </row>
        <row r="80">
          <cell r="B80" t="str">
            <v>PESERTA LELANG</v>
          </cell>
          <cell r="E80" t="str">
            <v>CV. SARIWONO</v>
          </cell>
        </row>
        <row r="81">
          <cell r="B81" t="str">
            <v>PROGRAM</v>
          </cell>
          <cell r="E81" t="str">
            <v>: REHABILITASI / PEMELIHARAAN  JALAN DAN JEMBATAN</v>
          </cell>
        </row>
        <row r="82">
          <cell r="B82" t="str">
            <v>No. PAKET KONTRAK</v>
          </cell>
          <cell r="E82" t="str">
            <v>:</v>
          </cell>
        </row>
        <row r="83">
          <cell r="B83" t="str">
            <v>NAMA PAKET</v>
          </cell>
          <cell r="E83" t="str">
            <v>: PEMELIHARAAN BERKALA JALAN MOTONGKAD - MOTONGKAD PANTAI</v>
          </cell>
        </row>
        <row r="84">
          <cell r="B84" t="str">
            <v>PROP / KAB / KODYA</v>
          </cell>
          <cell r="E84" t="str">
            <v>: KABUPATEN BOLAANG MONGONDOW</v>
          </cell>
        </row>
        <row r="85">
          <cell r="B85" t="str">
            <v>ITEM PEMBAYARAN NO.</v>
          </cell>
          <cell r="E85" t="str">
            <v>:  3.2 (1)</v>
          </cell>
          <cell r="H85" t="str">
            <v>PERKIRAAN VOL. PEK.</v>
          </cell>
          <cell r="J85" t="str">
            <v>:</v>
          </cell>
          <cell r="K85">
            <v>0</v>
          </cell>
        </row>
        <row r="86">
          <cell r="B86" t="str">
            <v>JENIS PEKERJAAN</v>
          </cell>
          <cell r="E86" t="str">
            <v>:  Timbunan Biasa</v>
          </cell>
          <cell r="H86" t="str">
            <v>TOTAL HARGA (Rp.)</v>
          </cell>
          <cell r="J86" t="str">
            <v>:</v>
          </cell>
          <cell r="K86">
            <v>0</v>
          </cell>
        </row>
        <row r="87">
          <cell r="B87" t="str">
            <v>SATUAN PEMBAYARAN</v>
          </cell>
          <cell r="E87" t="str">
            <v>:  M3</v>
          </cell>
          <cell r="H87" t="str">
            <v>% THD. BIAYA PROYEK</v>
          </cell>
          <cell r="J87" t="str">
            <v>:</v>
          </cell>
          <cell r="K87">
            <v>0</v>
          </cell>
        </row>
        <row r="90">
          <cell r="G90" t="str">
            <v>PERKIRAAN</v>
          </cell>
          <cell r="H90" t="str">
            <v>HARGA</v>
          </cell>
          <cell r="I90" t="str">
            <v>JUMLAH</v>
          </cell>
        </row>
        <row r="91">
          <cell r="B91" t="str">
            <v>NO.</v>
          </cell>
          <cell r="D91" t="str">
            <v>KOMPONEN</v>
          </cell>
          <cell r="F91" t="str">
            <v>SATUAN</v>
          </cell>
          <cell r="G91" t="str">
            <v>KUANTITAS</v>
          </cell>
          <cell r="H91" t="str">
            <v>SATUAN</v>
          </cell>
          <cell r="I91" t="str">
            <v>HARGA</v>
          </cell>
        </row>
        <row r="92">
          <cell r="H92" t="str">
            <v>(Rp.)</v>
          </cell>
          <cell r="I92" t="str">
            <v>(Rp.)</v>
          </cell>
        </row>
        <row r="95">
          <cell r="B95" t="str">
            <v>A.</v>
          </cell>
          <cell r="D95" t="str">
            <v>TENAGA</v>
          </cell>
        </row>
        <row r="97">
          <cell r="B97" t="str">
            <v>1.</v>
          </cell>
          <cell r="D97" t="str">
            <v>Pekerja</v>
          </cell>
          <cell r="E97" t="str">
            <v>(L01)</v>
          </cell>
          <cell r="F97" t="str">
            <v>Jam</v>
          </cell>
          <cell r="G97">
            <v>4.0904358173434477E-2</v>
          </cell>
          <cell r="H97">
            <v>4571.4285714285716</v>
          </cell>
          <cell r="K97">
            <v>186.99135164998617</v>
          </cell>
        </row>
        <row r="98">
          <cell r="B98" t="str">
            <v>2.</v>
          </cell>
          <cell r="D98" t="str">
            <v>Mandor</v>
          </cell>
          <cell r="E98" t="str">
            <v>(L02)</v>
          </cell>
          <cell r="F98" t="str">
            <v>Jam</v>
          </cell>
          <cell r="G98">
            <v>8.1808716346868961E-3</v>
          </cell>
          <cell r="H98">
            <v>7142.8571428571431</v>
          </cell>
          <cell r="K98">
            <v>58.434797390620687</v>
          </cell>
        </row>
        <row r="101">
          <cell r="F101" t="str">
            <v xml:space="preserve">JUMLAH HARGA TENAGA   </v>
          </cell>
          <cell r="K101">
            <v>245.42614904060684</v>
          </cell>
        </row>
        <row r="103">
          <cell r="B103" t="str">
            <v>B.</v>
          </cell>
          <cell r="D103" t="str">
            <v>BAHAN</v>
          </cell>
        </row>
        <row r="105">
          <cell r="B105" t="str">
            <v>1.</v>
          </cell>
          <cell r="D105" t="str">
            <v>Bahan timbunan (M08)</v>
          </cell>
          <cell r="F105" t="str">
            <v>M3</v>
          </cell>
          <cell r="G105">
            <v>1.1000000000000001</v>
          </cell>
          <cell r="H105">
            <v>50000</v>
          </cell>
          <cell r="K105">
            <v>55000.000000000007</v>
          </cell>
        </row>
        <row r="109">
          <cell r="F109" t="str">
            <v xml:space="preserve">JUMLAH HARGA BAHAN   </v>
          </cell>
          <cell r="K109">
            <v>55000.000000000007</v>
          </cell>
        </row>
        <row r="111">
          <cell r="B111" t="str">
            <v>C.</v>
          </cell>
          <cell r="D111" t="str">
            <v>PERALATAN</v>
          </cell>
        </row>
        <row r="112">
          <cell r="B112" t="str">
            <v>1.</v>
          </cell>
          <cell r="D112" t="str">
            <v>Whell  Loader</v>
          </cell>
          <cell r="E112" t="str">
            <v>(E15)</v>
          </cell>
          <cell r="F112" t="str">
            <v>Jam</v>
          </cell>
          <cell r="G112">
            <v>8.1808716346868961E-3</v>
          </cell>
          <cell r="H112">
            <v>223196.7553975436</v>
          </cell>
          <cell r="K112">
            <v>1825.9440051859137</v>
          </cell>
        </row>
        <row r="113">
          <cell r="B113" t="str">
            <v>2.</v>
          </cell>
          <cell r="D113" t="str">
            <v>Dump Truck</v>
          </cell>
          <cell r="E113" t="str">
            <v>(E08)</v>
          </cell>
          <cell r="F113" t="str">
            <v>Jam</v>
          </cell>
          <cell r="G113">
            <v>7.0209409064830766E-2</v>
          </cell>
          <cell r="H113">
            <v>166138.10629462017</v>
          </cell>
          <cell r="K113">
            <v>11664.458266095322</v>
          </cell>
        </row>
        <row r="114">
          <cell r="B114" t="str">
            <v>3.</v>
          </cell>
          <cell r="D114" t="str">
            <v>Motor Grader</v>
          </cell>
          <cell r="E114" t="str">
            <v>(E13)</v>
          </cell>
          <cell r="F114" t="str">
            <v>Jam</v>
          </cell>
          <cell r="G114">
            <v>3.067826863007586E-3</v>
          </cell>
          <cell r="H114">
            <v>234796.83700337185</v>
          </cell>
          <cell r="K114">
            <v>720.31604390815778</v>
          </cell>
        </row>
        <row r="115">
          <cell r="B115" t="str">
            <v>3.</v>
          </cell>
          <cell r="D115" t="str">
            <v>Vibro Roller</v>
          </cell>
          <cell r="E115" t="str">
            <v>(E19)</v>
          </cell>
          <cell r="F115" t="str">
            <v>Jam</v>
          </cell>
          <cell r="G115">
            <v>4.0160642570281121E-3</v>
          </cell>
          <cell r="H115">
            <v>182111.18051066576</v>
          </cell>
          <cell r="K115">
            <v>731.37020285407925</v>
          </cell>
        </row>
        <row r="116">
          <cell r="B116" t="str">
            <v>4.</v>
          </cell>
          <cell r="D116" t="str">
            <v>Water Tanker</v>
          </cell>
          <cell r="E116" t="str">
            <v>(E23)</v>
          </cell>
          <cell r="F116" t="str">
            <v>Jam</v>
          </cell>
          <cell r="G116">
            <v>7.0281124497991983E-3</v>
          </cell>
          <cell r="H116">
            <v>114746.45168674531</v>
          </cell>
          <cell r="K116">
            <v>806.45096566989685</v>
          </cell>
        </row>
        <row r="117">
          <cell r="B117" t="str">
            <v>5.</v>
          </cell>
          <cell r="D117" t="str">
            <v>Alat  Bantu</v>
          </cell>
          <cell r="F117" t="str">
            <v>Ls</v>
          </cell>
          <cell r="G117">
            <v>1</v>
          </cell>
          <cell r="H117">
            <v>25</v>
          </cell>
          <cell r="K117">
            <v>25</v>
          </cell>
        </row>
        <row r="119">
          <cell r="F119" t="str">
            <v xml:space="preserve">JUMLAH HARGA PERALATAN   </v>
          </cell>
          <cell r="K119">
            <v>15773.539483713372</v>
          </cell>
        </row>
        <row r="121">
          <cell r="B121" t="str">
            <v>D.</v>
          </cell>
          <cell r="D121" t="str">
            <v>JUMLAH HARGA TENAGA, BAHAN DAN PERALATAN  ( A + B + C )</v>
          </cell>
          <cell r="K121">
            <v>71018.965632753985</v>
          </cell>
        </row>
        <row r="122">
          <cell r="B122" t="str">
            <v>E.</v>
          </cell>
          <cell r="D122" t="str">
            <v>OVERHEAD &amp; PROFIT</v>
          </cell>
          <cell r="F122">
            <v>10</v>
          </cell>
          <cell r="G122" t="str">
            <v>%  x  D</v>
          </cell>
          <cell r="K122">
            <v>7101.8965632753989</v>
          </cell>
        </row>
        <row r="123">
          <cell r="B123" t="str">
            <v>F.</v>
          </cell>
          <cell r="D123" t="str">
            <v>HARGA SATUAN PEKERJAAN  ( D + E )</v>
          </cell>
          <cell r="K123">
            <v>78120.862196029382</v>
          </cell>
        </row>
        <row r="124">
          <cell r="B124" t="str">
            <v>Note: 1</v>
          </cell>
          <cell r="D124" t="str">
            <v>SATUAN dapat berdasarkan atas jam operasi untuk Tenaga Kerja dan Peralatan, volume dan/atau ukuran</v>
          </cell>
        </row>
        <row r="125">
          <cell r="D125" t="str">
            <v>berat untuk bahan-bahan.</v>
          </cell>
        </row>
        <row r="126">
          <cell r="B126">
            <v>2</v>
          </cell>
          <cell r="D126" t="str">
            <v>Kuantitas satuan adalah kuantitas setiap komponen untuk menyelesaikan satu satuan pekerjaan dari nomor</v>
          </cell>
        </row>
        <row r="127">
          <cell r="D127" t="str">
            <v>mata pembayaran.</v>
          </cell>
        </row>
        <row r="128">
          <cell r="B128">
            <v>3</v>
          </cell>
          <cell r="D128" t="str">
            <v>Biaya satuan untuk peralatan sudah termasuk bahan bakar, bahan habis dipakai dan operator.</v>
          </cell>
        </row>
        <row r="129">
          <cell r="B129">
            <v>4</v>
          </cell>
          <cell r="D129" t="str">
            <v>Biaya satuan sudah termasuk pengeluaran untuk seluruh pajak yang berkaitan (tetapi tidak termasuk PPN</v>
          </cell>
        </row>
        <row r="130">
          <cell r="D130" t="str">
            <v>yang dibayar dari kontrak) dan biaya-biaya lainnya.</v>
          </cell>
        </row>
        <row r="132">
          <cell r="H132" t="str">
            <v>Kotamobagu, 9  Juni   2008</v>
          </cell>
        </row>
        <row r="133">
          <cell r="H133" t="str">
            <v>Dibuat Oleh :</v>
          </cell>
        </row>
        <row r="134">
          <cell r="H134" t="str">
            <v>CV. SARIWONO</v>
          </cell>
        </row>
        <row r="139">
          <cell r="H139" t="str">
            <v>FADLI MUNAISECHE</v>
          </cell>
        </row>
        <row r="140">
          <cell r="H140" t="str">
            <v>PIM.TEK</v>
          </cell>
        </row>
        <row r="144">
          <cell r="B144" t="str">
            <v>LAMPIRAN 2 PENAWARAN</v>
          </cell>
        </row>
        <row r="145">
          <cell r="J145" t="str">
            <v>Analisa EI-322</v>
          </cell>
        </row>
        <row r="147">
          <cell r="B147" t="str">
            <v>FORMULIR STANDAR UNTUK</v>
          </cell>
        </row>
        <row r="148">
          <cell r="B148" t="str">
            <v>PEREKAMAN ANALISA MASING-MASING HARGA SATUAN</v>
          </cell>
        </row>
        <row r="149">
          <cell r="B149" t="str">
            <v/>
          </cell>
        </row>
        <row r="151">
          <cell r="B151" t="str">
            <v>PESERTA LELANG</v>
          </cell>
          <cell r="E151" t="str">
            <v>CV. SARIWONO</v>
          </cell>
        </row>
        <row r="152">
          <cell r="B152" t="str">
            <v>PROGRAM</v>
          </cell>
          <cell r="E152" t="str">
            <v>: REHABILITASI / PEMELIHARAAN  JALAN DAN JEMBATAN</v>
          </cell>
        </row>
        <row r="153">
          <cell r="B153" t="str">
            <v>No. PAKET KONTRAK</v>
          </cell>
          <cell r="E153" t="str">
            <v>:</v>
          </cell>
        </row>
        <row r="154">
          <cell r="B154" t="str">
            <v>NAMA PAKET</v>
          </cell>
          <cell r="E154" t="str">
            <v>: PEMELIHARAAN BERKALA JALAN MOTONGKAD - MOTONGKAD PANTAI</v>
          </cell>
        </row>
        <row r="155">
          <cell r="B155" t="str">
            <v>PROP / KAB / KODYA</v>
          </cell>
          <cell r="E155" t="str">
            <v>: KABUPATEN BOLAANG MONGONDOW</v>
          </cell>
        </row>
        <row r="156">
          <cell r="B156" t="str">
            <v>ITEM PEMBAYARAN NO.</v>
          </cell>
          <cell r="E156" t="str">
            <v>:  3.2 (2)</v>
          </cell>
          <cell r="H156" t="str">
            <v>PERKIRAAN VOL. PEK.</v>
          </cell>
          <cell r="J156" t="str">
            <v>:</v>
          </cell>
          <cell r="K156">
            <v>1.8</v>
          </cell>
        </row>
        <row r="157">
          <cell r="B157" t="str">
            <v>JENIS PEKERJAAN</v>
          </cell>
          <cell r="E157" t="str">
            <v>:  Timbunan Pilihan</v>
          </cell>
          <cell r="H157" t="str">
            <v>TOTAL HARGA (Rp.)</v>
          </cell>
          <cell r="J157" t="str">
            <v>:</v>
          </cell>
          <cell r="K157">
            <v>172317.48172316133</v>
          </cell>
        </row>
        <row r="158">
          <cell r="B158" t="str">
            <v>SATUAN PEMBAYARAN</v>
          </cell>
          <cell r="E158" t="str">
            <v>:  M3</v>
          </cell>
          <cell r="H158" t="str">
            <v>% THD. BIAYA PROYEK</v>
          </cell>
          <cell r="J158" t="str">
            <v>:</v>
          </cell>
          <cell r="K158">
            <v>5.2214570910917288E-2</v>
          </cell>
        </row>
        <row r="161">
          <cell r="G161" t="str">
            <v>PERKIRAAN</v>
          </cell>
          <cell r="H161" t="str">
            <v>HARGA</v>
          </cell>
          <cell r="I161" t="str">
            <v>JUMLAH</v>
          </cell>
        </row>
        <row r="162">
          <cell r="B162" t="str">
            <v>NO.</v>
          </cell>
          <cell r="D162" t="str">
            <v>KOMPONEN</v>
          </cell>
          <cell r="F162" t="str">
            <v>SATUAN</v>
          </cell>
          <cell r="G162" t="str">
            <v>KUANTITAS</v>
          </cell>
          <cell r="H162" t="str">
            <v>SATUAN</v>
          </cell>
          <cell r="I162" t="str">
            <v>HARGA</v>
          </cell>
        </row>
        <row r="163">
          <cell r="H163" t="str">
            <v>(Rp.)</v>
          </cell>
          <cell r="I163" t="str">
            <v>(Rp.)</v>
          </cell>
        </row>
        <row r="166">
          <cell r="B166" t="str">
            <v>A.</v>
          </cell>
          <cell r="D166" t="str">
            <v>TENAGA</v>
          </cell>
        </row>
        <row r="168">
          <cell r="B168" t="str">
            <v>1.</v>
          </cell>
          <cell r="D168" t="str">
            <v>Pekerja</v>
          </cell>
          <cell r="E168" t="str">
            <v>(L01)</v>
          </cell>
          <cell r="F168" t="str">
            <v>Jam</v>
          </cell>
          <cell r="G168">
            <v>5.7831325301204821E-2</v>
          </cell>
          <cell r="H168">
            <v>4571.4285714285716</v>
          </cell>
          <cell r="K168">
            <v>264.37177280550776</v>
          </cell>
        </row>
        <row r="169">
          <cell r="B169" t="str">
            <v>2.</v>
          </cell>
          <cell r="D169" t="str">
            <v>Mandor</v>
          </cell>
          <cell r="E169" t="str">
            <v>(L03)</v>
          </cell>
          <cell r="F169" t="str">
            <v>Jam</v>
          </cell>
          <cell r="G169">
            <v>9.6385542168674707E-3</v>
          </cell>
          <cell r="H169">
            <v>7142.8571428571431</v>
          </cell>
          <cell r="K169">
            <v>68.846815834767654</v>
          </cell>
        </row>
        <row r="172">
          <cell r="F172" t="str">
            <v xml:space="preserve">JUMLAH HARGA TENAGA   </v>
          </cell>
          <cell r="K172">
            <v>333.21858864027541</v>
          </cell>
        </row>
        <row r="174">
          <cell r="B174" t="str">
            <v>B.</v>
          </cell>
          <cell r="D174" t="str">
            <v>BAHAN</v>
          </cell>
        </row>
        <row r="176">
          <cell r="B176" t="str">
            <v>1.</v>
          </cell>
          <cell r="D176" t="str">
            <v>Bahan pilihan   (M09)</v>
          </cell>
          <cell r="F176" t="str">
            <v>M3</v>
          </cell>
          <cell r="G176">
            <v>1.2</v>
          </cell>
          <cell r="H176">
            <v>55000</v>
          </cell>
          <cell r="K176">
            <v>66000</v>
          </cell>
        </row>
        <row r="179">
          <cell r="F179" t="str">
            <v xml:space="preserve">JUMLAH HARGA BAHAN   </v>
          </cell>
          <cell r="K179">
            <v>66000</v>
          </cell>
        </row>
        <row r="181">
          <cell r="B181" t="str">
            <v>C.</v>
          </cell>
          <cell r="D181" t="str">
            <v>PERALATAN</v>
          </cell>
        </row>
        <row r="182">
          <cell r="B182" t="str">
            <v>1.</v>
          </cell>
          <cell r="D182" t="str">
            <v>Wheel  Loader</v>
          </cell>
          <cell r="E182" t="str">
            <v>(E15)</v>
          </cell>
          <cell r="F182" t="str">
            <v>Jam</v>
          </cell>
          <cell r="G182">
            <v>9.6385542168674707E-3</v>
          </cell>
          <cell r="H182">
            <v>223196.7553975436</v>
          </cell>
          <cell r="K182">
            <v>2151.2940279281311</v>
          </cell>
        </row>
        <row r="183">
          <cell r="B183" t="str">
            <v>2.</v>
          </cell>
          <cell r="D183" t="str">
            <v>Dump Truck</v>
          </cell>
          <cell r="E183" t="str">
            <v>(E08)</v>
          </cell>
          <cell r="F183" t="str">
            <v>Jam</v>
          </cell>
          <cell r="G183">
            <v>7.6592082616179016E-2</v>
          </cell>
          <cell r="H183">
            <v>166138.10629462017</v>
          </cell>
          <cell r="K183">
            <v>12724.863563013079</v>
          </cell>
        </row>
        <row r="184">
          <cell r="B184" t="str">
            <v>3.</v>
          </cell>
          <cell r="D184" t="str">
            <v>Motor Grader</v>
          </cell>
          <cell r="E184" t="str">
            <v>(E13)</v>
          </cell>
          <cell r="F184" t="str">
            <v>Jam</v>
          </cell>
          <cell r="G184">
            <v>8.7851405622489977E-3</v>
          </cell>
          <cell r="H184">
            <v>234796.83700337185</v>
          </cell>
          <cell r="K184">
            <v>2062.7232166460885</v>
          </cell>
        </row>
        <row r="185">
          <cell r="B185" t="str">
            <v>3.</v>
          </cell>
          <cell r="D185" t="str">
            <v>Vibro Roller</v>
          </cell>
          <cell r="E185" t="str">
            <v>(E19)</v>
          </cell>
          <cell r="F185" t="str">
            <v>Jam</v>
          </cell>
          <cell r="G185">
            <v>1.6064257028112448E-2</v>
          </cell>
          <cell r="H185">
            <v>182111.18051066576</v>
          </cell>
          <cell r="K185">
            <v>2925.480811416317</v>
          </cell>
        </row>
        <row r="186">
          <cell r="B186" t="str">
            <v>4.</v>
          </cell>
          <cell r="D186" t="str">
            <v>Water Tanker</v>
          </cell>
          <cell r="E186" t="str">
            <v>(E23)</v>
          </cell>
          <cell r="F186" t="str">
            <v>Jam</v>
          </cell>
          <cell r="G186">
            <v>7.0281124497991983E-3</v>
          </cell>
          <cell r="H186">
            <v>114746.45168674531</v>
          </cell>
          <cell r="K186">
            <v>806.45096566989685</v>
          </cell>
        </row>
        <row r="187">
          <cell r="B187" t="str">
            <v>5.</v>
          </cell>
          <cell r="D187" t="str">
            <v>Alat  Bantu</v>
          </cell>
          <cell r="F187" t="str">
            <v>Ls</v>
          </cell>
          <cell r="G187">
            <v>1</v>
          </cell>
          <cell r="H187">
            <v>25</v>
          </cell>
          <cell r="K187">
            <v>25</v>
          </cell>
        </row>
        <row r="189">
          <cell r="F189" t="str">
            <v xml:space="preserve">JUMLAH HARGA PERALATAN   </v>
          </cell>
          <cell r="K189">
            <v>20695.812584673513</v>
          </cell>
        </row>
        <row r="191">
          <cell r="B191" t="str">
            <v>D.</v>
          </cell>
          <cell r="D191" t="str">
            <v>JUMLAH HARGA TENAGA, BAHAN DAN PERALATAN  ( A + B + C )</v>
          </cell>
          <cell r="K191">
            <v>87029.031173313793</v>
          </cell>
        </row>
        <row r="192">
          <cell r="B192" t="str">
            <v>E.</v>
          </cell>
          <cell r="D192" t="str">
            <v>OVERHEAD &amp; PROFIT</v>
          </cell>
          <cell r="F192">
            <v>10</v>
          </cell>
          <cell r="G192" t="str">
            <v>%  x  D</v>
          </cell>
          <cell r="K192">
            <v>8702.9031173313797</v>
          </cell>
        </row>
        <row r="193">
          <cell r="B193" t="str">
            <v>F.</v>
          </cell>
          <cell r="D193" t="str">
            <v>HARGA SATUAN PEKERJAAN  ( D + E )</v>
          </cell>
          <cell r="K193">
            <v>95731.934290645178</v>
          </cell>
        </row>
        <row r="194">
          <cell r="B194" t="str">
            <v>Note: 1</v>
          </cell>
          <cell r="D194" t="str">
            <v>SATUAN dapat berdasarkan atas jam operasi untuk Tenaga Kerja dan Peralatan, volume dan/atau ukuran</v>
          </cell>
        </row>
        <row r="195">
          <cell r="D195" t="str">
            <v>berat untuk bahan-bahan.</v>
          </cell>
        </row>
        <row r="196">
          <cell r="B196">
            <v>2</v>
          </cell>
          <cell r="D196" t="str">
            <v>Kuantitas satuan adalah kuantitas setiap komponen untuk menyelesaikan satu satuan pekerjaan dari nomor</v>
          </cell>
        </row>
        <row r="197">
          <cell r="D197" t="str">
            <v>mata pembayaran.</v>
          </cell>
        </row>
        <row r="198">
          <cell r="B198">
            <v>3</v>
          </cell>
          <cell r="D198" t="str">
            <v>Biaya satuan untuk peralatan sudah termasuk bahan bakar, bahan habis dipakai dan operator.</v>
          </cell>
        </row>
        <row r="199">
          <cell r="B199">
            <v>4</v>
          </cell>
          <cell r="D199" t="str">
            <v>Biaya satuan sudah termasuk pengeluaran untuk seluruh pajak yang berkaitan (tetapi tidak termasuk PPN</v>
          </cell>
        </row>
        <row r="200">
          <cell r="D200" t="str">
            <v>yang dibayar dari kontrak) dan biaya-biaya lainnya.</v>
          </cell>
        </row>
        <row r="202">
          <cell r="H202" t="str">
            <v>Kotamobagu, 9  Juni   2008</v>
          </cell>
        </row>
        <row r="203">
          <cell r="H203" t="str">
            <v>Dibuat Oleh :</v>
          </cell>
        </row>
        <row r="204">
          <cell r="H204" t="str">
            <v>CV. SARIWONO</v>
          </cell>
        </row>
        <row r="210">
          <cell r="H210" t="str">
            <v>FADLI MUNAISECHE</v>
          </cell>
        </row>
        <row r="211">
          <cell r="H211" t="str">
            <v>PIM.TEK</v>
          </cell>
        </row>
        <row r="215">
          <cell r="B215" t="str">
            <v>LAMPIRAN 2 PENAWARAN</v>
          </cell>
        </row>
        <row r="216">
          <cell r="J216" t="str">
            <v>Analisa EI-33</v>
          </cell>
        </row>
        <row r="218">
          <cell r="B218" t="str">
            <v>FORMULIR STANDAR UNTUK</v>
          </cell>
        </row>
        <row r="219">
          <cell r="B219" t="str">
            <v>PEREKAMAN ANALISA MASING-MASING HARGA SATUAN</v>
          </cell>
        </row>
        <row r="220">
          <cell r="B220" t="str">
            <v/>
          </cell>
        </row>
        <row r="222">
          <cell r="B222" t="str">
            <v>PESERTA LELANG</v>
          </cell>
          <cell r="E222" t="str">
            <v>CV. SARIWONO</v>
          </cell>
        </row>
        <row r="223">
          <cell r="B223" t="str">
            <v>PROGRAM</v>
          </cell>
          <cell r="E223" t="str">
            <v>: REHABILITASI / PEMELIHARAAN  JALAN DAN JEMBATAN</v>
          </cell>
        </row>
        <row r="224">
          <cell r="B224" t="str">
            <v>No. PAKET KONTRAK</v>
          </cell>
          <cell r="E224" t="str">
            <v>:</v>
          </cell>
        </row>
        <row r="225">
          <cell r="B225" t="str">
            <v>NAMA PAKET</v>
          </cell>
          <cell r="E225" t="str">
            <v>: PEMELIHARAAN BERKALA JALAN MOTONGKAD - MOTONGKAD PANTAI</v>
          </cell>
        </row>
        <row r="226">
          <cell r="B226" t="str">
            <v>PROP / KAB / KODYA</v>
          </cell>
          <cell r="E226" t="str">
            <v>: KABUPATEN BOLAANG MONGONDOW</v>
          </cell>
        </row>
        <row r="227">
          <cell r="B227" t="str">
            <v>ITEM PEMBAYARAN NO.</v>
          </cell>
          <cell r="E227" t="str">
            <v>:  3.3</v>
          </cell>
          <cell r="H227" t="str">
            <v>PERKIRAAN VOL. PEK.</v>
          </cell>
          <cell r="J227" t="str">
            <v>:</v>
          </cell>
          <cell r="K227">
            <v>1800</v>
          </cell>
        </row>
        <row r="228">
          <cell r="B228" t="str">
            <v>JENIS PEKERJAAN</v>
          </cell>
          <cell r="E228" t="str">
            <v>:  Penyiapan Badan Jalan</v>
          </cell>
          <cell r="H228" t="str">
            <v>TOTAL HARGA (Rp.)</v>
          </cell>
          <cell r="J228" t="str">
            <v>:</v>
          </cell>
          <cell r="K228">
            <v>3749035.8849273236</v>
          </cell>
        </row>
        <row r="229">
          <cell r="B229" t="str">
            <v>SATUAN PEMBAYARAN</v>
          </cell>
          <cell r="E229" t="str">
            <v>:  M2</v>
          </cell>
          <cell r="H229" t="str">
            <v>% THD. BIAYA PROYEK</v>
          </cell>
          <cell r="J229" t="str">
            <v>:</v>
          </cell>
          <cell r="K229">
            <v>1.1360095220959801</v>
          </cell>
        </row>
        <row r="232">
          <cell r="G232" t="str">
            <v>PERKIRAAN</v>
          </cell>
          <cell r="H232" t="str">
            <v>HARGA</v>
          </cell>
          <cell r="I232" t="str">
            <v>JUMLAH</v>
          </cell>
        </row>
        <row r="233">
          <cell r="B233" t="str">
            <v>NO.</v>
          </cell>
          <cell r="D233" t="str">
            <v>KOMPONEN</v>
          </cell>
          <cell r="F233" t="str">
            <v>SATUAN</v>
          </cell>
          <cell r="G233" t="str">
            <v>KUANTITAS</v>
          </cell>
          <cell r="H233" t="str">
            <v>SATUAN</v>
          </cell>
          <cell r="I233" t="str">
            <v>HARGA</v>
          </cell>
        </row>
        <row r="234">
          <cell r="H234" t="str">
            <v>(Rp.)</v>
          </cell>
          <cell r="I234" t="str">
            <v>(Rp.)</v>
          </cell>
        </row>
        <row r="237">
          <cell r="B237" t="str">
            <v>A.</v>
          </cell>
          <cell r="D237" t="str">
            <v>TENAGA</v>
          </cell>
        </row>
        <row r="239">
          <cell r="B239" t="str">
            <v>1.</v>
          </cell>
          <cell r="D239" t="str">
            <v>Pekerja</v>
          </cell>
          <cell r="E239" t="str">
            <v>(L01)</v>
          </cell>
          <cell r="F239" t="str">
            <v>jam</v>
          </cell>
          <cell r="G239">
            <v>6.4257028112449802E-3</v>
          </cell>
          <cell r="H239">
            <v>4571.4285714285716</v>
          </cell>
          <cell r="K239">
            <v>29.374641422834195</v>
          </cell>
        </row>
        <row r="240">
          <cell r="B240" t="str">
            <v>2.</v>
          </cell>
          <cell r="D240" t="str">
            <v>Mandor</v>
          </cell>
          <cell r="E240" t="str">
            <v>(L02)</v>
          </cell>
          <cell r="F240" t="str">
            <v>jam</v>
          </cell>
          <cell r="G240">
            <v>1.606425702811245E-3</v>
          </cell>
          <cell r="H240">
            <v>7142.8571428571431</v>
          </cell>
          <cell r="K240">
            <v>11.474469305794608</v>
          </cell>
        </row>
        <row r="243">
          <cell r="F243" t="str">
            <v xml:space="preserve">JUMLAH HARGA TENAGA   </v>
          </cell>
          <cell r="K243">
            <v>40.849110728628801</v>
          </cell>
        </row>
        <row r="245">
          <cell r="B245" t="str">
            <v>B.</v>
          </cell>
          <cell r="D245" t="str">
            <v>BAHAN</v>
          </cell>
        </row>
        <row r="248">
          <cell r="D248" t="str">
            <v xml:space="preserve">JUMLAH HARGA BAHAN   </v>
          </cell>
          <cell r="K248">
            <v>0</v>
          </cell>
        </row>
        <row r="250">
          <cell r="B250" t="str">
            <v>C.</v>
          </cell>
          <cell r="D250" t="str">
            <v>PERALATAN</v>
          </cell>
        </row>
        <row r="251">
          <cell r="B251" t="str">
            <v>1.</v>
          </cell>
          <cell r="D251" t="str">
            <v>Motor Grader</v>
          </cell>
          <cell r="E251" t="str">
            <v>(E13)</v>
          </cell>
          <cell r="F251" t="str">
            <v>jam</v>
          </cell>
          <cell r="G251">
            <v>8.5341365461847393E-4</v>
          </cell>
          <cell r="H251">
            <v>234796.83700337185</v>
          </cell>
          <cell r="K251">
            <v>200.37882675990571</v>
          </cell>
        </row>
        <row r="252">
          <cell r="B252" t="str">
            <v>2.</v>
          </cell>
          <cell r="D252" t="str">
            <v>Vibro Roller</v>
          </cell>
          <cell r="E252" t="str">
            <v>(E19)</v>
          </cell>
          <cell r="F252" t="str">
            <v>jam</v>
          </cell>
          <cell r="G252">
            <v>1.606425702811245E-3</v>
          </cell>
          <cell r="H252">
            <v>182111.18051066576</v>
          </cell>
          <cell r="K252">
            <v>292.54808114163177</v>
          </cell>
        </row>
        <row r="253">
          <cell r="B253" t="str">
            <v>3.</v>
          </cell>
          <cell r="D253" t="str">
            <v>Water Tanker</v>
          </cell>
          <cell r="E253" t="str">
            <v>(E23)</v>
          </cell>
          <cell r="F253" t="str">
            <v>jam</v>
          </cell>
          <cell r="G253">
            <v>1.0542168674698796E-2</v>
          </cell>
          <cell r="H253">
            <v>114746.45168674531</v>
          </cell>
          <cell r="K253">
            <v>1209.6764485048452</v>
          </cell>
        </row>
        <row r="254">
          <cell r="B254" t="str">
            <v>4.</v>
          </cell>
          <cell r="D254" t="str">
            <v>Alat  Bantu</v>
          </cell>
          <cell r="F254" t="str">
            <v>Ls</v>
          </cell>
          <cell r="G254">
            <v>1</v>
          </cell>
          <cell r="H254">
            <v>150</v>
          </cell>
          <cell r="K254">
            <v>150</v>
          </cell>
        </row>
        <row r="257">
          <cell r="C257" t="str">
            <v xml:space="preserve">JUMLAH HARGA PERALATAN   </v>
          </cell>
          <cell r="K257">
            <v>1852.6033564063828</v>
          </cell>
        </row>
        <row r="259">
          <cell r="B259" t="str">
            <v>D.</v>
          </cell>
          <cell r="D259" t="str">
            <v>JUMLAH HARGA TENAGA, BAHAN DAN PERALATAN  ( A + B + C )</v>
          </cell>
          <cell r="K259">
            <v>1893.4524671350116</v>
          </cell>
        </row>
        <row r="260">
          <cell r="B260" t="str">
            <v>E.</v>
          </cell>
          <cell r="D260" t="str">
            <v>OVERHEAD &amp; PROFIT</v>
          </cell>
          <cell r="F260">
            <v>10</v>
          </cell>
          <cell r="G260" t="str">
            <v>%  x  D</v>
          </cell>
          <cell r="K260">
            <v>189.34524671350118</v>
          </cell>
        </row>
        <row r="261">
          <cell r="B261" t="str">
            <v>F.</v>
          </cell>
          <cell r="D261" t="str">
            <v>HARGA SATUAN PEKERJAAN  ( D + E )</v>
          </cell>
          <cell r="K261">
            <v>2082.797713848513</v>
          </cell>
        </row>
        <row r="262">
          <cell r="B262" t="str">
            <v>Note: 1</v>
          </cell>
          <cell r="D262" t="str">
            <v>SATUAN dapat berdasarkan atas jam operasi untuk Tenaga Kerja dan Peralatan, volume dan/atau ukuran</v>
          </cell>
        </row>
        <row r="263">
          <cell r="D263" t="str">
            <v>berat untuk bahan-bahan.</v>
          </cell>
        </row>
        <row r="264">
          <cell r="B264">
            <v>2</v>
          </cell>
          <cell r="D264" t="str">
            <v>Kuantitas satuan adalah kuantitas setiap komponen untuk menyelesaikan satu satuan pekerjaan dari nomor</v>
          </cell>
        </row>
        <row r="265">
          <cell r="D265" t="str">
            <v>mata pembayaran.</v>
          </cell>
        </row>
        <row r="266">
          <cell r="B266">
            <v>3</v>
          </cell>
          <cell r="D266" t="str">
            <v>Biaya satuan untuk peralatan sudah termasuk bahan bakar, bahan habis dipakai dan operator.</v>
          </cell>
        </row>
        <row r="267">
          <cell r="B267">
            <v>4</v>
          </cell>
          <cell r="D267" t="str">
            <v>Biaya satuan sudah termasuk pengeluaran untuk seluruh pajak yang berkaitan (tetapi tidak termasuk PPN</v>
          </cell>
        </row>
      </sheetData>
      <sheetData sheetId="13"/>
      <sheetData sheetId="14">
        <row r="2">
          <cell r="B2" t="str">
            <v>LAMPIRAN 2 PENAWARAN</v>
          </cell>
        </row>
        <row r="3">
          <cell r="B3" t="str">
            <v>ANALISA HARGA SATUAN MATA PEMBAYARAN UTAMA</v>
          </cell>
        </row>
        <row r="5">
          <cell r="B5" t="str">
            <v>NAMA PESERTA LELANG</v>
          </cell>
          <cell r="E5" t="str">
            <v>:</v>
          </cell>
          <cell r="F5" t="e">
            <v>#REF!</v>
          </cell>
        </row>
        <row r="6">
          <cell r="B6" t="str">
            <v>NO. MATA PEMBAYARAN</v>
          </cell>
          <cell r="E6" t="str">
            <v>:</v>
          </cell>
          <cell r="F6" t="e">
            <v>#REF!</v>
          </cell>
        </row>
        <row r="7">
          <cell r="B7" t="str">
            <v>JENIS PEKERJAAN</v>
          </cell>
          <cell r="E7" t="str">
            <v>:</v>
          </cell>
          <cell r="F7" t="e">
            <v>#REF!</v>
          </cell>
        </row>
        <row r="8">
          <cell r="B8" t="str">
            <v>SATUAN PEKERJAAN</v>
          </cell>
          <cell r="E8" t="str">
            <v>:</v>
          </cell>
          <cell r="F8" t="e">
            <v>#REF!</v>
          </cell>
        </row>
        <row r="9">
          <cell r="B9" t="str">
            <v>PERKIRAAN KUANTITAS</v>
          </cell>
          <cell r="E9" t="str">
            <v>:</v>
          </cell>
          <cell r="F9" t="e">
            <v>#REF!</v>
          </cell>
        </row>
        <row r="10">
          <cell r="B10" t="str">
            <v>PEKERJAAN</v>
          </cell>
          <cell r="E10" t="str">
            <v>:</v>
          </cell>
          <cell r="F10" t="e">
            <v>#REF!</v>
          </cell>
        </row>
        <row r="11">
          <cell r="B11" t="str">
            <v>PRODUKSI HARIAN / JAM *)</v>
          </cell>
          <cell r="E11" t="str">
            <v>:</v>
          </cell>
          <cell r="F11" t="str">
            <v>Jam</v>
          </cell>
        </row>
        <row r="13">
          <cell r="B13" t="str">
            <v>No.</v>
          </cell>
          <cell r="C13" t="str">
            <v>Uraian</v>
          </cell>
          <cell r="G13" t="str">
            <v>Satuan</v>
          </cell>
          <cell r="H13" t="str">
            <v>Kuantitas</v>
          </cell>
          <cell r="I13" t="str">
            <v>Biaya Satuan                            (Rp.)</v>
          </cell>
          <cell r="J13" t="str">
            <v>Jumlah                           Rp./Satuan</v>
          </cell>
        </row>
        <row r="18">
          <cell r="B18" t="str">
            <v>A.</v>
          </cell>
          <cell r="D18" t="str">
            <v>Tenaga Kerja</v>
          </cell>
        </row>
        <row r="19">
          <cell r="B19" t="str">
            <v>1.</v>
          </cell>
          <cell r="D19" t="str">
            <v>Pekerja</v>
          </cell>
          <cell r="G19" t="str">
            <v>Jam</v>
          </cell>
          <cell r="H19">
            <v>0.24988844265952695</v>
          </cell>
          <cell r="I19">
            <v>6250</v>
          </cell>
          <cell r="K19">
            <v>1561.8027666220435</v>
          </cell>
        </row>
        <row r="20">
          <cell r="B20" t="str">
            <v>2.</v>
          </cell>
          <cell r="D20" t="str">
            <v>Mandor</v>
          </cell>
          <cell r="G20" t="str">
            <v>Jam</v>
          </cell>
          <cell r="H20">
            <v>3.5698348951360995E-2</v>
          </cell>
          <cell r="I20">
            <v>7750</v>
          </cell>
          <cell r="K20">
            <v>276.6622043730477</v>
          </cell>
        </row>
        <row r="25">
          <cell r="B25" t="str">
            <v>B.</v>
          </cell>
          <cell r="D25" t="str">
            <v>Bahan</v>
          </cell>
        </row>
        <row r="26">
          <cell r="B26" t="str">
            <v>1.</v>
          </cell>
          <cell r="D26" t="str">
            <v>Agregat Kasar</v>
          </cell>
          <cell r="G26" t="str">
            <v>M3</v>
          </cell>
          <cell r="H26">
            <v>0.66</v>
          </cell>
          <cell r="I26">
            <v>114824.47504302926</v>
          </cell>
          <cell r="K26">
            <v>75784.153528399314</v>
          </cell>
        </row>
        <row r="27">
          <cell r="B27" t="str">
            <v>2.</v>
          </cell>
          <cell r="D27" t="str">
            <v>Agregat Halus</v>
          </cell>
          <cell r="G27" t="str">
            <v>M3</v>
          </cell>
          <cell r="H27">
            <v>0.54</v>
          </cell>
          <cell r="I27">
            <v>129137.91336775673</v>
          </cell>
          <cell r="K27">
            <v>69734.473218588639</v>
          </cell>
        </row>
        <row r="33">
          <cell r="B33" t="str">
            <v>C.</v>
          </cell>
          <cell r="D33" t="str">
            <v>Peralatan</v>
          </cell>
        </row>
        <row r="34">
          <cell r="B34" t="str">
            <v>1</v>
          </cell>
          <cell r="D34" t="str">
            <v>Wheel Loader</v>
          </cell>
          <cell r="G34" t="str">
            <v>Jam</v>
          </cell>
          <cell r="H34">
            <v>3.5698348951360995E-2</v>
          </cell>
          <cell r="I34">
            <v>273100</v>
          </cell>
          <cell r="K34">
            <v>9749.2190986166879</v>
          </cell>
        </row>
        <row r="35">
          <cell r="B35" t="str">
            <v>2</v>
          </cell>
          <cell r="D35" t="str">
            <v>Dump Truck</v>
          </cell>
          <cell r="G35" t="str">
            <v>Jam</v>
          </cell>
          <cell r="H35">
            <v>0.17614910781008913</v>
          </cell>
          <cell r="I35">
            <v>204300</v>
          </cell>
          <cell r="K35">
            <v>35987.262725601213</v>
          </cell>
        </row>
        <row r="36">
          <cell r="B36" t="str">
            <v>3</v>
          </cell>
          <cell r="D36" t="str">
            <v>Motor Grader</v>
          </cell>
          <cell r="G36" t="str">
            <v>Jam</v>
          </cell>
          <cell r="H36">
            <v>1.1713520749665328E-2</v>
          </cell>
          <cell r="I36">
            <v>279200</v>
          </cell>
          <cell r="K36">
            <v>3270.4149933065596</v>
          </cell>
        </row>
        <row r="37">
          <cell r="B37" t="str">
            <v>4</v>
          </cell>
          <cell r="D37" t="str">
            <v>Tandem Roller</v>
          </cell>
          <cell r="G37" t="str">
            <v>Jam</v>
          </cell>
          <cell r="H37">
            <v>1.7849174475680501E-2</v>
          </cell>
          <cell r="I37">
            <v>162900</v>
          </cell>
          <cell r="K37">
            <v>2907.6305220883537</v>
          </cell>
        </row>
        <row r="38">
          <cell r="B38" t="str">
            <v>5</v>
          </cell>
          <cell r="D38" t="str">
            <v>Water Tanker</v>
          </cell>
          <cell r="G38" t="str">
            <v>Jam</v>
          </cell>
          <cell r="H38">
            <v>2.1084337349397592E-2</v>
          </cell>
          <cell r="I38">
            <v>124700</v>
          </cell>
          <cell r="K38">
            <v>2629.2168674698796</v>
          </cell>
        </row>
        <row r="39">
          <cell r="B39" t="str">
            <v>6</v>
          </cell>
          <cell r="D39" t="str">
            <v>Alat Bantu</v>
          </cell>
          <cell r="G39" t="str">
            <v>Ls</v>
          </cell>
          <cell r="H39">
            <v>1</v>
          </cell>
          <cell r="I39">
            <v>75</v>
          </cell>
          <cell r="K39">
            <v>75</v>
          </cell>
        </row>
        <row r="43">
          <cell r="B43" t="str">
            <v>D.</v>
          </cell>
          <cell r="D43" t="str">
            <v>Jumlah  (A + B + C)</v>
          </cell>
          <cell r="K43">
            <v>201975.83592506574</v>
          </cell>
        </row>
        <row r="44">
          <cell r="B44" t="str">
            <v>E.</v>
          </cell>
          <cell r="D44" t="str">
            <v>Biaya Umum dan Keuntungan</v>
          </cell>
          <cell r="G44">
            <v>10</v>
          </cell>
          <cell r="H44" t="str">
            <v>%  x  D</v>
          </cell>
          <cell r="K44">
            <v>20197.583592506577</v>
          </cell>
        </row>
        <row r="45">
          <cell r="B45" t="str">
            <v>F.</v>
          </cell>
          <cell r="D45" t="str">
            <v>Harga Satuan  = ( D + E )</v>
          </cell>
          <cell r="K45">
            <v>222173.41951757233</v>
          </cell>
        </row>
        <row r="46">
          <cell r="B46" t="str">
            <v>Catatan :</v>
          </cell>
        </row>
        <row r="47">
          <cell r="B47" t="str">
            <v>1.</v>
          </cell>
          <cell r="C47" t="str">
            <v>Satuan dapat berdasarkan atas jam operasi untuk tenaga kerja dan peralatan, volume dan / atau ukuran berat untuk bahan-bahan.</v>
          </cell>
        </row>
        <row r="48">
          <cell r="B48" t="str">
            <v>2.</v>
          </cell>
          <cell r="C48" t="str">
            <v>Kuantitas satuan adalah kuantitas perkiraan dari setiap komponen untuk menyelesaikan satu satuan pekerjaan dari nomor mata pembayaran Harga Satuan yang disampaikan Peserta Lelang tidak dapat diubah, kecuali persyaratan Ayat 13.4 dari Instruksi Kepada Pese</v>
          </cell>
        </row>
        <row r="51">
          <cell r="B51" t="str">
            <v>3.</v>
          </cell>
          <cell r="C51" t="str">
            <v>Biaya satuan untuk peralatan sudah termasuk bahan bakar, bahan habis terpakai dan operator.</v>
          </cell>
        </row>
        <row r="52">
          <cell r="B52" t="str">
            <v>4.</v>
          </cell>
          <cell r="C52" t="str">
            <v>Biaya satuan sudah termasuk pengeluaran untuk seluruh pajak yang berkaitan (tetapi tidak termasuk PPN yang dibayarkan dari kontrak) dan biaya-biaya lainnya.</v>
          </cell>
        </row>
        <row r="54">
          <cell r="B54" t="str">
            <v>5.</v>
          </cell>
          <cell r="C54" t="str">
            <v>Harga satuan yang diajukan peserta lelang harus mencakup seluruh tambahan tenaga kerja, bahan, peralatan atau kerugian yang mungkin diperlukan untuk menyelesaikan pekerjaan sesuai dengan Spesifikasi dan Gambar.</v>
          </cell>
        </row>
        <row r="58">
          <cell r="J58" t="e">
            <v>#REF!</v>
          </cell>
        </row>
        <row r="60">
          <cell r="J60" t="e">
            <v>#REF!</v>
          </cell>
        </row>
        <row r="66">
          <cell r="J66" t="e">
            <v>#REF!</v>
          </cell>
        </row>
        <row r="67">
          <cell r="J67" t="e">
            <v>#REF!</v>
          </cell>
        </row>
        <row r="68">
          <cell r="B68" t="str">
            <v>LAMPIRAN 2 PENAWARAN</v>
          </cell>
        </row>
        <row r="69">
          <cell r="B69" t="str">
            <v>ANALISA HARGA SATUAN MATA PEMBAYARAN UTAMA</v>
          </cell>
        </row>
        <row r="71">
          <cell r="B71" t="str">
            <v>NAMA PESERTA LELANG</v>
          </cell>
          <cell r="E71" t="str">
            <v>:</v>
          </cell>
          <cell r="F71" t="e">
            <v>#REF!</v>
          </cell>
        </row>
        <row r="72">
          <cell r="B72" t="str">
            <v>NO. MATA PEMBAYARAN</v>
          </cell>
          <cell r="E72" t="str">
            <v>:</v>
          </cell>
          <cell r="F72" t="e">
            <v>#REF!</v>
          </cell>
        </row>
        <row r="73">
          <cell r="B73" t="str">
            <v>JENIS PEKERJAAN</v>
          </cell>
          <cell r="E73" t="str">
            <v>:</v>
          </cell>
          <cell r="F73" t="e">
            <v>#REF!</v>
          </cell>
        </row>
        <row r="74">
          <cell r="B74" t="str">
            <v>SATUAN PEKERJAAN</v>
          </cell>
          <cell r="E74" t="str">
            <v>:</v>
          </cell>
          <cell r="F74" t="e">
            <v>#REF!</v>
          </cell>
        </row>
        <row r="75">
          <cell r="B75" t="str">
            <v>PERKIRAAN KUANTITAS</v>
          </cell>
          <cell r="E75" t="str">
            <v>:</v>
          </cell>
          <cell r="F75" t="e">
            <v>#REF!</v>
          </cell>
        </row>
        <row r="76">
          <cell r="B76" t="str">
            <v>PEKERJAAN</v>
          </cell>
          <cell r="E76" t="str">
            <v>:</v>
          </cell>
          <cell r="F76" t="e">
            <v>#REF!</v>
          </cell>
        </row>
        <row r="77">
          <cell r="B77" t="str">
            <v>PRODUKSI HARIAN / JAM *)</v>
          </cell>
          <cell r="E77" t="str">
            <v>:</v>
          </cell>
          <cell r="F77" t="str">
            <v>Jam</v>
          </cell>
        </row>
        <row r="79">
          <cell r="B79" t="str">
            <v>No.</v>
          </cell>
          <cell r="C79" t="str">
            <v>Uraian</v>
          </cell>
          <cell r="G79" t="str">
            <v>Satuan</v>
          </cell>
          <cell r="H79" t="str">
            <v>Kuantitas</v>
          </cell>
          <cell r="I79" t="str">
            <v>Biaya Satuan                            (Rp.)</v>
          </cell>
          <cell r="J79" t="str">
            <v>Jumlah                           Rp./Satuan</v>
          </cell>
        </row>
        <row r="84">
          <cell r="B84" t="str">
            <v>A.</v>
          </cell>
          <cell r="D84" t="str">
            <v>Tenaga Kerja</v>
          </cell>
        </row>
        <row r="85">
          <cell r="B85" t="str">
            <v>1.</v>
          </cell>
          <cell r="D85" t="str">
            <v>Pekerja</v>
          </cell>
          <cell r="G85" t="str">
            <v>Jam</v>
          </cell>
          <cell r="H85">
            <v>0.31236055332440876</v>
          </cell>
          <cell r="I85">
            <v>6250</v>
          </cell>
          <cell r="K85">
            <v>1952.2534582775547</v>
          </cell>
        </row>
        <row r="86">
          <cell r="B86" t="str">
            <v>2.</v>
          </cell>
          <cell r="D86" t="str">
            <v>Mandor</v>
          </cell>
          <cell r="G86" t="str">
            <v>Jam</v>
          </cell>
          <cell r="H86">
            <v>4.4622936189201247E-2</v>
          </cell>
          <cell r="I86">
            <v>7750</v>
          </cell>
          <cell r="K86">
            <v>345.82775546630967</v>
          </cell>
        </row>
        <row r="91">
          <cell r="B91" t="str">
            <v>B.</v>
          </cell>
          <cell r="D91" t="str">
            <v>Bahan</v>
          </cell>
        </row>
        <row r="92">
          <cell r="B92" t="str">
            <v>1.</v>
          </cell>
          <cell r="D92" t="str">
            <v>Agregat Kasar</v>
          </cell>
          <cell r="G92" t="str">
            <v>M3</v>
          </cell>
          <cell r="H92">
            <v>0.42</v>
          </cell>
          <cell r="I92">
            <v>114824.47504302926</v>
          </cell>
          <cell r="K92">
            <v>48226.27951807229</v>
          </cell>
        </row>
        <row r="93">
          <cell r="B93" t="str">
            <v>2.</v>
          </cell>
          <cell r="D93" t="str">
            <v>Agregat Halus</v>
          </cell>
          <cell r="G93" t="str">
            <v>M3</v>
          </cell>
          <cell r="H93">
            <v>0.24</v>
          </cell>
          <cell r="I93">
            <v>129137.91336775673</v>
          </cell>
          <cell r="K93">
            <v>30993.099208261614</v>
          </cell>
        </row>
        <row r="94">
          <cell r="B94" t="str">
            <v>3.</v>
          </cell>
          <cell r="D94" t="str">
            <v>Sirtu</v>
          </cell>
          <cell r="G94" t="str">
            <v>M3</v>
          </cell>
          <cell r="H94">
            <v>0.54</v>
          </cell>
          <cell r="I94">
            <v>60900</v>
          </cell>
          <cell r="K94">
            <v>32886</v>
          </cell>
        </row>
        <row r="99">
          <cell r="B99" t="str">
            <v>C.</v>
          </cell>
          <cell r="D99" t="str">
            <v>Peralatan</v>
          </cell>
        </row>
        <row r="100">
          <cell r="B100" t="str">
            <v>1</v>
          </cell>
          <cell r="D100" t="str">
            <v>Wheel Loader</v>
          </cell>
          <cell r="G100" t="str">
            <v>Jam</v>
          </cell>
          <cell r="H100">
            <v>4.4622936189201247E-2</v>
          </cell>
          <cell r="I100">
            <v>273100</v>
          </cell>
          <cell r="K100">
            <v>12186.52387327086</v>
          </cell>
        </row>
        <row r="101">
          <cell r="B101" t="str">
            <v>2</v>
          </cell>
          <cell r="D101" t="str">
            <v>Dump Truck</v>
          </cell>
          <cell r="G101" t="str">
            <v>Jam</v>
          </cell>
          <cell r="H101">
            <v>0.24128048337930044</v>
          </cell>
          <cell r="I101">
            <v>204300</v>
          </cell>
          <cell r="K101">
            <v>49293.602754391082</v>
          </cell>
        </row>
        <row r="102">
          <cell r="B102" t="str">
            <v>3</v>
          </cell>
          <cell r="D102" t="str">
            <v>Motor Grader</v>
          </cell>
          <cell r="G102" t="str">
            <v>Jam</v>
          </cell>
          <cell r="H102">
            <v>1.7570281124497995E-2</v>
          </cell>
          <cell r="I102">
            <v>279200</v>
          </cell>
          <cell r="K102">
            <v>4905.6224899598401</v>
          </cell>
        </row>
        <row r="103">
          <cell r="B103" t="str">
            <v>4</v>
          </cell>
          <cell r="D103" t="str">
            <v>Tandem Roller</v>
          </cell>
          <cell r="G103" t="str">
            <v>Jam</v>
          </cell>
          <cell r="H103">
            <v>2.677376171352075E-2</v>
          </cell>
          <cell r="I103">
            <v>162900</v>
          </cell>
          <cell r="K103">
            <v>4361.4457831325299</v>
          </cell>
        </row>
        <row r="104">
          <cell r="B104" t="str">
            <v>5</v>
          </cell>
          <cell r="D104" t="str">
            <v>Water Tanker</v>
          </cell>
          <cell r="G104" t="str">
            <v>Jam</v>
          </cell>
          <cell r="H104">
            <v>3.0120481927710847E-2</v>
          </cell>
          <cell r="I104">
            <v>124700</v>
          </cell>
          <cell r="K104">
            <v>3756.0240963855426</v>
          </cell>
        </row>
        <row r="105">
          <cell r="B105" t="str">
            <v>6</v>
          </cell>
          <cell r="D105" t="str">
            <v>Alat Bantu</v>
          </cell>
          <cell r="G105" t="str">
            <v>Ls</v>
          </cell>
          <cell r="H105">
            <v>1</v>
          </cell>
          <cell r="I105">
            <v>500</v>
          </cell>
          <cell r="K105">
            <v>500</v>
          </cell>
        </row>
        <row r="109">
          <cell r="B109" t="str">
            <v>D.</v>
          </cell>
          <cell r="D109" t="str">
            <v>Jumlah  (A + B + C)</v>
          </cell>
          <cell r="K109">
            <v>189406.67893721766</v>
          </cell>
        </row>
        <row r="110">
          <cell r="B110" t="str">
            <v>E.</v>
          </cell>
          <cell r="D110" t="str">
            <v>Biaya Umum dan Keuntungan</v>
          </cell>
          <cell r="G110">
            <v>10</v>
          </cell>
          <cell r="H110" t="str">
            <v>%  x  D</v>
          </cell>
          <cell r="K110">
            <v>18940.667893721766</v>
          </cell>
        </row>
        <row r="111">
          <cell r="B111" t="str">
            <v>F.</v>
          </cell>
          <cell r="D111" t="str">
            <v>Harga Satuan  = ( D + E )</v>
          </cell>
          <cell r="K111">
            <v>208347.34683093941</v>
          </cell>
        </row>
        <row r="112">
          <cell r="B112" t="str">
            <v>Catatan :</v>
          </cell>
        </row>
        <row r="113">
          <cell r="B113" t="str">
            <v>1.</v>
          </cell>
          <cell r="C113" t="str">
            <v>Satuan dapat berdasarkan atas jam operasi untuk tenaga kerja dan peralatan, volume dan / atau ukuran berat untuk bahan-bahan.</v>
          </cell>
        </row>
        <row r="114">
          <cell r="B114" t="str">
            <v>2.</v>
          </cell>
          <cell r="C114" t="str">
            <v>Kuantitas satuan adalah kuantitas perkiraan dari setiap komponen untuk menyelesaikan satu satuan pekerjaan dari nomor mata pembayaran Harga Satuan yang disampaikan Peserta Lelang tidak dapat diubah, kecuali persyaratan Ayat 13.4 dari Instruksi Kepada Pese</v>
          </cell>
        </row>
        <row r="117">
          <cell r="B117" t="str">
            <v>3.</v>
          </cell>
          <cell r="C117" t="str">
            <v>Biaya satuan untuk peralatan sudah termasuk bahan bakar, bahan habis terpakai dan operator.</v>
          </cell>
        </row>
        <row r="118">
          <cell r="B118" t="str">
            <v>4.</v>
          </cell>
          <cell r="C118" t="str">
            <v>Biaya satuan sudah termasuk pengeluaran untuk seluruh pajak yang berkaitan (tetapi tidak termasuk PPN yang dibayarkan dari kontrak) dan biaya-biaya lainnya.</v>
          </cell>
        </row>
        <row r="120">
          <cell r="B120" t="str">
            <v>5.</v>
          </cell>
          <cell r="C120" t="str">
            <v>Harga satuan yang diajukan peserta lelang harus mencakup seluruh tambahan tenaga kerja, bahan, peralatan atau kerugian yang mungkin diperlukan untuk menyelesaikan pekerjaan sesuai dengan Spesifikasi dan Gambar.</v>
          </cell>
        </row>
        <row r="124">
          <cell r="J124" t="e">
            <v>#REF!</v>
          </cell>
        </row>
        <row r="126">
          <cell r="J126" t="e">
            <v>#REF!</v>
          </cell>
        </row>
        <row r="132">
          <cell r="J132" t="e">
            <v>#REF!</v>
          </cell>
        </row>
        <row r="133">
          <cell r="J133" t="e">
            <v>#REF!</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Div1"/>
      <sheetName val="Div2"/>
      <sheetName val="Div 2"/>
      <sheetName val="Div3"/>
      <sheetName val="Div5"/>
      <sheetName val="Div4"/>
      <sheetName val="Div8b"/>
      <sheetName val="Div 6"/>
      <sheetName val="Div 7"/>
      <sheetName val="Div 8"/>
      <sheetName val="Jadwal"/>
      <sheetName val="Utama"/>
      <sheetName val="Lamp8"/>
      <sheetName val="Lamp"/>
      <sheetName val="SKon"/>
      <sheetName val="Kapasitas AMP.S.C"/>
      <sheetName val="Staf"/>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_pdkg"/>
      <sheetName val="Harsat"/>
      <sheetName val="apron"/>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S"/>
      <sheetName val="BOQ"/>
      <sheetName val="Skh.2.10.a"/>
    </sheetNames>
    <sheetDataSet>
      <sheetData sheetId="0"/>
      <sheetData sheetId="1"/>
      <sheetData sheetId="2"/>
      <sheetData sheetId="3"/>
      <sheetData sheetId="4"/>
      <sheetData sheetId="5"/>
      <sheetData sheetId="6"/>
      <sheetData sheetId="7"/>
      <sheetData sheetId="8"/>
      <sheetData sheetId="9">
        <row r="30">
          <cell r="H30">
            <v>8.7249999999999996</v>
          </cell>
        </row>
      </sheetData>
      <sheetData sheetId="10"/>
      <sheetData sheetId="11">
        <row r="8">
          <cell r="F8">
            <v>10714.285714285714</v>
          </cell>
        </row>
        <row r="9">
          <cell r="F9">
            <v>12857.142857142857</v>
          </cell>
        </row>
        <row r="48">
          <cell r="F48">
            <v>241500</v>
          </cell>
        </row>
        <row r="52">
          <cell r="F52">
            <v>244600</v>
          </cell>
        </row>
        <row r="53">
          <cell r="F53">
            <v>324180.97207096464</v>
          </cell>
        </row>
        <row r="54">
          <cell r="F54">
            <v>324180.97207096464</v>
          </cell>
        </row>
        <row r="55">
          <cell r="F55">
            <v>1100</v>
          </cell>
        </row>
        <row r="59">
          <cell r="F59">
            <v>32000</v>
          </cell>
        </row>
        <row r="60">
          <cell r="F60">
            <v>9600</v>
          </cell>
        </row>
        <row r="61">
          <cell r="F61">
            <v>6500</v>
          </cell>
        </row>
        <row r="79">
          <cell r="F79">
            <v>328426.07134327042</v>
          </cell>
        </row>
        <row r="80">
          <cell r="F80">
            <v>293725.56927581917</v>
          </cell>
        </row>
        <row r="81">
          <cell r="F81">
            <v>311054.63372911752</v>
          </cell>
        </row>
        <row r="84">
          <cell r="F84">
            <v>9500</v>
          </cell>
        </row>
        <row r="92">
          <cell r="F92">
            <v>12000</v>
          </cell>
        </row>
      </sheetData>
      <sheetData sheetId="12"/>
      <sheetData sheetId="13"/>
      <sheetData sheetId="14">
        <row r="8">
          <cell r="AT8">
            <v>60</v>
          </cell>
        </row>
      </sheetData>
      <sheetData sheetId="15">
        <row r="1167">
          <cell r="H1167">
            <v>469115.98904688028</v>
          </cell>
        </row>
      </sheetData>
      <sheetData sheetId="16"/>
      <sheetData sheetId="17"/>
      <sheetData sheetId="18"/>
      <sheetData sheetId="19"/>
      <sheetData sheetId="20"/>
      <sheetData sheetId="2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amp; Q"/>
      <sheetName val="besi Gelagar"/>
      <sheetName val="Volume bang."/>
      <sheetName val="besi Abutment"/>
      <sheetName val="!"/>
      <sheetName val="Peralatan"/>
      <sheetName val="LP K230"/>
      <sheetName val="ANALISA_K"/>
      <sheetName val="smpul"/>
      <sheetName val="Volume Jalan-1 (2)"/>
      <sheetName val="RAB (3)"/>
      <sheetName val="Volume Jalan-1"/>
      <sheetName val="JUDUL (2)"/>
      <sheetName val="ANALISA - K"/>
      <sheetName val="Jarak Angkut "/>
      <sheetName val="analisa Angkut "/>
      <sheetName val="Upah &amp; Bahan "/>
      <sheetName val="RAB (2)"/>
      <sheetName val="Mobilisasi"/>
      <sheetName val="TAB. ALAT"/>
      <sheetName val="ANAL. ALAT"/>
      <sheetName val="Alat"/>
      <sheetName val="Sheet1"/>
      <sheetName val="Jarak Angkut"/>
      <sheetName val="analisa bahan"/>
    </sheetNames>
    <sheetDataSet>
      <sheetData sheetId="0" refreshError="1"/>
      <sheetData sheetId="1" refreshError="1"/>
      <sheetData sheetId="2" refreshError="1"/>
      <sheetData sheetId="3" refreshError="1"/>
      <sheetData sheetId="4" refreshError="1"/>
      <sheetData sheetId="5">
        <row r="768">
          <cell r="A768" t="str">
            <v>URAIAN ANALISA ALAT</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67">
          <cell r="BO467">
            <v>108000000</v>
          </cell>
        </row>
        <row r="506">
          <cell r="BO506" t="str">
            <v xml:space="preserve"> Alat Baru</v>
          </cell>
        </row>
      </sheetData>
      <sheetData sheetId="22" refreshError="1"/>
      <sheetData sheetId="23" refreshError="1"/>
      <sheetData sheetId="24"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anal pake"/>
      <sheetName val="daftar simak  "/>
      <sheetName val="TERBILANG  "/>
      <sheetName val="ALLOW.."/>
      <sheetName val="rekap "/>
      <sheetName val="rab  "/>
      <sheetName val="SCHEDULE  "/>
    </sheetNames>
    <sheetDataSet>
      <sheetData sheetId="0" refreshError="1"/>
      <sheetData sheetId="1" refreshError="1"/>
      <sheetData sheetId="2" refreshError="1"/>
      <sheetData sheetId="3"/>
      <sheetData sheetId="4"/>
      <sheetData sheetId="5"/>
      <sheetData sheetId="6"/>
      <sheetData sheetId="7"/>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itipan"/>
      <sheetName val="-titipan"/>
      <sheetName val="RAB NARYO (2)"/>
      <sheetName val="RAB NARYO"/>
      <sheetName val="tata boga"/>
      <sheetName val="rm dinas"/>
      <sheetName val="DATA1"/>
      <sheetName val="RAB OE user"/>
      <sheetName val="rab "/>
      <sheetName val="ANALISA PEK.UMUM"/>
      <sheetName val="ANALISA KONST BTN"/>
      <sheetName val="BAHAN"/>
      <sheetName val="UPAH"/>
      <sheetName val="SAT.PEK.UMUM "/>
      <sheetName val="SAT.PEK.KONST.BTN"/>
      <sheetName val="Skedul"/>
      <sheetName val="H.Satuan"/>
      <sheetName val="Bank"/>
      <sheetName val="Bunga"/>
      <sheetName val="Mark-up"/>
      <sheetName val="ANALISA PEK_UMUM"/>
      <sheetName val="struktur tdk dipakai"/>
      <sheetName val="Analisa &amp; Upah"/>
      <sheetName val="Di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p"/>
      <sheetName val="Kuan"/>
      <sheetName val="Har Sat"/>
      <sheetName val="Har. Das"/>
      <sheetName val="M.P.U"/>
      <sheetName val="Mob"/>
      <sheetName val="ANMOS"/>
      <sheetName val="Jad. Alat"/>
      <sheetName val="T. Shed"/>
      <sheetName val="Sub. Kon"/>
      <sheetName val="List"/>
      <sheetName val="6.a &amp;6,b"/>
      <sheetName val="Catatan"/>
      <sheetName val="Anls Alat"/>
      <sheetName val="Anls Bahan"/>
      <sheetName val="Sheet1"/>
      <sheetName val="Div 2-5"/>
      <sheetName val="Div 6"/>
      <sheetName val="Div 7-8"/>
      <sheetName val="Div 9-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t="str">
            <v>IR. T. FAISAL LIZAM</v>
          </cell>
        </row>
        <row r="66">
          <cell r="F66">
            <v>20000</v>
          </cell>
        </row>
        <row r="67">
          <cell r="F67">
            <v>25000</v>
          </cell>
        </row>
        <row r="81">
          <cell r="F81">
            <v>35000</v>
          </cell>
        </row>
        <row r="104">
          <cell r="F104">
            <v>7000</v>
          </cell>
        </row>
        <row r="110">
          <cell r="F110">
            <v>20000</v>
          </cell>
        </row>
        <row r="112">
          <cell r="F112">
            <v>21000</v>
          </cell>
        </row>
      </sheetData>
      <sheetData sheetId="13" refreshError="1"/>
      <sheetData sheetId="14">
        <row r="132">
          <cell r="E132">
            <v>12048.192771084339</v>
          </cell>
        </row>
        <row r="157">
          <cell r="E157">
            <v>49679.057595845232</v>
          </cell>
        </row>
      </sheetData>
      <sheetData sheetId="15" refreshError="1"/>
      <sheetData sheetId="16" refreshError="1"/>
      <sheetData sheetId="17" refreshError="1"/>
      <sheetData sheetId="18" refreshError="1"/>
      <sheetData sheetId="19"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EKAP"/>
      <sheetName val="REKAP KANAN &amp; KIRI"/>
      <sheetName val="RAB"/>
      <sheetName val="MOBILISASI"/>
      <sheetName val="UPAH"/>
      <sheetName val="BAHAN"/>
      <sheetName val="H.ALAT"/>
      <sheetName val="ANL.ALAT"/>
      <sheetName val="ALAT"/>
      <sheetName val="ANL.K"/>
      <sheetName val="BOW"/>
      <sheetName val="ANL.ANGKUT"/>
      <sheetName val="Bongkaran"/>
      <sheetName val="Talud"/>
      <sheetName val="Plat Beton"/>
      <sheetName val="Galian Tanah"/>
      <sheetName val="Galian Tanah2"/>
      <sheetName val="Box Culvert"/>
      <sheetName val="Perkerasan Box Culvert"/>
    </sheetNames>
    <sheetDataSet>
      <sheetData sheetId="0">
        <row r="4">
          <cell r="C4" t="str">
            <v>PERENCANAAN PEMBETONAN DRAINASE</v>
          </cell>
        </row>
        <row r="28">
          <cell r="C28">
            <v>10</v>
          </cell>
        </row>
      </sheetData>
      <sheetData sheetId="1"/>
      <sheetData sheetId="2"/>
      <sheetData sheetId="3"/>
      <sheetData sheetId="4"/>
      <sheetData sheetId="5"/>
      <sheetData sheetId="6"/>
      <sheetData sheetId="7"/>
      <sheetData sheetId="8"/>
      <sheetData sheetId="9"/>
      <sheetData sheetId="10"/>
      <sheetData sheetId="11"/>
      <sheetData sheetId="12">
        <row r="33">
          <cell r="F33">
            <v>55900</v>
          </cell>
        </row>
        <row r="48">
          <cell r="F48">
            <v>85000</v>
          </cell>
        </row>
        <row r="64">
          <cell r="F64">
            <v>114100</v>
          </cell>
        </row>
      </sheetData>
      <sheetData sheetId="13"/>
      <sheetData sheetId="14"/>
      <sheetData sheetId="15"/>
      <sheetData sheetId="16"/>
      <sheetData sheetId="17"/>
      <sheetData sheetId="18"/>
      <sheetData sheetId="19"/>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RT"/>
      <sheetName val="SCH"/>
      <sheetName val="REK"/>
      <sheetName val="BOQ"/>
      <sheetName val="MJR"/>
      <sheetName val="HSD"/>
      <sheetName val="ANA"/>
      <sheetName val="MET"/>
      <sheetName val="MOS"/>
      <sheetName val="RTN"/>
      <sheetName val="ALT"/>
      <sheetName val="STF"/>
      <sheetName val="SUB"/>
      <sheetName val="DLM"/>
      <sheetName val="ana alat"/>
      <sheetName val="LMP.1"/>
      <sheetName val="LMP.2"/>
      <sheetName val="IND"/>
      <sheetName val="TM"/>
      <sheetName val="kon"/>
      <sheetName val="Anls Bahan"/>
      <sheetName val="Catatan"/>
      <sheetName val="DivVII"/>
      <sheetName val="An_pdkg"/>
      <sheetName val="Harsat"/>
      <sheetName val="Analisa HSP"/>
      <sheetName val="rumus"/>
      <sheetName val="Bill-2"/>
      <sheetName val="RAB"/>
      <sheetName val="Material"/>
      <sheetName val="struktur tdk dipakai"/>
      <sheetName val="meth hsl nego"/>
      <sheetName val="Sheet1"/>
    </sheetNames>
    <sheetDataSet>
      <sheetData sheetId="0" refreshError="1">
        <row r="29">
          <cell r="C29" t="str">
            <v>PT. SENECA INDONESIA</v>
          </cell>
        </row>
        <row r="31">
          <cell r="C31" t="str">
            <v>I S K A K   E F F E R I 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B"/>
      <sheetName val="Bahan"/>
      <sheetName val="K"/>
      <sheetName val="K (2)"/>
      <sheetName val="E"/>
      <sheetName val="Angkut"/>
      <sheetName val="Alat"/>
      <sheetName val="TS"/>
      <sheetName val="Tawar"/>
      <sheetName val="Tawar (2)"/>
      <sheetName val="Minat"/>
      <sheetName val="BknPNS"/>
      <sheetName val="Pakta"/>
    </sheetNames>
    <sheetDataSet>
      <sheetData sheetId="0" refreshError="1"/>
      <sheetData sheetId="1" refreshError="1"/>
      <sheetData sheetId="2" refreshError="1"/>
      <sheetData sheetId="3" refreshError="1"/>
      <sheetData sheetId="4" refreshError="1"/>
      <sheetData sheetId="5" refreshError="1"/>
      <sheetData sheetId="6" refreshError="1">
        <row r="44">
          <cell r="G44">
            <v>33900</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2)"/>
      <sheetName val="REKAP"/>
      <sheetName val="RAB"/>
      <sheetName val="ANALISA"/>
      <sheetName val="DAFTAR"/>
      <sheetName val="Peralatan"/>
      <sheetName val="#REF"/>
    </sheetNames>
    <sheetDataSet>
      <sheetData sheetId="0" refreshError="1"/>
      <sheetData sheetId="1" refreshError="1"/>
      <sheetData sheetId="2"/>
      <sheetData sheetId="3">
        <row r="191">
          <cell r="G191">
            <v>929397.5</v>
          </cell>
        </row>
        <row r="202">
          <cell r="G202">
            <v>959180</v>
          </cell>
        </row>
        <row r="232">
          <cell r="G232">
            <v>36669.5</v>
          </cell>
        </row>
        <row r="388">
          <cell r="G388">
            <v>4467065</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Sheet5"/>
      <sheetName val="Sheet2"/>
      <sheetName val="Sheet1"/>
      <sheetName val="A"/>
      <sheetName val="H.Satuan"/>
      <sheetName val="page 370"/>
      <sheetName val="page 372"/>
      <sheetName val="BACK UP BESI BETON BACKISTING"/>
      <sheetName val="BACK-UP DATA"/>
      <sheetName val="RAB"/>
      <sheetName val="UPAD-BAHAN-ALAT"/>
      <sheetName val="analisa 2019"/>
      <sheetName val="rekap"/>
      <sheetName val="dihitung"/>
      <sheetName val="page 442"/>
      <sheetName val="page 443"/>
      <sheetName val="page 444"/>
      <sheetName val="page 445"/>
      <sheetName val="page 446"/>
      <sheetName val="page 447"/>
      <sheetName val="page 448"/>
      <sheetName val="page 449"/>
      <sheetName val="page 450"/>
      <sheetName val="page 451"/>
      <sheetName val="page 452"/>
      <sheetName val="page 453"/>
      <sheetName val="page 454"/>
      <sheetName val="page 455"/>
      <sheetName val="page 456"/>
      <sheetName val="page 457"/>
      <sheetName val="page 458"/>
      <sheetName val="page 459"/>
      <sheetName val="page 460"/>
      <sheetName val="page 461"/>
      <sheetName val="page 462"/>
      <sheetName val="page 463"/>
      <sheetName val="page 464"/>
      <sheetName val="page 465"/>
      <sheetName val="page 466"/>
      <sheetName val="page 467"/>
      <sheetName val="page 468"/>
      <sheetName val="page 469"/>
      <sheetName val="page 470"/>
      <sheetName val="page 471"/>
      <sheetName val="page 472"/>
      <sheetName val="page 473"/>
      <sheetName val="page 473 (2)"/>
      <sheetName val="page 474"/>
      <sheetName val="page 475"/>
      <sheetName val="page 476"/>
      <sheetName val="page 477"/>
      <sheetName val="page 478"/>
      <sheetName val="page 479"/>
      <sheetName val="page 480"/>
      <sheetName val="page 481"/>
      <sheetName val="page 482"/>
      <sheetName val="page 483"/>
      <sheetName val="page 484"/>
      <sheetName val="page 485"/>
      <sheetName val="page 486"/>
      <sheetName val="page 487"/>
      <sheetName val="page 488"/>
      <sheetName val="page 489"/>
      <sheetName val="page 490"/>
      <sheetName val="page 491"/>
      <sheetName val="page 492"/>
      <sheetName val="page 493"/>
      <sheetName val="page 494"/>
      <sheetName val="page 495"/>
      <sheetName val="page 496"/>
      <sheetName val="page 497"/>
      <sheetName val="page 498"/>
      <sheetName val="page 499"/>
      <sheetName val="page 500"/>
      <sheetName val="page 501"/>
      <sheetName val="page 502"/>
      <sheetName val="page 503"/>
      <sheetName val="page 504"/>
      <sheetName val="page 505"/>
      <sheetName val="page 506"/>
      <sheetName val="page 507"/>
      <sheetName val="page 508"/>
      <sheetName val="page 509"/>
      <sheetName val="page 509 (2)"/>
      <sheetName val="page 510"/>
      <sheetName val="page 511"/>
      <sheetName val="page 512"/>
      <sheetName val="page 513"/>
      <sheetName val="page 514"/>
      <sheetName val="page 515"/>
      <sheetName val="page 516"/>
      <sheetName val="page 517"/>
      <sheetName val="page 518"/>
      <sheetName val="page 519"/>
      <sheetName val="page 520"/>
      <sheetName val="page 521"/>
      <sheetName val="page 522"/>
      <sheetName val="page 523"/>
      <sheetName val="page 524"/>
      <sheetName val="page 525"/>
      <sheetName val="page 526"/>
      <sheetName val="page 527"/>
      <sheetName val="page 528"/>
      <sheetName val="page 529"/>
      <sheetName val="page 530"/>
      <sheetName val="page 530 (2)"/>
      <sheetName val="page 531"/>
      <sheetName val="page 532"/>
      <sheetName val="page 533"/>
      <sheetName val="page 534"/>
      <sheetName val="page 535"/>
      <sheetName val="page 536"/>
      <sheetName val="page 537"/>
      <sheetName val="page 538"/>
      <sheetName val="page 539"/>
      <sheetName val="page 540"/>
      <sheetName val="page 541"/>
      <sheetName val="page 542"/>
      <sheetName val="page 543"/>
      <sheetName val="page 544"/>
      <sheetName val="page 544 (2)"/>
      <sheetName val="page 545"/>
      <sheetName val="page 546"/>
      <sheetName val="page 547"/>
      <sheetName val="page 548"/>
      <sheetName val="page 549"/>
      <sheetName val="page 550"/>
      <sheetName val="page 551"/>
      <sheetName val="page 552"/>
      <sheetName val="page 553"/>
      <sheetName val="page 554"/>
      <sheetName val="page 555"/>
      <sheetName val="page 556"/>
      <sheetName val="page 557"/>
      <sheetName val="page 558"/>
      <sheetName val="page 559"/>
      <sheetName val="page 560"/>
      <sheetName val="page 561"/>
      <sheetName val="page 562"/>
      <sheetName val="page 563"/>
      <sheetName val="page 564"/>
      <sheetName val="page 565"/>
      <sheetName val="page 566"/>
      <sheetName val="page 566 (2)"/>
      <sheetName val="page 567"/>
      <sheetName val="page 568"/>
      <sheetName val="page 569"/>
      <sheetName val="page 570"/>
      <sheetName val="page 571"/>
      <sheetName val="page 572"/>
      <sheetName val="page 573"/>
      <sheetName val="page 574"/>
      <sheetName val="page 575"/>
      <sheetName val="page 576"/>
      <sheetName val="page 577"/>
      <sheetName val="page 578"/>
      <sheetName val="page 579"/>
      <sheetName val="page 580"/>
      <sheetName val="page 581"/>
      <sheetName val="page 582"/>
      <sheetName val="page 583"/>
      <sheetName val="page 584"/>
      <sheetName val="page 584 (2)"/>
      <sheetName val="page 585"/>
      <sheetName val="page 586"/>
      <sheetName val="page 587"/>
      <sheetName val="page 588"/>
      <sheetName val="page 589"/>
      <sheetName val="page 590"/>
      <sheetName val="page 591"/>
      <sheetName val="page 592"/>
      <sheetName val="page 593"/>
      <sheetName val="page 594"/>
      <sheetName val="page 595"/>
      <sheetName val="page 596"/>
      <sheetName val="page 597"/>
      <sheetName val="page 598"/>
      <sheetName val="page 599"/>
      <sheetName val="page 600"/>
      <sheetName val="page 601"/>
      <sheetName val="page 602"/>
      <sheetName val="page 603"/>
      <sheetName val="page 604"/>
      <sheetName val="page 605"/>
      <sheetName val="page 606"/>
      <sheetName val="page 607"/>
      <sheetName val="page 608"/>
      <sheetName val="page 609"/>
      <sheetName val="page 610"/>
      <sheetName val="page 611"/>
      <sheetName val="page 612"/>
      <sheetName val="page 613"/>
      <sheetName val="page 614"/>
      <sheetName val="page 615"/>
      <sheetName val="page 616"/>
      <sheetName val="page 617"/>
      <sheetName val="page 618"/>
      <sheetName val="page 619"/>
      <sheetName val="page 620"/>
      <sheetName val="page 621"/>
      <sheetName val="page 622"/>
      <sheetName val="page 623"/>
      <sheetName val="page 624"/>
      <sheetName val="page 625"/>
      <sheetName val="page 626"/>
      <sheetName val="page 627"/>
      <sheetName val="page 628"/>
      <sheetName val="page 629"/>
      <sheetName val="page 630"/>
      <sheetName val="page 631"/>
      <sheetName val="page 632"/>
      <sheetName val="page 633"/>
      <sheetName val="page 634"/>
      <sheetName val="page 635"/>
      <sheetName val="page 636"/>
      <sheetName val="page 637"/>
      <sheetName val="page 638"/>
      <sheetName val="page 639"/>
      <sheetName val="page 640"/>
      <sheetName val="page 641"/>
      <sheetName val="page 642"/>
      <sheetName val="page 643"/>
      <sheetName val="page 644"/>
      <sheetName val="page 645"/>
      <sheetName val="page 646"/>
      <sheetName val="page 647"/>
      <sheetName val="page 648"/>
      <sheetName val="page 649"/>
      <sheetName val="page 650"/>
      <sheetName val="page 651"/>
      <sheetName val="page 652"/>
      <sheetName val="page 653"/>
      <sheetName val="page 654"/>
      <sheetName val="page 655"/>
      <sheetName val="page 656"/>
      <sheetName val="page 657"/>
      <sheetName val="page 658"/>
      <sheetName val="page 659"/>
      <sheetName val="page 660"/>
      <sheetName val="page 661"/>
      <sheetName val="page 662"/>
      <sheetName val="page 663"/>
      <sheetName val="page 663 2"/>
      <sheetName val="page 664"/>
      <sheetName val="page 665"/>
      <sheetName val="page 666"/>
      <sheetName val="page 667"/>
      <sheetName val="page 668"/>
      <sheetName val="page 669"/>
      <sheetName val="page 670"/>
      <sheetName val="page 671"/>
      <sheetName val="page 672"/>
      <sheetName val="page 673"/>
      <sheetName val="page 674"/>
      <sheetName val="page 675"/>
      <sheetName val="page 676"/>
      <sheetName val="page 677"/>
      <sheetName val="page 677 (2)"/>
      <sheetName val="page 678"/>
      <sheetName val="page 679"/>
      <sheetName val="page 680"/>
      <sheetName val="page 681"/>
      <sheetName val="page 682"/>
      <sheetName val="page 683"/>
      <sheetName val="page 683 (2)"/>
      <sheetName val="page 684"/>
      <sheetName val="page 685"/>
      <sheetName val="page 686"/>
      <sheetName val="page 687"/>
      <sheetName val="page 696"/>
    </sheetNames>
    <sheetDataSet>
      <sheetData sheetId="0"/>
      <sheetData sheetId="1"/>
      <sheetData sheetId="2"/>
      <sheetData sheetId="3"/>
      <sheetData sheetId="4"/>
      <sheetData sheetId="5">
        <row r="1">
          <cell r="Q1" t="str">
            <v>LAMPIRAN 2(a)  PENAWARAN</v>
          </cell>
          <cell r="AP1" t="str">
            <v>REKAPITULASI</v>
          </cell>
        </row>
        <row r="2">
          <cell r="Q2" t="str">
            <v>( Lampiran ini dipergunakan semata-mata untuk evaluasi penawaran )</v>
          </cell>
          <cell r="AG2" t="str">
            <v>DAFTAR KUANTITAS DAN HARGA</v>
          </cell>
          <cell r="AP2" t="str">
            <v>DAFTAR KUANTITAS DAN HARGA</v>
          </cell>
        </row>
        <row r="4">
          <cell r="Q4" t="str">
            <v>DAFTAR HARGA SATUAN UPAH</v>
          </cell>
          <cell r="AG4" t="str">
            <v>PENAWAR</v>
          </cell>
          <cell r="AH4" t="str">
            <v>:</v>
          </cell>
          <cell r="AI4" t="str">
            <v>CV. MANDIRI KARYA UTAMA</v>
          </cell>
        </row>
        <row r="5">
          <cell r="AG5" t="str">
            <v>PROYEK</v>
          </cell>
          <cell r="AH5" t="str">
            <v>:</v>
          </cell>
          <cell r="AI5" t="str">
            <v>PENINGKATAN JALAN DAN PENGGANTIAN JEMBATAN DPU CAB. VI ACEH BARAT</v>
          </cell>
          <cell r="AP5" t="str">
            <v>PENAWAR</v>
          </cell>
          <cell r="AQ5" t="str">
            <v>:</v>
          </cell>
          <cell r="AR5" t="str">
            <v>CV. MANDIRI KARYA UTAMA</v>
          </cell>
        </row>
        <row r="6">
          <cell r="Q6" t="str">
            <v>PROYEK</v>
          </cell>
          <cell r="R6" t="str">
            <v>:</v>
          </cell>
          <cell r="S6" t="str">
            <v>PENINGKATAN JALAN DAN PENGGANTIAN JEMBATAN DPU CAB. VI ACEH BARAT</v>
          </cell>
          <cell r="AG6" t="str">
            <v>PEKERJAAN</v>
          </cell>
          <cell r="AH6" t="str">
            <v>:</v>
          </cell>
          <cell r="AI6" t="str">
            <v>PENINGKATAN JALAN KUALA TUHA - LAMIE, KM. 45+000 s/d 47+000</v>
          </cell>
          <cell r="AP6" t="str">
            <v>PROYEK</v>
          </cell>
          <cell r="AQ6" t="str">
            <v>:</v>
          </cell>
          <cell r="AR6" t="str">
            <v>PENINGKATAN JALAN DAN PENGGANTIAN JEMBATAN DPU CAB. VI ACEH BARAT</v>
          </cell>
        </row>
        <row r="7">
          <cell r="W7" t="str">
            <v>NAMA PENAWAR</v>
          </cell>
          <cell r="Y7" t="str">
            <v>:</v>
          </cell>
          <cell r="Z7" t="str">
            <v>CV. MANDIRI KARYA UTAMA</v>
          </cell>
          <cell r="AG7" t="str">
            <v>PROPINSI</v>
          </cell>
          <cell r="AH7" t="str">
            <v>:</v>
          </cell>
          <cell r="AI7" t="str">
            <v>DAERAH ISTIMEWA ACEH</v>
          </cell>
          <cell r="AP7" t="str">
            <v>PEKERJAAN</v>
          </cell>
          <cell r="AQ7" t="str">
            <v>:</v>
          </cell>
          <cell r="AR7" t="str">
            <v>PENINGKATAN JALAN KUALA TUHA - LAMIE, KM. 45+000 s/d 47+000</v>
          </cell>
        </row>
        <row r="8">
          <cell r="Q8" t="str">
            <v>PEKERJAAN</v>
          </cell>
          <cell r="R8" t="str">
            <v>:</v>
          </cell>
          <cell r="S8" t="str">
            <v>PENINGKATAN JALAN KUALA TUHA - LAMIE, KM. 45+000 s/d 47+000</v>
          </cell>
          <cell r="W8" t="str">
            <v>PROYEK</v>
          </cell>
          <cell r="Y8" t="str">
            <v>:</v>
          </cell>
          <cell r="Z8" t="str">
            <v>PENINGKATAN JALAN DAN PENGGANTIAN JEMBATAN DPU CAB. VI ACEH BARAT</v>
          </cell>
          <cell r="AG8" t="str">
            <v>LOKASI</v>
          </cell>
          <cell r="AH8" t="str">
            <v>:</v>
          </cell>
          <cell r="AI8" t="str">
            <v>KABUPATEN ACEH BARAT</v>
          </cell>
          <cell r="AP8" t="str">
            <v>PROPINSI</v>
          </cell>
          <cell r="AQ8" t="str">
            <v>:</v>
          </cell>
          <cell r="AR8" t="str">
            <v>DAERAH ISTIMEWA ACEH</v>
          </cell>
        </row>
        <row r="9">
          <cell r="W9" t="str">
            <v>NO. MATA PEMBAYARAN</v>
          </cell>
          <cell r="Y9" t="str">
            <v>:</v>
          </cell>
          <cell r="Z9" t="str">
            <v>1.2</v>
          </cell>
          <cell r="AG9" t="str">
            <v>TH. ANGG.</v>
          </cell>
          <cell r="AH9" t="str">
            <v>:</v>
          </cell>
          <cell r="AI9">
            <v>2000</v>
          </cell>
          <cell r="AP9" t="str">
            <v>LOKASI</v>
          </cell>
          <cell r="AQ9" t="str">
            <v>:</v>
          </cell>
          <cell r="AR9" t="str">
            <v>KABUPATEN ACEH BARAT</v>
          </cell>
        </row>
        <row r="10">
          <cell r="U10" t="str">
            <v>HARGA</v>
          </cell>
          <cell r="W10" t="str">
            <v>JENIS PEKERJAAN</v>
          </cell>
          <cell r="Y10" t="str">
            <v>:</v>
          </cell>
          <cell r="Z10" t="str">
            <v>MOBILISASI</v>
          </cell>
          <cell r="AP10" t="str">
            <v>TH. ANGG.</v>
          </cell>
          <cell r="AQ10" t="str">
            <v>:</v>
          </cell>
          <cell r="AR10">
            <v>2000</v>
          </cell>
        </row>
        <row r="11">
          <cell r="Q11" t="str">
            <v>NO.</v>
          </cell>
          <cell r="R11" t="str">
            <v>U R A I A N</v>
          </cell>
          <cell r="T11" t="str">
            <v>SATUAN</v>
          </cell>
          <cell r="U11" t="str">
            <v>SATUAN</v>
          </cell>
          <cell r="W11" t="str">
            <v>SATUAN PEKERJAAN</v>
          </cell>
          <cell r="Y11" t="str">
            <v>:</v>
          </cell>
          <cell r="Z11" t="str">
            <v>LUMP SUM</v>
          </cell>
          <cell r="AG11" t="str">
            <v>MATA</v>
          </cell>
          <cell r="AL11" t="str">
            <v>HARGA</v>
          </cell>
          <cell r="AM11" t="str">
            <v>JUMLAH</v>
          </cell>
        </row>
        <row r="12">
          <cell r="U12" t="str">
            <v>(Rp.)</v>
          </cell>
          <cell r="W12" t="str">
            <v>PRODUKSI HARIAN/JAM</v>
          </cell>
          <cell r="Y12" t="str">
            <v>:</v>
          </cell>
          <cell r="AG12" t="str">
            <v>PEMBA-</v>
          </cell>
          <cell r="AI12" t="str">
            <v>U R A I A N</v>
          </cell>
          <cell r="AJ12" t="str">
            <v>SATUAN</v>
          </cell>
          <cell r="AK12" t="str">
            <v>PERKIRAAN</v>
          </cell>
          <cell r="AL12" t="str">
            <v>SATUAN</v>
          </cell>
          <cell r="AM12" t="str">
            <v>HARGA-HARGA</v>
          </cell>
        </row>
        <row r="13">
          <cell r="AG13" t="str">
            <v>YARAN</v>
          </cell>
          <cell r="AK13" t="str">
            <v>KUANTITAS</v>
          </cell>
          <cell r="AL13" t="str">
            <v>( Rp.)</v>
          </cell>
          <cell r="AM13" t="str">
            <v>PENAWARAN (Rp)</v>
          </cell>
          <cell r="AP13" t="str">
            <v>NO</v>
          </cell>
          <cell r="AR13" t="str">
            <v>U R A I A N      P E K E R J A A N</v>
          </cell>
        </row>
        <row r="14">
          <cell r="AC14" t="str">
            <v>HARGA</v>
          </cell>
          <cell r="AD14" t="str">
            <v>JUMLAH</v>
          </cell>
          <cell r="AG14" t="str">
            <v>a</v>
          </cell>
          <cell r="AI14" t="str">
            <v>b</v>
          </cell>
          <cell r="AJ14" t="str">
            <v>c</v>
          </cell>
          <cell r="AK14" t="str">
            <v>d</v>
          </cell>
          <cell r="AL14" t="str">
            <v>e</v>
          </cell>
          <cell r="AM14" t="str">
            <v>f = (d x e)</v>
          </cell>
          <cell r="AP14" t="str">
            <v>BAB</v>
          </cell>
        </row>
        <row r="15">
          <cell r="Q15" t="str">
            <v>1.</v>
          </cell>
          <cell r="R15" t="str">
            <v>Pekerja</v>
          </cell>
          <cell r="T15" t="str">
            <v>Jam</v>
          </cell>
          <cell r="U15">
            <v>1700</v>
          </cell>
          <cell r="W15" t="str">
            <v>NO</v>
          </cell>
          <cell r="X15" t="str">
            <v>U  R  A  I  A  N</v>
          </cell>
          <cell r="AA15" t="str">
            <v>SATUAN</v>
          </cell>
          <cell r="AB15" t="str">
            <v>KUANTITAS</v>
          </cell>
          <cell r="AC15" t="str">
            <v>SATUAN</v>
          </cell>
          <cell r="AD15" t="str">
            <v>HARGA</v>
          </cell>
        </row>
        <row r="16">
          <cell r="Q16" t="str">
            <v>2.</v>
          </cell>
          <cell r="R16" t="str">
            <v>Tukang</v>
          </cell>
          <cell r="T16" t="str">
            <v>Jam</v>
          </cell>
          <cell r="U16">
            <v>1900</v>
          </cell>
          <cell r="AC16" t="str">
            <v>(Rp.)</v>
          </cell>
          <cell r="AD16" t="str">
            <v>(Rp.)</v>
          </cell>
          <cell r="AG16" t="str">
            <v>BAB. 1</v>
          </cell>
          <cell r="AI16" t="str">
            <v xml:space="preserve">  U  M  U  M</v>
          </cell>
        </row>
        <row r="17">
          <cell r="Q17" t="str">
            <v>3.</v>
          </cell>
          <cell r="R17" t="str">
            <v>Kepala Tukang</v>
          </cell>
          <cell r="T17" t="str">
            <v>Jam</v>
          </cell>
          <cell r="U17">
            <v>2150</v>
          </cell>
          <cell r="AP17" t="str">
            <v>1.</v>
          </cell>
          <cell r="AR17" t="str">
            <v xml:space="preserve">     U M U M</v>
          </cell>
        </row>
        <row r="18">
          <cell r="Q18" t="str">
            <v>4.</v>
          </cell>
          <cell r="R18" t="str">
            <v>Mandor</v>
          </cell>
          <cell r="T18" t="str">
            <v>Jam</v>
          </cell>
          <cell r="U18">
            <v>1900</v>
          </cell>
          <cell r="W18" t="str">
            <v>A.</v>
          </cell>
          <cell r="X18" t="str">
            <v xml:space="preserve">  Pembelian atau sewa tanah</v>
          </cell>
          <cell r="AA18" t="str">
            <v>M2</v>
          </cell>
          <cell r="AG18" t="str">
            <v>1.2</v>
          </cell>
          <cell r="AI18" t="str">
            <v xml:space="preserve">  Mobilisasi</v>
          </cell>
          <cell r="AJ18" t="str">
            <v>Ls</v>
          </cell>
          <cell r="AK18">
            <v>1</v>
          </cell>
          <cell r="AL18">
            <v>10800000</v>
          </cell>
          <cell r="AM18">
            <v>10800000</v>
          </cell>
        </row>
        <row r="19">
          <cell r="Q19" t="str">
            <v>5.</v>
          </cell>
          <cell r="R19" t="str">
            <v>Operator</v>
          </cell>
          <cell r="T19" t="str">
            <v>Jam</v>
          </cell>
          <cell r="U19">
            <v>4285</v>
          </cell>
          <cell r="AP19" t="str">
            <v>2.</v>
          </cell>
          <cell r="AR19" t="str">
            <v xml:space="preserve">     D R A I N A S E</v>
          </cell>
        </row>
        <row r="20">
          <cell r="Q20" t="str">
            <v>6.</v>
          </cell>
          <cell r="R20" t="str">
            <v>Pembantu Operator</v>
          </cell>
          <cell r="T20" t="str">
            <v>Jam</v>
          </cell>
          <cell r="U20">
            <v>2850</v>
          </cell>
        </row>
        <row r="21">
          <cell r="Q21" t="str">
            <v>7.</v>
          </cell>
          <cell r="R21" t="str">
            <v>Sopir/Driver</v>
          </cell>
          <cell r="T21" t="str">
            <v>Jam</v>
          </cell>
          <cell r="U21">
            <v>4285</v>
          </cell>
          <cell r="W21" t="str">
            <v>B.</v>
          </cell>
          <cell r="X21" t="str">
            <v xml:space="preserve">  Peralatan.</v>
          </cell>
          <cell r="AP21" t="str">
            <v>3.</v>
          </cell>
          <cell r="AR21" t="str">
            <v xml:space="preserve">     PEKERJAAN TANAH</v>
          </cell>
        </row>
        <row r="22">
          <cell r="Q22" t="str">
            <v>8.</v>
          </cell>
          <cell r="R22" t="str">
            <v>Pembantu Sopir/Driver</v>
          </cell>
          <cell r="T22" t="str">
            <v>Jam</v>
          </cell>
          <cell r="U22">
            <v>2850</v>
          </cell>
          <cell r="X22" t="str">
            <v xml:space="preserve">  Sesuai Lampiran 2(a)-2</v>
          </cell>
          <cell r="AA22" t="str">
            <v>Ls</v>
          </cell>
          <cell r="AB22">
            <v>1</v>
          </cell>
          <cell r="AC22">
            <v>3800000</v>
          </cell>
          <cell r="AD22">
            <v>3800000</v>
          </cell>
          <cell r="AI22" t="str">
            <v xml:space="preserve">  Sub Total Harga Bab. 1 ( Dipindahkan ke Rekapitulasi Daftar Kuantitas dan Harga )</v>
          </cell>
          <cell r="AM22">
            <v>10800000</v>
          </cell>
        </row>
        <row r="23">
          <cell r="Q23" t="str">
            <v>9.</v>
          </cell>
          <cell r="R23" t="str">
            <v>Mekanik</v>
          </cell>
          <cell r="T23" t="str">
            <v>Jam</v>
          </cell>
          <cell r="U23">
            <v>4000</v>
          </cell>
          <cell r="AP23" t="str">
            <v>4.</v>
          </cell>
          <cell r="AR23" t="str">
            <v xml:space="preserve">     BAHU JALAN</v>
          </cell>
        </row>
        <row r="25">
          <cell r="W25" t="str">
            <v>C.</v>
          </cell>
          <cell r="X25" t="str">
            <v xml:space="preserve">  Fasilitas Kontraktor.</v>
          </cell>
          <cell r="AG25" t="str">
            <v>BAB. 2</v>
          </cell>
          <cell r="AI25" t="str">
            <v xml:space="preserve">  DRAINASE</v>
          </cell>
          <cell r="AP25" t="str">
            <v>5.</v>
          </cell>
          <cell r="AR25" t="str">
            <v xml:space="preserve">     PERKERASAN BERBUTIR</v>
          </cell>
        </row>
        <row r="26">
          <cell r="W26" t="str">
            <v>1.</v>
          </cell>
          <cell r="X26" t="str">
            <v xml:space="preserve">  Base Camp</v>
          </cell>
          <cell r="AA26" t="str">
            <v>Ls</v>
          </cell>
          <cell r="AB26">
            <v>1</v>
          </cell>
          <cell r="AC26">
            <v>2000000</v>
          </cell>
          <cell r="AD26">
            <v>2000000</v>
          </cell>
        </row>
        <row r="27">
          <cell r="W27" t="str">
            <v>2.</v>
          </cell>
          <cell r="X27" t="str">
            <v xml:space="preserve">  Kantor</v>
          </cell>
          <cell r="AA27" t="str">
            <v>Ls</v>
          </cell>
          <cell r="AB27">
            <v>1</v>
          </cell>
          <cell r="AC27">
            <v>2000000</v>
          </cell>
          <cell r="AD27">
            <v>2000000</v>
          </cell>
          <cell r="AG27" t="str">
            <v>2.1 (1)</v>
          </cell>
          <cell r="AI27" t="str">
            <v xml:space="preserve">  Pekerjaan Galian untuk selokan Drainase &amp;</v>
          </cell>
          <cell r="AP27" t="str">
            <v>6.</v>
          </cell>
          <cell r="AR27" t="str">
            <v xml:space="preserve">     PERKERASAN ASPAL</v>
          </cell>
        </row>
        <row r="28">
          <cell r="W28" t="str">
            <v>3.</v>
          </cell>
          <cell r="X28" t="str">
            <v xml:space="preserve">  Barak</v>
          </cell>
          <cell r="AA28" t="str">
            <v>M2</v>
          </cell>
          <cell r="AI28" t="str">
            <v xml:space="preserve">  Saluran Air</v>
          </cell>
          <cell r="AJ28" t="str">
            <v>M3</v>
          </cell>
          <cell r="AK28">
            <v>1500</v>
          </cell>
          <cell r="AL28">
            <v>6565</v>
          </cell>
          <cell r="AM28">
            <v>9847500</v>
          </cell>
        </row>
        <row r="29">
          <cell r="W29" t="str">
            <v>4.</v>
          </cell>
          <cell r="X29" t="str">
            <v xml:space="preserve">  Workshop/Bengkel</v>
          </cell>
          <cell r="AA29" t="str">
            <v>M2</v>
          </cell>
          <cell r="AP29" t="str">
            <v>7.</v>
          </cell>
          <cell r="AR29" t="str">
            <v xml:space="preserve">     PEKERJAAN STRUKTUR</v>
          </cell>
        </row>
        <row r="30">
          <cell r="W30" t="str">
            <v>5.</v>
          </cell>
          <cell r="X30" t="str">
            <v xml:space="preserve">  Gudang dan lain-lain</v>
          </cell>
          <cell r="AA30" t="str">
            <v>M2</v>
          </cell>
          <cell r="AG30" t="str">
            <v>2.2</v>
          </cell>
          <cell r="AI30" t="str">
            <v xml:space="preserve">  Pekerjaan Pasangan batu dengan Mortal</v>
          </cell>
          <cell r="AJ30" t="str">
            <v>M3</v>
          </cell>
        </row>
        <row r="31">
          <cell r="AP31" t="str">
            <v>8.</v>
          </cell>
          <cell r="AR31" t="str">
            <v xml:space="preserve">     PERKUATAN DAN PEKERJAAN MINOR</v>
          </cell>
        </row>
        <row r="32">
          <cell r="AG32" t="str">
            <v>2.3 (1)</v>
          </cell>
          <cell r="AI32" t="str">
            <v xml:space="preserve">  Gorong-gorong Pipa beton bertulang</v>
          </cell>
          <cell r="AJ32" t="str">
            <v>M'</v>
          </cell>
        </row>
        <row r="33">
          <cell r="W33" t="str">
            <v>D.</v>
          </cell>
          <cell r="X33" t="str">
            <v xml:space="preserve">  Fasilitas Laboratorium dan Layanan.</v>
          </cell>
          <cell r="AI33" t="str">
            <v xml:space="preserve">  diameter &lt; 45 cm</v>
          </cell>
          <cell r="AP33" t="str">
            <v>9.</v>
          </cell>
          <cell r="AR33" t="str">
            <v xml:space="preserve">     PEKERJAAN HARIAN</v>
          </cell>
        </row>
        <row r="34">
          <cell r="W34" t="str">
            <v>1.</v>
          </cell>
          <cell r="X34" t="str">
            <v xml:space="preserve">  Kantor</v>
          </cell>
          <cell r="AA34" t="str">
            <v>M2</v>
          </cell>
        </row>
        <row r="35">
          <cell r="W35" t="str">
            <v>2.</v>
          </cell>
          <cell r="X35" t="str">
            <v xml:space="preserve">  Akomudasi utk. Wkl. Direksi Teknik</v>
          </cell>
          <cell r="AA35" t="str">
            <v>M2</v>
          </cell>
          <cell r="AG35" t="str">
            <v>2.3 (2)</v>
          </cell>
          <cell r="AI35" t="str">
            <v xml:space="preserve">  Gorong-gorong Pipa beton bertulang</v>
          </cell>
          <cell r="AJ35" t="str">
            <v>M'</v>
          </cell>
          <cell r="AP35" t="str">
            <v>10.</v>
          </cell>
          <cell r="AR35" t="str">
            <v xml:space="preserve">     PEKERJAAN PEMELIHARAAN RUTIN</v>
          </cell>
        </row>
        <row r="36">
          <cell r="W36" t="str">
            <v>3.</v>
          </cell>
          <cell r="X36" t="str">
            <v xml:space="preserve">  Ruang Laboratorium</v>
          </cell>
          <cell r="AA36" t="str">
            <v>M2</v>
          </cell>
          <cell r="AI36" t="str">
            <v xml:space="preserve">  diameter &lt; 45 - 75 cm</v>
          </cell>
        </row>
        <row r="37">
          <cell r="T37" t="str">
            <v>ACEH BESAR,   22  AGUSTUS  2000</v>
          </cell>
          <cell r="W37" t="str">
            <v>4.</v>
          </cell>
          <cell r="X37" t="str">
            <v xml:space="preserve">  Peralatan Laboratorium</v>
          </cell>
          <cell r="AA37" t="str">
            <v>Unit</v>
          </cell>
          <cell r="AP37" t="str">
            <v>(A)</v>
          </cell>
          <cell r="AR37" t="str">
            <v xml:space="preserve">     JUMLAH HARGA PENAWARAN ( TERMASUK BIAYA UMUM &amp; KEUNTUNGAN )</v>
          </cell>
        </row>
        <row r="38">
          <cell r="T38" t="str">
            <v>CV. MANDIRI KARYA UTAMA</v>
          </cell>
          <cell r="W38" t="str">
            <v>5.</v>
          </cell>
          <cell r="X38" t="str">
            <v xml:space="preserve">  Perabotan dan Layanan</v>
          </cell>
          <cell r="AA38" t="str">
            <v>Unit</v>
          </cell>
          <cell r="AG38" t="str">
            <v>2.3 (3)</v>
          </cell>
          <cell r="AI38" t="str">
            <v xml:space="preserve">  Gorong-gorong pipa beton bertulang</v>
          </cell>
          <cell r="AJ38" t="str">
            <v>M'</v>
          </cell>
          <cell r="AP38" t="str">
            <v>(B)</v>
          </cell>
          <cell r="AR38" t="str">
            <v xml:space="preserve">     PAJAK PERTAMBAHAN NILAI ( PPN ) = 10% x ( A )</v>
          </cell>
        </row>
        <row r="39">
          <cell r="AI39" t="str">
            <v xml:space="preserve">  diameter &lt; 75 - 120 cm</v>
          </cell>
          <cell r="AP39" t="str">
            <v>(C)</v>
          </cell>
          <cell r="AR39" t="str">
            <v xml:space="preserve">     JUMLAH TOTAL HARGA PENAWARAN = ( A ) + ( B )</v>
          </cell>
        </row>
        <row r="40">
          <cell r="AP40" t="str">
            <v>(D)</v>
          </cell>
          <cell r="AR40" t="str">
            <v xml:space="preserve">     DIBULATKAN</v>
          </cell>
        </row>
        <row r="41">
          <cell r="W41" t="str">
            <v>E.</v>
          </cell>
          <cell r="X41" t="str">
            <v xml:space="preserve">  Mata Pekerjaan Mobilisasi Lainnya.</v>
          </cell>
          <cell r="AG41" t="str">
            <v>2.3 (4)</v>
          </cell>
          <cell r="AI41" t="str">
            <v xml:space="preserve">  Gorong-gorong Pipa Baja gelombang</v>
          </cell>
          <cell r="AJ41" t="str">
            <v>Ton</v>
          </cell>
        </row>
        <row r="42">
          <cell r="AP42" t="str">
            <v>TERBILANG  :    LIMA RATUS ENAM PULUH DELAPAN JUTA SEMBILAN RATUS SEMBILAN PULUH TIGA RIBU RUPIAH,-</v>
          </cell>
        </row>
        <row r="43">
          <cell r="AG43" t="str">
            <v>2.4 (1)</v>
          </cell>
          <cell r="AI43" t="str">
            <v xml:space="preserve">  Urugan berongga atau Material penyaring</v>
          </cell>
          <cell r="AJ43" t="str">
            <v>M3</v>
          </cell>
        </row>
        <row r="44">
          <cell r="T44" t="str">
            <v>( IBRAHIM T. M. AMIN )</v>
          </cell>
          <cell r="W44" t="str">
            <v>F.</v>
          </cell>
          <cell r="X44" t="str">
            <v xml:space="preserve">  Demobilisasi</v>
          </cell>
          <cell r="AA44" t="str">
            <v>Ls</v>
          </cell>
          <cell r="AB44">
            <v>1</v>
          </cell>
          <cell r="AC44">
            <v>3000000</v>
          </cell>
          <cell r="AD44">
            <v>3000000</v>
          </cell>
        </row>
        <row r="45">
          <cell r="T45" t="str">
            <v>D i r e k t u r</v>
          </cell>
          <cell r="AG45" t="str">
            <v>2.4 (2)</v>
          </cell>
          <cell r="AI45" t="str">
            <v xml:space="preserve">  Pekerjaan drainase dibawah permukaan</v>
          </cell>
          <cell r="AJ45" t="str">
            <v>M2</v>
          </cell>
        </row>
        <row r="46">
          <cell r="AI46" t="str">
            <v xml:space="preserve">  Material penyaring plastik</v>
          </cell>
        </row>
        <row r="47">
          <cell r="W47" t="str">
            <v>G.</v>
          </cell>
          <cell r="X47" t="str">
            <v xml:space="preserve">  JUMLAH ( A + B + C + D + E + F )</v>
          </cell>
          <cell r="AD47">
            <v>10800000</v>
          </cell>
        </row>
        <row r="48">
          <cell r="AG48" t="str">
            <v>2.4 (3)</v>
          </cell>
          <cell r="AI48" t="str">
            <v xml:space="preserve">  Pipa untuk Pekerjaan Drainase di bawah</v>
          </cell>
          <cell r="AJ48" t="str">
            <v>M'</v>
          </cell>
        </row>
        <row r="49">
          <cell r="AI49" t="str">
            <v xml:space="preserve">  permukaan</v>
          </cell>
          <cell r="AJ49" t="str">
            <v/>
          </cell>
        </row>
        <row r="50">
          <cell r="W50" t="str">
            <v>H.</v>
          </cell>
          <cell r="X50" t="str">
            <v xml:space="preserve">  HARGA LUMPSUM = G</v>
          </cell>
          <cell r="AD50">
            <v>10800000</v>
          </cell>
        </row>
        <row r="51">
          <cell r="AS51" t="str">
            <v>ACEH BESAR,   22  AGUSTUS  2000</v>
          </cell>
        </row>
        <row r="52">
          <cell r="AS52" t="str">
            <v>CV. MANDIRI KARYA UTAMA</v>
          </cell>
        </row>
        <row r="53">
          <cell r="W53" t="str">
            <v>I.</v>
          </cell>
          <cell r="X53" t="str">
            <v xml:space="preserve">  TOTAL BIAYA MOBILISASI ( DIBULATKAN )</v>
          </cell>
          <cell r="AD53">
            <v>10800000</v>
          </cell>
        </row>
        <row r="58">
          <cell r="AS58" t="str">
            <v>( IBRAHIM T. M. AMIN )</v>
          </cell>
        </row>
        <row r="59">
          <cell r="AS59" t="str">
            <v>D i r e k t u r</v>
          </cell>
        </row>
        <row r="78">
          <cell r="W78" t="str">
            <v>LAMPIRAN  2(a)-2  PENAWARAN</v>
          </cell>
          <cell r="AX78" t="str">
            <v>LAMPIRAN 2(d)-2  PENAWARAN</v>
          </cell>
        </row>
        <row r="79">
          <cell r="W79" t="str">
            <v>( Lampiran ini dipergunakan semata-mata untuk Evaluasi Penawaran )</v>
          </cell>
          <cell r="AG79" t="str">
            <v>DAFTAR KUANTITAS DAN HARGA</v>
          </cell>
          <cell r="AX79" t="str">
            <v>(Lampiran ini dipergunakan semata-mata untuk evaluasi penawaran)</v>
          </cell>
        </row>
        <row r="81">
          <cell r="W81" t="str">
            <v>ANALISA HARGA LUMP SUM UNTUK MOBILISASI</v>
          </cell>
          <cell r="AG81" t="str">
            <v>PENAWAR</v>
          </cell>
          <cell r="AH81" t="str">
            <v>:</v>
          </cell>
          <cell r="AI81" t="str">
            <v>CV. MANDIRI KARYA UTAMA</v>
          </cell>
          <cell r="AX81" t="str">
            <v>KONFIRMASI KAPASITAS PLANT PENCAMPUR ASPAL</v>
          </cell>
        </row>
        <row r="82">
          <cell r="AG82" t="str">
            <v>PROYEK</v>
          </cell>
          <cell r="AH82" t="str">
            <v>:</v>
          </cell>
          <cell r="AI82" t="str">
            <v>PENINGKATAN JALAN DAN PENGGANTIAN JEMBATAN DPU CAB. VI ACEH BARAT</v>
          </cell>
        </row>
        <row r="83">
          <cell r="W83" t="str">
            <v>NAMA PENAWAR</v>
          </cell>
          <cell r="Y83" t="str">
            <v>:</v>
          </cell>
          <cell r="Z83" t="str">
            <v>CV. MANDIRI KARYA UTAMA</v>
          </cell>
          <cell r="AG83" t="str">
            <v>PEKERJAAN</v>
          </cell>
          <cell r="AH83" t="str">
            <v>:</v>
          </cell>
          <cell r="AI83" t="str">
            <v>PENINGKATAN JALAN KUALA TUHA - LAMIE, KM. 45+000 s/d 47+000</v>
          </cell>
        </row>
        <row r="84">
          <cell r="W84" t="str">
            <v>PROYEK</v>
          </cell>
          <cell r="Y84" t="str">
            <v>:</v>
          </cell>
          <cell r="Z84" t="str">
            <v>PENINGKATAN JALAN DAN PENGGANTIAN JEMBATAN DPU CAB. VI ACEH BARAT</v>
          </cell>
          <cell r="AG84" t="str">
            <v>PROPINSI</v>
          </cell>
          <cell r="AH84" t="str">
            <v>:</v>
          </cell>
          <cell r="AI84" t="str">
            <v>DAERAH ISTIMEWA ACEH</v>
          </cell>
          <cell r="AX84" t="str">
            <v>NAMA PENAWAR</v>
          </cell>
          <cell r="BA84" t="str">
            <v>CV. MANDIRI KARYA UTAMA</v>
          </cell>
        </row>
        <row r="85">
          <cell r="W85" t="str">
            <v>NO. MATA PEMBAYARAN</v>
          </cell>
          <cell r="Y85" t="str">
            <v>:</v>
          </cell>
          <cell r="Z85" t="str">
            <v>1.2</v>
          </cell>
          <cell r="AG85" t="str">
            <v>LOKASI</v>
          </cell>
          <cell r="AH85" t="str">
            <v>:</v>
          </cell>
          <cell r="AI85" t="str">
            <v>KABUPATEN ACEH BARAT</v>
          </cell>
          <cell r="AX85" t="str">
            <v/>
          </cell>
        </row>
        <row r="86">
          <cell r="W86" t="str">
            <v>JENIS PEKERJAAN</v>
          </cell>
          <cell r="Y86" t="str">
            <v>:</v>
          </cell>
          <cell r="Z86" t="str">
            <v>MOBILISASI</v>
          </cell>
          <cell r="AG86" t="str">
            <v>TH. ANGG.</v>
          </cell>
          <cell r="AH86" t="str">
            <v>:</v>
          </cell>
          <cell r="AI86">
            <v>2000</v>
          </cell>
          <cell r="AX86" t="str">
            <v>1.</v>
          </cell>
          <cell r="AY86" t="str">
            <v>Waktu bekerja yang tersedia</v>
          </cell>
        </row>
        <row r="87">
          <cell r="W87" t="str">
            <v>SATUAN PEKERJAAN</v>
          </cell>
          <cell r="Y87" t="str">
            <v>:</v>
          </cell>
          <cell r="Z87" t="str">
            <v>LUMP SUM</v>
          </cell>
          <cell r="AX87" t="str">
            <v>(a)</v>
          </cell>
          <cell r="AY87" t="str">
            <v>Jangka Waktu Pelaksanaan</v>
          </cell>
          <cell r="BO87" t="str">
            <v>=</v>
          </cell>
          <cell r="BP87">
            <v>100</v>
          </cell>
          <cell r="BQ87" t="str">
            <v>hari</v>
          </cell>
        </row>
        <row r="88">
          <cell r="W88" t="str">
            <v>PRODUKSI HARIAN/JAM</v>
          </cell>
          <cell r="Y88" t="str">
            <v>:</v>
          </cell>
          <cell r="AG88" t="str">
            <v>MATA</v>
          </cell>
          <cell r="AL88" t="str">
            <v>HARGA</v>
          </cell>
          <cell r="AM88" t="str">
            <v>JUMLAH</v>
          </cell>
          <cell r="AX88" t="str">
            <v>(b)</v>
          </cell>
          <cell r="AY88" t="str">
            <v>Mobilisasi dan Jangka Waktu Pemasangan Peralatan dan Persediaan Material ( min=120 hari )</v>
          </cell>
          <cell r="BO88" t="str">
            <v>=</v>
          </cell>
          <cell r="BP88" t="str">
            <v>-</v>
          </cell>
          <cell r="BQ88" t="str">
            <v>hari</v>
          </cell>
        </row>
        <row r="89">
          <cell r="AG89" t="str">
            <v>PEMBA-</v>
          </cell>
          <cell r="AI89" t="str">
            <v>U R A I A N</v>
          </cell>
          <cell r="AJ89" t="str">
            <v>SATUAN</v>
          </cell>
          <cell r="AK89" t="str">
            <v>PERKIRAAN</v>
          </cell>
          <cell r="AL89" t="str">
            <v>SATUAN</v>
          </cell>
          <cell r="AM89" t="str">
            <v>HARGA-HARGA</v>
          </cell>
          <cell r="AX89" t="str">
            <v>(c)</v>
          </cell>
          <cell r="AY89" t="str">
            <v>Demobilisasi / Waktu tidak Produktif pada akhir Masa Kontrak ( min=30 hari )</v>
          </cell>
          <cell r="BO89" t="str">
            <v>=</v>
          </cell>
          <cell r="BP89">
            <v>10</v>
          </cell>
          <cell r="BQ89" t="str">
            <v>hari</v>
          </cell>
        </row>
        <row r="90">
          <cell r="AC90" t="str">
            <v>HARGA</v>
          </cell>
          <cell r="AD90" t="str">
            <v>JUMLAH</v>
          </cell>
          <cell r="AG90" t="str">
            <v>YARAN</v>
          </cell>
          <cell r="AK90" t="str">
            <v>KUANTITAS</v>
          </cell>
          <cell r="AL90" t="str">
            <v>( Rp.)</v>
          </cell>
          <cell r="AM90" t="str">
            <v>PENAWARAN (Rp)</v>
          </cell>
          <cell r="AX90" t="str">
            <v>(d)</v>
          </cell>
          <cell r="AY90" t="str">
            <v>Hari-hari libur, kerusakan-kerusakan / gangguan-gangguan, dsb.</v>
          </cell>
          <cell r="BO90" t="str">
            <v>=</v>
          </cell>
          <cell r="BP90">
            <v>10</v>
          </cell>
          <cell r="BQ90" t="str">
            <v>hari</v>
          </cell>
        </row>
        <row r="91">
          <cell r="W91" t="str">
            <v>NO</v>
          </cell>
          <cell r="X91" t="str">
            <v>U R A I A N</v>
          </cell>
          <cell r="AA91" t="str">
            <v>SATUAN</v>
          </cell>
          <cell r="AB91" t="str">
            <v>KUANTITAS</v>
          </cell>
          <cell r="AC91" t="str">
            <v>SATUAN</v>
          </cell>
          <cell r="AD91" t="str">
            <v>HARGA</v>
          </cell>
          <cell r="AG91" t="str">
            <v>a</v>
          </cell>
          <cell r="AI91" t="str">
            <v>b</v>
          </cell>
          <cell r="AJ91" t="str">
            <v>c</v>
          </cell>
          <cell r="AK91" t="str">
            <v>d</v>
          </cell>
          <cell r="AL91" t="str">
            <v>e</v>
          </cell>
          <cell r="AM91" t="str">
            <v>f = (d x e)</v>
          </cell>
          <cell r="AY91" t="str">
            <v>(e)</v>
          </cell>
          <cell r="AZ91" t="str">
            <v>Jumlah hari kerja yang sesungguhnya (a)-(b)-(c)-(d)</v>
          </cell>
          <cell r="BO91" t="str">
            <v>=</v>
          </cell>
          <cell r="BP91">
            <v>120</v>
          </cell>
          <cell r="BQ91" t="str">
            <v>hari</v>
          </cell>
        </row>
        <row r="92">
          <cell r="AC92" t="str">
            <v>(Rp.)</v>
          </cell>
          <cell r="AD92" t="str">
            <v>(Rp.)</v>
          </cell>
          <cell r="AY92" t="str">
            <v>[C]</v>
          </cell>
          <cell r="AZ92" t="str">
            <v>Jumlah jam kerja Plant yang sesungguhnya</v>
          </cell>
          <cell r="BM92">
            <v>8</v>
          </cell>
          <cell r="BN92" t="str">
            <v>jam/hari</v>
          </cell>
          <cell r="BO92" t="str">
            <v>=</v>
          </cell>
          <cell r="BP92">
            <v>960</v>
          </cell>
          <cell r="BQ92" t="str">
            <v>jam</v>
          </cell>
        </row>
        <row r="93">
          <cell r="AG93" t="str">
            <v>BAB. 3</v>
          </cell>
          <cell r="AI93" t="str">
            <v xml:space="preserve">  PEKERJAAN TANAH</v>
          </cell>
        </row>
        <row r="94">
          <cell r="W94" t="str">
            <v>B.</v>
          </cell>
          <cell r="X94" t="str">
            <v xml:space="preserve">  P e r a l a t a n :</v>
          </cell>
          <cell r="AX94" t="str">
            <v>2.</v>
          </cell>
          <cell r="AY94" t="str">
            <v>Kebutuhan Bahan Aspal Campuran Panas</v>
          </cell>
        </row>
        <row r="95">
          <cell r="AG95" t="str">
            <v>3.1 (1)</v>
          </cell>
          <cell r="AI95" t="str">
            <v xml:space="preserve">  Galian Biasa</v>
          </cell>
          <cell r="AJ95" t="str">
            <v>M3</v>
          </cell>
          <cell r="AK95">
            <v>800</v>
          </cell>
          <cell r="AL95">
            <v>6675</v>
          </cell>
          <cell r="AM95">
            <v>5340000</v>
          </cell>
          <cell r="AX95" t="str">
            <v>(1)</v>
          </cell>
          <cell r="AY95" t="str">
            <v>Latasir (HRSS)</v>
          </cell>
          <cell r="BF95" t="str">
            <v>m2</v>
          </cell>
          <cell r="BH95" t="str">
            <v>x</v>
          </cell>
          <cell r="BJ95">
            <v>1.4999999999999999E-2</v>
          </cell>
          <cell r="BK95" t="str">
            <v>x</v>
          </cell>
          <cell r="BL95">
            <v>2.25</v>
          </cell>
          <cell r="BM95" t="str">
            <v>x</v>
          </cell>
          <cell r="BN95" t="str">
            <v>W**</v>
          </cell>
          <cell r="BO95" t="str">
            <v>=</v>
          </cell>
          <cell r="BQ95" t="str">
            <v>ton</v>
          </cell>
        </row>
        <row r="96">
          <cell r="W96" t="str">
            <v>1</v>
          </cell>
          <cell r="X96" t="str">
            <v xml:space="preserve">  Asphalt Finisher, 80 ton/hr</v>
          </cell>
          <cell r="AA96" t="str">
            <v>Unit</v>
          </cell>
          <cell r="AB96">
            <v>1</v>
          </cell>
          <cell r="AC96">
            <v>500000</v>
          </cell>
          <cell r="AD96">
            <v>500000</v>
          </cell>
          <cell r="AX96" t="str">
            <v>(2)</v>
          </cell>
          <cell r="AY96" t="str">
            <v>Lataston (HRS)</v>
          </cell>
          <cell r="BF96" t="str">
            <v>m2</v>
          </cell>
          <cell r="BH96" t="str">
            <v>x</v>
          </cell>
          <cell r="BJ96">
            <v>0.03</v>
          </cell>
          <cell r="BK96" t="str">
            <v>x</v>
          </cell>
          <cell r="BL96">
            <v>2.25</v>
          </cell>
          <cell r="BM96" t="str">
            <v>x</v>
          </cell>
          <cell r="BN96" t="str">
            <v>W**</v>
          </cell>
          <cell r="BO96" t="str">
            <v>=</v>
          </cell>
          <cell r="BQ96" t="str">
            <v>ton</v>
          </cell>
        </row>
        <row r="97">
          <cell r="W97">
            <v>2</v>
          </cell>
          <cell r="X97" t="str">
            <v xml:space="preserve">  Asphalt Sprayer, 1000 lt</v>
          </cell>
          <cell r="AA97" t="str">
            <v>Unit</v>
          </cell>
          <cell r="AB97">
            <v>1</v>
          </cell>
          <cell r="AC97">
            <v>150000</v>
          </cell>
          <cell r="AD97">
            <v>150000</v>
          </cell>
          <cell r="AG97" t="str">
            <v>3.1 (2)</v>
          </cell>
          <cell r="AI97" t="str">
            <v xml:space="preserve">  Galian Cadas / Batuan</v>
          </cell>
          <cell r="AJ97" t="str">
            <v>M3</v>
          </cell>
          <cell r="AX97" t="str">
            <v>(3)</v>
          </cell>
          <cell r="AY97" t="str">
            <v>Aspal Beton (Laston), Wearing Course</v>
          </cell>
          <cell r="BE97">
            <v>0</v>
          </cell>
          <cell r="BF97" t="str">
            <v>m2</v>
          </cell>
          <cell r="BH97" t="str">
            <v>x</v>
          </cell>
          <cell r="BJ97">
            <v>0.04</v>
          </cell>
          <cell r="BK97" t="str">
            <v>x</v>
          </cell>
          <cell r="BL97">
            <v>2.2999999999999998</v>
          </cell>
          <cell r="BM97" t="str">
            <v>x</v>
          </cell>
          <cell r="BN97">
            <v>1.05</v>
          </cell>
          <cell r="BO97" t="str">
            <v>=</v>
          </cell>
          <cell r="BP97">
            <v>0</v>
          </cell>
          <cell r="BQ97" t="str">
            <v>ton</v>
          </cell>
        </row>
        <row r="98">
          <cell r="W98">
            <v>3</v>
          </cell>
          <cell r="X98" t="str">
            <v xml:space="preserve">  Air Compressor, 6000 lt/m</v>
          </cell>
          <cell r="AA98" t="str">
            <v>set</v>
          </cell>
          <cell r="AB98">
            <v>1</v>
          </cell>
          <cell r="AC98">
            <v>150000</v>
          </cell>
          <cell r="AD98">
            <v>150000</v>
          </cell>
          <cell r="AX98" t="str">
            <v>(4)</v>
          </cell>
          <cell r="AY98" t="str">
            <v>Aspal Beton (Laston), Binder Course</v>
          </cell>
          <cell r="BF98" t="str">
            <v>m2</v>
          </cell>
          <cell r="BH98" t="str">
            <v>x</v>
          </cell>
          <cell r="BJ98">
            <v>0.05</v>
          </cell>
          <cell r="BK98" t="str">
            <v>x</v>
          </cell>
          <cell r="BL98">
            <v>2.2999999999999998</v>
          </cell>
          <cell r="BM98" t="str">
            <v>x</v>
          </cell>
          <cell r="BN98" t="str">
            <v>W**</v>
          </cell>
          <cell r="BO98" t="str">
            <v>=</v>
          </cell>
          <cell r="BQ98" t="str">
            <v>ton</v>
          </cell>
        </row>
        <row r="99">
          <cell r="W99">
            <v>4</v>
          </cell>
          <cell r="X99" t="str">
            <v xml:space="preserve">  Dump Truck, 8 ton</v>
          </cell>
          <cell r="AA99" t="str">
            <v>Unit</v>
          </cell>
          <cell r="AB99">
            <v>4</v>
          </cell>
          <cell r="AC99">
            <v>150000</v>
          </cell>
          <cell r="AD99">
            <v>600000</v>
          </cell>
          <cell r="AG99" t="str">
            <v>3.2 (1)</v>
          </cell>
          <cell r="AI99" t="str">
            <v xml:space="preserve">  Urugan Biasa</v>
          </cell>
          <cell r="AJ99" t="str">
            <v>M3</v>
          </cell>
          <cell r="AK99">
            <v>1000</v>
          </cell>
          <cell r="AL99">
            <v>15089</v>
          </cell>
          <cell r="AM99">
            <v>15089000</v>
          </cell>
          <cell r="AX99" t="str">
            <v>(5)</v>
          </cell>
          <cell r="AY99" t="str">
            <v>Split Mastic Asphalt (SMA)  0/11</v>
          </cell>
          <cell r="BF99" t="str">
            <v>m2</v>
          </cell>
          <cell r="BH99" t="str">
            <v>x</v>
          </cell>
          <cell r="BJ99">
            <v>0.04</v>
          </cell>
          <cell r="BK99" t="str">
            <v>x</v>
          </cell>
          <cell r="BL99">
            <v>2.2999999999999998</v>
          </cell>
          <cell r="BM99" t="str">
            <v>x</v>
          </cell>
          <cell r="BN99" t="str">
            <v>W**</v>
          </cell>
          <cell r="BO99" t="str">
            <v>=</v>
          </cell>
          <cell r="BQ99" t="str">
            <v>ton</v>
          </cell>
        </row>
        <row r="100">
          <cell r="W100">
            <v>5</v>
          </cell>
          <cell r="X100" t="str">
            <v xml:space="preserve">  Motor Grader, 120 HP</v>
          </cell>
          <cell r="AA100" t="str">
            <v>Unit</v>
          </cell>
          <cell r="AB100">
            <v>1</v>
          </cell>
          <cell r="AC100">
            <v>300000</v>
          </cell>
          <cell r="AD100">
            <v>300000</v>
          </cell>
          <cell r="AX100" t="str">
            <v>(6)</v>
          </cell>
          <cell r="AY100" t="str">
            <v>Asphalt Treated Base Levelling (ATBL)</v>
          </cell>
          <cell r="BE100">
            <v>360</v>
          </cell>
          <cell r="BF100" t="str">
            <v>m3</v>
          </cell>
          <cell r="BI100" t="str">
            <v>x</v>
          </cell>
          <cell r="BJ100" t="str">
            <v/>
          </cell>
          <cell r="BL100">
            <v>2.2999999999999998</v>
          </cell>
          <cell r="BM100" t="str">
            <v>x</v>
          </cell>
          <cell r="BN100">
            <v>1.05</v>
          </cell>
          <cell r="BO100" t="str">
            <v>=</v>
          </cell>
          <cell r="BP100">
            <v>869.39999999999986</v>
          </cell>
          <cell r="BQ100" t="str">
            <v>ton</v>
          </cell>
        </row>
        <row r="101">
          <cell r="W101">
            <v>6</v>
          </cell>
          <cell r="X101" t="str">
            <v xml:space="preserve">  Wheel Loader, 1,2 m3</v>
          </cell>
          <cell r="AA101" t="str">
            <v>Unit</v>
          </cell>
          <cell r="AB101">
            <v>1</v>
          </cell>
          <cell r="AC101">
            <v>300000</v>
          </cell>
          <cell r="AD101">
            <v>300000</v>
          </cell>
          <cell r="AG101" t="str">
            <v>3.2 (2)</v>
          </cell>
          <cell r="AI101" t="str">
            <v xml:space="preserve">  Urugan Pilihan</v>
          </cell>
          <cell r="AJ101" t="str">
            <v>M3</v>
          </cell>
          <cell r="AK101">
            <v>500</v>
          </cell>
          <cell r="AL101">
            <v>18172</v>
          </cell>
          <cell r="AM101">
            <v>9086000</v>
          </cell>
          <cell r="AX101" t="str">
            <v>(7)</v>
          </cell>
          <cell r="AY101" t="str">
            <v>Lain-lain</v>
          </cell>
          <cell r="BO101" t="str">
            <v>=</v>
          </cell>
          <cell r="BQ101" t="str">
            <v>ton</v>
          </cell>
        </row>
        <row r="102">
          <cell r="W102">
            <v>7</v>
          </cell>
          <cell r="X102" t="str">
            <v xml:space="preserve">  Tandem Roller, 8 ton</v>
          </cell>
          <cell r="AA102" t="str">
            <v>Unit</v>
          </cell>
          <cell r="AB102">
            <v>1</v>
          </cell>
          <cell r="AC102">
            <v>300000</v>
          </cell>
          <cell r="AD102">
            <v>300000</v>
          </cell>
        </row>
        <row r="103">
          <cell r="W103">
            <v>8</v>
          </cell>
          <cell r="X103" t="str">
            <v xml:space="preserve">  Water Tanker, 5000 lt</v>
          </cell>
          <cell r="AA103" t="str">
            <v>Unit</v>
          </cell>
          <cell r="AB103">
            <v>1</v>
          </cell>
          <cell r="AC103">
            <v>150000</v>
          </cell>
          <cell r="AD103">
            <v>150000</v>
          </cell>
          <cell r="AG103" t="str">
            <v>3.3</v>
          </cell>
          <cell r="AI103" t="str">
            <v xml:space="preserve">  Penyiapan Badan Jalan</v>
          </cell>
          <cell r="AJ103" t="str">
            <v>M3</v>
          </cell>
          <cell r="AK103">
            <v>9000</v>
          </cell>
          <cell r="AL103">
            <v>533</v>
          </cell>
          <cell r="AM103">
            <v>4797000</v>
          </cell>
          <cell r="AY103" t="str">
            <v>[D]</v>
          </cell>
          <cell r="AZ103" t="str">
            <v>Jumlah Kebutuhan Aspal Campuran Panas</v>
          </cell>
          <cell r="BO103" t="str">
            <v>=</v>
          </cell>
          <cell r="BP103">
            <v>869.39999999999986</v>
          </cell>
          <cell r="BQ103" t="str">
            <v>ton</v>
          </cell>
        </row>
        <row r="104">
          <cell r="W104">
            <v>9</v>
          </cell>
          <cell r="X104" t="str">
            <v xml:space="preserve">  Concrete Mixer, 0,3 m3</v>
          </cell>
          <cell r="AA104" t="str">
            <v>Unit</v>
          </cell>
        </row>
        <row r="105">
          <cell r="W105">
            <v>10</v>
          </cell>
          <cell r="X105" t="str">
            <v xml:space="preserve">  Concrete Vibrator, 3 HP</v>
          </cell>
          <cell r="AA105" t="str">
            <v>Unit</v>
          </cell>
        </row>
        <row r="106">
          <cell r="W106">
            <v>11</v>
          </cell>
          <cell r="X106" t="str">
            <v xml:space="preserve">  Flat Bed Truck, 4 ton</v>
          </cell>
          <cell r="AA106" t="str">
            <v>Unit</v>
          </cell>
          <cell r="AX106" t="str">
            <v>3.</v>
          </cell>
          <cell r="AY106" t="str">
            <v>Kapasitas Plant Pencampur Aspal</v>
          </cell>
        </row>
        <row r="107">
          <cell r="W107">
            <v>12</v>
          </cell>
          <cell r="X107" t="str">
            <v xml:space="preserve">  Tyred Roller, 8 - 10 ton</v>
          </cell>
          <cell r="AA107" t="str">
            <v>Unit</v>
          </cell>
          <cell r="AB107">
            <v>1</v>
          </cell>
          <cell r="AC107">
            <v>300000</v>
          </cell>
          <cell r="AD107">
            <v>300000</v>
          </cell>
          <cell r="AI107" t="str">
            <v xml:space="preserve">  Sub Total Harga Bab. 3 ( Dipindahkan ke Rekapitulasi Daftar Kuantitas dan Harga )</v>
          </cell>
          <cell r="AM107">
            <v>34312000</v>
          </cell>
        </row>
        <row r="108">
          <cell r="W108">
            <v>13</v>
          </cell>
          <cell r="X108" t="str">
            <v xml:space="preserve">  Stell Wheel Roller, 10 ton</v>
          </cell>
          <cell r="AA108" t="str">
            <v>Unit</v>
          </cell>
          <cell r="AX108" t="str">
            <v>Kapasitas yang diperlukan                        [D] / [C]</v>
          </cell>
          <cell r="BC108" t="str">
            <v>:</v>
          </cell>
          <cell r="BD108">
            <v>0.9056249999999999</v>
          </cell>
          <cell r="BE108" t="str">
            <v>ton/jam</v>
          </cell>
        </row>
        <row r="109">
          <cell r="W109">
            <v>14</v>
          </cell>
          <cell r="X109" t="str">
            <v xml:space="preserve">  Vibratory Roller, 8 ton</v>
          </cell>
          <cell r="AA109" t="str">
            <v>Unit</v>
          </cell>
          <cell r="AB109">
            <v>1</v>
          </cell>
          <cell r="AC109">
            <v>300000</v>
          </cell>
          <cell r="AD109">
            <v>300000</v>
          </cell>
          <cell r="AX109" t="str">
            <v>Kebutuhan  Campuran Aspal/Jumlah Jam Kerja</v>
          </cell>
        </row>
        <row r="110">
          <cell r="W110">
            <v>15</v>
          </cell>
          <cell r="X110" t="str">
            <v xml:space="preserve">  Track Loader, 100 HP</v>
          </cell>
          <cell r="AA110" t="str">
            <v>Unit</v>
          </cell>
          <cell r="AG110" t="str">
            <v>BAB. 4</v>
          </cell>
          <cell r="AI110" t="str">
            <v xml:space="preserve">  BAHU JALAN</v>
          </cell>
        </row>
        <row r="111">
          <cell r="W111">
            <v>16</v>
          </cell>
          <cell r="X111" t="str">
            <v xml:space="preserve">  Buldozer, 120 HP</v>
          </cell>
          <cell r="AA111" t="str">
            <v>Unit</v>
          </cell>
          <cell r="AX111" t="str">
            <v>Kapasitas yang sesungguhnya</v>
          </cell>
          <cell r="BB111" t="str">
            <v>Plant  1</v>
          </cell>
          <cell r="BC111" t="str">
            <v>:</v>
          </cell>
          <cell r="BD111">
            <v>40</v>
          </cell>
          <cell r="BE111" t="str">
            <v>ton/jam</v>
          </cell>
        </row>
        <row r="112">
          <cell r="W112">
            <v>17</v>
          </cell>
          <cell r="X112" t="str">
            <v xml:space="preserve">  Excavator, 100 HP</v>
          </cell>
          <cell r="AA112" t="str">
            <v>Unit</v>
          </cell>
          <cell r="AB112">
            <v>1</v>
          </cell>
          <cell r="AC112">
            <v>600000</v>
          </cell>
          <cell r="AD112">
            <v>600000</v>
          </cell>
          <cell r="AG112" t="str">
            <v>4.1 (1)</v>
          </cell>
          <cell r="AI112" t="str">
            <v xml:space="preserve">  Lapis Pondasi Agregat Kelas A</v>
          </cell>
          <cell r="AJ112" t="str">
            <v>M3</v>
          </cell>
          <cell r="BB112" t="str">
            <v>Plant  2</v>
          </cell>
          <cell r="BC112" t="str">
            <v>:</v>
          </cell>
          <cell r="BE112" t="str">
            <v>ton/jam</v>
          </cell>
        </row>
        <row r="113">
          <cell r="W113">
            <v>18</v>
          </cell>
          <cell r="X113" t="str">
            <v xml:space="preserve">  Generator set, 200 kw</v>
          </cell>
          <cell r="AA113" t="str">
            <v>Unit</v>
          </cell>
          <cell r="BB113" t="str">
            <v>Lain-lain</v>
          </cell>
          <cell r="BC113" t="str">
            <v>:</v>
          </cell>
          <cell r="BE113" t="str">
            <v>ton/jam</v>
          </cell>
        </row>
        <row r="114">
          <cell r="W114">
            <v>19</v>
          </cell>
          <cell r="X114" t="str">
            <v xml:space="preserve">  C r a n e, 10 ton</v>
          </cell>
          <cell r="AA114" t="str">
            <v>Unit</v>
          </cell>
          <cell r="AG114" t="str">
            <v>4.1 (2)</v>
          </cell>
          <cell r="AI114" t="str">
            <v xml:space="preserve">  Lapis Pondasi Agregat Kelas B</v>
          </cell>
          <cell r="AJ114" t="str">
            <v>M3</v>
          </cell>
          <cell r="AX114" t="str">
            <v>Jumlah Kapasitas yang sesungguhnya</v>
          </cell>
          <cell r="BC114" t="str">
            <v>:</v>
          </cell>
          <cell r="BD114">
            <v>40</v>
          </cell>
          <cell r="BE114" t="str">
            <v>ton/jam</v>
          </cell>
        </row>
        <row r="115">
          <cell r="W115">
            <v>20</v>
          </cell>
          <cell r="X115" t="str">
            <v xml:space="preserve">  Scale Bridge, 35 ton</v>
          </cell>
          <cell r="AA115" t="str">
            <v>set</v>
          </cell>
        </row>
        <row r="116">
          <cell r="W116">
            <v>21</v>
          </cell>
          <cell r="X116" t="str">
            <v xml:space="preserve">  Survey Equipment</v>
          </cell>
          <cell r="AA116" t="str">
            <v>set</v>
          </cell>
          <cell r="AG116" t="str">
            <v>4.2 (1)</v>
          </cell>
          <cell r="AI116" t="str">
            <v xml:space="preserve">  Semen untuk Pondasi Tanah Semen</v>
          </cell>
          <cell r="AJ116" t="str">
            <v>Ton</v>
          </cell>
        </row>
        <row r="117">
          <cell r="W117">
            <v>22</v>
          </cell>
          <cell r="X117" t="str">
            <v xml:space="preserve">  Vibrator Compactor, 3 HP</v>
          </cell>
          <cell r="AA117" t="str">
            <v>Unit</v>
          </cell>
        </row>
        <row r="118">
          <cell r="W118">
            <v>23</v>
          </cell>
          <cell r="X118" t="str">
            <v xml:space="preserve">  Water Pump, 100 mm</v>
          </cell>
          <cell r="AA118" t="str">
            <v>Unit</v>
          </cell>
          <cell r="AG118" t="str">
            <v>4.2 (2)</v>
          </cell>
          <cell r="AI118" t="str">
            <v xml:space="preserve">  Pondasi Tanah Semen</v>
          </cell>
          <cell r="AJ118" t="str">
            <v>M3</v>
          </cell>
        </row>
        <row r="119">
          <cell r="W119">
            <v>24</v>
          </cell>
          <cell r="X119" t="str">
            <v xml:space="preserve">  Pick-up Truck, 1 ton</v>
          </cell>
          <cell r="AA119" t="str">
            <v>Unit</v>
          </cell>
          <cell r="AB119">
            <v>1</v>
          </cell>
          <cell r="AC119">
            <v>150000</v>
          </cell>
          <cell r="AD119">
            <v>150000</v>
          </cell>
        </row>
        <row r="120">
          <cell r="W120">
            <v>25</v>
          </cell>
          <cell r="X120" t="str">
            <v xml:space="preserve">  Stone Crusher, 60 ton/hr</v>
          </cell>
          <cell r="AA120" t="str">
            <v>set</v>
          </cell>
          <cell r="AG120" t="str">
            <v>4.3 (1)</v>
          </cell>
          <cell r="AI120" t="str">
            <v xml:space="preserve">  Laburan permukaan aspal satu lapis (Burtu)</v>
          </cell>
          <cell r="AJ120" t="str">
            <v>M2</v>
          </cell>
        </row>
        <row r="121">
          <cell r="W121">
            <v>26</v>
          </cell>
          <cell r="X121" t="str">
            <v xml:space="preserve">  Asphalt Mixing Plan, 40 ton/hr</v>
          </cell>
          <cell r="AA121" t="str">
            <v>set</v>
          </cell>
        </row>
        <row r="122">
          <cell r="X122" t="str">
            <v>JUMLAH UNTUK MATA PEMBAYARAN B DALAM LAMPIRAN 2a-1</v>
          </cell>
          <cell r="AD122">
            <v>3800000</v>
          </cell>
          <cell r="AG122" t="str">
            <v>4.3 (2)</v>
          </cell>
          <cell r="AI122" t="str">
            <v xml:space="preserve">  Material Aspal untuk Laburan Permukaan</v>
          </cell>
          <cell r="AJ122" t="str">
            <v>Liter</v>
          </cell>
        </row>
        <row r="124">
          <cell r="AG124" t="str">
            <v>4.3 (3)</v>
          </cell>
          <cell r="AI124" t="str">
            <v xml:space="preserve">  Lapis Resap Pengikat</v>
          </cell>
          <cell r="AJ124" t="str">
            <v>Liter</v>
          </cell>
        </row>
        <row r="128">
          <cell r="AI128" t="str">
            <v xml:space="preserve">  Sub Total Harga Bab. 4 ( Dipindahkan ke Rekapitulasi Daftar Kuantitas dan Harga )</v>
          </cell>
          <cell r="AM128">
            <v>0</v>
          </cell>
        </row>
        <row r="131">
          <cell r="AG131" t="str">
            <v>BAB. 5</v>
          </cell>
          <cell r="AI131" t="str">
            <v xml:space="preserve">  PERKERASAN BERBUTIR (PONDASI)</v>
          </cell>
          <cell r="BK131" t="str">
            <v>ACEH BESAR,   22  AGUSTUS  2000</v>
          </cell>
        </row>
        <row r="132">
          <cell r="BK132" t="str">
            <v>CV. MANDIRI KARYA UTAMA</v>
          </cell>
        </row>
        <row r="133">
          <cell r="AG133" t="str">
            <v>5.1 (1)</v>
          </cell>
          <cell r="AI133" t="str">
            <v xml:space="preserve">  Lapis Pondasi Agregat Kelas A</v>
          </cell>
          <cell r="AJ133" t="str">
            <v>M3</v>
          </cell>
          <cell r="AK133">
            <v>1800</v>
          </cell>
          <cell r="AL133">
            <v>68771</v>
          </cell>
          <cell r="AM133">
            <v>123787800</v>
          </cell>
        </row>
        <row r="135">
          <cell r="AG135" t="str">
            <v>5.1 (2)</v>
          </cell>
          <cell r="AI135" t="str">
            <v xml:space="preserve">  Lapis Pondasi Agregat Kelas B</v>
          </cell>
          <cell r="AJ135" t="str">
            <v>M3</v>
          </cell>
          <cell r="AK135">
            <v>1520</v>
          </cell>
          <cell r="AL135">
            <v>66102</v>
          </cell>
          <cell r="AM135">
            <v>100475040</v>
          </cell>
        </row>
        <row r="137">
          <cell r="AG137" t="str">
            <v>5.2 (1)</v>
          </cell>
          <cell r="AI137" t="str">
            <v xml:space="preserve">  Lapis Pondasi Jalan Kelas C1</v>
          </cell>
          <cell r="AJ137" t="str">
            <v>M3</v>
          </cell>
        </row>
        <row r="138">
          <cell r="BK138" t="str">
            <v>( IBRAHIM T. M. AMIN )</v>
          </cell>
        </row>
        <row r="139">
          <cell r="AG139" t="str">
            <v>5.2 (2)</v>
          </cell>
          <cell r="AI139" t="str">
            <v xml:space="preserve">  Lapis Pondasi Jalan Kelas C2</v>
          </cell>
          <cell r="AJ139" t="str">
            <v>M3</v>
          </cell>
          <cell r="BK139" t="str">
            <v>D i r e k t u r</v>
          </cell>
        </row>
        <row r="141">
          <cell r="AG141" t="str">
            <v>5.4 (1)</v>
          </cell>
          <cell r="AI141" t="str">
            <v xml:space="preserve">  Semen untuk Pondasi Tanah Semen</v>
          </cell>
          <cell r="AJ141" t="str">
            <v>Ton</v>
          </cell>
        </row>
        <row r="143">
          <cell r="AG143" t="str">
            <v>5.4 (2)</v>
          </cell>
          <cell r="AI143" t="str">
            <v xml:space="preserve">  Pondasi Tanah Semen</v>
          </cell>
          <cell r="AJ143" t="str">
            <v>M3</v>
          </cell>
        </row>
        <row r="145">
          <cell r="AG145" t="str">
            <v>5.4 (3)</v>
          </cell>
          <cell r="AI145" t="str">
            <v xml:space="preserve">  Beton Tumbuk</v>
          </cell>
          <cell r="AJ145" t="str">
            <v>M3</v>
          </cell>
        </row>
        <row r="149">
          <cell r="AI149" t="str">
            <v xml:space="preserve">  Sub Total Harga Bab. 5 ( Dipindahkan ke Rekapitulasi Daftar Kuantitas dan Harga )</v>
          </cell>
          <cell r="AM149">
            <v>224262840</v>
          </cell>
        </row>
        <row r="161">
          <cell r="AG161" t="str">
            <v>DAFTAR KUANTITAS DAN HARGA</v>
          </cell>
        </row>
        <row r="163">
          <cell r="AG163" t="str">
            <v>PENAWAR</v>
          </cell>
          <cell r="AH163" t="str">
            <v>:</v>
          </cell>
          <cell r="AI163" t="str">
            <v>CV. MANDIRI KARYA UTAMA</v>
          </cell>
        </row>
        <row r="164">
          <cell r="AG164" t="str">
            <v>PROYEK</v>
          </cell>
          <cell r="AH164" t="str">
            <v>:</v>
          </cell>
          <cell r="AI164" t="str">
            <v>PENINGKATAN JALAN DAN PENGGANTIAN JEMBATAN DPU CAB. VI ACEH BARAT</v>
          </cell>
        </row>
        <row r="165">
          <cell r="AG165" t="str">
            <v>PEKERJAAN</v>
          </cell>
          <cell r="AH165" t="str">
            <v>:</v>
          </cell>
          <cell r="AI165" t="str">
            <v>PENINGKATAN JALAN KUALA TUHA - LAMIE, KM. 45+000 s/d 47+000</v>
          </cell>
        </row>
        <row r="166">
          <cell r="AG166" t="str">
            <v>PROPINSI</v>
          </cell>
          <cell r="AH166" t="str">
            <v>:</v>
          </cell>
          <cell r="AI166" t="str">
            <v>DAERAH ISTIMEWA ACEH</v>
          </cell>
        </row>
        <row r="167">
          <cell r="AG167" t="str">
            <v>LOKASI</v>
          </cell>
          <cell r="AI167" t="str">
            <v>KABUPATEN ACEH BARAT</v>
          </cell>
        </row>
        <row r="168">
          <cell r="AG168" t="str">
            <v>TH. ANGG.</v>
          </cell>
          <cell r="AI168">
            <v>2000</v>
          </cell>
        </row>
        <row r="170">
          <cell r="AG170" t="str">
            <v>MATA</v>
          </cell>
          <cell r="AL170" t="str">
            <v>HARGA</v>
          </cell>
          <cell r="AM170" t="str">
            <v>JUMLAH</v>
          </cell>
        </row>
        <row r="171">
          <cell r="AG171" t="str">
            <v>PEMBA-</v>
          </cell>
          <cell r="AI171" t="str">
            <v>U R A I A N</v>
          </cell>
          <cell r="AJ171" t="str">
            <v>SATUAN</v>
          </cell>
          <cell r="AK171" t="str">
            <v>PERKIRAAN</v>
          </cell>
          <cell r="AL171" t="str">
            <v>SATUAN</v>
          </cell>
          <cell r="AM171" t="str">
            <v>HARGA-HARGA</v>
          </cell>
        </row>
        <row r="172">
          <cell r="AG172" t="str">
            <v>YARAN</v>
          </cell>
          <cell r="AK172" t="str">
            <v>KUANTITAS</v>
          </cell>
          <cell r="AL172" t="str">
            <v>( Rp.)</v>
          </cell>
          <cell r="AM172" t="str">
            <v>PENAWARAN (Rp)</v>
          </cell>
        </row>
        <row r="173">
          <cell r="AG173" t="str">
            <v>a</v>
          </cell>
          <cell r="AI173" t="str">
            <v>b</v>
          </cell>
          <cell r="AJ173" t="str">
            <v>c</v>
          </cell>
          <cell r="AK173" t="str">
            <v>d</v>
          </cell>
          <cell r="AL173" t="str">
            <v>e</v>
          </cell>
          <cell r="AM173" t="str">
            <v>f = (d x e)</v>
          </cell>
        </row>
        <row r="175">
          <cell r="AG175" t="str">
            <v>BAB. 6</v>
          </cell>
          <cell r="AI175" t="str">
            <v xml:space="preserve">  PERKERASAN ASPAL</v>
          </cell>
        </row>
        <row r="177">
          <cell r="AG177" t="str">
            <v>6.1 (1)</v>
          </cell>
          <cell r="AI177" t="str">
            <v xml:space="preserve">  Lapis Resap Pengikat</v>
          </cell>
          <cell r="AJ177" t="str">
            <v>Liter</v>
          </cell>
          <cell r="AK177">
            <v>8100</v>
          </cell>
          <cell r="AL177">
            <v>2267</v>
          </cell>
          <cell r="AM177">
            <v>18362700</v>
          </cell>
        </row>
        <row r="179">
          <cell r="AG179" t="str">
            <v>6.1 (2)</v>
          </cell>
          <cell r="AI179" t="str">
            <v xml:space="preserve">  Lapis Perekat</v>
          </cell>
          <cell r="AJ179" t="str">
            <v>Liter</v>
          </cell>
        </row>
        <row r="181">
          <cell r="AG181" t="str">
            <v>6.2 (1)</v>
          </cell>
          <cell r="AI181" t="str">
            <v xml:space="preserve">  Laburan permukaan aspal satu lapis (Burtu)</v>
          </cell>
          <cell r="AJ181" t="str">
            <v>M2</v>
          </cell>
        </row>
        <row r="183">
          <cell r="AG183" t="str">
            <v>6.2 (2)</v>
          </cell>
          <cell r="AI183" t="str">
            <v xml:space="preserve">  Laburan permukaan aspal dua lapis (Burda)</v>
          </cell>
          <cell r="AJ183" t="str">
            <v>M2</v>
          </cell>
        </row>
        <row r="185">
          <cell r="AG185" t="str">
            <v>6.2 (3)</v>
          </cell>
          <cell r="AI185" t="str">
            <v xml:space="preserve">  Material Aspal untuk laburan permukaan</v>
          </cell>
          <cell r="AJ185" t="str">
            <v>Liter</v>
          </cell>
        </row>
        <row r="187">
          <cell r="AG187" t="str">
            <v>6.3 (3)</v>
          </cell>
          <cell r="AI187" t="str">
            <v xml:space="preserve">  Lapis permukaan : HRS</v>
          </cell>
          <cell r="AJ187" t="str">
            <v>M2</v>
          </cell>
        </row>
        <row r="189">
          <cell r="AG189" t="str">
            <v>6.3 (4)</v>
          </cell>
          <cell r="AI189" t="str">
            <v xml:space="preserve">  Lapis permukaan : AC</v>
          </cell>
          <cell r="AJ189" t="str">
            <v>M2</v>
          </cell>
        </row>
        <row r="191">
          <cell r="AG191" t="str">
            <v>6.3 (5)</v>
          </cell>
          <cell r="AI191" t="str">
            <v xml:space="preserve">  Asphalt Treated Base : ATB</v>
          </cell>
          <cell r="AJ191" t="str">
            <v>M3</v>
          </cell>
          <cell r="AK191">
            <v>360</v>
          </cell>
          <cell r="AL191">
            <v>610226</v>
          </cell>
          <cell r="AM191">
            <v>219681360</v>
          </cell>
        </row>
        <row r="193">
          <cell r="AG193" t="str">
            <v>6.3 (5)a</v>
          </cell>
          <cell r="AI193" t="str">
            <v xml:space="preserve">  Asphalt Treated Base Leveling : ATBL</v>
          </cell>
          <cell r="AJ193" t="str">
            <v>Ton</v>
          </cell>
        </row>
        <row r="197">
          <cell r="AI197" t="str">
            <v xml:space="preserve">  Sub Total Harga Bab. 6 ( Dipindahkan ke Rekapitulasi Daftar Kuantitas dan Harga )</v>
          </cell>
          <cell r="AM197">
            <v>238044060</v>
          </cell>
        </row>
        <row r="200">
          <cell r="AG200" t="str">
            <v>BAB. 7</v>
          </cell>
          <cell r="AI200" t="str">
            <v xml:space="preserve">  S T R U K T U R</v>
          </cell>
        </row>
        <row r="202">
          <cell r="AG202" t="str">
            <v>7.1 (1)</v>
          </cell>
          <cell r="AI202" t="str">
            <v xml:space="preserve">  Beton Struktur Kelas K-225</v>
          </cell>
          <cell r="AJ202" t="str">
            <v>M3</v>
          </cell>
        </row>
        <row r="204">
          <cell r="AG204" t="str">
            <v>7.1 (2)</v>
          </cell>
          <cell r="AI204" t="str">
            <v xml:space="preserve">  Beton Tak Bertulang</v>
          </cell>
          <cell r="AJ204" t="str">
            <v>M3</v>
          </cell>
        </row>
        <row r="206">
          <cell r="AG206" t="str">
            <v>7.2</v>
          </cell>
          <cell r="AI206" t="str">
            <v xml:space="preserve">  Baja Tulangan</v>
          </cell>
          <cell r="AJ206" t="str">
            <v>Kg</v>
          </cell>
        </row>
        <row r="208">
          <cell r="AG208" t="str">
            <v>7.4</v>
          </cell>
          <cell r="AI208" t="str">
            <v xml:space="preserve">  Pasangan Batu (Stone Masonry)</v>
          </cell>
          <cell r="AJ208" t="str">
            <v>M3</v>
          </cell>
        </row>
        <row r="210">
          <cell r="AG210" t="str">
            <v>7.5 (1)</v>
          </cell>
          <cell r="AI210" t="str">
            <v xml:space="preserve">  Pas. Batu dengan isian (Grouted Rip Rap)</v>
          </cell>
          <cell r="AJ210" t="str">
            <v>M3</v>
          </cell>
        </row>
        <row r="212">
          <cell r="AG212" t="str">
            <v>7.5 (2)</v>
          </cell>
          <cell r="AI212" t="str">
            <v xml:space="preserve">  Pas. Batu Kosong (Non Grouted Rip Rap)</v>
          </cell>
          <cell r="AJ212" t="str">
            <v>M3</v>
          </cell>
        </row>
        <row r="214">
          <cell r="AG214" t="str">
            <v>7.5 (3)</v>
          </cell>
          <cell r="AI214" t="str">
            <v xml:space="preserve">  Bronjong (Gabion)</v>
          </cell>
          <cell r="AJ214" t="str">
            <v>M3</v>
          </cell>
        </row>
        <row r="216">
          <cell r="AG216" t="str">
            <v>7.5 (4)</v>
          </cell>
          <cell r="AI216" t="str">
            <v xml:space="preserve">  Geotektil untuk Perkuatan Tanah</v>
          </cell>
          <cell r="AJ216" t="str">
            <v>M2</v>
          </cell>
        </row>
        <row r="218">
          <cell r="AG218" t="str">
            <v>7.7 (1)</v>
          </cell>
          <cell r="AI218" t="str">
            <v xml:space="preserve">  Pasangan Struktur Jembatan Semi Per-</v>
          </cell>
          <cell r="AJ218" t="str">
            <v>Kg</v>
          </cell>
        </row>
        <row r="219">
          <cell r="AI219" t="str">
            <v xml:space="preserve">  manen</v>
          </cell>
        </row>
        <row r="221">
          <cell r="AG221" t="str">
            <v>7.7 (2)</v>
          </cell>
          <cell r="AI221" t="str">
            <v xml:space="preserve">  Pengangkutan Komponen Jembatan</v>
          </cell>
          <cell r="AJ221" t="str">
            <v>Ls</v>
          </cell>
        </row>
        <row r="222">
          <cell r="AG222" t="str">
            <v>7.7 (3)</v>
          </cell>
          <cell r="AI222" t="str">
            <v xml:space="preserve">  Boulder</v>
          </cell>
          <cell r="AJ222" t="str">
            <v>m3</v>
          </cell>
        </row>
        <row r="225">
          <cell r="AI225" t="str">
            <v xml:space="preserve">  Sub Total Harga Bab. 7 ( Dipindahkan ke Rekapitulasi Daftar Kuantitas dan Harga )</v>
          </cell>
          <cell r="AM225">
            <v>0</v>
          </cell>
        </row>
        <row r="243">
          <cell r="AG243" t="str">
            <v>DAFTAR KUANTITAS DAN HARGA</v>
          </cell>
        </row>
        <row r="245">
          <cell r="AG245" t="str">
            <v>PENAWAR</v>
          </cell>
          <cell r="AH245" t="str">
            <v>:</v>
          </cell>
          <cell r="AI245" t="str">
            <v>CV. MANDIRI KARYA UTAMA</v>
          </cell>
        </row>
        <row r="246">
          <cell r="AG246" t="str">
            <v>PROYEK</v>
          </cell>
          <cell r="AH246" t="str">
            <v>:</v>
          </cell>
          <cell r="AI246" t="str">
            <v>PENINGKATAN JALAN DAN PENGGANTIAN JEMBATAN DPU CAB. VI ACEH BARAT</v>
          </cell>
        </row>
        <row r="247">
          <cell r="AG247" t="str">
            <v>PEKERJAAN</v>
          </cell>
          <cell r="AH247" t="str">
            <v>:</v>
          </cell>
          <cell r="AI247" t="str">
            <v>PENINGKATAN JALAN KUALA TUHA - LAMIE, KM. 45+000 s/d 47+000</v>
          </cell>
        </row>
        <row r="248">
          <cell r="AG248" t="str">
            <v>PROPINSI</v>
          </cell>
          <cell r="AH248" t="str">
            <v>:</v>
          </cell>
          <cell r="AI248" t="str">
            <v>DAERAH ISTIMEWA ACEH</v>
          </cell>
        </row>
        <row r="249">
          <cell r="AG249" t="str">
            <v>LOKASI</v>
          </cell>
          <cell r="AH249" t="str">
            <v>:</v>
          </cell>
          <cell r="AI249" t="str">
            <v>KABUPATEN ACEH BARAT</v>
          </cell>
        </row>
        <row r="250">
          <cell r="AG250" t="str">
            <v>TH. ANGG.</v>
          </cell>
          <cell r="AH250" t="str">
            <v>:</v>
          </cell>
          <cell r="AI250">
            <v>2000</v>
          </cell>
        </row>
        <row r="252">
          <cell r="AG252" t="str">
            <v>MATA</v>
          </cell>
          <cell r="AL252" t="str">
            <v>HARGA</v>
          </cell>
          <cell r="AM252" t="str">
            <v>JUMLAH</v>
          </cell>
        </row>
        <row r="253">
          <cell r="AG253" t="str">
            <v>PEMBA-</v>
          </cell>
          <cell r="AI253" t="str">
            <v>U R A I A N</v>
          </cell>
          <cell r="AJ253" t="str">
            <v>SATUAN</v>
          </cell>
          <cell r="AK253" t="str">
            <v>PERKIRAAN</v>
          </cell>
          <cell r="AL253" t="str">
            <v>SATUAN</v>
          </cell>
          <cell r="AM253" t="str">
            <v>HARGA-HARGA</v>
          </cell>
        </row>
        <row r="254">
          <cell r="AG254" t="str">
            <v>YARAN</v>
          </cell>
          <cell r="AK254" t="str">
            <v>KUANTITAS</v>
          </cell>
          <cell r="AL254" t="str">
            <v>( Rp.)</v>
          </cell>
          <cell r="AM254" t="str">
            <v>PENAWARAN (Rp)</v>
          </cell>
        </row>
        <row r="255">
          <cell r="AG255" t="str">
            <v>a</v>
          </cell>
          <cell r="AI255" t="str">
            <v>b</v>
          </cell>
          <cell r="AJ255" t="str">
            <v>c</v>
          </cell>
          <cell r="AK255" t="str">
            <v>d</v>
          </cell>
          <cell r="AL255" t="str">
            <v>e</v>
          </cell>
          <cell r="AM255" t="str">
            <v>f = (d x e)</v>
          </cell>
        </row>
        <row r="258">
          <cell r="AG258" t="str">
            <v>BAB. 8</v>
          </cell>
          <cell r="AI258" t="str">
            <v xml:space="preserve">  PERKUATAN DAN PEKERJAAN MINOR</v>
          </cell>
        </row>
        <row r="260">
          <cell r="AG260" t="str">
            <v>8.1 (1)</v>
          </cell>
          <cell r="AI260" t="str">
            <v xml:space="preserve">  Lapis Pondasi Agregat Kelas A untuk</v>
          </cell>
          <cell r="AJ260" t="str">
            <v>M3</v>
          </cell>
        </row>
        <row r="261">
          <cell r="AI261" t="str">
            <v xml:space="preserve">  Pekerjaan  Minor</v>
          </cell>
        </row>
        <row r="263">
          <cell r="AG263" t="str">
            <v>8.1 (2)</v>
          </cell>
          <cell r="AI263" t="str">
            <v xml:space="preserve">  Lapis Pondasi Agregat Kelas B untuk</v>
          </cell>
          <cell r="AJ263" t="str">
            <v>M3</v>
          </cell>
        </row>
        <row r="264">
          <cell r="AI264" t="str">
            <v xml:space="preserve">  Pekerjaan  Minor</v>
          </cell>
        </row>
        <row r="266">
          <cell r="AG266" t="str">
            <v>8.1 (3)</v>
          </cell>
          <cell r="AI266" t="str">
            <v xml:space="preserve">  Agregat untuk Lapis Pondasi Jalan Tanpa</v>
          </cell>
          <cell r="AJ266" t="str">
            <v>M3</v>
          </cell>
        </row>
        <row r="267">
          <cell r="AI267" t="str">
            <v xml:space="preserve">  Penutup untuk Pekerjaan Minor</v>
          </cell>
        </row>
        <row r="269">
          <cell r="AG269" t="str">
            <v>8.1 (4)</v>
          </cell>
          <cell r="AI269" t="str">
            <v xml:space="preserve">  Waterbound Macadam untuk Pekerjaan</v>
          </cell>
          <cell r="AJ269" t="str">
            <v>M3</v>
          </cell>
        </row>
        <row r="270">
          <cell r="AI270" t="str">
            <v xml:space="preserve">  Minor</v>
          </cell>
        </row>
        <row r="272">
          <cell r="AG272" t="str">
            <v>8.1 (5)</v>
          </cell>
          <cell r="AI272" t="str">
            <v xml:space="preserve">  Campuran Aspal Panas untuk Pekerjaan</v>
          </cell>
          <cell r="AJ272" t="str">
            <v>M3</v>
          </cell>
        </row>
        <row r="273">
          <cell r="AI273" t="str">
            <v xml:space="preserve">  Minor</v>
          </cell>
        </row>
        <row r="275">
          <cell r="AG275" t="str">
            <v>8.1 (6)</v>
          </cell>
          <cell r="AI275" t="str">
            <v xml:space="preserve">  Lasbutag atau Latasbusir untuk Pekerjaan</v>
          </cell>
          <cell r="AJ275" t="str">
            <v>M3</v>
          </cell>
        </row>
        <row r="276">
          <cell r="AI276" t="str">
            <v xml:space="preserve">  Minor</v>
          </cell>
        </row>
        <row r="278">
          <cell r="AG278" t="str">
            <v>8.1 (7)</v>
          </cell>
          <cell r="AI278" t="str">
            <v xml:space="preserve">  Penetrasi   Macadam   untuk   Pekerjaan</v>
          </cell>
          <cell r="AJ278" t="str">
            <v>M3</v>
          </cell>
        </row>
        <row r="279">
          <cell r="AI279" t="str">
            <v xml:space="preserve">  Minor</v>
          </cell>
        </row>
        <row r="281">
          <cell r="AG281" t="str">
            <v>8.1 (8)</v>
          </cell>
          <cell r="AI281" t="str">
            <v xml:space="preserve">  Campuran Aspal Dingin untuk  Pekerjaan</v>
          </cell>
          <cell r="AJ281" t="str">
            <v>M3</v>
          </cell>
        </row>
        <row r="282">
          <cell r="AI282" t="str">
            <v xml:space="preserve">  Minor</v>
          </cell>
        </row>
        <row r="284">
          <cell r="AG284" t="str">
            <v>8.1 (9)</v>
          </cell>
          <cell r="AI284" t="str">
            <v xml:space="preserve">  Bitumen untuk Penutup Retak-retak</v>
          </cell>
          <cell r="AJ284" t="str">
            <v>Liter</v>
          </cell>
        </row>
        <row r="286">
          <cell r="AG286" t="str">
            <v>8.2</v>
          </cell>
          <cell r="AI286" t="str">
            <v xml:space="preserve">  Galian untuk Bahu Jalan dan Pekerjaan</v>
          </cell>
          <cell r="AJ286" t="str">
            <v>M2</v>
          </cell>
        </row>
        <row r="287">
          <cell r="AI287" t="str">
            <v xml:space="preserve">  minor lainnya</v>
          </cell>
        </row>
        <row r="289">
          <cell r="AG289" t="str">
            <v>8.3</v>
          </cell>
          <cell r="AI289" t="str">
            <v xml:space="preserve">  Stabilisasi dengan Tanaman</v>
          </cell>
          <cell r="AJ289" t="str">
            <v>M2</v>
          </cell>
        </row>
        <row r="291">
          <cell r="AG291" t="str">
            <v>8.4 (1)</v>
          </cell>
          <cell r="AI291" t="str">
            <v xml:space="preserve">  Marka Jalan</v>
          </cell>
          <cell r="AJ291" t="str">
            <v>M2</v>
          </cell>
        </row>
        <row r="293">
          <cell r="AG293" t="str">
            <v>8.4 (2)</v>
          </cell>
          <cell r="AI293" t="str">
            <v xml:space="preserve">  Rambu Jalan</v>
          </cell>
          <cell r="AJ293" t="str">
            <v>Buah</v>
          </cell>
        </row>
        <row r="295">
          <cell r="AG295" t="str">
            <v>8.4 (3)</v>
          </cell>
          <cell r="AI295" t="str">
            <v xml:space="preserve">  Patok Pengarah</v>
          </cell>
          <cell r="AJ295" t="str">
            <v>Buah</v>
          </cell>
        </row>
        <row r="297">
          <cell r="AG297" t="str">
            <v>8.4 (4)</v>
          </cell>
          <cell r="AI297" t="str">
            <v xml:space="preserve">  Patok Kilometer</v>
          </cell>
          <cell r="AJ297" t="str">
            <v>Buah</v>
          </cell>
        </row>
        <row r="299">
          <cell r="AG299" t="str">
            <v>8.4 (5)</v>
          </cell>
          <cell r="AI299" t="str">
            <v xml:space="preserve">  Rel  Pengaman</v>
          </cell>
          <cell r="AJ299" t="str">
            <v>M'</v>
          </cell>
        </row>
        <row r="301">
          <cell r="AG301" t="str">
            <v>8.5 (1)</v>
          </cell>
          <cell r="AI301" t="str">
            <v xml:space="preserve">  Perkuatan Lantai Jembatan Beton</v>
          </cell>
          <cell r="AJ301" t="str">
            <v>M2</v>
          </cell>
        </row>
        <row r="303">
          <cell r="AG303" t="str">
            <v>8.5 (2)</v>
          </cell>
          <cell r="AI303" t="str">
            <v xml:space="preserve">  Perkuatan Lantai Jembatan Kayu</v>
          </cell>
          <cell r="AJ303" t="str">
            <v>M2</v>
          </cell>
        </row>
        <row r="305">
          <cell r="AG305" t="str">
            <v>8.5 (3)</v>
          </cell>
          <cell r="AI305" t="str">
            <v xml:space="preserve">  Pengecatan Jembatan Struktur Baja</v>
          </cell>
          <cell r="AJ305" t="str">
            <v>M2</v>
          </cell>
        </row>
        <row r="309">
          <cell r="AI309" t="str">
            <v xml:space="preserve">  Sub Total Harga Bab. 8 ( Dipindahkan ke Rekapitulasi Daftar Kuantitas dan Harga )</v>
          </cell>
          <cell r="AM309">
            <v>0</v>
          </cell>
        </row>
        <row r="325">
          <cell r="AG325" t="str">
            <v>DAFTAR KUANTITAS DAN HARGA</v>
          </cell>
        </row>
        <row r="327">
          <cell r="AG327" t="str">
            <v>PENAWAR</v>
          </cell>
          <cell r="AH327" t="str">
            <v>:</v>
          </cell>
          <cell r="AI327" t="str">
            <v>CV. MANDIRI KARYA UTAMA</v>
          </cell>
        </row>
        <row r="328">
          <cell r="AG328" t="str">
            <v>PROYEK</v>
          </cell>
          <cell r="AH328" t="str">
            <v>:</v>
          </cell>
          <cell r="AI328" t="str">
            <v>PENINGKATAN JALAN DAN PENGGANTIAN JEMBATAN DPU CAB. VI ACEH BARAT</v>
          </cell>
        </row>
        <row r="329">
          <cell r="AG329" t="str">
            <v>PEKERJAAN</v>
          </cell>
          <cell r="AH329" t="str">
            <v>:</v>
          </cell>
          <cell r="AI329" t="str">
            <v>PENINGKATAN JALAN KUALA TUHA - LAMIE, KM. 45+000 s/d 47+000</v>
          </cell>
        </row>
        <row r="330">
          <cell r="AG330" t="str">
            <v>PROPINSI</v>
          </cell>
          <cell r="AH330" t="str">
            <v>:</v>
          </cell>
          <cell r="AI330" t="str">
            <v>DAERAH ISTIMEWA ACEH</v>
          </cell>
        </row>
        <row r="331">
          <cell r="AG331" t="str">
            <v>LOKASI</v>
          </cell>
          <cell r="AH331" t="str">
            <v>:</v>
          </cell>
          <cell r="AI331" t="str">
            <v>KABUPATEN ACEH BARAT</v>
          </cell>
        </row>
        <row r="332">
          <cell r="AG332" t="str">
            <v>TH. ANGG.</v>
          </cell>
          <cell r="AH332" t="str">
            <v>:</v>
          </cell>
          <cell r="AI332">
            <v>2000</v>
          </cell>
        </row>
        <row r="334">
          <cell r="AG334" t="str">
            <v>MATA</v>
          </cell>
          <cell r="AL334" t="str">
            <v>HARGA</v>
          </cell>
          <cell r="AM334" t="str">
            <v>JUMLAH</v>
          </cell>
        </row>
        <row r="335">
          <cell r="AG335" t="str">
            <v>PEMBA-</v>
          </cell>
          <cell r="AI335" t="str">
            <v>U R A I A N</v>
          </cell>
          <cell r="AJ335" t="str">
            <v>SATUAN</v>
          </cell>
          <cell r="AK335" t="str">
            <v>PERKIRAAN</v>
          </cell>
          <cell r="AL335" t="str">
            <v>SATUAN</v>
          </cell>
          <cell r="AM335" t="str">
            <v>HARGA-HARGA</v>
          </cell>
        </row>
        <row r="336">
          <cell r="AG336" t="str">
            <v>YARAN</v>
          </cell>
          <cell r="AK336" t="str">
            <v>KUANTITAS</v>
          </cell>
          <cell r="AL336" t="str">
            <v>( Rp.)</v>
          </cell>
          <cell r="AM336" t="str">
            <v>PENAWARAN (Rp)</v>
          </cell>
        </row>
        <row r="337">
          <cell r="AG337" t="str">
            <v>a</v>
          </cell>
          <cell r="AI337" t="str">
            <v>b</v>
          </cell>
          <cell r="AJ337" t="str">
            <v>c</v>
          </cell>
          <cell r="AK337" t="str">
            <v>d</v>
          </cell>
          <cell r="AL337" t="str">
            <v>e</v>
          </cell>
          <cell r="AM337" t="str">
            <v>f = (d x e)</v>
          </cell>
        </row>
        <row r="339">
          <cell r="AG339" t="str">
            <v>BAB. 9</v>
          </cell>
          <cell r="AI339" t="str">
            <v xml:space="preserve">  PEKERJAAN HARIAN</v>
          </cell>
        </row>
        <row r="341">
          <cell r="AG341" t="str">
            <v>9.1</v>
          </cell>
          <cell r="AI341" t="str">
            <v xml:space="preserve">  M  a  n  d  o  r</v>
          </cell>
          <cell r="AJ341" t="str">
            <v>Jam</v>
          </cell>
        </row>
        <row r="343">
          <cell r="AG343" t="str">
            <v>9.2</v>
          </cell>
          <cell r="AI343" t="str">
            <v xml:space="preserve">  Pekerja Biasa</v>
          </cell>
          <cell r="AJ343" t="str">
            <v>Jam</v>
          </cell>
        </row>
        <row r="345">
          <cell r="AG345" t="str">
            <v>9.3</v>
          </cell>
          <cell r="AI345" t="str">
            <v xml:space="preserve">  Tukang Kayu, Tukang Besi, dsb.</v>
          </cell>
          <cell r="AJ345" t="str">
            <v>Jam</v>
          </cell>
        </row>
        <row r="347">
          <cell r="AG347" t="str">
            <v>9.4</v>
          </cell>
          <cell r="AI347" t="str">
            <v xml:space="preserve">  Dump Truck, Kapasitas  3 - 4 m3</v>
          </cell>
          <cell r="AJ347" t="str">
            <v>Jam</v>
          </cell>
        </row>
        <row r="349">
          <cell r="AG349" t="str">
            <v>9.5</v>
          </cell>
          <cell r="AI349" t="str">
            <v xml:space="preserve">  Plat Bed Truck, Kapasitas  3 - 4 M3</v>
          </cell>
          <cell r="AJ349" t="str">
            <v>Jam</v>
          </cell>
        </row>
        <row r="351">
          <cell r="AG351" t="str">
            <v>9.6</v>
          </cell>
          <cell r="AI351" t="str">
            <v xml:space="preserve">  Water Tanker, Kapasitas 3000-4500 ltr</v>
          </cell>
          <cell r="AJ351" t="str">
            <v>Jam</v>
          </cell>
        </row>
        <row r="353">
          <cell r="AG353" t="str">
            <v>9.7</v>
          </cell>
          <cell r="AI353" t="str">
            <v xml:space="preserve">  Bulldozer, Kapasitas 100-150 HP</v>
          </cell>
          <cell r="AJ353" t="str">
            <v>Jam</v>
          </cell>
        </row>
        <row r="355">
          <cell r="AG355" t="str">
            <v>9.8</v>
          </cell>
          <cell r="AI355" t="str">
            <v xml:space="preserve">  Motor Greader, Kapasitas 75 - 100 HP</v>
          </cell>
          <cell r="AJ355" t="str">
            <v>Jam</v>
          </cell>
        </row>
        <row r="357">
          <cell r="AG357" t="str">
            <v>9.9</v>
          </cell>
          <cell r="AI357" t="str">
            <v xml:space="preserve">  Wheel Loader, Kapasitas 1,00 - 1,60 m3</v>
          </cell>
          <cell r="AJ357" t="str">
            <v>Jam</v>
          </cell>
        </row>
        <row r="359">
          <cell r="AG359" t="str">
            <v>9.10</v>
          </cell>
          <cell r="AI359" t="str">
            <v xml:space="preserve">  Track Loader, Kapasitas 75 - 100 HP</v>
          </cell>
          <cell r="AJ359" t="str">
            <v>Jam</v>
          </cell>
        </row>
        <row r="361">
          <cell r="AG361" t="str">
            <v>9.11</v>
          </cell>
          <cell r="AI361" t="str">
            <v xml:space="preserve">  Excavator, Kapasitas 80 - 140 HP</v>
          </cell>
          <cell r="AJ361" t="str">
            <v>Jam</v>
          </cell>
        </row>
        <row r="363">
          <cell r="AG363" t="str">
            <v>9.12</v>
          </cell>
          <cell r="AI363" t="str">
            <v xml:space="preserve">  Crane, Kapasitas 10 - 15 HP</v>
          </cell>
          <cell r="AJ363" t="str">
            <v>Jam</v>
          </cell>
        </row>
        <row r="365">
          <cell r="AG365" t="str">
            <v>9.13</v>
          </cell>
          <cell r="AI365" t="str">
            <v xml:space="preserve">  Steel Wheel Roller,  6 - 9 ton</v>
          </cell>
          <cell r="AJ365" t="str">
            <v>Jam</v>
          </cell>
        </row>
        <row r="367">
          <cell r="AG367" t="str">
            <v>9.14</v>
          </cell>
          <cell r="AI367" t="str">
            <v xml:space="preserve">  Vibratory Roller,  5 - 8 ton</v>
          </cell>
          <cell r="AJ367" t="str">
            <v>Jam</v>
          </cell>
        </row>
        <row r="369">
          <cell r="AG369" t="str">
            <v>9.15</v>
          </cell>
          <cell r="AI369" t="str">
            <v xml:space="preserve">  Vibratory Compactor, Kap. 1.5 - 3.0 HP </v>
          </cell>
          <cell r="AJ369" t="str">
            <v>Jam</v>
          </cell>
        </row>
        <row r="371">
          <cell r="AG371" t="str">
            <v>9.16</v>
          </cell>
          <cell r="AI371" t="str">
            <v xml:space="preserve">  Pneumatic Tyred Roller, Kap. 8 - 10 Ton</v>
          </cell>
          <cell r="AJ371" t="str">
            <v>Jam</v>
          </cell>
        </row>
        <row r="373">
          <cell r="AG373" t="str">
            <v>9.17</v>
          </cell>
          <cell r="AI373" t="str">
            <v xml:space="preserve">  Compressor, Kapasitas 4000-6500 l/jam</v>
          </cell>
          <cell r="AJ373" t="str">
            <v>Jam</v>
          </cell>
        </row>
        <row r="375">
          <cell r="AG375" t="str">
            <v>9.18</v>
          </cell>
          <cell r="AI375" t="str">
            <v xml:space="preserve">  Concrete Mixer, Kap. 0,3 - 0,6 m3</v>
          </cell>
          <cell r="AJ375" t="str">
            <v>Jam</v>
          </cell>
        </row>
        <row r="377">
          <cell r="AG377" t="str">
            <v>9.19</v>
          </cell>
          <cell r="AI377" t="str">
            <v xml:space="preserve">  Water Pump, Kap. 70 - 100 mm</v>
          </cell>
          <cell r="AJ377" t="str">
            <v>Jam</v>
          </cell>
        </row>
        <row r="385">
          <cell r="AI385" t="str">
            <v xml:space="preserve">  Sub Total Harga Bab. 9 ( Dipindahkan ke Rekapitulasi Daftar Kuantitas dan Harga )</v>
          </cell>
        </row>
        <row r="407">
          <cell r="AG407" t="str">
            <v>DAFTAR KUANTITAS DAN HARGA</v>
          </cell>
        </row>
        <row r="409">
          <cell r="AG409" t="str">
            <v>PENAWAR</v>
          </cell>
          <cell r="AI409" t="str">
            <v>CV. MANDIRI KARYA UTAMA</v>
          </cell>
        </row>
        <row r="410">
          <cell r="AG410" t="str">
            <v>PROYEK</v>
          </cell>
          <cell r="AI410" t="str">
            <v>PENINGKATAN JALAN DAN PENGGANTIAN JEMBATAN DPU CAB. VI ACEH BARAT</v>
          </cell>
        </row>
        <row r="411">
          <cell r="AG411" t="str">
            <v>PEKERJAAN</v>
          </cell>
          <cell r="AI411" t="str">
            <v>PENINGKATAN JALAN KUALA TUHA - LAMIE, KM. 45+000 s/d 47+000</v>
          </cell>
        </row>
        <row r="412">
          <cell r="AG412" t="str">
            <v>PROPINSI</v>
          </cell>
          <cell r="AI412" t="str">
            <v>DAERAH ISTIMEWA ACEH</v>
          </cell>
        </row>
        <row r="413">
          <cell r="AG413" t="str">
            <v>LOKASI</v>
          </cell>
          <cell r="AI413" t="str">
            <v>KABUPATEN ACEH BARAT</v>
          </cell>
        </row>
        <row r="414">
          <cell r="AG414" t="str">
            <v>TH. ANGG.</v>
          </cell>
          <cell r="AI414">
            <v>2000</v>
          </cell>
        </row>
        <row r="416">
          <cell r="AG416" t="str">
            <v>MATA</v>
          </cell>
          <cell r="AL416" t="str">
            <v>HARGA</v>
          </cell>
          <cell r="AM416" t="str">
            <v>JUMLAH</v>
          </cell>
        </row>
        <row r="417">
          <cell r="AG417" t="str">
            <v>PEMBA-</v>
          </cell>
          <cell r="AI417" t="str">
            <v>U R A I A N</v>
          </cell>
          <cell r="AJ417" t="str">
            <v>SATUAN</v>
          </cell>
          <cell r="AK417" t="str">
            <v>PERKIRAAN</v>
          </cell>
          <cell r="AL417" t="str">
            <v>SATUAN</v>
          </cell>
          <cell r="AM417" t="str">
            <v>HARGA-HARGA</v>
          </cell>
        </row>
        <row r="418">
          <cell r="AG418" t="str">
            <v>YARAN</v>
          </cell>
          <cell r="AK418" t="str">
            <v>KUANTITAS</v>
          </cell>
          <cell r="AL418" t="str">
            <v>( Rp.)</v>
          </cell>
          <cell r="AM418" t="str">
            <v>PENAWARAN (Rp)</v>
          </cell>
        </row>
        <row r="419">
          <cell r="AG419" t="str">
            <v>a</v>
          </cell>
          <cell r="AI419" t="str">
            <v>b</v>
          </cell>
          <cell r="AJ419" t="str">
            <v>c</v>
          </cell>
          <cell r="AK419" t="str">
            <v>d</v>
          </cell>
          <cell r="AL419" t="str">
            <v>e</v>
          </cell>
          <cell r="AM419" t="str">
            <v>f = (d x e)</v>
          </cell>
        </row>
        <row r="422">
          <cell r="AG422" t="str">
            <v>BAB. 10</v>
          </cell>
          <cell r="AI422" t="str">
            <v xml:space="preserve">  PEKERJAAN PEMELIHARAAN RUTIN</v>
          </cell>
        </row>
        <row r="424">
          <cell r="AG424" t="str">
            <v>10.1 (1)</v>
          </cell>
          <cell r="AI424" t="str">
            <v xml:space="preserve">  Pemeliharaan Rutin Perkerasan</v>
          </cell>
          <cell r="AJ424" t="str">
            <v>Ls</v>
          </cell>
        </row>
        <row r="426">
          <cell r="AG426" t="str">
            <v>10.1 (2)</v>
          </cell>
          <cell r="AI426" t="str">
            <v xml:space="preserve">  Pemeliharaan Rutin Bahu Jalan</v>
          </cell>
          <cell r="AJ426" t="str">
            <v>Ls</v>
          </cell>
        </row>
        <row r="428">
          <cell r="AG428" t="str">
            <v>10.1 (3)</v>
          </cell>
          <cell r="AI428" t="str">
            <v xml:space="preserve">  Pemeliharaan Rutin Selokan, Saluaran Air,</v>
          </cell>
          <cell r="AJ428" t="str">
            <v>Ls</v>
          </cell>
        </row>
        <row r="429">
          <cell r="AI429" t="str">
            <v xml:space="preserve">  Pemotongan dan Urugan</v>
          </cell>
        </row>
        <row r="431">
          <cell r="AG431" t="str">
            <v>10.1 (4)</v>
          </cell>
          <cell r="AI431" t="str">
            <v xml:space="preserve">  Pemeliharaan Rutin Perlengkapan Jalan</v>
          </cell>
          <cell r="AJ431" t="str">
            <v>Ls</v>
          </cell>
        </row>
        <row r="433">
          <cell r="AG433" t="str">
            <v>10.1 (5)</v>
          </cell>
          <cell r="AI433" t="str">
            <v xml:space="preserve">  Pemeliharaan Rutin Jembatan</v>
          </cell>
          <cell r="AJ433" t="str">
            <v>Ls</v>
          </cell>
        </row>
        <row r="437">
          <cell r="AI437" t="str">
            <v xml:space="preserve">  Sub Total Harga Bab. 10 ( Dipindahkan ke Rekapitulasi Daftar Kuantitas dan Harga )</v>
          </cell>
          <cell r="AM437">
            <v>0</v>
          </cell>
        </row>
        <row r="649">
          <cell r="AN649">
            <v>76</v>
          </cell>
          <cell r="AP649">
            <v>9</v>
          </cell>
          <cell r="AR649">
            <v>43</v>
          </cell>
          <cell r="AS649">
            <v>9</v>
          </cell>
          <cell r="AT649">
            <v>15</v>
          </cell>
        </row>
        <row r="703">
          <cell r="W703" t="str">
            <v>ANALISA HARGA SATUAN MATA PEMBAYARAN UTAMA</v>
          </cell>
        </row>
        <row r="705">
          <cell r="W705" t="str">
            <v>NAMA PENAWAR</v>
          </cell>
          <cell r="Z705" t="str">
            <v>CV. MANDIRI KARYA UTAMA</v>
          </cell>
        </row>
        <row r="706">
          <cell r="W706" t="str">
            <v>PROYEK</v>
          </cell>
          <cell r="Z706" t="str">
            <v>PENINGKATAN JALAN DAN PENGGANTIAN JEMBATAN DPU CAB. VI ACEH BARAT</v>
          </cell>
        </row>
        <row r="707">
          <cell r="W707" t="str">
            <v>NO. MATA PEMBAYARAN</v>
          </cell>
          <cell r="Z707" t="str">
            <v>6.1(1)</v>
          </cell>
        </row>
        <row r="708">
          <cell r="W708" t="str">
            <v>JENIS PEKERJAAN</v>
          </cell>
          <cell r="Z708" t="str">
            <v>PRIME COAT</v>
          </cell>
        </row>
        <row r="709">
          <cell r="W709" t="str">
            <v>SATUAN PEKERJAAN</v>
          </cell>
          <cell r="Z709" t="str">
            <v>LITER</v>
          </cell>
        </row>
        <row r="710">
          <cell r="W710" t="str">
            <v>PRODUKSI HARIAN/JAM</v>
          </cell>
        </row>
        <row r="712">
          <cell r="W712" t="str">
            <v>NO.</v>
          </cell>
          <cell r="X712" t="str">
            <v>U  R  A  I  A  N</v>
          </cell>
          <cell r="AA712" t="str">
            <v>SATUAN</v>
          </cell>
          <cell r="AB712" t="str">
            <v>KUANTITAS</v>
          </cell>
          <cell r="AC712" t="str">
            <v>HARGA SATUAN</v>
          </cell>
          <cell r="AD712" t="str">
            <v>JUMLAH HARGA</v>
          </cell>
        </row>
        <row r="713">
          <cell r="AC713" t="str">
            <v>(Rp.)</v>
          </cell>
          <cell r="AD713" t="str">
            <v>(Rp.)</v>
          </cell>
        </row>
        <row r="716">
          <cell r="W716" t="str">
            <v xml:space="preserve">A. </v>
          </cell>
          <cell r="X716" t="str">
            <v xml:space="preserve">  TENAGA KERJA</v>
          </cell>
        </row>
        <row r="717">
          <cell r="W717" t="str">
            <v>1.</v>
          </cell>
          <cell r="X717" t="str">
            <v xml:space="preserve">  Pekerja</v>
          </cell>
          <cell r="AA717" t="str">
            <v>Jam</v>
          </cell>
          <cell r="AB717">
            <v>4.3029259896729774E-2</v>
          </cell>
          <cell r="AC717">
            <v>1700</v>
          </cell>
          <cell r="AD717">
            <v>73.150000000000006</v>
          </cell>
        </row>
        <row r="718">
          <cell r="W718" t="str">
            <v>2.</v>
          </cell>
          <cell r="X718" t="str">
            <v xml:space="preserve">  Mandor</v>
          </cell>
          <cell r="AA718" t="str">
            <v>Jam</v>
          </cell>
          <cell r="AB718">
            <v>4.3029259896729772E-3</v>
          </cell>
          <cell r="AC718">
            <v>1900</v>
          </cell>
          <cell r="AD718">
            <v>8.18</v>
          </cell>
        </row>
        <row r="719">
          <cell r="X719" t="str">
            <v/>
          </cell>
        </row>
        <row r="722">
          <cell r="W722" t="str">
            <v>B.</v>
          </cell>
          <cell r="X722" t="str">
            <v xml:space="preserve">  B A H A N</v>
          </cell>
        </row>
        <row r="723">
          <cell r="W723" t="str">
            <v>1.</v>
          </cell>
          <cell r="X723" t="str">
            <v xml:space="preserve">  Aspal</v>
          </cell>
          <cell r="AA723" t="str">
            <v>kg</v>
          </cell>
          <cell r="AB723">
            <v>0.64200000000000002</v>
          </cell>
          <cell r="AC723">
            <v>2375</v>
          </cell>
          <cell r="AD723">
            <v>1524.75</v>
          </cell>
        </row>
        <row r="724">
          <cell r="W724" t="str">
            <v>2.</v>
          </cell>
          <cell r="X724" t="str">
            <v xml:space="preserve">  Kerosene</v>
          </cell>
          <cell r="AA724" t="str">
            <v>liter</v>
          </cell>
          <cell r="AB724">
            <v>0.48899999999999999</v>
          </cell>
          <cell r="AC724">
            <v>400</v>
          </cell>
          <cell r="AD724">
            <v>195.6</v>
          </cell>
        </row>
        <row r="730">
          <cell r="W730" t="str">
            <v>C.</v>
          </cell>
          <cell r="X730" t="str">
            <v xml:space="preserve">  PERALATAN</v>
          </cell>
        </row>
        <row r="731">
          <cell r="W731" t="str">
            <v>1.</v>
          </cell>
          <cell r="X731" t="str">
            <v xml:space="preserve">  Asphalt Sprayer</v>
          </cell>
          <cell r="AA731" t="str">
            <v>Jam</v>
          </cell>
          <cell r="AB731">
            <v>4.3029259896729772E-3</v>
          </cell>
          <cell r="AC731">
            <v>30795.644777777779</v>
          </cell>
          <cell r="AD731">
            <v>132.51</v>
          </cell>
        </row>
        <row r="732">
          <cell r="W732" t="str">
            <v>2.</v>
          </cell>
          <cell r="X732" t="str">
            <v xml:space="preserve">  Air Compressor</v>
          </cell>
          <cell r="AA732" t="str">
            <v>Jam</v>
          </cell>
          <cell r="AB732">
            <v>4.0160642570281121E-3</v>
          </cell>
          <cell r="AC732">
            <v>27488.716138915555</v>
          </cell>
          <cell r="AD732">
            <v>110.4</v>
          </cell>
        </row>
        <row r="733">
          <cell r="W733" t="str">
            <v>3.</v>
          </cell>
          <cell r="X733" t="str">
            <v xml:space="preserve">  Pick Up</v>
          </cell>
          <cell r="AA733" t="str">
            <v>Jam</v>
          </cell>
          <cell r="AB733">
            <v>4.0000000000000002E-4</v>
          </cell>
          <cell r="AC733">
            <v>41722.179083333336</v>
          </cell>
          <cell r="AD733">
            <v>16.690000000000001</v>
          </cell>
        </row>
        <row r="738">
          <cell r="W738" t="str">
            <v>D.</v>
          </cell>
          <cell r="X738" t="str">
            <v xml:space="preserve">  Jumlah ( A + B + C )</v>
          </cell>
          <cell r="AD738">
            <v>2061.2799999999997</v>
          </cell>
        </row>
        <row r="739">
          <cell r="W739" t="str">
            <v>E.</v>
          </cell>
          <cell r="X739" t="str">
            <v xml:space="preserve">  Biaya Umum dan Keuntungan = ( 10 % x D )</v>
          </cell>
          <cell r="AD739">
            <v>206.13</v>
          </cell>
        </row>
        <row r="740">
          <cell r="W740" t="str">
            <v>F.</v>
          </cell>
          <cell r="X740" t="str">
            <v xml:space="preserve">  Harga Satuan ( D + E )</v>
          </cell>
          <cell r="AD740">
            <v>2267.41</v>
          </cell>
        </row>
        <row r="741">
          <cell r="W741" t="str">
            <v>G.</v>
          </cell>
          <cell r="X741" t="str">
            <v xml:space="preserve">  DIBULATKAN</v>
          </cell>
          <cell r="AD741">
            <v>2267</v>
          </cell>
        </row>
        <row r="743">
          <cell r="W743" t="str">
            <v>Catatan :</v>
          </cell>
        </row>
        <row r="744">
          <cell r="W744" t="str">
            <v>-</v>
          </cell>
        </row>
        <row r="746">
          <cell r="W746" t="str">
            <v>-</v>
          </cell>
        </row>
        <row r="748">
          <cell r="W748" t="str">
            <v>-</v>
          </cell>
        </row>
        <row r="749">
          <cell r="W749" t="str">
            <v>-</v>
          </cell>
        </row>
        <row r="751">
          <cell r="W751" t="str">
            <v>-</v>
          </cell>
        </row>
        <row r="753">
          <cell r="W753" t="str">
            <v>-</v>
          </cell>
        </row>
        <row r="756">
          <cell r="W756" t="str">
            <v>-</v>
          </cell>
        </row>
        <row r="760">
          <cell r="AC760" t="str">
            <v>ACEH BESAR,   22  AGUSTUS  2000</v>
          </cell>
        </row>
        <row r="761">
          <cell r="AC761" t="str">
            <v>CV. MANDIRI KARYA UTAMA</v>
          </cell>
        </row>
        <row r="857">
          <cell r="W857" t="str">
            <v>ANALISA HARGA SATUAN MATA PEMBAYARAN UTAMA</v>
          </cell>
        </row>
        <row r="859">
          <cell r="W859" t="str">
            <v>NAMA PENAWAR</v>
          </cell>
          <cell r="Y859" t="str">
            <v>:</v>
          </cell>
          <cell r="Z859" t="str">
            <v>CV. MANDIRI KARYA UTAMA</v>
          </cell>
        </row>
        <row r="860">
          <cell r="W860" t="str">
            <v>PROYEK</v>
          </cell>
          <cell r="Y860" t="str">
            <v>:</v>
          </cell>
          <cell r="Z860" t="str">
            <v>PENINGKATAN JALAN DAN PENGGANTIAN JEMBATAN DPU CAB. VI ACEH BARAT</v>
          </cell>
        </row>
        <row r="861">
          <cell r="W861" t="str">
            <v>NO. MATA PEMBAYARAN</v>
          </cell>
          <cell r="Y861" t="str">
            <v>:</v>
          </cell>
          <cell r="Z861" t="str">
            <v>6.3(5)</v>
          </cell>
        </row>
        <row r="862">
          <cell r="W862" t="str">
            <v>JENIS PEKERJAAN</v>
          </cell>
          <cell r="Y862" t="str">
            <v>:</v>
          </cell>
          <cell r="Z862" t="str">
            <v>ASPHALT TREATED BASE (ATB)</v>
          </cell>
        </row>
        <row r="863">
          <cell r="W863" t="str">
            <v>SATUAN PEKERJAAN</v>
          </cell>
          <cell r="Y863" t="str">
            <v>:</v>
          </cell>
          <cell r="Z863" t="str">
            <v>m3</v>
          </cell>
        </row>
        <row r="864">
          <cell r="W864" t="str">
            <v>PRODUKSI HARIAN/JAM</v>
          </cell>
          <cell r="Y864" t="str">
            <v>:</v>
          </cell>
        </row>
        <row r="866">
          <cell r="W866" t="str">
            <v>NO.</v>
          </cell>
          <cell r="X866" t="str">
            <v>U  R  A  I  A  N</v>
          </cell>
          <cell r="AA866" t="str">
            <v>SATUAN</v>
          </cell>
          <cell r="AB866" t="str">
            <v>KUANTITAS</v>
          </cell>
          <cell r="AC866" t="str">
            <v>HARGA SATUAN</v>
          </cell>
          <cell r="AD866" t="str">
            <v>JUMLAH HARGA</v>
          </cell>
        </row>
        <row r="867">
          <cell r="AC867" t="str">
            <v>(Rp.)</v>
          </cell>
          <cell r="AD867" t="str">
            <v>(Rp.)</v>
          </cell>
        </row>
        <row r="869">
          <cell r="W869" t="str">
            <v xml:space="preserve">A. </v>
          </cell>
          <cell r="X869" t="str">
            <v xml:space="preserve">  TENAGA KERJA</v>
          </cell>
        </row>
        <row r="870">
          <cell r="W870" t="str">
            <v>1.</v>
          </cell>
          <cell r="X870" t="str">
            <v xml:space="preserve">  Pekerja</v>
          </cell>
          <cell r="AA870" t="str">
            <v>Jam</v>
          </cell>
          <cell r="AB870">
            <v>0.35714285714285715</v>
          </cell>
          <cell r="AC870">
            <v>1700</v>
          </cell>
          <cell r="AD870">
            <v>607.14</v>
          </cell>
        </row>
        <row r="871">
          <cell r="W871" t="str">
            <v>2.</v>
          </cell>
          <cell r="X871" t="str">
            <v xml:space="preserve">  Mandor</v>
          </cell>
          <cell r="AA871" t="str">
            <v>Jam</v>
          </cell>
          <cell r="AB871">
            <v>7.1428571428571425E-2</v>
          </cell>
          <cell r="AC871">
            <v>1900</v>
          </cell>
          <cell r="AD871">
            <v>135.71</v>
          </cell>
        </row>
        <row r="873">
          <cell r="X873" t="str">
            <v/>
          </cell>
        </row>
        <row r="875">
          <cell r="W875" t="str">
            <v>B.</v>
          </cell>
          <cell r="X875" t="str">
            <v xml:space="preserve">  B A H A N</v>
          </cell>
        </row>
        <row r="876">
          <cell r="W876" t="str">
            <v>1.</v>
          </cell>
          <cell r="X876" t="str">
            <v xml:space="preserve">  Agregat Kasar</v>
          </cell>
          <cell r="AA876" t="str">
            <v>m3</v>
          </cell>
          <cell r="AB876">
            <v>0.70299999999999996</v>
          </cell>
          <cell r="AC876">
            <v>50000</v>
          </cell>
          <cell r="AD876">
            <v>35150</v>
          </cell>
        </row>
        <row r="877">
          <cell r="W877" t="str">
            <v>2.</v>
          </cell>
          <cell r="X877" t="str">
            <v xml:space="preserve">  Agregat Halus</v>
          </cell>
          <cell r="AA877" t="str">
            <v>m3</v>
          </cell>
          <cell r="AB877">
            <v>0.53400000000000003</v>
          </cell>
          <cell r="AC877">
            <v>36000</v>
          </cell>
          <cell r="AD877">
            <v>19224</v>
          </cell>
        </row>
        <row r="878">
          <cell r="W878" t="str">
            <v>3.</v>
          </cell>
          <cell r="X878" t="str">
            <v xml:space="preserve">  Filler</v>
          </cell>
          <cell r="AA878" t="str">
            <v>kg</v>
          </cell>
          <cell r="AB878">
            <v>139.19999999999999</v>
          </cell>
          <cell r="AC878">
            <v>350</v>
          </cell>
          <cell r="AD878">
            <v>48720</v>
          </cell>
        </row>
        <row r="879">
          <cell r="W879" t="str">
            <v>4.</v>
          </cell>
          <cell r="X879" t="str">
            <v xml:space="preserve">  Aspal</v>
          </cell>
          <cell r="AA879" t="str">
            <v>kg</v>
          </cell>
          <cell r="AB879">
            <v>157</v>
          </cell>
          <cell r="AC879">
            <v>2375</v>
          </cell>
          <cell r="AD879">
            <v>372875</v>
          </cell>
        </row>
        <row r="882">
          <cell r="W882" t="str">
            <v>C.</v>
          </cell>
          <cell r="X882" t="str">
            <v xml:space="preserve">  PERALATAN</v>
          </cell>
        </row>
        <row r="883">
          <cell r="W883" t="str">
            <v>1.</v>
          </cell>
          <cell r="X883" t="str">
            <v xml:space="preserve">  Wheel Loader</v>
          </cell>
          <cell r="AA883" t="str">
            <v>Jam</v>
          </cell>
          <cell r="AB883">
            <v>2.2445874528905448E-2</v>
          </cell>
          <cell r="AC883">
            <v>61961.891192153329</v>
          </cell>
          <cell r="AD883">
            <v>1390.79</v>
          </cell>
        </row>
        <row r="884">
          <cell r="W884" t="str">
            <v>2.</v>
          </cell>
          <cell r="X884" t="str">
            <v xml:space="preserve">  Asphalt Mixing Plant</v>
          </cell>
          <cell r="AA884" t="str">
            <v>Jam</v>
          </cell>
          <cell r="AB884">
            <v>3.5714285714285712E-2</v>
          </cell>
          <cell r="AC884">
            <v>511690.04100000003</v>
          </cell>
          <cell r="AD884">
            <v>18274.64</v>
          </cell>
        </row>
        <row r="885">
          <cell r="W885" t="str">
            <v>3.</v>
          </cell>
          <cell r="X885" t="str">
            <v xml:space="preserve">  Dump Truck</v>
          </cell>
          <cell r="AA885" t="str">
            <v>Jam</v>
          </cell>
          <cell r="AB885">
            <v>1.19628125</v>
          </cell>
          <cell r="AC885">
            <v>41722.179083333336</v>
          </cell>
          <cell r="AD885">
            <v>49911.46</v>
          </cell>
        </row>
        <row r="886">
          <cell r="W886" t="str">
            <v>4.</v>
          </cell>
          <cell r="X886" t="str">
            <v xml:space="preserve">  Asphalt Finisher</v>
          </cell>
          <cell r="AA886" t="str">
            <v>Jam</v>
          </cell>
          <cell r="AB886">
            <v>9.0361454819278014E-2</v>
          </cell>
          <cell r="AC886">
            <v>62576.209076850006</v>
          </cell>
          <cell r="AD886">
            <v>5654.48</v>
          </cell>
        </row>
        <row r="887">
          <cell r="W887" t="str">
            <v>5.</v>
          </cell>
          <cell r="X887" t="str">
            <v xml:space="preserve">  Tandem Roller</v>
          </cell>
          <cell r="AA887" t="str">
            <v>Jam</v>
          </cell>
          <cell r="AB887">
            <v>2.5100401606425699E-2</v>
          </cell>
          <cell r="AC887">
            <v>24118.531999999999</v>
          </cell>
          <cell r="AD887">
            <v>605.38</v>
          </cell>
        </row>
        <row r="888">
          <cell r="W888" t="str">
            <v>6.</v>
          </cell>
          <cell r="X888" t="str">
            <v xml:space="preserve">  Tyred Roller</v>
          </cell>
          <cell r="AA888" t="str">
            <v>Jam</v>
          </cell>
          <cell r="AB888">
            <v>3.543586109142452E-2</v>
          </cell>
          <cell r="AC888">
            <v>33940.980355555555</v>
          </cell>
          <cell r="AD888">
            <v>1202.73</v>
          </cell>
        </row>
        <row r="889">
          <cell r="W889" t="str">
            <v>7.</v>
          </cell>
          <cell r="X889" t="str">
            <v xml:space="preserve">  Alat Bantu</v>
          </cell>
          <cell r="AA889" t="str">
            <v>Jam</v>
          </cell>
          <cell r="AB889">
            <v>1</v>
          </cell>
          <cell r="AC889">
            <v>1000</v>
          </cell>
          <cell r="AD889">
            <v>1000</v>
          </cell>
        </row>
        <row r="892">
          <cell r="W892" t="str">
            <v>D.</v>
          </cell>
          <cell r="X892" t="str">
            <v xml:space="preserve">  Jumlah ( A + B + C )</v>
          </cell>
          <cell r="AD892">
            <v>554751.32999999996</v>
          </cell>
        </row>
        <row r="893">
          <cell r="W893" t="str">
            <v>E.</v>
          </cell>
          <cell r="X893" t="str">
            <v xml:space="preserve">  Biaya Umum dan Keuntungan = ( 10 % x D )</v>
          </cell>
          <cell r="AD893">
            <v>55475.13</v>
          </cell>
        </row>
        <row r="894">
          <cell r="W894" t="str">
            <v>F.</v>
          </cell>
          <cell r="X894" t="str">
            <v xml:space="preserve">  Harga Satuan ( D + E )</v>
          </cell>
          <cell r="AD894">
            <v>610226.46</v>
          </cell>
        </row>
        <row r="895">
          <cell r="W895" t="str">
            <v>G.</v>
          </cell>
          <cell r="X895" t="str">
            <v xml:space="preserve">  DIBULATKAN</v>
          </cell>
          <cell r="AD895">
            <v>610226</v>
          </cell>
        </row>
        <row r="897">
          <cell r="W897" t="str">
            <v>Catatan :</v>
          </cell>
        </row>
        <row r="898">
          <cell r="W898" t="str">
            <v>-</v>
          </cell>
        </row>
        <row r="900">
          <cell r="W900" t="str">
            <v>-</v>
          </cell>
        </row>
        <row r="902">
          <cell r="W902" t="str">
            <v>-</v>
          </cell>
        </row>
        <row r="903">
          <cell r="W903" t="str">
            <v>-</v>
          </cell>
        </row>
        <row r="905">
          <cell r="W905" t="str">
            <v>-</v>
          </cell>
        </row>
        <row r="907">
          <cell r="W907" t="str">
            <v>-</v>
          </cell>
        </row>
        <row r="910">
          <cell r="W910" t="str">
            <v>-</v>
          </cell>
        </row>
        <row r="914">
          <cell r="AC914" t="str">
            <v>ACEH BESAR,   22  AGUSTUS  2000</v>
          </cell>
        </row>
        <row r="915">
          <cell r="AC915" t="str">
            <v>CV. MANDIRI KARYA UTAMA</v>
          </cell>
        </row>
        <row r="937">
          <cell r="W937" t="str">
            <v>ANALISA HARGA SATUAN MATA PEMBAYARAN UTAMA</v>
          </cell>
        </row>
        <row r="939">
          <cell r="W939" t="str">
            <v>NAMA PENAWAR</v>
          </cell>
          <cell r="Y939" t="str">
            <v>:</v>
          </cell>
          <cell r="Z939" t="str">
            <v>CV. MANDIRI KARYA UTAMA</v>
          </cell>
        </row>
        <row r="940">
          <cell r="W940" t="str">
            <v>PROYEK</v>
          </cell>
          <cell r="Y940" t="str">
            <v>:</v>
          </cell>
          <cell r="Z940" t="str">
            <v>PENINGKATAN JALAN DAN PENGGANTIAN JEMBATAN DPU CAB. VI ACEH BARAT</v>
          </cell>
        </row>
        <row r="941">
          <cell r="W941" t="str">
            <v>NO. MATA PEMBAYARAN</v>
          </cell>
          <cell r="Y941" t="str">
            <v>:</v>
          </cell>
          <cell r="Z941" t="str">
            <v>6.3 (4)</v>
          </cell>
        </row>
        <row r="942">
          <cell r="W942" t="str">
            <v>JENIS PEKERJAAN</v>
          </cell>
          <cell r="Y942" t="str">
            <v>:</v>
          </cell>
          <cell r="Z942" t="str">
            <v>Lapis Permukaan : AC</v>
          </cell>
        </row>
        <row r="943">
          <cell r="W943" t="str">
            <v>SATUAN PEKERJAAN</v>
          </cell>
          <cell r="Y943" t="str">
            <v>:</v>
          </cell>
          <cell r="Z943" t="str">
            <v>m2</v>
          </cell>
        </row>
        <row r="944">
          <cell r="W944" t="str">
            <v>PRODUKSI HARIAN/JAM</v>
          </cell>
          <cell r="Y944" t="str">
            <v>:</v>
          </cell>
        </row>
        <row r="946">
          <cell r="W946" t="str">
            <v>NO.</v>
          </cell>
          <cell r="X946" t="str">
            <v>U  R  A  I  A  N</v>
          </cell>
          <cell r="AA946" t="str">
            <v>SATUAN</v>
          </cell>
          <cell r="AB946" t="str">
            <v>KUANTITAS</v>
          </cell>
          <cell r="AC946" t="str">
            <v>HARGA SATUAN</v>
          </cell>
          <cell r="AD946" t="str">
            <v>JUMLAH HARGA</v>
          </cell>
        </row>
        <row r="947">
          <cell r="AC947" t="str">
            <v>(Rp.)</v>
          </cell>
          <cell r="AD947" t="str">
            <v>(Rp.)</v>
          </cell>
        </row>
        <row r="949">
          <cell r="W949" t="str">
            <v xml:space="preserve">A. </v>
          </cell>
          <cell r="X949" t="str">
            <v xml:space="preserve">  TENAGA KERJA</v>
          </cell>
        </row>
        <row r="950">
          <cell r="W950" t="str">
            <v>1.</v>
          </cell>
          <cell r="X950" t="str">
            <v xml:space="preserve">  Pekerja</v>
          </cell>
          <cell r="AA950" t="str">
            <v>Jam</v>
          </cell>
          <cell r="AB950">
            <v>3.8300000000000001E-2</v>
          </cell>
          <cell r="AC950">
            <v>1700</v>
          </cell>
          <cell r="AD950">
            <v>65.11</v>
          </cell>
        </row>
        <row r="951">
          <cell r="W951" t="str">
            <v>2.</v>
          </cell>
          <cell r="X951" t="str">
            <v xml:space="preserve">  Mandor</v>
          </cell>
          <cell r="AA951" t="str">
            <v>Jam</v>
          </cell>
          <cell r="AB951">
            <v>3.8E-3</v>
          </cell>
          <cell r="AC951">
            <v>1900</v>
          </cell>
          <cell r="AD951">
            <v>7.22</v>
          </cell>
        </row>
        <row r="953">
          <cell r="X953" t="str">
            <v/>
          </cell>
        </row>
        <row r="955">
          <cell r="W955" t="str">
            <v>B.</v>
          </cell>
          <cell r="X955" t="str">
            <v xml:space="preserve">  B A H A N</v>
          </cell>
        </row>
        <row r="956">
          <cell r="W956" t="str">
            <v>1.</v>
          </cell>
          <cell r="X956" t="str">
            <v xml:space="preserve">  Agregat Kasar</v>
          </cell>
          <cell r="AA956" t="str">
            <v>m3</v>
          </cell>
          <cell r="AB956">
            <v>3.3600000000000005E-2</v>
          </cell>
          <cell r="AC956">
            <v>50000</v>
          </cell>
          <cell r="AD956">
            <v>1680</v>
          </cell>
        </row>
        <row r="957">
          <cell r="W957" t="str">
            <v>2.</v>
          </cell>
          <cell r="X957" t="str">
            <v xml:space="preserve">  Agregat Halus</v>
          </cell>
          <cell r="AA957" t="str">
            <v>m3</v>
          </cell>
          <cell r="AB957">
            <v>1.49E-2</v>
          </cell>
          <cell r="AC957">
            <v>36000</v>
          </cell>
          <cell r="AD957">
            <v>536.4</v>
          </cell>
        </row>
        <row r="958">
          <cell r="W958" t="str">
            <v>3.</v>
          </cell>
          <cell r="X958" t="str">
            <v xml:space="preserve">  Filler</v>
          </cell>
          <cell r="AA958" t="str">
            <v>kg</v>
          </cell>
          <cell r="AB958">
            <v>4.8014999999999999</v>
          </cell>
          <cell r="AC958">
            <v>350</v>
          </cell>
          <cell r="AD958">
            <v>1680.53</v>
          </cell>
        </row>
        <row r="959">
          <cell r="W959" t="str">
            <v>4.</v>
          </cell>
          <cell r="X959" t="str">
            <v xml:space="preserve">  Aspal</v>
          </cell>
          <cell r="AA959" t="str">
            <v>kg</v>
          </cell>
          <cell r="AB959">
            <v>6.6150000000000002</v>
          </cell>
          <cell r="AC959">
            <v>2375</v>
          </cell>
          <cell r="AD959">
            <v>15710.63</v>
          </cell>
        </row>
        <row r="962">
          <cell r="W962" t="str">
            <v>C.</v>
          </cell>
          <cell r="X962" t="str">
            <v xml:space="preserve">  PERALATAN</v>
          </cell>
        </row>
        <row r="963">
          <cell r="W963" t="str">
            <v>1.</v>
          </cell>
          <cell r="X963" t="str">
            <v xml:space="preserve">  Wheel Loader</v>
          </cell>
          <cell r="AA963" t="str">
            <v>Jam</v>
          </cell>
          <cell r="AB963">
            <v>1E-3</v>
          </cell>
          <cell r="AC963">
            <v>61961.891192153329</v>
          </cell>
          <cell r="AD963">
            <v>61.96</v>
          </cell>
        </row>
        <row r="964">
          <cell r="W964" t="str">
            <v>2.</v>
          </cell>
          <cell r="X964" t="str">
            <v xml:space="preserve">  Asphalt Mixing Plant</v>
          </cell>
          <cell r="AA964" t="str">
            <v>Jam</v>
          </cell>
          <cell r="AB964">
            <v>1.5E-3</v>
          </cell>
          <cell r="AC964">
            <v>511690.04100000003</v>
          </cell>
          <cell r="AD964">
            <v>767.54</v>
          </cell>
        </row>
        <row r="965">
          <cell r="W965" t="str">
            <v>3.</v>
          </cell>
          <cell r="X965" t="str">
            <v xml:space="preserve">  Genset</v>
          </cell>
          <cell r="AA965" t="str">
            <v>Jam</v>
          </cell>
          <cell r="AB965">
            <v>1E-3</v>
          </cell>
          <cell r="AC965">
            <v>63202.772222222222</v>
          </cell>
          <cell r="AD965">
            <v>63.2</v>
          </cell>
        </row>
        <row r="966">
          <cell r="W966" t="str">
            <v>4.</v>
          </cell>
          <cell r="X966" t="str">
            <v xml:space="preserve">  Dump Truck</v>
          </cell>
          <cell r="AA966" t="str">
            <v>Jam</v>
          </cell>
          <cell r="AB966">
            <v>1.2200000000000001E-2</v>
          </cell>
          <cell r="AC966">
            <v>41722.179083333336</v>
          </cell>
          <cell r="AD966">
            <v>509.01</v>
          </cell>
        </row>
        <row r="967">
          <cell r="W967" t="str">
            <v>5.</v>
          </cell>
          <cell r="X967" t="str">
            <v xml:space="preserve">  Asphalt Finisher</v>
          </cell>
          <cell r="AA967" t="str">
            <v>Jam</v>
          </cell>
          <cell r="AB967">
            <v>2.4000000000000002E-3</v>
          </cell>
          <cell r="AC967">
            <v>62576.209076850006</v>
          </cell>
          <cell r="AD967">
            <v>150.18</v>
          </cell>
        </row>
        <row r="968">
          <cell r="W968" t="str">
            <v>6.</v>
          </cell>
          <cell r="X968" t="str">
            <v xml:space="preserve">  Tandem Roller</v>
          </cell>
          <cell r="AA968" t="str">
            <v>Jam</v>
          </cell>
          <cell r="AB968">
            <v>1E-3</v>
          </cell>
          <cell r="AC968">
            <v>24118.531999999999</v>
          </cell>
          <cell r="AD968">
            <v>24.12</v>
          </cell>
        </row>
        <row r="969">
          <cell r="W969" t="str">
            <v>7.</v>
          </cell>
          <cell r="X969" t="str">
            <v xml:space="preserve">  Pneumatic Tyred Roller</v>
          </cell>
          <cell r="AA969" t="str">
            <v>Jam</v>
          </cell>
          <cell r="AB969">
            <v>1E-3</v>
          </cell>
          <cell r="AC969">
            <v>33940.980355555555</v>
          </cell>
          <cell r="AD969">
            <v>33.94</v>
          </cell>
        </row>
        <row r="970">
          <cell r="W970" t="str">
            <v>8.</v>
          </cell>
          <cell r="X970" t="str">
            <v xml:space="preserve">  Alat Bantu</v>
          </cell>
          <cell r="AA970" t="str">
            <v>Jam</v>
          </cell>
          <cell r="AB970">
            <v>1</v>
          </cell>
          <cell r="AC970">
            <v>100</v>
          </cell>
          <cell r="AD970">
            <v>100</v>
          </cell>
        </row>
        <row r="972">
          <cell r="W972" t="str">
            <v>D.</v>
          </cell>
          <cell r="X972" t="str">
            <v xml:space="preserve">  Jumlah ( A + B + C )</v>
          </cell>
          <cell r="AD972">
            <v>21389.839999999997</v>
          </cell>
        </row>
        <row r="973">
          <cell r="W973" t="str">
            <v>E.</v>
          </cell>
          <cell r="X973" t="str">
            <v xml:space="preserve">  Biaya Umum dan Keuntungan = ( 10 % x D )</v>
          </cell>
          <cell r="AD973">
            <v>2138.98</v>
          </cell>
        </row>
        <row r="974">
          <cell r="W974" t="str">
            <v>F.</v>
          </cell>
          <cell r="X974" t="str">
            <v xml:space="preserve">  Harga Satuan ( D + E )</v>
          </cell>
          <cell r="AD974">
            <v>23528.819999999996</v>
          </cell>
        </row>
        <row r="975">
          <cell r="W975" t="str">
            <v>G.</v>
          </cell>
          <cell r="X975" t="str">
            <v xml:space="preserve">  D i b u l a t k a n</v>
          </cell>
          <cell r="AD975">
            <v>23529</v>
          </cell>
        </row>
        <row r="977">
          <cell r="W977" t="str">
            <v>Catatan :</v>
          </cell>
        </row>
        <row r="978">
          <cell r="W978" t="str">
            <v>-</v>
          </cell>
          <cell r="X978" t="str">
            <v>|Satuan dapat berdasarkan atas jam operasi untuk tenaga kerja dan peralatan, volume dan / atau</v>
          </cell>
        </row>
        <row r="979">
          <cell r="X979" t="str">
            <v>|ukuran berat untuk bahan-bahan.</v>
          </cell>
        </row>
        <row r="980">
          <cell r="W980" t="str">
            <v>-</v>
          </cell>
          <cell r="X980" t="str">
            <v>|Kuantitas satuan adalah kuantitas setiap komponen untuk menyelesaikan atau satuan pekerjaan</v>
          </cell>
        </row>
        <row r="981">
          <cell r="X981" t="str">
            <v>|dari nomor mata pembayaran.</v>
          </cell>
        </row>
        <row r="982">
          <cell r="W982" t="str">
            <v>-</v>
          </cell>
          <cell r="X982" t="str">
            <v>|Biaya Satuan sudah termasuk pengeluaran untuk seluruh pajak yang berkaitan (tetapi tidak termasuk</v>
          </cell>
        </row>
        <row r="983">
          <cell r="X983" t="str">
            <v>|PPN yang dibayarkan dari Kontrak) dan biaya-biaya lainnya.</v>
          </cell>
        </row>
        <row r="984">
          <cell r="W984" t="str">
            <v>-</v>
          </cell>
          <cell r="X984" t="str">
            <v>|Harga Satuan yang diajukan Peserta Lelang harus mencakup seluruh tambahan tenaga kerja,</v>
          </cell>
        </row>
        <row r="985">
          <cell r="X985" t="str">
            <v>|bahan, peralatan atau kerugian yang mungkin diperlukan untuk menyelesaikan pekerjaan sesuai</v>
          </cell>
        </row>
        <row r="986">
          <cell r="X986" t="str">
            <v>|dengan Spesifikasi dan Gambar.</v>
          </cell>
        </row>
        <row r="987">
          <cell r="W987" t="str">
            <v>-</v>
          </cell>
          <cell r="X987" t="str">
            <v>|Koefisien bahan tidak boleh diubah.</v>
          </cell>
        </row>
        <row r="988">
          <cell r="W988" t="str">
            <v>-</v>
          </cell>
          <cell r="X988" t="str">
            <v>|Jenis tenaga kerja dan peralatan dapat disesuaikan dengan Metode Pelaksanaan yang digunakan.</v>
          </cell>
        </row>
        <row r="991">
          <cell r="AC991">
            <v>0</v>
          </cell>
        </row>
        <row r="992">
          <cell r="AC992">
            <v>0</v>
          </cell>
        </row>
        <row r="1103">
          <cell r="X1103" t="str">
            <v xml:space="preserve">  Motor Grader</v>
          </cell>
          <cell r="AA1103" t="str">
            <v>Jam</v>
          </cell>
          <cell r="AB1103">
            <v>42</v>
          </cell>
          <cell r="AC1103">
            <v>70925.908490275557</v>
          </cell>
          <cell r="AD1103">
            <v>2978888.16</v>
          </cell>
        </row>
        <row r="1104">
          <cell r="X1104" t="str">
            <v xml:space="preserve">  Dump Truck</v>
          </cell>
          <cell r="AA1104" t="str">
            <v>Jam</v>
          </cell>
          <cell r="AB1104">
            <v>21</v>
          </cell>
          <cell r="AC1104">
            <v>41722.179083333336</v>
          </cell>
          <cell r="AD1104">
            <v>876165.76</v>
          </cell>
        </row>
        <row r="1107">
          <cell r="W1107" t="str">
            <v>A.</v>
          </cell>
          <cell r="X1107" t="str">
            <v xml:space="preserve">  JUMLAH ( I + II + III )</v>
          </cell>
          <cell r="AD1107">
            <v>8185053.9199999999</v>
          </cell>
        </row>
        <row r="1108">
          <cell r="W1108" t="str">
            <v>B.</v>
          </cell>
          <cell r="X1108" t="str">
            <v xml:space="preserve">  BIAYA UMUM DAN KEUNTUNGAN = ( 10 % x A )</v>
          </cell>
          <cell r="AD1108">
            <v>818505.39199999999</v>
          </cell>
        </row>
        <row r="1109">
          <cell r="W1109" t="str">
            <v>C.</v>
          </cell>
          <cell r="X1109" t="str">
            <v xml:space="preserve">  HARGA LUMPSUM TOTAL = ( A + B )</v>
          </cell>
          <cell r="AD1109">
            <v>9003559.311999999</v>
          </cell>
        </row>
        <row r="1110">
          <cell r="W1110" t="str">
            <v>D.</v>
          </cell>
          <cell r="X1110" t="str">
            <v xml:space="preserve">  HARGA LUMPSUM/BULAN UNTUK 3 BULAN PERTAMA = C / 8</v>
          </cell>
          <cell r="AD1110">
            <v>1125444.9139999999</v>
          </cell>
        </row>
        <row r="1111">
          <cell r="W1111" t="str">
            <v>E.</v>
          </cell>
          <cell r="X1111" t="str">
            <v xml:space="preserve">  HARGA LUMPSUM/BULAN UNTUK SISANYA SELAMA MASA PELAKSANAAN</v>
          </cell>
          <cell r="AD1111">
            <v>5627224.5699999994</v>
          </cell>
        </row>
        <row r="1112">
          <cell r="X1112" t="str">
            <v xml:space="preserve">  = 5/8 x C/( MASA PELAKSANAAN - 3 )</v>
          </cell>
        </row>
        <row r="1114">
          <cell r="W1114" t="str">
            <v>Catatan :</v>
          </cell>
        </row>
        <row r="1115">
          <cell r="W1115" t="str">
            <v>-</v>
          </cell>
          <cell r="X1115" t="str">
            <v>|Kuantitas-kuantitas yang dicantumkan harus diperkirakan oleh Peserta lelang.</v>
          </cell>
        </row>
        <row r="1116">
          <cell r="W1116" t="str">
            <v>-</v>
          </cell>
          <cell r="X1116" t="str">
            <v>|Harga Lump Sum yang diajukan Peserta lelang harus mencakup seluruh pajak yang berkaitan (tetapi tidak</v>
          </cell>
        </row>
        <row r="1117">
          <cell r="X1117" t="str">
            <v>|termasuk PPN yang dibayarkan dari Kontrak), bahan-bahan tambahan, tenaga kerja atau peralatan</v>
          </cell>
        </row>
        <row r="1118">
          <cell r="X1118" t="str">
            <v>|yang mungkin diperlukan.</v>
          </cell>
        </row>
        <row r="1119">
          <cell r="W1119" t="str">
            <v>-</v>
          </cell>
          <cell r="X1119" t="str">
            <v>|Mata Pekerjaan dan Kuantitas yang ditunjukkan dalam Analisa Harga di atas adalah perkiraan Peserta lelang</v>
          </cell>
        </row>
        <row r="1120">
          <cell r="X1120" t="str">
            <v>|semata-mata untuk menjadi dasar penetapan Mata Pembayaran Pekerjaan Pemeliharaan Rutin ini dan</v>
          </cell>
        </row>
        <row r="1121">
          <cell r="X1121" t="str">
            <v>|tidak perlu menggambarkan kebutuhan pekerjaan yang sesungguhnya. Pembayaran kepada Kontraktor</v>
          </cell>
        </row>
        <row r="1122">
          <cell r="X1122" t="str">
            <v>|berdasarkan kewajibannya untuk memelihara kondisi jalan agar tetap memuaskan sepanjang waktu</v>
          </cell>
        </row>
        <row r="1123">
          <cell r="X1123" t="str">
            <v>|sebagaimana ditentukan dalam Spesifikasi dan tidak perlu dikaitkan dengan kuantitas yang ditunjukkan</v>
          </cell>
        </row>
        <row r="1124">
          <cell r="X1124" t="str">
            <v>|dalam Analisa Harganya.</v>
          </cell>
        </row>
        <row r="1125">
          <cell r="W1125" t="str">
            <v>-</v>
          </cell>
          <cell r="X1125" t="str">
            <v>|Meskipun Analisa Harga di atas ditentukan untuk Masa Pelaksanaan, Kontraktor juga bertanggung jawab</v>
          </cell>
        </row>
        <row r="1126">
          <cell r="X1126" t="str">
            <v>|untuk Pekerjaan Pemeliharaan Rutin selama Masa Pemeliharaan sesuai dengan Spesifikasi. Namun</v>
          </cell>
        </row>
        <row r="1127">
          <cell r="X1127" t="str">
            <v>|demikian, tidak ada pembayaran terpisah untuk Pekerjaan Pemeliharaan Rutin selama Masa Pemeliharaan</v>
          </cell>
        </row>
        <row r="1128">
          <cell r="X1128" t="str">
            <v>|tersebut, sedangkan biaya yang dikeluarkan untuk Pekerjaan itu dianggap sudah termasuk dalam</v>
          </cell>
        </row>
        <row r="1129">
          <cell r="X1129" t="str">
            <v>|Harga-harga Satuan yang berkaitan.</v>
          </cell>
        </row>
        <row r="1136">
          <cell r="AC1136">
            <v>0</v>
          </cell>
        </row>
        <row r="1137">
          <cell r="AC1137">
            <v>0</v>
          </cell>
        </row>
        <row r="1143">
          <cell r="AC1143">
            <v>0</v>
          </cell>
        </row>
        <row r="1144">
          <cell r="AC1144">
            <v>0</v>
          </cell>
        </row>
        <row r="1150">
          <cell r="W1150" t="str">
            <v>LAMPIRAN  2(b)-4  PENAWARAN</v>
          </cell>
        </row>
        <row r="1151">
          <cell r="W1151" t="str">
            <v>( Lampiran ini dipergunakan semata-mata untuk Evaluasi Penawaran )</v>
          </cell>
        </row>
        <row r="1153">
          <cell r="W1153" t="str">
            <v>ANALISA HARGA LUMP SUM</v>
          </cell>
        </row>
        <row r="1154">
          <cell r="W1154" t="str">
            <v>UNTUK PEKERJAAN PEMELIHARAAN RUTIN</v>
          </cell>
        </row>
        <row r="1157">
          <cell r="W1157" t="str">
            <v>NAMA PENAWAR</v>
          </cell>
          <cell r="Z1157" t="str">
            <v>CV. MANDIRI KARYA UTAMA</v>
          </cell>
        </row>
        <row r="1158">
          <cell r="W1158" t="str">
            <v>PROYEK</v>
          </cell>
          <cell r="Z1158" t="str">
            <v>: 10.1(4)</v>
          </cell>
        </row>
        <row r="1159">
          <cell r="W1159" t="str">
            <v>NO. MATA PEMBAYARAN</v>
          </cell>
          <cell r="Z1159" t="str">
            <v>: Pemeliharaan Rutin terhadap Perlengkapan Jalan</v>
          </cell>
        </row>
        <row r="1160">
          <cell r="W1160" t="str">
            <v>JENIS PEKERJAAN</v>
          </cell>
          <cell r="Z1160" t="str">
            <v>: Lump Sum/Bulan</v>
          </cell>
        </row>
        <row r="1162">
          <cell r="AC1162" t="str">
            <v>BIAYA</v>
          </cell>
          <cell r="AD1162" t="str">
            <v>JUMLAH</v>
          </cell>
        </row>
        <row r="1163">
          <cell r="W1163" t="str">
            <v>NO</v>
          </cell>
          <cell r="X1163" t="str">
            <v>U R A I A N</v>
          </cell>
          <cell r="AA1163" t="str">
            <v>SATUAN</v>
          </cell>
          <cell r="AB1163" t="str">
            <v>KUANTITAS</v>
          </cell>
          <cell r="AC1163" t="str">
            <v>SATUAN</v>
          </cell>
          <cell r="AD1163" t="str">
            <v>HARGA</v>
          </cell>
        </row>
        <row r="1164">
          <cell r="AC1164" t="str">
            <v>(Rp.)</v>
          </cell>
          <cell r="AD1164" t="str">
            <v>(Rp.)</v>
          </cell>
        </row>
        <row r="1166">
          <cell r="W1166" t="str">
            <v>I.</v>
          </cell>
          <cell r="X1166" t="str">
            <v xml:space="preserve">  Bahan-bahan :</v>
          </cell>
        </row>
        <row r="1167">
          <cell r="X1167" t="str">
            <v xml:space="preserve">  Umum</v>
          </cell>
          <cell r="AA1167" t="str">
            <v>Ls</v>
          </cell>
          <cell r="AB1167">
            <v>1</v>
          </cell>
          <cell r="AC1167">
            <v>1000000</v>
          </cell>
          <cell r="AD1167">
            <v>1000000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 val="Profil"/>
    </sheetNames>
    <sheetDataSet>
      <sheetData sheetId="0">
        <row r="1">
          <cell r="B1" t="str">
            <v>PEMELIHARAAN BERKALA JALAN KAPTEN SUMARSONO</v>
          </cell>
        </row>
      </sheetData>
      <sheetData sheetId="1">
        <row r="3">
          <cell r="B3" t="str">
            <v>REKAPITULASI</v>
          </cell>
        </row>
      </sheetData>
      <sheetData sheetId="2"/>
      <sheetData sheetId="3"/>
      <sheetData sheetId="4"/>
      <sheetData sheetId="5"/>
      <sheetData sheetId="6">
        <row r="13">
          <cell r="F13" t="str">
            <v>PERKIRAAN</v>
          </cell>
        </row>
      </sheetData>
      <sheetData sheetId="7"/>
      <sheetData sheetId="8"/>
      <sheetData sheetId="9"/>
      <sheetData sheetId="10">
        <row r="1">
          <cell r="A1" t="str">
            <v>INFORMASI  UMUM</v>
          </cell>
        </row>
      </sheetData>
      <sheetData sheetId="11">
        <row r="6">
          <cell r="A6" t="str">
            <v>No. Mata Pembayaran</v>
          </cell>
        </row>
      </sheetData>
      <sheetData sheetId="12">
        <row r="7">
          <cell r="A7" t="str">
            <v>No. Mata Pembayaran</v>
          </cell>
        </row>
      </sheetData>
      <sheetData sheetId="13"/>
      <sheetData sheetId="14">
        <row r="6">
          <cell r="A6" t="str">
            <v>No. Mata Pembayaran</v>
          </cell>
        </row>
      </sheetData>
      <sheetData sheetId="15">
        <row r="1">
          <cell r="A1" t="str">
            <v>ITEM PEMBAYARAN NO.</v>
          </cell>
        </row>
      </sheetData>
      <sheetData sheetId="16">
        <row r="1">
          <cell r="A1" t="str">
            <v>ITEM PEMBAYARAN NO.</v>
          </cell>
        </row>
      </sheetData>
      <sheetData sheetId="17"/>
      <sheetData sheetId="18">
        <row r="1">
          <cell r="A1" t="str">
            <v>ITEM PEMBAYARAN NO.</v>
          </cell>
        </row>
      </sheetData>
      <sheetData sheetId="19">
        <row r="1">
          <cell r="A1" t="str">
            <v>ITEM PEMBAYARAN No.</v>
          </cell>
        </row>
      </sheetData>
      <sheetData sheetId="20"/>
      <sheetData sheetId="21"/>
      <sheetData sheetId="22"/>
      <sheetData sheetId="23"/>
      <sheetData sheetId="24">
        <row r="1">
          <cell r="A1" t="str">
            <v>ITEM PEMBAYARAN</v>
          </cell>
        </row>
      </sheetData>
      <sheetData sheetId="25"/>
      <sheetData sheetId="26"/>
      <sheetData sheetId="27">
        <row r="1">
          <cell r="A1" t="str">
            <v>DAFTAR</v>
          </cell>
        </row>
      </sheetData>
      <sheetData sheetId="28">
        <row r="1">
          <cell r="A1" t="str">
            <v>URAIAN ANALISA ALAT</v>
          </cell>
        </row>
        <row r="66">
          <cell r="BP66" t="str">
            <v xml:space="preserve"> Alat Baru</v>
          </cell>
        </row>
        <row r="67">
          <cell r="BP67">
            <v>96000000</v>
          </cell>
        </row>
        <row r="126">
          <cell r="BP126" t="str">
            <v xml:space="preserve"> Alat Baru</v>
          </cell>
        </row>
        <row r="127">
          <cell r="BP127">
            <v>81600000</v>
          </cell>
        </row>
      </sheetData>
      <sheetData sheetId="29">
        <row r="1">
          <cell r="A1" t="str">
            <v>URAIAN ANALISA ALAT</v>
          </cell>
        </row>
      </sheetData>
      <sheetData sheetId="3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Q"/>
      <sheetName val="ANALISA"/>
      <sheetName val="HARGA BAHAN"/>
      <sheetName val="CH"/>
      <sheetName val="Analisa HSP"/>
      <sheetName val="LS-Rutin"/>
    </sheetNames>
    <sheetDataSet>
      <sheetData sheetId="0"/>
      <sheetData sheetId="1"/>
      <sheetData sheetId="2">
        <row r="108">
          <cell r="G108">
            <v>88823.5</v>
          </cell>
        </row>
      </sheetData>
      <sheetData sheetId="3">
        <row r="21">
          <cell r="F21">
            <v>15500</v>
          </cell>
        </row>
      </sheetData>
      <sheetData sheetId="4" refreshError="1"/>
      <sheetData sheetId="5" refreshError="1"/>
      <sheetData sheetId="6"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1"/>
      <sheetName val="ALAT"/>
      <sheetName val="H.SAT"/>
      <sheetName val="MOS"/>
      <sheetName val="DIV.2"/>
      <sheetName val="DIV.3"/>
      <sheetName val="DIV.4"/>
      <sheetName val="DIV.5"/>
      <sheetName val="DEV.6"/>
      <sheetName val="DEV.7"/>
      <sheetName val="DEV.8"/>
      <sheetName val="DIV.10"/>
      <sheetName val="MIX"/>
      <sheetName val="BOQ"/>
      <sheetName val="SRT"/>
      <sheetName val="SUB"/>
      <sheetName val="JAD"/>
      <sheetName val="PERAL"/>
      <sheetName val="STAF"/>
      <sheetName val="DAT"/>
      <sheetName val="DAF"/>
      <sheetName val="DMPU"/>
      <sheetName val="SAMP"/>
      <sheetName val="DIV_1"/>
      <sheetName val="HLT LSR"/>
      <sheetName val="D7"/>
      <sheetName val="DAFIS"/>
      <sheetName val="PENGESAHAN"/>
      <sheetName val="1.COVER"/>
      <sheetName val="2.DESKRIPSI"/>
      <sheetName val="3.BOQ "/>
      <sheetName val="4. LABA-RUGI"/>
      <sheetName val="5.AHS"/>
      <sheetName val="6.INDIRECT"/>
      <sheetName val="7.REKAP"/>
      <sheetName val="8.DAFT HRG"/>
      <sheetName val="9.1 SCH INT"/>
      <sheetName val="9.2 SCH MAT (lama)"/>
      <sheetName val="9.2 SCH MAT (Rupiah)"/>
      <sheetName val="9.2 SCH MAT (Volume)"/>
      <sheetName val="9.3 SCH ALAT (lama)"/>
      <sheetName val="9.3 SCH ALAT (Rupiah)"/>
      <sheetName val="9.3 SCH ALAT (Volume)"/>
      <sheetName val="9.4 SCH SUB"/>
      <sheetName val="9.5 SCH UPAH (Lama)"/>
      <sheetName val="9.5 SCH UPAH (Rupiah)"/>
      <sheetName val="9.5 SCH UPAH (Volume)"/>
      <sheetName val="10..CASHFLOW"/>
      <sheetName val="11. STR ORG"/>
      <sheetName val="Lampiran--&gt;"/>
      <sheetName val="Sketsa Lokasi"/>
      <sheetName val="Produktivitas Alat"/>
      <sheetName val="Mobilisasi"/>
      <sheetName val="Quarry"/>
      <sheetName val="Rencana Box Culvert"/>
      <sheetName val="Astek Proyek"/>
      <sheetName val="Personil"/>
      <sheetName val="EQP"/>
      <sheetName val="Cost Code "/>
      <sheetName val="Typi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si"/>
      <sheetName val="De-Mobil"/>
      <sheetName val="QUARRY"/>
      <sheetName val="Agregat"/>
      <sheetName val="Alat"/>
      <sheetName val="UBH"/>
      <sheetName val="Urai.Analisa"/>
      <sheetName val="Anal"/>
      <sheetName val="Anal - SNI"/>
      <sheetName val="Uraian BOQ"/>
      <sheetName val="RAB Udara"/>
      <sheetName val="Rab Gbang Udra"/>
      <sheetName val="Rkap 1"/>
      <sheetName val="Scheedu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000000"/>
      <sheetName val="Perhitungan Besi"/>
      <sheetName val="DAFTAR BESI KANAL C SIKU"/>
      <sheetName val="DAFTAR  BESI IWF"/>
      <sheetName val="Harsat Upah"/>
      <sheetName val="Harsat Bahan"/>
      <sheetName val="Harsat Pekerjaan"/>
      <sheetName val="Analisa"/>
    </sheetNames>
    <sheetDataSet>
      <sheetData sheetId="0" refreshError="1"/>
      <sheetData sheetId="1" refreshError="1"/>
      <sheetData sheetId="2" refreshError="1"/>
      <sheetData sheetId="3" refreshError="1"/>
      <sheetData sheetId="4" refreshError="1"/>
      <sheetData sheetId="5"/>
      <sheetData sheetId="6">
        <row r="286">
          <cell r="E286">
            <v>110500</v>
          </cell>
        </row>
      </sheetData>
      <sheetData sheetId="7" refreshError="1"/>
      <sheetData sheetId="8"/>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B&amp;Q"/>
      <sheetName val="RAB"/>
      <sheetName val="anaK"/>
      <sheetName val="Lamp.Upah&amp;Biaya"/>
      <sheetName val="Lamp.ABiaya"/>
      <sheetName val="ANGKUT"/>
      <sheetName val="Upah&amp;Bahan"/>
      <sheetName val="Sket Jrk Angkut"/>
      <sheetName val="Rekap_Biaya"/>
      <sheetName val="Lamp_Upah&amp;Biaya"/>
      <sheetName val="Lamp_ABiaya"/>
      <sheetName val="Sket_Jrk_Angkut"/>
      <sheetName val="Rekap_Biaya1"/>
      <sheetName val="Lamp_Upah&amp;Biaya1"/>
      <sheetName val="Lamp_ABiaya1"/>
      <sheetName val="Sket_Jrk_Angkut1"/>
      <sheetName val="Rekap_Biaya2"/>
      <sheetName val="Lamp_Upah&amp;Biaya2"/>
      <sheetName val="Lamp_ABiaya2"/>
      <sheetName val="Sket_Jrk_Angkut2"/>
      <sheetName val="Rekap_Biaya3"/>
      <sheetName val="Lamp_Upah&amp;Biaya3"/>
      <sheetName val="Lamp_ABiaya3"/>
      <sheetName val="Sket_Jrk_Angku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H15">
            <v>5</v>
          </cell>
        </row>
        <row r="16">
          <cell r="H16">
            <v>6</v>
          </cell>
        </row>
        <row r="17">
          <cell r="H17">
            <v>7</v>
          </cell>
        </row>
        <row r="18">
          <cell r="H18">
            <v>8</v>
          </cell>
        </row>
        <row r="19">
          <cell r="H19">
            <v>9</v>
          </cell>
        </row>
        <row r="20">
          <cell r="H20">
            <v>10</v>
          </cell>
        </row>
        <row r="21">
          <cell r="H21">
            <v>11</v>
          </cell>
        </row>
        <row r="22">
          <cell r="H22">
            <v>12</v>
          </cell>
        </row>
        <row r="23">
          <cell r="H23">
            <v>13</v>
          </cell>
        </row>
        <row r="24">
          <cell r="H24">
            <v>14</v>
          </cell>
        </row>
        <row r="42">
          <cell r="H42">
            <v>65000</v>
          </cell>
        </row>
      </sheetData>
      <sheetData sheetId="8" refreshError="1">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1">
          <cell r="C41">
            <v>30000</v>
          </cell>
        </row>
        <row r="42">
          <cell r="C42">
            <v>32500</v>
          </cell>
        </row>
        <row r="43">
          <cell r="C43">
            <v>57500</v>
          </cell>
        </row>
        <row r="44">
          <cell r="C44">
            <v>33000</v>
          </cell>
        </row>
        <row r="47">
          <cell r="C47">
            <v>60000</v>
          </cell>
        </row>
        <row r="51">
          <cell r="C51">
            <v>135000</v>
          </cell>
        </row>
        <row r="52">
          <cell r="C52">
            <v>60000</v>
          </cell>
        </row>
        <row r="54">
          <cell r="C54">
            <v>426178</v>
          </cell>
        </row>
        <row r="55">
          <cell r="C55">
            <v>456659</v>
          </cell>
        </row>
        <row r="56">
          <cell r="C56">
            <v>24000</v>
          </cell>
        </row>
        <row r="61">
          <cell r="C61">
            <v>8900</v>
          </cell>
        </row>
        <row r="62">
          <cell r="C62">
            <v>29000</v>
          </cell>
        </row>
        <row r="68">
          <cell r="C68">
            <v>7200</v>
          </cell>
        </row>
        <row r="83">
          <cell r="C83">
            <v>3679</v>
          </cell>
        </row>
        <row r="90">
          <cell r="C90">
            <v>990</v>
          </cell>
        </row>
        <row r="100">
          <cell r="C100">
            <v>2200000</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821">
          <cell r="U821" t="e">
            <v>#REF!</v>
          </cell>
        </row>
        <row r="877">
          <cell r="U877" t="e">
            <v>#REF!</v>
          </cell>
        </row>
        <row r="1045">
          <cell r="U1045" t="e">
            <v>#REF!</v>
          </cell>
        </row>
        <row r="1101">
          <cell r="U1101" t="e">
            <v>#REF!</v>
          </cell>
        </row>
        <row r="1157">
          <cell r="U1157" t="e">
            <v>#REF!</v>
          </cell>
        </row>
        <row r="1213">
          <cell r="U1213" t="e">
            <v>#REF!</v>
          </cell>
        </row>
        <row r="1269">
          <cell r="U1269" t="e">
            <v>#REF!</v>
          </cell>
        </row>
        <row r="1325">
          <cell r="U1325" t="e">
            <v>#REF!</v>
          </cell>
        </row>
        <row r="1381">
          <cell r="U1381" t="e">
            <v>#REF!</v>
          </cell>
        </row>
        <row r="1493">
          <cell r="U1493">
            <v>45329</v>
          </cell>
        </row>
        <row r="1549">
          <cell r="U1549" t="e">
            <v>#REF!</v>
          </cell>
        </row>
        <row r="1612">
          <cell r="U1612" t="e">
            <v>#REF!</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f-isi"/>
      <sheetName val="Batas"/>
      <sheetName val="Agregat ABC"/>
      <sheetName val="Peralatan"/>
      <sheetName val="Analisa Quarry"/>
      <sheetName val="Basic Price"/>
      <sheetName val="HSLAIN-LAIN"/>
      <sheetName val="NP-10"/>
      <sheetName val="NP-9"/>
      <sheetName val="NP-8"/>
      <sheetName val="NP-7(1)"/>
      <sheetName val="NP-7"/>
      <sheetName val="NP-6"/>
      <sheetName val="NP-5"/>
      <sheetName val="NP-4"/>
      <sheetName val="Pembersihan"/>
      <sheetName val="NP-3"/>
      <sheetName val="NP-2"/>
      <sheetName val="Mobilisasi"/>
      <sheetName val="Informasi"/>
      <sheetName val="Rekap EE - 2005"/>
      <sheetName val=" EE - 2005"/>
      <sheetName val=" EE-JL. STADION"/>
      <sheetName val="Kuantitas-JL. STADION"/>
      <sheetName val=" EE-JL. GELORA"/>
      <sheetName val="Kuantitas-JL. GELORA"/>
      <sheetName val=" EE-JL. SAMPING RSUD"/>
      <sheetName val="Kuantitas-JL. SAMPING RSUD"/>
      <sheetName val=" EE-JL. HANG TUAH"/>
      <sheetName val="Kuantitas-JL. HANG TUAH"/>
      <sheetName val=" EE - BC"/>
      <sheetName val="KUANTITAS BC"/>
      <sheetName val="Rekap BOQ - 2005"/>
      <sheetName val="BOQ-2005"/>
      <sheetName val="Box Culvert-Tunggal"/>
    </sheetNames>
    <sheetDataSet>
      <sheetData sheetId="0">
        <row r="15">
          <cell r="AW15">
            <v>164044.9016340572</v>
          </cell>
        </row>
      </sheetData>
      <sheetData sheetId="1"/>
      <sheetData sheetId="2"/>
      <sheetData sheetId="3">
        <row r="15">
          <cell r="AW15">
            <v>164044.9016340572</v>
          </cell>
        </row>
      </sheetData>
      <sheetData sheetId="4">
        <row r="15">
          <cell r="AW15">
            <v>164044.9016340572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_A3"/>
      <sheetName val="rekap"/>
      <sheetName val="boq"/>
      <sheetName val="umum"/>
      <sheetName val="div1"/>
      <sheetName val="div2"/>
      <sheetName val="div3"/>
      <sheetName val="div4"/>
      <sheetName val="div5"/>
      <sheetName val="div6"/>
      <sheetName val="div7"/>
      <sheetName val="div8"/>
      <sheetName val="div9"/>
      <sheetName val="div10"/>
      <sheetName val="basic"/>
      <sheetName val="MOS"/>
      <sheetName val="alat"/>
      <sheetName val="aggr"/>
      <sheetName val="mpu"/>
      <sheetName val="VOLU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RAP"/>
      <sheetName val="RAP"/>
      <sheetName val="Analisa"/>
      <sheetName val="Bahan"/>
      <sheetName val="Upah"/>
      <sheetName val="Alat"/>
      <sheetName val="Sub"/>
      <sheetName val="BUL"/>
      <sheetName val="Marketing"/>
      <sheetName val="Mob Alat"/>
      <sheetName val="RA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I"/>
      <sheetName val="REKAP"/>
      <sheetName val="RAB-24.01.09"/>
      <sheetName val="RAB"/>
      <sheetName val="RAB-TAHAP III"/>
      <sheetName val="REKAP_ANS"/>
      <sheetName val="ANS"/>
      <sheetName val="ANS-TEKNIK"/>
      <sheetName val="HS"/>
      <sheetName val="ANS_ALAT"/>
      <sheetName val="analt"/>
      <sheetName val="HIT"/>
      <sheetName val="GAL_DREDGING"/>
      <sheetName val="Sheet2"/>
    </sheetNames>
    <sheetDataSet>
      <sheetData sheetId="0" refreshError="1"/>
      <sheetData sheetId="1" refreshError="1"/>
      <sheetData sheetId="2"/>
      <sheetData sheetId="3"/>
      <sheetData sheetId="4" refreshError="1"/>
      <sheetData sheetId="5" refreshError="1"/>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BOQ Kontrak"/>
      <sheetName val="Kronologi"/>
      <sheetName val="Sheet1 (2)"/>
      <sheetName val="INFO"/>
      <sheetName val="Data-Kont"/>
      <sheetName val="M-ITEM"/>
      <sheetName val="UPAH&amp;BHN"/>
      <sheetName val="BOP"/>
      <sheetName val="RAB"/>
      <sheetName val="Surat-Pen"/>
      <sheetName val="REKAP"/>
      <sheetName val="SCHEDULE"/>
      <sheetName val="METHOD"/>
      <sheetName val="ON-SITE"/>
      <sheetName val="SUB-KONTR"/>
      <sheetName val="T-TERIMA"/>
      <sheetName val="LIST"/>
      <sheetName val="s-inti"/>
      <sheetName val="SPernyataan"/>
      <sheetName val="d-alat"/>
      <sheetName val="Bangunan Utama"/>
      <sheetName val="DIV.1"/>
      <sheetName val="DIV_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s>
    <sheetDataSet>
      <sheetData sheetId="0" refreshError="1"/>
      <sheetData sheetId="1"/>
      <sheetData sheetId="2"/>
      <sheetData sheetId="3" refreshError="1">
        <row r="18">
          <cell r="G18">
            <v>1950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4"/>
      <sheetName val="6.10.5"/>
      <sheetName val="6.10.6"/>
      <sheetName val="6.10.7"/>
      <sheetName val="6.10.8"/>
      <sheetName val="DASHBOARD"/>
      <sheetName val="rekbantu"/>
      <sheetName val="jenispek"/>
      <sheetName val="SUMMARY"/>
      <sheetName val="DC"/>
      <sheetName val="ANAL-PERSIAPAN"/>
      <sheetName val="ANAL-SEC II"/>
      <sheetName val="ANAL-SEC III"/>
      <sheetName val="h.sat-bbm"/>
      <sheetName val="ANAL-SEC IV"/>
      <sheetName val="ANAL-SEC V"/>
      <sheetName val="ANAL-SEC VI"/>
      <sheetName val="sub-kon"/>
      <sheetName val="sewa-alat"/>
      <sheetName val="DATA TEKNIS"/>
      <sheetName val="NIPAH-MULTS"/>
      <sheetName val="anals-bb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C3" t="str">
            <v>ANALISA HARGA SATUAN</v>
          </cell>
        </row>
      </sheetData>
      <sheetData sheetId="12">
        <row r="10">
          <cell r="C10" t="str">
            <v>No.</v>
          </cell>
        </row>
      </sheetData>
      <sheetData sheetId="13">
        <row r="7">
          <cell r="V7">
            <v>1</v>
          </cell>
        </row>
        <row r="20">
          <cell r="J20">
            <v>406532.75</v>
          </cell>
        </row>
        <row r="23">
          <cell r="J23">
            <v>371624.75</v>
          </cell>
        </row>
        <row r="24">
          <cell r="J24">
            <v>290172.75</v>
          </cell>
        </row>
        <row r="31">
          <cell r="J31">
            <v>120723.5</v>
          </cell>
        </row>
        <row r="34">
          <cell r="J34">
            <v>340353</v>
          </cell>
        </row>
        <row r="46">
          <cell r="J46">
            <v>336716.75</v>
          </cell>
        </row>
        <row r="47">
          <cell r="J47">
            <v>266900.75</v>
          </cell>
        </row>
        <row r="52">
          <cell r="J52">
            <v>581.79999999999995</v>
          </cell>
        </row>
        <row r="53">
          <cell r="J53">
            <v>263264.5</v>
          </cell>
        </row>
        <row r="57">
          <cell r="J57">
            <v>145450</v>
          </cell>
        </row>
        <row r="58">
          <cell r="J58">
            <v>232720</v>
          </cell>
        </row>
        <row r="60">
          <cell r="J60">
            <v>232720</v>
          </cell>
        </row>
        <row r="62">
          <cell r="J62">
            <v>93088</v>
          </cell>
        </row>
        <row r="67">
          <cell r="J67">
            <v>11636</v>
          </cell>
        </row>
        <row r="69">
          <cell r="J69">
            <v>93088</v>
          </cell>
        </row>
        <row r="70">
          <cell r="J70">
            <v>25599200</v>
          </cell>
        </row>
        <row r="72">
          <cell r="J72">
            <v>179485.3</v>
          </cell>
        </row>
        <row r="74">
          <cell r="J74">
            <v>19781.2</v>
          </cell>
        </row>
        <row r="76">
          <cell r="J76">
            <v>162904</v>
          </cell>
        </row>
        <row r="127">
          <cell r="J127">
            <v>40000</v>
          </cell>
        </row>
        <row r="134">
          <cell r="J134">
            <v>36000</v>
          </cell>
        </row>
        <row r="192">
          <cell r="J192">
            <v>750000</v>
          </cell>
        </row>
        <row r="199">
          <cell r="J199">
            <v>130000</v>
          </cell>
        </row>
        <row r="201">
          <cell r="J201">
            <v>9300000</v>
          </cell>
        </row>
        <row r="204">
          <cell r="J204">
            <v>2850000</v>
          </cell>
        </row>
        <row r="212">
          <cell r="J212">
            <v>11000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ekat"/>
      <sheetName val="Surat"/>
      <sheetName val="Rekap-KONS"/>
      <sheetName val="Rekap"/>
      <sheetName val="BQ Konst"/>
      <sheetName val="BQ Gng Tabur"/>
      <sheetName val="BQ Sambaliung"/>
      <sheetName val="Mob"/>
      <sheetName val="BL Turap"/>
      <sheetName val="BTL"/>
      <sheetName val="RAB-kons"/>
      <sheetName val="Resume"/>
      <sheetName val="hsat-SD"/>
      <sheetName val="an-s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NPK"/>
      <sheetName val="Peralatan"/>
      <sheetName val="Upah Bahan"/>
      <sheetName val="Rekap Biaya"/>
      <sheetName val="Kuantitas &amp; Harga"/>
      <sheetName val="Mobilisasi"/>
      <sheetName val="Dafta Anl"/>
      <sheetName val="Sheet3"/>
      <sheetName val="Sheet4"/>
      <sheetName val="Sheet5"/>
    </sheetNames>
    <sheetDataSet>
      <sheetData sheetId="0" refreshError="1"/>
      <sheetData sheetId="1">
        <row r="16">
          <cell r="AX16">
            <v>41211.281572511289</v>
          </cell>
        </row>
      </sheetData>
      <sheetData sheetId="2">
        <row r="55">
          <cell r="G55">
            <v>10000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s>
    <sheetDataSet>
      <sheetData sheetId="0"/>
      <sheetData sheetId="1"/>
      <sheetData sheetId="2"/>
      <sheetData sheetId="3"/>
      <sheetData sheetId="4" refreshError="1"/>
      <sheetData sheetId="5" refreshError="1"/>
      <sheetData sheetId="6"/>
      <sheetData sheetId="7"/>
      <sheetData sheetId="8"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NCIAN HAR06"/>
      <sheetName val="STRUKTUR HAR 07 (Dir)"/>
      <sheetName val="STRUKTUR revisi"/>
      <sheetName val="STRUKTUR HAR 07 (Dirjen)"/>
      <sheetName val="OPTIMASI"/>
      <sheetName val="Lingkup HAR06"/>
      <sheetName val="Jadwal"/>
      <sheetName val="STRUKTUR HAR06"/>
      <sheetName val="SC-HAR"/>
      <sheetName val="4-HS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Kuantitas &amp; Harga"/>
      <sheetName val="anaK"/>
      <sheetName val="Lamp.Upah&amp;Biaya"/>
      <sheetName val="Lamp.ABiaya"/>
      <sheetName val="Alat"/>
      <sheetName val="ANGKUT"/>
      <sheetName val="Upah&amp;Bahan"/>
      <sheetName val="Sket Jrk Angkut"/>
    </sheetNames>
    <sheetDataSet>
      <sheetData sheetId="0"/>
      <sheetData sheetId="1"/>
      <sheetData sheetId="2"/>
      <sheetData sheetId="3"/>
      <sheetData sheetId="4"/>
      <sheetData sheetId="5"/>
      <sheetData sheetId="6"/>
      <sheetData sheetId="7">
        <row r="42">
          <cell r="H42">
            <v>64500</v>
          </cell>
        </row>
      </sheetData>
      <sheetData sheetId="8">
        <row r="18">
          <cell r="C18">
            <v>42000</v>
          </cell>
        </row>
      </sheetData>
      <sheetData sheetId="9"/>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ekap Biaya"/>
      <sheetName val="B&amp;Q"/>
      <sheetName val="RAB"/>
      <sheetName val="anaK"/>
      <sheetName val="Lamp.Upah&amp;Biaya"/>
      <sheetName val="Lamp.ABiaya"/>
      <sheetName val="ANGKUT"/>
      <sheetName val="Upah&amp;Bahan"/>
      <sheetName val="Sket Jrk Angkut"/>
    </sheetNames>
    <sheetDataSet>
      <sheetData sheetId="0"/>
      <sheetData sheetId="1"/>
      <sheetData sheetId="2"/>
      <sheetData sheetId="3"/>
      <sheetData sheetId="4"/>
      <sheetData sheetId="5"/>
      <sheetData sheetId="6"/>
      <sheetData sheetId="7">
        <row r="15">
          <cell r="H15">
            <v>5</v>
          </cell>
        </row>
        <row r="16">
          <cell r="H16">
            <v>6</v>
          </cell>
        </row>
        <row r="17">
          <cell r="H17">
            <v>7</v>
          </cell>
        </row>
        <row r="18">
          <cell r="H18">
            <v>8</v>
          </cell>
        </row>
        <row r="19">
          <cell r="H19">
            <v>9</v>
          </cell>
        </row>
        <row r="20">
          <cell r="H20">
            <v>10</v>
          </cell>
        </row>
        <row r="21">
          <cell r="H21">
            <v>11</v>
          </cell>
        </row>
        <row r="22">
          <cell r="H22">
            <v>12</v>
          </cell>
        </row>
        <row r="23">
          <cell r="H23">
            <v>13</v>
          </cell>
        </row>
        <row r="24">
          <cell r="H24">
            <v>14</v>
          </cell>
        </row>
      </sheetData>
      <sheetData sheetId="8">
        <row r="15">
          <cell r="C15">
            <v>30000</v>
          </cell>
        </row>
        <row r="16">
          <cell r="C16">
            <v>34000</v>
          </cell>
        </row>
        <row r="17">
          <cell r="C17">
            <v>38000</v>
          </cell>
        </row>
        <row r="18">
          <cell r="C18">
            <v>42000</v>
          </cell>
        </row>
        <row r="19">
          <cell r="C19">
            <v>48000</v>
          </cell>
        </row>
        <row r="20">
          <cell r="C20">
            <v>54000</v>
          </cell>
        </row>
        <row r="21">
          <cell r="C21">
            <v>54000</v>
          </cell>
        </row>
        <row r="22">
          <cell r="C22">
            <v>26250</v>
          </cell>
        </row>
        <row r="23">
          <cell r="C23">
            <v>48000</v>
          </cell>
        </row>
        <row r="24">
          <cell r="C24">
            <v>54000</v>
          </cell>
        </row>
        <row r="26">
          <cell r="C26">
            <v>48000</v>
          </cell>
        </row>
        <row r="27">
          <cell r="C27">
            <v>48000</v>
          </cell>
        </row>
        <row r="42">
          <cell r="C42">
            <v>32500</v>
          </cell>
        </row>
        <row r="43">
          <cell r="C43">
            <v>57500</v>
          </cell>
        </row>
        <row r="44">
          <cell r="C44">
            <v>33000</v>
          </cell>
        </row>
        <row r="47">
          <cell r="C47">
            <v>60000</v>
          </cell>
        </row>
        <row r="51">
          <cell r="C51">
            <v>135000</v>
          </cell>
        </row>
        <row r="52">
          <cell r="C52">
            <v>60000</v>
          </cell>
        </row>
        <row r="55">
          <cell r="C55">
            <v>456659</v>
          </cell>
        </row>
        <row r="56">
          <cell r="C56">
            <v>24000</v>
          </cell>
        </row>
        <row r="61">
          <cell r="C61">
            <v>8900</v>
          </cell>
        </row>
        <row r="62">
          <cell r="C62">
            <v>29000</v>
          </cell>
        </row>
        <row r="68">
          <cell r="C68">
            <v>7200</v>
          </cell>
        </row>
        <row r="83">
          <cell r="C83">
            <v>3679</v>
          </cell>
        </row>
        <row r="90">
          <cell r="C90">
            <v>990</v>
          </cell>
        </row>
        <row r="100">
          <cell r="C100">
            <v>2200000</v>
          </cell>
        </row>
        <row r="205">
          <cell r="U205" t="e">
            <v>#REF!</v>
          </cell>
        </row>
        <row r="261">
          <cell r="U261" t="e">
            <v>#REF!</v>
          </cell>
        </row>
        <row r="317">
          <cell r="U317" t="e">
            <v>#REF!</v>
          </cell>
        </row>
        <row r="373">
          <cell r="U373" t="e">
            <v>#REF!</v>
          </cell>
        </row>
        <row r="429">
          <cell r="U429" t="e">
            <v>#REF!</v>
          </cell>
        </row>
        <row r="485">
          <cell r="U485" t="e">
            <v>#REF!</v>
          </cell>
        </row>
        <row r="541">
          <cell r="U541" t="e">
            <v>#REF!</v>
          </cell>
        </row>
        <row r="597">
          <cell r="U597">
            <v>28794</v>
          </cell>
        </row>
        <row r="653">
          <cell r="U653" t="e">
            <v>#REF!</v>
          </cell>
        </row>
        <row r="709">
          <cell r="U709" t="e">
            <v>#REF!</v>
          </cell>
        </row>
        <row r="821">
          <cell r="U821" t="e">
            <v>#REF!</v>
          </cell>
        </row>
        <row r="877">
          <cell r="U877" t="e">
            <v>#REF!</v>
          </cell>
        </row>
        <row r="1045">
          <cell r="U1045" t="e">
            <v>#REF!</v>
          </cell>
        </row>
        <row r="1101">
          <cell r="U1101" t="e">
            <v>#REF!</v>
          </cell>
        </row>
        <row r="1157">
          <cell r="U1157" t="e">
            <v>#REF!</v>
          </cell>
        </row>
        <row r="1213">
          <cell r="U1213" t="e">
            <v>#REF!</v>
          </cell>
        </row>
        <row r="1325">
          <cell r="U1325" t="e">
            <v>#REF!</v>
          </cell>
        </row>
        <row r="1381">
          <cell r="U1381" t="e">
            <v>#REF!</v>
          </cell>
        </row>
        <row r="1493">
          <cell r="U1493">
            <v>45329</v>
          </cell>
        </row>
        <row r="1549">
          <cell r="U1549" t="e">
            <v>#REF!</v>
          </cell>
        </row>
      </sheetData>
      <sheetData sheetId="9"/>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REKAP"/>
      <sheetName val="ANALISA"/>
      <sheetName val="SCEDULE"/>
      <sheetName val="SCEDULE (2)"/>
      <sheetName val="Harg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F8">
            <v>10776.785714285714</v>
          </cell>
        </row>
        <row r="9">
          <cell r="F9">
            <v>12919.642857142857</v>
          </cell>
        </row>
        <row r="10">
          <cell r="F10">
            <v>14348.214285714286</v>
          </cell>
        </row>
        <row r="53">
          <cell r="F53">
            <v>291548.35817863757</v>
          </cell>
        </row>
        <row r="70">
          <cell r="F70">
            <v>17500</v>
          </cell>
        </row>
        <row r="71">
          <cell r="F71">
            <v>3250000</v>
          </cell>
        </row>
        <row r="91">
          <cell r="F91">
            <v>12000</v>
          </cell>
        </row>
      </sheetData>
      <sheetData sheetId="6"/>
      <sheetData sheetId="7"/>
      <sheetData sheetId="8">
        <row r="8">
          <cell r="AR8" t="str">
            <v>E01</v>
          </cell>
        </row>
      </sheetData>
      <sheetData sheetId="9"/>
      <sheetData sheetId="10">
        <row r="29">
          <cell r="E29">
            <v>1</v>
          </cell>
        </row>
      </sheetData>
      <sheetData sheetId="11">
        <row r="56">
          <cell r="L56" t="str">
            <v>Note: 1</v>
          </cell>
        </row>
      </sheetData>
      <sheetData sheetId="12"/>
      <sheetData sheetId="13"/>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watering (2)"/>
      <sheetName val="dewatering"/>
      <sheetName val="general"/>
      <sheetName val="general1"/>
      <sheetName val="Data Upah"/>
      <sheetName val="Data Material"/>
      <sheetName val="Data Alat"/>
      <sheetName val="Menu"/>
      <sheetName val="total"/>
      <sheetName val="sumary"/>
      <sheetName val="BQ"/>
      <sheetName val="Breakdown"/>
      <sheetName val="DATA"/>
      <sheetName val="Total Price"/>
      <sheetName val="boq"/>
      <sheetName val="Master Breakdown"/>
      <sheetName val="A"/>
      <sheetName val="Macro4"/>
      <sheetName val="Macro2"/>
      <sheetName val="Macro6"/>
      <sheetName val="Module1"/>
      <sheetName val="Module2"/>
      <sheetName val="Module3"/>
      <sheetName val="Module4"/>
      <sheetName val="Module5"/>
      <sheetName val="Jalan"/>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tan"/>
      <sheetName val="Daftar - Isi"/>
      <sheetName val="Hit Vol Str Jambi"/>
      <sheetName val="Hit Vol_PSU"/>
      <sheetName val="Analisa Harga Satuan"/>
      <sheetName val="Harga Satuan"/>
      <sheetName val="R A B"/>
      <sheetName val="&quot;S&quot; Curve"/>
      <sheetName val="Rekapitulasi"/>
      <sheetName val="Daftar_-_Isi"/>
      <sheetName val="Hit_Vol_Str_Jambi"/>
      <sheetName val="Hit_Vol_PSU"/>
      <sheetName val="Analisa_Harga_Satuan"/>
      <sheetName val="Harga_Satuan"/>
      <sheetName val="R_A_B"/>
      <sheetName val="&quot;S&quot;_Curve"/>
      <sheetName val="BAG-2"/>
      <sheetName val="ana_str"/>
      <sheetName val="Hargamat"/>
      <sheetName val="harsat"/>
      <sheetName val="satuan_pek_str"/>
      <sheetName val="H.Satuan"/>
      <sheetName val="ANA-HRG"/>
      <sheetName val="Harsat Upah"/>
      <sheetName val="Perhitungan Besi"/>
      <sheetName val="DAF-3"/>
      <sheetName val="Daf 1"/>
      <sheetName val="lab bahasa"/>
      <sheetName val="Cover Daf-2"/>
      <sheetName val="Cover Daf_2"/>
      <sheetName val="bahan"/>
      <sheetName val="HSATUAN"/>
      <sheetName val="Surat"/>
      <sheetName val="Input"/>
      <sheetName val="BASIC"/>
      <sheetName val="Ris_Vol"/>
      <sheetName val="Data"/>
      <sheetName val="2. GLIN POOR PLAT ENTRANCE! "/>
      <sheetName val="HB me"/>
      <sheetName val="Cover"/>
      <sheetName val="Material"/>
      <sheetName val="Analisa"/>
      <sheetName val="Peralatan"/>
      <sheetName val="HSD"/>
      <sheetName val="dt-1"/>
      <sheetName val="Analisa Alat Berat"/>
      <sheetName val="FORM X COST"/>
      <sheetName val="Harga"/>
      <sheetName val="DAFTAR HARGA"/>
      <sheetName val="FINISHING"/>
      <sheetName val="BQ_E20_02_Rp_"/>
      <sheetName val="Alat"/>
      <sheetName val="Analisa Gabungan"/>
      <sheetName val="Sub"/>
      <sheetName val="Grand total"/>
      <sheetName val="Ahs_2"/>
      <sheetName val="Ahs_1"/>
      <sheetName val="Lt 1"/>
      <sheetName val="PEMBESIAN BALOK INDUK!"/>
      <sheetName val="ANALISA BAHAN"/>
      <sheetName val="CH"/>
      <sheetName val="DUCTING "/>
      <sheetName val="rab - persiapan &amp; lantai-1"/>
      <sheetName val="Harga Sat"/>
      <sheetName val="HB "/>
      <sheetName val="Summary"/>
      <sheetName val="Analisa Harga"/>
      <sheetName val="Traf&amp;Genst"/>
      <sheetName val="AC-2"/>
      <sheetName val="HSBU ANA"/>
      <sheetName val="Elektrikal"/>
      <sheetName val="PRICE"/>
      <sheetName val="Analisa 2"/>
      <sheetName val="HARGA DASAR"/>
      <sheetName val="BQ-RAPI"/>
      <sheetName val="RAPA"/>
      <sheetName val="plumbing"/>
      <sheetName val="rab 4"/>
      <sheetName val="HRG BHN"/>
      <sheetName val="BAG_2"/>
      <sheetName val="Volume"/>
      <sheetName val="STRUKTUR"/>
      <sheetName val="ARSITEKTUR"/>
      <sheetName val="Trafo"/>
      <sheetName val="Elekt"/>
      <sheetName val="daf-3(OK)"/>
      <sheetName val="daf-7(OK)"/>
      <sheetName val="D -12"/>
      <sheetName val="Sheet3"/>
      <sheetName val="ANALISA ONGKOS ANGKUT"/>
      <sheetName val="ANALISA EI"/>
      <sheetName val="ANL ALAT OKK"/>
      <sheetName val="INFORMASI"/>
      <sheetName val="ANLISA K"/>
      <sheetName val="ANALISA SNI"/>
      <sheetName val="database"/>
      <sheetName val="HARGA RATA"/>
      <sheetName val="Anal-Rab"/>
      <sheetName val="Sat-Rab"/>
      <sheetName val="Psr-Los 4x4"/>
      <sheetName val="HARGA BAHAN &amp; UPAH"/>
      <sheetName val="RAB KapukII"/>
      <sheetName val="BAU"/>
      <sheetName val="PT."/>
      <sheetName val="boq"/>
      <sheetName val="SNI FIX"/>
      <sheetName val="I-KAMAR"/>
      <sheetName val="I_KAMAR"/>
      <sheetName val="Estimate"/>
      <sheetName val="DAFTAR BESI KANAL C SIKU"/>
      <sheetName val="Anal"/>
      <sheetName val="Fak"/>
      <sheetName val="Rek-Tot"/>
      <sheetName val="A"/>
      <sheetName val="BHN"/>
      <sheetName val="Resume"/>
      <sheetName val="villa"/>
      <sheetName val="ANTEK-AGGA"/>
      <sheetName val="BURDA"/>
      <sheetName val="ANTEK-GAL"/>
      <sheetName val="HRS-ATB"/>
      <sheetName val="ANTEK-PRIME"/>
      <sheetName val="ANTEK-TIMB"/>
      <sheetName val="BD-LS"/>
      <sheetName val="BIA-LUMPSUM"/>
      <sheetName val="CRUSER"/>
      <sheetName val="FINAL"/>
      <sheetName val="KEBALAT"/>
      <sheetName val="upahbahan"/>
      <sheetName val="DIV.1"/>
      <sheetName val="NP"/>
      <sheetName val="Koordinat"/>
      <sheetName val="Rekap"/>
      <sheetName val="LOADDAT"/>
      <sheetName val="PERHITUNGAN BEKISTING"/>
      <sheetName val="PERHITUNGAN BETON BERTULANG"/>
      <sheetName val="ANALISA HARGA SAT BAHAN &amp; UPAH"/>
      <sheetName val="Bahan B2"/>
      <sheetName val="DAFTAR  HARGA BAHAN"/>
      <sheetName val="DAFT. H. UPAH"/>
      <sheetName val="REKAP AHS"/>
      <sheetName val="Upah B2"/>
      <sheetName val="Urai _Resap pengikat"/>
      <sheetName val="Bill rekap"/>
      <sheetName val="Vol Kusen &amp; Alm"/>
      <sheetName val="sort ars"/>
      <sheetName val="RAB 1"/>
      <sheetName val="HDasar"/>
      <sheetName val="DATA1"/>
      <sheetName val="UPAH"/>
      <sheetName val="Daftar Upah"/>
      <sheetName val="RAB"/>
    </sheetNames>
    <sheetDataSet>
      <sheetData sheetId="0">
        <row r="1193">
          <cell r="G1193">
            <v>1793077.561275</v>
          </cell>
        </row>
      </sheetData>
      <sheetData sheetId="1" refreshError="1"/>
      <sheetData sheetId="2" refreshError="1"/>
      <sheetData sheetId="3" refreshError="1"/>
      <sheetData sheetId="4" refreshError="1">
        <row r="495">
          <cell r="G495">
            <v>2678146.8564010416</v>
          </cell>
        </row>
        <row r="1193">
          <cell r="G1193">
            <v>1793077.561275</v>
          </cell>
        </row>
        <row r="1269">
          <cell r="G1269">
            <v>54460.4</v>
          </cell>
        </row>
        <row r="1284">
          <cell r="G1284">
            <v>114209</v>
          </cell>
        </row>
        <row r="1299">
          <cell r="G1299">
            <v>146406</v>
          </cell>
        </row>
        <row r="1459">
          <cell r="G1459">
            <v>17643</v>
          </cell>
        </row>
        <row r="1529">
          <cell r="G1529">
            <v>21050.600000000002</v>
          </cell>
        </row>
        <row r="1571">
          <cell r="G1571">
            <v>18924.599999999999</v>
          </cell>
        </row>
        <row r="1655">
          <cell r="G1655">
            <v>40730.5</v>
          </cell>
        </row>
        <row r="1672">
          <cell r="G1672">
            <v>63736.1</v>
          </cell>
        </row>
        <row r="1688">
          <cell r="G1688">
            <v>51661.1</v>
          </cell>
        </row>
        <row r="1720">
          <cell r="G1720">
            <v>52693.5</v>
          </cell>
        </row>
        <row r="1736">
          <cell r="G1736">
            <v>17723.666666666668</v>
          </cell>
        </row>
        <row r="1752">
          <cell r="G1752">
            <v>10835.866666666667</v>
          </cell>
        </row>
        <row r="1769">
          <cell r="G1769">
            <v>172570</v>
          </cell>
        </row>
        <row r="1780">
          <cell r="G1780">
            <v>55607.59</v>
          </cell>
        </row>
        <row r="1792">
          <cell r="G1792">
            <v>470346.804</v>
          </cell>
        </row>
        <row r="1817">
          <cell r="G1817">
            <v>343474.74600000004</v>
          </cell>
        </row>
        <row r="1827">
          <cell r="G1827">
            <v>45020</v>
          </cell>
        </row>
        <row r="1837">
          <cell r="G1837">
            <v>30270</v>
          </cell>
        </row>
        <row r="1847">
          <cell r="G1847">
            <v>21759.8</v>
          </cell>
        </row>
        <row r="1865">
          <cell r="G1865">
            <v>140180</v>
          </cell>
        </row>
        <row r="1878">
          <cell r="G1878">
            <v>1769702.65</v>
          </cell>
        </row>
        <row r="2286">
          <cell r="G2286">
            <v>68972.75</v>
          </cell>
        </row>
        <row r="2321">
          <cell r="G2321">
            <v>1519374.2613045741</v>
          </cell>
        </row>
        <row r="2333">
          <cell r="G2333">
            <v>1464589.0820826639</v>
          </cell>
        </row>
        <row r="2345">
          <cell r="G2345">
            <v>865370.12882594275</v>
          </cell>
        </row>
        <row r="2358">
          <cell r="G2358">
            <v>832254.177734375</v>
          </cell>
        </row>
        <row r="2370">
          <cell r="G2370">
            <v>1042801.316457664</v>
          </cell>
        </row>
        <row r="2382">
          <cell r="G2382">
            <v>1103722.8899999999</v>
          </cell>
        </row>
        <row r="2394">
          <cell r="G2394">
            <v>917231.53704805323</v>
          </cell>
        </row>
        <row r="2406">
          <cell r="G2406">
            <v>751154.56793363718</v>
          </cell>
        </row>
        <row r="2417">
          <cell r="G2417">
            <v>836767.52137500001</v>
          </cell>
        </row>
        <row r="2448">
          <cell r="G2448">
            <v>264307.2671</v>
          </cell>
        </row>
        <row r="2456">
          <cell r="G2456">
            <v>156345.56709999999</v>
          </cell>
        </row>
        <row r="2467">
          <cell r="G2467">
            <v>119675.52825970149</v>
          </cell>
        </row>
        <row r="2490">
          <cell r="G2490">
            <v>155650</v>
          </cell>
        </row>
        <row r="2501">
          <cell r="G2501">
            <v>130254.5</v>
          </cell>
        </row>
        <row r="2522">
          <cell r="G2522">
            <v>3430</v>
          </cell>
        </row>
        <row r="2576">
          <cell r="G2576">
            <v>20162.5</v>
          </cell>
        </row>
        <row r="2596">
          <cell r="G2596">
            <v>77575</v>
          </cell>
        </row>
        <row r="2627">
          <cell r="G2627">
            <v>87090</v>
          </cell>
        </row>
        <row r="2637">
          <cell r="G2637">
            <v>55030</v>
          </cell>
        </row>
        <row r="2647">
          <cell r="G2647">
            <v>26863</v>
          </cell>
        </row>
        <row r="2673">
          <cell r="G2673">
            <v>15639.083333333334</v>
          </cell>
        </row>
        <row r="2699">
          <cell r="G2699">
            <v>25296.297500000001</v>
          </cell>
        </row>
        <row r="2712">
          <cell r="G2712">
            <v>23933.797500000001</v>
          </cell>
        </row>
        <row r="2725">
          <cell r="G2725">
            <v>32565.297500000001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amp;B"/>
      <sheetName val="Analisa"/>
      <sheetName val="Rekap SKS"/>
      <sheetName val="a_alat"/>
      <sheetName val="Analisa Alat"/>
      <sheetName val="Alat"/>
      <sheetName val="Sampul"/>
      <sheetName val="Surat Penawaran"/>
      <sheetName val="Metoda"/>
      <sheetName val="jadwal"/>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KS"/>
      <sheetName val="Analisa"/>
      <sheetName val="DU&amp;B"/>
      <sheetName val="a_alat"/>
      <sheetName val="Analisa Alat"/>
      <sheetName val="Alat"/>
      <sheetName val="Sampul"/>
      <sheetName val="Surat Penawaran"/>
      <sheetName val="Metoda"/>
      <sheetName val="jadw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Dasar"/>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_AHS"/>
      <sheetName val="Rab"/>
      <sheetName val="per_alat"/>
      <sheetName val="SCHEDULE"/>
      <sheetName val="Kop_Log"/>
    </sheetNames>
    <sheetDataSet>
      <sheetData sheetId="0"/>
      <sheetData sheetId="1"/>
      <sheetData sheetId="2"/>
      <sheetData sheetId="3"/>
      <sheetData sheetId="4"/>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 val="ALT 1"/>
      <sheetName val="ALT"/>
      <sheetName val="DU&amp;B"/>
      <sheetName val="Analisa"/>
      <sheetName val="AHSbj"/>
      <sheetName val="NC-CM"/>
      <sheetName val="UNIT-PRICE"/>
      <sheetName val="Harga Dasar"/>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PP"/>
      <sheetName val="BAU"/>
      <sheetName val="Rupa2"/>
      <sheetName val="Bank"/>
      <sheetName val="DashBoard"/>
      <sheetName val="Form of Tender"/>
      <sheetName val="Summary"/>
      <sheetName val="BOQ1"/>
      <sheetName val="BOQ2"/>
      <sheetName val="BOQ3"/>
      <sheetName val="BOQ4"/>
      <sheetName val="Analisa LS"/>
      <sheetName val="Analisa"/>
      <sheetName val="BasicPrice"/>
      <sheetName val="Estimated CF"/>
      <sheetName val="S-Curve"/>
      <sheetName val="Analisa Minor"/>
      <sheetName val="AnaBetMortar"/>
      <sheetName val="Rekap Alat"/>
      <sheetName val="EquipProduct"/>
      <sheetName val="Harga Major Item"/>
      <sheetName val="Works Item"/>
      <sheetName val="Scaffolding"/>
      <sheetName val="ProdukAlat"/>
      <sheetName val="LS Item"/>
      <sheetName val="Other"/>
      <sheetName val="KoefAlat"/>
      <sheetName val="CashFlow"/>
      <sheetName val="Owning Cost"/>
      <sheetName val="Uraian Ringkas"/>
      <sheetName val="CheckList"/>
      <sheetName val="Encl-3"/>
      <sheetName val="Encl-4"/>
      <sheetName val="Encl-5"/>
      <sheetName val="Encl-6"/>
      <sheetName val="Encl-7"/>
      <sheetName val="Encl-8"/>
      <sheetName val="Encl-9"/>
      <sheetName val="Encl-13"/>
      <sheetName val="Encl-14"/>
      <sheetName val="610.04"/>
      <sheetName val="610.05"/>
      <sheetName val="610.06"/>
      <sheetName val="610.07"/>
      <sheetName val="610.08"/>
      <sheetName val="Cash Flow"/>
      <sheetName val="BQ"/>
      <sheetName val="UnitRate"/>
      <sheetName val="HVAC"/>
      <sheetName val="HVAC in Dollar"/>
      <sheetName val="Analisa Jalan"/>
      <sheetName val="Major List"/>
      <sheetName val="EquipRekap"/>
      <sheetName val="Analisa Beton&amp;Mortar"/>
      <sheetName val="Unit Rate Pesanan"/>
      <sheetName val="List of Material"/>
      <sheetName val="AnalAlat"/>
      <sheetName val="OwningCos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sheetData sheetId="13" refreshError="1"/>
      <sheetData sheetId="14" refreshError="1">
        <row r="6">
          <cell r="Q6">
            <v>1</v>
          </cell>
        </row>
      </sheetData>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Harga"/>
      <sheetName val="Sum"/>
      <sheetName val="Daf 1"/>
      <sheetName val="Daf 2"/>
      <sheetName val="Daf 3"/>
      <sheetName val="Daf 4"/>
      <sheetName val="Agregat Halus &amp; Kasar"/>
      <sheetName val="HSItem"/>
      <sheetName val="7.Landscape"/>
      <sheetName val="DAFTAR ANALISA"/>
      <sheetName val="RAB"/>
      <sheetName val="PO-2"/>
      <sheetName val="Sheet15"/>
      <sheetName val="BasicPr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formasi"/>
      <sheetName val="Peta Quarry"/>
      <sheetName val="Lalu Lintas"/>
      <sheetName val="Jembatan Sementara"/>
      <sheetName val="4-Basic Price-Upah"/>
      <sheetName val="4-Basic Price-Bahan"/>
      <sheetName val="4-Basic Price-Alat"/>
      <sheetName val="4-Analisa Quarry"/>
      <sheetName val="4-formulir harga bahan"/>
      <sheetName val="5-Daftar-ALAT"/>
      <sheetName val="5-An-ALAT"/>
      <sheetName val="5-Ur-ALAT"/>
      <sheetName val="5-Perh-ALAT-Utama"/>
      <sheetName val="Agg Halus &amp; Kasar"/>
      <sheetName val="Analisa-AggA&amp;B"/>
      <sheetName val="Ur-An-AggA&amp;B"/>
      <sheetName val="Agg C"/>
      <sheetName val="kondisi-jalan"/>
      <sheetName val="alat-bantu"/>
      <sheetName val="4-Basic Price"/>
      <sheetName val="5-ALAT(1)"/>
      <sheetName val="D6 ASBT"/>
      <sheetName val="D7(1)"/>
      <sheetName val="D7(2)"/>
      <sheetName val="Rekap"/>
      <sheetName val="BOQ"/>
      <sheetName val="MAJOR"/>
      <sheetName val="%"/>
      <sheetName val="Mobilisasi"/>
      <sheetName val="Perhitungan Mobilisasi Alat"/>
      <sheetName val="D3"/>
      <sheetName val="D4"/>
      <sheetName val="D5"/>
      <sheetName val="D6"/>
      <sheetName val="D7(3)"/>
      <sheetName val="D8(1)"/>
      <sheetName val="D8(2)"/>
      <sheetName val="D9"/>
      <sheetName val="D10 LS-Rutin"/>
      <sheetName val="D10 Kuantitas"/>
      <sheetName val="D10 Analisa HSP"/>
      <sheetName val="5-ALAT (2)"/>
      <sheetName val="Agg A"/>
      <sheetName val="Agg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 1"/>
      <sheetName val="Cat Harga"/>
      <sheetName val="Sum"/>
      <sheetName val="Daf 2"/>
      <sheetName val="Daf 3"/>
      <sheetName val="Daf 4"/>
      <sheetName val="4-HSD"/>
      <sheetName val="R1"/>
      <sheetName val="R2"/>
      <sheetName val="R3"/>
      <sheetName val="R4"/>
      <sheetName val="R5"/>
      <sheetName val="R6"/>
      <sheetName val="R7"/>
      <sheetName val="R8"/>
      <sheetName val="R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 ORGANISASI LAPANGAN  "/>
      <sheetName val="DAFTAR SIMAK 1"/>
      <sheetName val="Rekap Bill"/>
      <sheetName val="Bill"/>
      <sheetName val="Lamp. 2a"/>
      <sheetName val="Lamp.2b"/>
      <sheetName val="Lamp.1a,1b,1c"/>
      <sheetName val="S Penawar alternatip"/>
      <sheetName val="Lamp.3,4,5"/>
      <sheetName val="Lamp.14"/>
      <sheetName val="Lamp. 1"/>
      <sheetName val="total bahan "/>
      <sheetName val="Lamp. 10a,10b"/>
      <sheetName val="Menu"/>
      <sheetName val="DAFTAR SIMAK "/>
      <sheetName val="H HARI"/>
      <sheetName val="Lamp. 8"/>
      <sheetName val="Lamp. 9"/>
    </sheetNames>
    <sheetDataSet>
      <sheetData sheetId="0"/>
      <sheetData sheetId="1"/>
      <sheetData sheetId="2" refreshError="1">
        <row r="33">
          <cell r="J33">
            <v>1897231000</v>
          </cell>
          <cell r="M33">
            <v>94.861549999999994</v>
          </cell>
        </row>
      </sheetData>
      <sheetData sheetId="3"/>
      <sheetData sheetId="4"/>
      <sheetData sheetId="5"/>
      <sheetData sheetId="6"/>
      <sheetData sheetId="7"/>
      <sheetData sheetId="8" refreshError="1"/>
      <sheetData sheetId="9"/>
      <sheetData sheetId="10"/>
      <sheetData sheetId="11"/>
      <sheetData sheetId="12"/>
      <sheetData sheetId="13" refreshError="1">
        <row r="2">
          <cell r="E2" t="str">
            <v xml:space="preserve">Rehabilitasi dan Rekonstruksi Jalan Kabupaten Aceh Barat </v>
          </cell>
        </row>
        <row r="5">
          <cell r="E5" t="str">
            <v xml:space="preserve">Rehabilitasi dan Rekonstruksi Jalan Handel - Singkohor </v>
          </cell>
        </row>
        <row r="10">
          <cell r="E10" t="str">
            <v>ILP - 21 - IV</v>
          </cell>
        </row>
        <row r="14">
          <cell r="B14" t="str">
            <v xml:space="preserve">CV. SARI BUMI </v>
          </cell>
        </row>
      </sheetData>
      <sheetData sheetId="14"/>
      <sheetData sheetId="15"/>
      <sheetData sheetId="16"/>
      <sheetData sheetId="17"/>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Bahan"/>
      <sheetName val="RAB -1"/>
      <sheetName val="Mars"/>
      <sheetName val="Cover"/>
      <sheetName val="Schedule"/>
      <sheetName val="Rekap"/>
      <sheetName val="daftar-keb-bhn"/>
      <sheetName val="Surat Penawaran"/>
      <sheetName val="RAB-TOT"/>
      <sheetName val="RAB -2"/>
      <sheetName val="RAB-3"/>
      <sheetName val="RAB-4"/>
      <sheetName val="RAB-5"/>
      <sheetName val="Anal-BM"/>
      <sheetName val="Anal-alat"/>
      <sheetName val="hrg-stn-pek"/>
      <sheetName val="Hrg-Upah"/>
      <sheetName val="Mata Pemb Utama"/>
      <sheetName val="Daftar Peralatan"/>
      <sheetName val="Sub-kotrak"/>
      <sheetName val="Bukan Pegawai Negeri"/>
      <sheetName val="Daftar Personil"/>
      <sheetName val="Data Diseleksi"/>
      <sheetName val="Data-pendukung"/>
      <sheetName val="Pengirus Per."/>
      <sheetName val="Pemilik Modal"/>
      <sheetName val="DU&amp;B"/>
      <sheetName val="Analisa"/>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wa alat apaksi"/>
      <sheetName val="Berat Besi"/>
      <sheetName val="Berat Besi (2)"/>
      <sheetName val="RENCANA"/>
      <sheetName val="Dermaga 2"/>
      <sheetName val="rekap bobokan (2)"/>
      <sheetName val="koefisien pemancangan"/>
      <sheetName val="ANS_ALAT"/>
      <sheetName val="LK"/>
      <sheetName val="kebutuhan bahan"/>
      <sheetName val="rekap "/>
      <sheetName val="Rab"/>
      <sheetName val="analisa"/>
      <sheetName val="hardas"/>
      <sheetName val="LK D3"/>
      <sheetName val="LK D2"/>
      <sheetName val="RINCI reL"/>
      <sheetName val="hardas reL"/>
      <sheetName val="analisa REL"/>
      <sheetName val="Harga Dasar Satuan ME"/>
      <sheetName val="Rekap ME"/>
      <sheetName val="Analisa Harga Satuan M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58">
          <cell r="G358">
            <v>385078.66666666669</v>
          </cell>
        </row>
        <row r="364">
          <cell r="G364">
            <v>213420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RUF"/>
      <sheetName val="Rekap"/>
      <sheetName val="Rab"/>
      <sheetName val="Analisa"/>
      <sheetName val="Teknik2"/>
      <sheetName val="Upah&amp;Bahan"/>
      <sheetName val="Peralatan"/>
      <sheetName val="Anl ALAt"/>
      <sheetName val="Anl Teknik"/>
      <sheetName val="Curva S"/>
      <sheetName val="5.Onsite"/>
      <sheetName val="6a"/>
      <sheetName val="6b"/>
      <sheetName val="7"/>
      <sheetName val="8"/>
      <sheetName val="9"/>
      <sheetName val="10"/>
      <sheetName val="11"/>
      <sheetName val="Metode"/>
      <sheetName val="13"/>
      <sheetName val="14"/>
      <sheetName val="Site"/>
    </sheetNames>
    <sheetDataSet>
      <sheetData sheetId="0"/>
      <sheetData sheetId="1"/>
      <sheetData sheetId="2"/>
      <sheetData sheetId="3">
        <row r="139">
          <cell r="A139" t="str">
            <v>LAMPIRAN 2 PENAWARAN</v>
          </cell>
        </row>
        <row r="140">
          <cell r="A140" t="str">
            <v>ANALISA HARGA SATUAN MATA PEMBAYARAN</v>
          </cell>
        </row>
        <row r="142">
          <cell r="A142" t="str">
            <v>Nama Penawar</v>
          </cell>
          <cell r="C142" t="str">
            <v>:</v>
          </cell>
          <cell r="D142" t="str">
            <v>PT. BUNGO PANTAI BERSAUDARA</v>
          </cell>
        </row>
        <row r="143">
          <cell r="A143" t="str">
            <v>Nama Kegiatan</v>
          </cell>
          <cell r="C143" t="str">
            <v>:</v>
          </cell>
          <cell r="D143" t="str">
            <v>BRR - Rehabilitasi dan Rekonstruksi Jalan Kabupaten Pidie</v>
          </cell>
        </row>
        <row r="144">
          <cell r="A144" t="str">
            <v>Nama Paket</v>
          </cell>
          <cell r="C144" t="str">
            <v>:</v>
          </cell>
          <cell r="D144" t="str">
            <v>Rehabilitasi dan Rekonstruksi Jalan SP. Beutong - Pawood - Keude Laweueng,Cs</v>
          </cell>
        </row>
        <row r="145">
          <cell r="A145" t="str">
            <v>No. Paket Kontrak</v>
          </cell>
          <cell r="C145" t="str">
            <v>:</v>
          </cell>
          <cell r="D145" t="str">
            <v>( BRR - JK PD.1 )</v>
          </cell>
        </row>
        <row r="146">
          <cell r="A146" t="str">
            <v>Provinsi/Kota/Kodya</v>
          </cell>
          <cell r="C146" t="str">
            <v>:</v>
          </cell>
          <cell r="D146" t="str">
            <v>Pidie</v>
          </cell>
        </row>
        <row r="147">
          <cell r="A147" t="str">
            <v>No. Mata Pembayaran</v>
          </cell>
          <cell r="C147" t="str">
            <v>:</v>
          </cell>
          <cell r="D147">
            <v>2.1</v>
          </cell>
        </row>
        <row r="148">
          <cell r="A148" t="str">
            <v>Jenis Pekerjaan</v>
          </cell>
          <cell r="C148" t="str">
            <v>:</v>
          </cell>
          <cell r="D148" t="str">
            <v>Galian Untuk Selokan, Drainase dan Saluran Air</v>
          </cell>
        </row>
        <row r="149">
          <cell r="A149" t="str">
            <v>Satuan Pembayaran</v>
          </cell>
          <cell r="C149" t="str">
            <v>:</v>
          </cell>
          <cell r="D149" t="str">
            <v>M3</v>
          </cell>
        </row>
        <row r="151">
          <cell r="A151" t="str">
            <v>NO.</v>
          </cell>
          <cell r="B151" t="str">
            <v>KOMPONEN</v>
          </cell>
          <cell r="D151" t="str">
            <v>SATUAN</v>
          </cell>
          <cell r="E151" t="str">
            <v>PERKIRAAN KUANTITAS</v>
          </cell>
          <cell r="F151" t="str">
            <v>BIAYA SATUAN (Rp)</v>
          </cell>
          <cell r="G151" t="str">
            <v>JUMLAH HARGA (Rp)</v>
          </cell>
        </row>
        <row r="153">
          <cell r="A153" t="str">
            <v>A</v>
          </cell>
          <cell r="B153" t="str">
            <v>TENAGA KERJA</v>
          </cell>
        </row>
        <row r="155">
          <cell r="A155" t="str">
            <v>1.</v>
          </cell>
          <cell r="B155" t="str">
            <v>Pekerja</v>
          </cell>
          <cell r="D155" t="str">
            <v>Jam</v>
          </cell>
          <cell r="E155">
            <v>0.2142</v>
          </cell>
          <cell r="F155">
            <v>5000</v>
          </cell>
          <cell r="G155">
            <v>1071</v>
          </cell>
        </row>
        <row r="156">
          <cell r="A156" t="str">
            <v>2.</v>
          </cell>
          <cell r="B156" t="str">
            <v>Mandor</v>
          </cell>
          <cell r="D156" t="str">
            <v>Jam</v>
          </cell>
          <cell r="E156">
            <v>5.3499999999999999E-2</v>
          </cell>
          <cell r="F156">
            <v>6500</v>
          </cell>
          <cell r="G156">
            <v>347.75</v>
          </cell>
        </row>
        <row r="159">
          <cell r="A159" t="str">
            <v>B</v>
          </cell>
          <cell r="B159" t="str">
            <v xml:space="preserve">BAHAN </v>
          </cell>
        </row>
        <row r="164">
          <cell r="A164" t="str">
            <v>C</v>
          </cell>
          <cell r="B164" t="str">
            <v>PERALATAN</v>
          </cell>
        </row>
        <row r="166">
          <cell r="A166" t="str">
            <v>1.</v>
          </cell>
          <cell r="B166" t="str">
            <v>Exavator</v>
          </cell>
          <cell r="D166" t="str">
            <v>Jam</v>
          </cell>
          <cell r="E166">
            <v>5.3499999999999999E-2</v>
          </cell>
          <cell r="F166">
            <v>168826.59858095035</v>
          </cell>
          <cell r="G166">
            <v>9032.223024080844</v>
          </cell>
        </row>
        <row r="167">
          <cell r="A167" t="str">
            <v>2.</v>
          </cell>
          <cell r="B167" t="str">
            <v>Dump Truck</v>
          </cell>
          <cell r="D167" t="str">
            <v>Jam</v>
          </cell>
          <cell r="E167">
            <v>9.5500000000000002E-2</v>
          </cell>
          <cell r="F167">
            <v>93879.790958933561</v>
          </cell>
          <cell r="G167">
            <v>8965.5200365781548</v>
          </cell>
        </row>
        <row r="168">
          <cell r="A168" t="str">
            <v>3.</v>
          </cell>
          <cell r="B168" t="str">
            <v>Alat Bantu</v>
          </cell>
          <cell r="D168" t="str">
            <v>Ls</v>
          </cell>
          <cell r="E168">
            <v>1</v>
          </cell>
          <cell r="F168">
            <v>800</v>
          </cell>
          <cell r="G168">
            <v>800</v>
          </cell>
        </row>
        <row r="170">
          <cell r="A170" t="str">
            <v>D</v>
          </cell>
          <cell r="B170" t="str">
            <v>JUMLAH ( A + B + C )</v>
          </cell>
          <cell r="G170">
            <v>20216.493060658999</v>
          </cell>
        </row>
        <row r="171">
          <cell r="A171" t="str">
            <v>E</v>
          </cell>
          <cell r="B171" t="str">
            <v>BIAYA UMUM DAN KEUNTUNGAN  10,0 % X D</v>
          </cell>
          <cell r="G171">
            <v>2021.6493060659</v>
          </cell>
        </row>
        <row r="172">
          <cell r="A172" t="str">
            <v>F</v>
          </cell>
          <cell r="B172" t="str">
            <v>HARGA SATUAN PEKERJAAN  ( D + E )</v>
          </cell>
          <cell r="G172">
            <v>22238.1423667249</v>
          </cell>
        </row>
        <row r="173">
          <cell r="A173" t="str">
            <v>G</v>
          </cell>
          <cell r="B173" t="str">
            <v>DIBULATKAN</v>
          </cell>
          <cell r="G173">
            <v>22238</v>
          </cell>
        </row>
        <row r="175">
          <cell r="A175" t="str">
            <v>Note :       -</v>
          </cell>
          <cell r="B175" t="str">
            <v>Satuan dapat berdasarkan atas jam operasi untuk tenaga kerja dan peralatan, volume dan / atau ukuran berat untuk bahan-bahan</v>
          </cell>
        </row>
        <row r="176">
          <cell r="A176" t="str">
            <v>-</v>
          </cell>
          <cell r="B176" t="str">
            <v xml:space="preserve">Kuantitas satuan adalah kuantitas perkiraan dari setiap komponen untuk menyelesaikan satu satuan pekerjaan dari nomor mata pembayaran Harga Satuan yang disampaikan Peserta Lelang tidak dapat diubah, kecuali ayat 13,4 dari instruksi kepada Peserta Lelang </v>
          </cell>
        </row>
        <row r="178">
          <cell r="A178" t="str">
            <v>-</v>
          </cell>
          <cell r="B178" t="str">
            <v>Biaya Satuan untuk peralatan sudah termasuk bahan bakar, bahan habis terpakai dan operator.</v>
          </cell>
        </row>
        <row r="179">
          <cell r="A179" t="str">
            <v>-</v>
          </cell>
          <cell r="B179" t="str">
            <v>Biaya Satuan sudah termasuk pengeluaran untuk seluruh pajak yang berkaitan (tetapi tidak termasuk PPN yang dibayarkan dari kontrak) dan biaya-biaya lainnya</v>
          </cell>
        </row>
        <row r="183">
          <cell r="F183" t="str">
            <v>Banda Aceh, 29  Mei  2006</v>
          </cell>
        </row>
        <row r="184">
          <cell r="F184" t="str">
            <v>PT. BUNGO PANTAI BERSAUDARA</v>
          </cell>
        </row>
        <row r="190">
          <cell r="F190" t="str">
            <v>Ir. SYAWAL</v>
          </cell>
        </row>
        <row r="191">
          <cell r="F191" t="str">
            <v>Kepala Perwakilan</v>
          </cell>
        </row>
      </sheetData>
      <sheetData sheetId="4"/>
      <sheetData sheetId="5"/>
      <sheetData sheetId="6"/>
      <sheetData sheetId="7"/>
      <sheetData sheetId="8"/>
      <sheetData sheetId="9"/>
      <sheetData sheetId="10">
        <row r="2">
          <cell r="A2" t="str">
            <v>LAMPIRAN 5 PENAWARAN</v>
          </cell>
        </row>
        <row r="3">
          <cell r="A3" t="str">
            <v>ANALISA MATERIAL ON SITE</v>
          </cell>
        </row>
        <row r="5">
          <cell r="A5" t="str">
            <v>NAMA PESERTA LELANG</v>
          </cell>
          <cell r="C5" t="str">
            <v>:</v>
          </cell>
          <cell r="D5" t="str">
            <v>PT. BUNGO PANTAI BERSAUDARA</v>
          </cell>
        </row>
        <row r="6">
          <cell r="A6" t="str">
            <v>BAHAN</v>
          </cell>
          <cell r="C6" t="str">
            <v>:</v>
          </cell>
          <cell r="D6" t="str">
            <v>BAJA TULANGAN</v>
          </cell>
        </row>
        <row r="7">
          <cell r="A7" t="str">
            <v>SATUAN PENGUKURAN</v>
          </cell>
          <cell r="C7" t="str">
            <v>:</v>
          </cell>
          <cell r="D7" t="str">
            <v>KG</v>
          </cell>
        </row>
        <row r="9">
          <cell r="A9" t="str">
            <v>ELEMEN BIAYA</v>
          </cell>
          <cell r="E9" t="str">
            <v>Rp. / SATUAN</v>
          </cell>
          <cell r="G9" t="str">
            <v>JUMLAH HARGA</v>
          </cell>
        </row>
        <row r="12">
          <cell r="A12">
            <v>1</v>
          </cell>
          <cell r="B12" t="str">
            <v>Biaya CIF di Pelabuhan/Penambangan</v>
          </cell>
          <cell r="E12">
            <v>6075</v>
          </cell>
          <cell r="F12" t="str">
            <v>/  KG</v>
          </cell>
          <cell r="G12">
            <v>6075</v>
          </cell>
        </row>
        <row r="13">
          <cell r="A13">
            <v>2</v>
          </cell>
          <cell r="B13" t="str">
            <v>Penanganan/Perawatan</v>
          </cell>
          <cell r="E13">
            <v>100</v>
          </cell>
          <cell r="F13" t="str">
            <v>/  KG</v>
          </cell>
          <cell r="G13">
            <v>100</v>
          </cell>
        </row>
        <row r="14">
          <cell r="A14">
            <v>3</v>
          </cell>
          <cell r="B14" t="str">
            <v>Angkutan ke Lapangan</v>
          </cell>
          <cell r="E14">
            <v>50</v>
          </cell>
          <cell r="F14" t="str">
            <v>/  KG</v>
          </cell>
          <cell r="G14">
            <v>50</v>
          </cell>
        </row>
        <row r="15">
          <cell r="A15">
            <v>4</v>
          </cell>
          <cell r="B15" t="str">
            <v>Bongkar muatan, penyimpanan, dll.</v>
          </cell>
          <cell r="E15">
            <v>75</v>
          </cell>
          <cell r="F15" t="str">
            <v>/  KG</v>
          </cell>
          <cell r="G15">
            <v>75</v>
          </cell>
        </row>
        <row r="17">
          <cell r="G17">
            <v>6300</v>
          </cell>
        </row>
        <row r="21">
          <cell r="F21" t="str">
            <v>Banda Aceh, 29  Mei  2006</v>
          </cell>
        </row>
        <row r="22">
          <cell r="F22" t="str">
            <v>PT. BUNGO PANTAI BERSAUDARA</v>
          </cell>
        </row>
        <row r="27">
          <cell r="F27" t="str">
            <v>Ir. SYAWAL</v>
          </cell>
        </row>
        <row r="28">
          <cell r="F28" t="str">
            <v>Kepala Perwakilan</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
      <sheetName val="RAB"/>
      <sheetName val="ALLOW..."/>
      <sheetName val="sing daftar"/>
      <sheetName val="covernya"/>
      <sheetName val="DAFTAR SIMAK"/>
      <sheetName val="terbilang  "/>
      <sheetName val="metodrer..."/>
      <sheetName val="MASTER PROGRAMMER"/>
      <sheetName val="HYPERLINK"/>
      <sheetName val="rekap"/>
      <sheetName val="mpu"/>
      <sheetName val="SATPEKERJAAN  "/>
      <sheetName val="ana_lisa"/>
      <sheetName val="METODE&amp; ANAL TEKNIS"/>
      <sheetName val="BIAYA-ALAT"/>
      <sheetName val="ANAL ALAT"/>
      <sheetName val="cek alat"/>
      <sheetName val="ANAL LS"/>
      <sheetName val="GRAFIK BALOK  "/>
      <sheetName val="SCHEDULE"/>
      <sheetName val="tKDN"/>
      <sheetName val="JDWL MOBILIS"/>
      <sheetName val="sub kontrak"/>
      <sheetName val="ANAL MARKA GA PAK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Q"/>
      <sheetName val="Analisa"/>
      <sheetName val="Ls MOB"/>
      <sheetName val="MOB  "/>
      <sheetName val="D Harga"/>
      <sheetName val="Antek"/>
      <sheetName val="Spes Tek"/>
      <sheetName val="Jadw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B"/>
      <sheetName val="Bahan"/>
      <sheetName val="Analisa_K"/>
      <sheetName val="Analisa_E"/>
      <sheetName val="Tawar"/>
      <sheetName val="TS"/>
      <sheetName val="BknPNS"/>
      <sheetName val="Minat"/>
      <sheetName val="Pakta"/>
    </sheetNames>
    <sheetDataSet>
      <sheetData sheetId="0" refreshError="1"/>
      <sheetData sheetId="1" refreshError="1"/>
      <sheetData sheetId="2" refreshError="1">
        <row r="31">
          <cell r="D31">
            <v>533500</v>
          </cell>
        </row>
        <row r="32">
          <cell r="D32">
            <v>33000</v>
          </cell>
        </row>
        <row r="35">
          <cell r="D35">
            <v>2500</v>
          </cell>
        </row>
      </sheetData>
      <sheetData sheetId="3" refreshError="1"/>
      <sheetData sheetId="4" refreshError="1"/>
      <sheetData sheetId="5" refreshError="1"/>
      <sheetData sheetId="6" refreshError="1"/>
      <sheetData sheetId="7" refreshError="1"/>
      <sheetData sheetId="8" refreshError="1">
        <row r="14">
          <cell r="T14" t="str">
            <v>--</v>
          </cell>
        </row>
      </sheetData>
      <sheetData sheetId="9"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upah"/>
      <sheetName val="analisa"/>
      <sheetName val="RAB"/>
      <sheetName val="scedule"/>
      <sheetName val="METODE"/>
      <sheetName val="subkon"/>
      <sheetName val="personil"/>
      <sheetName val="alat"/>
      <sheetName val="Sheet3"/>
      <sheetName val="rangking"/>
      <sheetName val="Sheet1"/>
      <sheetName val="Sheet2"/>
    </sheetNames>
    <sheetDataSet>
      <sheetData sheetId="0"/>
      <sheetData sheetId="1">
        <row r="22">
          <cell r="H22">
            <v>45000</v>
          </cell>
        </row>
        <row r="23">
          <cell r="H23">
            <v>45000</v>
          </cell>
        </row>
        <row r="24">
          <cell r="H24">
            <v>45000</v>
          </cell>
        </row>
        <row r="62">
          <cell r="H62">
            <v>750000</v>
          </cell>
        </row>
        <row r="63">
          <cell r="H63">
            <v>750000</v>
          </cell>
        </row>
      </sheetData>
      <sheetData sheetId="2"/>
      <sheetData sheetId="3">
        <row r="90">
          <cell r="F90" t="str">
            <v>MOMEN PASAMBUNA</v>
          </cell>
        </row>
      </sheetData>
      <sheetData sheetId="4"/>
      <sheetData sheetId="5"/>
      <sheetData sheetId="6"/>
      <sheetData sheetId="7"/>
      <sheetData sheetId="8"/>
      <sheetData sheetId="9"/>
      <sheetData sheetId="10"/>
      <sheetData sheetId="11"/>
      <sheetData sheetId="12"/>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UP (ASLI)"/>
      <sheetName val="Analisis"/>
      <sheetName val="rab oke"/>
      <sheetName val="Rekap"/>
      <sheetName val="schedul"/>
      <sheetName val="Harga bahan"/>
    </sheetNames>
    <sheetDataSet>
      <sheetData sheetId="0"/>
      <sheetData sheetId="1"/>
      <sheetData sheetId="2"/>
      <sheetData sheetId="3"/>
      <sheetData sheetId="4"/>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 A B "/>
      <sheetName val="Analisa (Ok)"/>
      <sheetName val="Upah Bahan"/>
      <sheetName val="Alat 1"/>
      <sheetName val="Alat 2"/>
      <sheetName val="Harga Alat 3"/>
      <sheetName val="Scedhule  "/>
      <sheetName val="Analisa Teknik"/>
      <sheetName val="Subkontrak "/>
      <sheetName val="Daf.Personil"/>
      <sheetName val="Daf.Alat"/>
      <sheetName val="Kamu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s>
    <sheetDataSet>
      <sheetData sheetId="0"/>
      <sheetData sheetId="1" refreshError="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s>
    <sheetDataSet>
      <sheetData sheetId="0"/>
      <sheetData sheetId="1" refreshError="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perhitungan pembesian"/>
      <sheetName val="rekap"/>
      <sheetName val="BANG UTAMA"/>
      <sheetName val="pool"/>
      <sheetName val="parkir"/>
      <sheetName val="Rab Musola dpu"/>
      <sheetName val="DAFTAR_ISI"/>
      <sheetName val="SAT.PEKERJAAN"/>
      <sheetName val="PEK.BETON"/>
      <sheetName val="PEK.PNTP LNTAI &amp; DNDING"/>
      <sheetName val="PEK. PONDASI"/>
      <sheetName val="PEK.KUNCI &amp; KACA"/>
      <sheetName val="PEK.LANGIT2"/>
      <sheetName val="PEK.BESI &amp; ALLUMINIUM"/>
      <sheetName val="PEK. TANAH"/>
      <sheetName val="PEK.PENUTUP ATAP"/>
      <sheetName val="PEK.KAYU"/>
      <sheetName val="PEK. PLESTERAN"/>
      <sheetName val="PEK. DINDING"/>
      <sheetName val="PEK.PENGECATAN"/>
      <sheetName val="PEK.SANITASI"/>
      <sheetName val="PEK.PERSIAP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war"/>
      <sheetName val="rekap"/>
      <sheetName val="kuant"/>
      <sheetName val="dmpu"/>
      <sheetName val="an mpu"/>
      <sheetName val="an biasa"/>
      <sheetName val="an Ls"/>
      <sheetName val="an pek minor"/>
      <sheetName val="Rincian pemel rutin"/>
      <sheetName val="an pemel rutin"/>
      <sheetName val="an moblssi"/>
      <sheetName val="upah bahan"/>
      <sheetName val="scedule"/>
      <sheetName val="subkont"/>
      <sheetName val="metode"/>
      <sheetName val="terke"/>
      <sheetName val="met mpu"/>
      <sheetName val="met biasa"/>
      <sheetName val="mtde s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INFO"/>
      <sheetName val="Data-Kont"/>
      <sheetName val="M-ITEM"/>
      <sheetName val="UPAH&amp;BHN"/>
      <sheetName val="BOP"/>
      <sheetName val="RAB"/>
      <sheetName val="Surat-Pen"/>
      <sheetName val="REKAP"/>
      <sheetName val="SCHEDULE"/>
      <sheetName val="METHOD"/>
      <sheetName val="ON-SITE"/>
      <sheetName val="SUB-KONTR"/>
      <sheetName val="T-TERIMA"/>
      <sheetName val="LIST"/>
      <sheetName val="s-inti"/>
      <sheetName val="SPernyataan"/>
      <sheetName val="d-alat"/>
      <sheetName val="UPAH_BHN"/>
      <sheetName val="H.Satuan"/>
      <sheetName val="Harga Satuan"/>
      <sheetName val="Analisa HSP "/>
      <sheetName val="(HSP)"/>
      <sheetName val="Rekapitulasi"/>
      <sheetName val="TAHAP 1"/>
      <sheetName val="Persiapan"/>
      <sheetName val="Grading Tahap 1"/>
      <sheetName val="Pengerukan Tahap I"/>
      <sheetName val="Turap"/>
      <sheetName val="Lantai Dermaga (Tahap I)"/>
      <sheetName val="TPI 240"/>
      <sheetName val="MENARA AIR"/>
      <sheetName val="Airbersih"/>
      <sheetName val="JALAN(Tahap I)"/>
      <sheetName val="Drainase(TAHAP I)"/>
      <sheetName val="Alternatif 2"/>
      <sheetName val="Rekapitulasi (2)"/>
      <sheetName val="Pengerukan Tahap I alt2"/>
      <sheetName val="Dermaga Kayu Sementara"/>
      <sheetName val="JALAN"/>
      <sheetName val="Jetty Sepotong"/>
      <sheetName val="SISA TAHAP 1"/>
      <sheetName val="TPI"/>
      <sheetName val="Kantor Administrasi"/>
      <sheetName val="IPAL"/>
      <sheetName val="TPS"/>
      <sheetName val="Kiosbbm(1)"/>
      <sheetName val="Pasar Ikan"/>
      <sheetName val="Jetty (1)"/>
      <sheetName val="toilet"/>
      <sheetName val="Genset"/>
      <sheetName val="PAGAR TAHAP I "/>
      <sheetName val="TAHAP II"/>
      <sheetName val="Grading Tahap II"/>
      <sheetName val="Pengerukan Tahap II"/>
      <sheetName val="Dermaga (Tahap II)"/>
      <sheetName val="JALAN(Tahap II)"/>
      <sheetName val="PAGAR TAHAP II"/>
      <sheetName val="Jetty Tahap II"/>
      <sheetName val="Bengkel"/>
      <sheetName val="GUDANG"/>
      <sheetName val="POS JAGA"/>
      <sheetName val="RUMAH DINAS"/>
      <sheetName val="BALAI NELAYAN"/>
      <sheetName val="RUMAH KEPALA"/>
      <sheetName val="GUDANG ES"/>
      <sheetName val="Drainase(TAHAP II)"/>
      <sheetName val="Drainase(TAHAP III)"/>
      <sheetName val="Analisa HSP"/>
      <sheetName val="Df-Kuan"/>
      <sheetName val="Letter of Bid"/>
      <sheetName val="SUMMARY OF BILL"/>
      <sheetName val="BILL"/>
      <sheetName val="S curve"/>
      <sheetName val="Unit Price Analysis"/>
      <sheetName val="AnTek "/>
      <sheetName val="Basic Price"/>
      <sheetName val="MOS Cost"/>
      <sheetName val="List Sub Cont"/>
      <sheetName val="AT"/>
      <sheetName val="Nama Paket"/>
      <sheetName val="Terbilang"/>
      <sheetName val="AQ"/>
      <sheetName val="Cover"/>
      <sheetName val="ALAT"/>
      <sheetName val="BP"/>
      <sheetName val="7.13"/>
      <sheetName val="Control"/>
      <sheetName val="BOQ"/>
      <sheetName val="2,2"/>
      <sheetName val="3.1(2)"/>
      <sheetName val="3,2(1)"/>
      <sheetName val="4.2(2)"/>
      <sheetName val="6 (2)"/>
      <sheetName val="7.3(1)"/>
      <sheetName val="7.15(1)"/>
      <sheetName val="7.1(5)"/>
      <sheetName val="7.1(6)"/>
      <sheetName val="7,9"/>
      <sheetName val="7,15(1)"/>
      <sheetName val="7,15(2)"/>
      <sheetName val="000000"/>
      <sheetName val="Sheet1"/>
      <sheetName val="total"/>
      <sheetName val="bq"/>
      <sheetName val="mobilisation"/>
      <sheetName val="MPU"/>
      <sheetName val="HARGADASAR"/>
      <sheetName val="DAFTARMPU"/>
      <sheetName val="jadwal"/>
      <sheetName val="alat usulan"/>
      <sheetName val="staf"/>
      <sheetName val="DivX"/>
      <sheetName val="DAFTAR GEL"/>
      <sheetName val="mos"/>
      <sheetName val="plant"/>
      <sheetName val="PRODBAHAN"/>
      <sheetName val="datakontrak"/>
      <sheetName val="sanggup"/>
      <sheetName val="TEMPAT SORTIR"/>
      <sheetName val="rincian A"/>
      <sheetName val="pldt"/>
      <sheetName val="upahbahan"/>
      <sheetName val="Sheet2"/>
      <sheetName val="Sheet3"/>
      <sheetName val="0000"/>
      <sheetName val="Informasi"/>
      <sheetName val="sort"/>
      <sheetName val="Rekap Biaya"/>
      <sheetName val="Kuantitas &amp; Harga"/>
      <sheetName val="DHSD"/>
      <sheetName val="Detail jadwal"/>
      <sheetName val="jadwal ALAT"/>
      <sheetName val="jadwal bahan"/>
      <sheetName val="div 2"/>
      <sheetName val="div 3"/>
      <sheetName val="div 4"/>
      <sheetName val="div 5"/>
      <sheetName val="div 6"/>
      <sheetName val="div 7"/>
      <sheetName val="div 8"/>
      <sheetName val="div 9"/>
      <sheetName val="Mobilisasi"/>
      <sheetName val="Div 10"/>
      <sheetName val="KONFIRMASI PLAN 6a"/>
      <sheetName val="lampiran"/>
      <sheetName val="usulan staf"/>
      <sheetName val="metode"/>
      <sheetName val="RANGKAIAN KERJA"/>
      <sheetName val="2.1-1"/>
      <sheetName val="Agregat Halus &amp; Kasar"/>
      <sheetName val="Agregat Kelas A"/>
      <sheetName val="Agregat Kelas B"/>
      <sheetName val="Agregat Kelas C"/>
      <sheetName val="bilang total"/>
      <sheetName val="AN TAMBAHAN 1"/>
      <sheetName val="AN TAMBAHAN 2"/>
      <sheetName val="AN TAMBAHAN 3"/>
      <sheetName val="Peralatan"/>
      <sheetName val="MU"/>
      <sheetName val="short "/>
      <sheetName val="PEN-NILAI"/>
      <sheetName val="Rekap (A1)"/>
      <sheetName val="RAB (A2)"/>
      <sheetName val="Perhitungan Alat"/>
      <sheetName val="Perhitungan Tenaga"/>
      <sheetName val="Analisa (A3)"/>
      <sheetName val="NP Tanah"/>
      <sheetName val="NP Struktur"/>
      <sheetName val="Upah (A4)"/>
      <sheetName val="Bahan (A5)"/>
      <sheetName val="Alat (A6)"/>
      <sheetName val="BAU (A8)"/>
      <sheetName val="Laboratorium (A7)"/>
      <sheetName val="RAB Rumah jaga"/>
      <sheetName val="Jadwal (B1)"/>
      <sheetName val="NWP"/>
      <sheetName val="Jadwal alat (B2)"/>
      <sheetName val="Jadwal Tenaga (B3)"/>
      <sheetName val="Jadwal Bahan (B4)"/>
      <sheetName val="hitung alat (A8)"/>
      <sheetName val="Daftar Alat (B5) Pernek"/>
      <sheetName val="hitung alat (A8) dibalik"/>
      <sheetName val="Daftar Personil (B6)"/>
      <sheetName val="sTRUKTUR ORGANISASI"/>
      <sheetName val="Daftar Sub Kon (B7)"/>
      <sheetName val="HITUNG"/>
      <sheetName val="biaya umum"/>
      <sheetName val="Pasangan"/>
      <sheetName val="NP (2)"/>
      <sheetName val="hitung alat (2)"/>
      <sheetName val="bisa dipakai"/>
      <sheetName val="KEB-ALAT"/>
      <sheetName val="Nrc_2005"/>
      <sheetName val="Adm"/>
      <sheetName val="Personil (NTB)"/>
      <sheetName val="Alat  (Sumbawa 3.4)"/>
      <sheetName val="BAU (A9)"/>
      <sheetName val="Daftar Alat (B5)"/>
      <sheetName val="NP"/>
      <sheetName val="Personil (SumBAWA)"/>
      <sheetName val="Form F"/>
      <sheetName val="Batas"/>
      <sheetName val="Daftar 2 (2)"/>
      <sheetName val="Form 4"/>
      <sheetName val="Form 4 (2.2)"/>
      <sheetName val="Form - B.31"/>
      <sheetName val="Form - B.32"/>
      <sheetName val="Lamp Kinerja"/>
      <sheetName val="Form - B4"/>
      <sheetName val="Alat  (2.2)"/>
      <sheetName val="Skn (2)"/>
      <sheetName val="dspp"/>
      <sheetName val="Pengalaman"/>
      <sheetName val="DTA"/>
      <sheetName val="div 2&amp;3"/>
      <sheetName val="Personil ngawi"/>
      <sheetName val="Srt personil ngawi"/>
      <sheetName val="riwayat ngawi"/>
      <sheetName val="riwayat"/>
      <sheetName val="REK"/>
      <sheetName val="Harga"/>
      <sheetName val="Pustaka"/>
      <sheetName val="Scadule"/>
      <sheetName val="Scadule (2)"/>
      <sheetName val="Kantor"/>
      <sheetName val="Scadule (3)"/>
      <sheetName val="Scadule (4)"/>
      <sheetName val="Mushalla"/>
      <sheetName val="Scadule (5)"/>
      <sheetName val="Scadule (6)"/>
      <sheetName val="Rumah"/>
      <sheetName val="Scadule (7)"/>
      <sheetName val="Scadule (8)"/>
      <sheetName val="Analisa Beton"/>
      <sheetName val="Upah"/>
      <sheetName val="Sewa Peralatan"/>
      <sheetName val="Bahan"/>
      <sheetName val="agregate"/>
      <sheetName val="Quarry"/>
      <sheetName val="AnTek"/>
      <sheetName val="BAHAN &amp; UPAH"/>
      <sheetName val="SCEDULE"/>
      <sheetName val="RAB "/>
      <sheetName val="HARGA UPAH"/>
      <sheetName val="SC"/>
      <sheetName val="DAF.ALAT "/>
      <sheetName val="rab1"/>
      <sheetName val="RAB-D"/>
      <sheetName val="H.BAHAN"/>
      <sheetName val="ANL"/>
      <sheetName val="BOQ+BTL"/>
      <sheetName val="NK"/>
      <sheetName val="Rekap Tahap-1"/>
      <sheetName val="RAB_VER_BOQ"/>
      <sheetName val="RAB_VER_REAL"/>
      <sheetName val="HS"/>
      <sheetName val="ANS"/>
      <sheetName val="SCD"/>
      <sheetName val="sub"/>
      <sheetName val="Rumus"/>
      <sheetName val="Alat Berat"/>
      <sheetName val="Upah dan Bahan"/>
      <sheetName val="ANL. K.410"/>
      <sheetName val="Anl. 2"/>
      <sheetName val="Anl. 3"/>
      <sheetName val="Dft. Alat"/>
      <sheetName val="Harga Bahan"/>
      <sheetName val=" MPU"/>
      <sheetName val="Network Planning"/>
      <sheetName val="Analisa Teknis"/>
      <sheetName val="JDW. Bahan"/>
      <sheetName val="#REF"/>
      <sheetName val="ANL &amp; M P U"/>
      <sheetName val="DFT U, B, &amp; PER."/>
      <sheetName val="analt"/>
    </sheetNames>
    <sheetDataSet>
      <sheetData sheetId="0"/>
      <sheetData sheetId="1">
        <row r="62">
          <cell r="A62" t="str">
            <v>Empat puluh delapan juta delapan ratus lima puluh empat ribu tiga puluh sembilan 30/100 rupiah</v>
          </cell>
        </row>
      </sheetData>
      <sheetData sheetId="2">
        <row r="2">
          <cell r="J2">
            <v>1</v>
          </cell>
        </row>
      </sheetData>
      <sheetData sheetId="3">
        <row r="19">
          <cell r="I19">
            <v>28599500</v>
          </cell>
        </row>
      </sheetData>
      <sheetData sheetId="4">
        <row r="3">
          <cell r="M3">
            <v>2</v>
          </cell>
        </row>
      </sheetData>
      <sheetData sheetId="5">
        <row r="187">
          <cell r="BP187">
            <v>200000000</v>
          </cell>
        </row>
      </sheetData>
      <sheetData sheetId="6">
        <row r="8">
          <cell r="J8">
            <v>0.95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refreshError="1"/>
      <sheetData sheetId="270"/>
      <sheetData sheetId="271"/>
      <sheetData sheetId="272" refreshError="1"/>
      <sheetData sheetId="273" refreshError="1"/>
      <sheetData sheetId="274" refreshError="1"/>
      <sheetData sheetId="275"/>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08"/>
      <sheetName val="61007"/>
      <sheetName val="61006"/>
      <sheetName val="61005"/>
      <sheetName val="61004"/>
      <sheetName val="mob-demob"/>
      <sheetName val="IDC_RECAP"/>
      <sheetName val="DATA"/>
      <sheetName val="DASHBOARD"/>
      <sheetName val="Recapitulation"/>
      <sheetName val="Bill_Of Qty1"/>
      <sheetName val="Bill_Of Qty2"/>
      <sheetName val="Analysa"/>
      <sheetName val="Base_Price"/>
      <sheetName val="Boulder_Price"/>
      <sheetName val="D1"/>
      <sheetName val="Buy_Back_terpake"/>
      <sheetName val="Batching Plant_Owning"/>
      <sheetName val="Calculation_Sheets"/>
      <sheetName val="Sheet1 (2)"/>
      <sheetName val="Sheet2"/>
      <sheetName val="Buy_Back"/>
      <sheetName val="MAPDCJty"/>
      <sheetName val="MAPDC"/>
      <sheetName val="HSDLsg"/>
      <sheetName val="HSDJty"/>
      <sheetName val="HSDD"/>
      <sheetName val="RKPBQ"/>
      <sheetName val="LISTMAT"/>
      <sheetName val="AnalLgsg"/>
      <sheetName val="Sheet1"/>
      <sheetName val="AnalBridge"/>
      <sheetName val="AnalD"/>
      <sheetName val="BEK"/>
      <sheetName val="Survei"/>
      <sheetName val="Bathymetric"/>
      <sheetName val="MobD"/>
      <sheetName val="Anal Teknik"/>
      <sheetName val="BQD"/>
      <sheetName val="BQ"/>
      <sheetName val="SCEDULE 2015-2018"/>
    </sheetNames>
    <sheetDataSet>
      <sheetData sheetId="0"/>
      <sheetData sheetId="1">
        <row r="36">
          <cell r="F36">
            <v>8</v>
          </cell>
        </row>
      </sheetData>
      <sheetData sheetId="2">
        <row r="16">
          <cell r="J16">
            <v>1</v>
          </cell>
        </row>
      </sheetData>
      <sheetData sheetId="3">
        <row r="138">
          <cell r="F138">
            <v>8</v>
          </cell>
        </row>
      </sheetData>
      <sheetData sheetId="4">
        <row r="61">
          <cell r="E61">
            <v>8</v>
          </cell>
        </row>
      </sheetData>
      <sheetData sheetId="5"/>
      <sheetData sheetId="6"/>
      <sheetData sheetId="7">
        <row r="6">
          <cell r="E6" t="str">
            <v>COAL IMPORT JETTY WORKS OF PLTU NAGAN RAYA (2X110MW)</v>
          </cell>
        </row>
        <row r="9">
          <cell r="E9" t="str">
            <v>NANGGROE ACEH DARUSALAM</v>
          </cell>
        </row>
        <row r="12">
          <cell r="E12">
            <v>584</v>
          </cell>
        </row>
        <row r="13">
          <cell r="E13">
            <v>180</v>
          </cell>
        </row>
        <row r="15">
          <cell r="E15">
            <v>6</v>
          </cell>
        </row>
        <row r="17">
          <cell r="E17" t="str">
            <v>SINOHYDRO CORP. LIMITED</v>
          </cell>
        </row>
      </sheetData>
      <sheetData sheetId="8">
        <row r="64">
          <cell r="H64">
            <v>759429991647.29626</v>
          </cell>
        </row>
      </sheetData>
      <sheetData sheetId="9"/>
      <sheetData sheetId="10"/>
      <sheetData sheetId="11"/>
      <sheetData sheetId="12">
        <row r="262">
          <cell r="M262">
            <v>8259.3367500000004</v>
          </cell>
        </row>
        <row r="1071">
          <cell r="M1071">
            <v>170476.65016031006</v>
          </cell>
        </row>
      </sheetData>
      <sheetData sheetId="13">
        <row r="7">
          <cell r="N7">
            <v>1</v>
          </cell>
        </row>
        <row r="18">
          <cell r="J18">
            <v>71430</v>
          </cell>
        </row>
        <row r="49">
          <cell r="J49">
            <v>9400000</v>
          </cell>
        </row>
        <row r="51">
          <cell r="J51">
            <v>660300</v>
          </cell>
        </row>
        <row r="57">
          <cell r="J57">
            <v>11800</v>
          </cell>
        </row>
        <row r="59">
          <cell r="J59">
            <v>11800</v>
          </cell>
        </row>
        <row r="65">
          <cell r="J65">
            <v>15000</v>
          </cell>
        </row>
        <row r="67">
          <cell r="J67">
            <v>525000</v>
          </cell>
        </row>
        <row r="69">
          <cell r="J69">
            <v>625000</v>
          </cell>
        </row>
        <row r="70">
          <cell r="J70">
            <v>263125</v>
          </cell>
        </row>
        <row r="71">
          <cell r="J71">
            <v>263125</v>
          </cell>
        </row>
        <row r="76">
          <cell r="J76">
            <v>612650.18586956814</v>
          </cell>
        </row>
        <row r="77">
          <cell r="J77">
            <v>640150.18586956814</v>
          </cell>
        </row>
        <row r="83">
          <cell r="J83">
            <v>196000</v>
          </cell>
        </row>
        <row r="84">
          <cell r="J84">
            <v>2500000</v>
          </cell>
        </row>
        <row r="86">
          <cell r="J86">
            <v>5000</v>
          </cell>
        </row>
        <row r="87">
          <cell r="J87">
            <v>52900</v>
          </cell>
        </row>
        <row r="92">
          <cell r="J92">
            <v>17500000</v>
          </cell>
        </row>
        <row r="93">
          <cell r="J93">
            <v>23225000</v>
          </cell>
        </row>
        <row r="94">
          <cell r="J94">
            <v>1292000</v>
          </cell>
        </row>
        <row r="126">
          <cell r="J126">
            <v>27600</v>
          </cell>
        </row>
        <row r="176">
          <cell r="J176">
            <v>657846.875</v>
          </cell>
        </row>
        <row r="178">
          <cell r="J178">
            <v>223547.5</v>
          </cell>
        </row>
        <row r="179">
          <cell r="J179">
            <v>12102139.285714285</v>
          </cell>
        </row>
        <row r="180">
          <cell r="J180">
            <v>2142857.1428571427</v>
          </cell>
        </row>
        <row r="184">
          <cell r="J184">
            <v>294138.75</v>
          </cell>
        </row>
        <row r="185">
          <cell r="J185">
            <v>326934.375</v>
          </cell>
        </row>
        <row r="186">
          <cell r="J186">
            <v>500000</v>
          </cell>
        </row>
        <row r="187">
          <cell r="J187">
            <v>550000</v>
          </cell>
        </row>
        <row r="193">
          <cell r="J193">
            <v>255854.0625</v>
          </cell>
        </row>
        <row r="195">
          <cell r="J195">
            <v>167956.25</v>
          </cell>
        </row>
        <row r="198">
          <cell r="J198">
            <v>167956.25</v>
          </cell>
        </row>
        <row r="201">
          <cell r="J201">
            <v>34478.6875</v>
          </cell>
        </row>
        <row r="203">
          <cell r="J203">
            <v>111037.8125</v>
          </cell>
        </row>
      </sheetData>
      <sheetData sheetId="14">
        <row r="30">
          <cell r="F30">
            <v>263125</v>
          </cell>
        </row>
      </sheetData>
      <sheetData sheetId="15"/>
      <sheetData sheetId="16"/>
      <sheetData sheetId="17"/>
      <sheetData sheetId="18"/>
      <sheetData sheetId="19"/>
      <sheetData sheetId="20"/>
      <sheetData sheetId="21"/>
      <sheetData sheetId="22">
        <row r="23">
          <cell r="L23" t="str">
            <v>Monthly Progress</v>
          </cell>
        </row>
      </sheetData>
      <sheetData sheetId="23">
        <row r="9">
          <cell r="R9">
            <v>1</v>
          </cell>
        </row>
        <row r="11">
          <cell r="R11">
            <v>1</v>
          </cell>
        </row>
        <row r="21">
          <cell r="R21">
            <v>1</v>
          </cell>
        </row>
        <row r="28">
          <cell r="R28">
            <v>1</v>
          </cell>
        </row>
        <row r="35">
          <cell r="R35">
            <v>40</v>
          </cell>
        </row>
      </sheetData>
      <sheetData sheetId="24">
        <row r="10">
          <cell r="F10">
            <v>40000</v>
          </cell>
        </row>
        <row r="11">
          <cell r="F11">
            <v>30000</v>
          </cell>
        </row>
        <row r="12">
          <cell r="F12">
            <v>20000</v>
          </cell>
        </row>
        <row r="15">
          <cell r="F15">
            <v>650</v>
          </cell>
        </row>
        <row r="20">
          <cell r="F20">
            <v>5000</v>
          </cell>
        </row>
        <row r="23">
          <cell r="F23">
            <v>35000</v>
          </cell>
        </row>
        <row r="25">
          <cell r="F25">
            <v>4000</v>
          </cell>
        </row>
        <row r="26">
          <cell r="F26">
            <v>2000000</v>
          </cell>
        </row>
        <row r="27">
          <cell r="F27">
            <v>2000000</v>
          </cell>
        </row>
      </sheetData>
      <sheetData sheetId="25"/>
      <sheetData sheetId="26"/>
      <sheetData sheetId="27"/>
      <sheetData sheetId="28"/>
      <sheetData sheetId="29"/>
      <sheetData sheetId="30"/>
      <sheetData sheetId="31"/>
      <sheetData sheetId="32"/>
      <sheetData sheetId="33"/>
      <sheetData sheetId="34">
        <row r="2">
          <cell r="M2">
            <v>1.9873499999999999</v>
          </cell>
        </row>
      </sheetData>
      <sheetData sheetId="35"/>
      <sheetData sheetId="36"/>
      <sheetData sheetId="37"/>
      <sheetData sheetId="38">
        <row r="17">
          <cell r="D17">
            <v>2</v>
          </cell>
        </row>
      </sheetData>
      <sheetData sheetId="39"/>
      <sheetData sheetId="40"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sheetName val="Alat"/>
      <sheetName val="PP"/>
      <sheetName val="bau"/>
      <sheetName val="bank"/>
      <sheetName val="Rupa2"/>
      <sheetName val="Dashboard"/>
      <sheetName val="Data"/>
      <sheetName val="rekap"/>
      <sheetName val="InputRAB"/>
      <sheetName val="Hrg Sat"/>
      <sheetName val="Pek. Persiapan"/>
      <sheetName val="Lamp.1"/>
      <sheetName val="pek. peng.sungai"/>
      <sheetName val="Pek jalan masuk"/>
      <sheetName val="Pek. Bend dan Tanggul"/>
      <sheetName val="Beton"/>
      <sheetName val="penulangan"/>
      <sheetName val="pek pintu"/>
      <sheetName val="Pas bt kl"/>
      <sheetName val="Pek. Lain2"/>
      <sheetName val="an.tek-struktur"/>
      <sheetName val="ana-bahan beton"/>
      <sheetName val="pas.batu"/>
      <sheetName val="AnTeknis"/>
      <sheetName val="aN-TANAH"/>
      <sheetName val="jlnaspal"/>
      <sheetName val="an-beton"/>
      <sheetName val="Spesi"/>
      <sheetName val="BaseC"/>
      <sheetName val="prod.alat"/>
      <sheetName val="har.alat"/>
    </sheetNames>
    <sheetDataSet>
      <sheetData sheetId="0" refreshError="1"/>
      <sheetData sheetId="1"/>
      <sheetData sheetId="2"/>
      <sheetData sheetId="3"/>
      <sheetData sheetId="4" refreshError="1"/>
      <sheetData sheetId="5" refreshError="1"/>
      <sheetData sheetId="6"/>
      <sheetData sheetId="7" refreshError="1"/>
      <sheetData sheetId="8" refreshError="1"/>
      <sheetData sheetId="9" refreshError="1"/>
      <sheetData sheetId="10">
        <row r="7">
          <cell r="H7">
            <v>1</v>
          </cell>
        </row>
        <row r="21">
          <cell r="E21">
            <v>320000</v>
          </cell>
        </row>
        <row r="32">
          <cell r="E32">
            <v>1000</v>
          </cell>
        </row>
        <row r="90">
          <cell r="E90">
            <v>50000</v>
          </cell>
        </row>
        <row r="111">
          <cell r="E111">
            <v>850000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si"/>
      <sheetName val="RAB"/>
      <sheetName val="Analisa"/>
      <sheetName val="Bahan"/>
      <sheetName val="Upah"/>
      <sheetName val="Quary"/>
    </sheetNames>
    <sheetDataSet>
      <sheetData sheetId="0"/>
      <sheetData sheetId="1"/>
      <sheetData sheetId="2"/>
      <sheetData sheetId="3" refreshError="1">
        <row r="17">
          <cell r="M17">
            <v>212583.85834535834</v>
          </cell>
        </row>
        <row r="18">
          <cell r="M18">
            <v>208583.85834535834</v>
          </cell>
        </row>
        <row r="46">
          <cell r="M46">
            <v>22000</v>
          </cell>
        </row>
        <row r="47">
          <cell r="M47">
            <v>5488432</v>
          </cell>
        </row>
        <row r="48">
          <cell r="M48">
            <v>5450000</v>
          </cell>
        </row>
        <row r="52">
          <cell r="M52">
            <v>2267360</v>
          </cell>
        </row>
        <row r="53">
          <cell r="M53">
            <v>2715</v>
          </cell>
        </row>
        <row r="54">
          <cell r="M54">
            <v>2175</v>
          </cell>
        </row>
        <row r="55">
          <cell r="M55">
            <v>2715</v>
          </cell>
        </row>
        <row r="56">
          <cell r="M56">
            <v>4392.4392439243929</v>
          </cell>
        </row>
        <row r="57">
          <cell r="M57">
            <v>11200</v>
          </cell>
        </row>
        <row r="74">
          <cell r="M74">
            <v>16300</v>
          </cell>
        </row>
        <row r="75">
          <cell r="M75">
            <v>48800</v>
          </cell>
        </row>
        <row r="79">
          <cell r="M79">
            <v>100400</v>
          </cell>
        </row>
        <row r="85">
          <cell r="M85">
            <v>72400</v>
          </cell>
        </row>
        <row r="87">
          <cell r="M87">
            <v>12800</v>
          </cell>
        </row>
        <row r="90">
          <cell r="M90">
            <v>99400</v>
          </cell>
        </row>
        <row r="91">
          <cell r="M91">
            <v>22250</v>
          </cell>
        </row>
        <row r="95">
          <cell r="M95">
            <v>3650</v>
          </cell>
        </row>
      </sheetData>
      <sheetData sheetId="4"/>
      <sheetData sheetId="5"/>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Analisa"/>
      <sheetName val="Upah Bahan"/>
      <sheetName val="Rekap Analisa"/>
      <sheetName val="Scedhule"/>
      <sheetName val="Daf.Personil"/>
      <sheetName val="Daf.Alat"/>
      <sheetName val="Subkontrak"/>
      <sheetName val="Kamus"/>
      <sheetName val="kont anak1"/>
      <sheetName val="Cover"/>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W"/>
      <sheetName val="Opname (2)"/>
      <sheetName val="Upah"/>
      <sheetName val="Bosi"/>
      <sheetName val="Analisa"/>
    </sheetNames>
    <sheetDataSet>
      <sheetData sheetId="0"/>
      <sheetData sheetId="1"/>
      <sheetData sheetId="2">
        <row r="19">
          <cell r="L19">
            <v>42500</v>
          </cell>
        </row>
        <row r="23">
          <cell r="L23">
            <v>80000</v>
          </cell>
        </row>
        <row r="39">
          <cell r="L39">
            <v>8300</v>
          </cell>
        </row>
        <row r="44">
          <cell r="L44">
            <v>39000</v>
          </cell>
        </row>
        <row r="54">
          <cell r="L54">
            <v>1700000</v>
          </cell>
        </row>
        <row r="56">
          <cell r="L56">
            <v>1800000</v>
          </cell>
        </row>
        <row r="57">
          <cell r="L57">
            <v>6900</v>
          </cell>
        </row>
        <row r="58">
          <cell r="L58">
            <v>52500</v>
          </cell>
        </row>
        <row r="60">
          <cell r="L60">
            <v>53500</v>
          </cell>
        </row>
        <row r="64">
          <cell r="L64">
            <v>55000</v>
          </cell>
        </row>
        <row r="67">
          <cell r="L67">
            <v>3500</v>
          </cell>
        </row>
        <row r="92">
          <cell r="L92">
            <v>8500</v>
          </cell>
        </row>
        <row r="93">
          <cell r="L93">
            <v>375</v>
          </cell>
        </row>
        <row r="94">
          <cell r="L94">
            <v>10000</v>
          </cell>
        </row>
        <row r="95">
          <cell r="L95">
            <v>75000</v>
          </cell>
        </row>
        <row r="96">
          <cell r="L96">
            <v>190000</v>
          </cell>
        </row>
        <row r="115">
          <cell r="L115">
            <v>8000</v>
          </cell>
        </row>
        <row r="117">
          <cell r="L117">
            <v>32500</v>
          </cell>
        </row>
        <row r="118">
          <cell r="L118">
            <v>6500</v>
          </cell>
        </row>
        <row r="122">
          <cell r="L122">
            <v>28000</v>
          </cell>
        </row>
        <row r="123">
          <cell r="L123">
            <v>85000</v>
          </cell>
        </row>
        <row r="131">
          <cell r="L131">
            <v>39000</v>
          </cell>
        </row>
        <row r="133">
          <cell r="L133">
            <v>17500</v>
          </cell>
        </row>
      </sheetData>
      <sheetData sheetId="3"/>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RUTIN-DIVISI-10"/>
      <sheetName val="D10 Analisa HSP"/>
      <sheetName val="Analisa"/>
      <sheetName val="Rekap Bjr-Wnsb"/>
      <sheetName val="BOQ Bjr-Wnsb"/>
      <sheetName val="BJRNGR-Wnsb"/>
      <sheetName val="5-ALAT(2)"/>
      <sheetName val="Agg B dan S"/>
      <sheetName val="Agg  CBR 60"/>
      <sheetName val="D1"/>
      <sheetName val="Sheet1"/>
      <sheetName val="D10"/>
      <sheetName val="D10.1"/>
      <sheetName val="D10.2"/>
      <sheetName val="D10.3"/>
      <sheetName val="D10.4"/>
      <sheetName val="D10.5"/>
      <sheetName val="Grouting"/>
      <sheetName val="jmb"/>
      <sheetName val="BOQ (Kinerja) "/>
      <sheetName val="Analisa-1 (Jl.1)"/>
      <sheetName val="Analisa-2(Jl.2)"/>
      <sheetName val="Analisa-3(Jl.3)"/>
      <sheetName val="Analisa-1(Jbt 1)"/>
      <sheetName val="Analisa-2(Jbt 2)"/>
      <sheetName val="Analisa-3(Jbt 3)"/>
      <sheetName val="Sheet2"/>
      <sheetName val="H-Dasar"/>
      <sheetName val="Analisa-H"/>
    </sheetNames>
    <sheetDataSet>
      <sheetData sheetId="0"/>
      <sheetData sheetId="1"/>
      <sheetData sheetId="2"/>
      <sheetData sheetId="3">
        <row r="29">
          <cell r="H29">
            <v>2408509283.8624001</v>
          </cell>
        </row>
      </sheetData>
      <sheetData sheetId="4"/>
      <sheetData sheetId="5"/>
      <sheetData sheetId="6"/>
      <sheetData sheetId="7"/>
      <sheetData sheetId="8"/>
      <sheetData sheetId="9">
        <row r="7">
          <cell r="G7" t="str">
            <v>: Peningkatan Jalan Provinsi</v>
          </cell>
        </row>
      </sheetData>
      <sheetData sheetId="10"/>
      <sheetData sheetId="11">
        <row r="8">
          <cell r="F8">
            <v>4286</v>
          </cell>
        </row>
        <row r="53">
          <cell r="F53">
            <v>108487.31932874356</v>
          </cell>
        </row>
        <row r="70">
          <cell r="F70">
            <v>14000</v>
          </cell>
        </row>
        <row r="71">
          <cell r="F71">
            <v>1500000</v>
          </cell>
        </row>
        <row r="91">
          <cell r="F91">
            <v>9000</v>
          </cell>
        </row>
      </sheetData>
      <sheetData sheetId="12"/>
      <sheetData sheetId="13"/>
      <sheetData sheetId="14"/>
      <sheetData sheetId="15"/>
      <sheetData sheetId="16"/>
      <sheetData sheetId="17"/>
      <sheetData sheetId="18"/>
      <sheetData sheetId="19"/>
      <sheetData sheetId="20"/>
      <sheetData sheetId="21">
        <row r="56">
          <cell r="L56" t="str">
            <v>Note: 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chedule"/>
      <sheetName val="REKAP"/>
      <sheetName val="RAB"/>
      <sheetName val="ANALISA"/>
      <sheetName val="HARGA"/>
    </sheetNames>
    <sheetDataSet>
      <sheetData sheetId="0"/>
      <sheetData sheetId="1"/>
      <sheetData sheetId="2"/>
      <sheetData sheetId="3"/>
      <sheetData sheetId="4">
        <row r="13">
          <cell r="D13">
            <v>35000</v>
          </cell>
        </row>
        <row r="16">
          <cell r="D16">
            <v>65000</v>
          </cell>
        </row>
        <row r="20">
          <cell r="D20">
            <v>60000</v>
          </cell>
        </row>
        <row r="27">
          <cell r="D27">
            <v>65000</v>
          </cell>
        </row>
        <row r="31">
          <cell r="D31">
            <v>85000</v>
          </cell>
        </row>
        <row r="39">
          <cell r="D39">
            <v>45000</v>
          </cell>
        </row>
        <row r="40">
          <cell r="D40">
            <v>7500000</v>
          </cell>
        </row>
        <row r="42">
          <cell r="D42">
            <v>8750</v>
          </cell>
        </row>
        <row r="49">
          <cell r="D49">
            <v>12500</v>
          </cell>
        </row>
        <row r="54">
          <cell r="D54">
            <v>30000</v>
          </cell>
        </row>
        <row r="59">
          <cell r="D59">
            <v>1850000</v>
          </cell>
        </row>
        <row r="60">
          <cell r="D60">
            <v>3000000</v>
          </cell>
        </row>
        <row r="61">
          <cell r="D61">
            <v>2550000</v>
          </cell>
        </row>
        <row r="64">
          <cell r="D64">
            <v>75000</v>
          </cell>
        </row>
        <row r="70">
          <cell r="D70">
            <v>25000</v>
          </cell>
        </row>
        <row r="72">
          <cell r="D72">
            <v>125000</v>
          </cell>
        </row>
        <row r="73">
          <cell r="D73">
            <v>50000</v>
          </cell>
        </row>
        <row r="74">
          <cell r="D74">
            <v>75000</v>
          </cell>
        </row>
        <row r="95">
          <cell r="D95">
            <v>15000</v>
          </cell>
        </row>
        <row r="96">
          <cell r="D96">
            <v>150000</v>
          </cell>
        </row>
      </sheetData>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u"/>
    </sheetNames>
    <sheetDataSet>
      <sheetData sheetId="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Volume"/>
      <sheetName val="RIN"/>
      <sheetName val="Cover RAB"/>
      <sheetName val="Analisa"/>
      <sheetName val="Rekap"/>
      <sheetName val="RAB "/>
      <sheetName val="sni"/>
      <sheetName val="U&amp;B"/>
    </sheetNames>
    <sheetDataSet>
      <sheetData sheetId="0">
        <row r="2">
          <cell r="E2" t="str">
            <v>KEMENTERIAN KELAUTAN DAN PERIKANAN</v>
          </cell>
        </row>
        <row r="6">
          <cell r="A6" t="str">
            <v>KEGIATAN</v>
          </cell>
          <cell r="E6" t="str">
            <v>-</v>
          </cell>
        </row>
        <row r="8">
          <cell r="A8" t="str">
            <v>PEKERJAAN</v>
          </cell>
          <cell r="E8" t="str">
            <v>PEMBANGUNAN RUMAH DINAS</v>
          </cell>
        </row>
        <row r="10">
          <cell r="E10" t="str">
            <v>MEDAN</v>
          </cell>
        </row>
        <row r="14">
          <cell r="E14">
            <v>354708000</v>
          </cell>
        </row>
        <row r="18">
          <cell r="E18" t="str">
            <v>CV. ARISPA UTAMA</v>
          </cell>
        </row>
        <row r="22">
          <cell r="E22" t="str">
            <v xml:space="preserve">Direktur </v>
          </cell>
        </row>
        <row r="26">
          <cell r="E26" t="str">
            <v>Tenaga Ahli</v>
          </cell>
        </row>
      </sheetData>
      <sheetData sheetId="1"/>
      <sheetData sheetId="2" refreshError="1"/>
      <sheetData sheetId="3" refreshError="1"/>
      <sheetData sheetId="4" refreshError="1"/>
      <sheetData sheetId="5"/>
      <sheetData sheetId="6" refreshError="1"/>
      <sheetData sheetId="7"/>
      <sheetData sheetId="8">
        <row r="15">
          <cell r="L15">
            <v>0</v>
          </cell>
        </row>
        <row r="17">
          <cell r="L17">
            <v>0</v>
          </cell>
        </row>
        <row r="18">
          <cell r="L18">
            <v>0</v>
          </cell>
        </row>
      </sheetData>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Ketentuan"/>
      <sheetName val="Disclaimer-"/>
      <sheetName val="Informasi"/>
      <sheetName val="4-Basic Price"/>
      <sheetName val="Rekap"/>
      <sheetName val="BOQ"/>
      <sheetName val="Rekap CETAK"/>
      <sheetName val="BOQ CETAK"/>
      <sheetName val="Rekap PDF"/>
      <sheetName val="BOQ PDF"/>
      <sheetName val="Hitungan Vol"/>
      <sheetName val="BRKALA JALAN WNSB"/>
      <sheetName val="MOBILISASI"/>
      <sheetName val="BOQ Rutin"/>
      <sheetName val="Tambaha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s>
    <sheetDataSet>
      <sheetData sheetId="0"/>
      <sheetData sheetId="1" refreshError="1"/>
      <sheetData sheetId="2" refreshError="1"/>
      <sheetData sheetId="3" refreshError="1"/>
      <sheetData sheetId="4">
        <row r="44">
          <cell r="I44">
            <v>112800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6">
          <cell r="AW16">
            <v>194971.11845060362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t"/>
      <sheetName val="MPU"/>
      <sheetName val="Jad"/>
      <sheetName val="RAB"/>
      <sheetName val="Mob"/>
      <sheetName val="Ana"/>
      <sheetName val="Alat"/>
      <sheetName val="U&amp;B"/>
      <sheetName val="Sub"/>
      <sheetName val="Mob. Alat"/>
      <sheetName val="Mob Ala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An."/>
      <sheetName val="Data"/>
      <sheetName val="cover"/>
      <sheetName val="Menu"/>
      <sheetName val="L.3"/>
      <sheetName val="BHN"/>
      <sheetName val="Anal-1"/>
      <sheetName val="DAF-HARSAT"/>
      <sheetName val="Peralatan"/>
      <sheetName val="Basic Price"/>
      <sheetName val="Daf 1"/>
      <sheetName val="Anl"/>
      <sheetName val="Manpower"/>
      <sheetName val="Equipt,Tools&amp;Cons"/>
      <sheetName val="SCHEDULE"/>
      <sheetName val="Rekap"/>
      <sheetName val="NP"/>
      <sheetName val="H.Satuan"/>
      <sheetName val="divII"/>
    </sheetNames>
    <sheetDataSet>
      <sheetData sheetId="0">
        <row r="13">
          <cell r="G13">
            <v>3000</v>
          </cell>
        </row>
      </sheetData>
      <sheetData sheetId="1">
        <row r="32">
          <cell r="G32">
            <v>1150</v>
          </cell>
        </row>
      </sheetData>
      <sheetData sheetId="2"/>
      <sheetData sheetId="3">
        <row r="13">
          <cell r="G13">
            <v>3000</v>
          </cell>
        </row>
      </sheetData>
      <sheetData sheetId="4">
        <row r="32">
          <cell r="G32">
            <v>1150</v>
          </cell>
        </row>
      </sheetData>
      <sheetData sheetId="5">
        <row r="13">
          <cell r="G13">
            <v>3000</v>
          </cell>
        </row>
      </sheetData>
      <sheetData sheetId="6">
        <row r="32">
          <cell r="G32">
            <v>1150</v>
          </cell>
        </row>
      </sheetData>
      <sheetData sheetId="7">
        <row r="13">
          <cell r="G13">
            <v>3000</v>
          </cell>
        </row>
        <row r="14">
          <cell r="G14">
            <v>2000</v>
          </cell>
        </row>
        <row r="15">
          <cell r="G15">
            <v>2500</v>
          </cell>
        </row>
      </sheetData>
      <sheetData sheetId="8">
        <row r="13">
          <cell r="G13">
            <v>3000</v>
          </cell>
        </row>
        <row r="32">
          <cell r="G32">
            <v>1150</v>
          </cell>
        </row>
        <row r="33">
          <cell r="G33">
            <v>600</v>
          </cell>
        </row>
        <row r="34">
          <cell r="G34">
            <v>8500</v>
          </cell>
        </row>
      </sheetData>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itulasi SKS"/>
      <sheetName val="Rekapitulasi"/>
      <sheetName val="Kuantitas"/>
      <sheetName val="Analisa"/>
      <sheetName val="DU&amp;B"/>
      <sheetName val="Harga"/>
      <sheetName val="Rab"/>
      <sheetName val="Analisa "/>
      <sheetName val="TAB"/>
      <sheetName val="DH"/>
      <sheetName val="1.Neo_pbersih-lap"/>
      <sheetName val="rekap"/>
    </sheetNames>
    <sheetDataSet>
      <sheetData sheetId="0" refreshError="1"/>
      <sheetData sheetId="1" refreshError="1"/>
      <sheetData sheetId="2" refreshError="1"/>
      <sheetData sheetId="3" refreshError="1"/>
      <sheetData sheetId="4">
        <row r="8">
          <cell r="F8">
            <v>26000</v>
          </cell>
        </row>
        <row r="9">
          <cell r="F9">
            <v>25000</v>
          </cell>
        </row>
        <row r="11">
          <cell r="F11">
            <v>45000</v>
          </cell>
        </row>
        <row r="13">
          <cell r="F13">
            <v>40000</v>
          </cell>
        </row>
        <row r="16">
          <cell r="F16">
            <v>87500</v>
          </cell>
        </row>
        <row r="17">
          <cell r="F17">
            <v>315000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rekap"/>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H.Satuan"/>
      <sheetName val="Analisa-1"/>
      <sheetName val="analtek (5)"/>
      <sheetName val="Pendahuluan"/>
      <sheetName val="Bongkar"/>
      <sheetName val="lain-lain"/>
      <sheetName val="KONSTRUKSI"/>
      <sheetName val="BHN&amp;ALAT"/>
      <sheetName val="BillQ"/>
      <sheetName val="BEKISTING"/>
      <sheetName val="SUBKON"/>
      <sheetName val="MOB"/>
      <sheetName val="ANATEK"/>
      <sheetName val="An.Tek"/>
      <sheetName val="SCHEDULE"/>
      <sheetName val="H_Satuan"/>
      <sheetName val="Daftar Harga"/>
      <sheetName val="Daftar Upah"/>
      <sheetName val="ana_str"/>
      <sheetName val="Hargamat"/>
      <sheetName val="ANALIS"/>
      <sheetName val="Analisa STR"/>
      <sheetName val="Analisa Struktur Beton"/>
      <sheetName val="HRG BHN"/>
      <sheetName val="bahan"/>
      <sheetName val="Upah"/>
      <sheetName val="dongia _2_"/>
      <sheetName val="lam_moi"/>
      <sheetName val="chitiet"/>
      <sheetName val="DONGIA"/>
      <sheetName val="chitimc"/>
      <sheetName val="gtrinh"/>
      <sheetName val="DON GIA"/>
      <sheetName val="_REF"/>
      <sheetName val="TNHCHINH"/>
      <sheetName val="THPDMoi  _2_"/>
      <sheetName val="thao_go"/>
      <sheetName val="TH XL"/>
      <sheetName val="CHITIET VL_NC_TT _1p"/>
      <sheetName val="TDTKP1"/>
      <sheetName val="HS"/>
      <sheetName val="bau"/>
      <sheetName val="GAJI"/>
      <sheetName val="Daf 1"/>
      <sheetName val="Sheet15"/>
      <sheetName val="Anls Hrg"/>
      <sheetName val="M. Onsite"/>
      <sheetName val="Analisa HSP"/>
      <sheetName val="bahan+upah"/>
      <sheetName val="H_Dasar"/>
      <sheetName val="DAF_1"/>
      <sheetName val="ANALISA ALAT BERAT"/>
      <sheetName val="Ana"/>
      <sheetName val="harsat"/>
      <sheetName val="Daft.8 ~ BAS"/>
      <sheetName val="Daft.7 ~ CCTV"/>
      <sheetName val="Daft.3 ~ FA"/>
      <sheetName val="Daft.1 ~ LIS"/>
      <sheetName val="Daft.6 ~ MATV"/>
      <sheetName val="Daft.2 ~ PETIR"/>
      <sheetName val="Daft.5 ~ TS"/>
      <sheetName val="Daf.4 ~ TLP"/>
      <sheetName val="ANALISA"/>
      <sheetName val="Bank"/>
      <sheetName val="Manpower"/>
      <sheetName val="Equipt,Tools&amp;Cons"/>
      <sheetName val="FINISHING"/>
      <sheetName val="FORM X COST"/>
      <sheetName val="Harsat Bahan"/>
      <sheetName val="Harsat Upah"/>
      <sheetName val="Analisa Harga Satuan"/>
      <sheetName val="H_Satuan1"/>
      <sheetName val="analtek_(5)"/>
      <sheetName val="An_Tek"/>
      <sheetName val="Analisa_Harga_Satuan"/>
      <sheetName val="Harga Satuan"/>
      <sheetName val="RAP"/>
      <sheetName val="DIV.III"/>
      <sheetName val="rumus"/>
      <sheetName val="BAG-2"/>
      <sheetName val="BAHAN _ UPAH_2"/>
      <sheetName val="Traf&amp;Genst"/>
      <sheetName val="Sheet1 (2)"/>
      <sheetName val="HARGA"/>
      <sheetName val="harga bahan"/>
      <sheetName val="RAB"/>
      <sheetName val="DC-jembatan kresek_KERJA"/>
      <sheetName val="AHSbj"/>
      <sheetName val="REKAP_Akap"/>
      <sheetName val="boq"/>
      <sheetName val="Hrg"/>
      <sheetName val="Material"/>
      <sheetName val="upah bahan"/>
      <sheetName val="daf-3(OK)"/>
      <sheetName val="daf-7(OK)"/>
      <sheetName val="Harga Material"/>
      <sheetName val="STR"/>
      <sheetName val="satuan_pek"/>
      <sheetName val="cover"/>
      <sheetName val="Upah dan BahanOK"/>
      <sheetName val="MixBed"/>
      <sheetName val="CondPol"/>
      <sheetName val="analisa_ars"/>
      <sheetName val="Als Struk"/>
      <sheetName val="Genuk"/>
      <sheetName val="ATBL"/>
      <sheetName val="AC-BASE"/>
      <sheetName val="anal"/>
      <sheetName val="LEMBAR1"/>
      <sheetName val="LEMBAR2"/>
      <sheetName val="LEMBAR3"/>
      <sheetName val="LEMBAR4"/>
      <sheetName val="LEMBAR5"/>
      <sheetName val="Sheet1"/>
      <sheetName val="By"/>
      <sheetName val="I-KAMAR"/>
      <sheetName val="Daftar Harga Material"/>
      <sheetName val="PileCap"/>
      <sheetName val="ANALISA GRS TENGAH"/>
      <sheetName val="Bangunan Utama"/>
      <sheetName val="Harga Upah &amp; Bahan"/>
      <sheetName val="Analisa 2"/>
      <sheetName val="378TWV1"/>
      <sheetName val="PK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BOQ"/>
      <sheetName val="Kuantitas &amp; Harga"/>
      <sheetName val="Pekerjaan Utama"/>
      <sheetName val="%"/>
      <sheetName val="Volume"/>
      <sheetName val="Schedule"/>
    </sheetNames>
    <sheetDataSet>
      <sheetData sheetId="0" refreshError="1"/>
      <sheetData sheetId="1" refreshError="1"/>
      <sheetData sheetId="2" refreshError="1">
        <row r="15">
          <cell r="C15" t="str">
            <v>DIVISI 1. UMUM</v>
          </cell>
        </row>
        <row r="17">
          <cell r="A17" t="str">
            <v>1.2</v>
          </cell>
          <cell r="C17" t="str">
            <v>Mobilisasi</v>
          </cell>
          <cell r="D17" t="str">
            <v>Ls</v>
          </cell>
          <cell r="E17">
            <v>1</v>
          </cell>
          <cell r="F17">
            <v>90000000</v>
          </cell>
          <cell r="G17">
            <v>90000000</v>
          </cell>
        </row>
        <row r="22">
          <cell r="C22" t="str">
            <v>Jumlah Harga Pekerjaan DIVISI 1  (masuk pada Rekapitulasi Perkiraan Harga Pekerjaan)</v>
          </cell>
          <cell r="G22">
            <v>90000000</v>
          </cell>
        </row>
        <row r="97">
          <cell r="G97">
            <v>354007278</v>
          </cell>
        </row>
        <row r="117">
          <cell r="G117">
            <v>1032432787.5</v>
          </cell>
        </row>
        <row r="154">
          <cell r="G154">
            <v>1791374784</v>
          </cell>
        </row>
        <row r="327">
          <cell r="G327">
            <v>389067710</v>
          </cell>
        </row>
        <row r="387">
          <cell r="G387">
            <v>0</v>
          </cell>
        </row>
        <row r="414">
          <cell r="G414">
            <v>218566260</v>
          </cell>
        </row>
        <row r="427">
          <cell r="G427">
            <v>0</v>
          </cell>
        </row>
      </sheetData>
      <sheetData sheetId="3" refreshError="1"/>
      <sheetData sheetId="4" refreshError="1"/>
      <sheetData sheetId="5" refreshError="1"/>
      <sheetData sheetId="6"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t"/>
      <sheetName val="Lok (2)"/>
      <sheetName val="Lok"/>
      <sheetName val="Menu"/>
      <sheetName val="RKP"/>
      <sheetName val="BIIL"/>
      <sheetName val="L.1"/>
      <sheetName val="altlernatif 5"/>
      <sheetName val="schedule"/>
      <sheetName val="schedule (2)"/>
      <sheetName val="l2 alternative 4"/>
      <sheetName val="l2 alternative 3"/>
      <sheetName val="l2 alternative2"/>
      <sheetName val="L.2"/>
      <sheetName val="BHN"/>
      <sheetName val="L.3"/>
      <sheetName val="Peralatan"/>
      <sheetName val="ANL"/>
      <sheetName val="L.4a-b"/>
      <sheetName val="L.5b-c"/>
      <sheetName val="L.6"/>
      <sheetName val="L.7a-b"/>
      <sheetName val="L.8"/>
      <sheetName val="L.9"/>
      <sheetName val="L.10"/>
      <sheetName val="L.11"/>
      <sheetName val="L.12"/>
      <sheetName val="L.13"/>
      <sheetName val="L.14"/>
      <sheetName val="L4c"/>
      <sheetName val="R"/>
      <sheetName val="Srt"/>
      <sheetName val="A,B,C,D,E"/>
      <sheetName val="Neraca"/>
      <sheetName val="F"/>
      <sheetName val="G"/>
      <sheetName val="H"/>
      <sheetName val="I"/>
      <sheetName val="J"/>
      <sheetName val="1.d"/>
      <sheetName val="1.e"/>
      <sheetName val="1.f"/>
      <sheetName val="L-1.f"/>
      <sheetName val="1.g"/>
      <sheetName val="L.F-F"/>
      <sheetName val="L.F-1"/>
      <sheetName val="L.F-G"/>
      <sheetName val="L.F-H"/>
      <sheetName val="L.d.F-H"/>
    </sheetNames>
    <sheetDataSet>
      <sheetData sheetId="0" refreshError="1"/>
      <sheetData sheetId="1" refreshError="1"/>
      <sheetData sheetId="2" refreshError="1"/>
      <sheetData sheetId="3" refreshError="1">
        <row r="1">
          <cell r="B1" t="str">
            <v>SATUAN KERJA</v>
          </cell>
        </row>
        <row r="22">
          <cell r="E22">
            <v>45</v>
          </cell>
        </row>
        <row r="23">
          <cell r="E23">
            <v>60</v>
          </cell>
        </row>
        <row r="24">
          <cell r="E24">
            <v>45.71</v>
          </cell>
        </row>
        <row r="25">
          <cell r="E25">
            <v>14</v>
          </cell>
        </row>
        <row r="26">
          <cell r="E26">
            <v>30</v>
          </cell>
        </row>
        <row r="27">
          <cell r="E27">
            <v>0.8</v>
          </cell>
        </row>
        <row r="28">
          <cell r="E28">
            <v>480</v>
          </cell>
        </row>
        <row r="29">
          <cell r="E29">
            <v>77.400000000000006</v>
          </cell>
        </row>
        <row r="30">
          <cell r="E30">
            <v>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CHECK"/>
      <sheetName val="SCHE"/>
      <sheetName val="SRT"/>
      <sheetName val="Rek"/>
      <sheetName val="BQ"/>
      <sheetName val="MJR"/>
      <sheetName val="Ana"/>
      <sheetName val="Met"/>
      <sheetName val="hsd"/>
      <sheetName val="Mob"/>
      <sheetName val="AN-E"/>
      <sheetName val="MOS"/>
      <sheetName val="ALAT"/>
      <sheetName val="GEL"/>
      <sheetName val="Form"/>
      <sheetName val="Lamp Mob"/>
      <sheetName val="STAF"/>
      <sheetName val="PENG."/>
      <sheetName val="Ana (2)"/>
      <sheetName val="Met Col"/>
      <sheetName val="Ana.Non "/>
      <sheetName val="Meth.Non"/>
      <sheetName val="PENG.2"/>
      <sheetName val="PENG.3"/>
      <sheetName val="ORG2"/>
      <sheetName val="CUR"/>
      <sheetName val="Minat"/>
      <sheetName val="Sheet1"/>
      <sheetName val="IND"/>
      <sheetName val="BOQ"/>
      <sheetName val="STF (2)"/>
      <sheetName val="alt-cimangkok"/>
      <sheetName val="SCH"/>
      <sheetName val="SUB"/>
      <sheetName val="DLM"/>
      <sheetName val="BALT"/>
      <sheetName val="LMP.1"/>
      <sheetName val="LMP.2"/>
      <sheetName val="RTN"/>
      <sheetName val="ANA (BAK)"/>
      <sheetName val="MET (BAK)"/>
      <sheetName val="CMK"/>
      <sheetName val="TM"/>
      <sheetName val="Basic Price"/>
      <sheetName val="Meth"/>
      <sheetName val="hrgsat"/>
      <sheetName val="Analisa 2"/>
      <sheetName val="H.Satuan"/>
      <sheetName val="HARSAT-lain"/>
      <sheetName val="HARSAT-tanah"/>
      <sheetName val="Data"/>
      <sheetName val="PRICE"/>
      <sheetName val="DU&amp;B"/>
      <sheetName val="Menu"/>
      <sheetName val="bahan"/>
      <sheetName val="Upah"/>
      <sheetName val="Analisa Struktur Beton"/>
      <sheetName val="Analisa"/>
      <sheetName val="Material"/>
      <sheetName val="Analisa Harga Satuan"/>
      <sheetName val="Analisa STR"/>
      <sheetName val="Harga Satuan"/>
      <sheetName val="Metod TWR"/>
      <sheetName val="Hargamat"/>
      <sheetName val="BHN"/>
      <sheetName val="Bank"/>
      <sheetName val="O&amp;O-Alat"/>
      <sheetName val="HarSat"/>
      <sheetName val="REKTOR"/>
      <sheetName val="DEKAN"/>
      <sheetName val="Daftar Harga"/>
      <sheetName val="SCHEDULE"/>
      <sheetName val="Database"/>
      <sheetName val="HS"/>
      <sheetName val="bahan dan upah"/>
      <sheetName val="Bab 6 -3(5)"/>
      <sheetName val="2.3(2) Gor"/>
      <sheetName val="8.4.2 Rambu"/>
      <sheetName val="4-Basic Price"/>
      <sheetName val="bj_matrial"/>
      <sheetName val="Harsat Bahan"/>
      <sheetName val="Harsat Upah"/>
      <sheetName val="rumus"/>
      <sheetName val="FORM X COST"/>
      <sheetName val="Bill 1 - 9"/>
      <sheetName val="Bill 12"/>
      <sheetName val="Bill 10"/>
      <sheetName val="BYALAT"/>
      <sheetName val="HSDALAT"/>
      <sheetName val="HSDMAT"/>
      <sheetName val="SAT-DAS"/>
      <sheetName val="NP"/>
      <sheetName val="bahan upah"/>
      <sheetName val="H_Dasar"/>
      <sheetName val="catatan"/>
    </sheetNames>
    <sheetDataSet>
      <sheetData sheetId="0">
        <row r="1">
          <cell r="A1" t="str">
            <v>Bandung, 1 Agustus 2002</v>
          </cell>
        </row>
        <row r="33">
          <cell r="B33">
            <v>26</v>
          </cell>
        </row>
      </sheetData>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RKP"/>
      <sheetName val="DKH_1"/>
      <sheetName val="DKH_2"/>
      <sheetName val="ANAL_PU"/>
      <sheetName val="ANAL_PU2"/>
      <sheetName val="HS"/>
      <sheetName val="SUB"/>
      <sheetName val="ANAL_WK"/>
      <sheetName val="610.04"/>
      <sheetName val="610.05"/>
      <sheetName val="610.06"/>
      <sheetName val="610.07"/>
      <sheetName val="610.08"/>
      <sheetName val="COVERDAM"/>
      <sheetName val="Sheet6"/>
    </sheetNames>
    <sheetDataSet>
      <sheetData sheetId="0"/>
      <sheetData sheetId="1"/>
      <sheetData sheetId="2"/>
      <sheetData sheetId="3"/>
      <sheetData sheetId="4"/>
      <sheetData sheetId="5"/>
      <sheetData sheetId="6"/>
      <sheetData sheetId="7"/>
      <sheetData sheetId="8"/>
      <sheetData sheetId="9">
        <row r="44">
          <cell r="U44">
            <v>711023250</v>
          </cell>
        </row>
      </sheetData>
      <sheetData sheetId="10">
        <row r="104">
          <cell r="P104">
            <v>298850000</v>
          </cell>
        </row>
      </sheetData>
      <sheetData sheetId="11">
        <row r="100">
          <cell r="R100">
            <v>2547132683.9545455</v>
          </cell>
        </row>
      </sheetData>
      <sheetData sheetId="12">
        <row r="26">
          <cell r="R26">
            <v>85000000</v>
          </cell>
        </row>
      </sheetData>
      <sheetData sheetId="13">
        <row r="22">
          <cell r="N22">
            <v>77340188.02670455</v>
          </cell>
        </row>
      </sheetData>
      <sheetData sheetId="14"/>
      <sheetData sheetId="15"/>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rga S Dasar UNTUK IDISI"/>
      <sheetName val="isian"/>
      <sheetName val="surat"/>
      <sheetName val="simak"/>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alat"/>
      <sheetName val="quary"/>
      <sheetName val="agregat"/>
      <sheetName val="rutin"/>
      <sheetName val="10.1 (1)"/>
      <sheetName val="10.1 (2)"/>
      <sheetName val="10.1 (3)"/>
      <sheetName val="10.1 (4)"/>
      <sheetName val="10.1 (5)"/>
      <sheetName val="D10"/>
      <sheetName val="ALAT-hitungan"/>
      <sheetName val="ANALISA"/>
    </sheetNames>
    <sheetDataSet>
      <sheetData sheetId="0" refreshError="1"/>
      <sheetData sheetId="1" refreshError="1">
        <row r="11">
          <cell r="E11">
            <v>2750</v>
          </cell>
        </row>
        <row r="12">
          <cell r="E12">
            <v>3250</v>
          </cell>
        </row>
        <row r="47">
          <cell r="E47">
            <v>100000</v>
          </cell>
        </row>
        <row r="49">
          <cell r="E49">
            <v>1100000</v>
          </cell>
        </row>
        <row r="55">
          <cell r="L55">
            <v>115395</v>
          </cell>
        </row>
      </sheetData>
      <sheetData sheetId="2" refreshError="1">
        <row r="12">
          <cell r="D12" t="str">
            <v>:  PEMBANGUNAN JALAN DAN JEMBATAN JATENG</v>
          </cell>
        </row>
        <row r="13">
          <cell r="D13" t="str">
            <v>:  PREMBUN - KUTOARJO  2</v>
          </cell>
        </row>
        <row r="17">
          <cell r="D17" t="str">
            <v>:  JAWA TENGAH</v>
          </cell>
        </row>
        <row r="20">
          <cell r="D20" t="str">
            <v>PT. ARMADA HADA GRAHA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TA1"/>
      <sheetName val="BU-DATA"/>
      <sheetName val="MGGUAN"/>
      <sheetName val="HARIAN"/>
      <sheetName val="M-C (2)"/>
      <sheetName val="mc (2)"/>
      <sheetName val="M-C (1)"/>
      <sheetName val="mc (1)"/>
      <sheetName val="M-C0"/>
      <sheetName val="mc0"/>
      <sheetName val="JAD.PELAKSANAAN"/>
      <sheetName val="rekap"/>
      <sheetName val="Sat~Pek"/>
      <sheetName val="Anggaran"/>
      <sheetName val="Analys"/>
      <sheetName val="Sat~Bahu"/>
      <sheetName val="Analis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TERBIL prog 2017"/>
      <sheetName val="Check"/>
      <sheetName val="1"/>
      <sheetName val="2"/>
      <sheetName val="5,0"/>
      <sheetName val="2 (2)"/>
      <sheetName val="EE"/>
      <sheetName val="BOQ"/>
      <sheetName val="Lembar Perhitungan 5,00 km"/>
      <sheetName val="Vol Rutin"/>
      <sheetName val="LembHit 2,451 km 29.1"/>
      <sheetName val="2,451 km"/>
      <sheetName val="LembHit 16,64 km 29.2"/>
      <sheetName val="16,64 km"/>
      <sheetName val="LembHit 27,552 km 30"/>
      <sheetName val="27,552 km"/>
      <sheetName val="028"/>
      <sheetName val="029.1"/>
      <sheetName val="029.2"/>
      <sheetName val="030"/>
      <sheetName val="030.K.13"/>
      <sheetName val="030.K.12"/>
      <sheetName val="030.K.11"/>
      <sheetName val="TOTAL"/>
      <sheetName val="Rekap (2)"/>
      <sheetName val="Chart2"/>
      <sheetName val="TERBIL efek"/>
      <sheetName val="TERBIL rutin"/>
      <sheetName val="TERBIL 28"/>
      <sheetName val="TERBIL 29.1"/>
      <sheetName val="TERBIL 29.2"/>
      <sheetName val="TERBIL 30"/>
      <sheetName val="TERBIL 30.K.13"/>
      <sheetName val="TERBIL 30.K.12"/>
      <sheetName val="TERBIL 30.K.11"/>
      <sheetName val="Rekap Prog LS"/>
      <sheetName val="EE Prog LS"/>
      <sheetName val="BOQ LONG SEGMEN"/>
      <sheetName val="Rekap EFEKTIF LS"/>
      <sheetName val="EE EFEKTIF LS"/>
      <sheetName val="Rekap Rutin LS"/>
      <sheetName val="EE Rutin LS"/>
      <sheetName val="Rekap 028"/>
      <sheetName val="EE 028"/>
      <sheetName val="Rekap 029.1"/>
      <sheetName val="EE 029.1"/>
      <sheetName val="Rekap 029.2"/>
      <sheetName val="EE 029.2"/>
      <sheetName val="Rekap 030"/>
      <sheetName val="EE 030"/>
      <sheetName val="Rekap 030.K.13"/>
      <sheetName val="EE 030.K.13"/>
      <sheetName val="Rekap 030.K.12"/>
      <sheetName val="EE 030.K.12"/>
      <sheetName val="Rekap 030.K.11"/>
      <sheetName val="EE 030.K.11"/>
      <sheetName val="Informasi"/>
      <sheetName val="%"/>
      <sheetName val="MAJOR"/>
      <sheetName val="Peta Quarry"/>
      <sheetName val="Mobilisasi"/>
      <sheetName val="Perhitungan Mobilisasi Alat"/>
      <sheetName val="Lalu Lintas"/>
      <sheetName val="Jembatan Sementara"/>
      <sheetName val="4-Basic Price"/>
      <sheetName val="Analisa K3"/>
      <sheetName val="4-Analisa Quarry"/>
      <sheetName val="4-Formulir harga bahan"/>
      <sheetName val="5-ALAT(1)"/>
      <sheetName val="5-ALAT(2)"/>
      <sheetName val="Agg Halus &amp; Kasar"/>
      <sheetName val="Agg A"/>
      <sheetName val="Agg B dan S"/>
      <sheetName val="Agg C"/>
      <sheetName val="Agg  CBR 60"/>
      <sheetName val="D1"/>
      <sheetName val="D2"/>
      <sheetName val="UDT 80x100"/>
      <sheetName val="3 (2)"/>
      <sheetName val="UDT 60x80"/>
      <sheetName val="5"/>
      <sheetName val="D3"/>
      <sheetName val="D4"/>
      <sheetName val="D5"/>
      <sheetName val="D6"/>
      <sheetName val="D7(1)"/>
      <sheetName val="D7(2)"/>
      <sheetName val="D7(3)"/>
      <sheetName val="D8(1)"/>
      <sheetName val="D8(2)"/>
      <sheetName val="D9"/>
      <sheetName val="D10 LS-Rutin"/>
      <sheetName val="D10 Kuantitas"/>
      <sheetName val="D10 Analisa HSP"/>
      <sheetName val="BOQ (2)"/>
      <sheetName val="Analisa-1"/>
      <sheetName val="Analisa-2"/>
      <sheetName val="Analisa-3"/>
      <sheetName val="Sheet1"/>
      <sheetName val="EE  46,643 Km Efektif"/>
      <sheetName val="EE%20%2046,643%20Km%20Efektif.x"/>
      <sheetName val="RecoveredExternalLink16"/>
      <sheetName val="Cat Harga"/>
      <sheetName val="Sum"/>
      <sheetName val="Daf 1"/>
      <sheetName val="Daf 2"/>
      <sheetName val="Daf 3"/>
      <sheetName val="Daf 4"/>
    </sheetNames>
    <sheetDataSet>
      <sheetData sheetId="0"/>
      <sheetData sheetId="1"/>
      <sheetData sheetId="2"/>
      <sheetData sheetId="3"/>
      <sheetData sheetId="4"/>
      <sheetData sheetId="5"/>
      <sheetData sheetId="6"/>
      <sheetData sheetId="7">
        <row r="295">
          <cell r="H295">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row r="28">
          <cell r="H28">
            <v>124352613129.73399</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7">
          <cell r="I7" t="str">
            <v>: 20</v>
          </cell>
        </row>
      </sheetData>
      <sheetData sheetId="58"/>
      <sheetData sheetId="59"/>
      <sheetData sheetId="60"/>
      <sheetData sheetId="61"/>
      <sheetData sheetId="62"/>
      <sheetData sheetId="63"/>
      <sheetData sheetId="64"/>
      <sheetData sheetId="65">
        <row r="8">
          <cell r="F8">
            <v>10219.0476190476</v>
          </cell>
        </row>
      </sheetData>
      <sheetData sheetId="66"/>
      <sheetData sheetId="67"/>
      <sheetData sheetId="68"/>
      <sheetData sheetId="69">
        <row r="17">
          <cell r="AT17">
            <v>0.93</v>
          </cell>
        </row>
      </sheetData>
      <sheetData sheetId="70"/>
      <sheetData sheetId="71"/>
      <sheetData sheetId="72"/>
      <sheetData sheetId="73"/>
      <sheetData sheetId="74"/>
      <sheetData sheetId="75"/>
      <sheetData sheetId="76"/>
      <sheetData sheetId="77">
        <row r="56">
          <cell r="L56" t="str">
            <v>Note: 1</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lat"/>
      <sheetName val="PP"/>
      <sheetName val="BAU"/>
      <sheetName val="Rupa2"/>
      <sheetName val="Bank"/>
      <sheetName val="Gaji"/>
      <sheetName val="Allowance"/>
      <sheetName val="SP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9">
          <cell r="B99" t="str">
            <v>KJ</v>
          </cell>
          <cell r="C99" t="str">
            <v>PENGINAPAN</v>
          </cell>
          <cell r="D99" t="str">
            <v>UANG HARIAN</v>
          </cell>
          <cell r="E99" t="str">
            <v>TIKET</v>
          </cell>
          <cell r="F99" t="str">
            <v>FISKAL</v>
          </cell>
          <cell r="G99" t="str">
            <v>AIRPORT TAX</v>
          </cell>
          <cell r="H99" t="str">
            <v>TAXI IND</v>
          </cell>
          <cell r="I99" t="str">
            <v>AIRPORT TAX</v>
          </cell>
          <cell r="J99" t="str">
            <v>TAXI QATAR</v>
          </cell>
          <cell r="K99" t="str">
            <v>TOTAL</v>
          </cell>
        </row>
        <row r="100">
          <cell r="H100" t="str">
            <v>JAKARTA</v>
          </cell>
          <cell r="I100" t="str">
            <v>DOHA</v>
          </cell>
        </row>
        <row r="101">
          <cell r="B101">
            <v>1</v>
          </cell>
          <cell r="C101">
            <v>7452000</v>
          </cell>
          <cell r="D101">
            <v>3312000</v>
          </cell>
          <cell r="E101">
            <v>5290000</v>
          </cell>
          <cell r="F101">
            <v>1000000</v>
          </cell>
          <cell r="G101">
            <v>125000</v>
          </cell>
          <cell r="H101">
            <v>125000</v>
          </cell>
          <cell r="I101">
            <v>0</v>
          </cell>
          <cell r="J101">
            <v>100000</v>
          </cell>
          <cell r="K101">
            <v>17404000</v>
          </cell>
        </row>
        <row r="102">
          <cell r="B102">
            <v>2</v>
          </cell>
          <cell r="C102">
            <v>7452000</v>
          </cell>
          <cell r="D102">
            <v>3312000</v>
          </cell>
          <cell r="E102">
            <v>5290000</v>
          </cell>
          <cell r="F102">
            <v>1000000</v>
          </cell>
          <cell r="G102">
            <v>125000</v>
          </cell>
          <cell r="H102">
            <v>125000</v>
          </cell>
          <cell r="I102">
            <v>0</v>
          </cell>
          <cell r="J102">
            <v>100000</v>
          </cell>
          <cell r="K102">
            <v>17404000</v>
          </cell>
        </row>
        <row r="103">
          <cell r="B103">
            <v>3</v>
          </cell>
          <cell r="C103">
            <v>7452000</v>
          </cell>
          <cell r="D103">
            <v>3312000</v>
          </cell>
          <cell r="E103">
            <v>5290000</v>
          </cell>
          <cell r="F103">
            <v>1000000</v>
          </cell>
          <cell r="G103">
            <v>125000</v>
          </cell>
          <cell r="H103">
            <v>125000</v>
          </cell>
          <cell r="I103">
            <v>0</v>
          </cell>
          <cell r="J103">
            <v>100000</v>
          </cell>
          <cell r="K103">
            <v>17404000</v>
          </cell>
        </row>
        <row r="104">
          <cell r="B104">
            <v>4</v>
          </cell>
          <cell r="C104">
            <v>7452000</v>
          </cell>
          <cell r="D104">
            <v>3312000</v>
          </cell>
          <cell r="E104">
            <v>5290000</v>
          </cell>
          <cell r="F104">
            <v>1000000</v>
          </cell>
          <cell r="G104">
            <v>125000</v>
          </cell>
          <cell r="H104">
            <v>125000</v>
          </cell>
          <cell r="I104">
            <v>0</v>
          </cell>
          <cell r="J104">
            <v>100000</v>
          </cell>
          <cell r="K104">
            <v>17404000</v>
          </cell>
        </row>
        <row r="105">
          <cell r="B105">
            <v>5</v>
          </cell>
          <cell r="C105">
            <v>7452000</v>
          </cell>
          <cell r="D105">
            <v>3312000</v>
          </cell>
          <cell r="E105">
            <v>5290000</v>
          </cell>
          <cell r="F105">
            <v>1000000</v>
          </cell>
          <cell r="G105">
            <v>125000</v>
          </cell>
          <cell r="H105">
            <v>125000</v>
          </cell>
          <cell r="I105">
            <v>0</v>
          </cell>
          <cell r="J105">
            <v>100000</v>
          </cell>
          <cell r="K105">
            <v>17404000</v>
          </cell>
        </row>
        <row r="106">
          <cell r="B106">
            <v>6</v>
          </cell>
          <cell r="C106">
            <v>7452000</v>
          </cell>
          <cell r="D106">
            <v>3312000</v>
          </cell>
          <cell r="E106">
            <v>5290000</v>
          </cell>
          <cell r="F106">
            <v>1000000</v>
          </cell>
          <cell r="G106">
            <v>125000</v>
          </cell>
          <cell r="H106">
            <v>125000</v>
          </cell>
          <cell r="I106">
            <v>0</v>
          </cell>
          <cell r="J106">
            <v>100000</v>
          </cell>
          <cell r="K106">
            <v>17404000</v>
          </cell>
        </row>
        <row r="107">
          <cell r="B107">
            <v>7</v>
          </cell>
          <cell r="C107">
            <v>8280000</v>
          </cell>
          <cell r="D107">
            <v>3312000</v>
          </cell>
          <cell r="E107">
            <v>5290000</v>
          </cell>
          <cell r="F107">
            <v>1000000</v>
          </cell>
          <cell r="G107">
            <v>125000</v>
          </cell>
          <cell r="H107">
            <v>125000</v>
          </cell>
          <cell r="I107">
            <v>0</v>
          </cell>
          <cell r="J107">
            <v>100000</v>
          </cell>
          <cell r="K107">
            <v>18232000</v>
          </cell>
        </row>
        <row r="108">
          <cell r="B108">
            <v>8</v>
          </cell>
          <cell r="C108">
            <v>8280000</v>
          </cell>
          <cell r="D108">
            <v>3312000</v>
          </cell>
          <cell r="E108">
            <v>5290000</v>
          </cell>
          <cell r="F108">
            <v>1000000</v>
          </cell>
          <cell r="G108">
            <v>125000</v>
          </cell>
          <cell r="H108">
            <v>125000</v>
          </cell>
          <cell r="I108">
            <v>0</v>
          </cell>
          <cell r="J108">
            <v>100000</v>
          </cell>
          <cell r="K108">
            <v>18232000</v>
          </cell>
        </row>
        <row r="109">
          <cell r="B109">
            <v>9</v>
          </cell>
          <cell r="C109">
            <v>8280000</v>
          </cell>
          <cell r="D109">
            <v>3312000</v>
          </cell>
          <cell r="E109">
            <v>5290000</v>
          </cell>
          <cell r="F109">
            <v>1000000</v>
          </cell>
          <cell r="G109">
            <v>125000</v>
          </cell>
          <cell r="H109">
            <v>125000</v>
          </cell>
          <cell r="I109">
            <v>0</v>
          </cell>
          <cell r="J109">
            <v>100000</v>
          </cell>
          <cell r="K109">
            <v>18232000</v>
          </cell>
        </row>
        <row r="110">
          <cell r="B110">
            <v>10</v>
          </cell>
          <cell r="C110">
            <v>8280000</v>
          </cell>
          <cell r="D110">
            <v>3312000</v>
          </cell>
          <cell r="E110">
            <v>5290000</v>
          </cell>
          <cell r="F110">
            <v>1000000</v>
          </cell>
          <cell r="G110">
            <v>125000</v>
          </cell>
          <cell r="H110">
            <v>125000</v>
          </cell>
          <cell r="I110">
            <v>0</v>
          </cell>
          <cell r="J110">
            <v>100000</v>
          </cell>
          <cell r="K110">
            <v>18232000</v>
          </cell>
        </row>
        <row r="111">
          <cell r="B111">
            <v>11</v>
          </cell>
          <cell r="C111">
            <v>8280000</v>
          </cell>
          <cell r="D111">
            <v>3864000</v>
          </cell>
          <cell r="E111">
            <v>5290000</v>
          </cell>
          <cell r="F111">
            <v>1000000</v>
          </cell>
          <cell r="G111">
            <v>125000</v>
          </cell>
          <cell r="H111">
            <v>125000</v>
          </cell>
          <cell r="I111">
            <v>0</v>
          </cell>
          <cell r="J111">
            <v>100000</v>
          </cell>
          <cell r="K111">
            <v>18784000</v>
          </cell>
        </row>
        <row r="112">
          <cell r="B112">
            <v>12</v>
          </cell>
          <cell r="C112">
            <v>8280000</v>
          </cell>
          <cell r="D112">
            <v>3864000</v>
          </cell>
          <cell r="E112">
            <v>5290000</v>
          </cell>
          <cell r="F112">
            <v>1000000</v>
          </cell>
          <cell r="G112">
            <v>125000</v>
          </cell>
          <cell r="H112">
            <v>125000</v>
          </cell>
          <cell r="I112">
            <v>0</v>
          </cell>
          <cell r="J112">
            <v>100000</v>
          </cell>
          <cell r="K112">
            <v>18784000</v>
          </cell>
        </row>
        <row r="113">
          <cell r="B113">
            <v>13</v>
          </cell>
          <cell r="C113">
            <v>8280000</v>
          </cell>
          <cell r="D113">
            <v>3864000</v>
          </cell>
          <cell r="E113">
            <v>5290000</v>
          </cell>
          <cell r="F113">
            <v>1000000</v>
          </cell>
          <cell r="G113">
            <v>125000</v>
          </cell>
          <cell r="H113">
            <v>125000</v>
          </cell>
          <cell r="I113">
            <v>0</v>
          </cell>
          <cell r="J113">
            <v>100000</v>
          </cell>
          <cell r="K113">
            <v>18784000</v>
          </cell>
        </row>
        <row r="114">
          <cell r="B114">
            <v>14</v>
          </cell>
          <cell r="C114">
            <v>8280000</v>
          </cell>
          <cell r="D114">
            <v>3864000</v>
          </cell>
          <cell r="E114">
            <v>5290000</v>
          </cell>
          <cell r="F114">
            <v>1000000</v>
          </cell>
          <cell r="G114">
            <v>125000</v>
          </cell>
          <cell r="H114">
            <v>125000</v>
          </cell>
          <cell r="I114">
            <v>0</v>
          </cell>
          <cell r="J114">
            <v>100000</v>
          </cell>
          <cell r="K114">
            <v>18784000</v>
          </cell>
        </row>
        <row r="115">
          <cell r="B115">
            <v>15</v>
          </cell>
          <cell r="C115">
            <v>8280000</v>
          </cell>
          <cell r="D115">
            <v>3864000</v>
          </cell>
          <cell r="E115">
            <v>5290000</v>
          </cell>
          <cell r="F115">
            <v>1000000</v>
          </cell>
          <cell r="G115">
            <v>125000</v>
          </cell>
          <cell r="H115">
            <v>125000</v>
          </cell>
          <cell r="I115">
            <v>0</v>
          </cell>
          <cell r="J115">
            <v>100000</v>
          </cell>
          <cell r="K115">
            <v>18784000</v>
          </cell>
        </row>
        <row r="116">
          <cell r="B116">
            <v>16</v>
          </cell>
          <cell r="C116">
            <v>8280000</v>
          </cell>
          <cell r="D116">
            <v>3864000</v>
          </cell>
          <cell r="E116">
            <v>5290000</v>
          </cell>
          <cell r="F116">
            <v>1000000</v>
          </cell>
          <cell r="G116">
            <v>125000</v>
          </cell>
          <cell r="H116">
            <v>125000</v>
          </cell>
          <cell r="I116">
            <v>0</v>
          </cell>
          <cell r="J116">
            <v>100000</v>
          </cell>
          <cell r="K116">
            <v>18784000</v>
          </cell>
        </row>
        <row r="117">
          <cell r="B117">
            <v>17</v>
          </cell>
          <cell r="C117">
            <v>8280000</v>
          </cell>
          <cell r="D117">
            <v>3864000</v>
          </cell>
          <cell r="E117">
            <v>5290000</v>
          </cell>
          <cell r="F117">
            <v>1000000</v>
          </cell>
          <cell r="G117">
            <v>125000</v>
          </cell>
          <cell r="H117">
            <v>125000</v>
          </cell>
          <cell r="I117">
            <v>0</v>
          </cell>
          <cell r="J117">
            <v>100000</v>
          </cell>
          <cell r="K117">
            <v>18784000</v>
          </cell>
        </row>
        <row r="118">
          <cell r="B118">
            <v>18</v>
          </cell>
          <cell r="C118">
            <v>8280000</v>
          </cell>
          <cell r="D118">
            <v>3864000</v>
          </cell>
          <cell r="E118">
            <v>5290000</v>
          </cell>
          <cell r="F118">
            <v>1000000</v>
          </cell>
          <cell r="G118">
            <v>125000</v>
          </cell>
          <cell r="H118">
            <v>125000</v>
          </cell>
          <cell r="I118">
            <v>0</v>
          </cell>
          <cell r="J118">
            <v>100000</v>
          </cell>
          <cell r="K118">
            <v>18784000</v>
          </cell>
        </row>
        <row r="119">
          <cell r="B119">
            <v>19</v>
          </cell>
          <cell r="C119">
            <v>8280000</v>
          </cell>
          <cell r="D119">
            <v>3864000</v>
          </cell>
          <cell r="E119">
            <v>5290000</v>
          </cell>
          <cell r="F119">
            <v>1000000</v>
          </cell>
          <cell r="G119">
            <v>125000</v>
          </cell>
          <cell r="H119">
            <v>125000</v>
          </cell>
          <cell r="I119">
            <v>0</v>
          </cell>
          <cell r="J119">
            <v>100000</v>
          </cell>
          <cell r="K119">
            <v>18784000</v>
          </cell>
        </row>
        <row r="120">
          <cell r="B120">
            <v>20</v>
          </cell>
          <cell r="C120">
            <v>8280000</v>
          </cell>
          <cell r="D120">
            <v>3864000</v>
          </cell>
          <cell r="E120">
            <v>5290000</v>
          </cell>
          <cell r="F120">
            <v>1000000</v>
          </cell>
          <cell r="G120">
            <v>125000</v>
          </cell>
          <cell r="H120">
            <v>125000</v>
          </cell>
          <cell r="I120">
            <v>0</v>
          </cell>
          <cell r="J120">
            <v>100000</v>
          </cell>
          <cell r="K120">
            <v>18784000</v>
          </cell>
        </row>
      </sheetData>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DFT KUAN&amp;HRG"/>
      <sheetName val="ANALISA"/>
      <sheetName val="UPH &amp; BHN"/>
      <sheetName val="Analisa AB"/>
      <sheetName val="Analisa BD"/>
      <sheetName val="Sheet5"/>
      <sheetName val="Sheet1"/>
      <sheetName val="Sheet2"/>
      <sheetName val="Sheet4"/>
      <sheetName val="Sheet3"/>
      <sheetName val="UPH _ BHN"/>
      <sheetName val="SCHEDULE"/>
      <sheetName val="R-MP"/>
    </sheetNames>
    <sheetDataSet>
      <sheetData sheetId="0" refreshError="1"/>
      <sheetData sheetId="1"/>
      <sheetData sheetId="2"/>
      <sheetData sheetId="3" refreshError="1"/>
      <sheetData sheetId="4"/>
      <sheetData sheetId="5">
        <row r="8">
          <cell r="F8">
            <v>0</v>
          </cell>
        </row>
      </sheetData>
      <sheetData sheetId="6"/>
      <sheetData sheetId="7"/>
      <sheetData sheetId="8" refreshError="1"/>
      <sheetData sheetId="9" refreshError="1"/>
      <sheetData sheetId="10" refreshError="1"/>
      <sheetData sheetId="11"/>
      <sheetData sheetId="12" refreshError="1"/>
      <sheetData sheetId="13"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T.P.)"/>
      <sheetName val="Analisa HSP (T.P.)"/>
      <sheetName val="Produktifitas"/>
      <sheetName val="Volume"/>
      <sheetName val="BW-1"/>
      <sheetName val="BW-2"/>
      <sheetName val="BW-3"/>
      <sheetName val="BW-4"/>
      <sheetName val="BW-5"/>
      <sheetName val="BW-6"/>
      <sheetName val="BW-7"/>
      <sheetName val="BW-8"/>
      <sheetName val="B. Breakwater"/>
      <sheetName val="Persiapan (T.P.)"/>
      <sheetName val="Sheet1"/>
      <sheetName val="Total"/>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EE"/>
      <sheetName val="RAB2EE"/>
      <sheetName val="RekapOE"/>
      <sheetName val="RAB2OE"/>
      <sheetName val="RekapKosong"/>
      <sheetName val="RAB2Kosong"/>
      <sheetName val="B.T"/>
      <sheetName val="Coba-coba"/>
      <sheetName val="cover"/>
    </sheetNames>
    <sheetDataSet>
      <sheetData sheetId="0" refreshError="1"/>
      <sheetData sheetId="1" refreshError="1"/>
      <sheetData sheetId="2" refreshError="1"/>
      <sheetData sheetId="3" refreshError="1"/>
      <sheetData sheetId="4" refreshError="1"/>
      <sheetData sheetId="5" refreshError="1"/>
      <sheetData sheetId="6" refreshError="1">
        <row r="9">
          <cell r="C9">
            <v>0.61653755826699685</v>
          </cell>
        </row>
        <row r="11">
          <cell r="C11">
            <v>0.88781408390447547</v>
          </cell>
        </row>
      </sheetData>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 anak1"/>
      <sheetName val="KEMAJUAN PROYEK"/>
      <sheetName val="QUARI"/>
      <sheetName val="REKAP"/>
      <sheetName val="ALAT"/>
      <sheetName val="AGGR"/>
      <sheetName val="KWANTITAS"/>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EE"/>
      <sheetName val="RAB2EE"/>
      <sheetName val="RekapOE"/>
      <sheetName val="RAB2OE"/>
      <sheetName val="RekapKosong"/>
      <sheetName val="RAB2Kosong"/>
      <sheetName val="RAB1"/>
      <sheetName val="Analisa"/>
      <sheetName val="AnalisaKosong"/>
      <sheetName val="Harga"/>
      <sheetName val="HitunganUtama"/>
      <sheetName val="B.T"/>
      <sheetName val="Hit Besi Puskesmas "/>
      <sheetName val="Hit Besi Gudang"/>
      <sheetName val="anl"/>
    </sheetNames>
    <sheetDataSet>
      <sheetData sheetId="0"/>
      <sheetData sheetId="1"/>
      <sheetData sheetId="2"/>
      <sheetData sheetId="3"/>
      <sheetData sheetId="4"/>
      <sheetData sheetId="5"/>
      <sheetData sheetId="6"/>
      <sheetData sheetId="7"/>
      <sheetData sheetId="8"/>
      <sheetData sheetId="9"/>
      <sheetData sheetId="10"/>
      <sheetData sheetId="11">
        <row r="5">
          <cell r="C5">
            <v>0.22195352097611887</v>
          </cell>
        </row>
        <row r="7">
          <cell r="C7">
            <v>0.39458403729087799</v>
          </cell>
        </row>
        <row r="15">
          <cell r="C15">
            <v>1.5783361491635119</v>
          </cell>
        </row>
        <row r="18">
          <cell r="C18">
            <v>2.2257005853438585</v>
          </cell>
        </row>
      </sheetData>
      <sheetData sheetId="12"/>
      <sheetData sheetId="13"/>
      <sheetData sheetId="14"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Alat"/>
      <sheetName val="PP"/>
      <sheetName val="BAU"/>
      <sheetName val="Rupa2"/>
      <sheetName val="Bank"/>
      <sheetName val="Sheet3"/>
      <sheetName val="volgab"/>
      <sheetName val="DashBoard"/>
      <sheetName val="RekapTotalHub"/>
      <sheetName val="RekapitulasiHub"/>
      <sheetName val="RABHub"/>
      <sheetName val="UnitRate"/>
      <sheetName val="PriceList"/>
      <sheetName val="banding"/>
      <sheetName val="beton"/>
      <sheetName val="Summary"/>
      <sheetName val="DashBoard (2)"/>
      <sheetName val="RABWaskita"/>
      <sheetName val="HarSat"/>
      <sheetName val="AnaBetMortar"/>
      <sheetName val="SchedulePayment"/>
      <sheetName val="BOQKonsultan"/>
    </sheetNames>
    <sheetDataSet>
      <sheetData sheetId="0" refreshError="1">
        <row r="61">
          <cell r="S61">
            <v>0.18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E7">
            <v>6</v>
          </cell>
          <cell r="F7">
            <v>0.222</v>
          </cell>
        </row>
        <row r="8">
          <cell r="E8">
            <v>8</v>
          </cell>
          <cell r="F8">
            <v>0.39500000000000002</v>
          </cell>
          <cell r="G8">
            <v>0.39500000000000002</v>
          </cell>
        </row>
        <row r="9">
          <cell r="E9">
            <v>10</v>
          </cell>
          <cell r="F9">
            <v>0.61699999999999999</v>
          </cell>
          <cell r="G9">
            <v>0.61699999999999999</v>
          </cell>
        </row>
        <row r="10">
          <cell r="E10">
            <v>12</v>
          </cell>
          <cell r="F10">
            <v>0.88800000000000001</v>
          </cell>
          <cell r="G10">
            <v>0.88800000000000001</v>
          </cell>
        </row>
        <row r="11">
          <cell r="E11">
            <v>13</v>
          </cell>
          <cell r="F11">
            <v>1.04</v>
          </cell>
          <cell r="G11">
            <v>1.04</v>
          </cell>
        </row>
        <row r="12">
          <cell r="E12">
            <v>16</v>
          </cell>
          <cell r="F12">
            <v>1.58</v>
          </cell>
          <cell r="G12">
            <v>1.58</v>
          </cell>
        </row>
        <row r="13">
          <cell r="E13">
            <v>19</v>
          </cell>
          <cell r="F13">
            <v>2.23</v>
          </cell>
          <cell r="G13">
            <v>2.23</v>
          </cell>
        </row>
        <row r="14">
          <cell r="E14">
            <v>22</v>
          </cell>
          <cell r="F14">
            <v>2.98</v>
          </cell>
          <cell r="G14">
            <v>2.98</v>
          </cell>
        </row>
        <row r="15">
          <cell r="E15">
            <v>25</v>
          </cell>
          <cell r="F15">
            <v>3.85</v>
          </cell>
          <cell r="G15">
            <v>3.85</v>
          </cell>
        </row>
        <row r="16">
          <cell r="E16">
            <v>29</v>
          </cell>
          <cell r="F16">
            <v>5.19</v>
          </cell>
          <cell r="G16">
            <v>5.19</v>
          </cell>
        </row>
        <row r="17">
          <cell r="E17">
            <v>32</v>
          </cell>
          <cell r="F17">
            <v>6.31</v>
          </cell>
          <cell r="G17">
            <v>6.31</v>
          </cell>
        </row>
      </sheetData>
      <sheetData sheetId="16" refreshError="1"/>
      <sheetData sheetId="17" refreshError="1"/>
      <sheetData sheetId="18" refreshError="1"/>
      <sheetData sheetId="19" refreshError="1">
        <row r="194">
          <cell r="J194">
            <v>0.6</v>
          </cell>
        </row>
      </sheetData>
      <sheetData sheetId="20" refreshError="1"/>
      <sheetData sheetId="21" refreshError="1"/>
      <sheetData sheetId="22"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ist"/>
      <sheetName val="MAPP"/>
      <sheetName val="Rekap BoQ"/>
      <sheetName val="BoQ Total"/>
      <sheetName val="Material"/>
      <sheetName val="Upah"/>
      <sheetName val="Sub"/>
      <sheetName val="Alat"/>
      <sheetName val="Bab1"/>
      <sheetName val="RinciBab1"/>
      <sheetName val="Tunnel KAI"/>
      <sheetName val="Bab2"/>
      <sheetName val="Bab3"/>
      <sheetName val="Bab4"/>
      <sheetName val="Antek1"/>
      <sheetName val="Bab5"/>
      <sheetName val="Bab6"/>
      <sheetName val="Bab7"/>
      <sheetName val="Antek3"/>
      <sheetName val="Bab8"/>
      <sheetName val="Bab9"/>
      <sheetName val="Bab10"/>
      <sheetName val="Antek2"/>
      <sheetName val="Bab11"/>
      <sheetName val="Bab12"/>
      <sheetName val="Bab13"/>
      <sheetName val="Bab16a"/>
      <sheetName val="Bab16b"/>
      <sheetName val="Bab16c"/>
      <sheetName val="Bab14"/>
      <sheetName val="RCP"/>
      <sheetName val="Stressing bed"/>
      <sheetName val="Formwork"/>
      <sheetName val="Staging"/>
      <sheetName val="Bab15"/>
      <sheetName val="Anal.alat"/>
      <sheetName val="Bekisting"/>
      <sheetName val="Note"/>
      <sheetName val="rc_plate"/>
      <sheetName val="IDC 6.4"/>
      <sheetName val="IDC 6.5a"/>
      <sheetName val="IDC 6.5b"/>
      <sheetName val="IDC 6.6a"/>
      <sheetName val="IDC 6.6b"/>
      <sheetName val="IDC 6.7"/>
      <sheetName val="IDC 6.8"/>
    </sheetNames>
    <sheetDataSet>
      <sheetData sheetId="0" refreshError="1"/>
      <sheetData sheetId="1">
        <row r="22">
          <cell r="T22">
            <v>13500</v>
          </cell>
        </row>
      </sheetData>
      <sheetData sheetId="2" refreshError="1"/>
      <sheetData sheetId="3">
        <row r="124">
          <cell r="H124">
            <v>2362.5700000000002</v>
          </cell>
        </row>
      </sheetData>
      <sheetData sheetId="4">
        <row r="617">
          <cell r="J617">
            <v>440000</v>
          </cell>
        </row>
        <row r="619">
          <cell r="J619">
            <v>380000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gan"/>
      <sheetName val="BAPP-a(1)"/>
      <sheetName val="BAPP-b(1)"/>
      <sheetName val="BAPP-a(2)-PU"/>
      <sheetName val="BAPP-b(2)"/>
      <sheetName val="BAPP-a(2)-KKPA"/>
      <sheetName val="BAPP-a(3)-sisa"/>
      <sheetName val="BAPP-83.69%"/>
      <sheetName val="BAPP-120.000 m³"/>
      <sheetName val="Sheet2"/>
    </sheetNames>
    <sheetDataSet>
      <sheetData sheetId="0" refreshError="1">
        <row r="3">
          <cell r="AT3">
            <v>1</v>
          </cell>
          <cell r="AV3">
            <v>1</v>
          </cell>
          <cell r="AW3" t="str">
            <v>Januari</v>
          </cell>
          <cell r="AX3">
            <v>1</v>
          </cell>
          <cell r="AY3" t="str">
            <v>Satu</v>
          </cell>
        </row>
        <row r="4">
          <cell r="AV4">
            <v>2</v>
          </cell>
          <cell r="AW4" t="str">
            <v>Februari</v>
          </cell>
          <cell r="AX4">
            <v>2</v>
          </cell>
          <cell r="AY4" t="str">
            <v>Dua</v>
          </cell>
        </row>
        <row r="5">
          <cell r="AV5">
            <v>3</v>
          </cell>
          <cell r="AW5" t="str">
            <v>Maret</v>
          </cell>
          <cell r="AX5">
            <v>3</v>
          </cell>
          <cell r="AY5" t="str">
            <v>Tiga</v>
          </cell>
        </row>
        <row r="6">
          <cell r="AV6">
            <v>4</v>
          </cell>
          <cell r="AW6" t="str">
            <v>April</v>
          </cell>
          <cell r="AX6">
            <v>4</v>
          </cell>
          <cell r="AY6" t="str">
            <v>Empat</v>
          </cell>
        </row>
        <row r="7">
          <cell r="AV7">
            <v>5</v>
          </cell>
          <cell r="AW7" t="str">
            <v>Mei</v>
          </cell>
          <cell r="AX7">
            <v>5</v>
          </cell>
          <cell r="AY7" t="str">
            <v>Lima</v>
          </cell>
        </row>
        <row r="8">
          <cell r="AV8">
            <v>6</v>
          </cell>
          <cell r="AW8" t="str">
            <v>Juni</v>
          </cell>
          <cell r="AX8">
            <v>6</v>
          </cell>
          <cell r="AY8" t="str">
            <v>Enam</v>
          </cell>
        </row>
        <row r="9">
          <cell r="AV9">
            <v>7</v>
          </cell>
          <cell r="AW9" t="str">
            <v>Juli</v>
          </cell>
          <cell r="AX9">
            <v>7</v>
          </cell>
          <cell r="AY9" t="str">
            <v>Tujuh</v>
          </cell>
        </row>
        <row r="10">
          <cell r="AV10">
            <v>8</v>
          </cell>
          <cell r="AW10" t="str">
            <v>Agustus</v>
          </cell>
          <cell r="AX10">
            <v>8</v>
          </cell>
          <cell r="AY10" t="str">
            <v>Delapan</v>
          </cell>
        </row>
        <row r="11">
          <cell r="AV11">
            <v>9</v>
          </cell>
          <cell r="AW11" t="str">
            <v>September</v>
          </cell>
          <cell r="AX11">
            <v>9</v>
          </cell>
          <cell r="AY11" t="str">
            <v>Sembilan</v>
          </cell>
        </row>
        <row r="12">
          <cell r="AV12">
            <v>10</v>
          </cell>
          <cell r="AW12" t="str">
            <v>Oktober</v>
          </cell>
          <cell r="AX12">
            <v>10</v>
          </cell>
          <cell r="AY12" t="str">
            <v>Sepuluh</v>
          </cell>
        </row>
        <row r="13">
          <cell r="AV13">
            <v>11</v>
          </cell>
          <cell r="AW13" t="str">
            <v>Nopember</v>
          </cell>
          <cell r="AX13">
            <v>11</v>
          </cell>
          <cell r="AY13" t="str">
            <v>Sebelas</v>
          </cell>
        </row>
        <row r="14">
          <cell r="AV14">
            <v>12</v>
          </cell>
          <cell r="AW14" t="str">
            <v>Desember</v>
          </cell>
          <cell r="AX14">
            <v>12</v>
          </cell>
          <cell r="AY14" t="str">
            <v>Dua Belas</v>
          </cell>
        </row>
        <row r="15">
          <cell r="AX15">
            <v>13</v>
          </cell>
          <cell r="AY15" t="str">
            <v>Tiga Belas</v>
          </cell>
        </row>
        <row r="16">
          <cell r="AX16">
            <v>14</v>
          </cell>
          <cell r="AY16" t="str">
            <v>Empat Belas</v>
          </cell>
        </row>
        <row r="17">
          <cell r="AX17">
            <v>15</v>
          </cell>
          <cell r="AY17" t="str">
            <v>Lima Belas</v>
          </cell>
        </row>
        <row r="18">
          <cell r="AX18">
            <v>16</v>
          </cell>
          <cell r="AY18" t="str">
            <v>Enam Belas</v>
          </cell>
        </row>
        <row r="19">
          <cell r="AX19">
            <v>17</v>
          </cell>
          <cell r="AY19" t="str">
            <v>Tujuh Belas</v>
          </cell>
        </row>
        <row r="20">
          <cell r="AX20">
            <v>18</v>
          </cell>
          <cell r="AY20" t="str">
            <v>Delapan Belas</v>
          </cell>
        </row>
        <row r="21">
          <cell r="AX21">
            <v>19</v>
          </cell>
          <cell r="AY21" t="str">
            <v>Sembilan Belas</v>
          </cell>
        </row>
        <row r="22">
          <cell r="AX22">
            <v>20</v>
          </cell>
          <cell r="AY22" t="str">
            <v>Dua Puluh</v>
          </cell>
        </row>
        <row r="23">
          <cell r="AX23">
            <v>21</v>
          </cell>
          <cell r="AY23" t="str">
            <v>Dua Puluh Satu</v>
          </cell>
        </row>
        <row r="24">
          <cell r="AX24">
            <v>22</v>
          </cell>
          <cell r="AY24" t="str">
            <v>Dua Puluh Dua</v>
          </cell>
        </row>
        <row r="25">
          <cell r="AX25">
            <v>23</v>
          </cell>
          <cell r="AY25" t="str">
            <v>Dua Puluh Tiga</v>
          </cell>
        </row>
        <row r="26">
          <cell r="AX26">
            <v>24</v>
          </cell>
          <cell r="AY26" t="str">
            <v>Dua Puluh Empat</v>
          </cell>
        </row>
        <row r="27">
          <cell r="AX27">
            <v>25</v>
          </cell>
          <cell r="AY27" t="str">
            <v>Dua Puluh Lima</v>
          </cell>
        </row>
        <row r="28">
          <cell r="AX28">
            <v>26</v>
          </cell>
          <cell r="AY28" t="str">
            <v>Dua Puluh Enam</v>
          </cell>
        </row>
        <row r="29">
          <cell r="AX29">
            <v>27</v>
          </cell>
          <cell r="AY29" t="str">
            <v>Dua Puluh Tujuh</v>
          </cell>
        </row>
        <row r="30">
          <cell r="AX30">
            <v>28</v>
          </cell>
          <cell r="AY30" t="str">
            <v>Dua Puluh Delapan</v>
          </cell>
        </row>
        <row r="31">
          <cell r="AX31">
            <v>29</v>
          </cell>
          <cell r="AY31" t="str">
            <v>Dua Puluh Sembilan</v>
          </cell>
        </row>
        <row r="32">
          <cell r="AX32">
            <v>30</v>
          </cell>
          <cell r="AY32" t="str">
            <v>Tiga Puluh</v>
          </cell>
        </row>
        <row r="33">
          <cell r="AX33">
            <v>31</v>
          </cell>
          <cell r="AY33" t="str">
            <v>Tiga Puluh Satu</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Harga MAt"/>
      <sheetName val="H.Satuan"/>
      <sheetName val="DAF-2"/>
      <sheetName val="Foundation"/>
      <sheetName val="SITE-E"/>
      <sheetName val="Fill this out first___"/>
      <sheetName val="ALEK"/>
      <sheetName val="SAP"/>
      <sheetName val="BAHAN"/>
      <sheetName val="Harsat"/>
      <sheetName val="Harga Satuan"/>
      <sheetName val="BAG-III"/>
      <sheetName val="Bangunan Utama"/>
      <sheetName val="Analisa ME"/>
      <sheetName val="ES-aLL"/>
      <sheetName val="REF.ONLY"/>
      <sheetName val="TONG HOP VL-NC"/>
      <sheetName val="#REF"/>
      <sheetName val="chitiet"/>
      <sheetName val="DONGIA"/>
      <sheetName val="DON GIA"/>
      <sheetName val="DG"/>
      <sheetName val="TONGKE3p "/>
      <sheetName val="VCV-BE-TONG"/>
      <sheetName val="CHITIET VL-NC"/>
      <sheetName val="Kuantitas-Jbt"/>
      <sheetName val="isian"/>
      <sheetName val="Harga S Dasar UNTUK IDISI"/>
      <sheetName val="UP PL"/>
      <sheetName val="Analisa Bupati"/>
      <sheetName val="Harga_MAt"/>
      <sheetName val="HRG BHN"/>
      <sheetName val="anal"/>
      <sheetName val="Fill this out first..."/>
      <sheetName val="Elektrikal"/>
      <sheetName val="Anls"/>
      <sheetName val="Material"/>
      <sheetName val="BQ"/>
      <sheetName val="Scd_RAB"/>
      <sheetName val="Penwrn"/>
      <sheetName val="HB"/>
      <sheetName val="Schedule"/>
      <sheetName val="DAFTAR HARGA"/>
      <sheetName val="TE TS FA LAN MATV"/>
      <sheetName val="harsat_str"/>
      <sheetName val="Koef"/>
      <sheetName val="Currency Rate"/>
      <sheetName val="BAG_III"/>
      <sheetName val="DHS"/>
      <sheetName val="an-aspal"/>
      <sheetName val="RAB"/>
      <sheetName val="Analisa -Baku"/>
      <sheetName val="Rekap Direct Cost"/>
      <sheetName val="BQNSC"/>
      <sheetName val="Fill_this_out_first___"/>
      <sheetName val="ANALISA PEK.UMUM"/>
      <sheetName val="div"/>
      <sheetName val="BOQ"/>
      <sheetName val="Mtd_Pelak"/>
      <sheetName val="Analisa Baku ME"/>
      <sheetName val="CONSUMABLE"/>
      <sheetName val="FINISHING"/>
      <sheetName val="TNHCHINH"/>
      <sheetName val="TDTKP"/>
      <sheetName val="PLUMBING"/>
      <sheetName val="STRUKTUR"/>
      <sheetName val="C"/>
      <sheetName val="DAFTAR HARGA SATUAN MATERIAL"/>
      <sheetName val="ch"/>
      <sheetName val="TOWN"/>
      <sheetName val="BasicPrice"/>
      <sheetName val="dft-harga"/>
      <sheetName val="Tabels"/>
      <sheetName val="LABTOTAL"/>
      <sheetName val="Cover"/>
      <sheetName val="Kontrak awal"/>
      <sheetName val="Check List LBP"/>
      <sheetName val="3.g. Ikht.Biaya"/>
      <sheetName val="ARSITEKTUR"/>
      <sheetName val="Code 02"/>
      <sheetName val="Code 03"/>
      <sheetName val="Code 04"/>
      <sheetName val="Code 05"/>
      <sheetName val="Code 06"/>
      <sheetName val="Code 07"/>
      <sheetName val="Code 09"/>
      <sheetName val="Bill rekap"/>
      <sheetName val="valve"/>
      <sheetName val="ppr12"/>
      <sheetName val="Summary_BQ"/>
      <sheetName val="gabungan (2)"/>
      <sheetName val="DAF_2"/>
      <sheetName val="div7"/>
      <sheetName val="Bunga"/>
      <sheetName val="Rekap"/>
      <sheetName val="I-KAMAR"/>
      <sheetName val="Upah_Bahan"/>
      <sheetName val="CashFlow"/>
      <sheetName val="Unit Rate"/>
      <sheetName val="Upah"/>
      <sheetName val="Bill sipil"/>
      <sheetName val="Bhn"/>
      <sheetName val="A_2"/>
      <sheetName val="lap-bulan"/>
      <sheetName val="Lap-Minggu"/>
      <sheetName val="hbaup"/>
      <sheetName val="Sheet1"/>
      <sheetName val="Hrg.Sat"/>
      <sheetName val="TH VL, NC, DDHT Thanhphuoc"/>
      <sheetName val="Tiepdia"/>
      <sheetName val="Rekapitulasi"/>
      <sheetName val="COA-17"/>
      <sheetName val="Soil factor"/>
      <sheetName val="Pricing-2"/>
      <sheetName val="CERT"/>
      <sheetName val="Smry Wk (P I)"/>
      <sheetName val="UPAH-BAHAN."/>
      <sheetName val="Labour"/>
      <sheetName val="INDEX"/>
      <sheetName val="rumus"/>
      <sheetName val="OFFICE 2 LT"/>
      <sheetName val="SECURITY"/>
      <sheetName val="Telephone"/>
      <sheetName val="S System"/>
      <sheetName val="Material&amp;Alat"/>
      <sheetName val="DB"/>
      <sheetName val="FORM X COST"/>
      <sheetName val="an. struktur"/>
      <sheetName val="Dashboard"/>
      <sheetName val="price"/>
      <sheetName val="AHS"/>
      <sheetName val="Hrg-elemen"/>
      <sheetName val="Coord"/>
      <sheetName val="Eval TW I 2014"/>
      <sheetName val="Prognosa 2014"/>
      <sheetName val="Peralatan"/>
      <sheetName val="REKAP ARSITEKTUR"/>
      <sheetName val="Cessie"/>
      <sheetName val="surfacing &amp; point..."/>
      <sheetName val="stone mas ARE"/>
      <sheetName val="3"/>
      <sheetName val="ANALISA - PGRKAN"/>
      <sheetName val="REKAP AHS Lansekap"/>
      <sheetName val="ES_aLL"/>
      <sheetName val="daftar timbngn percoba marshal"/>
      <sheetName val="clg fin"/>
      <sheetName val="flr fin"/>
      <sheetName val="Col"/>
      <sheetName val="Rif_Col"/>
      <sheetName val="timber frame"/>
      <sheetName val="Wall Qty"/>
      <sheetName val="roof fin"/>
      <sheetName val="Flr, Rf Bm"/>
      <sheetName val="Rif_PCap"/>
      <sheetName val="Flr Slb, stair"/>
      <sheetName val="Gd Bm"/>
      <sheetName val="PC, G.Slab"/>
      <sheetName val="wall fin"/>
      <sheetName val="info"/>
      <sheetName val="Pendahuluan"/>
      <sheetName val="harga"/>
      <sheetName val="struktur tdk dipakai"/>
      <sheetName val="5-ALAT(1)"/>
      <sheetName val="Div2"/>
      <sheetName val="bilangan"/>
      <sheetName val="MAPP"/>
      <sheetName val="beton"/>
      <sheetName val="BAU"/>
      <sheetName val="BQ ME"/>
      <sheetName val="csdim"/>
      <sheetName val="cdsload"/>
      <sheetName val="chsload"/>
      <sheetName val="CLAMP"/>
      <sheetName val="cvsload"/>
      <sheetName val="pipe"/>
      <sheetName val="Isolasi Luar Dalam"/>
      <sheetName val="Factor"/>
      <sheetName val="MTO REV.0"/>
      <sheetName val="Rekap dpb 11"/>
      <sheetName val="LB 01"/>
      <sheetName val="CATU DAYA LISTRIK PLB"/>
      <sheetName val="PERALATAN UTAMA PK"/>
      <sheetName val="CATU DAYA LISTRIK PK"/>
      <sheetName val="PERALATAN &amp; KATUP2 PK"/>
      <sheetName val="PERALATAN UTAMA PLB"/>
      <sheetName val="PERALATAN &amp; KATUP2 PLB"/>
      <sheetName val="PEMIPAAN PK"/>
      <sheetName val="PEMIPAAN PLB"/>
      <sheetName val="ARS ADM"/>
      <sheetName val="BQ-ME"/>
      <sheetName val="Isolasi Luar"/>
      <sheetName val="ESCON"/>
      <sheetName val="REF_ONLY"/>
      <sheetName val=" R A B"/>
      <sheetName val="BQ-Str"/>
      <sheetName val="작성기준"/>
      <sheetName val="daf-3(OK)"/>
      <sheetName val="daf-7(OK)"/>
      <sheetName val="부하(성남)"/>
      <sheetName val="material "/>
      <sheetName val="Lab, Mat &amp; Plant Splits"/>
      <sheetName val="District Loading"/>
      <sheetName val="Cash in"/>
      <sheetName val="4-Basic Price"/>
      <sheetName val="CTSB"/>
      <sheetName val="D7(1)"/>
      <sheetName val="PO-2"/>
      <sheetName val="A+Supl."/>
      <sheetName val="7"/>
      <sheetName val="tarip"/>
      <sheetName val="tunj."/>
      <sheetName val="A"/>
      <sheetName val="trf-d-w"/>
      <sheetName val="trf d-i"/>
      <sheetName val="tarif"/>
      <sheetName val="trf"/>
      <sheetName val="UNIT 01,02,03,04"/>
      <sheetName val="Code"/>
      <sheetName val="I_Jan"/>
      <sheetName val="ref"/>
      <sheetName val="villa"/>
      <sheetName val="Mat.Elk"/>
      <sheetName val="P.LS"/>
      <sheetName val="Single line AC"/>
      <sheetName val="Lampu"/>
      <sheetName val="P.AC"/>
      <sheetName val="elekt"/>
      <sheetName val="rekap panel"/>
      <sheetName val="TOWER-B"/>
      <sheetName val="LISTRIK"/>
      <sheetName val="RINCIAN HK DIVISI"/>
      <sheetName val="C-18"/>
      <sheetName val="9"/>
      <sheetName val="LOK_A"/>
      <sheetName val="Data"/>
      <sheetName val="custom check"/>
      <sheetName val="610 6"/>
      <sheetName val="rpp 1-5"/>
      <sheetName val="rpp 1-6"/>
      <sheetName val="nc-m"/>
      <sheetName val="Harga_MAt2"/>
      <sheetName val="TONG_HOP_VL-NC1"/>
      <sheetName val="DON_GIA1"/>
      <sheetName val="TONGKE3p_1"/>
      <sheetName val="CHITIET_VL-NC1"/>
      <sheetName val="H_Satuan1"/>
      <sheetName val="Fill_this_out_first___3"/>
      <sheetName val="Bangunan_Utama1"/>
      <sheetName val="TE_TS_FA_LAN_MATV1"/>
      <sheetName val="Analisa_ME1"/>
      <sheetName val="REF_ONLY2"/>
      <sheetName val="DAFTAR_HARGA1"/>
      <sheetName val="Fill_this_out_first___4"/>
      <sheetName val="HRG_BHN1"/>
      <sheetName val="Analisa_-Baku1"/>
      <sheetName val="Rekap_Direct_Cost1"/>
      <sheetName val="Analisa_Baku_ME1"/>
      <sheetName val="ANALISA_PEK_UMUM1"/>
      <sheetName val="Harga_Satuan1"/>
      <sheetName val="Currency_Rate1"/>
      <sheetName val="Code_021"/>
      <sheetName val="Code_031"/>
      <sheetName val="Code_041"/>
      <sheetName val="Code_051"/>
      <sheetName val="Code_061"/>
      <sheetName val="Code_071"/>
      <sheetName val="Code_091"/>
      <sheetName val="Hrg_Sat1"/>
      <sheetName val="TH_VL,_NC,_DDHT_Thanhphuoc1"/>
      <sheetName val="Eval_TW_I_20141"/>
      <sheetName val="Prognosa_20141"/>
      <sheetName val="UP_PL1"/>
      <sheetName val="Analisa_Bupati1"/>
      <sheetName val="Soil_factor1"/>
      <sheetName val="Smry_Wk_(P_I)1"/>
      <sheetName val="an__struktur1"/>
      <sheetName val="surfacing_&amp;_point___1"/>
      <sheetName val="stone_mas_ARE1"/>
      <sheetName val="REKAP_ARSITEKTUR1"/>
      <sheetName val="ANALISA_-_PGRKAN1"/>
      <sheetName val="REKAP_AHS_Lansekap1"/>
      <sheetName val="OFFICE_2_LT1"/>
      <sheetName val="S_System1"/>
      <sheetName val="DAFTAR_HARGA_SATUAN_MATERIAL1"/>
      <sheetName val="Kontrak_awal1"/>
      <sheetName val="Check_List_LBP1"/>
      <sheetName val="3_g__Ikht_Biaya1"/>
      <sheetName val="Bill_rekap1"/>
      <sheetName val="Bill_sipil1"/>
      <sheetName val="UPAH-BAHAN_1"/>
      <sheetName val="Unit_Rate1"/>
      <sheetName val="daftar_timbngn_percoba_marshal1"/>
      <sheetName val="gabungan_(2)1"/>
      <sheetName val="clg_fin1"/>
      <sheetName val="flr_fin1"/>
      <sheetName val="timber_frame1"/>
      <sheetName val="Wall_Qty1"/>
      <sheetName val="roof_fin1"/>
      <sheetName val="Flr,_Rf_Bm1"/>
      <sheetName val="Flr_Slb,_stair1"/>
      <sheetName val="Gd_Bm1"/>
      <sheetName val="PC,_G_Slab1"/>
      <sheetName val="wall_fin1"/>
      <sheetName val="BQ_ME1"/>
      <sheetName val="Isolasi_Luar_Dalam1"/>
      <sheetName val="Isolasi_Luar1"/>
      <sheetName val="FORM_X_COST1"/>
      <sheetName val="UNIT_01,02,03,041"/>
      <sheetName val="Lab,_Mat_&amp;_Plant_Splits1"/>
      <sheetName val="District_Loading1"/>
      <sheetName val="CATU_DAYA_LISTRIK_PLB1"/>
      <sheetName val="PERALATAN_UTAMA_PK1"/>
      <sheetName val="CATU_DAYA_LISTRIK_PK1"/>
      <sheetName val="PERALATAN_&amp;_KATUP2_PK1"/>
      <sheetName val="PERALATAN_UTAMA_PLB1"/>
      <sheetName val="PERALATAN_&amp;_KATUP2_PLB1"/>
      <sheetName val="PEMIPAAN_PK1"/>
      <sheetName val="PEMIPAAN_PLB1"/>
      <sheetName val="Cash_in1"/>
      <sheetName val="_R_A_B1"/>
      <sheetName val="Rekap_dpb_111"/>
      <sheetName val="LB_011"/>
      <sheetName val="material_1"/>
      <sheetName val="Mat_Elk1"/>
      <sheetName val="P_LS1"/>
      <sheetName val="Single_line_AC1"/>
      <sheetName val="P_AC1"/>
      <sheetName val="rekap_panel1"/>
      <sheetName val="MTO_REV_01"/>
      <sheetName val="RINCIAN_HK_DIVISI1"/>
      <sheetName val="Harga_MAt1"/>
      <sheetName val="TONG_HOP_VL-NC"/>
      <sheetName val="DON_GIA"/>
      <sheetName val="TONGKE3p_"/>
      <sheetName val="CHITIET_VL-NC"/>
      <sheetName val="H_Satuan"/>
      <sheetName val="Fill_this_out_first___1"/>
      <sheetName val="Bangunan_Utama"/>
      <sheetName val="TE_TS_FA_LAN_MATV"/>
      <sheetName val="Analisa_ME"/>
      <sheetName val="REF_ONLY1"/>
      <sheetName val="DAFTAR_HARGA"/>
      <sheetName val="Fill_this_out_first___2"/>
      <sheetName val="HRG_BHN"/>
      <sheetName val="Analisa_-Baku"/>
      <sheetName val="Rekap_Direct_Cost"/>
      <sheetName val="Analisa_Baku_ME"/>
      <sheetName val="ANALISA_PEK_UMUM"/>
      <sheetName val="Harga_Satuan"/>
      <sheetName val="Currency_Rate"/>
      <sheetName val="Code_02"/>
      <sheetName val="Code_03"/>
      <sheetName val="Code_04"/>
      <sheetName val="Code_05"/>
      <sheetName val="Code_06"/>
      <sheetName val="Code_07"/>
      <sheetName val="Code_09"/>
      <sheetName val="Hrg_Sat"/>
      <sheetName val="TH_VL,_NC,_DDHT_Thanhphuoc"/>
      <sheetName val="Eval_TW_I_2014"/>
      <sheetName val="Prognosa_2014"/>
      <sheetName val="UP_PL"/>
      <sheetName val="Analisa_Bupati"/>
      <sheetName val="Soil_factor"/>
      <sheetName val="Smry_Wk_(P_I)"/>
      <sheetName val="an__struktur"/>
      <sheetName val="surfacing_&amp;_point___"/>
      <sheetName val="stone_mas_ARE"/>
      <sheetName val="REKAP_ARSITEKTUR"/>
      <sheetName val="ANALISA_-_PGRKAN"/>
      <sheetName val="REKAP_AHS_Lansekap"/>
      <sheetName val="OFFICE_2_LT"/>
      <sheetName val="S_System"/>
      <sheetName val="DAFTAR_HARGA_SATUAN_MATERIAL"/>
      <sheetName val="Kontrak_awal"/>
      <sheetName val="Check_List_LBP"/>
      <sheetName val="3_g__Ikht_Biaya"/>
      <sheetName val="Bill_rekap"/>
      <sheetName val="Bill_sipil"/>
      <sheetName val="UPAH-BAHAN_"/>
      <sheetName val="Unit_Rate"/>
      <sheetName val="daftar_timbngn_percoba_marshal"/>
      <sheetName val="gabungan_(2)"/>
      <sheetName val="clg_fin"/>
      <sheetName val="flr_fin"/>
      <sheetName val="timber_frame"/>
      <sheetName val="Wall_Qty"/>
      <sheetName val="roof_fin"/>
      <sheetName val="Flr,_Rf_Bm"/>
      <sheetName val="Flr_Slb,_stair"/>
      <sheetName val="Gd_Bm"/>
      <sheetName val="PC,_G_Slab"/>
      <sheetName val="wall_fin"/>
      <sheetName val="BQ_ME"/>
      <sheetName val="Isolasi_Luar_Dalam"/>
      <sheetName val="FORM_X_COST"/>
      <sheetName val="UNIT_01,02,03,04"/>
      <sheetName val="Lab,_Mat_&amp;_Plant_Splits"/>
      <sheetName val="District_Loading"/>
      <sheetName val="CATU_DAYA_LISTRIK_PLB"/>
      <sheetName val="PERALATAN_UTAMA_PK"/>
      <sheetName val="CATU_DAYA_LISTRIK_PK"/>
      <sheetName val="PERALATAN_&amp;_KATUP2_PK"/>
      <sheetName val="PERALATAN_UTAMA_PLB"/>
      <sheetName val="PERALATAN_&amp;_KATUP2_PLB"/>
      <sheetName val="PEMIPAAN_PK"/>
      <sheetName val="PEMIPAAN_PLB"/>
      <sheetName val="Isolasi_Luar"/>
      <sheetName val="Cash_in"/>
      <sheetName val="_R_A_B"/>
      <sheetName val="Rekap_dpb_11"/>
      <sheetName val="LB_01"/>
      <sheetName val="material_"/>
      <sheetName val="Mat_Elk"/>
      <sheetName val="P_LS"/>
      <sheetName val="Single_line_AC"/>
      <sheetName val="P_AC"/>
      <sheetName val="rekap_panel"/>
      <sheetName val="MTO_REV_0"/>
      <sheetName val="RINCIAN_HK_DIVISI"/>
      <sheetName val="custom_check"/>
      <sheetName val="A+Supl_"/>
      <sheetName val="custom_check1"/>
      <sheetName val="A+Supl_1"/>
      <sheetName val="Harga_MAt3"/>
      <sheetName val="TONG_HOP_VL-NC2"/>
      <sheetName val="DON_GIA2"/>
      <sheetName val="TONGKE3p_2"/>
      <sheetName val="CHITIET_VL-NC2"/>
      <sheetName val="H_Satuan2"/>
      <sheetName val="Fill_this_out_first___5"/>
      <sheetName val="Bangunan_Utama2"/>
      <sheetName val="TE_TS_FA_LAN_MATV2"/>
      <sheetName val="Analisa_ME2"/>
      <sheetName val="REF_ONLY3"/>
      <sheetName val="DAFTAR_HARGA2"/>
      <sheetName val="Fill_this_out_first___6"/>
      <sheetName val="HRG_BHN2"/>
      <sheetName val="Analisa_-Baku2"/>
      <sheetName val="Rekap_Direct_Cost2"/>
      <sheetName val="Analisa_Baku_ME2"/>
      <sheetName val="ANALISA_PEK_UMUM2"/>
      <sheetName val="Harga_Satuan2"/>
      <sheetName val="Currency_Rate2"/>
      <sheetName val="Code_022"/>
      <sheetName val="Code_032"/>
      <sheetName val="Code_042"/>
      <sheetName val="Code_052"/>
      <sheetName val="Code_062"/>
      <sheetName val="Code_072"/>
      <sheetName val="Code_092"/>
      <sheetName val="Hrg_Sat2"/>
      <sheetName val="TH_VL,_NC,_DDHT_Thanhphuoc2"/>
      <sheetName val="Eval_TW_I_20142"/>
      <sheetName val="Prognosa_20142"/>
      <sheetName val="UP_PL2"/>
      <sheetName val="Analisa_Bupati2"/>
      <sheetName val="Soil_factor2"/>
      <sheetName val="Smry_Wk_(P_I)2"/>
      <sheetName val="an__struktur2"/>
      <sheetName val="surfacing_&amp;_point___2"/>
      <sheetName val="stone_mas_ARE2"/>
      <sheetName val="REKAP_ARSITEKTUR2"/>
      <sheetName val="ANALISA_-_PGRKAN2"/>
      <sheetName val="REKAP_AHS_Lansekap2"/>
      <sheetName val="OFFICE_2_LT2"/>
      <sheetName val="S_System2"/>
      <sheetName val="DAFTAR_HARGA_SATUAN_MATERIAL2"/>
      <sheetName val="Kontrak_awal2"/>
      <sheetName val="Check_List_LBP2"/>
      <sheetName val="3_g__Ikht_Biaya2"/>
      <sheetName val="Bill_rekap2"/>
      <sheetName val="Bill_sipil2"/>
      <sheetName val="UPAH-BAHAN_2"/>
      <sheetName val="Unit_Rate2"/>
      <sheetName val="daftar_timbngn_percoba_marshal2"/>
      <sheetName val="gabungan_(2)2"/>
      <sheetName val="clg_fin2"/>
      <sheetName val="flr_fin2"/>
      <sheetName val="timber_frame2"/>
      <sheetName val="Wall_Qty2"/>
      <sheetName val="roof_fin2"/>
      <sheetName val="Flr,_Rf_Bm2"/>
      <sheetName val="Flr_Slb,_stair2"/>
      <sheetName val="Gd_Bm2"/>
      <sheetName val="PC,_G_Slab2"/>
      <sheetName val="wall_fin2"/>
      <sheetName val="BQ_ME2"/>
      <sheetName val="Isolasi_Luar_Dalam2"/>
      <sheetName val="Isolasi_Luar2"/>
      <sheetName val="FORM_X_COST2"/>
      <sheetName val="UNIT_01,02,03,042"/>
      <sheetName val="Lab,_Mat_&amp;_Plant_Splits2"/>
      <sheetName val="District_Loading2"/>
      <sheetName val="CATU_DAYA_LISTRIK_PLB2"/>
      <sheetName val="PERALATAN_UTAMA_PK2"/>
      <sheetName val="CATU_DAYA_LISTRIK_PK2"/>
      <sheetName val="PERALATAN_&amp;_KATUP2_PK2"/>
      <sheetName val="PERALATAN_UTAMA_PLB2"/>
      <sheetName val="PERALATAN_&amp;_KATUP2_PLB2"/>
      <sheetName val="PEMIPAAN_PK2"/>
      <sheetName val="PEMIPAAN_PLB2"/>
      <sheetName val="Cash_in2"/>
      <sheetName val="_R_A_B2"/>
      <sheetName val="Rekap_dpb_112"/>
      <sheetName val="LB_012"/>
      <sheetName val="material_2"/>
      <sheetName val="Mat_Elk2"/>
      <sheetName val="P_LS2"/>
      <sheetName val="Single_line_AC2"/>
      <sheetName val="P_AC2"/>
      <sheetName val="rekap_panel2"/>
      <sheetName val="MTO_REV_02"/>
      <sheetName val="RINCIAN_HK_DIVISI2"/>
      <sheetName val="custom_check2"/>
      <sheetName val="A+Supl_2"/>
      <sheetName val="Harga_MAt4"/>
      <sheetName val="TONG_HOP_VL-NC3"/>
      <sheetName val="DON_GIA3"/>
      <sheetName val="TONGKE3p_3"/>
      <sheetName val="CHITIET_VL-NC3"/>
      <sheetName val="H_Satuan3"/>
      <sheetName val="Fill_this_out_first___7"/>
      <sheetName val="Bangunan_Utama3"/>
      <sheetName val="TE_TS_FA_LAN_MATV3"/>
      <sheetName val="Analisa_ME3"/>
      <sheetName val="REF_ONLY4"/>
      <sheetName val="DAFTAR_HARGA3"/>
      <sheetName val="Fill_this_out_first___8"/>
      <sheetName val="HRG_BHN3"/>
      <sheetName val="Analisa_-Baku3"/>
      <sheetName val="Rekap_Direct_Cost3"/>
      <sheetName val="Analisa_Baku_ME3"/>
      <sheetName val="ANALISA_PEK_UMUM3"/>
      <sheetName val="Harga_Satuan3"/>
      <sheetName val="Currency_Rate3"/>
      <sheetName val="Code_023"/>
      <sheetName val="Code_033"/>
      <sheetName val="Code_043"/>
      <sheetName val="Code_053"/>
      <sheetName val="Code_063"/>
      <sheetName val="Code_073"/>
      <sheetName val="Code_093"/>
      <sheetName val="Hrg_Sat3"/>
      <sheetName val="TH_VL,_NC,_DDHT_Thanhphuoc3"/>
      <sheetName val="Eval_TW_I_20143"/>
      <sheetName val="Prognosa_20143"/>
      <sheetName val="UP_PL3"/>
      <sheetName val="Analisa_Bupati3"/>
      <sheetName val="Soil_factor3"/>
      <sheetName val="Smry_Wk_(P_I)3"/>
      <sheetName val="an__struktur3"/>
      <sheetName val="surfacing_&amp;_point___3"/>
      <sheetName val="stone_mas_ARE3"/>
      <sheetName val="REKAP_ARSITEKTUR3"/>
      <sheetName val="ANALISA_-_PGRKAN3"/>
      <sheetName val="REKAP_AHS_Lansekap3"/>
      <sheetName val="OFFICE_2_LT3"/>
      <sheetName val="S_System3"/>
      <sheetName val="DAFTAR_HARGA_SATUAN_MATERIAL3"/>
      <sheetName val="Kontrak_awal3"/>
      <sheetName val="Check_List_LBP3"/>
      <sheetName val="3_g__Ikht_Biaya3"/>
      <sheetName val="Bill_rekap3"/>
      <sheetName val="Bill_sipil3"/>
      <sheetName val="UPAH-BAHAN_3"/>
      <sheetName val="Unit_Rate3"/>
      <sheetName val="daftar_timbngn_percoba_marshal3"/>
      <sheetName val="gabungan_(2)3"/>
      <sheetName val="clg_fin3"/>
      <sheetName val="flr_fin3"/>
      <sheetName val="timber_frame3"/>
      <sheetName val="Wall_Qty3"/>
      <sheetName val="roof_fin3"/>
      <sheetName val="Flr,_Rf_Bm3"/>
      <sheetName val="Flr_Slb,_stair3"/>
      <sheetName val="Gd_Bm3"/>
      <sheetName val="PC,_G_Slab3"/>
      <sheetName val="wall_fin3"/>
      <sheetName val="BQ_ME3"/>
      <sheetName val="Isolasi_Luar_Dalam3"/>
      <sheetName val="FORM_X_COST3"/>
      <sheetName val="UNIT_01,02,03,043"/>
      <sheetName val="Lab,_Mat_&amp;_Plant_Splits3"/>
      <sheetName val="District_Loading3"/>
      <sheetName val="CATU_DAYA_LISTRIK_PLB3"/>
      <sheetName val="PERALATAN_UTAMA_PK3"/>
      <sheetName val="CATU_DAYA_LISTRIK_PK3"/>
      <sheetName val="PERALATAN_&amp;_KATUP2_PK3"/>
      <sheetName val="PERALATAN_UTAMA_PLB3"/>
      <sheetName val="PERALATAN_&amp;_KATUP2_PLB3"/>
      <sheetName val="PEMIPAAN_PK3"/>
      <sheetName val="PEMIPAAN_PLB3"/>
      <sheetName val="Isolasi_Luar3"/>
      <sheetName val="Cash_in3"/>
      <sheetName val="_R_A_B3"/>
      <sheetName val="Rekap_dpb_113"/>
      <sheetName val="LB_013"/>
      <sheetName val="material_3"/>
      <sheetName val="Mat_Elk3"/>
      <sheetName val="P_LS3"/>
      <sheetName val="Single_line_AC3"/>
      <sheetName val="P_AC3"/>
      <sheetName val="rekap_panel3"/>
      <sheetName val="MTO_REV_03"/>
      <sheetName val="RINCIAN_HK_DIVISI3"/>
      <sheetName val="custom_check3"/>
      <sheetName val="A+Supl_3"/>
      <sheetName val="tunj_"/>
      <sheetName val="trf_d-i"/>
      <sheetName val="610_6"/>
      <sheetName val="rpp_1-5"/>
      <sheetName val="rpp_1-6"/>
      <sheetName val="EE-PROP"/>
      <sheetName val="UBA RAB"/>
      <sheetName val="REKAP FS"/>
      <sheetName val="REKAP TOTAL"/>
      <sheetName val="REKAP FD"/>
      <sheetName val="Analisa Upah _ Bahan Plum"/>
      <sheetName val="Harga ME "/>
      <sheetName val="BAG_2"/>
      <sheetName val="FORM"/>
      <sheetName val="Materials"/>
      <sheetName val="CF"/>
      <sheetName val="is"/>
      <sheetName val="workingcap"/>
      <sheetName val="trans_sum"/>
      <sheetName val="inputs"/>
      <sheetName val="DAF-5"/>
      <sheetName val="ANALISA 2010"/>
      <sheetName val="ALAT"/>
      <sheetName val="Du_lieu"/>
      <sheetName val="Rekap "/>
      <sheetName val="BONBIRU"/>
      <sheetName val="B.T"/>
      <sheetName val="MUA"/>
      <sheetName val="DU&amp;B"/>
      <sheetName val="PROGBLN"/>
      <sheetName val="depan"/>
      <sheetName val="TENGAH"/>
      <sheetName val="ANTISIPASI"/>
      <sheetName val="CASDIV"/>
      <sheetName val="CASLAP"/>
      <sheetName val="HUTDIV"/>
      <sheetName val="HUTLAP"/>
      <sheetName val="PBK-01"/>
      <sheetName val="BARCHART"/>
      <sheetName val="div4"/>
      <sheetName val="div71"/>
      <sheetName val="div31"/>
      <sheetName val="div3"/>
      <sheetName val="Estimate"/>
      <sheetName val="harga.bahan"/>
      <sheetName val="upah bahan "/>
      <sheetName val="bahan 2004"/>
      <sheetName val="Sheet15"/>
      <sheetName val="PO2"/>
      <sheetName val="Cash DP Lapangan"/>
      <sheetName val="Cash Wilayah"/>
      <sheetName val="Hutang Lap"/>
      <sheetName val="Hutang-Wil"/>
      <sheetName val="anal_hs"/>
      <sheetName val="Prelim"/>
      <sheetName val="Analisa ME "/>
      <sheetName val="Direct Cost"/>
      <sheetName val="ﾃｨｰﾁﾝｸﾞ"/>
      <sheetName val="UPAH "/>
      <sheetName val="PT."/>
      <sheetName val="Input"/>
      <sheetName val="Huruf"/>
      <sheetName val="Asumsi"/>
      <sheetName val="HARGA MATERIAL"/>
      <sheetName val="Daf 1"/>
      <sheetName val="I_KAMAR"/>
      <sheetName val="lookup"/>
      <sheetName val="????"/>
      <sheetName val="??(??)"/>
      <sheetName val="Formula"/>
      <sheetName val="KOEFISIEN TEKNIS"/>
      <sheetName val="(ANALISA-lain)"/>
      <sheetName val="Daf_Anl"/>
      <sheetName val="corefwrate"/>
      <sheetName val="Rab-Plumbing"/>
      <sheetName val="Rekap-PL"/>
      <sheetName val="____"/>
      <sheetName val="__(__)"/>
      <sheetName val="DaftarHarga"/>
      <sheetName val="Analisa Hrg Sat "/>
      <sheetName val="RAP"/>
      <sheetName val="Sub"/>
      <sheetName val="di2"/>
      <sheetName val="koef-beton"/>
      <sheetName val="GASATAGG.XLS"/>
      <sheetName val="HSUMUM.XLS"/>
      <sheetName val="HSDRAIN.XLS"/>
      <sheetName val="HSTANAH"/>
      <sheetName val="HSBASE"/>
      <sheetName val="HSASPAL"/>
      <sheetName val="HSBETON"/>
      <sheetName val="HSSTRUK"/>
      <sheetName val="HSMISC.XLS"/>
      <sheetName val="nama PT."/>
      <sheetName val="Hsatbahan"/>
      <sheetName val="D &amp; W sizes"/>
      <sheetName val="Markup"/>
      <sheetName val="PEKERJAAN PERSIAPAN"/>
      <sheetName val="Ans Kom Precast"/>
      <sheetName val="PJ"/>
      <sheetName val="UPAH &amp; BHN"/>
      <sheetName val="3Div10a"/>
      <sheetName val="3Div10c"/>
      <sheetName val="3Div2"/>
      <sheetName val="3Div3"/>
      <sheetName val="3Div5"/>
      <sheetName val="3Div6"/>
      <sheetName val="3Div7"/>
      <sheetName val="3Div7a"/>
      <sheetName val="3Div8"/>
      <sheetName val="ANALISA ALAT"/>
      <sheetName val="SUMMARY"/>
      <sheetName val="Harsat Elektrikal "/>
      <sheetName val="TRAFO"/>
      <sheetName val="COSTCO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BILL"/>
      <sheetName val="BQrinci"/>
      <sheetName val="analvol"/>
      <sheetName val="Proses"/>
      <sheetName val="Bag_A"/>
      <sheetName val="Jam Alat"/>
      <sheetName val="Pintu"/>
      <sheetName val="Stone"/>
      <sheetName val="Tanah"/>
      <sheetName val="Rumput"/>
      <sheetName val="Item5"/>
      <sheetName val="Bitumen"/>
      <sheetName val="Concrete"/>
      <sheetName val="Misccl"/>
      <sheetName val="Rumus"/>
      <sheetName val="Gorong-2"/>
      <sheetName val="H-quarry"/>
      <sheetName val="Pas-batu"/>
      <sheetName val="Resiko"/>
      <sheetName val="IDDLE"/>
      <sheetName val="Gal_C"/>
      <sheetName val="Lab"/>
      <sheetName val="Pareto"/>
      <sheetName val="Vol Lining"/>
      <sheetName val="Kapasitas"/>
      <sheetName val="Rekap"/>
      <sheetName val="Jadwal"/>
      <sheetName val="Fleet"/>
      <sheetName val="Mobilisasi"/>
      <sheetName val="Vol K.225"/>
      <sheetName val="H_Satuan"/>
      <sheetName val="H_Satuan1"/>
      <sheetName val="Jam_Alat"/>
      <sheetName val="Vol_Lining"/>
      <sheetName val="Vol_K_225"/>
      <sheetName val="harsat"/>
      <sheetName val="Bill 5 Summary"/>
      <sheetName val="Bank"/>
      <sheetName val="Bunga"/>
      <sheetName val="BAHAN"/>
      <sheetName val="Mark-up"/>
      <sheetName val="BQ-IABK"/>
      <sheetName val="Analisa &amp; Upah"/>
      <sheetName val="Marshal"/>
      <sheetName val="MON_OH"/>
      <sheetName val="I-ME"/>
      <sheetName val="FORM X COST"/>
      <sheetName val="Daf Harga"/>
      <sheetName val="An_ Harga"/>
      <sheetName val="FINISHING"/>
      <sheetName val="Unit Rate"/>
      <sheetName val="Har_mat"/>
      <sheetName val="Daf 1"/>
      <sheetName val="villa"/>
      <sheetName val="Analisa"/>
      <sheetName val="Analisa Upah &amp; Bahan Plum"/>
      <sheetName val="Hrg Bhn"/>
      <sheetName val="RAB Arsitek"/>
      <sheetName val="Bill_Qua"/>
      <sheetName val="Bill 2 Summary"/>
      <sheetName val="ESCON"/>
      <sheetName val="bilangan"/>
      <sheetName val="Data"/>
      <sheetName val="D.BOARD LAMA"/>
      <sheetName val="Utilitas"/>
      <sheetName val="D.1.7"/>
      <sheetName val="D.1.5"/>
      <sheetName val="D.2.3"/>
      <sheetName val="D.2.2"/>
      <sheetName val="BOQ1"/>
      <sheetName val="BQ"/>
      <sheetName val="hsp-STR-ARS"/>
      <sheetName val="B.T"/>
      <sheetName val="struktur tdk dipakai"/>
      <sheetName val="MAP"/>
      <sheetName val="Analisa Harga"/>
      <sheetName val="Summary"/>
      <sheetName val="BQ ME"/>
      <sheetName val="bbtest2"/>
      <sheetName val="Analisa HSP"/>
      <sheetName val="A"/>
      <sheetName val="Div2"/>
      <sheetName val="AHSbj"/>
      <sheetName val="Mob"/>
      <sheetName val="HARGA MATERIAL"/>
      <sheetName val="3.Mob"/>
      <sheetName val="As"/>
      <sheetName val="Cash Flow bulanan"/>
      <sheetName val="Cover Daf-2"/>
      <sheetName val="Material"/>
      <sheetName val="anal"/>
      <sheetName val="HARGA ALAT"/>
      <sheetName val="DAF-BAHAN"/>
      <sheetName val="DAF-UPAH"/>
      <sheetName val="HARSAT BAHAN"/>
      <sheetName val="Bill 4 Summary"/>
      <sheetName val="Bill 3 Summary"/>
      <sheetName val="KET"/>
      <sheetName val="Subkon"/>
      <sheetName val="Equip"/>
      <sheetName val="ANHAR"/>
      <sheetName val="F 3-8"/>
      <sheetName val="351BQMCN"/>
      <sheetName val="Upah &amp; Bahan"/>
      <sheetName val="MAPDC"/>
      <sheetName val="ALUMUNIUM"/>
      <sheetName val="Harsat Upah"/>
      <sheetName val="Harsat Pekerjaan"/>
      <sheetName val="Agregat Halus &amp; Kasar"/>
      <sheetName val="61004"/>
      <sheetName val="Cover"/>
      <sheetName val="sub"/>
      <sheetName val="ANHSSat"/>
      <sheetName val="Analisa _ Upah"/>
      <sheetName val="AC_C"/>
      <sheetName val="GD 14"/>
      <sheetName val="BQ-E20-02(Rp)"/>
      <sheetName val="K725"/>
      <sheetName val="L4"/>
      <sheetName val="K33H"/>
      <sheetName val="K621"/>
      <sheetName val="K819"/>
      <sheetName val="K331"/>
      <sheetName val="ALAT"/>
      <sheetName val="Bill 2.4."/>
      <sheetName val="harga bahan"/>
      <sheetName val="harga upah"/>
      <sheetName val="ANALISA PEK.UMUM"/>
      <sheetName val="HSD"/>
      <sheetName val="data Masjid Ksrn"/>
      <sheetName val="RAB Interior"/>
      <sheetName val="BAU"/>
      <sheetName val="I-KAMAR"/>
      <sheetName val="SORT"/>
      <sheetName val="Daft.Kuantitas"/>
      <sheetName val="BHN"/>
      <sheetName val="ANALISA ALAT BERAT"/>
      <sheetName val="Ana"/>
      <sheetName val="HL"/>
      <sheetName val="DATABASE"/>
      <sheetName val="MASTER"/>
      <sheetName val="Sat Bahan"/>
      <sheetName val="Sat Alat"/>
      <sheetName val="Sat Upah"/>
      <sheetName val="REKAP A BESAR"/>
      <sheetName val="extern"/>
      <sheetName val="4"/>
      <sheetName val="DAF-2"/>
      <sheetName val="rab-str.Adm"/>
      <sheetName val="EE-PROP"/>
      <sheetName val="Input"/>
      <sheetName val="Als Struk"/>
      <sheetName val="Bill 2_4_"/>
      <sheetName val="Daftar Harga"/>
      <sheetName val="Daftar Upah"/>
      <sheetName val="ANALISA GRS TENGAH"/>
      <sheetName val="Anl"/>
      <sheetName val="ref"/>
      <sheetName val="Sheet1"/>
      <sheetName val="PRD 01-7"/>
      <sheetName val="PRD 01-8"/>
      <sheetName val="PRD 01-11"/>
      <sheetName val="DCost-4"/>
      <sheetName val="PRD 01-10"/>
      <sheetName val=" Harsat Baru"/>
      <sheetName val="Rab Struktur"/>
      <sheetName val="UPAH"/>
      <sheetName val="perhitungan indeks"/>
      <sheetName val="DETAIL"/>
      <sheetName val="BOW"/>
      <sheetName val="daf-3(OK)"/>
      <sheetName val="daf-7(OK)"/>
      <sheetName val="RAP"/>
      <sheetName val="slab"/>
      <sheetName val="Urai _Resap pengikat"/>
      <sheetName val="DAPRO"/>
      <sheetName val="BL"/>
      <sheetName val="SBDY"/>
      <sheetName val="TE TS FA LAN MATV"/>
      <sheetName val="SCHEDULE"/>
      <sheetName val="basic"/>
      <sheetName val="Analisa SNI"/>
      <sheetName val="Data Ktr Bupati Tapsel"/>
      <sheetName val="Anl.Sipil"/>
      <sheetName val="har-sat"/>
      <sheetName val="Hardas"/>
      <sheetName val="alm"/>
      <sheetName val="Dashboard"/>
      <sheetName val="HB "/>
      <sheetName val="DHS"/>
      <sheetName val="BQ "/>
      <sheetName val="BAG-2"/>
      <sheetName val="CH"/>
      <sheetName val="#REF!"/>
      <sheetName val="arab"/>
      <sheetName val="HrgUpahBahan"/>
      <sheetName val="hs_str"/>
      <sheetName val="UBA"/>
      <sheetName val="Schedulle(S-curve)Break"/>
      <sheetName val="DAF_1"/>
      <sheetName val="Analisa Quarry"/>
      <sheetName val="Peralatan"/>
      <sheetName val="Informasi"/>
      <sheetName val="HARGA DASAR"/>
      <sheetName val="boq"/>
      <sheetName val="bhn,upah,alat"/>
      <sheetName val="Ans Kom Precast"/>
      <sheetName val="Upah dan Bahan"/>
      <sheetName val="5-Digit"/>
      <sheetName val="Analisa 2"/>
      <sheetName val="Fins-Beng&amp;Fas"/>
      <sheetName val="SITE-E"/>
      <sheetName val="Analisa STR"/>
      <sheetName val="billed"/>
      <sheetName val="COST TOGO"/>
      <sheetName val="report"/>
      <sheetName val="antisipasi"/>
      <sheetName val="Bangunan Utama"/>
      <sheetName val="Analisa Gabungan"/>
      <sheetName val="Bill of Qty"/>
      <sheetName val="Bill rekap"/>
      <sheetName val="Perhitungan Besi"/>
      <sheetName val="AC"/>
      <sheetName val="Perhit.Alat"/>
      <sheetName val="Kabel"/>
      <sheetName val="Pipa 200"/>
      <sheetName val="SEX"/>
      <sheetName val="9-1차이내역"/>
      <sheetName val="MAPP"/>
      <sheetName val="AKUN"/>
      <sheetName val="Sis Hidrol"/>
      <sheetName val="Brk Dwn Sipil"/>
      <sheetName val="Pipa 10 mm"/>
      <sheetName val="Pipa 8 mm"/>
      <sheetName val="Pipa Fiber"/>
      <sheetName val="Pipa PE"/>
      <sheetName val="Rekap Tot"/>
      <sheetName val="Economic Assumptions"/>
      <sheetName val="bialang"/>
      <sheetName val="kontribusi"/>
      <sheetName val="likuiditas"/>
      <sheetName val="Manajerial"/>
      <sheetName val="revenue"/>
      <sheetName val="progres sub unv"/>
      <sheetName val="rework"/>
      <sheetName val="CCO"/>
      <sheetName val="SPEC"/>
      <sheetName val="4-MVAC"/>
      <sheetName val="Fill this out first..."/>
      <sheetName val="O&amp;O-Alat"/>
      <sheetName val="TOT_RAP"/>
      <sheetName val="Harga Satuan"/>
      <sheetName val="RL-01"/>
      <sheetName val="Analisa Harga Satuan"/>
      <sheetName val="Hit Vol Str Jambi"/>
      <sheetName val="STRUKTUR-1"/>
      <sheetName val="BILL 1"/>
      <sheetName val=" R A B"/>
      <sheetName val="MB_SOFTCOST_DETAIL"/>
      <sheetName val="SOFTCOST_R2"/>
      <sheetName val="HARDCOST"/>
      <sheetName val="MB_GENERAL"/>
      <sheetName val="HargaSat"/>
      <sheetName val="TP ALAT"/>
      <sheetName val="REKAP ANALISA SESUAI PU"/>
      <sheetName val="ANALISA STRUKTUR "/>
      <sheetName val="REKAP ANALISA TO PRINT"/>
      <sheetName val="Rupa2"/>
      <sheetName val="Harga"/>
      <sheetName val="black_out"/>
      <sheetName val="610.07A"/>
      <sheetName val="BasicPrice"/>
      <sheetName val="H_Satuan2"/>
      <sheetName val="Jam_Alat1"/>
      <sheetName val="Vol_Lining1"/>
      <sheetName val="Vol_K_2251"/>
      <sheetName val="MENU"/>
      <sheetName val="N-AC"/>
      <sheetName val="RESUME"/>
      <sheetName val="BILL OF QUANTITY"/>
      <sheetName val="ANAL2"/>
      <sheetName val="dil"/>
      <sheetName val="dild"/>
      <sheetName val="dti"/>
      <sheetName val="H-SATUAN"/>
      <sheetName val="R A B"/>
      <sheetName val="BAG_2"/>
      <sheetName val="Rekap Direct Cost"/>
      <sheetName val="Analisa 021"/>
      <sheetName val="PANELKAST"/>
      <sheetName val="DCF SD JUNI 04"/>
      <sheetName val="alok_bunga"/>
      <sheetName val="Hrg Bhn (2)"/>
      <sheetName val="II.1 STR GED A"/>
      <sheetName val="ANALISA SM"/>
      <sheetName val="RAB_DURI"/>
      <sheetName val="Alat &amp; Bahan"/>
      <sheetName val="TJ1Q47"/>
      <sheetName val="Sch"/>
      <sheetName val="HARDAS PERKIM 2"/>
      <sheetName val="RPP01 6"/>
      <sheetName val="pricelist"/>
      <sheetName val="UPAH BAHAN ARST"/>
      <sheetName val="6106"/>
      <sheetName val="met bab3"/>
      <sheetName val="anal bab8"/>
      <sheetName val="Accept. Letter"/>
      <sheetName val="BINA GRAFINDO"/>
      <sheetName val="BINA MITRA "/>
      <sheetName val="DAOUD MATULA"/>
      <sheetName val="RISMAN"/>
      <sheetName val="SUCOFINDO"/>
      <sheetName val="MAHRUM NISA"/>
      <sheetName val="PURWANTO"/>
      <sheetName val="RUDI SAIFIN"/>
      <sheetName val="MADC"/>
      <sheetName val="Rekap Anal"/>
      <sheetName val="B.as"/>
      <sheetName val="penawaran baja"/>
      <sheetName val="Pos 4-1"/>
      <sheetName val="D.BOARD"/>
      <sheetName val="hsp_STR_ARS"/>
      <sheetName val="ANS STR"/>
      <sheetName val="HARGA BAHAN UPAH"/>
      <sheetName val="HS"/>
      <sheetName val="PRELI-CAP"/>
      <sheetName val="DAF-1"/>
      <sheetName val="ANPRO"/>
      <sheetName val="Sum"/>
      <sheetName val="L_O&amp;O"/>
      <sheetName val="daf harga (reil)"/>
      <sheetName val=" Biaya alat jam (reil)"/>
      <sheetName val="Anal-Grout!Back!Water"/>
      <sheetName val=" Biaya alat jam"/>
      <sheetName val="AHSP"/>
      <sheetName val="Based KV, palembang &amp; KJI"/>
      <sheetName val="H.SAT"/>
      <sheetName val="Bor Pile"/>
      <sheetName val="Mall"/>
      <sheetName val="FORM_X_COST"/>
      <sheetName val="Bill_5_Summary"/>
      <sheetName val="GD_14"/>
      <sheetName val="Analisa_&amp;_Upah"/>
      <sheetName val="D_BOARD_LAMA"/>
      <sheetName val="HARSAT_BAHAN"/>
      <sheetName val="Bill_4_Summary"/>
      <sheetName val="Bill_3_Summary"/>
      <sheetName val="Analisa___Upah"/>
      <sheetName val="HARGA_MATERIAL"/>
      <sheetName val="Bill_2_Summary"/>
      <sheetName val="Hrg_Bhn"/>
      <sheetName val="RAB_Arsitek"/>
      <sheetName val="BQ_ME"/>
      <sheetName val="struktur_tdk_dipakai"/>
      <sheetName val="Analisa_Harga"/>
      <sheetName val="Agregat_Halus_&amp;_Kasar"/>
      <sheetName val="Daf_Harga"/>
      <sheetName val="An__Harga"/>
      <sheetName val="Upah_&amp;_Bahan"/>
      <sheetName val="D_1_7"/>
      <sheetName val="D_1_5"/>
      <sheetName val="D_2_3"/>
      <sheetName val="D_2_2"/>
      <sheetName val="Bill_2_4_"/>
      <sheetName val="B_T"/>
      <sheetName val="harga_bahan"/>
      <sheetName val="harga_upah"/>
      <sheetName val="Bill_2_4_1"/>
      <sheetName val="Daftar_Harga"/>
      <sheetName val="Daftar_Upah"/>
      <sheetName val="ANALISA_GRS_TENGAH"/>
      <sheetName val="Unit_Rate"/>
      <sheetName val="F_3-8"/>
      <sheetName val="Harsat_Upah"/>
      <sheetName val="Harsat_Pekerjaan"/>
      <sheetName val="PRD_01-7"/>
      <sheetName val="PRD_01-8"/>
      <sheetName val="PRD_01-11"/>
      <sheetName val="PRD_01-10"/>
      <sheetName val="_Harsat_Baru"/>
      <sheetName val="Rab_Struktur"/>
      <sheetName val="perhitungan_indeks"/>
      <sheetName val="Analisa_Upah_&amp;_Bahan_Plum"/>
      <sheetName val="rab-str_Adm"/>
      <sheetName val="Cash_Flow_bulanan"/>
      <sheetName val="Cover_Daf-2"/>
      <sheetName val="HARGA_ALAT"/>
      <sheetName val="Als_Struk"/>
      <sheetName val="data_Masjid_Ksrn"/>
      <sheetName val="RAB_Interior"/>
      <sheetName val="Bangunan_Utama"/>
      <sheetName val="BILL_1"/>
      <sheetName val="Sat_Bahan"/>
      <sheetName val="Sat_Alat"/>
      <sheetName val="Sat_Upah"/>
      <sheetName val="Analisa_SNI"/>
      <sheetName val="Anal-2"/>
      <sheetName val="struktur"/>
      <sheetName val="beton"/>
      <sheetName val="CashFlow"/>
      <sheetName val="An H.Sat Pek.Ut"/>
      <sheetName val="MAT"/>
      <sheetName val="UP"/>
      <sheetName val="POL"/>
      <sheetName val="ALAT-1"/>
      <sheetName val="PekTanah"/>
      <sheetName val="Piling"/>
      <sheetName val="RANGKUM"/>
      <sheetName val="InputAlat"/>
      <sheetName val="Dewatering"/>
      <sheetName val="Jalan"/>
      <sheetName val="Jembatan"/>
      <sheetName val="River Protect"/>
      <sheetName val="PRY01-1"/>
      <sheetName val="PRY02"/>
      <sheetName val="D-3"/>
      <sheetName val="an-satuan"/>
      <sheetName val="RAB"/>
      <sheetName val="HaSatUp"/>
      <sheetName val="Kode"/>
      <sheetName val="Hst_mat"/>
      <sheetName val="Upah&amp;Bahan"/>
      <sheetName val="An_pdkg"/>
      <sheetName val="ANALISA SNI'07(ubh bgsting)"/>
      <sheetName val="Analysis"/>
      <sheetName val="Analysis2"/>
      <sheetName val="KOEF"/>
      <sheetName val="HSATUAN"/>
      <sheetName val="D7(1)"/>
      <sheetName val="BREAKER"/>
      <sheetName val="Unit"/>
      <sheetName val="Mat.Elk"/>
      <sheetName val="Mat.Mek"/>
      <sheetName val="AHS Isolasi"/>
      <sheetName val="ahsAC"/>
      <sheetName val="Duct"/>
      <sheetName val="AHS"/>
      <sheetName val="OHD"/>
      <sheetName val="An Struktur"/>
      <sheetName val="Unit Rate (2)"/>
      <sheetName val="DU&amp;B"/>
      <sheetName val="sai"/>
      <sheetName val="PDP"/>
      <sheetName val="RPP01-1"/>
      <sheetName val="Rekap Vol"/>
      <sheetName val="o rekap#4"/>
      <sheetName val="ARSITEKTUR"/>
      <sheetName val="대비표"/>
      <sheetName val="RAB ME"/>
      <sheetName val="sheet 2"/>
      <sheetName val="hrg-dsr"/>
      <sheetName val="keb-BHN"/>
      <sheetName val="ANALISA "/>
      <sheetName val="HG-UPAH"/>
      <sheetName val="HG_JADI"/>
      <sheetName val="IPA1"/>
      <sheetName val="H Sat Jembatan"/>
      <sheetName val="TSS"/>
      <sheetName val="PileCap"/>
      <sheetName val="ANTEK-AGGA"/>
      <sheetName val="BURDA"/>
      <sheetName val="ANTEK-GAL"/>
      <sheetName val="HRS-ATB"/>
      <sheetName val="ANTEK-PRIME"/>
      <sheetName val="ANTEK-TIMB"/>
      <sheetName val="BD-LS"/>
      <sheetName val="BIA-LUMPSUM"/>
      <sheetName val="CRUSER"/>
      <sheetName val="FINAL"/>
      <sheetName val="KEBALAT"/>
      <sheetName val="Rinci-Biaya"/>
      <sheetName val="Rinci-Pendapatan"/>
      <sheetName val="DIV.1"/>
      <sheetName val="Harga Satuan (T.P.)"/>
      <sheetName val="Analisa HSP (T.P.)"/>
      <sheetName val="7.ASAT"/>
      <sheetName val="7.DATA"/>
      <sheetName val="5.RBKI"/>
      <sheetName val="6.RBKA"/>
      <sheetName val="UPH,BHN,ALT"/>
      <sheetName val="Analis harga"/>
      <sheetName val="STR PODIUM"/>
      <sheetName val="STR PODIUM (2)"/>
      <sheetName val="REKAP STR"/>
      <sheetName val="REKAP ME CSPL"/>
      <sheetName val="SAP"/>
      <sheetName val="A.1.Persiapan non std"/>
      <sheetName val="DATA BASE"/>
      <sheetName val="PI"/>
      <sheetName val="2. MVAC R1"/>
      <sheetName val="Str BT"/>
      <sheetName val="Manpower"/>
      <sheetName val="Equipt,Tools&amp;Cons"/>
      <sheetName val="Maleleng"/>
      <sheetName val="BBM-03"/>
      <sheetName val="Calcu 02"/>
      <sheetName val="Ana PasBatu 7.4"/>
      <sheetName val="IDLE ALAT"/>
      <sheetName val="Rek"/>
      <sheetName val="ALATBERAT"/>
      <sheetName val="tabel berat"/>
      <sheetName val="uph"/>
      <sheetName val="Grading Tahap 1"/>
      <sheetName val="SUMBER DAYA"/>
      <sheetName val="CC"/>
      <sheetName val="R. Upah"/>
      <sheetName val="R. Bahan"/>
      <sheetName val="R. Alat"/>
      <sheetName val="R. Subkont"/>
      <sheetName val="Faktor"/>
      <sheetName val="BIL"/>
      <sheetName val="inter"/>
      <sheetName val="Rekapitulasi"/>
      <sheetName val="01A- RAB"/>
      <sheetName val="DATA1"/>
      <sheetName val="div-2"/>
      <sheetName val="SAT-DAS"/>
      <sheetName val="Perm. Test"/>
      <sheetName val="pricing"/>
      <sheetName val="DEPRE 05"/>
      <sheetName val="LR-OKT-06"/>
      <sheetName val="DivVI"/>
      <sheetName val="BREAKDOWN"/>
      <sheetName val="LAPIUT"/>
      <sheetName val="Bill 2"/>
      <sheetName val="Bill 3"/>
      <sheetName val="Bill 4"/>
      <sheetName val="Bill 5"/>
      <sheetName val="Bill 6"/>
      <sheetName val="Bill 7"/>
      <sheetName val="SH breakdown"/>
      <sheetName val="TB"/>
      <sheetName val="Balok L_2"/>
      <sheetName val="Spec ME"/>
      <sheetName val="Hrg-Bahan"/>
      <sheetName val="RAB -1"/>
      <sheetName val="RAB AR&amp;STR"/>
      <sheetName val="Sat. Pek."/>
      <sheetName val="WAYANG"/>
      <sheetName val="DB"/>
      <sheetName val="Sheet15"/>
      <sheetName val="anal SNI"/>
      <sheetName val="BQ-Str"/>
      <sheetName val="C3"/>
      <sheetName val="1.Cover"/>
      <sheetName val="Elec-ins"/>
      <sheetName val="Input Data"/>
      <sheetName val="GVL§CT"/>
      <sheetName val="Allowance"/>
      <sheetName val="SPJ"/>
      <sheetName val="Gaji"/>
      <sheetName val="Anals.1"/>
      <sheetName val="bidang"/>
      <sheetName val="H_Satuan3"/>
      <sheetName val="Jam_Alat2"/>
      <sheetName val="Vol_Lining2"/>
      <sheetName val="Vol_K_2252"/>
      <sheetName val="progres_sub_unv"/>
      <sheetName val="3_Mob"/>
      <sheetName val="Harga_Dasar"/>
      <sheetName val="HARDAS_PERKIM_2"/>
      <sheetName val="TE_TS_FA_LAN_MATV"/>
      <sheetName val="ANALISA_PEK_UMUM"/>
      <sheetName val="Data_Ktr_Bupati_Tapsel"/>
      <sheetName val="Anl_Sipil"/>
      <sheetName val="Analisa_Quarry"/>
      <sheetName val="HB_"/>
      <sheetName val="BQ_"/>
      <sheetName val="Analisa_STR"/>
      <sheetName val="Ans_Kom_Precast"/>
      <sheetName val="Upah_dan_Bahan"/>
      <sheetName val="Analisa_2"/>
      <sheetName val="Fill_this_out_first___"/>
      <sheetName val="Analisa_HSP"/>
      <sheetName val="Perhit_Alat"/>
      <sheetName val="Economic_Assumptions"/>
      <sheetName val="Urai__Resap_pengikat"/>
      <sheetName val="610_07A"/>
      <sheetName val="Perhitungan_Besi"/>
      <sheetName val="Analisa_Gabungan"/>
      <sheetName val="Bill_of_Qty"/>
      <sheetName val="Bill_rekap"/>
      <sheetName val="Pipa_200"/>
      <sheetName val="Daft_Kuantitas"/>
      <sheetName val="ANALISA_ALAT_BERAT"/>
      <sheetName val="Harga_Satuan"/>
      <sheetName val="RPP01_6"/>
      <sheetName val="Alat_&amp;_Bahan"/>
      <sheetName val="dongia (2)"/>
      <sheetName val="giathanh1"/>
      <sheetName val="DON GIA"/>
      <sheetName val="THPDMoi  (2)"/>
      <sheetName val="lam-moi"/>
      <sheetName val="gtrinh"/>
      <sheetName val="#REF"/>
      <sheetName val="thao-go"/>
      <sheetName val="CHITIET VL-NC"/>
      <sheetName val="CHITIET VL-NC-TT -1p"/>
      <sheetName val="VC"/>
      <sheetName val="TH XL"/>
      <sheetName val="chitiet"/>
      <sheetName val="Tiepdia"/>
      <sheetName val="CHITIET VL-NC-TT-3p"/>
      <sheetName val="TONGKE-HT"/>
      <sheetName val="t-h HA THE"/>
      <sheetName val="TDTKP"/>
      <sheetName val="TDTKP1"/>
      <sheetName val="TONGKE3p "/>
      <sheetName val="Rekap. ME"/>
      <sheetName val="B_T1"/>
      <sheetName val="Bill_5_Summary1"/>
      <sheetName val="Hrg_Bhn1"/>
      <sheetName val="RAB_Arsitek1"/>
      <sheetName val="FORM_X_COST1"/>
      <sheetName val="D_BOARD_LAMA1"/>
      <sheetName val="Analisa_&amp;_Upah1"/>
      <sheetName val="BQ_ME1"/>
      <sheetName val="struktur_tdk_dipakai1"/>
      <sheetName val="Bill_2_Summary1"/>
      <sheetName val="Analisa_Harga1"/>
      <sheetName val="Harga_Satuan_(T_P_)"/>
      <sheetName val="Analisa_HSP_(T_P_)"/>
      <sheetName val="Analisa_Harga_Satuan"/>
      <sheetName val="Hit_Vol_Str_Jambi"/>
      <sheetName val="D_BOARD"/>
      <sheetName val="B_as"/>
      <sheetName val="penawaran_baja"/>
      <sheetName val="Pos_4-1"/>
      <sheetName val="Rekap_Anal"/>
      <sheetName val="UPAH_BAHAN_ARST"/>
      <sheetName val="met_bab3"/>
      <sheetName val="anal_bab8"/>
      <sheetName val="II_1_STR_GED_A"/>
      <sheetName val="Sis_Hidrol"/>
      <sheetName val="Brk_Dwn_Sipil"/>
      <sheetName val="Pipa_10_mm"/>
      <sheetName val="Pipa_8_mm"/>
      <sheetName val="Pipa_Fiber"/>
      <sheetName val="Pipa_PE"/>
      <sheetName val="Rekap_Tot"/>
      <sheetName val="REKAP_ANALISA_SESUAI_PU"/>
      <sheetName val="ANALISA_STRUKTUR_"/>
      <sheetName val="REKAP_ANALISA_TO_PRINT"/>
      <sheetName val="TP_ALAT"/>
      <sheetName val="ANS_STR"/>
      <sheetName val="HARGA_BAHAN_UPAH"/>
      <sheetName val="An_Struktur"/>
      <sheetName val="Unit_Rate_(2)"/>
      <sheetName val="ANALISA_SM"/>
      <sheetName val="Rekap_Direct_Cost"/>
      <sheetName val="Analisa_021"/>
      <sheetName val="R_A_B"/>
      <sheetName val="BILL_OF_QUANTITY"/>
      <sheetName val="_R_A_B"/>
      <sheetName val="H_SAT"/>
      <sheetName val="COST_TOGO"/>
      <sheetName val="Hrg_Bhn_(2)"/>
      <sheetName val="Mat_Elk"/>
      <sheetName val="Mat_Mek"/>
      <sheetName val="AHS_Isolasi"/>
      <sheetName val="RAB_ME"/>
      <sheetName val="sheet_2"/>
      <sheetName val="REKAP_A_BESAR"/>
      <sheetName val="daf_harga_(reil)"/>
      <sheetName val="_Biaya_alat_jam_(reil)"/>
      <sheetName val="_Biaya_alat_jam"/>
      <sheetName val="jadw"/>
      <sheetName val="Sec I ML"/>
      <sheetName val="ESC"/>
      <sheetName val="HDS"/>
      <sheetName val="QSS Building"/>
      <sheetName val="Unit Cost"/>
      <sheetName val="BOM"/>
      <sheetName val="POINT SCHEDULE"/>
      <sheetName val="GEDUNG-A"/>
      <sheetName val="rek det 1-3"/>
      <sheetName val="TOTAL"/>
      <sheetName val="Kolom"/>
      <sheetName val="Currency Rate"/>
      <sheetName val="VOLUME"/>
      <sheetName val="BQ_IABK"/>
      <sheetName val="Upah Bhn"/>
      <sheetName val="AN-KOEF"/>
      <sheetName val="analis"/>
      <sheetName val="SNI"/>
      <sheetName val="S.roomToyota"/>
      <sheetName val="Analisa Mob. 3"/>
      <sheetName val="Analisa Mob.1"/>
      <sheetName val="Analisa-Harga"/>
      <sheetName val="Analisa Alat"/>
      <sheetName val="data-pendukung"/>
      <sheetName val="Peralatan (2)"/>
      <sheetName val="Daftar Sewa"/>
      <sheetName val="HARSAT-lain"/>
      <sheetName val="HARSAT-tanah"/>
      <sheetName val="HARDAS-UPAH"/>
      <sheetName val="SCURVE"/>
      <sheetName val="RAB (A) (2)"/>
      <sheetName val="Bobot"/>
      <sheetName val="Pipe"/>
      <sheetName val="Profil"/>
      <sheetName val="Rkp"/>
      <sheetName val="DAFMAT"/>
      <sheetName val="Galian 1"/>
      <sheetName val="DHSD"/>
      <sheetName val="..."/>
      <sheetName val="."/>
      <sheetName val="hasat"/>
      <sheetName val="drawing"/>
      <sheetName val="D6"/>
      <sheetName val="D8(1)"/>
      <sheetName val="ANALISA OKE"/>
      <sheetName val="Hargabahan"/>
      <sheetName val="Alat Berat"/>
      <sheetName val="Kuantitas"/>
      <sheetName val="Harga S Dasar UNTUK IDISI"/>
      <sheetName val="isian"/>
      <sheetName val="Bill of Qty MEP"/>
      <sheetName val="Sat.Pekerjaan"/>
      <sheetName val="SDM"/>
      <sheetName val="LAMP_P2"/>
      <sheetName val="P-5"/>
      <sheetName val="LAMP_P5"/>
      <sheetName val="PERS_P2"/>
      <sheetName val="PERS_P5"/>
      <sheetName val="PERS_P6"/>
      <sheetName val="61005"/>
      <sheetName val="61006"/>
      <sheetName val="61007"/>
      <sheetName val="61008"/>
      <sheetName val="P-2"/>
      <sheetName val="P-6"/>
      <sheetName val="HS-DASAR"/>
      <sheetName val="Ana. PU"/>
      <sheetName val="Master 1.0"/>
      <sheetName val="Owning cost Alat"/>
      <sheetName val="BU"/>
      <sheetName val="Rek-Analisa"/>
      <sheetName val="pivot1"/>
      <sheetName val="BAHAN (2)"/>
      <sheetName val="Kontrak"/>
      <sheetName val="Daft.Sewa Alat"/>
      <sheetName val="harga ANALISA"/>
      <sheetName val="ANALISA GEDUNG"/>
      <sheetName val="ANALISA ME"/>
      <sheetName val="BT.KALI"/>
      <sheetName val="Daf_Harga1"/>
      <sheetName val="An__Harga1"/>
      <sheetName val="HARGA_MATERIAL1"/>
      <sheetName val="Cash_Flow_bulanan1"/>
      <sheetName val="Cover_Daf-21"/>
      <sheetName val="D_1_71"/>
      <sheetName val="D_2_31"/>
      <sheetName val="HARSAT_BAHAN1"/>
      <sheetName val="Bill_4_Summary1"/>
      <sheetName val="Bill_3_Summary1"/>
      <sheetName val="Analisa_Upah_&amp;_Bahan_Plum1"/>
      <sheetName val="HARGA_ALAT1"/>
      <sheetName val="D_1_51"/>
      <sheetName val="D_2_21"/>
      <sheetName val="Unit_Rate1"/>
      <sheetName val="F_3-81"/>
      <sheetName val="Upah_&amp;_Bahan1"/>
      <sheetName val="Harsat_Upah1"/>
      <sheetName val="Harsat_Pekerjaan1"/>
      <sheetName val="Agregat_Halus_&amp;_Kasar1"/>
      <sheetName val="Analisa___Upah1"/>
      <sheetName val="GD_141"/>
      <sheetName val="Bill_2_4_2"/>
      <sheetName val="harga_bahan1"/>
      <sheetName val="harga_upah1"/>
      <sheetName val="data_Masjid_Ksrn1"/>
      <sheetName val="RAB_Interior1"/>
      <sheetName val="Sat_Bahan1"/>
      <sheetName val="Sat_Alat1"/>
      <sheetName val="Sat_Upah1"/>
      <sheetName val="Bill_2_4_3"/>
      <sheetName val="Daftar_Harga1"/>
      <sheetName val="Daftar_Upah1"/>
      <sheetName val="ANALISA_GRS_TENGAH1"/>
      <sheetName val="PRD_01-71"/>
      <sheetName val="PRD_01-81"/>
      <sheetName val="PRD_01-111"/>
      <sheetName val="PRD_01-101"/>
      <sheetName val="_Harsat_Baru1"/>
      <sheetName val="Rab_Struktur1"/>
      <sheetName val="perhitungan_indeks1"/>
      <sheetName val="Als_Struk1"/>
      <sheetName val="rab-str_Adm1"/>
      <sheetName val="Analisa_SNI1"/>
      <sheetName val="Bangunan_Utama1"/>
      <sheetName val="BILL_11"/>
      <sheetName val="Based_KV,_palembang_&amp;_KJI"/>
      <sheetName val="DIV_1"/>
      <sheetName val="DCF_SD_JUNI_04"/>
      <sheetName val="Calcu_02"/>
      <sheetName val="H_Sat_Jembatan"/>
      <sheetName val="Bor_Pile"/>
      <sheetName val="H_Satuan4"/>
      <sheetName val="Jam_Alat3"/>
      <sheetName val="Vol_Lining3"/>
      <sheetName val="Vol_K_2253"/>
      <sheetName val="Daf_Harga2"/>
      <sheetName val="An__Harga2"/>
      <sheetName val="Analisa_&amp;_Upah2"/>
      <sheetName val="Bill_5_Summary2"/>
      <sheetName val="Bill_2_Summary2"/>
      <sheetName val="struktur_tdk_dipakai2"/>
      <sheetName val="D_BOARD_LAMA2"/>
      <sheetName val="RAB_Arsitek2"/>
      <sheetName val="FORM_X_COST2"/>
      <sheetName val="Analisa_Harga2"/>
      <sheetName val="Sis_Hidrol1"/>
      <sheetName val="Brk_Dwn_Sipil1"/>
      <sheetName val="Pipa_10_mm1"/>
      <sheetName val="Pipa_8_mm1"/>
      <sheetName val="Pipa_Fiber1"/>
      <sheetName val="Pipa_PE1"/>
      <sheetName val="Rekap_Tot1"/>
      <sheetName val="HARGA_MATERIAL2"/>
      <sheetName val="Cash_Flow_bulanan2"/>
      <sheetName val="Cover_Daf-22"/>
      <sheetName val="D_1_72"/>
      <sheetName val="D_2_32"/>
      <sheetName val="HARSAT_BAHAN2"/>
      <sheetName val="Bill_4_Summary2"/>
      <sheetName val="Bill_3_Summary2"/>
      <sheetName val="Analisa_Upah_&amp;_Bahan_Plum2"/>
      <sheetName val="B_T2"/>
      <sheetName val="HARGA_ALAT2"/>
      <sheetName val="3_Mob1"/>
      <sheetName val="D_1_52"/>
      <sheetName val="D_2_22"/>
      <sheetName val="Unit_Rate2"/>
      <sheetName val="F_3-82"/>
      <sheetName val="BQ_ME2"/>
      <sheetName val="Upah_&amp;_Bahan2"/>
      <sheetName val="Harsat_Upah2"/>
      <sheetName val="Harsat_Pekerjaan2"/>
      <sheetName val="Agregat_Halus_&amp;_Kasar2"/>
      <sheetName val="Analisa___Upah2"/>
      <sheetName val="GD_142"/>
      <sheetName val="Bill_2_4_4"/>
      <sheetName val="harga_bahan2"/>
      <sheetName val="harga_upah2"/>
      <sheetName val="ANALISA_PEK_UMUM1"/>
      <sheetName val="data_Masjid_Ksrn2"/>
      <sheetName val="RAB_Interior2"/>
      <sheetName val="Daft_Kuantitas1"/>
      <sheetName val="ANALISA_ALAT_BERAT1"/>
      <sheetName val="Sat_Bahan2"/>
      <sheetName val="Sat_Alat2"/>
      <sheetName val="Sat_Upah2"/>
      <sheetName val="HARGA_DASAR1"/>
      <sheetName val="Bill_2_4_5"/>
      <sheetName val="Daftar_Harga2"/>
      <sheetName val="Daftar_Upah2"/>
      <sheetName val="ANALISA_GRS_TENGAH2"/>
      <sheetName val="Economic_Assumptions1"/>
      <sheetName val="Urai__Resap_pengikat1"/>
      <sheetName val="PRD_01-72"/>
      <sheetName val="PRD_01-82"/>
      <sheetName val="PRD_01-112"/>
      <sheetName val="PRD_01-102"/>
      <sheetName val="_Harsat_Baru2"/>
      <sheetName val="Rab_Struktur2"/>
      <sheetName val="perhitungan_indeks2"/>
      <sheetName val="Upah_dan_Bahan1"/>
      <sheetName val="Analisa_21"/>
      <sheetName val="Als_Struk2"/>
      <sheetName val="Perhit_Alat1"/>
      <sheetName val="rab-str_Adm2"/>
      <sheetName val="TP_ALAT1"/>
      <sheetName val="REKAP_ANALISA_SESUAI_PU1"/>
      <sheetName val="ANALISA_STRUKTUR_1"/>
      <sheetName val="REKAP_ANALISA_TO_PRINT1"/>
      <sheetName val="Fill_this_out_first___1"/>
      <sheetName val="Pipa_2001"/>
      <sheetName val="Harga_Satuan1"/>
      <sheetName val="Data_Ktr_Bupati_Tapsel1"/>
      <sheetName val="Anl_Sipil1"/>
      <sheetName val="Analisa_Quarry1"/>
      <sheetName val="Analisa_HSP1"/>
      <sheetName val="Perhitungan_Besi1"/>
      <sheetName val="Analisa_SNI2"/>
      <sheetName val="610_07A1"/>
      <sheetName val="D_BOARD1"/>
      <sheetName val="UPAH_BAHAN_ARST1"/>
      <sheetName val="met_bab31"/>
      <sheetName val="anal_bab81"/>
      <sheetName val="ANS_STR1"/>
      <sheetName val="HARGA_BAHAN_UPAH1"/>
      <sheetName val="Analisa_Harga_Satuan1"/>
      <sheetName val="Hit_Vol_Str_Jambi1"/>
      <sheetName val="HARDAS_PERKIM_21"/>
      <sheetName val="TE_TS_FA_LAN_MATV1"/>
      <sheetName val="HB_1"/>
      <sheetName val="BQ_1"/>
      <sheetName val="COST_TOGO1"/>
      <sheetName val="Analisa_STR1"/>
      <sheetName val="R_A_B1"/>
      <sheetName val="Ans_Kom_Precast1"/>
      <sheetName val="progres_sub_unv1"/>
      <sheetName val="Bangunan_Utama2"/>
      <sheetName val="Analisa_Gabungan1"/>
      <sheetName val="Bill_of_Qty1"/>
      <sheetName val="Bill_rekap1"/>
      <sheetName val="Rekap_Direct_Cost1"/>
      <sheetName val="Analisa_0211"/>
      <sheetName val="BILL_12"/>
      <sheetName val="BILL_OF_QUANTITY1"/>
      <sheetName val="_R_A_B1"/>
      <sheetName val="daf_harga_(reil)1"/>
      <sheetName val="_Biaya_alat_jam_(reil)1"/>
      <sheetName val="_Biaya_alat_jam1"/>
      <sheetName val="Based_KV,_palembang_&amp;_KJI1"/>
      <sheetName val="RPP01_61"/>
      <sheetName val="Alat_&amp;_Bahan1"/>
      <sheetName val="ANALISA_SM1"/>
      <sheetName val="Hrg_Bhn_(2)1"/>
      <sheetName val="II_1_STR_GED_A1"/>
      <sheetName val="REKAP_A_BESAR1"/>
      <sheetName val="DIV_11"/>
      <sheetName val="DCF_SD_JUNI_041"/>
      <sheetName val="Rekap_Anal1"/>
      <sheetName val="B_as1"/>
      <sheetName val="penawaran_baja1"/>
      <sheetName val="Pos_4-11"/>
      <sheetName val="Calcu_021"/>
      <sheetName val="Harga_Satuan_(T_P_)1"/>
      <sheetName val="Analisa_HSP_(T_P_)1"/>
      <sheetName val="H_Sat_Jembatan1"/>
      <sheetName val="H_SAT1"/>
      <sheetName val="Bor_Pile1"/>
      <sheetName val="BY_Lgsg-2"/>
      <sheetName val="A_Harga-13"/>
      <sheetName val="Rekap Bill"/>
      <sheetName val="Sheet7"/>
      <sheetName val="Amplop"/>
      <sheetName val="Balance sheet"/>
      <sheetName val="M.Pekerjaan"/>
      <sheetName val="Hrg"/>
      <sheetName val="MASTER 1"/>
      <sheetName val="Analisa (ok punya)"/>
      <sheetName val="ANAK-Smb"/>
      <sheetName val="Bill-1"/>
      <sheetName val="BQ25"/>
      <sheetName val="REK ADD"/>
      <sheetName val="BQ22"/>
      <sheetName val="BQ23"/>
      <sheetName val="etraksi"/>
      <sheetName val="Harga-RAB"/>
      <sheetName val="Upah,Bahan,Alat"/>
      <sheetName val="AnSipil"/>
      <sheetName val="NP"/>
      <sheetName val="rab-str-TAHAP.1-PC"/>
      <sheetName val="UPAH-2"/>
      <sheetName val="Rekap analis"/>
      <sheetName val="BOQ-Indonesia"/>
      <sheetName val="MasterSchedule"/>
      <sheetName val="ANSAT"/>
      <sheetName val="1. BQ"/>
      <sheetName val="PNT"/>
      <sheetName val="UPH_BHN_ALT"/>
      <sheetName val="dasar"/>
      <sheetName val="EVAL-ANAL"/>
      <sheetName val="datasheet"/>
      <sheetName val="WP Tanah 2013"/>
      <sheetName val="References"/>
      <sheetName val="Products"/>
      <sheetName val="Model Setup"/>
      <sheetName val="Translations"/>
      <sheetName val="Inst.Cap."/>
      <sheetName val="Production"/>
      <sheetName val="Daftar No MAPPI"/>
      <sheetName val="VLOOK"/>
      <sheetName val="DDB"/>
      <sheetName val="B-Ops-Sawit"/>
      <sheetName val="Inv"/>
      <sheetName val="Biaya-Inv"/>
      <sheetName val="Asumsi"/>
      <sheetName val="Det Str BT"/>
      <sheetName val="B.LAIN2"/>
      <sheetName val="IN"/>
      <sheetName val="HSU 2016"/>
      <sheetName val="Z"/>
      <sheetName val="DAF.HRG"/>
      <sheetName val="H. Dasar"/>
      <sheetName val="BAR SCREEN"/>
      <sheetName val="chitimc"/>
      <sheetName val="dongia _2_"/>
      <sheetName val="LKVL_CK_HT_GD1"/>
      <sheetName val="THPDMoi  _2_"/>
      <sheetName val="phuluc1"/>
      <sheetName val="TONG HOP VL_NC"/>
      <sheetName val="lam_moi"/>
      <sheetName val="TH VL_ NC_ DDHT Thanhphuoc"/>
      <sheetName val="_REF"/>
      <sheetName val="DONGIA"/>
      <sheetName val="thao_go"/>
      <sheetName val="TONGKE_HT"/>
      <sheetName val="DG"/>
      <sheetName val="dtxl"/>
      <sheetName val="t_h HA THE"/>
      <sheetName val="CHITIET VL_NC_TT _1p"/>
      <sheetName val="TONG HOP VL_NC TT"/>
      <sheetName val="TNHCHINH"/>
      <sheetName val="CHITIET VL_NC"/>
      <sheetName val="CHITIET VL_NC_TT_3p"/>
      <sheetName val="KPVC_BD "/>
      <sheetName val="VCV_BE_TONG"/>
      <sheetName val="HVAC"/>
      <sheetName val="Sat~Bahu"/>
      <sheetName val="LAPORAN"/>
      <sheetName val="Analisa (2)"/>
      <sheetName val="Estimate"/>
      <sheetName val="Anl_Bet"/>
      <sheetName val="HSPK"/>
      <sheetName val="mVAC"/>
      <sheetName val="LKVL-CK-HT-GD1"/>
      <sheetName val="IPAL.1 "/>
      <sheetName val="PIPA.1"/>
      <sheetName val="ANALSUBKON"/>
      <sheetName val="kontol"/>
      <sheetName val="hsat-SD"/>
      <sheetName val="Rekap-SD"/>
      <sheetName val="skets"/>
      <sheetName val="An-str(krgnyr)"/>
      <sheetName val="Rekap 1"/>
      <sheetName val="ubah"/>
      <sheetName val="3-DIV10"/>
      <sheetName val="schbhn"/>
      <sheetName val="rap rinci"/>
      <sheetName val="304_06"/>
      <sheetName val="AHS - Riel"/>
      <sheetName val="SCHEDULE "/>
      <sheetName val="pas wm"/>
      <sheetName val="Schdule"/>
      <sheetName val="BERAT TUL."/>
      <sheetName val="14.jalan&amp;saluran"/>
      <sheetName val="Cash2"/>
      <sheetName val="Bantuan Entry"/>
      <sheetName val="B Penunjang"/>
      <sheetName val="BOM_ACS"/>
      <sheetName val="Tenaker"/>
      <sheetName val="H.SAT-PRK"/>
      <sheetName val="H-SAT"/>
      <sheetName val="ca"/>
      <sheetName val="Steel"/>
      <sheetName val="ANTEK"/>
      <sheetName val="STR"/>
      <sheetName val="RKP_BOQ"/>
      <sheetName val="610.04"/>
      <sheetName val="610.05"/>
      <sheetName val="610.06"/>
      <sheetName val="610.07"/>
      <sheetName val="610.08"/>
      <sheetName val="RINCIAN"/>
      <sheetName val="12CGOU"/>
      <sheetName val="Met_ Minor"/>
      <sheetName val="Pri"/>
      <sheetName val="Qry"/>
      <sheetName val="Cur"/>
      <sheetName val="Agg Halus &amp; Kasar"/>
      <sheetName val="Df-Kuan"/>
      <sheetName val="UP_an"/>
      <sheetName val="AMP"/>
      <sheetName val="PRICE"/>
      <sheetName val="schedulle"/>
      <sheetName val="DIV1"/>
      <sheetName val="DaftarHarga"/>
      <sheetName val="NP (2)"/>
      <sheetName val="5-ALAT(1)"/>
      <sheetName val="4-Basic Price"/>
      <sheetName val="LAL - PASAR PAGI "/>
      <sheetName val="terbilang1"/>
      <sheetName val="JAD-PEL"/>
      <sheetName val="GENERAL"/>
      <sheetName val="B"/>
      <sheetName val="Rekap M&amp;E ADD1_R"/>
      <sheetName val="Boq-civil"/>
      <sheetName val="SUMIF"/>
      <sheetName val="Up &amp; bhn"/>
      <sheetName val="name"/>
      <sheetName val="Hrg_Bhn2"/>
      <sheetName val="Mat_Elk1"/>
      <sheetName val="Mat_Mek1"/>
      <sheetName val="AHS_Isolasi1"/>
      <sheetName val="RAB_ME1"/>
      <sheetName val="sheet_21"/>
      <sheetName val="An_Struktur1"/>
      <sheetName val="Unit_Rate_(2)1"/>
      <sheetName val="Accept__Letter"/>
      <sheetName val="BINA_GRAFINDO"/>
      <sheetName val="BINA_MITRA_"/>
      <sheetName val="DAOUD_MATULA"/>
      <sheetName val="MAHRUM_NISA"/>
      <sheetName val="RUDI_SAIFIN"/>
      <sheetName val="An_H_Sat_Pek_Ut"/>
      <sheetName val="DEPRE_05"/>
      <sheetName val="Perm__Test"/>
      <sheetName val="River_Protect"/>
      <sheetName val="ANALISA_SNI'07(ubh_bgsting)"/>
      <sheetName val="Peralatan_(2)"/>
      <sheetName val="Daftar_Sewa"/>
      <sheetName val="BT_KALI"/>
      <sheetName val="Sec_I_ML"/>
      <sheetName val="tabel_berat"/>
      <sheetName val="REK_ADD"/>
      <sheetName val="MASTER_1"/>
      <sheetName val="Galian_1"/>
      <sheetName val="Analisa_(ok_punya)"/>
      <sheetName val="o_rekap#4"/>
      <sheetName val="STR_PODIUM"/>
      <sheetName val="STR_PODIUM_(2)"/>
      <sheetName val="REKAP_STR"/>
      <sheetName val="REKAP_ME_CSPL"/>
      <sheetName val="2__MVAC_R1"/>
      <sheetName val="Str_BT"/>
      <sheetName val="ANALISA_"/>
      <sheetName val="7_ASAT"/>
      <sheetName val="7_DATA"/>
      <sheetName val="5_RBKI"/>
      <sheetName val="6_RBKA"/>
      <sheetName val="Rekap_Vol"/>
      <sheetName val="R__Upah"/>
      <sheetName val="R__Bahan"/>
      <sheetName val="R__Alat"/>
      <sheetName val="R__Subkont"/>
      <sheetName val="Analis_harga"/>
      <sheetName val="Grading_Tahap_1"/>
      <sheetName val="SUMBER_DAYA"/>
      <sheetName val="IDLE_ALAT"/>
      <sheetName val="Ana_PasBatu_7_4"/>
      <sheetName val="01A-_RAB"/>
      <sheetName val="RAB_AR&amp;STR"/>
      <sheetName val="Sat__Pek_"/>
      <sheetName val="M_Pekerjaan"/>
      <sheetName val="dongia_(2)"/>
      <sheetName val="DON_GIA"/>
      <sheetName val="THPDMoi__(2)"/>
      <sheetName val="CHITIET_VL-NC"/>
      <sheetName val="CHITIET_VL-NC-TT_-1p"/>
      <sheetName val="TH_XL"/>
      <sheetName val="CHITIET_VL-NC-TT-3p"/>
      <sheetName val="t-h_HA_THE"/>
      <sheetName val="TONGKE3p_"/>
      <sheetName val="Rekap__ME"/>
      <sheetName val="Input_Data"/>
      <sheetName val="H_SAT-PRK"/>
      <sheetName val="Ana__PU"/>
      <sheetName val="Master_1_0"/>
      <sheetName val="Owning_cost_Alat"/>
      <sheetName val="A_1_Persiapan_non_std"/>
      <sheetName val="DATA_BASE"/>
      <sheetName val="Analisa_Mob__3"/>
      <sheetName val="Analisa_Mob_1"/>
      <sheetName val="Analisa_Alat"/>
      <sheetName val="S_roomToyota"/>
      <sheetName val="Anals_1"/>
      <sheetName val="anal_SNI"/>
      <sheetName val="Upah_Bhn"/>
      <sheetName val="610_04"/>
      <sheetName val="610_05"/>
      <sheetName val="610_06"/>
      <sheetName val="610_07"/>
      <sheetName val="610_08"/>
      <sheetName val="Det_Str_BT"/>
      <sheetName val="BERAT_TUL_"/>
      <sheetName val="14_jalan&amp;saluran"/>
      <sheetName val="BAHAN_(2)"/>
      <sheetName val="QSS_Building"/>
      <sheetName val="Unit_Cost"/>
      <sheetName val="rab-str-TAHAP_1-PC"/>
      <sheetName val="ANALISA BAHAN"/>
      <sheetName val="Hsat1"/>
      <sheetName val="DKH"/>
      <sheetName val="Rate"/>
      <sheetName val="Income Statement-May 2004"/>
      <sheetName val="UNIT PRICE"/>
      <sheetName val="DIV.2"/>
      <sheetName val="Material-mr"/>
      <sheetName val="HSAT(PR)"/>
      <sheetName val="SHEDULE"/>
      <sheetName val="ANHAS"/>
      <sheetName val="BYALAT"/>
      <sheetName val="HSDALAT"/>
      <sheetName val="hRG Stn Bhn,Uph, perl"/>
      <sheetName val="H Satuan Dasar"/>
      <sheetName val="Elektrikal"/>
      <sheetName val="AN-MAJOR"/>
      <sheetName val="tulang"/>
      <sheetName val="hit_BKMM"/>
      <sheetName val="jpr"/>
      <sheetName val="H.DASAR"/>
      <sheetName val="Sch-5"/>
      <sheetName val="FORM BQ TL PRATU 4cct"/>
      <sheetName val="P"/>
      <sheetName val="Foundation"/>
      <sheetName val="SchA"/>
      <sheetName val="SchC"/>
      <sheetName val="SewAlat"/>
      <sheetName val="Milsheet"/>
      <sheetName val="Judul"/>
      <sheetName val="Overlap"/>
      <sheetName val="WorkPlan2"/>
      <sheetName val="DailyWeeklyPlan"/>
      <sheetName val="6-AGREGAT"/>
      <sheetName val="Std-Prod KS"/>
      <sheetName val="CODESS"/>
      <sheetName val="BP1_23"/>
      <sheetName val="Huruf (9)"/>
      <sheetName val="BGT"/>
      <sheetName val="BGT 07"/>
      <sheetName val="Isolasi Luar Dalam"/>
      <sheetName val="amtek"/>
      <sheetName val="Daftar Upah,Bhn,&amp; alat"/>
      <sheetName val="T-3.2 UP Material"/>
      <sheetName val="Hsatuan-OK"/>
      <sheetName val="S.BAHAN"/>
      <sheetName val="DATA PROYEK"/>
      <sheetName val="RECORD"/>
      <sheetName val="Strand PDMR1"/>
      <sheetName val="Post tension PDMR1"/>
      <sheetName val="Rokan 1"/>
      <sheetName val="Jml HRG-ALT-04"/>
      <sheetName val="CCO ALT-04"/>
      <sheetName val="Base-A"/>
      <sheetName val="OP. ALAT"/>
      <sheetName val="OP. PERJAM"/>
      <sheetName val="B. PERSONIL"/>
      <sheetName val="KAN. LOKAL"/>
      <sheetName val="Data Alat"/>
      <sheetName val="own"/>
      <sheetName val="V . REKAP TOTAL - MEP"/>
      <sheetName val="REKAP - SITEPLAN"/>
      <sheetName val="REKAP UTILITAS"/>
      <sheetName val="REKAP GEDUNG"/>
      <sheetName val="REKAP - POS JAGA"/>
      <sheetName val="RELOKASI - EXISTING"/>
      <sheetName val="V . 1 MEKANIKAL - SITEPLAN"/>
      <sheetName val="V . 2 ELEKTRIKAL - SITEPLAN"/>
      <sheetName val=" V . 1 MEKANIKAL - UTILITAS"/>
      <sheetName val=" V . 2 ELEKTRIKAL - UTILITAS "/>
      <sheetName val="V.1. MEKANIKAL - GDG"/>
      <sheetName val="V.2.1. ELEKTRIKAL GDG "/>
      <sheetName val="Analisa Harga Inst. Penerangan"/>
      <sheetName val="Terbilang"/>
      <sheetName val="D-3 (M)"/>
      <sheetName val="D-7 (M)"/>
      <sheetName val="TIKET ATB"/>
      <sheetName val="RENPEN"/>
      <sheetName val="rp"/>
      <sheetName val="D7"/>
      <sheetName val="Rekap Gab"/>
      <sheetName val="S-Curve (2017)"/>
      <sheetName val="Sheet3"/>
      <sheetName val="Analisa RAP"/>
      <sheetName val="Data Keu"/>
      <sheetName val="Data Teknik"/>
      <sheetName val="Sch Tender"/>
      <sheetName val="CekList"/>
      <sheetName val="BQ OE"/>
      <sheetName val="Rekap RAP"/>
      <sheetName val="Penyebaran M"/>
      <sheetName val="ScheduleRAP"/>
      <sheetName val="bahan+upah"/>
      <sheetName val="HM.MEK."/>
      <sheetName val="Factor"/>
      <sheetName val="analisa STRUKTUR"/>
      <sheetName val="Satuan"/>
      <sheetName val="Rekap Prelim"/>
      <sheetName val="Analisa Baku STR ARS"/>
      <sheetName val="Equipment"/>
      <sheetName val="Analisa ME "/>
      <sheetName val="hit.BKMM"/>
      <sheetName val="Rekap-Alat"/>
      <sheetName val="Hargapek"/>
      <sheetName val="HRG BAHAN &amp; UPAH okk"/>
      <sheetName val="Analis Kusen okk"/>
      <sheetName val="Basic Price"/>
      <sheetName val="BQ-Tenis"/>
      <sheetName val="BOQ_Aula"/>
      <sheetName val="Prelim"/>
      <sheetName val="SEWA ALT"/>
      <sheetName val="Cover Daf_2"/>
      <sheetName val="BALT"/>
      <sheetName val="Kar"/>
      <sheetName val="Realisasi Mingguan"/>
      <sheetName val="Realisasi Harian"/>
      <sheetName val="Sheet2"/>
      <sheetName val="Rencana Harian"/>
      <sheetName val="Rencana Mingguan"/>
      <sheetName val="Excavator"/>
      <sheetName val="Dump Truck"/>
      <sheetName val="Progres"/>
      <sheetName val="Tuki 1"/>
      <sheetName val="Tuki 2"/>
      <sheetName val="Tuki 3"/>
      <sheetName val="Tuki 4"/>
      <sheetName val="Tuki 5"/>
      <sheetName val="Tuki 6"/>
      <sheetName val="Tuki 7"/>
      <sheetName val="Tuki 8"/>
      <sheetName val="Besi Tuka"/>
      <sheetName val="2.1.1.1 MOBILISASI"/>
      <sheetName val="2.1.1 PEK. PERSIAPAN"/>
      <sheetName val="2.2.1 TANAH"/>
      <sheetName val="4.1.1 BETON"/>
      <sheetName val="4.2.1 BESI &amp; ALUMINIUM"/>
      <sheetName val="4.4.1 DINDING PASANGAN"/>
      <sheetName val="4.4.2 PLESTERAN"/>
      <sheetName val="4.4.3 PENUTUP LANTAI &amp; DINDING"/>
      <sheetName val="4.5.1 PLAFOND"/>
      <sheetName val="4.5.2 ATAP"/>
      <sheetName val="4.7.1 CAT"/>
      <sheetName val="5.1.1 SANITASI GEDUNG"/>
      <sheetName val="HSDMAT"/>
      <sheetName val="D3.4.4"/>
      <sheetName val="TABEL_DETASIR"/>
      <sheetName val="Front"/>
      <sheetName val="RUMUS BTL"/>
      <sheetName val="an. struktur"/>
      <sheetName val="note"/>
      <sheetName val="XZLC003_PART1"/>
      <sheetName val="H_Satuan5"/>
      <sheetName val="Jam_Alat4"/>
      <sheetName val="Vol_Lining4"/>
      <sheetName val="Vol_K_2254"/>
      <sheetName val="Analisa_&amp;_Upah3"/>
      <sheetName val="Bill_2_Summary3"/>
      <sheetName val="HARGA_MATERIAL3"/>
      <sheetName val="D_1_73"/>
      <sheetName val="D_2_33"/>
      <sheetName val="3_Mob2"/>
      <sheetName val="Daf_Harga3"/>
      <sheetName val="An__Harga3"/>
      <sheetName val="Cash_Flow_bulanan3"/>
      <sheetName val="Cover_Daf-23"/>
      <sheetName val="D_BOARD_LAMA3"/>
      <sheetName val="HARGA_ALAT3"/>
      <sheetName val="Bill_5_Summary3"/>
      <sheetName val="HARSAT_BAHAN3"/>
      <sheetName val="Bill_4_Summary3"/>
      <sheetName val="Bill_3_Summary3"/>
      <sheetName val="Analisa_Harga3"/>
      <sheetName val="B_T3"/>
      <sheetName val="D_1_53"/>
      <sheetName val="D_2_23"/>
      <sheetName val="RAB_Arsitek3"/>
      <sheetName val="FORM_X_COST3"/>
      <sheetName val="Analisa_Upah_&amp;_Bahan_Plum3"/>
      <sheetName val="Unit_Rate3"/>
      <sheetName val="F_3-83"/>
      <sheetName val="BQ_ME3"/>
      <sheetName val="struktur_tdk_dipakai3"/>
      <sheetName val="Upah_&amp;_Bahan3"/>
      <sheetName val="Harsat_Upah3"/>
      <sheetName val="Harsat_Pekerjaan3"/>
      <sheetName val="Agregat_Halus_&amp;_Kasar3"/>
      <sheetName val="Analisa___Upah3"/>
      <sheetName val="GD_143"/>
      <sheetName val="Bill_2_4_6"/>
      <sheetName val="harga_bahan3"/>
      <sheetName val="harga_upah3"/>
      <sheetName val="ANALISA_PEK_UMUM2"/>
      <sheetName val="data_Masjid_Ksrn3"/>
      <sheetName val="RAB_Interior3"/>
      <sheetName val="Daft_Kuantitas2"/>
      <sheetName val="Bill_2_4_7"/>
      <sheetName val="Daftar_Harga3"/>
      <sheetName val="Daftar_Upah3"/>
      <sheetName val="ANALISA_GRS_TENGAH3"/>
      <sheetName val="ANALISA_ALAT_BERAT2"/>
      <sheetName val="Sat_Bahan3"/>
      <sheetName val="Sat_Alat3"/>
      <sheetName val="Sat_Upah3"/>
      <sheetName val="Sis_Hidrol2"/>
      <sheetName val="Brk_Dwn_Sipil2"/>
      <sheetName val="Pipa_10_mm2"/>
      <sheetName val="Pipa_8_mm2"/>
      <sheetName val="Pipa_Fiber2"/>
      <sheetName val="Pipa_PE2"/>
      <sheetName val="Rekap_Tot2"/>
      <sheetName val="HARGA_DASAR2"/>
      <sheetName val="Economic_Assumptions2"/>
      <sheetName val="Urai__Resap_pengikat2"/>
      <sheetName val="PRD_01-73"/>
      <sheetName val="PRD_01-83"/>
      <sheetName val="PRD_01-113"/>
      <sheetName val="PRD_01-103"/>
      <sheetName val="_Harsat_Baru3"/>
      <sheetName val="Rab_Struktur3"/>
      <sheetName val="perhitungan_indeks3"/>
      <sheetName val="Analisa_SNI3"/>
      <sheetName val="610_07A2"/>
      <sheetName val="D_BOARD2"/>
      <sheetName val="UPAH_BAHAN_ARST2"/>
      <sheetName val="met_bab32"/>
      <sheetName val="anal_bab82"/>
      <sheetName val="ANS_STR2"/>
      <sheetName val="HARGA_BAHAN_UPAH2"/>
      <sheetName val="Perhitungan_Besi2"/>
      <sheetName val="Analisa_Harga_Satuan2"/>
      <sheetName val="Hit_Vol_Str_Jambi2"/>
      <sheetName val="Als_Struk3"/>
      <sheetName val="Analisa_22"/>
      <sheetName val="HARDAS_PERKIM_22"/>
      <sheetName val="Data_Ktr_Bupati_Tapsel2"/>
      <sheetName val="Anl_Sipil2"/>
      <sheetName val="Upah_dan_Bahan2"/>
      <sheetName val="HB_2"/>
      <sheetName val="BQ_2"/>
      <sheetName val="Bangunan_Utama3"/>
      <sheetName val="Analisa_Gabungan2"/>
      <sheetName val="rab-str_Adm3"/>
      <sheetName val="Harga_Satuan2"/>
      <sheetName val="Perhit_Alat2"/>
      <sheetName val="TP_ALAT2"/>
      <sheetName val="REKAP_ANALISA_SESUAI_PU2"/>
      <sheetName val="ANALISA_STRUKTUR_2"/>
      <sheetName val="REKAP_ANALISA_TO_PRINT2"/>
      <sheetName val="Fill_this_out_first___2"/>
      <sheetName val="Pipa_2002"/>
      <sheetName val="Analisa_Quarry2"/>
      <sheetName val="Analisa_HSP2"/>
      <sheetName val="TE_TS_FA_LAN_MATV2"/>
      <sheetName val="COST_TOGO2"/>
      <sheetName val="Analisa_STR2"/>
      <sheetName val="R_A_B2"/>
      <sheetName val="Ans_Kom_Precast2"/>
      <sheetName val="progres_sub_unv2"/>
      <sheetName val="Bill_of_Qty2"/>
      <sheetName val="Rekap_Direct_Cost2"/>
      <sheetName val="Analisa_0212"/>
      <sheetName val="Bill_rekap2"/>
      <sheetName val="BILL_13"/>
      <sheetName val="BILL_OF_QUANTITY2"/>
      <sheetName val="_R_A_B2"/>
      <sheetName val="daf_harga_(reil)2"/>
      <sheetName val="_Biaya_alat_jam_(reil)2"/>
      <sheetName val="_Biaya_alat_jam2"/>
      <sheetName val="Based_KV,_palembang_&amp;_KJI2"/>
      <sheetName val="RPP01_62"/>
      <sheetName val="Alat_&amp;_Bahan2"/>
      <sheetName val="ANALISA_SM2"/>
      <sheetName val="Hrg_Bhn_(2)2"/>
      <sheetName val="II_1_STR_GED_A2"/>
      <sheetName val="REKAP_A_BESAR2"/>
      <sheetName val="DIV_12"/>
      <sheetName val="DCF_SD_JUNI_042"/>
      <sheetName val="Rekap_Anal2"/>
      <sheetName val="B_as2"/>
      <sheetName val="penawaran_baja2"/>
      <sheetName val="Pos_4-12"/>
      <sheetName val="Calcu_022"/>
      <sheetName val="Harga_Satuan_(T_P_)2"/>
      <sheetName val="Analisa_HSP_(T_P_)2"/>
      <sheetName val="H_Sat_Jembatan2"/>
      <sheetName val="H_SAT2"/>
      <sheetName val="Bor_Pile2"/>
      <sheetName val="Rekap_Bill"/>
      <sheetName val="Balance_sheet"/>
      <sheetName val="dongia__2_"/>
      <sheetName val="THPDMoi___2_"/>
      <sheetName val="TONG_HOP_VL_NC"/>
      <sheetName val="TH_VL__NC__DDHT_Thanhphuoc"/>
      <sheetName val="t_h_HA_THE"/>
      <sheetName val="CHITIET_VL_NC_TT__1p"/>
      <sheetName val="TONG_HOP_VL_NC_TT"/>
      <sheetName val="CHITIET_VL_NC"/>
      <sheetName val="CHITIET_VL_NC_TT_3p"/>
      <sheetName val="KPVC_BD_"/>
      <sheetName val="Balok_L_2"/>
      <sheetName val="Spec_ME"/>
      <sheetName val="1_Cover"/>
      <sheetName val="rap_rinci"/>
      <sheetName val="RAB_(A)_(2)"/>
      <sheetName val=""/>
      <sheetName val="ANalat"/>
      <sheetName val="UMUM"/>
      <sheetName val="Daf. Upah &amp; Bah"/>
      <sheetName val="Divisi 10 (2)"/>
      <sheetName val="LPH 1"/>
      <sheetName val="5-Peralatan"/>
      <sheetName val="Sheet4"/>
      <sheetName val="TUNJUK JASA"/>
      <sheetName val="2. PEMBUKAAN"/>
      <sheetName val="4.0 RESUM KEWAJ HARGA"/>
      <sheetName val="Harga Satuan Dasar"/>
      <sheetName val="PO2"/>
      <sheetName val="Diameter"/>
      <sheetName val="DAF.ALAT"/>
      <sheetName val="COST-SUM"/>
      <sheetName val="EK-JAN-2010"/>
      <sheetName val="PIPE&amp;ACCESORRIES (3)"/>
      <sheetName val="Biaya"/>
      <sheetName val="D8"/>
      <sheetName val="10.1 (1)"/>
      <sheetName val="10.1 (2)"/>
      <sheetName val="10.1 (3)"/>
      <sheetName val="10.1 (4)"/>
      <sheetName val="10.1 (5)"/>
      <sheetName val="index"/>
      <sheetName val="Prog Imbalan"/>
      <sheetName val="PSC_Calc"/>
      <sheetName val="QSS"/>
      <sheetName val="Breakdown_ACS (Actual)"/>
      <sheetName val="Breakdown_ACS (Contract)"/>
      <sheetName val="주관사업"/>
      <sheetName val="요약배부"/>
      <sheetName val="Bab10"/>
      <sheetName val="BHN-ALAT"/>
      <sheetName val="Bab12"/>
      <sheetName val="Asumsi2"/>
      <sheetName val="PG"/>
      <sheetName val="H_BHN"/>
      <sheetName val="A_BANTU"/>
      <sheetName val=" Columns"/>
      <sheetName val="DAF_2"/>
      <sheetName val="meth hsl nego"/>
      <sheetName val="Penjumlahan"/>
      <sheetName val="GP.M Tump"/>
      <sheetName val="Reservoir"/>
      <sheetName val="BOQ Mainroad IIA"/>
      <sheetName val="Table"/>
      <sheetName val="Upah_Bahan"/>
      <sheetName val="ANAL_2.1"/>
      <sheetName val="VOL_1"/>
      <sheetName val="LAMP_2.2"/>
      <sheetName val="M+MC"/>
      <sheetName val="SAT_BHN"/>
      <sheetName val="XLS Avg Rev"/>
      <sheetName val="JOB'S"/>
      <sheetName val="200212ac"/>
      <sheetName val="REG TOTAL"/>
      <sheetName val="LDA LTW"/>
      <sheetName val="DIV INC"/>
      <sheetName val="MAIN"/>
      <sheetName val="LTM"/>
      <sheetName val="DropZone"/>
      <sheetName val="DCF 3"/>
      <sheetName val="EQ. IRR"/>
      <sheetName val="Debt Return Analy"/>
      <sheetName val="Toggles"/>
      <sheetName val="Urugan Pasir"/>
      <sheetName val="Particular Sch"/>
      <sheetName val="393585-DJS"/>
      <sheetName val="CISI INJ FITTING"/>
      <sheetName val="VESI-522444-DJSrev"/>
      <sheetName val="GammaEquivalents"/>
      <sheetName val="hargarob3"/>
      <sheetName val="10_Beton"/>
      <sheetName val="railing"/>
      <sheetName val="Engine"/>
      <sheetName val="Monitor"/>
      <sheetName val="HRG SAT"/>
      <sheetName val="RAW MATERIALS "/>
      <sheetName val="BEKISTING"/>
      <sheetName val="GeneralInfo"/>
      <sheetName val="3-DIV3"/>
      <sheetName val="anaUTama"/>
      <sheetName val="eq_data"/>
      <sheetName val="rb-42M"/>
      <sheetName val="L2B-METODE"/>
      <sheetName val="Lamp.2A Ana Sat Mata Pemb Ut"/>
      <sheetName val="BACK"/>
      <sheetName val="LBK1"/>
      <sheetName val="Man Power"/>
      <sheetName val="Antek3"/>
      <sheetName val="ana_str"/>
      <sheetName val="Hargamat"/>
      <sheetName val="ANALISA BARU 40 M"/>
      <sheetName val="rab - persiapan &amp; lantai-1"/>
      <sheetName val="Report detil kondisi"/>
      <sheetName val="detil kondisi"/>
      <sheetName val="ACCESS"/>
      <sheetName val="AODB"/>
      <sheetName val="Rekap BQ"/>
      <sheetName val="BAS"/>
      <sheetName val="BHS"/>
      <sheetName val="GARBARATA"/>
      <sheetName val="CCTV"/>
      <sheetName val="JARINGAN DATA"/>
      <sheetName val="FA"/>
      <sheetName val="FIDS"/>
      <sheetName val="MASTER CLOCK"/>
      <sheetName val="IPTV"/>
      <sheetName val="VAC"/>
      <sheetName val="IP PABX"/>
      <sheetName val="TATA SUARA"/>
      <sheetName val="LINK"/>
      <sheetName val="plumbing"/>
      <sheetName val="Rekap "/>
      <sheetName val="HARGADASAR"/>
      <sheetName val="7.공정표"/>
      <sheetName val="PRD 01-7 alat"/>
      <sheetName val="EDTL"/>
      <sheetName val="h90-160 (penebalan)"/>
      <sheetName val="SAT-BHN"/>
      <sheetName val="Jln akses"/>
      <sheetName val="tubuh jln Cbg-Tjs"/>
      <sheetName val="Rab Sintel"/>
      <sheetName val="DED Bjr-Cjl"/>
      <sheetName val="Lahan +Tertib"/>
      <sheetName val="RC-ANL"/>
      <sheetName val="Buku Besar 1"/>
      <sheetName val="RAB OK!"/>
      <sheetName val="BQ_E20_02_Rp_"/>
      <sheetName val="SCD-S"/>
      <sheetName val="DOORS &amp;WINDOWS"/>
      <sheetName val="BQ-1A prelim"/>
      <sheetName val="S.UPAH"/>
      <sheetName val="HIT-BALOK "/>
      <sheetName val="HIT-BETON"/>
      <sheetName val="Bahan+Upah ALL"/>
      <sheetName val="K"/>
      <sheetName val="MAP-2A"/>
      <sheetName val="EQ_an"/>
      <sheetName val="CAB 2"/>
      <sheetName val="HIT-PLAT"/>
      <sheetName val="R.A.B."/>
      <sheetName val="Rekap AHSP"/>
      <sheetName val="G.Grouting"/>
      <sheetName val="H. INSTRUMEN BAGONG"/>
      <sheetName val="F. Jalan &amp; Jembatan"/>
      <sheetName val="A. Persiapan"/>
      <sheetName val="Tenaga"/>
      <sheetName val="lampiran"/>
      <sheetName val="Rekap Biaya"/>
      <sheetName val="besi"/>
      <sheetName val="s"/>
      <sheetName val="L3 An H Sat Mob"/>
      <sheetName val="BAHAN &amp; ALAT"/>
      <sheetName val="3-DIV2"/>
      <sheetName val="schtng"/>
      <sheetName val="schalt"/>
      <sheetName val="uraian peralatan"/>
      <sheetName val="DIV"/>
      <sheetName val="Met1"/>
      <sheetName val="Met2"/>
      <sheetName val="dt"/>
      <sheetName val="REKAPMC"/>
      <sheetName val="AN-ALAT"/>
      <sheetName val="Meto"/>
      <sheetName val="4-Quarry"/>
      <sheetName val="Sat_Pekerjaan"/>
      <sheetName val="IPAL_1_"/>
      <sheetName val="PIPA_1"/>
      <sheetName val="D-3_(M)"/>
      <sheetName val="D-7_(M)"/>
      <sheetName val="Harga_S_Dasar_UNTUK_IDISI"/>
      <sheetName val="4-Basic_Price"/>
      <sheetName val="dhsb"/>
      <sheetName val="upah bahan"/>
      <sheetName val="A~H"/>
      <sheetName val="112-885"/>
      <sheetName val="Anl.+"/>
      <sheetName val="hrg-sat.pek"/>
      <sheetName val="Upah,Bahan, Alat"/>
      <sheetName val="NC-CM"/>
      <sheetName val="Daftar Harga Dasar"/>
      <sheetName val="UpahKerja"/>
      <sheetName val="cal borepile"/>
      <sheetName val="D3"/>
      <sheetName val="D4"/>
      <sheetName val="D5"/>
      <sheetName val="B.V.2"/>
      <sheetName val="B.V.1"/>
      <sheetName val="cat"/>
      <sheetName val="HARDAS-MAT"/>
      <sheetName val="satpek"/>
      <sheetName val="AHS Aspal"/>
      <sheetName val="BAH"/>
      <sheetName val="Mushala"/>
      <sheetName val="HB"/>
      <sheetName val="Kuantitas &amp; Harga"/>
      <sheetName val="Real Siap badan"/>
      <sheetName val="5.Onsite"/>
      <sheetName val="UPAH kios"/>
      <sheetName val="Meth"/>
      <sheetName val="AN-E"/>
      <sheetName val="HRG SATUAN"/>
      <sheetName val="Currency"/>
      <sheetName val="Analis har"/>
      <sheetName val="change"/>
      <sheetName val="Cost Control Utk Perub RAP"/>
      <sheetName val="Sel Dev"/>
      <sheetName val="Proposal"/>
      <sheetName val="RAP Change"/>
      <sheetName val="RAP Sisa"/>
      <sheetName val="DB-PU"/>
      <sheetName val="Pay Items"/>
      <sheetName val="C &amp; G RHS"/>
      <sheetName val="13mm E.P "/>
      <sheetName val="20mm(E.P)"/>
      <sheetName val="20mm(StaircaseP.P)"/>
      <sheetName val="13mm P.P"/>
      <sheetName val="공사비"/>
      <sheetName val="Sheet5"/>
      <sheetName val="div-5"/>
      <sheetName val="LAP   (4)"/>
      <sheetName val="LAP   (11)"/>
      <sheetName val="upah.bahan.alat"/>
      <sheetName val="analisa.K"/>
      <sheetName val="daftarkuantitas"/>
      <sheetName val="(ANALISA-lain)"/>
      <sheetName val="Bid"/>
      <sheetName val="H.Bahan"/>
      <sheetName val="Contoh Analisa"/>
      <sheetName val="Kom Lumpsum"/>
      <sheetName val="P.Proyek"/>
      <sheetName val="IPA Unit Price"/>
      <sheetName val="Kom Unit Price"/>
      <sheetName val="IPA Lumpsum"/>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refreshError="1"/>
      <sheetData sheetId="509"/>
      <sheetData sheetId="510"/>
      <sheetData sheetId="511"/>
      <sheetData sheetId="512"/>
      <sheetData sheetId="513"/>
      <sheetData sheetId="514"/>
      <sheetData sheetId="515"/>
      <sheetData sheetId="516"/>
      <sheetData sheetId="517"/>
      <sheetData sheetId="518"/>
      <sheetData sheetId="519" refreshError="1"/>
      <sheetData sheetId="520"/>
      <sheetData sheetId="521"/>
      <sheetData sheetId="522"/>
      <sheetData sheetId="523" refreshError="1"/>
      <sheetData sheetId="524" refreshError="1"/>
      <sheetData sheetId="525" refreshError="1"/>
      <sheetData sheetId="526" refreshError="1"/>
      <sheetData sheetId="527" refreshError="1"/>
      <sheetData sheetId="528"/>
      <sheetData sheetId="529" refreshError="1"/>
      <sheetData sheetId="530" refreshError="1"/>
      <sheetData sheetId="531" refreshError="1"/>
      <sheetData sheetId="532"/>
      <sheetData sheetId="533"/>
      <sheetData sheetId="534" refreshError="1"/>
      <sheetData sheetId="535"/>
      <sheetData sheetId="536"/>
      <sheetData sheetId="537"/>
      <sheetData sheetId="538" refreshError="1"/>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sheetData sheetId="1149" refreshError="1"/>
      <sheetData sheetId="1150" refreshError="1"/>
      <sheetData sheetId="1151" refreshError="1"/>
      <sheetData sheetId="1152" refreshError="1"/>
      <sheetData sheetId="1153" refreshError="1"/>
      <sheetData sheetId="1154" refreshError="1"/>
      <sheetData sheetId="1155" refreshError="1"/>
      <sheetData sheetId="1156"/>
      <sheetData sheetId="1157"/>
      <sheetData sheetId="1158"/>
      <sheetData sheetId="1159"/>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sheetData sheetId="1303"/>
      <sheetData sheetId="1304" refreshError="1"/>
      <sheetData sheetId="1305" refreshError="1"/>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sheetData sheetId="1574" refreshError="1"/>
      <sheetData sheetId="1575"/>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sheetData sheetId="1648"/>
      <sheetData sheetId="1649"/>
      <sheetData sheetId="1650"/>
      <sheetData sheetId="1651"/>
      <sheetData sheetId="1652"/>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sheetData sheetId="1675"/>
      <sheetData sheetId="1676"/>
      <sheetData sheetId="1677"/>
      <sheetData sheetId="1678"/>
      <sheetData sheetId="1679"/>
      <sheetData sheetId="1680"/>
      <sheetData sheetId="1681"/>
      <sheetData sheetId="1682"/>
      <sheetData sheetId="1683"/>
      <sheetData sheetId="1684" refreshError="1"/>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Upah&amp;Bahan"/>
      <sheetName val="Analisa "/>
      <sheetName val="Peralatan"/>
      <sheetName val="Curva S"/>
      <sheetName val="Lamp 5A"/>
      <sheetName val="lamp. 6a"/>
      <sheetName val="lamp. 6b"/>
      <sheetName val="Lamp 7"/>
      <sheetName val="Lamp 9)"/>
      <sheetName val="Lamp 10"/>
      <sheetName val="Lamp 11"/>
      <sheetName val="Lamp 13"/>
      <sheetName val="Lamp 14"/>
    </sheetNames>
    <sheetDataSet>
      <sheetData sheetId="0"/>
      <sheetData sheetId="1"/>
      <sheetData sheetId="2"/>
      <sheetData sheetId="3">
        <row r="3">
          <cell r="A3" t="str">
            <v>ANALISA HARGA LUMP SUMP UNTUK MOBILISASI</v>
          </cell>
        </row>
        <row r="153">
          <cell r="A153" t="str">
            <v>ANALISA HARGA SATUAN MATA PEMBAYARAN</v>
          </cell>
        </row>
        <row r="156">
          <cell r="A156" t="str">
            <v>Nama Penawar</v>
          </cell>
          <cell r="C156" t="str">
            <v>:</v>
          </cell>
          <cell r="D156" t="str">
            <v>CV. TAKABEYA PERKASA</v>
          </cell>
        </row>
        <row r="157">
          <cell r="A157" t="str">
            <v>Paket</v>
          </cell>
          <cell r="C157" t="str">
            <v>:</v>
          </cell>
          <cell r="D157" t="str">
            <v xml:space="preserve">Pemeliharaan Berkala Jalan Geudong - Makam Malikussaleh - Mancang </v>
          </cell>
        </row>
        <row r="158">
          <cell r="A158" t="str">
            <v>No. Paket</v>
          </cell>
          <cell r="C158" t="str">
            <v>:</v>
          </cell>
          <cell r="D158" t="str">
            <v>P.039</v>
          </cell>
        </row>
        <row r="159">
          <cell r="A159" t="str">
            <v>Provinsi</v>
          </cell>
          <cell r="C159" t="str">
            <v>:</v>
          </cell>
          <cell r="D159" t="str">
            <v>Nanggroe Aceh Darussalam</v>
          </cell>
        </row>
        <row r="160">
          <cell r="A160" t="str">
            <v>No. Item Pembayaran</v>
          </cell>
          <cell r="C160" t="str">
            <v>:</v>
          </cell>
          <cell r="D160" t="str">
            <v>3.1 ( 1 )</v>
          </cell>
        </row>
        <row r="161">
          <cell r="A161" t="str">
            <v>Jenis Pekerjaan</v>
          </cell>
          <cell r="C161" t="str">
            <v>:</v>
          </cell>
          <cell r="D161" t="str">
            <v>GALIAN BIASA</v>
          </cell>
        </row>
        <row r="162">
          <cell r="A162" t="str">
            <v>Satuan Pembayaran</v>
          </cell>
          <cell r="C162" t="str">
            <v>:</v>
          </cell>
          <cell r="D162" t="str">
            <v>M3</v>
          </cell>
        </row>
        <row r="165">
          <cell r="A165" t="str">
            <v>NO.</v>
          </cell>
          <cell r="B165" t="str">
            <v>KOMPONEN</v>
          </cell>
          <cell r="D165" t="str">
            <v>SATUAN</v>
          </cell>
          <cell r="E165" t="str">
            <v>PERKIRAAN</v>
          </cell>
          <cell r="F165" t="str">
            <v>HARGA SATUAN</v>
          </cell>
          <cell r="G165" t="str">
            <v>JUMLAH HARGA</v>
          </cell>
        </row>
        <row r="166">
          <cell r="E166" t="str">
            <v>KUANTITAS</v>
          </cell>
          <cell r="F166" t="str">
            <v>(Rp)</v>
          </cell>
          <cell r="G166" t="str">
            <v>(Rp)</v>
          </cell>
        </row>
        <row r="167">
          <cell r="A167" t="str">
            <v>A</v>
          </cell>
          <cell r="B167" t="str">
            <v>TENAGA KERJA</v>
          </cell>
        </row>
        <row r="169">
          <cell r="A169" t="str">
            <v>1.</v>
          </cell>
          <cell r="B169" t="str">
            <v>Pekerja</v>
          </cell>
          <cell r="D169" t="str">
            <v>Jam</v>
          </cell>
          <cell r="E169">
            <v>0.1</v>
          </cell>
          <cell r="F169">
            <v>2800</v>
          </cell>
          <cell r="G169">
            <v>280</v>
          </cell>
        </row>
        <row r="170">
          <cell r="A170" t="str">
            <v>2.</v>
          </cell>
          <cell r="B170" t="str">
            <v>Mandor</v>
          </cell>
          <cell r="D170" t="str">
            <v>Jam</v>
          </cell>
          <cell r="E170">
            <v>5.6899999999999999E-2</v>
          </cell>
          <cell r="F170">
            <v>3600</v>
          </cell>
          <cell r="G170">
            <v>204.84</v>
          </cell>
        </row>
        <row r="173">
          <cell r="A173" t="str">
            <v>Jumlah Harga Tenaga Kerja</v>
          </cell>
          <cell r="G173">
            <v>484.84000000000003</v>
          </cell>
        </row>
        <row r="174">
          <cell r="A174" t="str">
            <v>B</v>
          </cell>
          <cell r="B174" t="str">
            <v xml:space="preserve">BAHAN </v>
          </cell>
        </row>
        <row r="179">
          <cell r="A179" t="str">
            <v>Jumlah Harga Bahan</v>
          </cell>
          <cell r="G179">
            <v>0</v>
          </cell>
        </row>
        <row r="180">
          <cell r="A180" t="str">
            <v>C</v>
          </cell>
          <cell r="B180" t="str">
            <v>PERALATAN</v>
          </cell>
        </row>
        <row r="182">
          <cell r="A182" t="str">
            <v>1.</v>
          </cell>
          <cell r="B182" t="str">
            <v>Exavator</v>
          </cell>
          <cell r="D182" t="str">
            <v>Jam</v>
          </cell>
          <cell r="E182">
            <v>5.6899999999999999E-2</v>
          </cell>
          <cell r="F182">
            <v>145000</v>
          </cell>
          <cell r="G182">
            <v>8250.5</v>
          </cell>
        </row>
        <row r="183">
          <cell r="A183" t="str">
            <v>2.</v>
          </cell>
          <cell r="B183" t="str">
            <v>Dump Truck</v>
          </cell>
          <cell r="D183" t="str">
            <v>Jam</v>
          </cell>
          <cell r="E183">
            <v>0.1084</v>
          </cell>
          <cell r="F183">
            <v>63000</v>
          </cell>
          <cell r="G183">
            <v>6829.2</v>
          </cell>
        </row>
        <row r="184">
          <cell r="A184" t="str">
            <v>3.</v>
          </cell>
          <cell r="B184" t="str">
            <v>Alat Bantu</v>
          </cell>
          <cell r="D184" t="str">
            <v>Ls</v>
          </cell>
          <cell r="E184">
            <v>1</v>
          </cell>
          <cell r="F184">
            <v>750</v>
          </cell>
          <cell r="G184">
            <v>750</v>
          </cell>
        </row>
        <row r="186">
          <cell r="A186" t="str">
            <v>Jumlah Harga Peralatan</v>
          </cell>
          <cell r="G186">
            <v>15829.7</v>
          </cell>
        </row>
        <row r="188">
          <cell r="A188" t="str">
            <v>D</v>
          </cell>
          <cell r="B188" t="str">
            <v>JUMLAH ( A + B + C )</v>
          </cell>
          <cell r="G188">
            <v>16314.54</v>
          </cell>
        </row>
        <row r="189">
          <cell r="A189" t="str">
            <v>E</v>
          </cell>
          <cell r="B189" t="str">
            <v>KEUNTUNGAN  10,0 % X D</v>
          </cell>
          <cell r="G189">
            <v>1631.4540000000002</v>
          </cell>
        </row>
        <row r="190">
          <cell r="A190" t="str">
            <v>F</v>
          </cell>
          <cell r="B190" t="str">
            <v>HARGA SATUAN PEKERJAAN  ( D + E )</v>
          </cell>
          <cell r="G190">
            <v>17945.994000000002</v>
          </cell>
        </row>
        <row r="191">
          <cell r="A191" t="str">
            <v>G</v>
          </cell>
          <cell r="B191" t="str">
            <v>DIBULATKAN</v>
          </cell>
          <cell r="G191">
            <v>17946</v>
          </cell>
        </row>
        <row r="193">
          <cell r="A193" t="str">
            <v>Note :       1</v>
          </cell>
          <cell r="B193" t="str">
            <v>Satuan dapat berdasarkan atas jam operasi untuk tenaga kerja dan peralatan, volume dan / atau ukuran</v>
          </cell>
        </row>
        <row r="194">
          <cell r="B194" t="str">
            <v xml:space="preserve"> berat untuk bahan-bahan</v>
          </cell>
        </row>
        <row r="195">
          <cell r="A195">
            <v>2</v>
          </cell>
          <cell r="B195" t="str">
            <v>Kuantitas Satuan adalah kuantitas setiap komponen untuk menyelesaikan satu satuan pekerjaan dari nomor</v>
          </cell>
        </row>
        <row r="196">
          <cell r="B196" t="str">
            <v>mata pembayaran</v>
          </cell>
        </row>
        <row r="197">
          <cell r="A197">
            <v>3</v>
          </cell>
          <cell r="B197" t="str">
            <v>Biaya Satuan Untuk Peralatan sudah termasuk bahan bakar, bahan habis dipakai dan operator</v>
          </cell>
        </row>
        <row r="198">
          <cell r="A198">
            <v>4</v>
          </cell>
          <cell r="B198" t="str">
            <v>Biaya Satuan sudah termasuk pengeluaran untuk seluruh pajak yang berkaitan (tetapi tidak termasuk PPN</v>
          </cell>
        </row>
        <row r="199">
          <cell r="B199" t="str">
            <v>yang dibayar dari kontrak) dan biaya-biaya lainnya</v>
          </cell>
        </row>
        <row r="204">
          <cell r="E204" t="str">
            <v>Takengon, 16 Juli 2003</v>
          </cell>
        </row>
        <row r="205">
          <cell r="E205" t="str">
            <v>CV. TRIPA KARYA</v>
          </cell>
        </row>
        <row r="212">
          <cell r="E212" t="str">
            <v>NYAK MUDDIN PUTEH</v>
          </cell>
        </row>
        <row r="213">
          <cell r="E213" t="str">
            <v>Direktur</v>
          </cell>
        </row>
        <row r="215">
          <cell r="A215" t="str">
            <v>ANALISA HARGA SATUAN MATA PEMBAYARAN</v>
          </cell>
        </row>
        <row r="218">
          <cell r="A218" t="str">
            <v>Nama Penawar</v>
          </cell>
          <cell r="C218" t="str">
            <v>:</v>
          </cell>
          <cell r="D218" t="str">
            <v>CV. TAKABEYA PERKASA</v>
          </cell>
        </row>
        <row r="219">
          <cell r="A219" t="str">
            <v>Paket</v>
          </cell>
          <cell r="C219" t="str">
            <v>:</v>
          </cell>
          <cell r="D219" t="str">
            <v xml:space="preserve">Pemeliharaan Berkala Jalan Geudong - Makam Malikussaleh - Mancang </v>
          </cell>
        </row>
        <row r="220">
          <cell r="A220" t="str">
            <v>No. Paket</v>
          </cell>
          <cell r="C220" t="str">
            <v>:</v>
          </cell>
          <cell r="D220" t="str">
            <v>P.039</v>
          </cell>
        </row>
        <row r="221">
          <cell r="A221" t="str">
            <v>Provinsi</v>
          </cell>
          <cell r="C221" t="str">
            <v>:</v>
          </cell>
          <cell r="D221" t="str">
            <v>Nanggroe Aceh Darussalam</v>
          </cell>
        </row>
        <row r="222">
          <cell r="A222" t="str">
            <v>No. Item Pembayaran</v>
          </cell>
          <cell r="C222" t="str">
            <v>:</v>
          </cell>
          <cell r="D222" t="str">
            <v>3.1 ( 2 )</v>
          </cell>
        </row>
        <row r="223">
          <cell r="A223" t="str">
            <v>Jenis Pekerjaan</v>
          </cell>
          <cell r="C223" t="str">
            <v>:</v>
          </cell>
          <cell r="D223" t="str">
            <v>GALIAN BATUAN</v>
          </cell>
        </row>
        <row r="224">
          <cell r="A224" t="str">
            <v>Satuan Pembayaran</v>
          </cell>
          <cell r="C224" t="str">
            <v>:</v>
          </cell>
          <cell r="D224" t="str">
            <v>M3</v>
          </cell>
        </row>
        <row r="228">
          <cell r="A228" t="str">
            <v>NO.</v>
          </cell>
          <cell r="B228" t="str">
            <v>KOMPONEN</v>
          </cell>
          <cell r="D228" t="str">
            <v>SATUAN</v>
          </cell>
          <cell r="E228" t="str">
            <v>PERKIRAAN</v>
          </cell>
          <cell r="F228" t="str">
            <v>HARGA SATUAN</v>
          </cell>
          <cell r="G228" t="str">
            <v>JUMLAH HARGA</v>
          </cell>
        </row>
        <row r="229">
          <cell r="E229" t="str">
            <v>KUANTITAS</v>
          </cell>
          <cell r="F229" t="str">
            <v>(Rp)</v>
          </cell>
          <cell r="G229" t="str">
            <v>(Rp)</v>
          </cell>
        </row>
        <row r="230">
          <cell r="A230" t="str">
            <v>A</v>
          </cell>
          <cell r="B230" t="str">
            <v>TENAGA KERJA</v>
          </cell>
        </row>
        <row r="232">
          <cell r="A232" t="str">
            <v>1.</v>
          </cell>
          <cell r="B232" t="str">
            <v>Pekerja</v>
          </cell>
          <cell r="D232" t="str">
            <v>Jam</v>
          </cell>
          <cell r="E232">
            <v>1.1398999999999999</v>
          </cell>
          <cell r="F232">
            <v>2800</v>
          </cell>
          <cell r="G232">
            <v>3191.72</v>
          </cell>
        </row>
        <row r="233">
          <cell r="A233" t="str">
            <v>2.</v>
          </cell>
          <cell r="B233" t="str">
            <v>Mandor</v>
          </cell>
          <cell r="D233" t="str">
            <v>Jam</v>
          </cell>
          <cell r="E233">
            <v>0.27490000000000003</v>
          </cell>
          <cell r="F233">
            <v>3600</v>
          </cell>
          <cell r="G233">
            <v>989.6400000000001</v>
          </cell>
        </row>
        <row r="236">
          <cell r="A236" t="str">
            <v>Jumlah Harga Tenaga Kerja</v>
          </cell>
          <cell r="G236">
            <v>4181.3599999999997</v>
          </cell>
        </row>
        <row r="237">
          <cell r="A237" t="str">
            <v>B</v>
          </cell>
          <cell r="B237" t="str">
            <v xml:space="preserve">BAHAN </v>
          </cell>
        </row>
        <row r="242">
          <cell r="A242" t="str">
            <v>Jumlah Harga Bahan</v>
          </cell>
          <cell r="G242">
            <v>0</v>
          </cell>
        </row>
        <row r="243">
          <cell r="A243" t="str">
            <v>C</v>
          </cell>
          <cell r="B243" t="str">
            <v>PERALATAN</v>
          </cell>
        </row>
        <row r="245">
          <cell r="A245" t="str">
            <v>1.</v>
          </cell>
          <cell r="B245" t="str">
            <v>Compressor</v>
          </cell>
          <cell r="D245" t="str">
            <v>Jam</v>
          </cell>
          <cell r="E245">
            <v>0.27490000000000003</v>
          </cell>
          <cell r="F245">
            <v>43000</v>
          </cell>
          <cell r="G245">
            <v>11820.7</v>
          </cell>
        </row>
        <row r="246">
          <cell r="A246" t="str">
            <v>2.</v>
          </cell>
          <cell r="B246" t="str">
            <v>Jack Hammer</v>
          </cell>
          <cell r="D246" t="str">
            <v>Jam</v>
          </cell>
          <cell r="E246">
            <v>0.27490000000000003</v>
          </cell>
          <cell r="F246">
            <v>16000</v>
          </cell>
          <cell r="G246">
            <v>4398.4000000000005</v>
          </cell>
        </row>
        <row r="247">
          <cell r="A247" t="str">
            <v>3.</v>
          </cell>
          <cell r="B247" t="str">
            <v>Dump Truck</v>
          </cell>
          <cell r="D247" t="str">
            <v>Jam</v>
          </cell>
          <cell r="E247">
            <v>0.46090000000000003</v>
          </cell>
          <cell r="F247">
            <v>63000</v>
          </cell>
          <cell r="G247">
            <v>29036.7</v>
          </cell>
        </row>
        <row r="248">
          <cell r="A248" t="str">
            <v>4.</v>
          </cell>
          <cell r="B248" t="str">
            <v>Alat Bantu</v>
          </cell>
          <cell r="D248" t="str">
            <v>Ls</v>
          </cell>
          <cell r="E248">
            <v>1</v>
          </cell>
          <cell r="F248">
            <v>1200</v>
          </cell>
          <cell r="G248">
            <v>1200</v>
          </cell>
        </row>
        <row r="250">
          <cell r="A250" t="str">
            <v>Jumlah Harga Peralatan</v>
          </cell>
          <cell r="G250">
            <v>46455.8</v>
          </cell>
        </row>
        <row r="252">
          <cell r="A252" t="str">
            <v>D</v>
          </cell>
          <cell r="B252" t="str">
            <v>JUMLAH ( A + B + C )</v>
          </cell>
          <cell r="G252">
            <v>50637.16</v>
          </cell>
        </row>
        <row r="253">
          <cell r="A253" t="str">
            <v>E</v>
          </cell>
          <cell r="B253" t="str">
            <v>KEUNTUNGAN  10,0 % X D</v>
          </cell>
          <cell r="G253">
            <v>5063.7160000000003</v>
          </cell>
        </row>
        <row r="254">
          <cell r="A254" t="str">
            <v>F</v>
          </cell>
          <cell r="B254" t="str">
            <v>HARGA SATUAN PEKERJAAN  ( D + E )</v>
          </cell>
          <cell r="G254">
            <v>55700.876000000004</v>
          </cell>
        </row>
        <row r="255">
          <cell r="A255" t="str">
            <v>G</v>
          </cell>
          <cell r="B255" t="str">
            <v>DIBULATKAN</v>
          </cell>
          <cell r="G255">
            <v>55701</v>
          </cell>
        </row>
        <row r="257">
          <cell r="A257" t="str">
            <v>Note :       1</v>
          </cell>
          <cell r="B257" t="str">
            <v>Satuan dapat berdasarkan atas jam operasi untuk tenaga kerja dan peralatan, volume dan / atau ukuran</v>
          </cell>
        </row>
        <row r="258">
          <cell r="B258" t="str">
            <v xml:space="preserve"> berat untuk bahan-bahan</v>
          </cell>
        </row>
        <row r="259">
          <cell r="A259">
            <v>2</v>
          </cell>
          <cell r="B259" t="str">
            <v>Kuantitas Satuan adalah kuantitas setiap komponen untuk menyelesaikan satu satuan pekerjaan dari nomor</v>
          </cell>
        </row>
        <row r="260">
          <cell r="B260" t="str">
            <v>mata pembayaran</v>
          </cell>
        </row>
        <row r="261">
          <cell r="A261">
            <v>3</v>
          </cell>
          <cell r="B261" t="str">
            <v>Biaya Satuan Untuk Peralatan sudah termasuk bahan bakar, bahan habis dipakai dan operator</v>
          </cell>
        </row>
        <row r="262">
          <cell r="A262">
            <v>4</v>
          </cell>
          <cell r="B262" t="str">
            <v>Biaya Satuan sudah termasuk pengeluaran untuk seluruh pajak yang berkaitan (tetapi tidak termasuk PPN</v>
          </cell>
        </row>
        <row r="263">
          <cell r="B263" t="str">
            <v>yang dibayar dari kontrak) dan biaya-biaya lainnya</v>
          </cell>
        </row>
        <row r="267">
          <cell r="E267" t="str">
            <v>Takengon, 16 Juli 2003</v>
          </cell>
        </row>
        <row r="268">
          <cell r="E268" t="str">
            <v>CV. TRIPA KARYA</v>
          </cell>
        </row>
        <row r="274">
          <cell r="E274" t="str">
            <v>NYAK MUDDIN PUTEH</v>
          </cell>
        </row>
        <row r="275">
          <cell r="E275" t="str">
            <v>Direktur</v>
          </cell>
        </row>
        <row r="277">
          <cell r="A277" t="str">
            <v>ANALISA HARGA SATUAN MATA PEMBAYARAN</v>
          </cell>
        </row>
        <row r="280">
          <cell r="A280" t="str">
            <v>Nama Penawar</v>
          </cell>
          <cell r="C280" t="str">
            <v>:</v>
          </cell>
          <cell r="D280" t="str">
            <v>CV. TAKABEYA PERKASA</v>
          </cell>
        </row>
        <row r="281">
          <cell r="A281" t="str">
            <v>Paket</v>
          </cell>
          <cell r="C281" t="str">
            <v>:</v>
          </cell>
          <cell r="D281" t="str">
            <v xml:space="preserve">Pemeliharaan Berkala Jalan Geudong - Makam Malikussaleh - Mancang </v>
          </cell>
        </row>
        <row r="282">
          <cell r="A282" t="str">
            <v>No. Paket</v>
          </cell>
          <cell r="C282" t="str">
            <v>:</v>
          </cell>
          <cell r="D282" t="str">
            <v>P.039</v>
          </cell>
        </row>
        <row r="283">
          <cell r="A283" t="str">
            <v>Provinsi</v>
          </cell>
          <cell r="C283" t="str">
            <v>:</v>
          </cell>
          <cell r="D283" t="str">
            <v>Nanggroe Aceh Darussalam</v>
          </cell>
        </row>
        <row r="284">
          <cell r="A284" t="str">
            <v>No. Item Pembayaran</v>
          </cell>
          <cell r="C284" t="str">
            <v>:</v>
          </cell>
          <cell r="D284" t="str">
            <v>3.2 ( 1 )</v>
          </cell>
        </row>
        <row r="285">
          <cell r="A285" t="str">
            <v>Jenis Pekerjaan</v>
          </cell>
          <cell r="C285" t="str">
            <v>:</v>
          </cell>
          <cell r="D285" t="str">
            <v>Timbunan Biasa</v>
          </cell>
        </row>
        <row r="286">
          <cell r="A286" t="str">
            <v>Satuan Pembayaran</v>
          </cell>
          <cell r="C286" t="str">
            <v>:</v>
          </cell>
          <cell r="D286" t="str">
            <v>M3</v>
          </cell>
        </row>
        <row r="290">
          <cell r="A290" t="str">
            <v>NO.</v>
          </cell>
          <cell r="B290" t="str">
            <v>KOMPONEN</v>
          </cell>
          <cell r="D290" t="str">
            <v>SATUAN</v>
          </cell>
          <cell r="E290" t="str">
            <v>PERKIRAAN</v>
          </cell>
          <cell r="F290" t="str">
            <v>HARGA SATUAN</v>
          </cell>
          <cell r="G290" t="str">
            <v>JUMLAH HARGA</v>
          </cell>
        </row>
        <row r="291">
          <cell r="E291" t="str">
            <v>KUANTITAS</v>
          </cell>
          <cell r="F291" t="str">
            <v>(Rp)</v>
          </cell>
          <cell r="G291" t="str">
            <v>(Rp)</v>
          </cell>
        </row>
        <row r="292">
          <cell r="A292" t="str">
            <v>A</v>
          </cell>
          <cell r="B292" t="str">
            <v>TENAGA KERJA</v>
          </cell>
        </row>
        <row r="294">
          <cell r="A294" t="str">
            <v>1.</v>
          </cell>
          <cell r="B294" t="str">
            <v>Pekerja</v>
          </cell>
          <cell r="D294" t="str">
            <v>Jam</v>
          </cell>
          <cell r="E294">
            <v>0.15190000000000001</v>
          </cell>
          <cell r="F294">
            <v>2800</v>
          </cell>
          <cell r="G294">
            <v>425.32</v>
          </cell>
        </row>
        <row r="295">
          <cell r="A295" t="str">
            <v>2.</v>
          </cell>
          <cell r="B295" t="str">
            <v>Mandor</v>
          </cell>
          <cell r="D295" t="str">
            <v>Jam</v>
          </cell>
          <cell r="E295">
            <v>3.6399999999999995E-2</v>
          </cell>
          <cell r="F295">
            <v>3600</v>
          </cell>
          <cell r="G295">
            <v>131.04</v>
          </cell>
        </row>
        <row r="298">
          <cell r="A298" t="str">
            <v>Jumlah Harga Tenaga Kerja</v>
          </cell>
          <cell r="G298">
            <v>556.36</v>
          </cell>
        </row>
        <row r="299">
          <cell r="A299" t="str">
            <v>B</v>
          </cell>
          <cell r="B299" t="str">
            <v xml:space="preserve">BAHAN </v>
          </cell>
        </row>
        <row r="301">
          <cell r="A301">
            <v>1</v>
          </cell>
          <cell r="B301" t="str">
            <v>Material Timbunan</v>
          </cell>
          <cell r="D301" t="str">
            <v>M3</v>
          </cell>
          <cell r="E301">
            <v>1.2</v>
          </cell>
          <cell r="F301">
            <v>12500</v>
          </cell>
          <cell r="G301">
            <v>15000</v>
          </cell>
        </row>
        <row r="304">
          <cell r="A304" t="str">
            <v>Jumlah Harga Bahan</v>
          </cell>
          <cell r="G304">
            <v>15000</v>
          </cell>
        </row>
        <row r="305">
          <cell r="A305" t="str">
            <v>C</v>
          </cell>
          <cell r="B305" t="str">
            <v>PERALATAN</v>
          </cell>
        </row>
        <row r="307">
          <cell r="A307" t="str">
            <v>1.</v>
          </cell>
          <cell r="B307" t="str">
            <v>Whell Loader</v>
          </cell>
          <cell r="D307" t="str">
            <v>Jam</v>
          </cell>
          <cell r="E307">
            <v>3.6399999999999995E-2</v>
          </cell>
          <cell r="F307">
            <v>148000</v>
          </cell>
          <cell r="G307">
            <v>5387.1999999999989</v>
          </cell>
        </row>
        <row r="308">
          <cell r="A308" t="str">
            <v>2.</v>
          </cell>
          <cell r="B308" t="str">
            <v>Dump Truck</v>
          </cell>
          <cell r="D308" t="str">
            <v>Jam</v>
          </cell>
          <cell r="E308">
            <v>0.2409</v>
          </cell>
          <cell r="F308">
            <v>75000</v>
          </cell>
          <cell r="G308">
            <v>18067.5</v>
          </cell>
        </row>
        <row r="309">
          <cell r="A309" t="str">
            <v>3.</v>
          </cell>
          <cell r="B309" t="str">
            <v>Motor Greder</v>
          </cell>
          <cell r="D309" t="str">
            <v>Jam</v>
          </cell>
          <cell r="E309">
            <v>1.0200000000000001E-2</v>
          </cell>
          <cell r="F309">
            <v>165000</v>
          </cell>
          <cell r="G309">
            <v>1683.0000000000002</v>
          </cell>
        </row>
        <row r="310">
          <cell r="A310" t="str">
            <v>4.</v>
          </cell>
          <cell r="B310" t="str">
            <v>Vibrator Roller</v>
          </cell>
          <cell r="D310" t="str">
            <v>Jam</v>
          </cell>
          <cell r="E310">
            <v>1.54E-2</v>
          </cell>
          <cell r="F310">
            <v>155000</v>
          </cell>
          <cell r="G310">
            <v>2387</v>
          </cell>
        </row>
        <row r="311">
          <cell r="A311" t="str">
            <v>5.</v>
          </cell>
          <cell r="B311" t="str">
            <v>Water Tanker</v>
          </cell>
          <cell r="D311" t="str">
            <v>Jam</v>
          </cell>
          <cell r="E311">
            <v>7.0000000000000001E-3</v>
          </cell>
          <cell r="F311">
            <v>70000</v>
          </cell>
          <cell r="G311">
            <v>490</v>
          </cell>
        </row>
        <row r="312">
          <cell r="A312" t="str">
            <v>6.</v>
          </cell>
          <cell r="B312" t="str">
            <v>Alat Bantu</v>
          </cell>
          <cell r="D312" t="str">
            <v>Ls</v>
          </cell>
          <cell r="E312">
            <v>1</v>
          </cell>
          <cell r="F312">
            <v>200</v>
          </cell>
          <cell r="G312">
            <v>200</v>
          </cell>
        </row>
        <row r="314">
          <cell r="A314" t="str">
            <v>Jumlah Harga Peralatan</v>
          </cell>
          <cell r="G314">
            <v>28214.699999999997</v>
          </cell>
        </row>
        <row r="316">
          <cell r="A316" t="str">
            <v>D</v>
          </cell>
          <cell r="B316" t="str">
            <v>JUMLAH ( A + B + C )</v>
          </cell>
          <cell r="G316">
            <v>43771.06</v>
          </cell>
        </row>
        <row r="317">
          <cell r="A317" t="str">
            <v>E</v>
          </cell>
          <cell r="B317" t="str">
            <v>KEUNTUNGAN  10,0 % X D</v>
          </cell>
          <cell r="G317">
            <v>4377.1059999999998</v>
          </cell>
        </row>
        <row r="318">
          <cell r="A318" t="str">
            <v>F</v>
          </cell>
          <cell r="B318" t="str">
            <v>HARGA SATUAN PEKERJAAN  ( D + E )</v>
          </cell>
          <cell r="G318">
            <v>48148.165999999997</v>
          </cell>
        </row>
        <row r="319">
          <cell r="A319" t="str">
            <v>G</v>
          </cell>
          <cell r="B319" t="str">
            <v>DIBULATKAN</v>
          </cell>
          <cell r="G319">
            <v>48148</v>
          </cell>
        </row>
        <row r="321">
          <cell r="A321" t="str">
            <v>Note :       1</v>
          </cell>
          <cell r="B321" t="str">
            <v>Satuan dapat berdasarkan atas jam operasi untuk tenaga kerja dan peralatan, volume dan / atau ukuran</v>
          </cell>
        </row>
        <row r="322">
          <cell r="B322" t="str">
            <v xml:space="preserve"> berat untuk bahan-bahan</v>
          </cell>
        </row>
        <row r="323">
          <cell r="A323">
            <v>2</v>
          </cell>
          <cell r="B323" t="str">
            <v>Kuantitas Satuan adalah kuantitas setiap komponen untuk menyelesaikan satu satuan pekerjaan dari nomor</v>
          </cell>
        </row>
        <row r="324">
          <cell r="B324" t="str">
            <v>mata pembayaran</v>
          </cell>
        </row>
        <row r="325">
          <cell r="A325">
            <v>3</v>
          </cell>
          <cell r="B325" t="str">
            <v>Biaya Satuan Untuk Peralatan sudah termasuk bahan bakar, bahan habis dipakai dan operator</v>
          </cell>
        </row>
        <row r="326">
          <cell r="A326">
            <v>4</v>
          </cell>
          <cell r="B326" t="str">
            <v>Biaya Satuan sudah termasuk pengeluaran untuk seluruh pajak yang berkaitan (tetapi tidak termasuk PPN</v>
          </cell>
        </row>
        <row r="327">
          <cell r="B327" t="str">
            <v>yang dibayar dari kontrak) dan biaya-biaya lainnya</v>
          </cell>
        </row>
        <row r="331">
          <cell r="E331" t="str">
            <v>Takengon, 16 Juli 2003</v>
          </cell>
        </row>
        <row r="332">
          <cell r="E332" t="str">
            <v>CV. TRIPA KARYA</v>
          </cell>
        </row>
        <row r="338">
          <cell r="E338" t="str">
            <v>NYAK MUDDIN PUTEH</v>
          </cell>
        </row>
        <row r="339">
          <cell r="E339" t="str">
            <v>Direktur</v>
          </cell>
        </row>
        <row r="341">
          <cell r="A341" t="str">
            <v>ANALISA HARGA SATUAN MATA PEMBAYARAN</v>
          </cell>
        </row>
        <row r="344">
          <cell r="A344" t="str">
            <v>Nama Penawar</v>
          </cell>
          <cell r="C344" t="str">
            <v>:</v>
          </cell>
          <cell r="D344" t="str">
            <v>CV. TAKABEYA PERKASA</v>
          </cell>
        </row>
        <row r="345">
          <cell r="A345" t="str">
            <v>Paket</v>
          </cell>
          <cell r="C345" t="str">
            <v>:</v>
          </cell>
          <cell r="D345" t="str">
            <v xml:space="preserve">Pemeliharaan Berkala Jalan Geudong - Makam Malikussaleh - Mancang </v>
          </cell>
        </row>
        <row r="346">
          <cell r="A346" t="str">
            <v>No. Paket</v>
          </cell>
          <cell r="C346" t="str">
            <v>:</v>
          </cell>
          <cell r="D346" t="str">
            <v>P.039</v>
          </cell>
        </row>
        <row r="347">
          <cell r="A347" t="str">
            <v>Provinsi</v>
          </cell>
          <cell r="C347" t="str">
            <v>:</v>
          </cell>
          <cell r="D347" t="str">
            <v>Nanggroe Aceh Darussalam</v>
          </cell>
        </row>
        <row r="348">
          <cell r="A348" t="str">
            <v>No. Item Pembayaran</v>
          </cell>
          <cell r="C348" t="str">
            <v>:</v>
          </cell>
          <cell r="D348" t="str">
            <v>5.1 ( 1 )</v>
          </cell>
        </row>
        <row r="349">
          <cell r="A349" t="str">
            <v>Jenis Pekerjaan</v>
          </cell>
          <cell r="C349" t="str">
            <v>:</v>
          </cell>
          <cell r="D349" t="str">
            <v>Lapis Pondasi Agregat Klas A</v>
          </cell>
        </row>
        <row r="350">
          <cell r="A350" t="str">
            <v>Satuan Pembayaran</v>
          </cell>
          <cell r="C350" t="str">
            <v>:</v>
          </cell>
          <cell r="D350" t="str">
            <v>M3</v>
          </cell>
        </row>
        <row r="354">
          <cell r="A354" t="str">
            <v>NO.</v>
          </cell>
          <cell r="B354" t="str">
            <v>KOMPONEN</v>
          </cell>
          <cell r="D354" t="str">
            <v>SATUAN</v>
          </cell>
          <cell r="E354" t="str">
            <v>PERKIRAAN</v>
          </cell>
          <cell r="F354" t="str">
            <v>HARGA SATUAN</v>
          </cell>
          <cell r="G354" t="str">
            <v>JUMLAH HARGA</v>
          </cell>
        </row>
        <row r="355">
          <cell r="E355" t="str">
            <v>KUANTITAS</v>
          </cell>
          <cell r="F355" t="str">
            <v>(Rp)</v>
          </cell>
          <cell r="G355" t="str">
            <v>(Rp)</v>
          </cell>
        </row>
        <row r="356">
          <cell r="A356" t="str">
            <v>A</v>
          </cell>
          <cell r="B356" t="str">
            <v>TENAGA KERJA</v>
          </cell>
        </row>
        <row r="358">
          <cell r="A358" t="str">
            <v>1.</v>
          </cell>
          <cell r="B358" t="str">
            <v>Pekerja</v>
          </cell>
          <cell r="D358" t="str">
            <v>Jam</v>
          </cell>
          <cell r="E358">
            <v>0.56169999999999998</v>
          </cell>
          <cell r="F358">
            <v>2800</v>
          </cell>
          <cell r="G358">
            <v>1572.76</v>
          </cell>
        </row>
        <row r="359">
          <cell r="A359" t="str">
            <v>2.</v>
          </cell>
          <cell r="B359" t="str">
            <v>Mandor</v>
          </cell>
          <cell r="D359" t="str">
            <v>Jam</v>
          </cell>
          <cell r="E359">
            <v>8.0099999999999991E-2</v>
          </cell>
          <cell r="F359">
            <v>3600</v>
          </cell>
          <cell r="G359">
            <v>288.35999999999996</v>
          </cell>
        </row>
        <row r="362">
          <cell r="A362" t="str">
            <v>Jumlah Harga Tenaga Kerja</v>
          </cell>
          <cell r="G362">
            <v>1861.12</v>
          </cell>
        </row>
        <row r="363">
          <cell r="A363" t="str">
            <v>B</v>
          </cell>
          <cell r="B363" t="str">
            <v xml:space="preserve">BAHAN </v>
          </cell>
        </row>
        <row r="365">
          <cell r="A365" t="str">
            <v>1.</v>
          </cell>
          <cell r="B365" t="str">
            <v>Agregat Kasar</v>
          </cell>
          <cell r="D365" t="str">
            <v>M3</v>
          </cell>
          <cell r="E365">
            <v>0.76200000000000001</v>
          </cell>
          <cell r="F365">
            <v>49000</v>
          </cell>
          <cell r="G365">
            <v>37338</v>
          </cell>
        </row>
        <row r="366">
          <cell r="A366" t="str">
            <v>2.</v>
          </cell>
          <cell r="B366" t="str">
            <v>Agregat Halus</v>
          </cell>
          <cell r="D366" t="str">
            <v>M3</v>
          </cell>
          <cell r="E366">
            <v>0.438</v>
          </cell>
          <cell r="F366">
            <v>55000</v>
          </cell>
          <cell r="G366">
            <v>24090</v>
          </cell>
        </row>
        <row r="368">
          <cell r="A368" t="str">
            <v>Jumlah Harga Bahan</v>
          </cell>
          <cell r="G368">
            <v>61428</v>
          </cell>
        </row>
        <row r="369">
          <cell r="A369" t="str">
            <v>C</v>
          </cell>
          <cell r="B369" t="str">
            <v>PERALATAN</v>
          </cell>
        </row>
        <row r="371">
          <cell r="A371" t="str">
            <v>1.</v>
          </cell>
          <cell r="B371" t="str">
            <v>Whell Loader</v>
          </cell>
          <cell r="D371" t="str">
            <v>Jam</v>
          </cell>
          <cell r="E371">
            <v>7.9500000000000001E-2</v>
          </cell>
          <cell r="F371">
            <v>148000</v>
          </cell>
          <cell r="G371">
            <v>11766</v>
          </cell>
        </row>
        <row r="372">
          <cell r="A372" t="str">
            <v>2.</v>
          </cell>
          <cell r="B372" t="str">
            <v>Dump Truck</v>
          </cell>
          <cell r="D372" t="str">
            <v>Jam</v>
          </cell>
          <cell r="E372">
            <v>0.92500000000000004</v>
          </cell>
          <cell r="F372">
            <v>75000</v>
          </cell>
          <cell r="G372">
            <v>69375</v>
          </cell>
        </row>
        <row r="373">
          <cell r="A373" t="str">
            <v>3.</v>
          </cell>
          <cell r="B373" t="str">
            <v>Motor Greder</v>
          </cell>
          <cell r="D373" t="str">
            <v>Jam</v>
          </cell>
          <cell r="E373">
            <v>1.0200000000000001E-2</v>
          </cell>
          <cell r="F373">
            <v>165000</v>
          </cell>
          <cell r="G373">
            <v>1683.0000000000002</v>
          </cell>
        </row>
        <row r="374">
          <cell r="A374" t="str">
            <v>4.</v>
          </cell>
          <cell r="B374" t="str">
            <v>Vibrator Roller</v>
          </cell>
          <cell r="D374" t="str">
            <v>Jam</v>
          </cell>
          <cell r="E374">
            <v>1.5599999999999999E-2</v>
          </cell>
          <cell r="F374">
            <v>155000</v>
          </cell>
          <cell r="G374">
            <v>2418</v>
          </cell>
        </row>
        <row r="375">
          <cell r="A375" t="str">
            <v>5.</v>
          </cell>
          <cell r="B375" t="str">
            <v>P. Tyre Roller</v>
          </cell>
          <cell r="D375" t="str">
            <v>Jam</v>
          </cell>
          <cell r="E375">
            <v>5.4000000000000003E-3</v>
          </cell>
          <cell r="F375">
            <v>98000</v>
          </cell>
          <cell r="G375">
            <v>529.20000000000005</v>
          </cell>
        </row>
        <row r="376">
          <cell r="A376" t="str">
            <v>6.</v>
          </cell>
          <cell r="B376" t="str">
            <v>Water Tanker</v>
          </cell>
          <cell r="D376" t="str">
            <v>Jam</v>
          </cell>
          <cell r="E376">
            <v>1.84E-2</v>
          </cell>
          <cell r="F376">
            <v>70000</v>
          </cell>
          <cell r="G376">
            <v>1288</v>
          </cell>
        </row>
        <row r="377">
          <cell r="A377" t="str">
            <v>7.</v>
          </cell>
          <cell r="B377" t="str">
            <v>Alat Bantu</v>
          </cell>
          <cell r="D377" t="str">
            <v>Ls</v>
          </cell>
          <cell r="E377">
            <v>1</v>
          </cell>
          <cell r="F377">
            <v>1750</v>
          </cell>
          <cell r="G377">
            <v>1750</v>
          </cell>
        </row>
        <row r="379">
          <cell r="A379" t="str">
            <v>Jumlah Harga Peralatan</v>
          </cell>
          <cell r="G379">
            <v>88809.2</v>
          </cell>
        </row>
        <row r="381">
          <cell r="A381" t="str">
            <v>D</v>
          </cell>
          <cell r="B381" t="str">
            <v>JUMLAH ( A + B + C )</v>
          </cell>
          <cell r="G381">
            <v>152098.32</v>
          </cell>
        </row>
        <row r="382">
          <cell r="A382" t="str">
            <v>E</v>
          </cell>
          <cell r="B382" t="str">
            <v>KEUNTUNGAN  10,0 % X D</v>
          </cell>
          <cell r="G382">
            <v>15209.832000000002</v>
          </cell>
        </row>
        <row r="383">
          <cell r="A383" t="str">
            <v>F</v>
          </cell>
          <cell r="B383" t="str">
            <v>HARGA SATUAN PEKERJAAN  ( D + E )</v>
          </cell>
          <cell r="G383">
            <v>167308.152</v>
          </cell>
        </row>
        <row r="384">
          <cell r="A384" t="str">
            <v>G</v>
          </cell>
          <cell r="B384" t="str">
            <v>DIBULATKAN</v>
          </cell>
          <cell r="G384">
            <v>167308</v>
          </cell>
        </row>
        <row r="386">
          <cell r="A386" t="str">
            <v>Note :       1</v>
          </cell>
          <cell r="B386" t="str">
            <v>Satuan dapat berdasarkan atas jam operasi untuk tenaga kerja dan peralatan, volume dan / atau ukuran</v>
          </cell>
        </row>
        <row r="387">
          <cell r="B387" t="str">
            <v xml:space="preserve"> berat untuk bahan-bahan</v>
          </cell>
        </row>
        <row r="388">
          <cell r="A388">
            <v>2</v>
          </cell>
          <cell r="B388" t="str">
            <v>Kuantitas Satuan adalah kuantitas setiap komponen untuk menyelesaikan satu satuan pekerjaan dari nomor</v>
          </cell>
        </row>
        <row r="389">
          <cell r="B389" t="str">
            <v>mata pembayaran</v>
          </cell>
        </row>
        <row r="390">
          <cell r="A390">
            <v>3</v>
          </cell>
          <cell r="B390" t="str">
            <v>Biaya Satuan Untuk Peralatan sudah termasuk bahan bakar, bahan habis dipakai dan operator</v>
          </cell>
        </row>
        <row r="391">
          <cell r="A391">
            <v>4</v>
          </cell>
          <cell r="B391" t="str">
            <v>Biaya Satuan sudah termasuk pengeluaran untuk seluruh pajak yang berkaitan (tetapi tidak termasuk PPN</v>
          </cell>
        </row>
        <row r="392">
          <cell r="B392" t="str">
            <v>yang dibayar dari kontrak) dan biaya-biaya lainnya</v>
          </cell>
        </row>
        <row r="396">
          <cell r="E396" t="str">
            <v>Takengon, 16 Juli 2003</v>
          </cell>
        </row>
        <row r="397">
          <cell r="E397" t="str">
            <v>CV. TRIPA KARYA</v>
          </cell>
        </row>
        <row r="403">
          <cell r="E403" t="str">
            <v>NYAK MUDDIN PUTEH</v>
          </cell>
        </row>
        <row r="404">
          <cell r="E404" t="str">
            <v>Direktur</v>
          </cell>
        </row>
        <row r="406">
          <cell r="A406" t="str">
            <v>ANALISA HARGA SATUAN MATA PEMBAYARAN</v>
          </cell>
        </row>
        <row r="409">
          <cell r="A409" t="str">
            <v>Nama Penawar</v>
          </cell>
          <cell r="C409" t="str">
            <v>:</v>
          </cell>
          <cell r="D409" t="str">
            <v>CV. TAKABEYA PERKASA</v>
          </cell>
        </row>
        <row r="410">
          <cell r="A410" t="str">
            <v>Paket</v>
          </cell>
          <cell r="C410" t="str">
            <v>:</v>
          </cell>
          <cell r="D410" t="str">
            <v xml:space="preserve">Pemeliharaan Berkala Jalan Geudong - Makam Malikussaleh - Mancang </v>
          </cell>
        </row>
        <row r="411">
          <cell r="A411" t="str">
            <v>No. Paket</v>
          </cell>
          <cell r="C411" t="str">
            <v>:</v>
          </cell>
          <cell r="D411" t="str">
            <v>P.039</v>
          </cell>
        </row>
        <row r="412">
          <cell r="A412" t="str">
            <v>Provinsi</v>
          </cell>
          <cell r="C412" t="str">
            <v>:</v>
          </cell>
          <cell r="D412" t="str">
            <v>Nanggroe Aceh Darussalam</v>
          </cell>
        </row>
        <row r="413">
          <cell r="A413" t="str">
            <v>No. Item Pembayaran</v>
          </cell>
          <cell r="C413" t="str">
            <v>:</v>
          </cell>
          <cell r="D413" t="str">
            <v>5.1 ( 2 )</v>
          </cell>
        </row>
        <row r="414">
          <cell r="A414" t="str">
            <v>Jenis Pekerjaan</v>
          </cell>
          <cell r="C414" t="str">
            <v>:</v>
          </cell>
          <cell r="D414" t="str">
            <v>Lapisan Pondasi Agregat Klas B</v>
          </cell>
        </row>
        <row r="415">
          <cell r="A415" t="str">
            <v>Satuan Pembayaran</v>
          </cell>
          <cell r="C415" t="str">
            <v>:</v>
          </cell>
          <cell r="D415" t="str">
            <v>M3</v>
          </cell>
        </row>
        <row r="419">
          <cell r="A419" t="str">
            <v>NO.</v>
          </cell>
          <cell r="B419" t="str">
            <v>KOMPONEN</v>
          </cell>
          <cell r="D419" t="str">
            <v>SATUAN</v>
          </cell>
          <cell r="E419" t="str">
            <v>PERKIRAAN</v>
          </cell>
          <cell r="F419" t="str">
            <v>HARGA SATUAN</v>
          </cell>
          <cell r="G419" t="str">
            <v>JUMLAH HARGA</v>
          </cell>
        </row>
        <row r="420">
          <cell r="E420" t="str">
            <v>KUANTITAS</v>
          </cell>
          <cell r="F420" t="str">
            <v>(Rp)</v>
          </cell>
          <cell r="G420" t="str">
            <v>(Rp)</v>
          </cell>
        </row>
        <row r="421">
          <cell r="A421" t="str">
            <v>A</v>
          </cell>
          <cell r="B421" t="str">
            <v>TENAGA KERJA</v>
          </cell>
        </row>
        <row r="423">
          <cell r="A423" t="str">
            <v>1.</v>
          </cell>
          <cell r="B423" t="str">
            <v>Pekerja</v>
          </cell>
          <cell r="D423" t="str">
            <v>Jam</v>
          </cell>
          <cell r="E423">
            <v>0.5625</v>
          </cell>
          <cell r="F423">
            <v>2800</v>
          </cell>
          <cell r="G423">
            <v>1575</v>
          </cell>
        </row>
        <row r="424">
          <cell r="A424" t="str">
            <v>2.</v>
          </cell>
          <cell r="B424" t="str">
            <v>Mandor</v>
          </cell>
          <cell r="D424" t="str">
            <v>Jam</v>
          </cell>
          <cell r="E424">
            <v>8.0600000000000005E-2</v>
          </cell>
          <cell r="F424">
            <v>3600</v>
          </cell>
          <cell r="G424">
            <v>290.16000000000003</v>
          </cell>
        </row>
        <row r="427">
          <cell r="A427" t="str">
            <v>Jumlah Harga Tenaga Kerja</v>
          </cell>
          <cell r="G427">
            <v>1865.16</v>
          </cell>
        </row>
        <row r="428">
          <cell r="A428" t="str">
            <v>B</v>
          </cell>
          <cell r="B428" t="str">
            <v xml:space="preserve">BAHAN </v>
          </cell>
        </row>
        <row r="430">
          <cell r="A430" t="str">
            <v>1.</v>
          </cell>
          <cell r="B430" t="str">
            <v>Agregat Kasar</v>
          </cell>
          <cell r="D430" t="str">
            <v>M3</v>
          </cell>
          <cell r="E430">
            <v>0.72</v>
          </cell>
          <cell r="F430">
            <v>49000</v>
          </cell>
          <cell r="G430">
            <v>35280</v>
          </cell>
        </row>
        <row r="431">
          <cell r="A431" t="str">
            <v>2.</v>
          </cell>
          <cell r="B431" t="str">
            <v>Agregat Halus</v>
          </cell>
          <cell r="D431" t="str">
            <v>M3</v>
          </cell>
          <cell r="E431">
            <v>0.48</v>
          </cell>
          <cell r="F431">
            <v>55000</v>
          </cell>
          <cell r="G431">
            <v>26400</v>
          </cell>
        </row>
        <row r="433">
          <cell r="A433" t="str">
            <v>Jumlah Harga Bahan</v>
          </cell>
          <cell r="G433">
            <v>61680</v>
          </cell>
        </row>
        <row r="434">
          <cell r="A434" t="str">
            <v>C</v>
          </cell>
          <cell r="B434" t="str">
            <v>PERALATAN</v>
          </cell>
        </row>
        <row r="436">
          <cell r="A436" t="str">
            <v>1.</v>
          </cell>
          <cell r="B436" t="str">
            <v>Whell Loader</v>
          </cell>
          <cell r="D436" t="str">
            <v>Jam</v>
          </cell>
          <cell r="E436">
            <v>8.0299999999999996E-2</v>
          </cell>
          <cell r="F436">
            <v>148000</v>
          </cell>
          <cell r="G436">
            <v>11884.4</v>
          </cell>
        </row>
        <row r="437">
          <cell r="A437" t="str">
            <v>2.</v>
          </cell>
          <cell r="B437" t="str">
            <v>Dump Truck</v>
          </cell>
          <cell r="D437" t="str">
            <v>Jam</v>
          </cell>
          <cell r="E437">
            <v>0.92530000000000001</v>
          </cell>
          <cell r="F437">
            <v>75000</v>
          </cell>
          <cell r="G437">
            <v>69397.5</v>
          </cell>
        </row>
        <row r="438">
          <cell r="A438" t="str">
            <v>3.</v>
          </cell>
          <cell r="B438" t="str">
            <v>Motor Greder</v>
          </cell>
          <cell r="D438" t="str">
            <v>Jam</v>
          </cell>
          <cell r="E438">
            <v>8.8000000000000005E-3</v>
          </cell>
          <cell r="F438">
            <v>165000</v>
          </cell>
          <cell r="G438">
            <v>1452</v>
          </cell>
        </row>
        <row r="439">
          <cell r="A439" t="str">
            <v>4.</v>
          </cell>
          <cell r="B439" t="str">
            <v>Vibrator Roller</v>
          </cell>
          <cell r="D439" t="str">
            <v>Jam</v>
          </cell>
          <cell r="E439">
            <v>1.34E-2</v>
          </cell>
          <cell r="F439">
            <v>155000</v>
          </cell>
          <cell r="G439">
            <v>2077</v>
          </cell>
        </row>
        <row r="440">
          <cell r="A440" t="str">
            <v>5.</v>
          </cell>
          <cell r="B440" t="str">
            <v>P. Tyre Roller</v>
          </cell>
          <cell r="D440" t="str">
            <v>Jam</v>
          </cell>
          <cell r="E440">
            <v>4.0000000000000001E-3</v>
          </cell>
          <cell r="F440">
            <v>98000</v>
          </cell>
          <cell r="G440">
            <v>392</v>
          </cell>
        </row>
        <row r="441">
          <cell r="A441" t="str">
            <v>6.</v>
          </cell>
          <cell r="B441" t="str">
            <v>Water Tanker</v>
          </cell>
          <cell r="D441" t="str">
            <v>Jam</v>
          </cell>
          <cell r="E441">
            <v>1.84E-2</v>
          </cell>
          <cell r="F441">
            <v>70000</v>
          </cell>
          <cell r="G441">
            <v>1288</v>
          </cell>
        </row>
        <row r="442">
          <cell r="A442" t="str">
            <v>7.</v>
          </cell>
          <cell r="B442" t="str">
            <v>Alat Bantu</v>
          </cell>
          <cell r="D442" t="str">
            <v>Ls</v>
          </cell>
          <cell r="E442">
            <v>1</v>
          </cell>
          <cell r="F442">
            <v>1650</v>
          </cell>
          <cell r="G442">
            <v>1650</v>
          </cell>
        </row>
        <row r="444">
          <cell r="A444" t="str">
            <v>Jumlah Harga Peralatan</v>
          </cell>
          <cell r="G444">
            <v>88140.9</v>
          </cell>
        </row>
        <row r="446">
          <cell r="A446" t="str">
            <v>D</v>
          </cell>
          <cell r="B446" t="str">
            <v>JUMLAH ( A + B + C )</v>
          </cell>
          <cell r="G446">
            <v>151686.06</v>
          </cell>
        </row>
        <row r="447">
          <cell r="A447" t="str">
            <v>E</v>
          </cell>
          <cell r="B447" t="str">
            <v>KEUNTUNGAN  10,0 % X D</v>
          </cell>
          <cell r="G447">
            <v>15168.606</v>
          </cell>
        </row>
        <row r="448">
          <cell r="A448" t="str">
            <v>F</v>
          </cell>
          <cell r="B448" t="str">
            <v>HARGA SATUAN PEKERJAAN  ( D + E )</v>
          </cell>
          <cell r="G448">
            <v>166854.666</v>
          </cell>
        </row>
        <row r="449">
          <cell r="A449" t="str">
            <v>G</v>
          </cell>
          <cell r="B449" t="str">
            <v>DIBULATKAN</v>
          </cell>
          <cell r="G449">
            <v>166855</v>
          </cell>
        </row>
        <row r="451">
          <cell r="A451" t="str">
            <v>Note :       1</v>
          </cell>
          <cell r="B451" t="str">
            <v>Satuan dapat berdasarkan atas jam operasi untuk tenaga kerja dan peralatan, volume dan / atau ukuran</v>
          </cell>
        </row>
        <row r="452">
          <cell r="B452" t="str">
            <v xml:space="preserve"> berat untuk bahan-bahan</v>
          </cell>
        </row>
        <row r="453">
          <cell r="A453">
            <v>2</v>
          </cell>
          <cell r="B453" t="str">
            <v>Kuantitas Satuan adalah kuantitas setiap komponen untuk menyelesaikan satu satuan pekerjaan dari nomor</v>
          </cell>
        </row>
        <row r="454">
          <cell r="B454" t="str">
            <v>mata pembayaran</v>
          </cell>
        </row>
        <row r="455">
          <cell r="A455">
            <v>3</v>
          </cell>
          <cell r="B455" t="str">
            <v>Biaya Satuan Untuk Peralatan sudah termasuk bahan bakar, bahan habis dipakai dan operator</v>
          </cell>
        </row>
        <row r="456">
          <cell r="A456">
            <v>4</v>
          </cell>
          <cell r="B456" t="str">
            <v>Biaya Satuan sudah termasuk pengeluaran untuk seluruh pajak yang berkaitan (tetapi tidak termasuk PPN</v>
          </cell>
        </row>
        <row r="457">
          <cell r="B457" t="str">
            <v>yang dibayar dari kontrak) dan biaya-biaya lainnya</v>
          </cell>
        </row>
        <row r="461">
          <cell r="E461" t="str">
            <v>Takengon, 16 Juli 2003</v>
          </cell>
        </row>
        <row r="462">
          <cell r="E462" t="str">
            <v>CV. TRIPA KARYA</v>
          </cell>
        </row>
        <row r="468">
          <cell r="E468" t="str">
            <v>NYAK MUDDIN PUTEH</v>
          </cell>
        </row>
        <row r="469">
          <cell r="E469" t="str">
            <v>Direktur</v>
          </cell>
        </row>
        <row r="472">
          <cell r="A472" t="str">
            <v>ANALISA HARGA SATUAN MATA PEMBAYARAN</v>
          </cell>
        </row>
        <row r="475">
          <cell r="A475" t="str">
            <v>Nama Penawar</v>
          </cell>
          <cell r="C475" t="str">
            <v>:</v>
          </cell>
          <cell r="D475" t="str">
            <v>CV. TAKABEYA PERKASA</v>
          </cell>
        </row>
        <row r="476">
          <cell r="A476" t="str">
            <v>Paket</v>
          </cell>
          <cell r="C476" t="str">
            <v>:</v>
          </cell>
          <cell r="D476" t="str">
            <v xml:space="preserve">Pemeliharaan Berkala Jalan Geudong - Makam Malikussaleh - Mancang </v>
          </cell>
        </row>
        <row r="477">
          <cell r="A477" t="str">
            <v>No. Paket</v>
          </cell>
          <cell r="C477" t="str">
            <v>:</v>
          </cell>
          <cell r="D477" t="str">
            <v>P.039</v>
          </cell>
        </row>
        <row r="478">
          <cell r="A478" t="str">
            <v>Provinsi</v>
          </cell>
          <cell r="C478" t="str">
            <v>:</v>
          </cell>
          <cell r="D478" t="str">
            <v>Nanggroe Aceh Darussalam</v>
          </cell>
        </row>
        <row r="479">
          <cell r="A479" t="str">
            <v>No. Item Pembayaran</v>
          </cell>
          <cell r="C479" t="str">
            <v>:</v>
          </cell>
          <cell r="D479" t="str">
            <v>6.1 ( 1 )</v>
          </cell>
        </row>
        <row r="480">
          <cell r="A480" t="str">
            <v>Jenis Pekerjaan</v>
          </cell>
          <cell r="C480" t="str">
            <v>:</v>
          </cell>
          <cell r="D480" t="str">
            <v>Lapisan Resap Pengikat</v>
          </cell>
        </row>
        <row r="481">
          <cell r="A481" t="str">
            <v>Satuan Pembayaran</v>
          </cell>
          <cell r="C481" t="str">
            <v>:</v>
          </cell>
          <cell r="D481" t="str">
            <v>Liter</v>
          </cell>
        </row>
        <row r="485">
          <cell r="A485" t="str">
            <v>NO.</v>
          </cell>
          <cell r="B485" t="str">
            <v>KOMPONEN</v>
          </cell>
          <cell r="D485" t="str">
            <v>SATUAN</v>
          </cell>
          <cell r="E485" t="str">
            <v>PERKIRAAN</v>
          </cell>
          <cell r="F485" t="str">
            <v>HARGA SATUAN</v>
          </cell>
          <cell r="G485" t="str">
            <v>JUMLAH HARGA</v>
          </cell>
        </row>
        <row r="486">
          <cell r="E486" t="str">
            <v>KUANTITAS</v>
          </cell>
          <cell r="F486" t="str">
            <v>(Rp)</v>
          </cell>
          <cell r="G486" t="str">
            <v>(Rp)</v>
          </cell>
        </row>
        <row r="487">
          <cell r="A487" t="str">
            <v>A</v>
          </cell>
          <cell r="B487" t="str">
            <v>TENAGA KERJA</v>
          </cell>
        </row>
        <row r="489">
          <cell r="A489" t="str">
            <v>1.</v>
          </cell>
          <cell r="B489" t="str">
            <v>Pekerja</v>
          </cell>
          <cell r="D489" t="str">
            <v>Jam</v>
          </cell>
          <cell r="E489">
            <v>1.78E-2</v>
          </cell>
          <cell r="F489">
            <v>2800</v>
          </cell>
          <cell r="G489">
            <v>49.839999999999996</v>
          </cell>
        </row>
        <row r="490">
          <cell r="A490" t="str">
            <v>2.</v>
          </cell>
          <cell r="B490" t="str">
            <v>Mandor</v>
          </cell>
          <cell r="D490" t="str">
            <v>Jam</v>
          </cell>
          <cell r="E490">
            <v>1.5E-3</v>
          </cell>
          <cell r="F490">
            <v>3600</v>
          </cell>
          <cell r="G490">
            <v>5.4</v>
          </cell>
        </row>
        <row r="493">
          <cell r="A493" t="str">
            <v>Jumlah Harga Tenaga Kerja</v>
          </cell>
          <cell r="G493">
            <v>55.239999999999995</v>
          </cell>
        </row>
        <row r="494">
          <cell r="A494" t="str">
            <v>B</v>
          </cell>
          <cell r="B494" t="str">
            <v xml:space="preserve">BAHAN </v>
          </cell>
        </row>
        <row r="496">
          <cell r="A496" t="str">
            <v>1.</v>
          </cell>
          <cell r="B496" t="str">
            <v>Aspal</v>
          </cell>
          <cell r="D496" t="str">
            <v>Kg</v>
          </cell>
          <cell r="E496">
            <v>0.64170000000000005</v>
          </cell>
          <cell r="F496">
            <v>4000</v>
          </cell>
          <cell r="G496">
            <v>2566.8000000000002</v>
          </cell>
        </row>
        <row r="497">
          <cell r="A497" t="str">
            <v>2.</v>
          </cell>
          <cell r="B497" t="str">
            <v>Corosene</v>
          </cell>
          <cell r="D497" t="str">
            <v>Liter</v>
          </cell>
          <cell r="E497">
            <v>0.4899</v>
          </cell>
          <cell r="F497">
            <v>1350</v>
          </cell>
          <cell r="G497">
            <v>661.36500000000001</v>
          </cell>
        </row>
        <row r="499">
          <cell r="A499" t="str">
            <v>Jumlah Harga Bahan</v>
          </cell>
          <cell r="G499">
            <v>3228.165</v>
          </cell>
        </row>
        <row r="500">
          <cell r="A500" t="str">
            <v>C</v>
          </cell>
          <cell r="B500" t="str">
            <v>PERALATAN</v>
          </cell>
        </row>
        <row r="502">
          <cell r="A502" t="str">
            <v>1.</v>
          </cell>
          <cell r="B502" t="str">
            <v>Asphalt Sprayer</v>
          </cell>
          <cell r="D502" t="str">
            <v>Jam</v>
          </cell>
          <cell r="E502">
            <v>1.5E-3</v>
          </cell>
          <cell r="F502">
            <v>30000</v>
          </cell>
          <cell r="G502">
            <v>45</v>
          </cell>
        </row>
        <row r="503">
          <cell r="A503" t="str">
            <v>2.</v>
          </cell>
          <cell r="B503" t="str">
            <v>Compressor</v>
          </cell>
          <cell r="D503" t="str">
            <v>Jam</v>
          </cell>
          <cell r="E503">
            <v>2.8E-3</v>
          </cell>
          <cell r="F503">
            <v>43000</v>
          </cell>
          <cell r="G503">
            <v>120.4</v>
          </cell>
        </row>
        <row r="504">
          <cell r="A504" t="str">
            <v>3.</v>
          </cell>
          <cell r="B504" t="str">
            <v>Dump Truck</v>
          </cell>
          <cell r="D504" t="str">
            <v>Jam</v>
          </cell>
          <cell r="E504">
            <v>1.5E-3</v>
          </cell>
          <cell r="F504">
            <v>63000</v>
          </cell>
          <cell r="G504">
            <v>94.5</v>
          </cell>
        </row>
        <row r="506">
          <cell r="A506" t="str">
            <v>Jumlah Harga Peralatan</v>
          </cell>
          <cell r="G506">
            <v>259.89999999999998</v>
          </cell>
        </row>
        <row r="508">
          <cell r="A508" t="str">
            <v>D</v>
          </cell>
          <cell r="B508" t="str">
            <v>JUMLAH ( A + B + C )</v>
          </cell>
          <cell r="G508">
            <v>3543.3049999999998</v>
          </cell>
        </row>
        <row r="509">
          <cell r="A509" t="str">
            <v>E</v>
          </cell>
          <cell r="B509" t="str">
            <v>KEUNTUNGAN  10,0 % X D</v>
          </cell>
          <cell r="G509">
            <v>354.33050000000003</v>
          </cell>
        </row>
        <row r="510">
          <cell r="A510" t="str">
            <v>F</v>
          </cell>
          <cell r="B510" t="str">
            <v>HARGA SATUAN PEKERJAAN  ( D + E )</v>
          </cell>
          <cell r="G510">
            <v>3897.6354999999999</v>
          </cell>
        </row>
        <row r="511">
          <cell r="A511" t="str">
            <v>G</v>
          </cell>
          <cell r="B511" t="str">
            <v>DIBULATKAN</v>
          </cell>
          <cell r="G511">
            <v>3898</v>
          </cell>
        </row>
        <row r="513">
          <cell r="A513" t="str">
            <v>Note :       1</v>
          </cell>
          <cell r="B513" t="str">
            <v>Satuan dapat berdasarkan atas jam operasi untuk tenaga kerja dan peralatan, volume dan / atau ukuran</v>
          </cell>
        </row>
        <row r="514">
          <cell r="B514" t="str">
            <v xml:space="preserve"> berat untuk bahan-bahan</v>
          </cell>
        </row>
        <row r="515">
          <cell r="A515">
            <v>2</v>
          </cell>
          <cell r="B515" t="str">
            <v>Kuantitas Satuan adalah kuantitas setiap komponen untuk menyelesaikan satu satuan pekerjaan dari nomor</v>
          </cell>
        </row>
        <row r="516">
          <cell r="B516" t="str">
            <v>mata pembayaran</v>
          </cell>
        </row>
        <row r="517">
          <cell r="A517">
            <v>3</v>
          </cell>
          <cell r="B517" t="str">
            <v>Biaya Satuan Untuk Peralatan sudah termasuk bahan bakar, bahan habis dipakai dan operator</v>
          </cell>
        </row>
        <row r="518">
          <cell r="A518">
            <v>4</v>
          </cell>
          <cell r="B518" t="str">
            <v>Biaya Satuan sudah termasuk pengeluaran untuk seluruh pajak yang berkaitan (tetapi tidak termasuk PPN</v>
          </cell>
        </row>
        <row r="519">
          <cell r="B519" t="str">
            <v>yang dibayar dari kontrak) dan biaya-biaya lainnya</v>
          </cell>
        </row>
        <row r="523">
          <cell r="E523" t="str">
            <v>Takengon, 16 Juli 2003</v>
          </cell>
        </row>
        <row r="524">
          <cell r="E524" t="str">
            <v>CV. TRIPA KARYA</v>
          </cell>
        </row>
        <row r="530">
          <cell r="E530" t="str">
            <v>NYAK MUDDIN PUTEH</v>
          </cell>
        </row>
        <row r="531">
          <cell r="E531" t="str">
            <v>Direktur</v>
          </cell>
        </row>
        <row r="535">
          <cell r="A535" t="str">
            <v>ANALISA HARGA SATUAN MATA PEMBAYARAN</v>
          </cell>
        </row>
        <row r="537">
          <cell r="A537" t="str">
            <v>Nama Penawar</v>
          </cell>
          <cell r="C537" t="str">
            <v>:</v>
          </cell>
          <cell r="D537" t="str">
            <v>CV. TAKABEYA PERKASA</v>
          </cell>
        </row>
        <row r="538">
          <cell r="A538" t="str">
            <v>Paket</v>
          </cell>
          <cell r="C538" t="str">
            <v>:</v>
          </cell>
          <cell r="D538" t="str">
            <v xml:space="preserve">Pemeliharaan Berkala Jalan Geudong - Makam Malikussaleh - Mancang </v>
          </cell>
        </row>
        <row r="539">
          <cell r="A539" t="str">
            <v>No. Paket</v>
          </cell>
          <cell r="C539" t="str">
            <v>:</v>
          </cell>
          <cell r="D539" t="str">
            <v>P.039</v>
          </cell>
        </row>
        <row r="540">
          <cell r="A540" t="str">
            <v>Provinsi</v>
          </cell>
          <cell r="C540" t="str">
            <v>:</v>
          </cell>
          <cell r="D540" t="str">
            <v>Nanggroe Aceh Darussalam</v>
          </cell>
        </row>
        <row r="541">
          <cell r="A541" t="str">
            <v>No. Item Pembayaran</v>
          </cell>
          <cell r="C541" t="str">
            <v>:</v>
          </cell>
          <cell r="D541" t="str">
            <v>6.1 ( 2 )</v>
          </cell>
        </row>
        <row r="542">
          <cell r="A542" t="str">
            <v>Jenis Pekerjaan</v>
          </cell>
          <cell r="C542" t="str">
            <v>:</v>
          </cell>
          <cell r="D542" t="str">
            <v>LAPISAN PEREKAT</v>
          </cell>
        </row>
        <row r="543">
          <cell r="A543" t="str">
            <v>Satuan Pembayaran</v>
          </cell>
          <cell r="C543" t="str">
            <v>:</v>
          </cell>
          <cell r="D543" t="str">
            <v>LITER</v>
          </cell>
        </row>
        <row r="547">
          <cell r="A547" t="str">
            <v>NO.</v>
          </cell>
          <cell r="B547" t="str">
            <v>KOMPONEN</v>
          </cell>
          <cell r="D547" t="str">
            <v>SATUAN</v>
          </cell>
          <cell r="E547" t="str">
            <v>PERKIRAAN</v>
          </cell>
          <cell r="F547" t="str">
            <v>BIAYA SATUAN</v>
          </cell>
          <cell r="G547" t="str">
            <v>JUMLAH HARGA</v>
          </cell>
        </row>
        <row r="548">
          <cell r="E548" t="str">
            <v>KUANTITAS</v>
          </cell>
          <cell r="F548" t="str">
            <v>(Rp)</v>
          </cell>
          <cell r="G548" t="str">
            <v>(Rp)</v>
          </cell>
        </row>
        <row r="549">
          <cell r="A549" t="str">
            <v>A</v>
          </cell>
          <cell r="B549" t="str">
            <v>TENAGA KERJA</v>
          </cell>
        </row>
        <row r="551">
          <cell r="A551" t="str">
            <v>1.</v>
          </cell>
          <cell r="B551" t="str">
            <v>Pekerja</v>
          </cell>
          <cell r="D551" t="str">
            <v>Jam</v>
          </cell>
          <cell r="E551">
            <v>1.78E-2</v>
          </cell>
          <cell r="F551">
            <v>2800</v>
          </cell>
          <cell r="G551">
            <v>49.839999999999996</v>
          </cell>
        </row>
        <row r="552">
          <cell r="A552" t="str">
            <v>2.</v>
          </cell>
          <cell r="B552" t="str">
            <v>Mandor</v>
          </cell>
          <cell r="D552" t="str">
            <v>Jam</v>
          </cell>
          <cell r="E552">
            <v>1.5E-3</v>
          </cell>
          <cell r="F552">
            <v>3600</v>
          </cell>
          <cell r="G552">
            <v>5.4</v>
          </cell>
        </row>
        <row r="555">
          <cell r="A555" t="str">
            <v>Jumlah Harga Tenaga Kerja</v>
          </cell>
          <cell r="G555">
            <v>55.239999999999995</v>
          </cell>
        </row>
        <row r="556">
          <cell r="A556" t="str">
            <v>B</v>
          </cell>
          <cell r="B556" t="str">
            <v xml:space="preserve">BAHAN </v>
          </cell>
        </row>
        <row r="558">
          <cell r="A558" t="str">
            <v>1.</v>
          </cell>
          <cell r="B558" t="str">
            <v>Aspal</v>
          </cell>
          <cell r="D558" t="str">
            <v>Kg</v>
          </cell>
          <cell r="E558">
            <v>0.88800000000000001</v>
          </cell>
          <cell r="F558">
            <v>4000</v>
          </cell>
          <cell r="G558">
            <v>3552</v>
          </cell>
        </row>
        <row r="559">
          <cell r="A559" t="str">
            <v>2.</v>
          </cell>
          <cell r="B559" t="str">
            <v>Corosene</v>
          </cell>
          <cell r="D559" t="str">
            <v>Liter</v>
          </cell>
          <cell r="E559">
            <v>0.253</v>
          </cell>
          <cell r="F559">
            <v>1350</v>
          </cell>
          <cell r="G559">
            <v>341.55</v>
          </cell>
        </row>
        <row r="561">
          <cell r="A561" t="str">
            <v>Jumlah Harga Bahan</v>
          </cell>
          <cell r="G561">
            <v>3893.55</v>
          </cell>
        </row>
        <row r="562">
          <cell r="A562" t="str">
            <v>C</v>
          </cell>
          <cell r="B562" t="str">
            <v>PERALATAN</v>
          </cell>
        </row>
        <row r="564">
          <cell r="A564" t="str">
            <v>1.</v>
          </cell>
          <cell r="B564" t="str">
            <v>Asphalt Sprayer</v>
          </cell>
          <cell r="D564" t="str">
            <v>Jam</v>
          </cell>
          <cell r="E564">
            <v>2.8E-3</v>
          </cell>
          <cell r="F564">
            <v>30000</v>
          </cell>
          <cell r="G564">
            <v>84</v>
          </cell>
        </row>
        <row r="565">
          <cell r="A565" t="str">
            <v>2.</v>
          </cell>
          <cell r="B565" t="str">
            <v>Compressor</v>
          </cell>
          <cell r="D565" t="str">
            <v>Jam</v>
          </cell>
          <cell r="E565">
            <v>6.4000000000000003E-3</v>
          </cell>
          <cell r="F565">
            <v>43000</v>
          </cell>
          <cell r="G565">
            <v>275.2</v>
          </cell>
        </row>
        <row r="566">
          <cell r="A566" t="str">
            <v>3.</v>
          </cell>
          <cell r="B566" t="str">
            <v>Dump Truck</v>
          </cell>
          <cell r="D566" t="str">
            <v>Jam</v>
          </cell>
          <cell r="E566">
            <v>2.8E-3</v>
          </cell>
          <cell r="F566">
            <v>63000</v>
          </cell>
          <cell r="G566">
            <v>176.4</v>
          </cell>
        </row>
        <row r="568">
          <cell r="A568" t="str">
            <v>Jumlah Harga Peralatan</v>
          </cell>
          <cell r="G568">
            <v>535.6</v>
          </cell>
        </row>
        <row r="570">
          <cell r="A570" t="str">
            <v>D</v>
          </cell>
          <cell r="B570" t="str">
            <v>JUMLAH ( A + B + C )</v>
          </cell>
          <cell r="G570">
            <v>4484.3900000000003</v>
          </cell>
        </row>
        <row r="571">
          <cell r="A571" t="str">
            <v>E</v>
          </cell>
          <cell r="B571" t="str">
            <v>KEUNTUNGAN  10,0 % X D</v>
          </cell>
          <cell r="G571">
            <v>448.43900000000008</v>
          </cell>
        </row>
        <row r="572">
          <cell r="A572" t="str">
            <v>F</v>
          </cell>
          <cell r="B572" t="str">
            <v>HARGA SATUAN PEKERJAAN  ( D + E )</v>
          </cell>
          <cell r="G572">
            <v>4932.8290000000006</v>
          </cell>
        </row>
        <row r="573">
          <cell r="A573" t="str">
            <v>G</v>
          </cell>
          <cell r="B573" t="str">
            <v>DIBULATKAN</v>
          </cell>
          <cell r="G573">
            <v>4933</v>
          </cell>
        </row>
        <row r="575">
          <cell r="A575" t="str">
            <v>Note :</v>
          </cell>
          <cell r="B575" t="str">
            <v>1.  Satuan dapat berdasarkan atas jam operasi untuk tenaga kerja dan peralatan, volume dan / atau ukuran</v>
          </cell>
        </row>
        <row r="576">
          <cell r="B576" t="str">
            <v xml:space="preserve"> berat untuk bahan-bahan</v>
          </cell>
        </row>
        <row r="577">
          <cell r="B577" t="str">
            <v>2.  Kuantitas Satuan adalah kuantitas setiap komponen untuk menyelesaikan satu satuan pekerjaan dari nomor</v>
          </cell>
        </row>
        <row r="578">
          <cell r="B578" t="str">
            <v>mata pembayaran</v>
          </cell>
        </row>
        <row r="579">
          <cell r="B579" t="str">
            <v>3.  Biaya Satuan Untuk Peralatan sudah termasuk bahan bakar, bahan habis dipakai dan operator</v>
          </cell>
        </row>
        <row r="580">
          <cell r="B580" t="str">
            <v>4.  Biaya Satuan sudah termasuk pengeluaran untuk seluruh pajak yang berkaitan (tetapi tidak termasuk PPN</v>
          </cell>
        </row>
        <row r="581">
          <cell r="B581" t="str">
            <v>yang dibayar dari kontrak) dan biaya-biaya lainnya</v>
          </cell>
        </row>
        <row r="584">
          <cell r="E584" t="str">
            <v>Takengon, 16 Juli 2003</v>
          </cell>
        </row>
        <row r="585">
          <cell r="E585" t="str">
            <v>CV. TRIPA KARYA</v>
          </cell>
        </row>
        <row r="591">
          <cell r="E591" t="str">
            <v>NYAK MUDDIN PUTEH</v>
          </cell>
        </row>
        <row r="592">
          <cell r="E592" t="str">
            <v>Direktur</v>
          </cell>
        </row>
        <row r="594">
          <cell r="A594" t="str">
            <v>ANALISA HARGA SATUAN MATA PEMBAYARAN</v>
          </cell>
        </row>
        <row r="596">
          <cell r="A596" t="str">
            <v>Nama Penawar</v>
          </cell>
          <cell r="C596" t="str">
            <v>:</v>
          </cell>
          <cell r="D596" t="str">
            <v>CV. TAKABEYA PERKASA</v>
          </cell>
        </row>
        <row r="597">
          <cell r="A597" t="str">
            <v>Paket</v>
          </cell>
          <cell r="C597" t="str">
            <v>:</v>
          </cell>
          <cell r="D597" t="str">
            <v xml:space="preserve">Pemeliharaan Berkala Jalan Geudong - Makam Malikussaleh - Mancang </v>
          </cell>
        </row>
        <row r="598">
          <cell r="A598" t="str">
            <v>No. Paket</v>
          </cell>
          <cell r="C598" t="str">
            <v>:</v>
          </cell>
          <cell r="D598" t="str">
            <v>P.039</v>
          </cell>
        </row>
        <row r="599">
          <cell r="A599" t="str">
            <v>Provinsi</v>
          </cell>
          <cell r="C599" t="str">
            <v>:</v>
          </cell>
          <cell r="D599" t="str">
            <v>Nanggroe Aceh Darussalam</v>
          </cell>
        </row>
        <row r="600">
          <cell r="A600" t="str">
            <v>No. Item Pembayaran</v>
          </cell>
          <cell r="C600" t="str">
            <v>:</v>
          </cell>
          <cell r="D600" t="str">
            <v>6.3 ( 4 )</v>
          </cell>
        </row>
        <row r="601">
          <cell r="A601" t="str">
            <v>Jenis Pekerjaan</v>
          </cell>
          <cell r="C601" t="str">
            <v>:</v>
          </cell>
          <cell r="D601" t="str">
            <v>Laston   ( AC )</v>
          </cell>
        </row>
        <row r="602">
          <cell r="A602" t="str">
            <v>Satuan Pembayaran</v>
          </cell>
          <cell r="C602" t="str">
            <v>:</v>
          </cell>
          <cell r="D602" t="str">
            <v>M2</v>
          </cell>
        </row>
        <row r="605">
          <cell r="A605" t="str">
            <v>NO.</v>
          </cell>
          <cell r="B605" t="str">
            <v>KOMPONEN</v>
          </cell>
          <cell r="D605" t="str">
            <v>SATUAN</v>
          </cell>
          <cell r="E605" t="str">
            <v>PERKIRAAN</v>
          </cell>
          <cell r="F605" t="str">
            <v>BIAYA SATUAN</v>
          </cell>
          <cell r="G605" t="str">
            <v>JUMLAH HARGA</v>
          </cell>
        </row>
        <row r="606">
          <cell r="E606" t="str">
            <v>KUANTITAS</v>
          </cell>
          <cell r="F606" t="str">
            <v>(Rp)</v>
          </cell>
          <cell r="G606" t="str">
            <v>(Rp)</v>
          </cell>
        </row>
        <row r="607">
          <cell r="A607" t="str">
            <v>A</v>
          </cell>
          <cell r="B607" t="str">
            <v>TENAGA KERJA</v>
          </cell>
        </row>
        <row r="609">
          <cell r="A609" t="str">
            <v>1.</v>
          </cell>
          <cell r="B609" t="str">
            <v>Pekerja</v>
          </cell>
          <cell r="D609" t="str">
            <v>Jam</v>
          </cell>
          <cell r="E609">
            <v>1.5700000000000002E-2</v>
          </cell>
          <cell r="F609">
            <v>2800</v>
          </cell>
          <cell r="G609">
            <v>43.960000000000008</v>
          </cell>
        </row>
        <row r="610">
          <cell r="A610" t="str">
            <v>2.</v>
          </cell>
          <cell r="B610" t="str">
            <v>Mandor</v>
          </cell>
          <cell r="D610" t="str">
            <v>Jam</v>
          </cell>
          <cell r="E610">
            <v>2.6999999999999997E-3</v>
          </cell>
          <cell r="F610">
            <v>3600</v>
          </cell>
          <cell r="G610">
            <v>9.7199999999999989</v>
          </cell>
        </row>
        <row r="613">
          <cell r="A613" t="str">
            <v>Jumlah Harga Tenaga Kerja</v>
          </cell>
          <cell r="G613">
            <v>53.680000000000007</v>
          </cell>
        </row>
        <row r="614">
          <cell r="A614" t="str">
            <v>B</v>
          </cell>
          <cell r="B614" t="str">
            <v xml:space="preserve">BAHAN </v>
          </cell>
        </row>
        <row r="616">
          <cell r="A616" t="str">
            <v>1.</v>
          </cell>
          <cell r="B616" t="str">
            <v>Agregate Kasar</v>
          </cell>
          <cell r="D616" t="str">
            <v>M3</v>
          </cell>
          <cell r="E616">
            <v>2.4799999999999999E-2</v>
          </cell>
          <cell r="F616">
            <v>49000</v>
          </cell>
          <cell r="G616">
            <v>1215.2</v>
          </cell>
        </row>
        <row r="617">
          <cell r="A617" t="str">
            <v>2.</v>
          </cell>
          <cell r="B617" t="str">
            <v>Agregate Halus</v>
          </cell>
          <cell r="D617" t="str">
            <v>M3</v>
          </cell>
          <cell r="E617">
            <v>2.3099999999999999E-2</v>
          </cell>
          <cell r="F617">
            <v>55000</v>
          </cell>
          <cell r="G617">
            <v>1270.5</v>
          </cell>
        </row>
        <row r="618">
          <cell r="A618" t="str">
            <v>3.</v>
          </cell>
          <cell r="B618" t="str">
            <v>Filler</v>
          </cell>
          <cell r="D618" t="str">
            <v>Kg</v>
          </cell>
          <cell r="E618">
            <v>5.94</v>
          </cell>
          <cell r="F618">
            <v>400</v>
          </cell>
          <cell r="G618">
            <v>2376</v>
          </cell>
        </row>
        <row r="619">
          <cell r="A619" t="str">
            <v>4.</v>
          </cell>
          <cell r="B619" t="str">
            <v>Aspal</v>
          </cell>
          <cell r="D619" t="str">
            <v>Kg</v>
          </cell>
          <cell r="E619">
            <v>6.6150000000000002</v>
          </cell>
          <cell r="F619">
            <v>4000</v>
          </cell>
          <cell r="G619">
            <v>26460</v>
          </cell>
        </row>
        <row r="622">
          <cell r="A622" t="str">
            <v>Jumlah Harga Bahan</v>
          </cell>
          <cell r="G622">
            <v>31321.7</v>
          </cell>
        </row>
        <row r="623">
          <cell r="A623" t="str">
            <v>C</v>
          </cell>
          <cell r="B623" t="str">
            <v>PERALATAN</v>
          </cell>
        </row>
        <row r="625">
          <cell r="A625" t="str">
            <v>1.</v>
          </cell>
          <cell r="B625" t="str">
            <v>Whell Loader</v>
          </cell>
          <cell r="D625" t="str">
            <v>Jam</v>
          </cell>
          <cell r="E625">
            <v>2.0999999999999999E-3</v>
          </cell>
          <cell r="F625">
            <v>148000</v>
          </cell>
          <cell r="G625">
            <v>310.79999999999995</v>
          </cell>
        </row>
        <row r="626">
          <cell r="A626" t="str">
            <v>2.</v>
          </cell>
          <cell r="B626" t="str">
            <v>AMP</v>
          </cell>
          <cell r="D626" t="str">
            <v>Jam</v>
          </cell>
          <cell r="E626">
            <v>2.8E-3</v>
          </cell>
          <cell r="F626">
            <v>1295000</v>
          </cell>
          <cell r="G626">
            <v>3626</v>
          </cell>
        </row>
        <row r="627">
          <cell r="A627" t="str">
            <v>3.</v>
          </cell>
          <cell r="B627" t="str">
            <v>Generator Set</v>
          </cell>
          <cell r="D627" t="str">
            <v>Jam</v>
          </cell>
          <cell r="E627">
            <v>2.8E-3</v>
          </cell>
          <cell r="F627">
            <v>82000</v>
          </cell>
          <cell r="G627">
            <v>229.6</v>
          </cell>
        </row>
        <row r="628">
          <cell r="A628" t="str">
            <v>4.</v>
          </cell>
          <cell r="B628" t="str">
            <v>Damp Truck</v>
          </cell>
          <cell r="D628" t="str">
            <v>Jam</v>
          </cell>
          <cell r="E628">
            <v>5.0100000000000006E-2</v>
          </cell>
          <cell r="F628">
            <v>75000</v>
          </cell>
          <cell r="G628">
            <v>3757.5000000000005</v>
          </cell>
        </row>
        <row r="629">
          <cell r="A629" t="str">
            <v>5.</v>
          </cell>
          <cell r="B629" t="str">
            <v>Asphalt Finisher</v>
          </cell>
          <cell r="D629" t="str">
            <v>Jam</v>
          </cell>
          <cell r="E629">
            <v>3.3E-3</v>
          </cell>
          <cell r="F629">
            <v>75000</v>
          </cell>
          <cell r="G629">
            <v>247.5</v>
          </cell>
        </row>
        <row r="630">
          <cell r="A630" t="str">
            <v>6.</v>
          </cell>
          <cell r="B630" t="str">
            <v>Tandem Roller</v>
          </cell>
          <cell r="D630" t="str">
            <v>Jam</v>
          </cell>
          <cell r="E630">
            <v>1.8E-3</v>
          </cell>
          <cell r="F630">
            <v>76000</v>
          </cell>
          <cell r="G630">
            <v>136.79999999999998</v>
          </cell>
        </row>
        <row r="631">
          <cell r="A631" t="str">
            <v>7.</v>
          </cell>
          <cell r="B631" t="str">
            <v>Peunematic Tyre Roller</v>
          </cell>
          <cell r="D631" t="str">
            <v>Jam</v>
          </cell>
          <cell r="E631">
            <v>2.3999999999999998E-3</v>
          </cell>
          <cell r="F631">
            <v>98000</v>
          </cell>
          <cell r="G631">
            <v>235.2</v>
          </cell>
        </row>
        <row r="632">
          <cell r="A632" t="str">
            <v>8.</v>
          </cell>
          <cell r="B632" t="str">
            <v>Alat Bantu</v>
          </cell>
          <cell r="D632" t="str">
            <v>Ls</v>
          </cell>
          <cell r="E632">
            <v>1</v>
          </cell>
          <cell r="F632">
            <v>175</v>
          </cell>
          <cell r="G632">
            <v>175</v>
          </cell>
        </row>
        <row r="634">
          <cell r="A634" t="str">
            <v>Jumlah Harga Peralatan</v>
          </cell>
          <cell r="G634">
            <v>8718.4000000000015</v>
          </cell>
        </row>
        <row r="636">
          <cell r="A636" t="str">
            <v>D</v>
          </cell>
          <cell r="B636" t="str">
            <v>JUMLAH ( A + B + C )</v>
          </cell>
          <cell r="G636">
            <v>40093.78</v>
          </cell>
        </row>
        <row r="637">
          <cell r="A637" t="str">
            <v>E</v>
          </cell>
          <cell r="B637" t="str">
            <v>KEUNTUNGAN  10,0 % X D</v>
          </cell>
          <cell r="G637">
            <v>4009.3780000000002</v>
          </cell>
        </row>
        <row r="638">
          <cell r="A638" t="str">
            <v>F</v>
          </cell>
          <cell r="B638" t="str">
            <v>HARGA SATUAN PEKERJAAN  ( D + E )</v>
          </cell>
          <cell r="G638">
            <v>44103.157999999996</v>
          </cell>
        </row>
        <row r="639">
          <cell r="A639" t="str">
            <v>G</v>
          </cell>
          <cell r="B639" t="str">
            <v>DIBULATKAN</v>
          </cell>
          <cell r="G639">
            <v>44103</v>
          </cell>
        </row>
        <row r="641">
          <cell r="A641" t="str">
            <v>Note :     1</v>
          </cell>
          <cell r="B641" t="str">
            <v>Satuan dapat berdasarkan atas jam operasi untuk tenaga kerja dan peralatan, volume dan / atau ukuran berat untuk bahan-bahan</v>
          </cell>
        </row>
        <row r="643">
          <cell r="A643">
            <v>2</v>
          </cell>
          <cell r="B643" t="str">
            <v>Kuantitas Satuan adalah kuantitas setiap komponen untuk menyelesaikan satu satuan pekerjaan dari nomor mata pembayaran</v>
          </cell>
        </row>
        <row r="645">
          <cell r="A645">
            <v>3</v>
          </cell>
          <cell r="B645" t="str">
            <v>Biaya Satuan Untuk Peralatan sudah termasuk bahan bakar, bahan habis dipakai dan operator</v>
          </cell>
        </row>
        <row r="646">
          <cell r="A646">
            <v>4</v>
          </cell>
          <cell r="B646" t="str">
            <v>Biaya Satuan sudah termasuk pengeluaran untuk seluruh pajak yang berkaitan (tetapi tidak termasuk PPN yang dibayar dari kontrak) dan biaya-biaya lainnya</v>
          </cell>
        </row>
        <row r="648">
          <cell r="A648">
            <v>5</v>
          </cell>
          <cell r="B648" t="str">
            <v>Biaya satuan sudah termasuk biaya quality control</v>
          </cell>
        </row>
        <row r="653">
          <cell r="E653" t="str">
            <v>Takengon, 16 Juli 2003</v>
          </cell>
        </row>
        <row r="654">
          <cell r="E654" t="str">
            <v>CV. TRIPA KARYA</v>
          </cell>
        </row>
        <row r="660">
          <cell r="E660" t="str">
            <v>NYAK MUDDIN PUTEH</v>
          </cell>
        </row>
        <row r="661">
          <cell r="E661" t="str">
            <v>Direktur</v>
          </cell>
        </row>
        <row r="802">
          <cell r="A802" t="str">
            <v>ANALISA HARGA SATUAN MATA PEMBAYARAN</v>
          </cell>
        </row>
        <row r="805">
          <cell r="A805" t="str">
            <v>Nama Penawar</v>
          </cell>
          <cell r="C805" t="str">
            <v>:</v>
          </cell>
          <cell r="D805" t="str">
            <v>CV. TAKABEYA PERKASA</v>
          </cell>
        </row>
        <row r="806">
          <cell r="A806" t="str">
            <v>Paket</v>
          </cell>
          <cell r="C806" t="str">
            <v>:</v>
          </cell>
          <cell r="D806" t="str">
            <v xml:space="preserve">Pemeliharaan Berkala Jalan Geudong - Makam Malikussaleh - Mancang </v>
          </cell>
        </row>
        <row r="807">
          <cell r="A807" t="str">
            <v>No. Paket</v>
          </cell>
          <cell r="C807" t="str">
            <v>:</v>
          </cell>
          <cell r="D807" t="str">
            <v>P.039</v>
          </cell>
        </row>
        <row r="808">
          <cell r="A808" t="str">
            <v>Provinsi</v>
          </cell>
          <cell r="C808" t="str">
            <v>:</v>
          </cell>
          <cell r="D808" t="str">
            <v>Nanggroe Aceh Darussalam</v>
          </cell>
        </row>
        <row r="809">
          <cell r="A809" t="str">
            <v>No. Item Pembayaran</v>
          </cell>
          <cell r="C809" t="str">
            <v>:</v>
          </cell>
          <cell r="D809" t="str">
            <v>7.9</v>
          </cell>
        </row>
        <row r="810">
          <cell r="A810" t="str">
            <v>Jenis Pekerjaan</v>
          </cell>
          <cell r="C810" t="str">
            <v>:</v>
          </cell>
          <cell r="D810" t="str">
            <v>Pasangan Batu + Adukan (Mekanik)</v>
          </cell>
        </row>
        <row r="811">
          <cell r="A811" t="str">
            <v>Satuan Pembayaran</v>
          </cell>
          <cell r="C811" t="str">
            <v>:</v>
          </cell>
          <cell r="D811" t="str">
            <v>M3</v>
          </cell>
        </row>
        <row r="815">
          <cell r="A815" t="str">
            <v>NO.</v>
          </cell>
          <cell r="B815" t="str">
            <v>KOMPONEN</v>
          </cell>
          <cell r="D815" t="str">
            <v>SATUAN</v>
          </cell>
          <cell r="E815" t="str">
            <v>PERKIRAAN</v>
          </cell>
          <cell r="F815" t="str">
            <v>HARGA SATUAN</v>
          </cell>
          <cell r="G815" t="str">
            <v>JUMLAH HARGA</v>
          </cell>
        </row>
        <row r="816">
          <cell r="E816" t="str">
            <v>KUANTITAS</v>
          </cell>
          <cell r="F816" t="str">
            <v>(Rp)</v>
          </cell>
          <cell r="G816" t="str">
            <v>(Rp)</v>
          </cell>
        </row>
        <row r="817">
          <cell r="A817" t="str">
            <v>A</v>
          </cell>
          <cell r="B817" t="str">
            <v>TENAGA KERJA</v>
          </cell>
        </row>
        <row r="819">
          <cell r="A819" t="str">
            <v>1.</v>
          </cell>
          <cell r="B819" t="str">
            <v>Pekerja</v>
          </cell>
          <cell r="D819" t="str">
            <v>Jam</v>
          </cell>
          <cell r="E819">
            <v>2.4011</v>
          </cell>
          <cell r="F819">
            <v>2800</v>
          </cell>
          <cell r="G819">
            <v>6723.08</v>
          </cell>
        </row>
        <row r="820">
          <cell r="A820" t="str">
            <v>2.</v>
          </cell>
          <cell r="B820" t="str">
            <v>Mandor</v>
          </cell>
          <cell r="D820" t="str">
            <v>Jam</v>
          </cell>
          <cell r="E820">
            <v>0.48059999999999997</v>
          </cell>
          <cell r="F820">
            <v>3600</v>
          </cell>
          <cell r="G820">
            <v>1730.1599999999999</v>
          </cell>
        </row>
        <row r="821">
          <cell r="A821" t="str">
            <v>3.</v>
          </cell>
          <cell r="B821" t="str">
            <v>Tukang</v>
          </cell>
          <cell r="D821" t="str">
            <v>Jam</v>
          </cell>
          <cell r="E821">
            <v>0.48</v>
          </cell>
          <cell r="F821">
            <v>4400</v>
          </cell>
          <cell r="G821">
            <v>2112</v>
          </cell>
        </row>
        <row r="823">
          <cell r="A823" t="str">
            <v>Jumlah Harga Tenaga Kerja</v>
          </cell>
          <cell r="G823">
            <v>10565.24</v>
          </cell>
        </row>
        <row r="824">
          <cell r="A824" t="str">
            <v>B</v>
          </cell>
          <cell r="B824" t="str">
            <v xml:space="preserve">BAHAN </v>
          </cell>
        </row>
        <row r="826">
          <cell r="A826" t="str">
            <v>1.</v>
          </cell>
          <cell r="B826" t="str">
            <v>Batu kali</v>
          </cell>
          <cell r="D826" t="str">
            <v>m3</v>
          </cell>
          <cell r="E826">
            <v>1.17</v>
          </cell>
          <cell r="F826">
            <v>89000</v>
          </cell>
          <cell r="G826">
            <v>104130</v>
          </cell>
        </row>
        <row r="827">
          <cell r="A827" t="str">
            <v>2.</v>
          </cell>
          <cell r="B827" t="str">
            <v>Semen PC</v>
          </cell>
          <cell r="D827" t="str">
            <v>Kg</v>
          </cell>
          <cell r="E827">
            <v>176</v>
          </cell>
          <cell r="F827">
            <v>612.5</v>
          </cell>
          <cell r="G827">
            <v>107800</v>
          </cell>
        </row>
        <row r="828">
          <cell r="A828" t="str">
            <v>3.</v>
          </cell>
          <cell r="B828" t="str">
            <v>Pasir Pasang</v>
          </cell>
          <cell r="D828" t="str">
            <v>m3</v>
          </cell>
          <cell r="E828">
            <v>0.39610000000000001</v>
          </cell>
          <cell r="F828">
            <v>68000</v>
          </cell>
          <cell r="G828">
            <v>26934.799999999999</v>
          </cell>
        </row>
        <row r="830">
          <cell r="A830" t="str">
            <v>Jumlah Harga Bahan</v>
          </cell>
          <cell r="G830">
            <v>238864.8</v>
          </cell>
        </row>
        <row r="831">
          <cell r="A831" t="str">
            <v>C</v>
          </cell>
          <cell r="B831" t="str">
            <v>PERALATAN</v>
          </cell>
        </row>
        <row r="833">
          <cell r="A833" t="str">
            <v>1.</v>
          </cell>
          <cell r="B833" t="str">
            <v>Concrette Mixer</v>
          </cell>
          <cell r="D833" t="str">
            <v>Jam</v>
          </cell>
          <cell r="E833">
            <v>0.48199999999999998</v>
          </cell>
          <cell r="F833">
            <v>22000</v>
          </cell>
          <cell r="G833">
            <v>10604</v>
          </cell>
        </row>
        <row r="834">
          <cell r="A834" t="str">
            <v>2.</v>
          </cell>
          <cell r="B834" t="str">
            <v>Water Tanker</v>
          </cell>
          <cell r="D834" t="str">
            <v>Jam</v>
          </cell>
          <cell r="E834">
            <v>0.56559999999999999</v>
          </cell>
          <cell r="F834">
            <v>70000</v>
          </cell>
          <cell r="G834">
            <v>39592</v>
          </cell>
        </row>
        <row r="835">
          <cell r="A835" t="str">
            <v>3.</v>
          </cell>
          <cell r="B835" t="str">
            <v>Alat Bantu</v>
          </cell>
          <cell r="D835" t="str">
            <v>Ls</v>
          </cell>
          <cell r="E835">
            <v>1</v>
          </cell>
          <cell r="F835">
            <v>900</v>
          </cell>
          <cell r="G835">
            <v>900</v>
          </cell>
        </row>
        <row r="837">
          <cell r="A837" t="str">
            <v>Jumlah Harga Peralatan</v>
          </cell>
          <cell r="G837">
            <v>51096</v>
          </cell>
        </row>
        <row r="839">
          <cell r="A839" t="str">
            <v>D</v>
          </cell>
          <cell r="B839" t="str">
            <v>JUMLAH ( A + B + C )</v>
          </cell>
          <cell r="G839">
            <v>300526.03999999998</v>
          </cell>
        </row>
        <row r="840">
          <cell r="A840" t="str">
            <v>E</v>
          </cell>
          <cell r="B840" t="str">
            <v>KEUNTUNGAN  10,0 % X D</v>
          </cell>
          <cell r="G840">
            <v>30052.603999999999</v>
          </cell>
        </row>
        <row r="841">
          <cell r="A841" t="str">
            <v>F</v>
          </cell>
          <cell r="B841" t="str">
            <v>HARGA SATUAN PEKERJAAN  ( D + E )</v>
          </cell>
          <cell r="G841">
            <v>330578.64399999997</v>
          </cell>
        </row>
        <row r="842">
          <cell r="A842" t="str">
            <v>G</v>
          </cell>
          <cell r="B842" t="str">
            <v>DIBULATKAN</v>
          </cell>
          <cell r="G842">
            <v>330579</v>
          </cell>
        </row>
        <row r="844">
          <cell r="A844" t="str">
            <v>Note :       1</v>
          </cell>
          <cell r="B844" t="str">
            <v>Satuan dapat berdasarkan atas jam operasi untuk tenaga kerja dan peralatan, volume dan / atau ukuran</v>
          </cell>
        </row>
        <row r="845">
          <cell r="B845" t="str">
            <v xml:space="preserve"> berat untuk bahan-bahan</v>
          </cell>
        </row>
        <row r="846">
          <cell r="A846">
            <v>2</v>
          </cell>
          <cell r="B846" t="str">
            <v>Kuantitas Satuan adalah kuantitas setiap komponen untuk menyelesaikan satu satuan pekerjaan dari nomor</v>
          </cell>
        </row>
        <row r="847">
          <cell r="B847" t="str">
            <v>mata pembayaran</v>
          </cell>
        </row>
        <row r="848">
          <cell r="A848">
            <v>3</v>
          </cell>
          <cell r="B848" t="str">
            <v>Biaya Satuan Untuk Peralatan sudah termasuk bahan bakar, bahan habis dipakai dan operator</v>
          </cell>
        </row>
        <row r="849">
          <cell r="A849">
            <v>4</v>
          </cell>
          <cell r="B849" t="str">
            <v>Biaya Satuan sudah termasuk pengeluaran untuk seluruh pajak yang berkaitan (tetapi tidak termasuk PPN</v>
          </cell>
        </row>
        <row r="850">
          <cell r="B850" t="str">
            <v>yang dibayar dari kontrak) dan biaya-biaya lainnya</v>
          </cell>
        </row>
        <row r="851">
          <cell r="A851">
            <v>5</v>
          </cell>
          <cell r="B851" t="str">
            <v>Biaya Satuan Sudah Termasuk Biaya Quality Control</v>
          </cell>
        </row>
        <row r="856">
          <cell r="E856" t="str">
            <v>Takengon, 16 Juli 2003</v>
          </cell>
        </row>
        <row r="857">
          <cell r="E857" t="str">
            <v>CV. TRIPA KARYA</v>
          </cell>
        </row>
        <row r="863">
          <cell r="E863" t="str">
            <v>NYAK MUDDIN PUTEH</v>
          </cell>
        </row>
        <row r="864">
          <cell r="E864" t="str">
            <v>Direktur</v>
          </cell>
        </row>
        <row r="866">
          <cell r="A866" t="str">
            <v>ANALISA HARGA SATUAN MATA PEMBAYARAN</v>
          </cell>
        </row>
        <row r="869">
          <cell r="A869" t="str">
            <v>Nama Penawar</v>
          </cell>
          <cell r="C869" t="str">
            <v>:</v>
          </cell>
          <cell r="D869" t="str">
            <v>CV. TAKABEYA PERKASA</v>
          </cell>
        </row>
        <row r="870">
          <cell r="A870" t="str">
            <v>Paket</v>
          </cell>
          <cell r="C870" t="str">
            <v>:</v>
          </cell>
          <cell r="D870" t="str">
            <v xml:space="preserve">Pemeliharaan Berkala Jalan Geudong - Makam Malikussaleh - Mancang </v>
          </cell>
        </row>
        <row r="871">
          <cell r="A871" t="str">
            <v>No. Paket</v>
          </cell>
          <cell r="C871" t="str">
            <v>:</v>
          </cell>
          <cell r="D871" t="str">
            <v>P.039</v>
          </cell>
        </row>
        <row r="872">
          <cell r="A872" t="str">
            <v>Provinsi</v>
          </cell>
          <cell r="C872" t="str">
            <v>:</v>
          </cell>
          <cell r="D872" t="str">
            <v>Nanggroe Aceh Darussalam</v>
          </cell>
        </row>
        <row r="873">
          <cell r="A873" t="str">
            <v>No. Item Pembayaran</v>
          </cell>
          <cell r="C873" t="str">
            <v>:</v>
          </cell>
          <cell r="D873" t="str">
            <v>8.1 ( 5 )</v>
          </cell>
        </row>
        <row r="874">
          <cell r="A874" t="str">
            <v>Jenis Pekerjaan</v>
          </cell>
          <cell r="C874" t="str">
            <v>:</v>
          </cell>
          <cell r="D874" t="str">
            <v>Campuran Aspal Panas Untuk Pekerjaan Minor</v>
          </cell>
        </row>
        <row r="875">
          <cell r="A875" t="str">
            <v>Satuan Pembayaran</v>
          </cell>
          <cell r="C875" t="str">
            <v>:</v>
          </cell>
          <cell r="D875" t="str">
            <v>M3</v>
          </cell>
        </row>
        <row r="878">
          <cell r="A878" t="str">
            <v>NO.</v>
          </cell>
          <cell r="B878" t="str">
            <v>KOMPONEN</v>
          </cell>
          <cell r="D878" t="str">
            <v>SATUAN</v>
          </cell>
          <cell r="E878" t="str">
            <v>PERKIRAAN</v>
          </cell>
          <cell r="F878" t="str">
            <v>BIAYA SATUAN</v>
          </cell>
          <cell r="G878" t="str">
            <v>JUMLAH HARGA</v>
          </cell>
        </row>
        <row r="879">
          <cell r="E879" t="str">
            <v>KUANTITAS</v>
          </cell>
          <cell r="F879" t="str">
            <v>(Rp)</v>
          </cell>
          <cell r="G879" t="str">
            <v>(Rp)</v>
          </cell>
        </row>
        <row r="880">
          <cell r="A880" t="str">
            <v>A</v>
          </cell>
          <cell r="B880" t="str">
            <v>TENAGA KERJA</v>
          </cell>
        </row>
        <row r="882">
          <cell r="A882" t="str">
            <v>1.</v>
          </cell>
          <cell r="B882" t="str">
            <v>Pekerja</v>
          </cell>
          <cell r="D882" t="str">
            <v>Jam</v>
          </cell>
          <cell r="E882">
            <v>0.38869999999999999</v>
          </cell>
          <cell r="F882">
            <v>2800</v>
          </cell>
          <cell r="G882">
            <v>1088.3599999999999</v>
          </cell>
        </row>
        <row r="883">
          <cell r="A883" t="str">
            <v>2.</v>
          </cell>
          <cell r="B883" t="str">
            <v>Mandor</v>
          </cell>
          <cell r="D883" t="str">
            <v>Jam</v>
          </cell>
          <cell r="E883">
            <v>5.6000000000000001E-2</v>
          </cell>
          <cell r="F883">
            <v>3600</v>
          </cell>
          <cell r="G883">
            <v>201.6</v>
          </cell>
        </row>
        <row r="886">
          <cell r="A886" t="str">
            <v>Jumlah Harga Tenaga Kerja</v>
          </cell>
          <cell r="G886">
            <v>1289.9599999999998</v>
          </cell>
        </row>
        <row r="887">
          <cell r="A887" t="str">
            <v>B</v>
          </cell>
          <cell r="B887" t="str">
            <v xml:space="preserve">BAHAN </v>
          </cell>
        </row>
        <row r="889">
          <cell r="A889" t="str">
            <v>1.</v>
          </cell>
          <cell r="B889" t="str">
            <v>Agregate Kasar</v>
          </cell>
          <cell r="D889" t="str">
            <v>M3</v>
          </cell>
          <cell r="E889">
            <v>0.61880000000000002</v>
          </cell>
          <cell r="F889">
            <v>49000</v>
          </cell>
          <cell r="G889">
            <v>30321.200000000001</v>
          </cell>
        </row>
        <row r="890">
          <cell r="A890" t="str">
            <v>2.</v>
          </cell>
          <cell r="B890" t="str">
            <v>Agregate Halus</v>
          </cell>
          <cell r="D890" t="str">
            <v>M3</v>
          </cell>
          <cell r="E890">
            <v>0.57750000000000001</v>
          </cell>
          <cell r="F890">
            <v>55000</v>
          </cell>
          <cell r="G890">
            <v>31762.5</v>
          </cell>
        </row>
        <row r="891">
          <cell r="A891" t="str">
            <v>3.</v>
          </cell>
          <cell r="B891" t="str">
            <v>Filler</v>
          </cell>
          <cell r="D891" t="str">
            <v>Kg</v>
          </cell>
          <cell r="E891">
            <v>148.5</v>
          </cell>
          <cell r="F891">
            <v>400</v>
          </cell>
          <cell r="G891">
            <v>59400</v>
          </cell>
        </row>
        <row r="892">
          <cell r="A892" t="str">
            <v>4.</v>
          </cell>
          <cell r="B892" t="str">
            <v>Aspal</v>
          </cell>
          <cell r="D892" t="str">
            <v>Kg</v>
          </cell>
          <cell r="E892">
            <v>165.375</v>
          </cell>
          <cell r="F892">
            <v>4000</v>
          </cell>
          <cell r="G892">
            <v>661500</v>
          </cell>
        </row>
        <row r="895">
          <cell r="A895" t="str">
            <v>Jumlah Harga Bahan</v>
          </cell>
          <cell r="G895">
            <v>782983.7</v>
          </cell>
        </row>
        <row r="896">
          <cell r="A896" t="str">
            <v>C</v>
          </cell>
          <cell r="B896" t="str">
            <v>PERALATAN</v>
          </cell>
        </row>
        <row r="898">
          <cell r="A898" t="str">
            <v>1.</v>
          </cell>
          <cell r="B898" t="str">
            <v>Whell Loader</v>
          </cell>
          <cell r="D898" t="str">
            <v>Jam</v>
          </cell>
          <cell r="E898">
            <v>3.5699999999999996E-2</v>
          </cell>
          <cell r="F898">
            <v>148000</v>
          </cell>
          <cell r="G898">
            <v>5283.5999999999995</v>
          </cell>
        </row>
        <row r="899">
          <cell r="A899" t="str">
            <v>2.</v>
          </cell>
          <cell r="B899" t="str">
            <v>AMP</v>
          </cell>
          <cell r="D899" t="str">
            <v>Jam</v>
          </cell>
          <cell r="E899">
            <v>5.3099999999999994E-2</v>
          </cell>
          <cell r="F899">
            <v>1295000</v>
          </cell>
          <cell r="G899">
            <v>68764.5</v>
          </cell>
        </row>
        <row r="900">
          <cell r="A900" t="str">
            <v>3.</v>
          </cell>
          <cell r="B900" t="str">
            <v>Generator Set</v>
          </cell>
          <cell r="D900" t="str">
            <v>Jam</v>
          </cell>
          <cell r="E900">
            <v>5.3099999999999994E-2</v>
          </cell>
          <cell r="F900">
            <v>82000</v>
          </cell>
          <cell r="G900">
            <v>4354.2</v>
          </cell>
        </row>
        <row r="901">
          <cell r="A901" t="str">
            <v>4.</v>
          </cell>
          <cell r="B901" t="str">
            <v>Damp Truck</v>
          </cell>
          <cell r="D901" t="str">
            <v>Jam</v>
          </cell>
          <cell r="E901">
            <v>1.2622</v>
          </cell>
          <cell r="F901">
            <v>75000</v>
          </cell>
          <cell r="G901">
            <v>94665</v>
          </cell>
        </row>
        <row r="902">
          <cell r="A902" t="str">
            <v>5.</v>
          </cell>
          <cell r="B902" t="str">
            <v>Asphalt Finisher</v>
          </cell>
          <cell r="D902" t="str">
            <v>Jam</v>
          </cell>
          <cell r="E902">
            <v>7.1199999999999999E-2</v>
          </cell>
          <cell r="F902">
            <v>75000</v>
          </cell>
          <cell r="G902">
            <v>5340</v>
          </cell>
        </row>
        <row r="903">
          <cell r="A903" t="str">
            <v>6.</v>
          </cell>
          <cell r="B903" t="str">
            <v>Tandem Roller</v>
          </cell>
          <cell r="D903" t="str">
            <v>Jam</v>
          </cell>
          <cell r="E903">
            <v>5.5099999999999996E-2</v>
          </cell>
          <cell r="F903">
            <v>76000</v>
          </cell>
          <cell r="G903">
            <v>4187.5999999999995</v>
          </cell>
        </row>
        <row r="904">
          <cell r="A904" t="str">
            <v>7.</v>
          </cell>
          <cell r="B904" t="str">
            <v>Peunematic Tyre Roller</v>
          </cell>
          <cell r="D904" t="str">
            <v>Jam</v>
          </cell>
          <cell r="E904">
            <v>2.9799999999999997E-2</v>
          </cell>
          <cell r="F904">
            <v>98000</v>
          </cell>
          <cell r="G904">
            <v>2920.3999999999996</v>
          </cell>
        </row>
        <row r="905">
          <cell r="A905" t="str">
            <v>8.</v>
          </cell>
          <cell r="B905" t="str">
            <v>Alat Bantu</v>
          </cell>
          <cell r="D905" t="str">
            <v>Ls</v>
          </cell>
          <cell r="E905">
            <v>1</v>
          </cell>
          <cell r="F905">
            <v>450</v>
          </cell>
          <cell r="G905">
            <v>450</v>
          </cell>
        </row>
        <row r="907">
          <cell r="A907" t="str">
            <v>Jumlah Harga Peralatan</v>
          </cell>
          <cell r="G907">
            <v>185965.3</v>
          </cell>
        </row>
        <row r="909">
          <cell r="A909" t="str">
            <v>D</v>
          </cell>
          <cell r="B909" t="str">
            <v>JUMLAH ( A + B + C )</v>
          </cell>
          <cell r="G909">
            <v>970238.96</v>
          </cell>
        </row>
        <row r="910">
          <cell r="A910" t="str">
            <v>E</v>
          </cell>
          <cell r="B910" t="str">
            <v>KEUNTUNGAN  10,0 % X D</v>
          </cell>
          <cell r="G910">
            <v>97023.896000000008</v>
          </cell>
        </row>
        <row r="911">
          <cell r="A911" t="str">
            <v>F</v>
          </cell>
          <cell r="B911" t="str">
            <v>HARGA SATUAN PEKERJAAN  ( D + E )</v>
          </cell>
          <cell r="G911">
            <v>1067262.8559999999</v>
          </cell>
        </row>
        <row r="912">
          <cell r="A912" t="str">
            <v>G</v>
          </cell>
          <cell r="B912" t="str">
            <v>DIBULATKAN</v>
          </cell>
          <cell r="G912">
            <v>1067263</v>
          </cell>
        </row>
        <row r="914">
          <cell r="A914" t="str">
            <v>Note :       1</v>
          </cell>
          <cell r="B914" t="str">
            <v>Satuan dapat berdasarkan atas jam operasi untuk tenaga kerja dan peralatan, volume dan / atau ukuran</v>
          </cell>
        </row>
        <row r="915">
          <cell r="B915" t="str">
            <v xml:space="preserve"> berat untuk bahan-bahan</v>
          </cell>
        </row>
        <row r="916">
          <cell r="A916">
            <v>2</v>
          </cell>
          <cell r="B916" t="str">
            <v>Kuantitas Satuan adalah kuantitas setiap komponen untuk menyelesaikan satu satuan pekerjaan dari nomor</v>
          </cell>
        </row>
        <row r="917">
          <cell r="B917" t="str">
            <v>mata pembayaran</v>
          </cell>
        </row>
        <row r="918">
          <cell r="A918">
            <v>3</v>
          </cell>
          <cell r="B918" t="str">
            <v>Biaya Satuan Untuk Peralatan sudah termasuk bahan bakar, bahan habis dipakai dan operator</v>
          </cell>
        </row>
        <row r="919">
          <cell r="A919">
            <v>4</v>
          </cell>
          <cell r="B919" t="str">
            <v>Biaya Satuan sudah termasuk pengeluaran untuk seluruh pajak yang berkaitan (tetapi tidak termasuk PPN</v>
          </cell>
        </row>
        <row r="920">
          <cell r="B920" t="str">
            <v>yang dibayar dari kontrak) dan biaya-biaya lainnya</v>
          </cell>
        </row>
        <row r="925">
          <cell r="E925" t="str">
            <v>Takengon, 16 Juli 2003</v>
          </cell>
        </row>
        <row r="926">
          <cell r="E926" t="str">
            <v>CV. TRIPA KARYA</v>
          </cell>
        </row>
        <row r="932">
          <cell r="E932" t="str">
            <v>NYAK MUDDIN PUTEH</v>
          </cell>
        </row>
        <row r="933">
          <cell r="E933" t="str">
            <v>Direktur</v>
          </cell>
        </row>
        <row r="936">
          <cell r="A936" t="str">
            <v>ANALISA HARGA SATUAN MATA PEMBAYARAN</v>
          </cell>
        </row>
        <row r="939">
          <cell r="A939" t="str">
            <v>Nama Penawar</v>
          </cell>
          <cell r="C939" t="str">
            <v>:</v>
          </cell>
          <cell r="D939" t="str">
            <v>CV. TAKABEYA PERKASA</v>
          </cell>
        </row>
        <row r="940">
          <cell r="A940" t="str">
            <v>Paket</v>
          </cell>
          <cell r="C940" t="str">
            <v>:</v>
          </cell>
          <cell r="D940" t="str">
            <v xml:space="preserve">Pemeliharaan Berkala Jalan Geudong - Makam Malikussaleh - Mancang </v>
          </cell>
        </row>
        <row r="941">
          <cell r="A941" t="str">
            <v>No. Paket</v>
          </cell>
          <cell r="C941" t="str">
            <v>:</v>
          </cell>
          <cell r="D941" t="str">
            <v>P.039</v>
          </cell>
        </row>
        <row r="942">
          <cell r="A942" t="str">
            <v>Provinsi</v>
          </cell>
          <cell r="C942" t="str">
            <v>:</v>
          </cell>
          <cell r="D942" t="str">
            <v>Nanggroe Aceh Darussalam</v>
          </cell>
        </row>
        <row r="943">
          <cell r="A943" t="str">
            <v>No. Item Pembayaran</v>
          </cell>
          <cell r="C943" t="str">
            <v>:</v>
          </cell>
          <cell r="D943" t="str">
            <v>8.1 ( 9 )</v>
          </cell>
        </row>
        <row r="944">
          <cell r="A944" t="str">
            <v>Jenis Pekerjaan</v>
          </cell>
          <cell r="C944" t="str">
            <v>:</v>
          </cell>
          <cell r="D944" t="str">
            <v>Bitumen Residual Untuk Pekerjaan Minor</v>
          </cell>
        </row>
        <row r="945">
          <cell r="A945" t="str">
            <v>Satuan Pembayaran</v>
          </cell>
          <cell r="C945" t="str">
            <v>:</v>
          </cell>
          <cell r="D945" t="str">
            <v>Liter</v>
          </cell>
        </row>
        <row r="948">
          <cell r="A948" t="str">
            <v>NO.</v>
          </cell>
          <cell r="B948" t="str">
            <v>KOMPONEN</v>
          </cell>
          <cell r="D948" t="str">
            <v>SATUAN</v>
          </cell>
          <cell r="E948" t="str">
            <v>PERKIRAAN</v>
          </cell>
          <cell r="F948" t="str">
            <v>BIAYA SATUAN</v>
          </cell>
          <cell r="G948" t="str">
            <v>JUMLAH HARGA</v>
          </cell>
        </row>
        <row r="949">
          <cell r="E949" t="str">
            <v>KUANTITAS</v>
          </cell>
          <cell r="F949" t="str">
            <v>(Rp)</v>
          </cell>
          <cell r="G949" t="str">
            <v>(Rp)</v>
          </cell>
        </row>
        <row r="950">
          <cell r="A950" t="str">
            <v>A</v>
          </cell>
          <cell r="B950" t="str">
            <v>TENAGA KERJA</v>
          </cell>
        </row>
        <row r="952">
          <cell r="A952" t="str">
            <v>1.</v>
          </cell>
          <cell r="B952" t="str">
            <v>Pekerja</v>
          </cell>
          <cell r="D952" t="str">
            <v>Jam</v>
          </cell>
          <cell r="E952">
            <v>1.78E-2</v>
          </cell>
          <cell r="F952">
            <v>2800</v>
          </cell>
          <cell r="G952">
            <v>49.839999999999996</v>
          </cell>
        </row>
        <row r="953">
          <cell r="A953" t="str">
            <v>2.</v>
          </cell>
          <cell r="B953" t="str">
            <v>Mandor</v>
          </cell>
          <cell r="D953" t="str">
            <v>Jam</v>
          </cell>
          <cell r="E953">
            <v>1.4E-3</v>
          </cell>
          <cell r="F953">
            <v>3600</v>
          </cell>
          <cell r="G953">
            <v>5.04</v>
          </cell>
        </row>
        <row r="956">
          <cell r="A956" t="str">
            <v>Jumlah Harga Tenaga Kerja</v>
          </cell>
          <cell r="G956">
            <v>54.879999999999995</v>
          </cell>
        </row>
        <row r="957">
          <cell r="A957" t="str">
            <v>B</v>
          </cell>
          <cell r="B957" t="str">
            <v xml:space="preserve">BAHAN </v>
          </cell>
        </row>
        <row r="959">
          <cell r="A959" t="str">
            <v>1.</v>
          </cell>
          <cell r="B959" t="str">
            <v>Aspal</v>
          </cell>
          <cell r="D959" t="str">
            <v>Kg</v>
          </cell>
          <cell r="E959">
            <v>0.64170000000000005</v>
          </cell>
          <cell r="F959">
            <v>4000</v>
          </cell>
          <cell r="G959">
            <v>2566.8000000000002</v>
          </cell>
        </row>
        <row r="960">
          <cell r="A960" t="str">
            <v>2.</v>
          </cell>
          <cell r="B960" t="str">
            <v>Korosene</v>
          </cell>
          <cell r="D960" t="str">
            <v>Liter</v>
          </cell>
          <cell r="E960">
            <v>0.4889</v>
          </cell>
          <cell r="F960">
            <v>1350</v>
          </cell>
          <cell r="G960">
            <v>660.01499999999999</v>
          </cell>
        </row>
        <row r="963">
          <cell r="A963" t="str">
            <v>Jumlah Harga Bahan</v>
          </cell>
          <cell r="G963">
            <v>3226.8150000000001</v>
          </cell>
        </row>
        <row r="964">
          <cell r="A964" t="str">
            <v>C</v>
          </cell>
          <cell r="B964" t="str">
            <v>PERALATAN</v>
          </cell>
        </row>
        <row r="966">
          <cell r="A966">
            <v>1</v>
          </cell>
          <cell r="B966" t="str">
            <v>Asphalt Sprayer</v>
          </cell>
          <cell r="D966" t="str">
            <v>Jam</v>
          </cell>
          <cell r="E966">
            <v>1.4E-3</v>
          </cell>
          <cell r="F966">
            <v>30000</v>
          </cell>
          <cell r="G966">
            <v>42</v>
          </cell>
        </row>
        <row r="967">
          <cell r="A967">
            <v>2</v>
          </cell>
          <cell r="B967" t="str">
            <v>Compressor</v>
          </cell>
          <cell r="D967" t="str">
            <v>Jam</v>
          </cell>
          <cell r="E967">
            <v>2.5999999999999999E-3</v>
          </cell>
          <cell r="F967">
            <v>43000</v>
          </cell>
          <cell r="G967">
            <v>111.8</v>
          </cell>
        </row>
        <row r="968">
          <cell r="A968">
            <v>3</v>
          </cell>
          <cell r="B968" t="str">
            <v>Damp Truck</v>
          </cell>
          <cell r="D968" t="str">
            <v>Jam</v>
          </cell>
          <cell r="E968">
            <v>1.4E-3</v>
          </cell>
          <cell r="F968">
            <v>75000</v>
          </cell>
          <cell r="G968">
            <v>105</v>
          </cell>
        </row>
        <row r="970">
          <cell r="A970" t="str">
            <v>Jumlah Harga Peralatan</v>
          </cell>
          <cell r="G970">
            <v>258.8</v>
          </cell>
        </row>
        <row r="972">
          <cell r="A972" t="str">
            <v>D</v>
          </cell>
          <cell r="B972" t="str">
            <v>JUMLAH ( A + B + C )</v>
          </cell>
          <cell r="G972">
            <v>3540.4950000000003</v>
          </cell>
        </row>
        <row r="973">
          <cell r="A973" t="str">
            <v>E</v>
          </cell>
          <cell r="B973" t="str">
            <v>KEUNTUNGAN  10,0 % X D</v>
          </cell>
          <cell r="G973">
            <v>354.04950000000008</v>
          </cell>
        </row>
        <row r="974">
          <cell r="A974" t="str">
            <v>F</v>
          </cell>
          <cell r="B974" t="str">
            <v>HARGA SATUAN PEKERJAAN  ( D + E )</v>
          </cell>
          <cell r="G974">
            <v>3894.5445000000004</v>
          </cell>
        </row>
        <row r="975">
          <cell r="A975" t="str">
            <v>G</v>
          </cell>
          <cell r="B975" t="str">
            <v>DIBULATKAN</v>
          </cell>
          <cell r="G975">
            <v>3895</v>
          </cell>
        </row>
        <row r="977">
          <cell r="A977" t="str">
            <v>Note :       1</v>
          </cell>
          <cell r="B977" t="str">
            <v>Satuan dapat berdasarkan atas jam operasi untuk tenaga kerja dan peralatan, volume dan / atau ukuran</v>
          </cell>
        </row>
        <row r="978">
          <cell r="B978" t="str">
            <v xml:space="preserve"> berat untuk bahan-bahan</v>
          </cell>
        </row>
        <row r="979">
          <cell r="A979">
            <v>2</v>
          </cell>
          <cell r="B979" t="str">
            <v>Kuantitas Satuan adalah kuantitas setiap komponen untuk menyelesaikan satu satuan pekerjaan dari nomor</v>
          </cell>
        </row>
        <row r="980">
          <cell r="B980" t="str">
            <v>mata pembayaran</v>
          </cell>
        </row>
        <row r="981">
          <cell r="A981">
            <v>3</v>
          </cell>
          <cell r="B981" t="str">
            <v>Biaya Satuan Untuk Peralatan sudah termasuk bahan bakar, bahan habis dipakai dan operator</v>
          </cell>
        </row>
        <row r="982">
          <cell r="A982">
            <v>4</v>
          </cell>
          <cell r="B982" t="str">
            <v>Biaya Satuan sudah termasuk pengeluaran untuk seluruh pajak yang berkaitan (tetapi tidak termasuk PPN</v>
          </cell>
        </row>
        <row r="983">
          <cell r="B983" t="str">
            <v>yang dibayar dari kontrak) dan biaya-biaya lainnya</v>
          </cell>
        </row>
        <row r="986">
          <cell r="E986" t="str">
            <v>Takengon, 16 Juli 2003</v>
          </cell>
        </row>
        <row r="987">
          <cell r="E987" t="str">
            <v>CV. TRIPA KARYA</v>
          </cell>
        </row>
        <row r="993">
          <cell r="E993" t="str">
            <v>NYAK MUDDIN PUTEH</v>
          </cell>
        </row>
        <row r="994">
          <cell r="E994" t="str">
            <v>Direktur</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sheetName val="PENG"/>
      <sheetName val="MODAL"/>
      <sheetName val="CH"/>
      <sheetName val="SRT"/>
      <sheetName val="Lamp"/>
      <sheetName val="lamp.6"/>
      <sheetName val="lamp.7"/>
      <sheetName val="Lamp.8"/>
      <sheetName val="lamp.9"/>
      <sheetName val="Alat"/>
      <sheetName val="lamp.10"/>
      <sheetName val="cv"/>
      <sheetName val="subkon"/>
      <sheetName val="nonABRI"/>
      <sheetName val="REK"/>
      <sheetName val="BOQ"/>
      <sheetName val="%"/>
      <sheetName val="ANA(2a)"/>
      <sheetName val="METODA"/>
      <sheetName val="MET-BAB-02"/>
      <sheetName val="MET-BAB-03"/>
      <sheetName val="MET-BAB-04"/>
      <sheetName val="MET-BAB-06"/>
      <sheetName val="MET-BAB-07"/>
      <sheetName val="MET-BAB-08"/>
      <sheetName val="MOB"/>
      <sheetName val="RTN"/>
      <sheetName val="MOS"/>
      <sheetName val="HSD"/>
      <sheetName val="BALT"/>
      <sheetName val="SCH-anak"/>
      <sheetName val="SCH -INDUK"/>
      <sheetName val="SCH (alat)"/>
      <sheetName val="SCH (orang)"/>
      <sheetName val="SCH (2)"/>
      <sheetName val="SCH (3)"/>
      <sheetName val="ANA (2b) (bak)"/>
      <sheetName val="ANA (BAK)"/>
      <sheetName val="MET"/>
      <sheetName val="MET (BAK)"/>
      <sheetName val="DLM"/>
      <sheetName val="LMP.1"/>
      <sheetName val="IND"/>
      <sheetName val="CMK"/>
      <sheetName val="TM"/>
      <sheetName val="LMP.12 (2)"/>
      <sheetName val="bhn luar"/>
      <sheetName val="nonpns"/>
      <sheetName val="staf (2)"/>
      <sheetName val="surat "/>
      <sheetName val="SCH"/>
      <sheetName val="ANA"/>
      <sheetName val="dpu"/>
      <sheetName val="Met-02"/>
      <sheetName val="MET-03"/>
      <sheetName val="MET-03 (1)"/>
      <sheetName val="MET-BAB-06 (a)"/>
      <sheetName val="MET-bab6 (B)"/>
      <sheetName val="ANA LS"/>
      <sheetName val="ANA LS (2)"/>
      <sheetName val="Met Rtn"/>
      <sheetName val="LMP.6"/>
      <sheetName val="alat min"/>
      <sheetName val="Kar"/>
      <sheetName val="sisipan (2)"/>
      <sheetName val="sisipan"/>
      <sheetName val="Sheet2"/>
      <sheetName val="Sheet1"/>
      <sheetName val="LMP.12"/>
      <sheetName val="HSD (2)"/>
      <sheetName val="LMP 7"/>
      <sheetName val="staf"/>
      <sheetName val="MET-BAB-06 (2)"/>
      <sheetName val="MET-BAB-06b"/>
      <sheetName val="metod"/>
      <sheetName val="SISIP"/>
      <sheetName val="Sheet2 (2)"/>
      <sheetName val="Sheet1 (2)"/>
      <sheetName val="MJR"/>
      <sheetName val="ALT"/>
      <sheetName val="STF"/>
      <sheetName val="MET-bab2"/>
      <sheetName val="MET-bab3"/>
      <sheetName val="MET-bab4"/>
      <sheetName val="MET-bab5"/>
      <sheetName val="MET-bab6"/>
      <sheetName val="MET-bab7"/>
      <sheetName val="MET-bab8"/>
      <sheetName val="LMP.2"/>
      <sheetName val="Pas.Batu Mortar"/>
      <sheetName val="Perhitungan RAB"/>
      <sheetName val="Mobilisasi"/>
      <sheetName val="Galian drainase.sal."/>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HSD BHN"/>
      <sheetName val="konfir"/>
      <sheetName val="MET-BAB-5.6(1)"/>
      <sheetName val="MET-BAB-05"/>
      <sheetName val="ANA. MOB"/>
      <sheetName val="ANA.LS-RUTIN"/>
      <sheetName val="ANALISA"/>
      <sheetName val="STAFF"/>
      <sheetName val="LAMP. CL"/>
      <sheetName val="SUB.KON"/>
      <sheetName val="data"/>
      <sheetName val="rms"/>
      <sheetName val="MET-BAB-7.5(3)"/>
      <sheetName val="MET BAB-3.2 (1)"/>
      <sheetName val="alat backup"/>
      <sheetName val="KEPADA"/>
      <sheetName val="ANA "/>
      <sheetName val="Surat"/>
      <sheetName val="Rekap"/>
      <sheetName val="DS"/>
      <sheetName val="Jadwal"/>
      <sheetName val="Ana. PU"/>
      <sheetName val="ANA Mob"/>
      <sheetName val="ANA Rutin"/>
      <sheetName val="Confirm"/>
      <sheetName val="Sub-Kont"/>
      <sheetName val="Met-PU-2.2"/>
      <sheetName val="Met-PU-6.3 (5)"/>
      <sheetName val="Met-PU-6.3 (6)"/>
      <sheetName val="Met-PU-6.3 (7)"/>
      <sheetName val="Met-PU-2.1"/>
      <sheetName val="Met-PU-3.1 (1)"/>
      <sheetName val="Met-PU-3.2 (1)"/>
      <sheetName val="Met-PU-4.2 (2)"/>
      <sheetName val="Schedule"/>
      <sheetName val="Alamat"/>
      <sheetName val="LP-1"/>
      <sheetName val="CHECK"/>
      <sheetName val="Sahm"/>
      <sheetName val="SK"/>
      <sheetName val="jo (2)"/>
      <sheetName val="GEL"/>
      <sheetName val="ORG2"/>
      <sheetName val="person1"/>
      <sheetName val="Riwayat"/>
      <sheetName val="Met.baru"/>
      <sheetName val="Scraping"/>
      <sheetName val="pengisian spesi"/>
      <sheetName val="pengisian Pasir"/>
      <sheetName val="HSD bahn-uph"/>
      <sheetName val="hsd (alat)"/>
      <sheetName val="AN-Equipment"/>
      <sheetName val="Minat"/>
      <sheetName val="Mob demob"/>
      <sheetName val="Jadwal Utama"/>
      <sheetName val="Ana utama"/>
      <sheetName val="Jadwal Bahan"/>
      <sheetName val="Jadwal Tenaga"/>
      <sheetName val="Jadwal Alat"/>
      <sheetName val="CUR (2)"/>
      <sheetName val="met beton"/>
      <sheetName val="Asumsi"/>
      <sheetName val="Lamp.Meth"/>
      <sheetName val="Inti (2)"/>
      <sheetName val="CUR"/>
      <sheetName val="sAHAM"/>
      <sheetName val="Peta"/>
      <sheetName val="KOP"/>
      <sheetName val="cov.2"/>
      <sheetName val="Person"/>
      <sheetName val="Daf.Alat"/>
      <sheetName val="SCHE (2)"/>
      <sheetName val="Aneq"/>
      <sheetName val="Scraping (approac)"/>
    </sheetNames>
    <sheetDataSet>
      <sheetData sheetId="0" refreshError="1"/>
      <sheetData sheetId="1" refreshError="1"/>
      <sheetData sheetId="2" refreshError="1"/>
      <sheetData sheetId="3" refreshError="1">
        <row r="26">
          <cell r="C26">
            <v>24</v>
          </cell>
        </row>
        <row r="28">
          <cell r="C28">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ISCLAIMER"/>
      <sheetName val="Rekap"/>
      <sheetName val="MAJOR"/>
      <sheetName val="%"/>
      <sheetName val="Peta Quarry"/>
      <sheetName val="Mobilisasi"/>
      <sheetName val="Lalu Lintas"/>
      <sheetName val="Jembatan Sementara"/>
      <sheetName val="Informasi"/>
      <sheetName val="Analisa K3"/>
      <sheetName val="4-Basic Price"/>
      <sheetName val="4-Analisa Quarry"/>
      <sheetName val="4-Formulir harga bahan"/>
      <sheetName val="5-ALAT(1)"/>
      <sheetName val="5-ALAT(2)"/>
      <sheetName val="Agg Halus &amp; Kasar"/>
      <sheetName val="Agg A"/>
      <sheetName val="Agg B"/>
      <sheetName val="Agg C"/>
      <sheetName val="Agg  CBR 60"/>
      <sheetName val="D1"/>
      <sheetName val="Perhitungan Mobilisasi Alat"/>
      <sheetName val="D3"/>
      <sheetName val="D2"/>
      <sheetName val="D4"/>
      <sheetName val="D5(1)"/>
      <sheetName val="D5(2)"/>
      <sheetName val="D6"/>
      <sheetName val="D7(1)"/>
      <sheetName val="BOQ"/>
      <sheetName val="D7(2)"/>
      <sheetName val="D7(3)"/>
      <sheetName val="D8(1)"/>
      <sheetName val="D8(2)"/>
      <sheetName val="D9"/>
      <sheetName val="D10 LS-Rutin"/>
      <sheetName val="D10 Kuantitas"/>
      <sheetName val="D10 Analisa HSP"/>
      <sheetName val="SK.10"/>
    </sheetNames>
    <sheetDataSet>
      <sheetData sheetId="0"/>
      <sheetData sheetId="1"/>
      <sheetData sheetId="2"/>
      <sheetData sheetId="3"/>
      <sheetData sheetId="4"/>
      <sheetData sheetId="5"/>
      <sheetData sheetId="6"/>
      <sheetData sheetId="7"/>
      <sheetData sheetId="8"/>
      <sheetData sheetId="9"/>
      <sheetData sheetId="10"/>
      <sheetData sheetId="11">
        <row r="53">
          <cell r="F53">
            <v>152843.23978987287</v>
          </cell>
        </row>
      </sheetData>
      <sheetData sheetId="12"/>
      <sheetData sheetId="13"/>
      <sheetData sheetId="14">
        <row r="9">
          <cell r="AW9">
            <v>128282.54143904588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498">
          <cell r="P498" t="str">
            <v>Kg</v>
          </cell>
        </row>
      </sheetData>
      <sheetData sheetId="28"/>
      <sheetData sheetId="29"/>
      <sheetData sheetId="30">
        <row r="15">
          <cell r="A15">
            <v>0</v>
          </cell>
          <cell r="B15">
            <v>0</v>
          </cell>
          <cell r="C15" t="str">
            <v>DIVISI 1. UMUM</v>
          </cell>
          <cell r="D15">
            <v>0</v>
          </cell>
          <cell r="E15">
            <v>0</v>
          </cell>
          <cell r="F15">
            <v>0</v>
          </cell>
          <cell r="G15">
            <v>0</v>
          </cell>
        </row>
        <row r="16">
          <cell r="A16" t="str">
            <v>1.2</v>
          </cell>
          <cell r="B16" t="str">
            <v>LS</v>
          </cell>
          <cell r="C16" t="str">
            <v>Mobilisasi</v>
          </cell>
          <cell r="D16" t="str">
            <v>LS</v>
          </cell>
          <cell r="E16">
            <v>1</v>
          </cell>
          <cell r="F16">
            <v>1275940000</v>
          </cell>
          <cell r="G16">
            <v>1275940000</v>
          </cell>
        </row>
        <row r="17">
          <cell r="A17" t="str">
            <v>1.8.(1)</v>
          </cell>
          <cell r="B17" t="str">
            <v>LS</v>
          </cell>
          <cell r="C17" t="str">
            <v xml:space="preserve">Manajemen dan Keselamatan Lalu Lintas </v>
          </cell>
          <cell r="D17" t="str">
            <v>LS</v>
          </cell>
          <cell r="E17">
            <v>1</v>
          </cell>
          <cell r="F17">
            <v>175830000</v>
          </cell>
          <cell r="G17">
            <v>175830000</v>
          </cell>
        </row>
        <row r="18">
          <cell r="A18" t="str">
            <v>1.8.(2)</v>
          </cell>
          <cell r="B18" t="str">
            <v>LS</v>
          </cell>
          <cell r="C18" t="str">
            <v>Jembatan Sementara</v>
          </cell>
          <cell r="D18" t="str">
            <v>LS</v>
          </cell>
          <cell r="E18">
            <v>1</v>
          </cell>
          <cell r="F18">
            <v>175830000</v>
          </cell>
          <cell r="G18">
            <v>175830000</v>
          </cell>
        </row>
        <row r="19">
          <cell r="A19" t="str">
            <v>1.17</v>
          </cell>
          <cell r="B19" t="str">
            <v>LS</v>
          </cell>
          <cell r="C19" t="str">
            <v>Pengamanan Lingkungan Hidup</v>
          </cell>
          <cell r="D19" t="str">
            <v>LS</v>
          </cell>
          <cell r="E19">
            <v>1</v>
          </cell>
          <cell r="F19">
            <v>175830000</v>
          </cell>
          <cell r="G19">
            <v>175830000</v>
          </cell>
        </row>
        <row r="20">
          <cell r="A20" t="str">
            <v>1.20.(1)</v>
          </cell>
          <cell r="B20" t="str">
            <v>M1</v>
          </cell>
          <cell r="C20" t="str">
            <v xml:space="preserve">Pengeboran, termasuk SPT dan Laporan </v>
          </cell>
          <cell r="D20" t="str">
            <v>M1</v>
          </cell>
          <cell r="E20">
            <v>1</v>
          </cell>
          <cell r="F20">
            <v>508750</v>
          </cell>
          <cell r="G20">
            <v>508750</v>
          </cell>
        </row>
        <row r="21">
          <cell r="A21" t="str">
            <v>1.20.(2)</v>
          </cell>
          <cell r="B21" t="str">
            <v>M1</v>
          </cell>
          <cell r="C21" t="str">
            <v>Sondir termasuk Laporan</v>
          </cell>
          <cell r="D21" t="str">
            <v>M1</v>
          </cell>
          <cell r="E21">
            <v>1</v>
          </cell>
          <cell r="F21">
            <v>257583.33333333334</v>
          </cell>
          <cell r="G21">
            <v>257583.33333333334</v>
          </cell>
        </row>
        <row r="22">
          <cell r="A22">
            <v>1.21</v>
          </cell>
          <cell r="B22" t="str">
            <v>LS</v>
          </cell>
          <cell r="C22" t="str">
            <v xml:space="preserve">Manajemen Mutu </v>
          </cell>
          <cell r="D22" t="str">
            <v>LS</v>
          </cell>
          <cell r="E22">
            <v>1</v>
          </cell>
          <cell r="F22">
            <v>540400000</v>
          </cell>
          <cell r="G22">
            <v>540400000</v>
          </cell>
        </row>
        <row r="23">
          <cell r="A23">
            <v>0</v>
          </cell>
          <cell r="B23">
            <v>0</v>
          </cell>
          <cell r="C23">
            <v>0</v>
          </cell>
          <cell r="D23">
            <v>0</v>
          </cell>
          <cell r="E23">
            <v>0</v>
          </cell>
          <cell r="F23">
            <v>0</v>
          </cell>
          <cell r="G23">
            <v>0</v>
          </cell>
        </row>
        <row r="24">
          <cell r="A24">
            <v>0</v>
          </cell>
          <cell r="B24">
            <v>0</v>
          </cell>
          <cell r="C24">
            <v>0</v>
          </cell>
          <cell r="D24">
            <v>0</v>
          </cell>
          <cell r="E24">
            <v>0</v>
          </cell>
          <cell r="F24">
            <v>0</v>
          </cell>
          <cell r="G24">
            <v>0</v>
          </cell>
        </row>
        <row r="25">
          <cell r="A25">
            <v>0</v>
          </cell>
          <cell r="B25">
            <v>0</v>
          </cell>
          <cell r="C25" t="str">
            <v>Jumlah Harga Pekerjaan DIVISI 1  (masuk pada Rekapitulasi Perkiraan Harga Pekerjaan)</v>
          </cell>
          <cell r="D25">
            <v>0</v>
          </cell>
          <cell r="E25">
            <v>0</v>
          </cell>
          <cell r="F25">
            <v>0</v>
          </cell>
          <cell r="G25">
            <v>2344596333.333333</v>
          </cell>
        </row>
        <row r="26">
          <cell r="A26">
            <v>0</v>
          </cell>
          <cell r="B26">
            <v>0</v>
          </cell>
          <cell r="C26">
            <v>0</v>
          </cell>
          <cell r="D26">
            <v>0</v>
          </cell>
          <cell r="E26">
            <v>0</v>
          </cell>
          <cell r="F26">
            <v>0</v>
          </cell>
          <cell r="G26">
            <v>0</v>
          </cell>
        </row>
        <row r="27">
          <cell r="A27">
            <v>0</v>
          </cell>
          <cell r="B27">
            <v>0</v>
          </cell>
          <cell r="C27">
            <v>0</v>
          </cell>
          <cell r="D27">
            <v>0</v>
          </cell>
          <cell r="E27">
            <v>0</v>
          </cell>
          <cell r="F27">
            <v>0</v>
          </cell>
          <cell r="G27">
            <v>0</v>
          </cell>
        </row>
        <row r="28">
          <cell r="A28">
            <v>0</v>
          </cell>
          <cell r="B28">
            <v>0</v>
          </cell>
          <cell r="C28" t="str">
            <v>DIVISI 2. DRAINASE</v>
          </cell>
          <cell r="D28">
            <v>0</v>
          </cell>
          <cell r="E28">
            <v>0</v>
          </cell>
          <cell r="F28">
            <v>0</v>
          </cell>
          <cell r="G28">
            <v>0</v>
          </cell>
        </row>
        <row r="29">
          <cell r="A29" t="str">
            <v>2.1.(1)</v>
          </cell>
          <cell r="B29" t="str">
            <v>M3</v>
          </cell>
          <cell r="C29" t="str">
            <v>Galian untuk Selokan Drainase dan Saluran Air</v>
          </cell>
          <cell r="D29" t="str">
            <v>M3</v>
          </cell>
          <cell r="E29">
            <v>50</v>
          </cell>
          <cell r="F29">
            <v>24684.85</v>
          </cell>
          <cell r="G29">
            <v>1234242.5</v>
          </cell>
        </row>
        <row r="30">
          <cell r="A30" t="str">
            <v>2.2.(1)</v>
          </cell>
          <cell r="B30" t="str">
            <v>M3</v>
          </cell>
          <cell r="C30" t="str">
            <v>Pasangan Batu dengan Mortar</v>
          </cell>
          <cell r="D30" t="str">
            <v>M3</v>
          </cell>
          <cell r="E30">
            <v>1292.6500000000001</v>
          </cell>
          <cell r="F30">
            <v>379480.45</v>
          </cell>
          <cell r="G30">
            <v>490535403.69250005</v>
          </cell>
        </row>
        <row r="31">
          <cell r="A31" t="str">
            <v>2.3.(1)</v>
          </cell>
          <cell r="B31" t="str">
            <v>M1</v>
          </cell>
          <cell r="C31" t="str">
            <v>Gorong-gorong Pipa Beton Bertulang, diameter dalam 35 - 45 cm</v>
          </cell>
          <cell r="D31" t="str">
            <v>M1</v>
          </cell>
          <cell r="E31">
            <v>1</v>
          </cell>
          <cell r="F31">
            <v>416300.73814724409</v>
          </cell>
          <cell r="G31">
            <v>416300.73814724409</v>
          </cell>
        </row>
        <row r="32">
          <cell r="A32" t="str">
            <v>2.3.(2)</v>
          </cell>
          <cell r="B32" t="str">
            <v>M1</v>
          </cell>
          <cell r="C32" t="str">
            <v>Gorong-gorong Pipa Beton Bertulang, diameter 55 - 65 cm</v>
          </cell>
          <cell r="D32" t="str">
            <v>M1</v>
          </cell>
          <cell r="E32">
            <v>2265.5</v>
          </cell>
          <cell r="F32">
            <v>611073.05706004694</v>
          </cell>
          <cell r="G32">
            <v>1384386010.7695363</v>
          </cell>
        </row>
        <row r="33">
          <cell r="A33" t="str">
            <v>2.3.(3)</v>
          </cell>
          <cell r="B33" t="str">
            <v>M1</v>
          </cell>
          <cell r="C33" t="str">
            <v>Gorong-gorong Pipa Beton Bertulang, diameter dalam 75 - 85 cm</v>
          </cell>
          <cell r="D33" t="str">
            <v>M1</v>
          </cell>
          <cell r="E33">
            <v>1</v>
          </cell>
          <cell r="F33">
            <v>1162248.8507360581</v>
          </cell>
          <cell r="G33">
            <v>1162248.8507360581</v>
          </cell>
        </row>
        <row r="34">
          <cell r="A34" t="str">
            <v>2.3.(4)</v>
          </cell>
          <cell r="B34" t="str">
            <v>M1</v>
          </cell>
          <cell r="C34" t="str">
            <v>Gorong-gorong Pipa Beton Bertulang, diameter dalam 95 - 105 cm</v>
          </cell>
          <cell r="D34" t="str">
            <v>M1</v>
          </cell>
          <cell r="E34">
            <v>1</v>
          </cell>
          <cell r="F34">
            <v>1459874.0379796922</v>
          </cell>
          <cell r="G34">
            <v>1459874.0379796922</v>
          </cell>
        </row>
        <row r="35">
          <cell r="A35" t="str">
            <v>2.3.(5)</v>
          </cell>
          <cell r="B35" t="str">
            <v>Ton</v>
          </cell>
          <cell r="C35" t="str">
            <v>Gorong2 Pipa Baja Bergelombang</v>
          </cell>
          <cell r="D35" t="str">
            <v>Ton</v>
          </cell>
          <cell r="E35">
            <v>1</v>
          </cell>
          <cell r="F35">
            <v>17599611.207659867</v>
          </cell>
          <cell r="G35">
            <v>17599611.207659867</v>
          </cell>
        </row>
        <row r="36">
          <cell r="A36" t="str">
            <v>2.3.(6)</v>
          </cell>
          <cell r="B36" t="str">
            <v>M1</v>
          </cell>
          <cell r="C36" t="str">
            <v>Gorong-gorong Pipa Beton Tanpa Tulangan diameter dalam 20 cm</v>
          </cell>
          <cell r="D36" t="str">
            <v>M1</v>
          </cell>
          <cell r="E36">
            <v>2344</v>
          </cell>
          <cell r="F36">
            <v>123364.12708248262</v>
          </cell>
          <cell r="G36">
            <v>289165513.88133925</v>
          </cell>
        </row>
        <row r="37">
          <cell r="A37" t="str">
            <v>2.3.(7)</v>
          </cell>
          <cell r="B37" t="str">
            <v>M1</v>
          </cell>
          <cell r="C37" t="str">
            <v>Gorong-gorong Pipa Beton Tanpa Tulangan diameter dalam 25 cm</v>
          </cell>
          <cell r="D37" t="str">
            <v>M1</v>
          </cell>
          <cell r="E37">
            <v>625</v>
          </cell>
          <cell r="F37">
            <v>133005.45524251313</v>
          </cell>
          <cell r="G37">
            <v>83128409.526570708</v>
          </cell>
        </row>
        <row r="38">
          <cell r="A38" t="str">
            <v>2.3.(8)</v>
          </cell>
          <cell r="B38" t="str">
            <v>M1</v>
          </cell>
          <cell r="C38" t="str">
            <v>Gorong-gorong Pipa Beton Tanpa Tulangan diameter dalam 30 cm</v>
          </cell>
          <cell r="D38" t="str">
            <v>M1</v>
          </cell>
          <cell r="E38">
            <v>1</v>
          </cell>
          <cell r="F38">
            <v>142721.37101038644</v>
          </cell>
          <cell r="G38">
            <v>142721.37101038644</v>
          </cell>
        </row>
        <row r="39">
          <cell r="A39" t="str">
            <v>2.3.(9)</v>
          </cell>
          <cell r="B39" t="str">
            <v>M1</v>
          </cell>
          <cell r="C39" t="str">
            <v>Saluran berbentuk U Tipe DS 1</v>
          </cell>
          <cell r="D39" t="str">
            <v>M1</v>
          </cell>
          <cell r="E39">
            <v>1</v>
          </cell>
          <cell r="F39">
            <v>316498</v>
          </cell>
          <cell r="G39">
            <v>316498</v>
          </cell>
        </row>
        <row r="40">
          <cell r="A40" t="str">
            <v>2.3.(10)</v>
          </cell>
          <cell r="B40" t="str">
            <v>M1</v>
          </cell>
          <cell r="C40" t="str">
            <v>Saluran berbentuk U Tipe DS 2</v>
          </cell>
          <cell r="D40" t="str">
            <v>M1</v>
          </cell>
          <cell r="E40">
            <v>1</v>
          </cell>
          <cell r="F40">
            <v>369248</v>
          </cell>
          <cell r="G40">
            <v>369248</v>
          </cell>
        </row>
        <row r="41">
          <cell r="A41" t="str">
            <v>2.3.(11)</v>
          </cell>
          <cell r="B41" t="str">
            <v>M1</v>
          </cell>
          <cell r="C41" t="str">
            <v>Saluran berbentuk U Tipe DS 3</v>
          </cell>
          <cell r="D41" t="str">
            <v>M1</v>
          </cell>
          <cell r="E41">
            <v>1</v>
          </cell>
          <cell r="F41">
            <v>443097</v>
          </cell>
          <cell r="G41">
            <v>443097</v>
          </cell>
        </row>
        <row r="42">
          <cell r="A42" t="str">
            <v>2.3.(12)</v>
          </cell>
          <cell r="B42" t="str">
            <v>M3</v>
          </cell>
          <cell r="C42" t="str">
            <v>Beton K250 (fc’ 20) untuk struktur drainase beton minor</v>
          </cell>
          <cell r="D42" t="str">
            <v>M3</v>
          </cell>
          <cell r="E42">
            <v>1</v>
          </cell>
          <cell r="F42">
            <v>1107577.9331012152</v>
          </cell>
          <cell r="G42">
            <v>1107577.9331012152</v>
          </cell>
        </row>
        <row r="43">
          <cell r="A43" t="str">
            <v>2.3.(13)</v>
          </cell>
          <cell r="B43" t="str">
            <v>Kg</v>
          </cell>
          <cell r="C43" t="str">
            <v>Baja Tulangan untuk struktur drainase beton minor</v>
          </cell>
          <cell r="D43" t="str">
            <v>Kg</v>
          </cell>
          <cell r="E43">
            <v>1</v>
          </cell>
          <cell r="F43">
            <v>11566.5</v>
          </cell>
          <cell r="G43">
            <v>11566.5</v>
          </cell>
        </row>
        <row r="44">
          <cell r="A44" t="str">
            <v>2.3.(14)</v>
          </cell>
          <cell r="B44" t="str">
            <v>M3</v>
          </cell>
          <cell r="C44" t="str">
            <v xml:space="preserve">Pasangan Batu tanpa Adukan (Aanstamping) </v>
          </cell>
          <cell r="D44" t="str">
            <v>M3</v>
          </cell>
          <cell r="E44">
            <v>1</v>
          </cell>
          <cell r="F44">
            <v>241224.5</v>
          </cell>
          <cell r="G44">
            <v>241224.5</v>
          </cell>
        </row>
        <row r="45">
          <cell r="A45" t="str">
            <v>2.4.(1)</v>
          </cell>
          <cell r="B45" t="str">
            <v>M3</v>
          </cell>
          <cell r="C45" t="str">
            <v>Bahan Porous untuk Bahan Penyaring (Filter)</v>
          </cell>
          <cell r="D45" t="str">
            <v>M3</v>
          </cell>
          <cell r="E45">
            <v>448.5</v>
          </cell>
          <cell r="F45">
            <v>205023.33656683294</v>
          </cell>
          <cell r="G45">
            <v>91952966.450224578</v>
          </cell>
        </row>
        <row r="46">
          <cell r="A46" t="str">
            <v>2.4.(2)</v>
          </cell>
          <cell r="B46" t="str">
            <v>M2</v>
          </cell>
          <cell r="C46" t="str">
            <v>Anyaman Filter Plastik</v>
          </cell>
          <cell r="D46" t="str">
            <v>M2</v>
          </cell>
          <cell r="E46">
            <v>1345.5</v>
          </cell>
          <cell r="F46">
            <v>30072.5</v>
          </cell>
          <cell r="G46">
            <v>40462548.75</v>
          </cell>
        </row>
        <row r="47">
          <cell r="A47" t="str">
            <v>2.4.(3)</v>
          </cell>
          <cell r="B47" t="str">
            <v>M1</v>
          </cell>
          <cell r="C47" t="str">
            <v xml:space="preserve">Pipa Berlubang Banyak (Perforated Pipe) untuk Pekerjaan Drainase Bawah Permukaan </v>
          </cell>
          <cell r="D47" t="str">
            <v>M1</v>
          </cell>
          <cell r="E47">
            <v>1</v>
          </cell>
          <cell r="F47">
            <v>73313.31</v>
          </cell>
          <cell r="G47">
            <v>73313.31</v>
          </cell>
        </row>
        <row r="48">
          <cell r="A48">
            <v>0</v>
          </cell>
          <cell r="B48">
            <v>0</v>
          </cell>
          <cell r="C48">
            <v>0</v>
          </cell>
          <cell r="D48">
            <v>0</v>
          </cell>
          <cell r="E48">
            <v>0</v>
          </cell>
          <cell r="F48">
            <v>0</v>
          </cell>
          <cell r="G48">
            <v>0</v>
          </cell>
        </row>
        <row r="49">
          <cell r="A49">
            <v>0</v>
          </cell>
          <cell r="B49">
            <v>0</v>
          </cell>
          <cell r="C49">
            <v>0</v>
          </cell>
          <cell r="D49">
            <v>0</v>
          </cell>
          <cell r="E49">
            <v>0</v>
          </cell>
          <cell r="F49">
            <v>0</v>
          </cell>
          <cell r="G49">
            <v>0</v>
          </cell>
        </row>
        <row r="50">
          <cell r="A50">
            <v>0</v>
          </cell>
          <cell r="B50" t="str">
            <v>Jumlah Harga Pekerjaan DIVISI 2  (masuk pada Rekapitulasi Perkiraan Harga Pekerjaan)</v>
          </cell>
          <cell r="C50">
            <v>0</v>
          </cell>
          <cell r="D50">
            <v>0</v>
          </cell>
          <cell r="E50">
            <v>0</v>
          </cell>
          <cell r="F50">
            <v>0</v>
          </cell>
          <cell r="G50">
            <v>2404208377.018805</v>
          </cell>
        </row>
        <row r="51">
          <cell r="A51">
            <v>0</v>
          </cell>
          <cell r="B51">
            <v>0</v>
          </cell>
          <cell r="C51">
            <v>0</v>
          </cell>
          <cell r="D51">
            <v>0</v>
          </cell>
          <cell r="E51">
            <v>0</v>
          </cell>
          <cell r="F51">
            <v>0</v>
          </cell>
          <cell r="G51">
            <v>0</v>
          </cell>
        </row>
        <row r="52">
          <cell r="A52">
            <v>0</v>
          </cell>
          <cell r="B52">
            <v>0</v>
          </cell>
          <cell r="C52">
            <v>0</v>
          </cell>
          <cell r="D52">
            <v>0</v>
          </cell>
          <cell r="E52">
            <v>0</v>
          </cell>
          <cell r="F52">
            <v>0</v>
          </cell>
          <cell r="G52">
            <v>0</v>
          </cell>
        </row>
        <row r="53">
          <cell r="A53">
            <v>0</v>
          </cell>
          <cell r="B53">
            <v>0</v>
          </cell>
          <cell r="C53" t="str">
            <v>DIVISI  3.  PEKERJAAN  TANAH</v>
          </cell>
          <cell r="D53">
            <v>0</v>
          </cell>
          <cell r="E53">
            <v>0</v>
          </cell>
          <cell r="F53">
            <v>0</v>
          </cell>
          <cell r="G53">
            <v>0</v>
          </cell>
        </row>
        <row r="54">
          <cell r="A54" t="str">
            <v>3.1.(1a)</v>
          </cell>
          <cell r="B54" t="str">
            <v>M3</v>
          </cell>
          <cell r="C54" t="str">
            <v>Galian Biasa</v>
          </cell>
          <cell r="D54" t="str">
            <v>M3</v>
          </cell>
          <cell r="E54">
            <v>4685.6400000000003</v>
          </cell>
          <cell r="F54">
            <v>53198.86</v>
          </cell>
          <cell r="G54">
            <v>249270706.37040001</v>
          </cell>
        </row>
        <row r="55">
          <cell r="A55" t="str">
            <v>3.1.(1b)</v>
          </cell>
          <cell r="B55" t="str">
            <v>M3</v>
          </cell>
          <cell r="C55" t="str">
            <v>Galian Cadas Muda</v>
          </cell>
          <cell r="D55" t="str">
            <v>M3</v>
          </cell>
          <cell r="E55">
            <v>23422</v>
          </cell>
          <cell r="F55">
            <v>156251.89000000001</v>
          </cell>
          <cell r="G55">
            <v>3659731767.5800004</v>
          </cell>
        </row>
        <row r="56">
          <cell r="A56" t="str">
            <v>3.1.(2)</v>
          </cell>
          <cell r="B56" t="str">
            <v>M3</v>
          </cell>
          <cell r="C56" t="str">
            <v>Galian Batu</v>
          </cell>
          <cell r="D56" t="str">
            <v>M3</v>
          </cell>
          <cell r="E56">
            <v>1</v>
          </cell>
          <cell r="F56">
            <v>156251.89000000001</v>
          </cell>
          <cell r="G56">
            <v>156251.89000000001</v>
          </cell>
        </row>
        <row r="57">
          <cell r="A57" t="str">
            <v>3.1.(3)</v>
          </cell>
          <cell r="B57" t="str">
            <v>M3</v>
          </cell>
          <cell r="C57" t="str">
            <v>Galian Struktur dengan kedalaman 0 - 2 meter</v>
          </cell>
          <cell r="D57" t="str">
            <v>M3</v>
          </cell>
          <cell r="E57">
            <v>2501.7600000000002</v>
          </cell>
          <cell r="F57">
            <v>5423.77</v>
          </cell>
          <cell r="G57">
            <v>13568970.835200002</v>
          </cell>
        </row>
        <row r="58">
          <cell r="A58" t="str">
            <v>3.1.(4)</v>
          </cell>
          <cell r="B58" t="str">
            <v>M3</v>
          </cell>
          <cell r="C58" t="str">
            <v>Galian Struktur dengan kedalaman 2 - 4 meter</v>
          </cell>
          <cell r="D58" t="str">
            <v>M3</v>
          </cell>
          <cell r="E58">
            <v>2107.58</v>
          </cell>
          <cell r="F58">
            <v>437337.98</v>
          </cell>
          <cell r="G58">
            <v>921724779.88839996</v>
          </cell>
        </row>
        <row r="59">
          <cell r="A59" t="str">
            <v>3.1.(5)</v>
          </cell>
          <cell r="B59" t="str">
            <v>M3</v>
          </cell>
          <cell r="C59" t="str">
            <v>Galian Struktur dengan kedalaman 4 - 6 meter</v>
          </cell>
          <cell r="D59" t="str">
            <v>M3</v>
          </cell>
          <cell r="E59">
            <v>1</v>
          </cell>
          <cell r="F59">
            <v>438857.68</v>
          </cell>
          <cell r="G59">
            <v>438857.68</v>
          </cell>
        </row>
        <row r="60">
          <cell r="A60" t="str">
            <v>3.1.(6)</v>
          </cell>
          <cell r="B60" t="str">
            <v>M3</v>
          </cell>
          <cell r="C60" t="str">
            <v>Galian Perkerasan Beraspal dengan Cold Milling Machine</v>
          </cell>
          <cell r="D60" t="str">
            <v>M3</v>
          </cell>
          <cell r="E60">
            <v>1</v>
          </cell>
          <cell r="F60">
            <v>91725.78</v>
          </cell>
          <cell r="G60">
            <v>91725.78</v>
          </cell>
        </row>
        <row r="61">
          <cell r="A61" t="str">
            <v>3.1.(7)</v>
          </cell>
          <cell r="B61" t="str">
            <v>M3</v>
          </cell>
          <cell r="C61" t="str">
            <v>Galian Perkerasan Beraspal tanpa Cold Milling Machine</v>
          </cell>
          <cell r="D61" t="str">
            <v>M3</v>
          </cell>
          <cell r="E61">
            <v>320</v>
          </cell>
          <cell r="F61">
            <v>491938.05</v>
          </cell>
          <cell r="G61">
            <v>157420176</v>
          </cell>
        </row>
        <row r="62">
          <cell r="A62" t="str">
            <v>3.1.(8)</v>
          </cell>
          <cell r="B62" t="str">
            <v>M3</v>
          </cell>
          <cell r="C62" t="str">
            <v>Galian Perkerasan Berbutir</v>
          </cell>
          <cell r="D62" t="str">
            <v>M3</v>
          </cell>
          <cell r="E62">
            <v>1</v>
          </cell>
          <cell r="F62">
            <v>87402.4</v>
          </cell>
          <cell r="G62">
            <v>87402.4</v>
          </cell>
        </row>
        <row r="63">
          <cell r="A63" t="str">
            <v>3.1.(9).</v>
          </cell>
          <cell r="B63" t="str">
            <v>M3</v>
          </cell>
          <cell r="C63" t="str">
            <v>Galian Perkerasan Beton</v>
          </cell>
          <cell r="D63" t="str">
            <v>M3</v>
          </cell>
          <cell r="E63">
            <v>13</v>
          </cell>
          <cell r="F63">
            <v>102012.31</v>
          </cell>
          <cell r="G63">
            <v>1326160.03</v>
          </cell>
        </row>
        <row r="64">
          <cell r="A64" t="str">
            <v>3.2.(1)</v>
          </cell>
          <cell r="B64" t="str">
            <v>M3</v>
          </cell>
          <cell r="C64" t="str">
            <v>Timbunan Biasa</v>
          </cell>
          <cell r="D64" t="str">
            <v>M3</v>
          </cell>
          <cell r="E64">
            <v>440</v>
          </cell>
          <cell r="F64">
            <v>117391.81</v>
          </cell>
          <cell r="G64">
            <v>51652396.399999999</v>
          </cell>
        </row>
        <row r="65">
          <cell r="A65" t="str">
            <v>3.2.(2)</v>
          </cell>
          <cell r="B65" t="str">
            <v>M3</v>
          </cell>
          <cell r="C65" t="str">
            <v>Timbunan Pilihan</v>
          </cell>
          <cell r="D65" t="str">
            <v>M3</v>
          </cell>
          <cell r="E65">
            <v>8566.67</v>
          </cell>
          <cell r="F65">
            <v>150056.18</v>
          </cell>
          <cell r="G65">
            <v>1285481775.5205998</v>
          </cell>
        </row>
        <row r="66">
          <cell r="A66" t="str">
            <v>3.2.(3)</v>
          </cell>
          <cell r="B66" t="str">
            <v>M3</v>
          </cell>
          <cell r="C66" t="str">
            <v>Timbunan Pilihan Berbutir (diukur diatas bak truk)</v>
          </cell>
          <cell r="D66" t="str">
            <v>M3</v>
          </cell>
          <cell r="E66">
            <v>1</v>
          </cell>
          <cell r="F66">
            <v>131924.26</v>
          </cell>
          <cell r="G66">
            <v>131924.26</v>
          </cell>
        </row>
        <row r="67">
          <cell r="A67" t="str">
            <v>3.3.(1)</v>
          </cell>
          <cell r="B67" t="str">
            <v>M2</v>
          </cell>
          <cell r="C67" t="str">
            <v>Penyiapan Badan Jalan</v>
          </cell>
          <cell r="D67" t="str">
            <v>M2</v>
          </cell>
          <cell r="E67">
            <v>11714</v>
          </cell>
          <cell r="F67">
            <v>220.05</v>
          </cell>
          <cell r="G67">
            <v>2577665.7000000002</v>
          </cell>
        </row>
        <row r="68">
          <cell r="A68" t="str">
            <v>3.4.(1)</v>
          </cell>
          <cell r="B68" t="str">
            <v>M2</v>
          </cell>
          <cell r="C68" t="str">
            <v xml:space="preserve">Pembersihan dan Pengupasan Lahan </v>
          </cell>
          <cell r="D68" t="str">
            <v>M2</v>
          </cell>
          <cell r="E68">
            <v>4000</v>
          </cell>
          <cell r="F68">
            <v>28988.95</v>
          </cell>
          <cell r="G68">
            <v>115955800</v>
          </cell>
        </row>
        <row r="69">
          <cell r="A69" t="str">
            <v>3.4.(2)</v>
          </cell>
          <cell r="B69" t="str">
            <v>Buah</v>
          </cell>
          <cell r="C69" t="str">
            <v>Pemotongan Pohon Pilihan diameter 15 – 30 cm</v>
          </cell>
          <cell r="D69" t="str">
            <v>Buah</v>
          </cell>
          <cell r="E69">
            <v>12</v>
          </cell>
          <cell r="F69">
            <v>93863.11</v>
          </cell>
          <cell r="G69">
            <v>1126357.32</v>
          </cell>
        </row>
        <row r="70">
          <cell r="A70" t="str">
            <v>3.4.(3)</v>
          </cell>
          <cell r="B70" t="str">
            <v>Buah</v>
          </cell>
          <cell r="C70" t="str">
            <v>Pemotongan Pohon Pilihan diameter 30 – 50 cm</v>
          </cell>
          <cell r="D70" t="str">
            <v>Buah</v>
          </cell>
          <cell r="E70">
            <v>56</v>
          </cell>
          <cell r="F70">
            <v>122653.42</v>
          </cell>
          <cell r="G70">
            <v>6868591.5199999996</v>
          </cell>
        </row>
        <row r="71">
          <cell r="A71" t="str">
            <v>3.4.(4)</v>
          </cell>
          <cell r="B71" t="str">
            <v>Buah</v>
          </cell>
          <cell r="C71" t="str">
            <v>Pemotongan Pohon Pilihan diameter 50 – 75 cm</v>
          </cell>
          <cell r="D71" t="str">
            <v>Buah</v>
          </cell>
          <cell r="E71">
            <v>1</v>
          </cell>
          <cell r="F71">
            <v>180464.03</v>
          </cell>
          <cell r="G71">
            <v>180464.03</v>
          </cell>
        </row>
        <row r="72">
          <cell r="A72" t="str">
            <v>3.4.(5)</v>
          </cell>
          <cell r="B72" t="str">
            <v>Buah</v>
          </cell>
          <cell r="C72" t="str">
            <v>Pemotongan Pohon Pilihan diameter &gt; 75 cm</v>
          </cell>
          <cell r="D72" t="str">
            <v>Buah</v>
          </cell>
          <cell r="E72">
            <v>1</v>
          </cell>
          <cell r="F72">
            <v>363247.29</v>
          </cell>
          <cell r="G72">
            <v>363247.29</v>
          </cell>
        </row>
        <row r="73">
          <cell r="A73">
            <v>0</v>
          </cell>
          <cell r="B73">
            <v>0</v>
          </cell>
          <cell r="C73">
            <v>0</v>
          </cell>
          <cell r="D73">
            <v>0</v>
          </cell>
          <cell r="E73">
            <v>0</v>
          </cell>
          <cell r="F73">
            <v>0</v>
          </cell>
          <cell r="G73">
            <v>0</v>
          </cell>
        </row>
        <row r="74">
          <cell r="A74">
            <v>0</v>
          </cell>
          <cell r="B74">
            <v>0</v>
          </cell>
          <cell r="C74">
            <v>0</v>
          </cell>
          <cell r="D74">
            <v>0</v>
          </cell>
          <cell r="E74">
            <v>0</v>
          </cell>
          <cell r="F74">
            <v>0</v>
          </cell>
          <cell r="G74">
            <v>0</v>
          </cell>
        </row>
        <row r="75">
          <cell r="A75">
            <v>0</v>
          </cell>
          <cell r="B75" t="str">
            <v>Jumlah Harga Pekerjaan DIVISI 3  (masuk pada Rekapitulasi Perkiraan Harga Pekerjaan)</v>
          </cell>
          <cell r="C75">
            <v>0</v>
          </cell>
          <cell r="D75">
            <v>0</v>
          </cell>
          <cell r="E75">
            <v>0</v>
          </cell>
          <cell r="F75">
            <v>0</v>
          </cell>
          <cell r="G75">
            <v>6468155020.4945993</v>
          </cell>
        </row>
        <row r="76">
          <cell r="A76">
            <v>0</v>
          </cell>
          <cell r="B76">
            <v>0</v>
          </cell>
          <cell r="C76">
            <v>0</v>
          </cell>
          <cell r="D76">
            <v>0</v>
          </cell>
          <cell r="E76">
            <v>0</v>
          </cell>
          <cell r="F76">
            <v>0</v>
          </cell>
          <cell r="G76">
            <v>0</v>
          </cell>
        </row>
        <row r="77">
          <cell r="A77">
            <v>0</v>
          </cell>
          <cell r="B77">
            <v>0</v>
          </cell>
          <cell r="C77">
            <v>0</v>
          </cell>
          <cell r="D77">
            <v>0</v>
          </cell>
          <cell r="E77">
            <v>0</v>
          </cell>
          <cell r="F77">
            <v>0</v>
          </cell>
          <cell r="G77">
            <v>0</v>
          </cell>
        </row>
        <row r="78">
          <cell r="A78">
            <v>0</v>
          </cell>
          <cell r="B78">
            <v>0</v>
          </cell>
          <cell r="C78" t="str">
            <v>DIVISI  4.  PELEBARAN PERKERASAN DAN BAHU JALAN</v>
          </cell>
          <cell r="D78">
            <v>0</v>
          </cell>
          <cell r="E78">
            <v>0</v>
          </cell>
          <cell r="F78">
            <v>0</v>
          </cell>
          <cell r="G78">
            <v>0</v>
          </cell>
        </row>
        <row r="79">
          <cell r="A79" t="str">
            <v>4.2.(1)</v>
          </cell>
          <cell r="B79" t="str">
            <v>M3</v>
          </cell>
          <cell r="C79" t="str">
            <v>Lapis Pondasi Agregat Kelas A</v>
          </cell>
          <cell r="D79" t="str">
            <v>M3</v>
          </cell>
          <cell r="E79">
            <v>1</v>
          </cell>
          <cell r="F79">
            <v>436797.66</v>
          </cell>
          <cell r="G79">
            <v>436797.66</v>
          </cell>
        </row>
        <row r="80">
          <cell r="A80" t="str">
            <v>4.2.(2a)</v>
          </cell>
          <cell r="B80" t="str">
            <v>M3</v>
          </cell>
          <cell r="C80" t="str">
            <v>Lapis Pondasi Agregat Kelas B</v>
          </cell>
          <cell r="D80" t="str">
            <v>M3</v>
          </cell>
          <cell r="E80">
            <v>1</v>
          </cell>
          <cell r="F80">
            <v>422821.97</v>
          </cell>
          <cell r="G80">
            <v>422821.97</v>
          </cell>
        </row>
        <row r="81">
          <cell r="A81" t="str">
            <v>4.2.(2b)</v>
          </cell>
          <cell r="B81" t="str">
            <v>M3</v>
          </cell>
          <cell r="C81" t="str">
            <v>Lapis Pondasi Agregat Kelas S</v>
          </cell>
          <cell r="D81" t="str">
            <v>M3</v>
          </cell>
          <cell r="E81">
            <v>1</v>
          </cell>
          <cell r="F81">
            <v>405542.23</v>
          </cell>
          <cell r="G81">
            <v>405542.23</v>
          </cell>
        </row>
        <row r="82">
          <cell r="A82" t="str">
            <v>4.2.(3)</v>
          </cell>
          <cell r="B82" t="str">
            <v>Ton</v>
          </cell>
          <cell r="C82" t="str">
            <v>Semen untuk Lapis Pondasi Semen Tanah</v>
          </cell>
          <cell r="D82" t="str">
            <v>Ton</v>
          </cell>
          <cell r="E82">
            <v>1</v>
          </cell>
          <cell r="F82">
            <v>845609.15</v>
          </cell>
          <cell r="G82">
            <v>845609.15</v>
          </cell>
        </row>
        <row r="83">
          <cell r="A83" t="str">
            <v>4.2.(4)</v>
          </cell>
          <cell r="B83" t="str">
            <v>M3</v>
          </cell>
          <cell r="C83" t="str">
            <v>Lapis Pondasi Semen Tanah</v>
          </cell>
          <cell r="D83" t="str">
            <v>M3</v>
          </cell>
          <cell r="E83">
            <v>1</v>
          </cell>
          <cell r="F83">
            <v>271233.31</v>
          </cell>
          <cell r="G83">
            <v>271233.31</v>
          </cell>
        </row>
        <row r="84">
          <cell r="A84" t="str">
            <v>4.2.(5)</v>
          </cell>
          <cell r="B84" t="str">
            <v>M2</v>
          </cell>
          <cell r="C84" t="str">
            <v>Agregat Penutup BURTU</v>
          </cell>
          <cell r="D84" t="str">
            <v>M2</v>
          </cell>
          <cell r="E84">
            <v>1</v>
          </cell>
          <cell r="F84">
            <v>7084.29</v>
          </cell>
          <cell r="G84">
            <v>7084.29</v>
          </cell>
        </row>
        <row r="85">
          <cell r="A85" t="str">
            <v>4.2.(6)</v>
          </cell>
          <cell r="B85" t="str">
            <v>Liter</v>
          </cell>
          <cell r="C85" t="str">
            <v>Bahan Aspal untuk Pekerjaan Pelaburan</v>
          </cell>
          <cell r="D85" t="str">
            <v>Liter</v>
          </cell>
          <cell r="E85">
            <v>1</v>
          </cell>
          <cell r="F85">
            <v>8129.38</v>
          </cell>
          <cell r="G85">
            <v>8129.38</v>
          </cell>
        </row>
        <row r="86">
          <cell r="A86" t="str">
            <v>4.2.(7)</v>
          </cell>
          <cell r="B86" t="str">
            <v>Liter</v>
          </cell>
          <cell r="C86" t="str">
            <v>Lapis Resap Pengikat</v>
          </cell>
          <cell r="D86" t="str">
            <v>Liter</v>
          </cell>
          <cell r="E86">
            <v>1</v>
          </cell>
          <cell r="F86">
            <v>5676.36</v>
          </cell>
          <cell r="G86">
            <v>5676.36</v>
          </cell>
        </row>
        <row r="87">
          <cell r="A87" t="str">
            <v>4.2.(8)</v>
          </cell>
          <cell r="B87" t="str">
            <v>Liter</v>
          </cell>
          <cell r="C87" t="str">
            <v>Lapis Resap Perekat</v>
          </cell>
          <cell r="D87" t="str">
            <v>Liter</v>
          </cell>
          <cell r="E87">
            <v>1</v>
          </cell>
          <cell r="F87">
            <v>5676.36</v>
          </cell>
          <cell r="G87">
            <v>5676.36</v>
          </cell>
        </row>
        <row r="88">
          <cell r="A88" t="str">
            <v>4.2(9)</v>
          </cell>
          <cell r="B88" t="str">
            <v>Ton</v>
          </cell>
          <cell r="C88" t="str">
            <v>Laston Lapis Antara (AC-BC) (gradasi halus/kasar)</v>
          </cell>
          <cell r="D88" t="str">
            <v>Ton</v>
          </cell>
          <cell r="E88">
            <v>154.56</v>
          </cell>
          <cell r="F88">
            <v>354101.27799166</v>
          </cell>
          <cell r="G88">
            <v>54729893.52639097</v>
          </cell>
        </row>
        <row r="89">
          <cell r="A89" t="str">
            <v>4.2(10)</v>
          </cell>
          <cell r="B89" t="str">
            <v>Ton</v>
          </cell>
          <cell r="C89" t="str">
            <v>Laston Lapis Antara Modifikasi (AC-BC Mod)(gradasi halus/kasar)</v>
          </cell>
          <cell r="D89" t="str">
            <v>Ton</v>
          </cell>
          <cell r="E89">
            <v>1</v>
          </cell>
          <cell r="F89">
            <v>388409.15589817427</v>
          </cell>
          <cell r="G89">
            <v>388409.15589817427</v>
          </cell>
        </row>
        <row r="90">
          <cell r="A90" t="str">
            <v>4.2(11)</v>
          </cell>
          <cell r="B90" t="str">
            <v>Ton</v>
          </cell>
          <cell r="C90" t="str">
            <v>Laston Lapis Pondasi (AC-Base) (gradasi halus/kasar)</v>
          </cell>
          <cell r="D90" t="str">
            <v>Ton</v>
          </cell>
          <cell r="E90">
            <v>1</v>
          </cell>
          <cell r="F90">
            <v>357066.72394222411</v>
          </cell>
          <cell r="G90">
            <v>357066.72394222411</v>
          </cell>
        </row>
        <row r="91">
          <cell r="A91" t="str">
            <v>4.2(12)</v>
          </cell>
          <cell r="B91" t="str">
            <v>Ton</v>
          </cell>
          <cell r="C91" t="str">
            <v>Laston Lapis Pondasi Modifikasi (AC-Base Mod) (gradasi halus/kasar)</v>
          </cell>
          <cell r="D91" t="str">
            <v>Ton</v>
          </cell>
          <cell r="E91">
            <v>1</v>
          </cell>
          <cell r="F91">
            <v>358285.58100880816</v>
          </cell>
          <cell r="G91">
            <v>358285.58100880816</v>
          </cell>
        </row>
        <row r="92">
          <cell r="A92" t="str">
            <v>4.2.(13)</v>
          </cell>
          <cell r="B92" t="str">
            <v>Ton</v>
          </cell>
          <cell r="C92" t="str">
            <v>Aspal Keras</v>
          </cell>
          <cell r="D92" t="str">
            <v>Ton</v>
          </cell>
          <cell r="E92">
            <v>1</v>
          </cell>
          <cell r="F92">
            <v>6400</v>
          </cell>
          <cell r="G92">
            <v>6400</v>
          </cell>
        </row>
        <row r="93">
          <cell r="A93" t="str">
            <v>4.2.(14)</v>
          </cell>
          <cell r="B93" t="str">
            <v>Ton</v>
          </cell>
          <cell r="C93" t="str">
            <v>Aspal Modifikasi</v>
          </cell>
          <cell r="D93" t="str">
            <v>Ton</v>
          </cell>
          <cell r="E93">
            <v>1</v>
          </cell>
          <cell r="F93">
            <v>30000</v>
          </cell>
          <cell r="G93">
            <v>30000</v>
          </cell>
        </row>
        <row r="94">
          <cell r="A94" t="str">
            <v>4.2.(15)</v>
          </cell>
          <cell r="B94" t="str">
            <v>Kg</v>
          </cell>
          <cell r="C94" t="str">
            <v>Bahan anti pengelupasan</v>
          </cell>
          <cell r="D94" t="str">
            <v>Kg</v>
          </cell>
          <cell r="E94">
            <v>1</v>
          </cell>
          <cell r="F94">
            <v>30000</v>
          </cell>
          <cell r="G94">
            <v>30000</v>
          </cell>
        </row>
        <row r="95">
          <cell r="A95" t="str">
            <v>4.2.(16)</v>
          </cell>
          <cell r="B95" t="str">
            <v>Kg</v>
          </cell>
          <cell r="C95" t="str">
            <v>Bahan Pengisi (Filler) Tambahan Kapur</v>
          </cell>
          <cell r="D95" t="str">
            <v>Kg</v>
          </cell>
          <cell r="E95">
            <v>1</v>
          </cell>
          <cell r="F95">
            <v>550.92499999999995</v>
          </cell>
          <cell r="G95">
            <v>550.92499999999995</v>
          </cell>
        </row>
        <row r="96">
          <cell r="A96" t="str">
            <v>4.2.(17)</v>
          </cell>
          <cell r="B96" t="str">
            <v>Kg</v>
          </cell>
          <cell r="C96" t="str">
            <v>Bahan Pengisi (Filler) Tambahan Semen</v>
          </cell>
          <cell r="D96" t="str">
            <v>Kg</v>
          </cell>
          <cell r="E96">
            <v>1</v>
          </cell>
          <cell r="F96">
            <v>550.92499999999995</v>
          </cell>
          <cell r="G96">
            <v>550.92499999999995</v>
          </cell>
        </row>
        <row r="97">
          <cell r="A97" t="str">
            <v>4.2.(18)</v>
          </cell>
          <cell r="B97" t="str">
            <v>Ton</v>
          </cell>
          <cell r="C97" t="str">
            <v xml:space="preserve">Asbuton(bitumen dan mineral) sebagai Bahan Pengisi (Filler) Tambahan </v>
          </cell>
          <cell r="D97" t="str">
            <v>Ton</v>
          </cell>
          <cell r="E97">
            <v>1</v>
          </cell>
          <cell r="F97">
            <v>0</v>
          </cell>
          <cell r="G97">
            <v>0</v>
          </cell>
        </row>
        <row r="98">
          <cell r="A98">
            <v>0</v>
          </cell>
          <cell r="B98">
            <v>0</v>
          </cell>
          <cell r="C98">
            <v>0</v>
          </cell>
          <cell r="D98">
            <v>0</v>
          </cell>
          <cell r="E98">
            <v>0</v>
          </cell>
          <cell r="F98">
            <v>0</v>
          </cell>
          <cell r="G98">
            <v>0</v>
          </cell>
        </row>
        <row r="99">
          <cell r="A99">
            <v>0</v>
          </cell>
          <cell r="B99">
            <v>0</v>
          </cell>
          <cell r="C99">
            <v>0</v>
          </cell>
          <cell r="D99">
            <v>0</v>
          </cell>
          <cell r="E99">
            <v>0</v>
          </cell>
          <cell r="F99">
            <v>0</v>
          </cell>
          <cell r="G99">
            <v>0</v>
          </cell>
        </row>
        <row r="100">
          <cell r="A100">
            <v>0</v>
          </cell>
          <cell r="B100" t="str">
            <v>Jumlah Harga Pekerjaan DIVISI 4  (masuk pada Rekapitulasi Perkiraan Harga Pekerjaan)</v>
          </cell>
          <cell r="C100">
            <v>0</v>
          </cell>
          <cell r="D100">
            <v>0</v>
          </cell>
          <cell r="E100">
            <v>0</v>
          </cell>
          <cell r="F100">
            <v>0</v>
          </cell>
          <cell r="G100">
            <v>2402894.3499999996</v>
          </cell>
        </row>
        <row r="101">
          <cell r="A101">
            <v>0</v>
          </cell>
          <cell r="B101">
            <v>0</v>
          </cell>
          <cell r="C101">
            <v>0</v>
          </cell>
          <cell r="D101">
            <v>0</v>
          </cell>
          <cell r="E101">
            <v>0</v>
          </cell>
          <cell r="F101">
            <v>0</v>
          </cell>
          <cell r="G101">
            <v>0</v>
          </cell>
        </row>
        <row r="102">
          <cell r="A102">
            <v>0</v>
          </cell>
          <cell r="B102">
            <v>0</v>
          </cell>
          <cell r="C102">
            <v>0</v>
          </cell>
          <cell r="D102">
            <v>0</v>
          </cell>
          <cell r="E102">
            <v>0</v>
          </cell>
          <cell r="F102">
            <v>0</v>
          </cell>
          <cell r="G102">
            <v>0</v>
          </cell>
        </row>
        <row r="103">
          <cell r="A103">
            <v>0</v>
          </cell>
          <cell r="B103">
            <v>0</v>
          </cell>
          <cell r="C103" t="str">
            <v>DIVISI  5.  PERKERASAN  BERBUTIR</v>
          </cell>
          <cell r="D103">
            <v>0</v>
          </cell>
          <cell r="E103">
            <v>0</v>
          </cell>
          <cell r="F103">
            <v>0</v>
          </cell>
          <cell r="G103">
            <v>0</v>
          </cell>
        </row>
        <row r="104">
          <cell r="A104" t="str">
            <v>5.1.(1)</v>
          </cell>
          <cell r="B104" t="str">
            <v>M3</v>
          </cell>
          <cell r="C104" t="str">
            <v>Lapis Pondasi Agregat Kelas A</v>
          </cell>
          <cell r="D104" t="str">
            <v>M3</v>
          </cell>
          <cell r="E104">
            <v>3497.5</v>
          </cell>
          <cell r="F104">
            <v>435921.56</v>
          </cell>
          <cell r="G104">
            <v>1524635656.0999999</v>
          </cell>
        </row>
        <row r="105">
          <cell r="A105" t="str">
            <v>5.1.(2)</v>
          </cell>
          <cell r="B105" t="str">
            <v>M3</v>
          </cell>
          <cell r="C105" t="str">
            <v>Lapis Pondasi Agregat Kelas B</v>
          </cell>
          <cell r="D105" t="str">
            <v>M3</v>
          </cell>
          <cell r="E105">
            <v>4371.88</v>
          </cell>
          <cell r="F105">
            <v>413272.94</v>
          </cell>
          <cell r="G105">
            <v>1806779700.9272001</v>
          </cell>
        </row>
        <row r="106">
          <cell r="A106" t="str">
            <v>5.2,(1)</v>
          </cell>
          <cell r="B106" t="str">
            <v>M3</v>
          </cell>
          <cell r="C106" t="str">
            <v>Lapis Permukaan Agregat Tanpa Penutup Aspal</v>
          </cell>
          <cell r="D106" t="str">
            <v>M3</v>
          </cell>
          <cell r="E106">
            <v>1</v>
          </cell>
          <cell r="F106">
            <v>349568.82</v>
          </cell>
          <cell r="G106">
            <v>349568.82</v>
          </cell>
        </row>
        <row r="107">
          <cell r="A107" t="str">
            <v>5.2,(2)</v>
          </cell>
          <cell r="B107" t="str">
            <v>M3</v>
          </cell>
          <cell r="C107" t="str">
            <v>Lapis Pondasi Agregat Tanpa Penutup Aspal</v>
          </cell>
          <cell r="D107" t="str">
            <v>M3</v>
          </cell>
          <cell r="E107">
            <v>1</v>
          </cell>
          <cell r="F107">
            <v>292390.01</v>
          </cell>
          <cell r="G107">
            <v>292390.01</v>
          </cell>
        </row>
        <row r="108">
          <cell r="A108" t="str">
            <v>5.3.(1)</v>
          </cell>
          <cell r="B108" t="str">
            <v>M3</v>
          </cell>
          <cell r="C108" t="str">
            <v xml:space="preserve">Perkerasan Beton Semen </v>
          </cell>
          <cell r="D108" t="str">
            <v>M3</v>
          </cell>
          <cell r="E108">
            <v>10187.9555</v>
          </cell>
          <cell r="F108">
            <v>1145249.6499999999</v>
          </cell>
          <cell r="G108">
            <v>11667752470.590574</v>
          </cell>
        </row>
        <row r="109">
          <cell r="A109" t="str">
            <v>5.3.(2)</v>
          </cell>
          <cell r="B109" t="str">
            <v>M3</v>
          </cell>
          <cell r="C109" t="str">
            <v xml:space="preserve">Perkerasan Beton Semen dengan Anyaman Tulangan Tunggal </v>
          </cell>
          <cell r="D109" t="str">
            <v>M3</v>
          </cell>
          <cell r="E109">
            <v>1</v>
          </cell>
          <cell r="F109">
            <v>1193390.68</v>
          </cell>
          <cell r="G109">
            <v>1193390.68</v>
          </cell>
        </row>
        <row r="110">
          <cell r="A110" t="str">
            <v>5.3.(3)</v>
          </cell>
          <cell r="B110" t="str">
            <v>M3</v>
          </cell>
          <cell r="C110" t="str">
            <v>Lapis Pondasi Bawah Beton Kurus</v>
          </cell>
          <cell r="D110" t="str">
            <v>M3</v>
          </cell>
          <cell r="E110">
            <v>3838.08</v>
          </cell>
          <cell r="F110">
            <v>747928.29</v>
          </cell>
          <cell r="G110">
            <v>2870608611.2832003</v>
          </cell>
        </row>
        <row r="111">
          <cell r="A111" t="str">
            <v>5.4.(1)</v>
          </cell>
          <cell r="B111" t="str">
            <v>Ton</v>
          </cell>
          <cell r="C111" t="str">
            <v>Semen untuk Lapis Pondasi Semen Tanah</v>
          </cell>
          <cell r="D111" t="str">
            <v>Ton</v>
          </cell>
          <cell r="E111">
            <v>1</v>
          </cell>
          <cell r="F111">
            <v>876152.78</v>
          </cell>
          <cell r="G111">
            <v>876152.78</v>
          </cell>
        </row>
        <row r="112">
          <cell r="A112" t="str">
            <v>5.4.(2)</v>
          </cell>
          <cell r="B112" t="str">
            <v>M3</v>
          </cell>
          <cell r="C112" t="str">
            <v>Lapis Pondasi Semen Tanah</v>
          </cell>
          <cell r="D112" t="str">
            <v>M3</v>
          </cell>
          <cell r="E112">
            <v>1</v>
          </cell>
          <cell r="F112">
            <v>224278.97</v>
          </cell>
          <cell r="G112">
            <v>224278.97</v>
          </cell>
        </row>
        <row r="113">
          <cell r="A113" t="str">
            <v>5.5.(1)</v>
          </cell>
          <cell r="B113" t="str">
            <v>M3</v>
          </cell>
          <cell r="C113" t="str">
            <v>Lapis Pondasi Atas Bersemen (Cement Treated Base) (CTB)</v>
          </cell>
          <cell r="D113" t="str">
            <v>M3</v>
          </cell>
          <cell r="E113">
            <v>1</v>
          </cell>
          <cell r="F113">
            <v>442160.48</v>
          </cell>
          <cell r="G113">
            <v>442160.48</v>
          </cell>
        </row>
        <row r="114">
          <cell r="A114" t="str">
            <v>5.5.(2)</v>
          </cell>
          <cell r="B114" t="str">
            <v>M3</v>
          </cell>
          <cell r="C114" t="str">
            <v>Lapis Pondasi Bawah (Cement Treated Sub Base0 (CTSB))</v>
          </cell>
          <cell r="D114" t="str">
            <v>M3</v>
          </cell>
          <cell r="E114">
            <v>1</v>
          </cell>
          <cell r="F114">
            <v>418002.96</v>
          </cell>
          <cell r="G114">
            <v>418002.96</v>
          </cell>
        </row>
        <row r="115">
          <cell r="A115">
            <v>0</v>
          </cell>
          <cell r="B115">
            <v>0</v>
          </cell>
          <cell r="C115">
            <v>0</v>
          </cell>
          <cell r="D115">
            <v>0</v>
          </cell>
          <cell r="E115">
            <v>0</v>
          </cell>
          <cell r="F115">
            <v>0</v>
          </cell>
          <cell r="G115">
            <v>0</v>
          </cell>
        </row>
        <row r="116">
          <cell r="A116">
            <v>0</v>
          </cell>
          <cell r="B116">
            <v>0</v>
          </cell>
          <cell r="C116">
            <v>0</v>
          </cell>
          <cell r="D116">
            <v>0</v>
          </cell>
          <cell r="E116">
            <v>0</v>
          </cell>
          <cell r="F116">
            <v>0</v>
          </cell>
          <cell r="G116">
            <v>0</v>
          </cell>
        </row>
        <row r="117">
          <cell r="A117">
            <v>0</v>
          </cell>
          <cell r="B117" t="str">
            <v>Jumlah Harga Pekerjaan DIVISI 5  (masuk pada Rekapitulasi Perkiraan Harga Pekerjaan)</v>
          </cell>
          <cell r="C117">
            <v>0</v>
          </cell>
          <cell r="D117">
            <v>0</v>
          </cell>
          <cell r="E117">
            <v>0</v>
          </cell>
          <cell r="F117">
            <v>0</v>
          </cell>
          <cell r="G117">
            <v>17873572383.600975</v>
          </cell>
        </row>
        <row r="118">
          <cell r="A118">
            <v>0</v>
          </cell>
          <cell r="B118">
            <v>0</v>
          </cell>
          <cell r="C118">
            <v>0</v>
          </cell>
          <cell r="D118">
            <v>0</v>
          </cell>
          <cell r="E118">
            <v>0</v>
          </cell>
          <cell r="F118">
            <v>0</v>
          </cell>
          <cell r="G118">
            <v>0</v>
          </cell>
        </row>
        <row r="119">
          <cell r="A119">
            <v>0</v>
          </cell>
          <cell r="B119">
            <v>0</v>
          </cell>
          <cell r="C119">
            <v>0</v>
          </cell>
          <cell r="D119">
            <v>0</v>
          </cell>
          <cell r="E119">
            <v>0</v>
          </cell>
          <cell r="F119">
            <v>0</v>
          </cell>
          <cell r="G119">
            <v>0</v>
          </cell>
        </row>
        <row r="120">
          <cell r="A120">
            <v>0</v>
          </cell>
          <cell r="B120">
            <v>0</v>
          </cell>
          <cell r="C120" t="str">
            <v>DIVISI  6.  PERKERASAN  ASPAL</v>
          </cell>
          <cell r="D120">
            <v>0</v>
          </cell>
          <cell r="E120">
            <v>0</v>
          </cell>
          <cell r="F120">
            <v>0</v>
          </cell>
          <cell r="G120">
            <v>0</v>
          </cell>
        </row>
        <row r="121">
          <cell r="A121" t="str">
            <v>6.1 (1)(a)</v>
          </cell>
          <cell r="B121" t="str">
            <v>Liter</v>
          </cell>
          <cell r="C121" t="str">
            <v>Lapis Resap Pengikat - Aspal Cair</v>
          </cell>
          <cell r="D121" t="str">
            <v>Liter</v>
          </cell>
          <cell r="E121">
            <v>1800</v>
          </cell>
          <cell r="F121">
            <v>5789.0523847408858</v>
          </cell>
          <cell r="G121">
            <v>10420294.292533595</v>
          </cell>
        </row>
        <row r="122">
          <cell r="A122" t="str">
            <v>6.1 (1)(b)</v>
          </cell>
          <cell r="B122" t="str">
            <v>Liter</v>
          </cell>
          <cell r="C122" t="str">
            <v>Lapis Resap Pengikat - Aspal Emulsi</v>
          </cell>
          <cell r="D122" t="str">
            <v>Liter</v>
          </cell>
          <cell r="E122">
            <v>1</v>
          </cell>
          <cell r="F122">
            <v>6069.9210247408855</v>
          </cell>
          <cell r="G122">
            <v>6069.9210247408855</v>
          </cell>
        </row>
        <row r="123">
          <cell r="A123" t="str">
            <v>6.1 (2)(a)</v>
          </cell>
          <cell r="B123" t="str">
            <v>Liter</v>
          </cell>
          <cell r="C123" t="str">
            <v>Lapis Perekat - Aspal Cair</v>
          </cell>
          <cell r="D123" t="str">
            <v>Liter</v>
          </cell>
          <cell r="E123">
            <v>600</v>
          </cell>
          <cell r="F123">
            <v>6725.66</v>
          </cell>
          <cell r="G123">
            <v>4035396</v>
          </cell>
        </row>
        <row r="124">
          <cell r="A124" t="str">
            <v>6.1 (2)(b)</v>
          </cell>
          <cell r="B124" t="str">
            <v>Liter</v>
          </cell>
          <cell r="C124" t="str">
            <v>Lapis Perekat - Aspal Emulsi</v>
          </cell>
          <cell r="D124" t="str">
            <v>Liter</v>
          </cell>
          <cell r="E124">
            <v>1</v>
          </cell>
          <cell r="F124">
            <v>3776.2593501535598</v>
          </cell>
          <cell r="G124">
            <v>3776.2593501535598</v>
          </cell>
        </row>
        <row r="125">
          <cell r="A125" t="str">
            <v>6.1 (2)(c)</v>
          </cell>
          <cell r="B125" t="str">
            <v>Liter</v>
          </cell>
          <cell r="C125" t="str">
            <v>Lapis Perekat - Aspal Emulsi Modifikasi</v>
          </cell>
          <cell r="D125" t="str">
            <v>Liter</v>
          </cell>
          <cell r="E125">
            <v>1</v>
          </cell>
          <cell r="F125">
            <v>5983.187196740887</v>
          </cell>
          <cell r="G125">
            <v>5983.187196740887</v>
          </cell>
        </row>
        <row r="126">
          <cell r="A126" t="str">
            <v>6.2 (1)</v>
          </cell>
          <cell r="B126" t="str">
            <v>M2</v>
          </cell>
          <cell r="C126" t="str">
            <v>Agregat Penutup BURTU</v>
          </cell>
          <cell r="D126" t="str">
            <v>M2</v>
          </cell>
          <cell r="E126">
            <v>1</v>
          </cell>
          <cell r="F126">
            <v>11052.53</v>
          </cell>
          <cell r="G126">
            <v>11052.53</v>
          </cell>
        </row>
        <row r="127">
          <cell r="A127" t="str">
            <v>6.2 (2)</v>
          </cell>
          <cell r="B127" t="str">
            <v>M2</v>
          </cell>
          <cell r="C127" t="str">
            <v>Agregat Penutup BURDA</v>
          </cell>
          <cell r="D127" t="str">
            <v>M2</v>
          </cell>
          <cell r="E127">
            <v>1</v>
          </cell>
          <cell r="F127">
            <v>17552.07</v>
          </cell>
          <cell r="G127">
            <v>17552.07</v>
          </cell>
        </row>
        <row r="128">
          <cell r="A128" t="str">
            <v>6.2 (3a)</v>
          </cell>
          <cell r="B128" t="str">
            <v>Liter</v>
          </cell>
          <cell r="C128" t="str">
            <v>Bahan Aspal untuk Pekerjaan Pelaburan</v>
          </cell>
          <cell r="D128" t="str">
            <v>Liter</v>
          </cell>
          <cell r="E128">
            <v>1</v>
          </cell>
          <cell r="F128">
            <v>7396.8453047408857</v>
          </cell>
          <cell r="G128">
            <v>7396.8453047408857</v>
          </cell>
        </row>
        <row r="129">
          <cell r="A129" t="str">
            <v>6.2 (3b)</v>
          </cell>
          <cell r="B129" t="str">
            <v>Liter</v>
          </cell>
          <cell r="C129" t="str">
            <v>Bahan Aspal Modifikasi untuk Pekerjaan Pelaburan</v>
          </cell>
          <cell r="D129" t="str">
            <v>Liter</v>
          </cell>
          <cell r="E129">
            <v>1</v>
          </cell>
          <cell r="F129">
            <v>182.00842474088617</v>
          </cell>
          <cell r="G129">
            <v>182.00842474088617</v>
          </cell>
        </row>
        <row r="130">
          <cell r="A130" t="str">
            <v>6.2 (4a)</v>
          </cell>
          <cell r="B130" t="str">
            <v>Liter</v>
          </cell>
          <cell r="C130" t="str">
            <v>Aspal Cair untuk Precoated</v>
          </cell>
          <cell r="D130" t="str">
            <v>Liter</v>
          </cell>
          <cell r="E130">
            <v>1</v>
          </cell>
          <cell r="F130">
            <v>19074.486640042272</v>
          </cell>
          <cell r="G130">
            <v>19074.486640042272</v>
          </cell>
        </row>
        <row r="131">
          <cell r="A131" t="str">
            <v>6.2 (4b)</v>
          </cell>
          <cell r="B131" t="str">
            <v>Liter</v>
          </cell>
          <cell r="C131" t="str">
            <v>Aspal Emulsi untuk Precoated</v>
          </cell>
          <cell r="D131" t="str">
            <v>Liter</v>
          </cell>
          <cell r="E131">
            <v>1</v>
          </cell>
          <cell r="F131">
            <v>28982.471260042272</v>
          </cell>
          <cell r="G131">
            <v>28982.471260042272</v>
          </cell>
        </row>
        <row r="132">
          <cell r="A132" t="str">
            <v>6.2 (4c)</v>
          </cell>
          <cell r="B132" t="str">
            <v>Liter</v>
          </cell>
          <cell r="C132" t="str">
            <v>Aspal Emulsi Modifikasi untuk Precoated</v>
          </cell>
          <cell r="D132" t="str">
            <v>Liter</v>
          </cell>
          <cell r="E132">
            <v>1</v>
          </cell>
          <cell r="F132">
            <v>28862.599860042272</v>
          </cell>
          <cell r="G132">
            <v>28862.599860042272</v>
          </cell>
        </row>
        <row r="133">
          <cell r="A133" t="str">
            <v>6.2 (4d)</v>
          </cell>
          <cell r="B133" t="str">
            <v>Kg</v>
          </cell>
          <cell r="C133" t="str">
            <v>Bahan anti pengelupasan</v>
          </cell>
          <cell r="D133" t="str">
            <v>Kg</v>
          </cell>
          <cell r="E133">
            <v>1</v>
          </cell>
          <cell r="F133">
            <v>24000</v>
          </cell>
          <cell r="G133">
            <v>24000</v>
          </cell>
        </row>
        <row r="134">
          <cell r="A134" t="str">
            <v>6.3 (1)</v>
          </cell>
          <cell r="B134" t="str">
            <v>Ton</v>
          </cell>
          <cell r="C134" t="str">
            <v>Latasir Kelas A (SS-A)</v>
          </cell>
          <cell r="D134" t="str">
            <v>Ton</v>
          </cell>
          <cell r="E134">
            <v>1</v>
          </cell>
          <cell r="F134">
            <v>179647.46</v>
          </cell>
          <cell r="G134">
            <v>179647.46</v>
          </cell>
        </row>
        <row r="135">
          <cell r="A135" t="str">
            <v>6.3 (2)</v>
          </cell>
          <cell r="B135" t="str">
            <v>Ton</v>
          </cell>
          <cell r="C135" t="str">
            <v>Latasir Kelas B (SS-B)</v>
          </cell>
          <cell r="D135" t="str">
            <v>Ton</v>
          </cell>
          <cell r="E135">
            <v>1</v>
          </cell>
          <cell r="F135">
            <v>117852.13846925605</v>
          </cell>
          <cell r="G135">
            <v>117852.13846925605</v>
          </cell>
        </row>
        <row r="136">
          <cell r="A136" t="str">
            <v>6.3(3a)</v>
          </cell>
          <cell r="B136" t="str">
            <v>Ton</v>
          </cell>
          <cell r="C136" t="str">
            <v>Lataston Lapis Aus (HRS-WC) (gradasi senjang/semi senjang)</v>
          </cell>
          <cell r="D136" t="str">
            <v>Ton</v>
          </cell>
          <cell r="E136">
            <v>1</v>
          </cell>
          <cell r="F136">
            <v>336025.28174066421</v>
          </cell>
          <cell r="G136">
            <v>336025.28174066421</v>
          </cell>
        </row>
        <row r="137">
          <cell r="A137" t="str">
            <v>6.3(3b)</v>
          </cell>
          <cell r="B137" t="str">
            <v>Ton</v>
          </cell>
          <cell r="C137" t="str">
            <v>Lataston Lapis Aus Perata (HRS-WC(L)) (gradasi senjang/semi senjang)</v>
          </cell>
          <cell r="D137" t="str">
            <v>Ton</v>
          </cell>
          <cell r="E137">
            <v>1</v>
          </cell>
          <cell r="F137">
            <v>336025.28174066421</v>
          </cell>
          <cell r="G137">
            <v>336025.28174066421</v>
          </cell>
        </row>
        <row r="138">
          <cell r="A138" t="str">
            <v>6.3.(4a)</v>
          </cell>
          <cell r="B138" t="str">
            <v>Ton</v>
          </cell>
          <cell r="C138" t="str">
            <v>Lataston Lapis Pondasi (HRS-Base) (gradasi senjang/semi senjang)</v>
          </cell>
          <cell r="D138" t="str">
            <v>Ton</v>
          </cell>
          <cell r="E138">
            <v>1</v>
          </cell>
          <cell r="F138">
            <v>337189.08</v>
          </cell>
          <cell r="G138">
            <v>337189.08</v>
          </cell>
        </row>
        <row r="139">
          <cell r="A139" t="str">
            <v>6.3.(4b)</v>
          </cell>
          <cell r="B139" t="str">
            <v>Ton</v>
          </cell>
          <cell r="C139" t="str">
            <v>Lataston Lapis Pondasi Perata (HRS-Base(L)) (gradasi senjang/semi senjang)</v>
          </cell>
          <cell r="D139" t="str">
            <v>Ton</v>
          </cell>
          <cell r="E139">
            <v>1</v>
          </cell>
          <cell r="F139">
            <v>337189.08231538458</v>
          </cell>
          <cell r="G139">
            <v>337189.08231538458</v>
          </cell>
        </row>
        <row r="140">
          <cell r="A140" t="str">
            <v>6.3(5a)</v>
          </cell>
          <cell r="B140" t="str">
            <v>Ton</v>
          </cell>
          <cell r="C140" t="str">
            <v>Laston Lapis Aus (AC-WC) (gradasi halus/kasar)</v>
          </cell>
          <cell r="D140" t="str">
            <v>Ton</v>
          </cell>
          <cell r="E140">
            <v>754.49</v>
          </cell>
          <cell r="F140">
            <v>353302.77434291557</v>
          </cell>
          <cell r="G140">
            <v>266563410.21398637</v>
          </cell>
        </row>
        <row r="141">
          <cell r="A141" t="str">
            <v>6.3(5b)</v>
          </cell>
          <cell r="B141" t="str">
            <v>Ton</v>
          </cell>
          <cell r="C141" t="str">
            <v>Laston Lapis Aus Modifikasi (AC-WC Mod) (gradasi halus/kasar)</v>
          </cell>
          <cell r="D141" t="str">
            <v>Ton</v>
          </cell>
          <cell r="E141">
            <v>1</v>
          </cell>
          <cell r="F141">
            <v>381810.82892038033</v>
          </cell>
          <cell r="G141">
            <v>381810.82892038033</v>
          </cell>
        </row>
        <row r="142">
          <cell r="A142" t="str">
            <v>6.3(5c)</v>
          </cell>
          <cell r="B142" t="str">
            <v>Ton</v>
          </cell>
          <cell r="C142" t="str">
            <v>Laston Lapis Aus Perata (AC-WC(L)) (gradasi halus/kasar)</v>
          </cell>
          <cell r="D142" t="str">
            <v>Ton</v>
          </cell>
          <cell r="E142">
            <v>1</v>
          </cell>
          <cell r="F142">
            <v>353302.77434291557</v>
          </cell>
          <cell r="G142">
            <v>353302.77434291557</v>
          </cell>
        </row>
        <row r="143">
          <cell r="A143" t="str">
            <v>6.3(5d)</v>
          </cell>
          <cell r="B143" t="str">
            <v>Ton</v>
          </cell>
          <cell r="C143" t="str">
            <v>Laston Lapis Aus Perata (AC-WC(L)Mod) (gradasi halus/kasar)</v>
          </cell>
          <cell r="D143" t="str">
            <v>Ton</v>
          </cell>
          <cell r="E143">
            <v>1</v>
          </cell>
          <cell r="F143">
            <v>381810.82892038033</v>
          </cell>
          <cell r="G143">
            <v>381810.82892038033</v>
          </cell>
        </row>
        <row r="144">
          <cell r="A144" t="str">
            <v>6.3(6a)</v>
          </cell>
          <cell r="B144" t="str">
            <v>Ton</v>
          </cell>
          <cell r="C144" t="str">
            <v>Laston Lapis Antara (AC-BC) (gradasi halus/kasar)</v>
          </cell>
          <cell r="D144" t="str">
            <v>Ton</v>
          </cell>
          <cell r="E144">
            <v>154.56</v>
          </cell>
          <cell r="F144">
            <v>354101.27799166</v>
          </cell>
          <cell r="G144">
            <v>54729893.52639097</v>
          </cell>
        </row>
        <row r="145">
          <cell r="A145" t="str">
            <v>6.3(6b)</v>
          </cell>
          <cell r="B145" t="str">
            <v>Ton</v>
          </cell>
          <cell r="C145" t="str">
            <v>Laston Lapis Antara Modifikasi (AC-BC Mod)(gradasi halus/kasar)</v>
          </cell>
          <cell r="D145" t="str">
            <v>Ton</v>
          </cell>
          <cell r="E145">
            <v>1</v>
          </cell>
          <cell r="F145">
            <v>388409.15589817427</v>
          </cell>
          <cell r="G145">
            <v>388409.15589817427</v>
          </cell>
        </row>
        <row r="146">
          <cell r="A146" t="str">
            <v>6.3(6c)</v>
          </cell>
          <cell r="B146" t="str">
            <v>Ton</v>
          </cell>
          <cell r="C146" t="str">
            <v>Laston Lapis Antara Perata (AC-BC(L)) (gradasi halus/kasar)</v>
          </cell>
          <cell r="D146" t="str">
            <v>Ton</v>
          </cell>
          <cell r="E146">
            <v>1</v>
          </cell>
          <cell r="F146">
            <v>354101.28</v>
          </cell>
          <cell r="G146">
            <v>354101.28</v>
          </cell>
        </row>
        <row r="147">
          <cell r="A147" t="str">
            <v>6.3(6d)</v>
          </cell>
          <cell r="B147" t="str">
            <v>Ton</v>
          </cell>
          <cell r="C147" t="str">
            <v>Laston Lapis Antara Modifikasi Perata (AC-BC(L)Mod) Leveling (gradasi halus/kasar)</v>
          </cell>
          <cell r="D147" t="str">
            <v>Ton</v>
          </cell>
          <cell r="E147">
            <v>1</v>
          </cell>
          <cell r="F147">
            <v>688653.85</v>
          </cell>
          <cell r="G147">
            <v>688653.85</v>
          </cell>
        </row>
        <row r="148">
          <cell r="A148" t="str">
            <v>6.3(7a)</v>
          </cell>
          <cell r="B148" t="str">
            <v>Ton</v>
          </cell>
          <cell r="C148" t="str">
            <v>Laston Lapis Pondasi (AC-Base) (gradasi halus/kasar)</v>
          </cell>
          <cell r="D148" t="str">
            <v>Ton</v>
          </cell>
          <cell r="E148">
            <v>1</v>
          </cell>
          <cell r="F148">
            <v>357066.72394222411</v>
          </cell>
          <cell r="G148">
            <v>357066.72394222411</v>
          </cell>
        </row>
        <row r="149">
          <cell r="A149" t="str">
            <v>6.3(7b)</v>
          </cell>
          <cell r="B149" t="str">
            <v>Ton</v>
          </cell>
          <cell r="C149" t="str">
            <v>Laston Lapis Pondasi Modifikasi (AC-Base Mod) (gradasi halus/kasar)</v>
          </cell>
          <cell r="D149" t="str">
            <v>Ton</v>
          </cell>
          <cell r="E149">
            <v>1</v>
          </cell>
          <cell r="F149">
            <v>358285.58100880816</v>
          </cell>
          <cell r="G149">
            <v>358285.58100880816</v>
          </cell>
        </row>
        <row r="150">
          <cell r="A150" t="str">
            <v>6.3(7c)</v>
          </cell>
          <cell r="B150" t="str">
            <v>Ton</v>
          </cell>
          <cell r="C150" t="str">
            <v>Laston Lapis Antara Perata (AC-Base(L)) (gradasi halus/kasar)</v>
          </cell>
          <cell r="D150" t="str">
            <v>Ton</v>
          </cell>
          <cell r="E150">
            <v>1</v>
          </cell>
          <cell r="F150">
            <v>357066.72</v>
          </cell>
          <cell r="G150">
            <v>357066.72</v>
          </cell>
        </row>
        <row r="151">
          <cell r="A151" t="str">
            <v>6.3(7d)</v>
          </cell>
          <cell r="B151" t="str">
            <v>Ton</v>
          </cell>
          <cell r="C151" t="str">
            <v>Laston Lapis Pondasi Modifikasi Perata (AC-Base(L)Mod) (gradasi halus/kasar)</v>
          </cell>
          <cell r="D151" t="str">
            <v>Ton</v>
          </cell>
          <cell r="E151">
            <v>1</v>
          </cell>
          <cell r="F151">
            <v>358285.58</v>
          </cell>
          <cell r="G151">
            <v>358285.58</v>
          </cell>
        </row>
        <row r="152">
          <cell r="A152" t="str">
            <v>6.3.(8a)</v>
          </cell>
          <cell r="B152" t="str">
            <v>Ton</v>
          </cell>
          <cell r="C152" t="str">
            <v>Aspal Keras</v>
          </cell>
          <cell r="D152" t="str">
            <v>Ton</v>
          </cell>
          <cell r="E152">
            <v>1</v>
          </cell>
          <cell r="F152">
            <v>6400</v>
          </cell>
          <cell r="G152">
            <v>6400</v>
          </cell>
        </row>
        <row r="153">
          <cell r="A153" t="str">
            <v>6.3.(8b)</v>
          </cell>
          <cell r="B153" t="str">
            <v>Ton</v>
          </cell>
          <cell r="C153" t="str">
            <v>Aspal Modifikasi</v>
          </cell>
          <cell r="D153" t="str">
            <v>Ton</v>
          </cell>
          <cell r="E153">
            <v>1</v>
          </cell>
          <cell r="F153">
            <v>30000</v>
          </cell>
          <cell r="G153">
            <v>30000</v>
          </cell>
        </row>
        <row r="154">
          <cell r="A154" t="str">
            <v>6.3.(9)</v>
          </cell>
          <cell r="B154" t="str">
            <v>Kg</v>
          </cell>
          <cell r="C154" t="str">
            <v>Bahan anti pengelupasan</v>
          </cell>
          <cell r="D154" t="str">
            <v>Kg</v>
          </cell>
          <cell r="E154">
            <v>1</v>
          </cell>
          <cell r="F154">
            <v>30000</v>
          </cell>
          <cell r="G154">
            <v>30000</v>
          </cell>
        </row>
        <row r="155">
          <cell r="A155" t="str">
            <v>6.3.(10a)</v>
          </cell>
          <cell r="B155" t="str">
            <v>Kg</v>
          </cell>
          <cell r="C155" t="str">
            <v>Bahan Pengisi (Filler) Tambahan Kapur</v>
          </cell>
          <cell r="D155" t="str">
            <v>Kg</v>
          </cell>
          <cell r="E155">
            <v>1</v>
          </cell>
          <cell r="F155">
            <v>550.92499999999995</v>
          </cell>
          <cell r="G155">
            <v>550.92499999999995</v>
          </cell>
        </row>
        <row r="156">
          <cell r="A156" t="str">
            <v>6.3.(10b)</v>
          </cell>
          <cell r="B156" t="str">
            <v>Kg</v>
          </cell>
          <cell r="C156" t="str">
            <v>Bahan Pengisi (Filler) Tambahan Semen</v>
          </cell>
          <cell r="D156" t="str">
            <v>Kg</v>
          </cell>
          <cell r="E156">
            <v>1</v>
          </cell>
          <cell r="F156">
            <v>550.92499999999995</v>
          </cell>
          <cell r="G156">
            <v>550.92499999999995</v>
          </cell>
        </row>
        <row r="157">
          <cell r="A157" t="str">
            <v>6.3.(10c)</v>
          </cell>
          <cell r="B157" t="str">
            <v>Ton</v>
          </cell>
          <cell r="C157" t="str">
            <v xml:space="preserve">Asbuton(bitumen dan mineral) sebagai Bahan Pengisi (Filler) Tambahan </v>
          </cell>
          <cell r="D157" t="str">
            <v>Ton</v>
          </cell>
          <cell r="E157">
            <v>1</v>
          </cell>
          <cell r="F157">
            <v>0</v>
          </cell>
          <cell r="G157">
            <v>0</v>
          </cell>
        </row>
        <row r="158">
          <cell r="A158" t="str">
            <v>6.5.(1)</v>
          </cell>
          <cell r="B158" t="str">
            <v>M3</v>
          </cell>
          <cell r="C158" t="str">
            <v>Campuran Aspal Dingin untuk Pelapisan</v>
          </cell>
          <cell r="D158" t="str">
            <v>M3</v>
          </cell>
          <cell r="E158">
            <v>1</v>
          </cell>
          <cell r="F158">
            <v>1337526.9695197917</v>
          </cell>
          <cell r="G158">
            <v>1337526.9695197917</v>
          </cell>
        </row>
        <row r="159">
          <cell r="A159" t="str">
            <v>6.6.(1)</v>
          </cell>
          <cell r="B159" t="str">
            <v>M3</v>
          </cell>
          <cell r="C159" t="str">
            <v xml:space="preserve">Lapis Permukaan Penetrasi Macadam </v>
          </cell>
          <cell r="D159" t="str">
            <v>M3</v>
          </cell>
          <cell r="E159">
            <v>1</v>
          </cell>
          <cell r="F159">
            <v>1181802.6274814594</v>
          </cell>
          <cell r="G159">
            <v>1181802.6274814594</v>
          </cell>
        </row>
        <row r="160">
          <cell r="A160" t="str">
            <v>6.6.(2)</v>
          </cell>
          <cell r="B160" t="str">
            <v>M3</v>
          </cell>
          <cell r="C160" t="str">
            <v>Lapis Pondasi/Perata Penetrasi Macadam</v>
          </cell>
          <cell r="D160" t="str">
            <v>M3</v>
          </cell>
          <cell r="E160">
            <v>1</v>
          </cell>
          <cell r="F160">
            <v>1249901.5766210088</v>
          </cell>
          <cell r="G160">
            <v>1249901.5766210088</v>
          </cell>
        </row>
        <row r="161">
          <cell r="A161">
            <v>0</v>
          </cell>
          <cell r="B161">
            <v>0</v>
          </cell>
          <cell r="C161">
            <v>0</v>
          </cell>
          <cell r="D161">
            <v>0</v>
          </cell>
          <cell r="E161">
            <v>0</v>
          </cell>
          <cell r="F161">
            <v>0</v>
          </cell>
          <cell r="G161">
            <v>0</v>
          </cell>
        </row>
        <row r="162">
          <cell r="A162">
            <v>0</v>
          </cell>
          <cell r="B162">
            <v>0</v>
          </cell>
          <cell r="C162">
            <v>0</v>
          </cell>
          <cell r="D162">
            <v>0</v>
          </cell>
          <cell r="E162">
            <v>0</v>
          </cell>
          <cell r="F162">
            <v>0</v>
          </cell>
          <cell r="G162">
            <v>0</v>
          </cell>
        </row>
        <row r="163">
          <cell r="A163">
            <v>0</v>
          </cell>
          <cell r="B163" t="str">
            <v>Jumlah Harga Pekerjaan DIVISI 6  (masuk pada Rekapitulasi Perkiraan Harga Pekerjaan)</v>
          </cell>
          <cell r="C163">
            <v>0</v>
          </cell>
          <cell r="D163">
            <v>0</v>
          </cell>
          <cell r="E163">
            <v>0</v>
          </cell>
          <cell r="F163">
            <v>0</v>
          </cell>
          <cell r="G163">
            <v>345361381.08289319</v>
          </cell>
        </row>
        <row r="164">
          <cell r="A164">
            <v>0</v>
          </cell>
          <cell r="B164">
            <v>0</v>
          </cell>
          <cell r="C164">
            <v>0</v>
          </cell>
          <cell r="D164">
            <v>0</v>
          </cell>
          <cell r="E164">
            <v>0</v>
          </cell>
          <cell r="F164">
            <v>0</v>
          </cell>
          <cell r="G164">
            <v>0</v>
          </cell>
        </row>
        <row r="165">
          <cell r="A165">
            <v>0</v>
          </cell>
          <cell r="B165">
            <v>0</v>
          </cell>
          <cell r="C165">
            <v>0</v>
          </cell>
          <cell r="D165">
            <v>0</v>
          </cell>
          <cell r="E165">
            <v>0</v>
          </cell>
          <cell r="F165">
            <v>0</v>
          </cell>
          <cell r="G165">
            <v>0</v>
          </cell>
        </row>
        <row r="166">
          <cell r="A166">
            <v>0</v>
          </cell>
          <cell r="B166">
            <v>0</v>
          </cell>
          <cell r="C166" t="str">
            <v>DIVISI  7.  STRUKTUR</v>
          </cell>
          <cell r="D166">
            <v>0</v>
          </cell>
          <cell r="E166">
            <v>0</v>
          </cell>
          <cell r="F166">
            <v>0</v>
          </cell>
          <cell r="G166">
            <v>0</v>
          </cell>
        </row>
        <row r="167">
          <cell r="A167" t="str">
            <v>7.1 (1)</v>
          </cell>
          <cell r="B167" t="str">
            <v>M3</v>
          </cell>
          <cell r="C167" t="str">
            <v>Beton mutu tinggi fc’=50 MPa (K-600)</v>
          </cell>
          <cell r="D167" t="str">
            <v>M3</v>
          </cell>
          <cell r="E167">
            <v>1</v>
          </cell>
          <cell r="F167">
            <v>0</v>
          </cell>
          <cell r="G167">
            <v>0</v>
          </cell>
        </row>
        <row r="168">
          <cell r="A168" t="str">
            <v>7.1 (2)</v>
          </cell>
          <cell r="B168" t="str">
            <v>M3</v>
          </cell>
          <cell r="C168" t="str">
            <v>Beton mutu tinggi fc’=45 MPa (K-500)</v>
          </cell>
          <cell r="D168" t="str">
            <v>M3</v>
          </cell>
          <cell r="E168">
            <v>1</v>
          </cell>
          <cell r="F168">
            <v>1419911.7436691315</v>
          </cell>
          <cell r="G168">
            <v>1419911.7436691315</v>
          </cell>
        </row>
        <row r="169">
          <cell r="A169" t="str">
            <v>7.1 (3).a</v>
          </cell>
          <cell r="B169" t="str">
            <v>M3</v>
          </cell>
          <cell r="C169" t="str">
            <v>Beton mutu tinggi  fc’=40 MPa (K-450) dengan traveler</v>
          </cell>
          <cell r="D169" t="str">
            <v>M3</v>
          </cell>
          <cell r="E169">
            <v>1</v>
          </cell>
          <cell r="F169">
            <v>0</v>
          </cell>
          <cell r="G169">
            <v>0</v>
          </cell>
        </row>
        <row r="170">
          <cell r="A170" t="str">
            <v>7.1 (3).b</v>
          </cell>
          <cell r="B170" t="str">
            <v>M3</v>
          </cell>
          <cell r="C170" t="str">
            <v>Beton mutu tinggi  fc’=40 MPa (K-450) perancah</v>
          </cell>
          <cell r="D170" t="str">
            <v>M3</v>
          </cell>
          <cell r="E170">
            <v>1</v>
          </cell>
          <cell r="F170">
            <v>0</v>
          </cell>
          <cell r="G170">
            <v>0</v>
          </cell>
        </row>
        <row r="171">
          <cell r="A171" t="str">
            <v>7.1 (4)</v>
          </cell>
          <cell r="B171" t="str">
            <v>M3</v>
          </cell>
          <cell r="C171" t="str">
            <v>Beton mutu tinggi fc’=35 MPa (K-400)</v>
          </cell>
          <cell r="D171" t="str">
            <v>M3</v>
          </cell>
          <cell r="E171">
            <v>1</v>
          </cell>
          <cell r="F171">
            <v>1360319.152803747</v>
          </cell>
          <cell r="G171">
            <v>1360319.152803747</v>
          </cell>
        </row>
        <row r="172">
          <cell r="A172" t="str">
            <v>7.1 (5).a</v>
          </cell>
          <cell r="B172" t="str">
            <v>M3</v>
          </cell>
          <cell r="C172" t="str">
            <v>Beton mutu sedang fc’=30 MPa (K-350) lantai jembatan</v>
          </cell>
          <cell r="D172" t="str">
            <v>M3</v>
          </cell>
          <cell r="E172">
            <v>1</v>
          </cell>
          <cell r="F172">
            <v>1336854.1116902854</v>
          </cell>
          <cell r="G172">
            <v>1336854.1116902854</v>
          </cell>
        </row>
        <row r="173">
          <cell r="A173" t="str">
            <v>7.1 (5).b</v>
          </cell>
          <cell r="B173" t="str">
            <v>M3</v>
          </cell>
          <cell r="C173" t="str">
            <v>Beton mutu sedang fc’=30 MPa (K-350) untuk ……….</v>
          </cell>
          <cell r="D173" t="str">
            <v>M3</v>
          </cell>
          <cell r="E173">
            <v>0</v>
          </cell>
          <cell r="F173">
            <v>0</v>
          </cell>
          <cell r="G173">
            <v>0</v>
          </cell>
        </row>
        <row r="174">
          <cell r="A174" t="str">
            <v>7.1 (6)</v>
          </cell>
          <cell r="B174" t="str">
            <v>M3</v>
          </cell>
          <cell r="C174" t="str">
            <v>Beton mutu sedang fc’= 25 MPa (K-300)</v>
          </cell>
          <cell r="D174" t="str">
            <v>M3</v>
          </cell>
          <cell r="E174">
            <v>1</v>
          </cell>
          <cell r="F174">
            <v>1030169.867751453</v>
          </cell>
          <cell r="G174">
            <v>1030169.867751453</v>
          </cell>
        </row>
        <row r="175">
          <cell r="A175" t="str">
            <v>7.1 (7).a</v>
          </cell>
          <cell r="B175" t="str">
            <v>M3</v>
          </cell>
          <cell r="C175" t="str">
            <v>Beton mutu sedang fc’= 20 MPa (K-250)</v>
          </cell>
          <cell r="D175" t="str">
            <v>M3</v>
          </cell>
          <cell r="E175">
            <v>1</v>
          </cell>
          <cell r="F175">
            <v>1002781.5522764529</v>
          </cell>
          <cell r="G175">
            <v>1002781.5522764529</v>
          </cell>
        </row>
        <row r="176">
          <cell r="A176" t="str">
            <v>7.1 (7).b</v>
          </cell>
          <cell r="B176" t="str">
            <v>M3</v>
          </cell>
          <cell r="C176" t="str">
            <v>Beton mutu sedang fc’= 20 MPa (K-250) yang dilaksanakan di air</v>
          </cell>
          <cell r="D176" t="str">
            <v>M3</v>
          </cell>
          <cell r="E176">
            <v>0</v>
          </cell>
          <cell r="F176">
            <v>0</v>
          </cell>
          <cell r="G176">
            <v>0</v>
          </cell>
        </row>
        <row r="177">
          <cell r="A177" t="str">
            <v>7.1 (8)</v>
          </cell>
          <cell r="B177" t="str">
            <v>M3</v>
          </cell>
          <cell r="C177" t="str">
            <v>Beton mutu rendah  fc’= 15 MPa (K-175)</v>
          </cell>
          <cell r="D177" t="str">
            <v>M3</v>
          </cell>
          <cell r="E177">
            <v>1</v>
          </cell>
          <cell r="F177">
            <v>639269.02406392049</v>
          </cell>
          <cell r="G177">
            <v>639269.02406392049</v>
          </cell>
        </row>
        <row r="178">
          <cell r="A178" t="str">
            <v>7.1 (9)</v>
          </cell>
          <cell r="B178" t="str">
            <v>M3</v>
          </cell>
          <cell r="C178" t="str">
            <v>Beton Siklop fc’=15 MPa (K-175)</v>
          </cell>
          <cell r="D178" t="str">
            <v>M3</v>
          </cell>
          <cell r="E178">
            <v>1</v>
          </cell>
          <cell r="F178">
            <v>544013.74351840047</v>
          </cell>
          <cell r="G178">
            <v>544013.74351840047</v>
          </cell>
        </row>
        <row r="179">
          <cell r="A179" t="str">
            <v>7.1 (10)</v>
          </cell>
          <cell r="B179" t="str">
            <v>M3</v>
          </cell>
          <cell r="C179" t="str">
            <v>Beton mutu rendah fc’= 10 MPa (K-125)</v>
          </cell>
          <cell r="D179" t="str">
            <v>M3</v>
          </cell>
          <cell r="E179">
            <v>1</v>
          </cell>
          <cell r="F179">
            <v>555164.67000238202</v>
          </cell>
          <cell r="G179">
            <v>555164.67000238202</v>
          </cell>
        </row>
        <row r="180">
          <cell r="A180" t="str">
            <v>7.2 (1).a</v>
          </cell>
          <cell r="B180" t="str">
            <v>Buah</v>
          </cell>
          <cell r="C180">
            <v>16</v>
          </cell>
          <cell r="D180" t="str">
            <v>Buah</v>
          </cell>
          <cell r="E180">
            <v>1</v>
          </cell>
          <cell r="F180">
            <v>23932069.931767184</v>
          </cell>
          <cell r="G180">
            <v>23932069.931767184</v>
          </cell>
        </row>
        <row r="181">
          <cell r="A181" t="str">
            <v>7.2 (1).b</v>
          </cell>
          <cell r="B181" t="str">
            <v>Buah</v>
          </cell>
          <cell r="C181">
            <v>25</v>
          </cell>
          <cell r="D181" t="str">
            <v>Buah</v>
          </cell>
          <cell r="E181">
            <v>1</v>
          </cell>
          <cell r="F181">
            <v>41164571.912726194</v>
          </cell>
          <cell r="G181">
            <v>41164571.912726194</v>
          </cell>
        </row>
        <row r="182">
          <cell r="A182" t="str">
            <v>7.2 (1).c</v>
          </cell>
          <cell r="B182" t="str">
            <v>Buah</v>
          </cell>
          <cell r="C182">
            <v>0</v>
          </cell>
          <cell r="D182" t="str">
            <v>Buah</v>
          </cell>
          <cell r="E182">
            <v>1</v>
          </cell>
          <cell r="F182">
            <v>63098629.669347323</v>
          </cell>
          <cell r="G182">
            <v>63098629.669347323</v>
          </cell>
        </row>
        <row r="183">
          <cell r="A183" t="str">
            <v>7.2 (2).a</v>
          </cell>
          <cell r="B183" t="str">
            <v>Buah</v>
          </cell>
          <cell r="C183">
            <v>16</v>
          </cell>
          <cell r="D183" t="str">
            <v>Buah</v>
          </cell>
          <cell r="E183">
            <v>1</v>
          </cell>
          <cell r="F183">
            <v>0</v>
          </cell>
          <cell r="G183">
            <v>0</v>
          </cell>
        </row>
        <row r="184">
          <cell r="A184" t="str">
            <v>7.2 (2).b</v>
          </cell>
          <cell r="B184" t="str">
            <v>Buah</v>
          </cell>
          <cell r="C184">
            <v>25</v>
          </cell>
          <cell r="D184" t="str">
            <v>Buah</v>
          </cell>
          <cell r="E184">
            <v>1</v>
          </cell>
          <cell r="F184">
            <v>0</v>
          </cell>
          <cell r="G184">
            <v>0</v>
          </cell>
        </row>
        <row r="185">
          <cell r="A185" t="str">
            <v>7.2 (2).c</v>
          </cell>
          <cell r="B185" t="str">
            <v>Buah</v>
          </cell>
          <cell r="C185">
            <v>0</v>
          </cell>
          <cell r="D185" t="str">
            <v>Buah</v>
          </cell>
          <cell r="E185">
            <v>1</v>
          </cell>
          <cell r="F185">
            <v>0</v>
          </cell>
          <cell r="G185">
            <v>0</v>
          </cell>
        </row>
        <row r="186">
          <cell r="A186" t="str">
            <v>7.2 (3).a</v>
          </cell>
          <cell r="B186" t="str">
            <v>Buah</v>
          </cell>
          <cell r="C186">
            <v>16</v>
          </cell>
          <cell r="D186" t="str">
            <v>Buah</v>
          </cell>
          <cell r="E186">
            <v>1</v>
          </cell>
          <cell r="F186">
            <v>0</v>
          </cell>
          <cell r="G186">
            <v>0</v>
          </cell>
        </row>
        <row r="187">
          <cell r="A187" t="str">
            <v>7.2 (3).b</v>
          </cell>
          <cell r="B187" t="str">
            <v>Buah</v>
          </cell>
          <cell r="C187">
            <v>0</v>
          </cell>
          <cell r="D187" t="str">
            <v>Buah</v>
          </cell>
          <cell r="E187">
            <v>1</v>
          </cell>
          <cell r="F187">
            <v>0</v>
          </cell>
          <cell r="G187">
            <v>0</v>
          </cell>
        </row>
        <row r="188">
          <cell r="A188" t="str">
            <v>7.2 (4).a</v>
          </cell>
          <cell r="B188" t="str">
            <v>Buah</v>
          </cell>
          <cell r="C188">
            <v>16</v>
          </cell>
          <cell r="D188" t="str">
            <v>Buah</v>
          </cell>
          <cell r="E188">
            <v>1</v>
          </cell>
          <cell r="F188">
            <v>0</v>
          </cell>
          <cell r="G188">
            <v>0</v>
          </cell>
        </row>
        <row r="189">
          <cell r="A189" t="str">
            <v>7.2 (4).b</v>
          </cell>
          <cell r="B189" t="str">
            <v>Buah</v>
          </cell>
          <cell r="C189">
            <v>0</v>
          </cell>
          <cell r="D189" t="str">
            <v>Buah</v>
          </cell>
          <cell r="E189">
            <v>1</v>
          </cell>
          <cell r="F189">
            <v>0</v>
          </cell>
          <cell r="G189">
            <v>0</v>
          </cell>
        </row>
        <row r="190">
          <cell r="A190" t="str">
            <v>7.2 (5)</v>
          </cell>
          <cell r="B190" t="str">
            <v>Buah</v>
          </cell>
          <cell r="C190" t="str">
            <v>Penyediaan Unit Pracetak Gelagar Box Bentang …. Meter lebar …… meter</v>
          </cell>
          <cell r="D190" t="str">
            <v>Buah</v>
          </cell>
          <cell r="E190">
            <v>1</v>
          </cell>
          <cell r="F190">
            <v>0</v>
          </cell>
          <cell r="G190">
            <v>0</v>
          </cell>
        </row>
        <row r="191">
          <cell r="A191" t="str">
            <v>7.2 (6)</v>
          </cell>
          <cell r="B191" t="str">
            <v>Buah</v>
          </cell>
          <cell r="C191" t="str">
            <v>Pemasangan Unit Pracetak Gelagar Box Bentang …. Meter lebar …… meter</v>
          </cell>
          <cell r="D191" t="str">
            <v>Buah</v>
          </cell>
          <cell r="E191">
            <v>1</v>
          </cell>
          <cell r="F191">
            <v>0</v>
          </cell>
          <cell r="G191">
            <v>0</v>
          </cell>
        </row>
        <row r="192">
          <cell r="A192" t="str">
            <v>7.2.(7)</v>
          </cell>
          <cell r="B192" t="str">
            <v>Kg</v>
          </cell>
          <cell r="C192" t="str">
            <v xml:space="preserve">Baja Prategang </v>
          </cell>
          <cell r="D192" t="str">
            <v>Kg</v>
          </cell>
          <cell r="E192">
            <v>1</v>
          </cell>
          <cell r="F192">
            <v>162693.98809628841</v>
          </cell>
          <cell r="G192">
            <v>162693.98809628841</v>
          </cell>
        </row>
        <row r="193">
          <cell r="A193" t="str">
            <v>7.2.(8)</v>
          </cell>
          <cell r="B193" t="str">
            <v>Buah</v>
          </cell>
          <cell r="C193" t="str">
            <v>Penyediaan Pelat Berongga (Voided Slab) Pracetak Bentang … meter</v>
          </cell>
          <cell r="D193" t="str">
            <v>Buah</v>
          </cell>
          <cell r="E193">
            <v>1</v>
          </cell>
          <cell r="F193">
            <v>25722434.71538021</v>
          </cell>
          <cell r="G193">
            <v>25722434.71538021</v>
          </cell>
        </row>
        <row r="194">
          <cell r="A194" t="str">
            <v>7.2.(9)</v>
          </cell>
          <cell r="B194" t="str">
            <v>Buah</v>
          </cell>
          <cell r="C194" t="str">
            <v>Pemasangan Pelat Berongga (Voided Slab) Pracetak Bentang … meter</v>
          </cell>
          <cell r="D194" t="str">
            <v>Buah</v>
          </cell>
          <cell r="E194">
            <v>1</v>
          </cell>
          <cell r="F194">
            <v>0</v>
          </cell>
          <cell r="G194">
            <v>0</v>
          </cell>
        </row>
        <row r="195">
          <cell r="A195" t="str">
            <v>7.2.(10)</v>
          </cell>
          <cell r="B195" t="str">
            <v>m3</v>
          </cell>
          <cell r="C195" t="str">
            <v>Beton Diafragma K350 (fc’ 30 MPa) termasuk pekerjaan penegangan setelah pengecoran (post tension)</v>
          </cell>
          <cell r="D195" t="str">
            <v>m3</v>
          </cell>
          <cell r="E195">
            <v>1</v>
          </cell>
          <cell r="F195">
            <v>910682.81137739541</v>
          </cell>
          <cell r="G195">
            <v>910682.81137739541</v>
          </cell>
        </row>
        <row r="196">
          <cell r="A196" t="str">
            <v>7.3 (1)</v>
          </cell>
          <cell r="B196" t="str">
            <v>Kg</v>
          </cell>
          <cell r="C196">
            <v>24</v>
          </cell>
          <cell r="D196" t="str">
            <v>Kg</v>
          </cell>
          <cell r="E196">
            <v>1</v>
          </cell>
          <cell r="F196">
            <v>12581</v>
          </cell>
          <cell r="G196">
            <v>12581</v>
          </cell>
        </row>
        <row r="197">
          <cell r="A197" t="str">
            <v>7.3 (2)</v>
          </cell>
          <cell r="B197" t="str">
            <v>Kg</v>
          </cell>
          <cell r="C197">
            <v>32</v>
          </cell>
          <cell r="D197" t="str">
            <v>Kg</v>
          </cell>
          <cell r="E197">
            <v>1</v>
          </cell>
          <cell r="F197">
            <v>12575.25</v>
          </cell>
          <cell r="G197">
            <v>12575.25</v>
          </cell>
        </row>
        <row r="198">
          <cell r="A198" t="str">
            <v>7.3 (3)</v>
          </cell>
          <cell r="B198" t="str">
            <v>Kg</v>
          </cell>
          <cell r="C198">
            <v>32</v>
          </cell>
          <cell r="D198" t="str">
            <v>Kg</v>
          </cell>
          <cell r="E198">
            <v>1</v>
          </cell>
          <cell r="F198">
            <v>13334.25</v>
          </cell>
          <cell r="G198">
            <v>13334.25</v>
          </cell>
        </row>
        <row r="199">
          <cell r="A199" t="str">
            <v>7.3 (4)</v>
          </cell>
          <cell r="B199" t="str">
            <v>Kg</v>
          </cell>
          <cell r="C199">
            <v>39</v>
          </cell>
          <cell r="D199" t="str">
            <v>Kg</v>
          </cell>
          <cell r="E199">
            <v>1</v>
          </cell>
          <cell r="F199">
            <v>12152.625</v>
          </cell>
          <cell r="G199">
            <v>12152.625</v>
          </cell>
        </row>
        <row r="200">
          <cell r="A200" t="str">
            <v>7.3 (5)</v>
          </cell>
          <cell r="B200" t="str">
            <v>Kg</v>
          </cell>
          <cell r="C200">
            <v>48</v>
          </cell>
          <cell r="D200" t="str">
            <v>Kg</v>
          </cell>
          <cell r="E200">
            <v>1</v>
          </cell>
          <cell r="F200">
            <v>13334.25</v>
          </cell>
          <cell r="G200">
            <v>13334.25</v>
          </cell>
        </row>
        <row r="201">
          <cell r="A201" t="str">
            <v>7.3 (6)</v>
          </cell>
          <cell r="B201" t="str">
            <v>Kg</v>
          </cell>
          <cell r="C201" t="str">
            <v>Anyaman Kawat Yang Dilas (Welded Wire Mesh)</v>
          </cell>
          <cell r="D201" t="str">
            <v>Kg</v>
          </cell>
          <cell r="E201">
            <v>1</v>
          </cell>
          <cell r="F201">
            <v>14714.25</v>
          </cell>
          <cell r="G201">
            <v>14714.25</v>
          </cell>
        </row>
        <row r="202">
          <cell r="A202" t="str">
            <v>7.4 (1)</v>
          </cell>
          <cell r="B202" t="str">
            <v>Kg</v>
          </cell>
          <cell r="C202" t="str">
            <v xml:space="preserve">Baja Struktur BJ 34 (Titik Leleh 210 MPa),penyediaan dan pemasangan </v>
          </cell>
          <cell r="D202" t="str">
            <v>Kg</v>
          </cell>
          <cell r="E202">
            <v>1</v>
          </cell>
          <cell r="F202">
            <v>0</v>
          </cell>
          <cell r="G202">
            <v>0</v>
          </cell>
        </row>
        <row r="203">
          <cell r="A203" t="str">
            <v>7.4 (2)</v>
          </cell>
          <cell r="B203" t="str">
            <v>Kg</v>
          </cell>
          <cell r="C203" t="str">
            <v xml:space="preserve">Baja Struktur BJ 37 (Titik Leleh 240 MPa),penyediaan dan pemasangan </v>
          </cell>
          <cell r="D203" t="str">
            <v>Kg</v>
          </cell>
          <cell r="E203">
            <v>1</v>
          </cell>
          <cell r="F203">
            <v>0</v>
          </cell>
          <cell r="G203">
            <v>0</v>
          </cell>
        </row>
        <row r="204">
          <cell r="A204" t="str">
            <v>7.4 (3)</v>
          </cell>
          <cell r="B204" t="str">
            <v>Kg</v>
          </cell>
          <cell r="C204" t="str">
            <v>Baja Struktur BJ 41 (Titik Leleh 250 MPa),penyediaan dan pemasangan</v>
          </cell>
          <cell r="D204" t="str">
            <v>Kg</v>
          </cell>
          <cell r="E204">
            <v>1</v>
          </cell>
          <cell r="F204">
            <v>365.71651530050639</v>
          </cell>
          <cell r="G204">
            <v>365.71651530050639</v>
          </cell>
        </row>
        <row r="205">
          <cell r="A205" t="str">
            <v>7.4 (4)</v>
          </cell>
          <cell r="B205" t="str">
            <v>Kg</v>
          </cell>
          <cell r="C205" t="str">
            <v>Baja Struktur BJ 50 (Titik Leleh 290  MPa),penyediaan dan pemasangan</v>
          </cell>
          <cell r="D205" t="str">
            <v>Kg</v>
          </cell>
          <cell r="E205">
            <v>1</v>
          </cell>
          <cell r="F205">
            <v>13015.716515300504</v>
          </cell>
          <cell r="G205">
            <v>13015.716515300504</v>
          </cell>
        </row>
        <row r="206">
          <cell r="A206" t="str">
            <v>7.4 (5)</v>
          </cell>
          <cell r="B206" t="str">
            <v>Kg</v>
          </cell>
          <cell r="C206" t="str">
            <v>Baja Struktur BJ 55 (Titik Leleh 360 MPa),penyediaan dan pemasangan</v>
          </cell>
          <cell r="D206" t="str">
            <v>Kg</v>
          </cell>
          <cell r="E206">
            <v>1</v>
          </cell>
          <cell r="F206">
            <v>13015.716515300504</v>
          </cell>
          <cell r="G206">
            <v>13015.716515300504</v>
          </cell>
        </row>
        <row r="207">
          <cell r="A207" t="str">
            <v>7.4 (6)</v>
          </cell>
          <cell r="B207">
            <v>0</v>
          </cell>
          <cell r="C207" t="str">
            <v xml:space="preserve">Pengadaan Struktur Jembatan Rangka Baja </v>
          </cell>
          <cell r="D207">
            <v>0</v>
          </cell>
          <cell r="E207">
            <v>1</v>
          </cell>
          <cell r="F207">
            <v>0</v>
          </cell>
          <cell r="G207">
            <v>0</v>
          </cell>
        </row>
        <row r="208">
          <cell r="A208" t="str">
            <v>7.4 (6)a</v>
          </cell>
          <cell r="B208" t="str">
            <v>Buah</v>
          </cell>
          <cell r="C208" t="str">
            <v>Panjang 40 m, Lebar 9 m</v>
          </cell>
          <cell r="D208" t="str">
            <v>Buah</v>
          </cell>
          <cell r="E208">
            <v>1</v>
          </cell>
          <cell r="F208">
            <v>0</v>
          </cell>
          <cell r="G208">
            <v>0</v>
          </cell>
        </row>
        <row r="209">
          <cell r="A209" t="str">
            <v>7.4 (6)b</v>
          </cell>
          <cell r="B209" t="str">
            <v>Buah</v>
          </cell>
          <cell r="C209" t="str">
            <v>Panjang 45 m, Lebar 9 m</v>
          </cell>
          <cell r="D209" t="str">
            <v>Buah</v>
          </cell>
          <cell r="E209">
            <v>1</v>
          </cell>
          <cell r="F209">
            <v>0</v>
          </cell>
          <cell r="G209">
            <v>0</v>
          </cell>
        </row>
        <row r="210">
          <cell r="A210" t="str">
            <v>7.4 (6)c</v>
          </cell>
          <cell r="B210" t="str">
            <v>Buah</v>
          </cell>
          <cell r="C210" t="str">
            <v>Panjang 50 m, Lebar 9 m</v>
          </cell>
          <cell r="D210" t="str">
            <v>Buah</v>
          </cell>
          <cell r="E210">
            <v>1</v>
          </cell>
          <cell r="F210">
            <v>0</v>
          </cell>
          <cell r="G210">
            <v>0</v>
          </cell>
        </row>
        <row r="211">
          <cell r="A211" t="str">
            <v>7.4 (6)d</v>
          </cell>
          <cell r="B211" t="str">
            <v>Buah</v>
          </cell>
          <cell r="C211" t="str">
            <v>Panjang 60 m, Lebar 9 m</v>
          </cell>
          <cell r="D211" t="str">
            <v>Buah</v>
          </cell>
          <cell r="E211">
            <v>1</v>
          </cell>
          <cell r="F211">
            <v>0</v>
          </cell>
          <cell r="G211">
            <v>0</v>
          </cell>
        </row>
        <row r="212">
          <cell r="A212" t="str">
            <v>7.4 (6)e</v>
          </cell>
          <cell r="B212" t="str">
            <v>Buah</v>
          </cell>
          <cell r="C212" t="str">
            <v>Panjang .... m, Lebar 9m</v>
          </cell>
          <cell r="D212" t="str">
            <v>Buah</v>
          </cell>
          <cell r="E212">
            <v>1</v>
          </cell>
          <cell r="F212">
            <v>0</v>
          </cell>
          <cell r="G212">
            <v>0</v>
          </cell>
        </row>
        <row r="213">
          <cell r="A213" t="str">
            <v>7.4 (7)</v>
          </cell>
          <cell r="B213" t="str">
            <v>Buah</v>
          </cell>
          <cell r="C213" t="str">
            <v>Pemasangan jembatan baja fabrikasi</v>
          </cell>
          <cell r="D213" t="str">
            <v>Buah</v>
          </cell>
          <cell r="E213">
            <v>1</v>
          </cell>
          <cell r="F213">
            <v>585.06674713049824</v>
          </cell>
          <cell r="G213">
            <v>585.06674713049824</v>
          </cell>
        </row>
        <row r="214">
          <cell r="A214" t="str">
            <v>7.4 (8)</v>
          </cell>
          <cell r="B214" t="str">
            <v>Buah</v>
          </cell>
          <cell r="C214" t="str">
            <v>Pengangkutan Bahan Jembatan Rangka Baja</v>
          </cell>
          <cell r="D214" t="str">
            <v>Buah</v>
          </cell>
          <cell r="E214">
            <v>1</v>
          </cell>
          <cell r="F214">
            <v>264.78447975157303</v>
          </cell>
          <cell r="G214">
            <v>264.78447975157303</v>
          </cell>
        </row>
        <row r="215">
          <cell r="A215" t="str">
            <v>7.5 (1)</v>
          </cell>
          <cell r="B215" t="str">
            <v>Kg</v>
          </cell>
          <cell r="C215" t="str">
            <v>Pemasangan jembatan rangka baja</v>
          </cell>
          <cell r="D215" t="str">
            <v>Kg</v>
          </cell>
          <cell r="E215">
            <v>1</v>
          </cell>
          <cell r="F215">
            <v>585.06674713049824</v>
          </cell>
          <cell r="G215">
            <v>585.06674713049824</v>
          </cell>
        </row>
        <row r="216">
          <cell r="A216" t="str">
            <v>7.5 (2)</v>
          </cell>
          <cell r="B216" t="str">
            <v>Kg</v>
          </cell>
          <cell r="C216" t="str">
            <v>Pengangkutan Bahan Jembatan</v>
          </cell>
          <cell r="D216" t="str">
            <v>Kg</v>
          </cell>
          <cell r="E216">
            <v>1</v>
          </cell>
          <cell r="F216">
            <v>264.78447975157303</v>
          </cell>
          <cell r="G216">
            <v>264.78447975157303</v>
          </cell>
        </row>
        <row r="217">
          <cell r="A217" t="str">
            <v>7.6 (1)</v>
          </cell>
          <cell r="B217" t="str">
            <v>M1</v>
          </cell>
          <cell r="C217" t="str">
            <v>Pondasi Cerucuk, Penyediaan &amp; Pemancangan</v>
          </cell>
          <cell r="D217" t="str">
            <v>M1</v>
          </cell>
          <cell r="E217">
            <v>1</v>
          </cell>
          <cell r="F217">
            <v>49080.357142857145</v>
          </cell>
          <cell r="G217">
            <v>49080.357142857145</v>
          </cell>
        </row>
        <row r="218">
          <cell r="A218" t="str">
            <v>7.6 (2)</v>
          </cell>
          <cell r="B218" t="str">
            <v>M1</v>
          </cell>
          <cell r="C218" t="str">
            <v>Dinding Turap Kayu Tanpa Pengawetan</v>
          </cell>
          <cell r="D218" t="str">
            <v>M1</v>
          </cell>
          <cell r="E218">
            <v>1</v>
          </cell>
          <cell r="F218">
            <v>59690.476190476198</v>
          </cell>
          <cell r="G218">
            <v>59690.476190476198</v>
          </cell>
        </row>
        <row r="219">
          <cell r="A219" t="str">
            <v>7.6 (3)</v>
          </cell>
          <cell r="B219" t="str">
            <v>M1</v>
          </cell>
          <cell r="C219" t="str">
            <v>Dinding Turap Kayu Dengan Pengawetan</v>
          </cell>
          <cell r="D219" t="str">
            <v>M1</v>
          </cell>
          <cell r="E219">
            <v>1</v>
          </cell>
          <cell r="F219">
            <v>55651.785714285717</v>
          </cell>
          <cell r="G219">
            <v>55651.785714285717</v>
          </cell>
        </row>
        <row r="220">
          <cell r="A220" t="str">
            <v>7.6 (4)</v>
          </cell>
          <cell r="B220">
            <v>0</v>
          </cell>
          <cell r="C220" t="str">
            <v>Pengadaan dan Pemancangan Tiang Pancang Baja ukuran:</v>
          </cell>
          <cell r="D220">
            <v>0</v>
          </cell>
          <cell r="E220">
            <v>0</v>
          </cell>
          <cell r="F220">
            <v>0</v>
          </cell>
          <cell r="G220">
            <v>0</v>
          </cell>
        </row>
        <row r="221">
          <cell r="A221" t="str">
            <v>7.6 (4)a</v>
          </cell>
          <cell r="B221" t="str">
            <v>M1</v>
          </cell>
          <cell r="C221" t="str">
            <v>Diameter 400 mm tebal 10 mm</v>
          </cell>
          <cell r="D221" t="str">
            <v>M1</v>
          </cell>
          <cell r="E221">
            <v>1</v>
          </cell>
          <cell r="F221">
            <v>105930.66769158375</v>
          </cell>
          <cell r="G221">
            <v>105930.66769158375</v>
          </cell>
        </row>
        <row r="222">
          <cell r="A222" t="str">
            <v>7.6 (4)b</v>
          </cell>
          <cell r="B222" t="str">
            <v>M1</v>
          </cell>
          <cell r="C222" t="str">
            <v>Diameter 600 mm tebal 12 mm</v>
          </cell>
          <cell r="D222" t="str">
            <v>M1</v>
          </cell>
          <cell r="E222">
            <v>1</v>
          </cell>
          <cell r="F222">
            <v>139878.59865092917</v>
          </cell>
          <cell r="G222">
            <v>139878.59865092917</v>
          </cell>
        </row>
        <row r="223">
          <cell r="A223" t="str">
            <v>7.6 (4)c</v>
          </cell>
          <cell r="B223" t="str">
            <v>M1</v>
          </cell>
          <cell r="C223" t="str">
            <v>Diameter 800 mm tebal 16 mm</v>
          </cell>
          <cell r="D223" t="str">
            <v>M1</v>
          </cell>
          <cell r="E223">
            <v>1</v>
          </cell>
          <cell r="F223">
            <v>218638.72276962106</v>
          </cell>
          <cell r="G223">
            <v>218638.72276962106</v>
          </cell>
        </row>
        <row r="224">
          <cell r="A224" t="str">
            <v>7.6 (4)d</v>
          </cell>
          <cell r="B224" t="str">
            <v>M1</v>
          </cell>
          <cell r="C224" t="str">
            <v>Diameter ………… mm tebal ……… mm</v>
          </cell>
          <cell r="D224" t="str">
            <v>M1</v>
          </cell>
          <cell r="E224">
            <v>1</v>
          </cell>
          <cell r="F224">
            <v>0</v>
          </cell>
          <cell r="G224">
            <v>0</v>
          </cell>
        </row>
        <row r="225">
          <cell r="A225" t="str">
            <v>7.6 (5)</v>
          </cell>
          <cell r="B225">
            <v>0</v>
          </cell>
          <cell r="C225" t="str">
            <v>Pengadaan dan Pemancangan Tiang Pancang Beton Bertulang Pracetak ukuran/diameter:</v>
          </cell>
          <cell r="D225">
            <v>0</v>
          </cell>
          <cell r="E225">
            <v>0</v>
          </cell>
          <cell r="F225">
            <v>0</v>
          </cell>
          <cell r="G225">
            <v>0</v>
          </cell>
        </row>
        <row r="226">
          <cell r="A226" t="str">
            <v>7.6 (5)a</v>
          </cell>
          <cell r="B226" t="str">
            <v>M1</v>
          </cell>
          <cell r="C226" t="str">
            <v>350 x 350mm</v>
          </cell>
          <cell r="D226" t="str">
            <v>M1</v>
          </cell>
          <cell r="E226">
            <v>1</v>
          </cell>
          <cell r="F226">
            <v>0</v>
          </cell>
          <cell r="G226">
            <v>0</v>
          </cell>
        </row>
        <row r="227">
          <cell r="A227" t="str">
            <v>7.6 (5)b</v>
          </cell>
          <cell r="B227" t="str">
            <v>M1</v>
          </cell>
          <cell r="C227" t="str">
            <v>400 x 400mm</v>
          </cell>
          <cell r="D227" t="str">
            <v>M1</v>
          </cell>
          <cell r="E227">
            <v>1</v>
          </cell>
          <cell r="F227">
            <v>0</v>
          </cell>
          <cell r="G227">
            <v>0</v>
          </cell>
        </row>
        <row r="228">
          <cell r="A228" t="str">
            <v>7.6 (5)c</v>
          </cell>
          <cell r="B228" t="str">
            <v>M1</v>
          </cell>
          <cell r="C228" t="str">
            <v>450 x 450mm</v>
          </cell>
          <cell r="D228" t="str">
            <v>M1</v>
          </cell>
          <cell r="E228">
            <v>1</v>
          </cell>
          <cell r="F228">
            <v>0</v>
          </cell>
          <cell r="G228">
            <v>0</v>
          </cell>
        </row>
        <row r="229">
          <cell r="A229" t="str">
            <v>7.6 (5)d</v>
          </cell>
          <cell r="B229" t="str">
            <v>M1</v>
          </cell>
          <cell r="C229" t="str">
            <v>Diameter …………</v>
          </cell>
          <cell r="D229" t="str">
            <v>M1</v>
          </cell>
          <cell r="E229">
            <v>1</v>
          </cell>
          <cell r="F229">
            <v>0</v>
          </cell>
          <cell r="G229">
            <v>0</v>
          </cell>
        </row>
        <row r="230">
          <cell r="A230" t="str">
            <v>7.6 (6)</v>
          </cell>
          <cell r="B230">
            <v>0</v>
          </cell>
          <cell r="C230" t="str">
            <v>Pengadaan dan Pemancangan Tiang Pancang Beton Prategang Pracetak ukuran / diameter ......</v>
          </cell>
          <cell r="D230">
            <v>0</v>
          </cell>
          <cell r="E230">
            <v>0</v>
          </cell>
          <cell r="F230">
            <v>0</v>
          </cell>
          <cell r="G230">
            <v>0</v>
          </cell>
        </row>
        <row r="231">
          <cell r="A231" t="str">
            <v>7.6 (6)a</v>
          </cell>
          <cell r="B231" t="str">
            <v>M1</v>
          </cell>
          <cell r="C231">
            <v>350</v>
          </cell>
          <cell r="D231" t="str">
            <v>M1</v>
          </cell>
          <cell r="E231">
            <v>1</v>
          </cell>
          <cell r="F231">
            <v>0</v>
          </cell>
          <cell r="G231">
            <v>0</v>
          </cell>
        </row>
        <row r="232">
          <cell r="A232" t="str">
            <v>7.6 (6)b</v>
          </cell>
          <cell r="B232" t="str">
            <v>M1</v>
          </cell>
          <cell r="C232">
            <v>400</v>
          </cell>
          <cell r="D232" t="str">
            <v>M1</v>
          </cell>
          <cell r="E232">
            <v>1</v>
          </cell>
          <cell r="F232">
            <v>0</v>
          </cell>
          <cell r="G232">
            <v>0</v>
          </cell>
        </row>
        <row r="233">
          <cell r="A233" t="str">
            <v>7.6 (6)c</v>
          </cell>
          <cell r="B233" t="str">
            <v>M1</v>
          </cell>
          <cell r="C233">
            <v>450</v>
          </cell>
          <cell r="D233" t="str">
            <v>M1</v>
          </cell>
          <cell r="E233">
            <v>1</v>
          </cell>
          <cell r="F233">
            <v>0</v>
          </cell>
          <cell r="G233">
            <v>0</v>
          </cell>
        </row>
        <row r="234">
          <cell r="A234" t="str">
            <v>7.6 (6)d</v>
          </cell>
          <cell r="B234" t="str">
            <v>M1</v>
          </cell>
          <cell r="C234" t="str">
            <v>Diameter ….. mm</v>
          </cell>
          <cell r="D234" t="str">
            <v>M1</v>
          </cell>
          <cell r="E234">
            <v>1</v>
          </cell>
          <cell r="F234">
            <v>0</v>
          </cell>
          <cell r="G234">
            <v>0</v>
          </cell>
        </row>
        <row r="235">
          <cell r="A235" t="str">
            <v>7.6 (19).a</v>
          </cell>
          <cell r="B235" t="str">
            <v>M1</v>
          </cell>
          <cell r="C235" t="str">
            <v>Tiang Bor Beton ukuran 800 mm</v>
          </cell>
          <cell r="D235" t="str">
            <v>M1</v>
          </cell>
          <cell r="E235">
            <v>1</v>
          </cell>
          <cell r="F235">
            <v>726399.11767775787</v>
          </cell>
          <cell r="G235">
            <v>726399.11767775787</v>
          </cell>
        </row>
        <row r="236">
          <cell r="A236" t="str">
            <v>7.6 (19).b</v>
          </cell>
          <cell r="B236" t="str">
            <v>M1</v>
          </cell>
          <cell r="C236" t="str">
            <v>Tiang Bor Beton ukuran .... Mm</v>
          </cell>
          <cell r="D236" t="str">
            <v>M1</v>
          </cell>
          <cell r="E236">
            <v>1</v>
          </cell>
          <cell r="F236">
            <v>0</v>
          </cell>
          <cell r="G236">
            <v>0</v>
          </cell>
        </row>
        <row r="237">
          <cell r="A237" t="str">
            <v>7.6 (20)</v>
          </cell>
          <cell r="B237" t="str">
            <v>M1</v>
          </cell>
          <cell r="C237" t="str">
            <v>Tambahan Biaya untuk no. Mata Pembayaran 7.6.(13) s/d 7.6.(18) bila tiang pancang dikerjakan di Tempat Yang Berair</v>
          </cell>
          <cell r="D237" t="str">
            <v>M1</v>
          </cell>
          <cell r="E237">
            <v>1</v>
          </cell>
          <cell r="F237">
            <v>3878.6846789604224</v>
          </cell>
          <cell r="G237">
            <v>3878.6846789604224</v>
          </cell>
        </row>
        <row r="238">
          <cell r="A238" t="str">
            <v>7.6 (21)</v>
          </cell>
          <cell r="B238" t="str">
            <v>M1</v>
          </cell>
          <cell r="C238" t="str">
            <v>Tambahan Biaya untuk no. Mata Pembayaran 7.6.(19)) bila tiang bor Beton dikerjakan di Tempat Yang Berair</v>
          </cell>
          <cell r="D238" t="str">
            <v>M1</v>
          </cell>
          <cell r="E238">
            <v>1</v>
          </cell>
          <cell r="F238">
            <v>16393.74367029273</v>
          </cell>
          <cell r="G238">
            <v>16393.74367029273</v>
          </cell>
        </row>
        <row r="239">
          <cell r="A239" t="str">
            <v>7.6 (22)</v>
          </cell>
          <cell r="B239" t="str">
            <v>M1</v>
          </cell>
          <cell r="C239" t="str">
            <v>Pengujian Pembebanan Pada Tiang Dengan Diameter sampai 600 mm</v>
          </cell>
          <cell r="D239" t="str">
            <v>M1</v>
          </cell>
          <cell r="E239">
            <v>1</v>
          </cell>
          <cell r="F239">
            <v>3878.6846789604224</v>
          </cell>
          <cell r="G239">
            <v>3878.6846789604224</v>
          </cell>
        </row>
        <row r="240">
          <cell r="A240" t="str">
            <v>7.6 (23)</v>
          </cell>
          <cell r="B240" t="str">
            <v>M1</v>
          </cell>
          <cell r="C240" t="str">
            <v>Pengujian Pembebanan Pada Tiang Dengan Diameter di atas 600 mm</v>
          </cell>
          <cell r="D240" t="str">
            <v>M1</v>
          </cell>
          <cell r="E240">
            <v>1</v>
          </cell>
          <cell r="F240">
            <v>16393.74367029273</v>
          </cell>
          <cell r="G240">
            <v>16393.74367029273</v>
          </cell>
        </row>
        <row r="241">
          <cell r="A241" t="str">
            <v>7.6 (24)</v>
          </cell>
          <cell r="B241" t="str">
            <v>M1</v>
          </cell>
          <cell r="C241" t="str">
            <v>Tiang Uji ukuran .... Ukuran ………</v>
          </cell>
          <cell r="D241" t="str">
            <v>M1</v>
          </cell>
          <cell r="E241">
            <v>1</v>
          </cell>
          <cell r="F241">
            <v>0</v>
          </cell>
          <cell r="G241">
            <v>0</v>
          </cell>
        </row>
        <row r="242">
          <cell r="A242" t="str">
            <v>7.6 (25).a</v>
          </cell>
          <cell r="B242" t="str">
            <v>Buah</v>
          </cell>
          <cell r="C242" t="str">
            <v>Pengujian Pembebanan Statis Pada Tiang Ukuran/Diamter …. Dengan Beban Hidrolik Cara Beban Siklik</v>
          </cell>
          <cell r="D242" t="str">
            <v>Buah</v>
          </cell>
          <cell r="E242">
            <v>1</v>
          </cell>
          <cell r="F242">
            <v>0</v>
          </cell>
          <cell r="G242">
            <v>0</v>
          </cell>
        </row>
        <row r="243">
          <cell r="A243" t="str">
            <v>7.6 (25).b</v>
          </cell>
          <cell r="B243" t="str">
            <v>Buah</v>
          </cell>
          <cell r="C243" t="str">
            <v>Pengujian Pembebanan Statis Pada Tiang Ukuran/Diamter …. Dengan Beban Hidrolik Cara Beban Bertahap</v>
          </cell>
          <cell r="D243" t="str">
            <v>Buah</v>
          </cell>
          <cell r="E243">
            <v>1</v>
          </cell>
          <cell r="F243">
            <v>0</v>
          </cell>
          <cell r="G243">
            <v>0</v>
          </cell>
        </row>
        <row r="244">
          <cell r="A244" t="str">
            <v>7.6 (26).a</v>
          </cell>
          <cell r="B244" t="str">
            <v>Buah</v>
          </cell>
          <cell r="C244" t="str">
            <v>Pengujian Pembebanan Statis Pada Tiang Ukuran/Diamter …. Dengan Meja Beban Statis Cara Beban Siklik</v>
          </cell>
          <cell r="D244" t="str">
            <v>Buah</v>
          </cell>
          <cell r="E244">
            <v>1</v>
          </cell>
          <cell r="F244">
            <v>0</v>
          </cell>
          <cell r="G244">
            <v>0</v>
          </cell>
        </row>
        <row r="245">
          <cell r="A245" t="str">
            <v>7.6 (26).b</v>
          </cell>
          <cell r="B245" t="str">
            <v>Buah</v>
          </cell>
          <cell r="C245" t="str">
            <v>Pengujian Pembebanan Statis Pada Tiang Ukuran/Diamter …. Dengan Meja Beban Statis Cara Beban Bertahap</v>
          </cell>
          <cell r="D245" t="str">
            <v>Buah</v>
          </cell>
          <cell r="E245">
            <v>1</v>
          </cell>
          <cell r="F245">
            <v>0</v>
          </cell>
          <cell r="G245">
            <v>0</v>
          </cell>
        </row>
        <row r="246">
          <cell r="A246" t="str">
            <v>7.6 (27).a</v>
          </cell>
          <cell r="B246" t="str">
            <v>Buah</v>
          </cell>
          <cell r="C246" t="str">
            <v>Pengujian Pembebanan Dinasmis Jenis PDA (Pile Dynamic Analysis) Pada Tiang Ukuran/Diameter ……….</v>
          </cell>
          <cell r="D246" t="str">
            <v>Buah</v>
          </cell>
          <cell r="E246">
            <v>1</v>
          </cell>
          <cell r="F246">
            <v>0</v>
          </cell>
          <cell r="G246">
            <v>0</v>
          </cell>
        </row>
        <row r="247">
          <cell r="A247" t="str">
            <v>7.6 (27).b</v>
          </cell>
          <cell r="B247" t="str">
            <v>Buah</v>
          </cell>
          <cell r="C247" t="str">
            <v>Pengujian Pembebanan Dinasmis Jenis PDLT (Pile Dynamic Load Testing) Pada Tiang Ukuran/Diameter ……….</v>
          </cell>
          <cell r="D247" t="str">
            <v>Buah</v>
          </cell>
          <cell r="E247">
            <v>1</v>
          </cell>
          <cell r="F247">
            <v>0</v>
          </cell>
          <cell r="G247">
            <v>0</v>
          </cell>
        </row>
        <row r="248">
          <cell r="A248" t="str">
            <v>7.6 (28)</v>
          </cell>
          <cell r="B248" t="str">
            <v>Buah</v>
          </cell>
          <cell r="C248" t="str">
            <v>Pengujian Keutuhan Tiang dengan cara Pile Integrated Test</v>
          </cell>
          <cell r="D248" t="str">
            <v>Buah</v>
          </cell>
          <cell r="E248">
            <v>1</v>
          </cell>
          <cell r="F248">
            <v>0</v>
          </cell>
          <cell r="G248">
            <v>0</v>
          </cell>
        </row>
        <row r="249">
          <cell r="A249" t="str">
            <v>7.6 (29)</v>
          </cell>
          <cell r="B249" t="str">
            <v>Ls</v>
          </cell>
          <cell r="C249" t="str">
            <v>Cofferdam dan Pekerjaan Dewatering</v>
          </cell>
          <cell r="D249" t="str">
            <v>Ls</v>
          </cell>
          <cell r="E249">
            <v>1</v>
          </cell>
          <cell r="F249">
            <v>0</v>
          </cell>
          <cell r="G249">
            <v>0</v>
          </cell>
        </row>
        <row r="250">
          <cell r="A250" t="str">
            <v>7.7 (1)</v>
          </cell>
          <cell r="B250" t="str">
            <v>M1</v>
          </cell>
          <cell r="C250" t="str">
            <v>Dinding Sumuran Silinder Terpasang, Diameter ……………..</v>
          </cell>
          <cell r="D250" t="str">
            <v>M1</v>
          </cell>
          <cell r="E250">
            <v>1</v>
          </cell>
          <cell r="F250">
            <v>4579860.4325249027</v>
          </cell>
          <cell r="G250">
            <v>4579860.4325249027</v>
          </cell>
        </row>
        <row r="251">
          <cell r="A251" t="str">
            <v>7.9.(1)</v>
          </cell>
          <cell r="B251" t="str">
            <v>M3</v>
          </cell>
          <cell r="C251" t="str">
            <v>Pasangan Batu</v>
          </cell>
          <cell r="D251" t="str">
            <v>M3</v>
          </cell>
          <cell r="E251">
            <v>1</v>
          </cell>
          <cell r="F251">
            <v>466054.19010887272</v>
          </cell>
          <cell r="G251">
            <v>466054.19010887272</v>
          </cell>
        </row>
        <row r="252">
          <cell r="A252" t="str">
            <v>7.10 (1)</v>
          </cell>
          <cell r="B252" t="str">
            <v>M3</v>
          </cell>
          <cell r="C252" t="str">
            <v>Pasangan Batu Kosong yang Diisi Adukan</v>
          </cell>
          <cell r="D252" t="str">
            <v>M3</v>
          </cell>
          <cell r="E252">
            <v>1</v>
          </cell>
          <cell r="F252">
            <v>489066.97976660752</v>
          </cell>
          <cell r="G252">
            <v>489066.97976660752</v>
          </cell>
        </row>
        <row r="253">
          <cell r="A253" t="str">
            <v>7.10 (2)</v>
          </cell>
          <cell r="B253" t="str">
            <v>M3</v>
          </cell>
          <cell r="C253" t="str">
            <v>Pasangan Batu Kosong</v>
          </cell>
          <cell r="D253" t="str">
            <v>M3</v>
          </cell>
          <cell r="E253">
            <v>1</v>
          </cell>
          <cell r="F253">
            <v>252074.25</v>
          </cell>
          <cell r="G253">
            <v>252074.25</v>
          </cell>
        </row>
        <row r="254">
          <cell r="A254" t="str">
            <v>7.10 (3).a</v>
          </cell>
          <cell r="B254" t="str">
            <v>M3</v>
          </cell>
          <cell r="C254" t="str">
            <v>Bronjong dengan kawat yang dilapisi galvanis</v>
          </cell>
          <cell r="D254" t="str">
            <v>M3</v>
          </cell>
          <cell r="E254">
            <v>1</v>
          </cell>
          <cell r="F254">
            <v>325726</v>
          </cell>
          <cell r="G254">
            <v>325726</v>
          </cell>
        </row>
        <row r="255">
          <cell r="A255" t="str">
            <v>7.10 (3).b</v>
          </cell>
          <cell r="B255" t="str">
            <v>M3</v>
          </cell>
          <cell r="C255" t="str">
            <v>Bronjong dengan kawat yang dilapisi PVC</v>
          </cell>
          <cell r="D255" t="str">
            <v>M3</v>
          </cell>
          <cell r="E255">
            <v>1</v>
          </cell>
          <cell r="F255">
            <v>0</v>
          </cell>
          <cell r="G255">
            <v>0</v>
          </cell>
        </row>
        <row r="256">
          <cell r="A256" t="str">
            <v>7.10 (3).c</v>
          </cell>
          <cell r="B256" t="str">
            <v>M3</v>
          </cell>
          <cell r="C256" t="str">
            <v>Bronjong dengan kawat yang dilapisi galvanis</v>
          </cell>
          <cell r="D256" t="str">
            <v>M3</v>
          </cell>
          <cell r="E256">
            <v>1</v>
          </cell>
          <cell r="F256">
            <v>0</v>
          </cell>
          <cell r="G256">
            <v>0</v>
          </cell>
        </row>
        <row r="257">
          <cell r="A257" t="str">
            <v>7.11 (1).a</v>
          </cell>
          <cell r="B257" t="str">
            <v>M1</v>
          </cell>
          <cell r="C257" t="str">
            <v>Expansion Joint Tipe Asphaltic Plug Tipe Fixed</v>
          </cell>
          <cell r="D257" t="str">
            <v>M1</v>
          </cell>
          <cell r="E257">
            <v>1</v>
          </cell>
          <cell r="F257">
            <v>0</v>
          </cell>
          <cell r="G257">
            <v>0</v>
          </cell>
        </row>
        <row r="258">
          <cell r="A258" t="str">
            <v>7.11 (1).b</v>
          </cell>
          <cell r="B258" t="str">
            <v>M1</v>
          </cell>
          <cell r="C258" t="str">
            <v>Expansion Joint Tipe Asphaltic Plug Tipe Moveable</v>
          </cell>
          <cell r="D258" t="str">
            <v>M1</v>
          </cell>
          <cell r="E258">
            <v>1</v>
          </cell>
          <cell r="F258">
            <v>0</v>
          </cell>
          <cell r="G258">
            <v>0</v>
          </cell>
        </row>
        <row r="259">
          <cell r="A259" t="str">
            <v>7.11 (2)</v>
          </cell>
          <cell r="B259" t="str">
            <v>M1</v>
          </cell>
          <cell r="C259" t="str">
            <v>Expansion Joint Tipe Rubber 1 (celah 21 mm - 41 mm)</v>
          </cell>
          <cell r="D259" t="str">
            <v>M1</v>
          </cell>
          <cell r="E259">
            <v>1</v>
          </cell>
          <cell r="F259">
            <v>0</v>
          </cell>
          <cell r="G259">
            <v>0</v>
          </cell>
        </row>
        <row r="260">
          <cell r="A260" t="str">
            <v>7.11 (3)</v>
          </cell>
          <cell r="B260" t="str">
            <v>M1</v>
          </cell>
          <cell r="C260" t="str">
            <v>Expansion Joint Tipe Rubber 2 (celah 32 mm - 62 mm)</v>
          </cell>
          <cell r="D260" t="str">
            <v>M1</v>
          </cell>
          <cell r="E260">
            <v>1</v>
          </cell>
          <cell r="F260">
            <v>0</v>
          </cell>
          <cell r="G260">
            <v>0</v>
          </cell>
        </row>
        <row r="261">
          <cell r="A261" t="str">
            <v>7.11 (4)</v>
          </cell>
          <cell r="B261" t="str">
            <v>M1</v>
          </cell>
          <cell r="C261" t="str">
            <v>Expansion Joint Tipe Rubber 3 (celah 42 mm - 82 mm)</v>
          </cell>
          <cell r="D261" t="str">
            <v>M1</v>
          </cell>
          <cell r="E261">
            <v>1</v>
          </cell>
          <cell r="F261">
            <v>0</v>
          </cell>
          <cell r="G261">
            <v>0</v>
          </cell>
        </row>
        <row r="262">
          <cell r="A262" t="str">
            <v>7.11 (5)</v>
          </cell>
          <cell r="B262" t="str">
            <v>M1</v>
          </cell>
          <cell r="C262" t="str">
            <v>Join Filler untuk sambungan konstruksi</v>
          </cell>
          <cell r="D262" t="str">
            <v>M1</v>
          </cell>
          <cell r="E262">
            <v>1</v>
          </cell>
          <cell r="F262">
            <v>0</v>
          </cell>
          <cell r="G262">
            <v>0</v>
          </cell>
        </row>
        <row r="263">
          <cell r="A263" t="str">
            <v>7.11 (6)</v>
          </cell>
          <cell r="B263" t="str">
            <v>M1</v>
          </cell>
          <cell r="C263" t="str">
            <v>Expansion Joint Tipe baja bersudut</v>
          </cell>
          <cell r="D263" t="str">
            <v>M1</v>
          </cell>
          <cell r="E263">
            <v>1</v>
          </cell>
          <cell r="F263">
            <v>0</v>
          </cell>
          <cell r="G263">
            <v>0</v>
          </cell>
        </row>
        <row r="264">
          <cell r="A264" t="str">
            <v>7.11 (7)</v>
          </cell>
          <cell r="B264" t="str">
            <v>M1</v>
          </cell>
          <cell r="C264" t="str">
            <v>Expansion Joint Tipe Modular lebar …………</v>
          </cell>
          <cell r="D264" t="str">
            <v>M1</v>
          </cell>
          <cell r="E264">
            <v>1</v>
          </cell>
          <cell r="F264">
            <v>0</v>
          </cell>
          <cell r="G264">
            <v>0</v>
          </cell>
        </row>
        <row r="265">
          <cell r="A265" t="str">
            <v>7.12 (1a)</v>
          </cell>
          <cell r="B265" t="str">
            <v>Buah</v>
          </cell>
          <cell r="C265" t="str">
            <v>Perletakan Logam Tipe Fixed 150 Ton</v>
          </cell>
          <cell r="D265" t="str">
            <v>Buah</v>
          </cell>
          <cell r="E265">
            <v>1</v>
          </cell>
          <cell r="F265">
            <v>106375</v>
          </cell>
          <cell r="G265">
            <v>106375</v>
          </cell>
        </row>
        <row r="266">
          <cell r="A266" t="str">
            <v>7.12 (1b)</v>
          </cell>
          <cell r="B266" t="str">
            <v>Buah</v>
          </cell>
          <cell r="C266" t="str">
            <v>Perletakan Logam Tipe Moveable 150 Ton</v>
          </cell>
          <cell r="D266" t="str">
            <v>Buah</v>
          </cell>
          <cell r="E266">
            <v>1</v>
          </cell>
          <cell r="F266">
            <v>0</v>
          </cell>
          <cell r="G266">
            <v>0</v>
          </cell>
        </row>
        <row r="267">
          <cell r="A267" t="str">
            <v>7.12 (1c)</v>
          </cell>
          <cell r="B267" t="str">
            <v>Buah</v>
          </cell>
          <cell r="C267" t="str">
            <v>Perletakan Logam Tipe …………………….</v>
          </cell>
          <cell r="D267" t="str">
            <v>Buah</v>
          </cell>
          <cell r="E267">
            <v>1</v>
          </cell>
          <cell r="F267">
            <v>0</v>
          </cell>
          <cell r="G267">
            <v>0</v>
          </cell>
        </row>
        <row r="268">
          <cell r="A268" t="str">
            <v>7.12 (2)</v>
          </cell>
          <cell r="B268" t="str">
            <v>Buah</v>
          </cell>
          <cell r="C268" t="str">
            <v>Perletakan Elastomer Alam Ukuran …… mm x …. mm x ….mm</v>
          </cell>
          <cell r="D268" t="str">
            <v>Buah</v>
          </cell>
          <cell r="E268">
            <v>1</v>
          </cell>
          <cell r="F268">
            <v>0</v>
          </cell>
          <cell r="G268">
            <v>0</v>
          </cell>
        </row>
        <row r="269">
          <cell r="A269" t="str">
            <v>7.12 (3)</v>
          </cell>
          <cell r="B269" t="str">
            <v>Buah</v>
          </cell>
          <cell r="C269" t="str">
            <v>Perletakan Elastomer Sintetis Ukuran …… mm x …. mm x ….mm</v>
          </cell>
          <cell r="D269" t="str">
            <v>Buah</v>
          </cell>
          <cell r="E269">
            <v>1</v>
          </cell>
          <cell r="F269">
            <v>0</v>
          </cell>
          <cell r="G269">
            <v>0</v>
          </cell>
        </row>
        <row r="270">
          <cell r="A270" t="str">
            <v>7.12 (4)</v>
          </cell>
          <cell r="B270" t="str">
            <v>M1</v>
          </cell>
          <cell r="C270" t="str">
            <v>Perletakan Strip</v>
          </cell>
          <cell r="D270" t="str">
            <v>M1</v>
          </cell>
          <cell r="E270">
            <v>1</v>
          </cell>
          <cell r="F270">
            <v>0</v>
          </cell>
          <cell r="G270">
            <v>0</v>
          </cell>
        </row>
        <row r="271">
          <cell r="A271" t="str">
            <v>7.13.(1)</v>
          </cell>
          <cell r="B271" t="str">
            <v>M1</v>
          </cell>
          <cell r="C271" t="str">
            <v>Sandaran (Railing)</v>
          </cell>
          <cell r="D271" t="str">
            <v>M1</v>
          </cell>
          <cell r="E271">
            <v>1</v>
          </cell>
          <cell r="F271">
            <v>25530</v>
          </cell>
          <cell r="G271">
            <v>25530</v>
          </cell>
        </row>
        <row r="272">
          <cell r="A272" t="str">
            <v>7.14.(1)</v>
          </cell>
          <cell r="B272" t="str">
            <v>Buah</v>
          </cell>
          <cell r="C272" t="str">
            <v>Papan Nama Jembatan</v>
          </cell>
          <cell r="D272" t="str">
            <v>Buah</v>
          </cell>
          <cell r="E272">
            <v>1</v>
          </cell>
          <cell r="F272">
            <v>212750</v>
          </cell>
          <cell r="G272">
            <v>212750</v>
          </cell>
        </row>
        <row r="273">
          <cell r="A273" t="str">
            <v>7.15 (1)</v>
          </cell>
          <cell r="B273" t="str">
            <v>M3</v>
          </cell>
          <cell r="C273" t="str">
            <v xml:space="preserve">Pembongkaran Pasangan Batu </v>
          </cell>
          <cell r="D273" t="str">
            <v>M3</v>
          </cell>
          <cell r="E273">
            <v>1</v>
          </cell>
          <cell r="F273">
            <v>619455.27519260894</v>
          </cell>
          <cell r="G273">
            <v>619455.27519260894</v>
          </cell>
        </row>
        <row r="274">
          <cell r="A274" t="str">
            <v>7.15 (2)</v>
          </cell>
          <cell r="B274" t="str">
            <v>M3</v>
          </cell>
          <cell r="C274" t="str">
            <v>Pembongkaran Beton</v>
          </cell>
          <cell r="D274" t="str">
            <v>M3</v>
          </cell>
          <cell r="E274">
            <v>1</v>
          </cell>
          <cell r="F274">
            <v>950320.53234841535</v>
          </cell>
          <cell r="G274">
            <v>950320.53234841535</v>
          </cell>
        </row>
        <row r="275">
          <cell r="A275" t="str">
            <v>7.15 (3)</v>
          </cell>
          <cell r="B275" t="str">
            <v>M3</v>
          </cell>
          <cell r="C275" t="str">
            <v>Pembongkaran Beton Pratekan</v>
          </cell>
          <cell r="D275" t="str">
            <v>M3</v>
          </cell>
          <cell r="E275">
            <v>1</v>
          </cell>
          <cell r="F275">
            <v>321541.21312135214</v>
          </cell>
          <cell r="G275">
            <v>321541.21312135214</v>
          </cell>
        </row>
        <row r="276">
          <cell r="A276" t="str">
            <v>7.15 (4)</v>
          </cell>
          <cell r="B276" t="str">
            <v>M2</v>
          </cell>
          <cell r="C276" t="str">
            <v xml:space="preserve">Pembongkaran Bangunan Gedung </v>
          </cell>
          <cell r="D276" t="str">
            <v>M2</v>
          </cell>
          <cell r="E276">
            <v>1</v>
          </cell>
          <cell r="F276">
            <v>117559.20492050707</v>
          </cell>
          <cell r="G276">
            <v>117559.20492050707</v>
          </cell>
        </row>
        <row r="277">
          <cell r="A277" t="str">
            <v>7.15 (5)</v>
          </cell>
          <cell r="B277" t="str">
            <v>M2</v>
          </cell>
          <cell r="C277" t="str">
            <v>Pembongkaran Rangka Baja</v>
          </cell>
          <cell r="D277" t="str">
            <v>M2</v>
          </cell>
          <cell r="E277">
            <v>1</v>
          </cell>
          <cell r="F277">
            <v>411032.52917334985</v>
          </cell>
          <cell r="G277">
            <v>411032.52917334985</v>
          </cell>
        </row>
        <row r="278">
          <cell r="A278" t="str">
            <v>7.15 (6)</v>
          </cell>
          <cell r="B278" t="str">
            <v>M1</v>
          </cell>
          <cell r="C278" t="str">
            <v>Pembongkaran Balok Baja (Steel Stringers)</v>
          </cell>
          <cell r="D278" t="str">
            <v>M1</v>
          </cell>
          <cell r="E278">
            <v>1</v>
          </cell>
          <cell r="F278">
            <v>142542.36582267928</v>
          </cell>
          <cell r="G278">
            <v>142542.36582267928</v>
          </cell>
        </row>
        <row r="279">
          <cell r="A279" t="str">
            <v>7.15 (7)</v>
          </cell>
          <cell r="B279" t="str">
            <v>M2</v>
          </cell>
          <cell r="C279" t="str">
            <v>Pembongkaran Lantai Jembatan Kayu</v>
          </cell>
          <cell r="D279" t="str">
            <v>M2</v>
          </cell>
          <cell r="E279">
            <v>1</v>
          </cell>
          <cell r="F279">
            <v>112080.81489660741</v>
          </cell>
          <cell r="G279">
            <v>112080.81489660741</v>
          </cell>
        </row>
        <row r="280">
          <cell r="A280" t="str">
            <v>7.15 (8)</v>
          </cell>
          <cell r="B280" t="str">
            <v>M2</v>
          </cell>
          <cell r="C280" t="str">
            <v>Pembongkaran Jembatan Kayu</v>
          </cell>
          <cell r="D280" t="str">
            <v>M2</v>
          </cell>
          <cell r="E280">
            <v>1</v>
          </cell>
          <cell r="F280">
            <v>154455.84598116789</v>
          </cell>
          <cell r="G280">
            <v>154455.84598116789</v>
          </cell>
        </row>
        <row r="281">
          <cell r="A281" t="str">
            <v>7.15.(9)</v>
          </cell>
          <cell r="B281" t="str">
            <v>M3 / Km</v>
          </cell>
          <cell r="C281" t="str">
            <v>Pengangkutan Hasil Bongkaran yang melebihi 5 km</v>
          </cell>
          <cell r="D281" t="str">
            <v>M3 / Km</v>
          </cell>
          <cell r="E281">
            <v>1</v>
          </cell>
          <cell r="F281">
            <v>0</v>
          </cell>
          <cell r="G281">
            <v>0</v>
          </cell>
        </row>
        <row r="282">
          <cell r="A282" t="str">
            <v>7.16.(1)</v>
          </cell>
          <cell r="B282" t="str">
            <v>Unit</v>
          </cell>
          <cell r="C282" t="str">
            <v>Deck Drain</v>
          </cell>
          <cell r="D282" t="str">
            <v>Unit</v>
          </cell>
          <cell r="E282">
            <v>1</v>
          </cell>
          <cell r="F282">
            <v>0</v>
          </cell>
          <cell r="G282">
            <v>0</v>
          </cell>
        </row>
        <row r="283">
          <cell r="A283" t="str">
            <v>7.16.(2).a</v>
          </cell>
          <cell r="B283" t="str">
            <v>M1</v>
          </cell>
          <cell r="C283" t="str">
            <v>Pipa Drainase Baja Diameter 75 mm</v>
          </cell>
          <cell r="D283" t="str">
            <v>M1</v>
          </cell>
          <cell r="E283">
            <v>1</v>
          </cell>
          <cell r="F283">
            <v>0</v>
          </cell>
          <cell r="G283">
            <v>0</v>
          </cell>
        </row>
        <row r="284">
          <cell r="A284" t="str">
            <v>7.16.(2).b</v>
          </cell>
          <cell r="B284" t="str">
            <v>M1</v>
          </cell>
          <cell r="C284" t="str">
            <v>Pipa Drainase Baja Diameter ….. mm</v>
          </cell>
          <cell r="D284" t="str">
            <v>M1</v>
          </cell>
          <cell r="E284">
            <v>1</v>
          </cell>
          <cell r="F284">
            <v>0</v>
          </cell>
          <cell r="G284">
            <v>0</v>
          </cell>
        </row>
        <row r="285">
          <cell r="A285" t="str">
            <v>7.16.(3).a</v>
          </cell>
          <cell r="B285" t="str">
            <v>M1</v>
          </cell>
          <cell r="C285" t="str">
            <v>Pipa Drainase PVC Diameter 75 mm</v>
          </cell>
          <cell r="D285" t="str">
            <v>M1</v>
          </cell>
          <cell r="E285">
            <v>1</v>
          </cell>
          <cell r="F285">
            <v>0</v>
          </cell>
          <cell r="G285">
            <v>0</v>
          </cell>
        </row>
        <row r="286">
          <cell r="A286" t="str">
            <v>7.16.(3).b</v>
          </cell>
          <cell r="B286" t="str">
            <v>M1</v>
          </cell>
          <cell r="C286" t="str">
            <v>Pipa Drainase PVC Diameter ….. mm</v>
          </cell>
          <cell r="D286" t="str">
            <v>M1</v>
          </cell>
          <cell r="E286">
            <v>1</v>
          </cell>
          <cell r="F286">
            <v>0</v>
          </cell>
          <cell r="G286">
            <v>0</v>
          </cell>
        </row>
        <row r="287">
          <cell r="A287">
            <v>7.16</v>
          </cell>
          <cell r="B287" t="str">
            <v>M1</v>
          </cell>
          <cell r="C287" t="str">
            <v>Pipa Cucuran PVC</v>
          </cell>
          <cell r="D287" t="str">
            <v>M1</v>
          </cell>
          <cell r="E287">
            <v>1</v>
          </cell>
          <cell r="F287">
            <v>0</v>
          </cell>
          <cell r="G287">
            <v>0</v>
          </cell>
        </row>
        <row r="288">
          <cell r="A288">
            <v>0</v>
          </cell>
          <cell r="B288">
            <v>0</v>
          </cell>
          <cell r="C288">
            <v>0</v>
          </cell>
          <cell r="D288">
            <v>0</v>
          </cell>
          <cell r="E288">
            <v>0</v>
          </cell>
          <cell r="F288">
            <v>0</v>
          </cell>
          <cell r="G288">
            <v>0</v>
          </cell>
        </row>
        <row r="289">
          <cell r="A289">
            <v>0</v>
          </cell>
          <cell r="B289">
            <v>0</v>
          </cell>
          <cell r="C289">
            <v>0</v>
          </cell>
          <cell r="D289">
            <v>0</v>
          </cell>
          <cell r="E289">
            <v>0</v>
          </cell>
          <cell r="F289">
            <v>0</v>
          </cell>
          <cell r="G289">
            <v>0</v>
          </cell>
        </row>
        <row r="290">
          <cell r="A290">
            <v>0</v>
          </cell>
          <cell r="B290" t="str">
            <v>Jumlah Harga Pekerjaan DIVISI 7  (masuk pada Rekapitulasi Perkiraan Harga Pekerjaan)</v>
          </cell>
          <cell r="C290">
            <v>0</v>
          </cell>
          <cell r="D290">
            <v>0</v>
          </cell>
          <cell r="E290">
            <v>0</v>
          </cell>
          <cell r="F290">
            <v>0</v>
          </cell>
          <cell r="G290">
            <v>173668594.58786315</v>
          </cell>
        </row>
        <row r="291">
          <cell r="A291">
            <v>0</v>
          </cell>
          <cell r="B291">
            <v>0</v>
          </cell>
          <cell r="C291">
            <v>0</v>
          </cell>
          <cell r="D291">
            <v>0</v>
          </cell>
          <cell r="E291">
            <v>0</v>
          </cell>
          <cell r="F291">
            <v>0</v>
          </cell>
          <cell r="G291">
            <v>0</v>
          </cell>
        </row>
        <row r="292">
          <cell r="A292">
            <v>0</v>
          </cell>
          <cell r="B292">
            <v>0</v>
          </cell>
          <cell r="C292">
            <v>0</v>
          </cell>
          <cell r="D292">
            <v>0</v>
          </cell>
          <cell r="E292">
            <v>0</v>
          </cell>
          <cell r="F292">
            <v>0</v>
          </cell>
          <cell r="G292">
            <v>0</v>
          </cell>
        </row>
        <row r="293">
          <cell r="A293">
            <v>0</v>
          </cell>
          <cell r="B293">
            <v>0</v>
          </cell>
          <cell r="C293" t="str">
            <v>DIVISI  8.  PENGEMBALIAN  KONDISI  DAN  PEKERJAAN  MINOR</v>
          </cell>
          <cell r="D293">
            <v>0</v>
          </cell>
          <cell r="E293">
            <v>0</v>
          </cell>
          <cell r="F293">
            <v>0</v>
          </cell>
          <cell r="G293">
            <v>0</v>
          </cell>
        </row>
        <row r="294">
          <cell r="A294" t="str">
            <v>8.1 (1)</v>
          </cell>
          <cell r="B294" t="str">
            <v>M3</v>
          </cell>
          <cell r="C294" t="str">
            <v>Lapis Pondasi Agregat Kelas A utk Pekerjaan Minor</v>
          </cell>
          <cell r="D294" t="str">
            <v>M3</v>
          </cell>
          <cell r="E294">
            <v>1</v>
          </cell>
          <cell r="F294">
            <v>433788.8900447326</v>
          </cell>
          <cell r="G294">
            <v>433788.8900447326</v>
          </cell>
        </row>
        <row r="295">
          <cell r="A295" t="str">
            <v>8.1 (2)</v>
          </cell>
          <cell r="B295" t="str">
            <v>M3</v>
          </cell>
          <cell r="C295" t="str">
            <v>Lapis Pondasi Agregat Kelas B utk Pekerjaan Minor</v>
          </cell>
          <cell r="D295" t="str">
            <v>M3</v>
          </cell>
          <cell r="E295">
            <v>1</v>
          </cell>
          <cell r="F295">
            <v>433148.51341215183</v>
          </cell>
          <cell r="G295">
            <v>433148.51341215183</v>
          </cell>
        </row>
        <row r="296">
          <cell r="A296" t="str">
            <v>8.1 (3)</v>
          </cell>
          <cell r="B296" t="str">
            <v>M3 (vol. gembur)</v>
          </cell>
          <cell r="C296" t="str">
            <v>Agregat untuk Perkerasan Tanpa Penutup Aspal untuk Pekerjaan Minor</v>
          </cell>
          <cell r="D296" t="str">
            <v>M3 (vol. gembur)</v>
          </cell>
          <cell r="E296">
            <v>1</v>
          </cell>
          <cell r="F296">
            <v>265956.02061803034</v>
          </cell>
          <cell r="G296">
            <v>265956.02061803034</v>
          </cell>
        </row>
        <row r="297">
          <cell r="A297" t="str">
            <v>8.1 (4)</v>
          </cell>
          <cell r="B297" t="str">
            <v>M3</v>
          </cell>
          <cell r="C297" t="str">
            <v>Waterbound Macadam untuk Pekerjaan Minor</v>
          </cell>
          <cell r="D297" t="str">
            <v>M3</v>
          </cell>
          <cell r="E297">
            <v>1</v>
          </cell>
          <cell r="F297">
            <v>248934.98357406774</v>
          </cell>
          <cell r="G297">
            <v>248934.98357406774</v>
          </cell>
        </row>
        <row r="298">
          <cell r="A298" t="str">
            <v>8.1 (5)</v>
          </cell>
          <cell r="B298" t="str">
            <v>M3</v>
          </cell>
          <cell r="C298" t="str">
            <v>Campuran Aspal Panas untuk Pekerjaan Minor</v>
          </cell>
          <cell r="D298" t="str">
            <v>M3</v>
          </cell>
          <cell r="E298">
            <v>1</v>
          </cell>
          <cell r="F298">
            <v>1934291.4643458461</v>
          </cell>
          <cell r="G298">
            <v>1934291.4643458461</v>
          </cell>
        </row>
        <row r="299">
          <cell r="A299" t="str">
            <v>8.1 (6)</v>
          </cell>
          <cell r="B299" t="str">
            <v>M3</v>
          </cell>
          <cell r="C299" t="str">
            <v>Lasbutag atau Latasbusir untuk Pekerjaan Minor</v>
          </cell>
          <cell r="D299" t="str">
            <v>M3</v>
          </cell>
          <cell r="E299">
            <v>1</v>
          </cell>
          <cell r="F299">
            <v>1100701.1166271931</v>
          </cell>
          <cell r="G299">
            <v>1100701.1166271931</v>
          </cell>
        </row>
        <row r="300">
          <cell r="A300" t="str">
            <v>8.1 (7)</v>
          </cell>
          <cell r="B300" t="str">
            <v>M3</v>
          </cell>
          <cell r="C300" t="str">
            <v>Penetrasi Macadam untuk Pekerjaan Minor</v>
          </cell>
          <cell r="D300" t="str">
            <v>M3</v>
          </cell>
          <cell r="E300">
            <v>1</v>
          </cell>
          <cell r="F300">
            <v>1199775.8824125838</v>
          </cell>
          <cell r="G300">
            <v>1199775.8824125838</v>
          </cell>
        </row>
        <row r="301">
          <cell r="A301" t="str">
            <v>8.1 (8)</v>
          </cell>
          <cell r="B301" t="str">
            <v>M3</v>
          </cell>
          <cell r="C301" t="str">
            <v>Campuran Aspal Dingin untuk Pekerjaan Minor</v>
          </cell>
          <cell r="D301" t="str">
            <v>M3</v>
          </cell>
          <cell r="E301">
            <v>1</v>
          </cell>
          <cell r="F301">
            <v>1254093.3932476116</v>
          </cell>
          <cell r="G301">
            <v>1254093.3932476116</v>
          </cell>
        </row>
        <row r="302">
          <cell r="A302" t="str">
            <v>8.1 (9)</v>
          </cell>
          <cell r="B302" t="str">
            <v>Liter</v>
          </cell>
          <cell r="C302" t="str">
            <v>Residu Bitumen untuk Pekerjaan Minor</v>
          </cell>
          <cell r="D302" t="str">
            <v>Liter</v>
          </cell>
          <cell r="E302">
            <v>1</v>
          </cell>
          <cell r="F302">
            <v>7702.8762065686924</v>
          </cell>
          <cell r="G302">
            <v>7702.8762065686924</v>
          </cell>
        </row>
        <row r="303">
          <cell r="A303" t="str">
            <v xml:space="preserve">8.2.(1) </v>
          </cell>
          <cell r="B303" t="str">
            <v>M3</v>
          </cell>
          <cell r="C303" t="str">
            <v>Galian untuk Bahu Jalan dan Pekerjaan Minor Lainnya</v>
          </cell>
          <cell r="D303" t="str">
            <v>M3</v>
          </cell>
          <cell r="E303">
            <v>1</v>
          </cell>
          <cell r="F303">
            <v>0</v>
          </cell>
          <cell r="G303">
            <v>0</v>
          </cell>
        </row>
        <row r="304">
          <cell r="A304" t="str">
            <v xml:space="preserve">8.3.(1a) </v>
          </cell>
          <cell r="B304" t="str">
            <v>M2</v>
          </cell>
          <cell r="C304" t="str">
            <v>Stabilisasi dengan Tanaman</v>
          </cell>
          <cell r="D304" t="str">
            <v>M2</v>
          </cell>
          <cell r="E304">
            <v>1</v>
          </cell>
          <cell r="F304">
            <v>9545</v>
          </cell>
          <cell r="G304">
            <v>9545</v>
          </cell>
        </row>
        <row r="305">
          <cell r="A305" t="str">
            <v xml:space="preserve">8.3.(1b) </v>
          </cell>
          <cell r="B305" t="str">
            <v>M2</v>
          </cell>
          <cell r="C305" t="str">
            <v>Stabilisasi dengan Tanaman VS</v>
          </cell>
          <cell r="D305" t="str">
            <v>M2</v>
          </cell>
          <cell r="E305">
            <v>1</v>
          </cell>
          <cell r="F305">
            <v>0</v>
          </cell>
          <cell r="G305">
            <v>0</v>
          </cell>
        </row>
        <row r="306">
          <cell r="A306" t="str">
            <v xml:space="preserve">8.3.(2) </v>
          </cell>
          <cell r="B306" t="str">
            <v>M2</v>
          </cell>
          <cell r="C306" t="str">
            <v>Semak / Perdu Jenis………………….</v>
          </cell>
          <cell r="D306" t="str">
            <v>M2</v>
          </cell>
          <cell r="E306">
            <v>1</v>
          </cell>
          <cell r="F306">
            <v>9085</v>
          </cell>
          <cell r="G306">
            <v>9085</v>
          </cell>
        </row>
        <row r="307">
          <cell r="A307" t="str">
            <v xml:space="preserve">8.3.(3) </v>
          </cell>
          <cell r="B307" t="str">
            <v>Buah</v>
          </cell>
          <cell r="C307" t="str">
            <v>Pohon Jenis …………………….</v>
          </cell>
          <cell r="D307" t="str">
            <v>Buah</v>
          </cell>
          <cell r="E307">
            <v>1</v>
          </cell>
          <cell r="F307">
            <v>12822.5</v>
          </cell>
          <cell r="G307">
            <v>12822.5</v>
          </cell>
        </row>
        <row r="308">
          <cell r="A308" t="str">
            <v xml:space="preserve">8.4.(1) </v>
          </cell>
          <cell r="B308" t="str">
            <v>M2</v>
          </cell>
          <cell r="C308" t="str">
            <v>Marka Jalan Termoplastik</v>
          </cell>
          <cell r="D308" t="str">
            <v>M2</v>
          </cell>
          <cell r="E308">
            <v>1</v>
          </cell>
          <cell r="F308">
            <v>120248.50006921902</v>
          </cell>
          <cell r="G308">
            <v>120248.50006921902</v>
          </cell>
        </row>
        <row r="309">
          <cell r="A309" t="str">
            <v xml:space="preserve">8.4.(2) </v>
          </cell>
          <cell r="B309" t="str">
            <v>M2</v>
          </cell>
          <cell r="C309" t="str">
            <v>Marka Jalan Bukan Termoplastik</v>
          </cell>
          <cell r="D309" t="str">
            <v>M2</v>
          </cell>
          <cell r="E309">
            <v>1</v>
          </cell>
          <cell r="F309">
            <v>109036.00006921902</v>
          </cell>
          <cell r="G309">
            <v>109036.00006921902</v>
          </cell>
        </row>
        <row r="310">
          <cell r="A310" t="str">
            <v>8.4.(3a)</v>
          </cell>
          <cell r="B310" t="str">
            <v>Buah</v>
          </cell>
          <cell r="C310" t="str">
            <v>Rambu Jalan Tunggal dengan Permukaan Pemantul Engineering Grade</v>
          </cell>
          <cell r="D310" t="str">
            <v>Buah</v>
          </cell>
          <cell r="E310">
            <v>1</v>
          </cell>
          <cell r="F310">
            <v>450174.45509790594</v>
          </cell>
          <cell r="G310">
            <v>450174.45509790594</v>
          </cell>
        </row>
        <row r="311">
          <cell r="A311" t="str">
            <v>8.4.(3b)</v>
          </cell>
          <cell r="B311" t="str">
            <v>Buah</v>
          </cell>
          <cell r="C311" t="str">
            <v>Rambu Jalan Ganda dengan Permukaan Pemantul Engineering Grade</v>
          </cell>
          <cell r="D311" t="str">
            <v>Buah</v>
          </cell>
          <cell r="E311">
            <v>1</v>
          </cell>
          <cell r="F311">
            <v>654696.643193144</v>
          </cell>
          <cell r="G311">
            <v>654696.643193144</v>
          </cell>
        </row>
        <row r="312">
          <cell r="A312" t="str">
            <v>8.4.(4a)</v>
          </cell>
          <cell r="B312" t="str">
            <v>Buah</v>
          </cell>
          <cell r="C312" t="str">
            <v>Rambu Jalan Tunggal dengan Pemantul High Intensity Grade</v>
          </cell>
          <cell r="D312" t="str">
            <v>Buah</v>
          </cell>
          <cell r="E312">
            <v>1</v>
          </cell>
          <cell r="F312">
            <v>496864.45509790594</v>
          </cell>
          <cell r="G312">
            <v>496864.45509790594</v>
          </cell>
        </row>
        <row r="313">
          <cell r="A313" t="str">
            <v>8.4.(4b)</v>
          </cell>
          <cell r="B313" t="str">
            <v>Buah</v>
          </cell>
          <cell r="C313" t="str">
            <v>Rambu Jalan Ganda dengan Pemantul High Intensity Grade</v>
          </cell>
          <cell r="D313" t="str">
            <v>Buah</v>
          </cell>
          <cell r="E313">
            <v>1</v>
          </cell>
          <cell r="F313">
            <v>745724.45509790594</v>
          </cell>
          <cell r="G313">
            <v>745724.45509790594</v>
          </cell>
        </row>
        <row r="314">
          <cell r="A314" t="str">
            <v xml:space="preserve">8.4.(5) </v>
          </cell>
          <cell r="B314" t="str">
            <v>Buah</v>
          </cell>
          <cell r="C314" t="str">
            <v>Patok Pengarah</v>
          </cell>
          <cell r="D314" t="str">
            <v>Buah</v>
          </cell>
          <cell r="E314">
            <v>1</v>
          </cell>
          <cell r="F314">
            <v>119627.37445541679</v>
          </cell>
          <cell r="G314">
            <v>119627.37445541679</v>
          </cell>
        </row>
        <row r="315">
          <cell r="A315" t="str">
            <v>8.4.(6a)</v>
          </cell>
          <cell r="B315" t="str">
            <v>Buah</v>
          </cell>
          <cell r="C315" t="str">
            <v>Patok Kilometer</v>
          </cell>
          <cell r="D315" t="str">
            <v>Buah</v>
          </cell>
          <cell r="E315">
            <v>1</v>
          </cell>
          <cell r="F315">
            <v>337572.62149494159</v>
          </cell>
          <cell r="G315">
            <v>337572.62149494159</v>
          </cell>
        </row>
        <row r="316">
          <cell r="A316" t="str">
            <v>8.4.(6b)</v>
          </cell>
          <cell r="B316" t="str">
            <v>Buah</v>
          </cell>
          <cell r="C316" t="str">
            <v>Patok Hektometer</v>
          </cell>
          <cell r="D316" t="str">
            <v>Buah</v>
          </cell>
          <cell r="E316">
            <v>1</v>
          </cell>
          <cell r="F316">
            <v>167080.34357250386</v>
          </cell>
          <cell r="G316">
            <v>167080.34357250386</v>
          </cell>
        </row>
        <row r="317">
          <cell r="A317" t="str">
            <v xml:space="preserve">8.4.(7) </v>
          </cell>
          <cell r="B317" t="str">
            <v>M1</v>
          </cell>
          <cell r="C317" t="str">
            <v>Rel Pengaman</v>
          </cell>
          <cell r="D317" t="str">
            <v>M1</v>
          </cell>
          <cell r="E317">
            <v>1</v>
          </cell>
          <cell r="F317">
            <v>655941.71804460662</v>
          </cell>
          <cell r="G317">
            <v>655941.71804460662</v>
          </cell>
        </row>
        <row r="318">
          <cell r="A318" t="str">
            <v xml:space="preserve">8.4.(8) </v>
          </cell>
          <cell r="B318" t="str">
            <v>Buah</v>
          </cell>
          <cell r="C318" t="str">
            <v xml:space="preserve">Paku Jalan </v>
          </cell>
          <cell r="D318" t="str">
            <v>Buah</v>
          </cell>
          <cell r="E318">
            <v>1</v>
          </cell>
          <cell r="F318">
            <v>75348.948516026998</v>
          </cell>
          <cell r="G318">
            <v>75348.948516026998</v>
          </cell>
        </row>
        <row r="319">
          <cell r="A319" t="str">
            <v xml:space="preserve">8.4.(9) </v>
          </cell>
          <cell r="B319" t="str">
            <v>Buah</v>
          </cell>
          <cell r="C319" t="str">
            <v xml:space="preserve">Mata Kucing </v>
          </cell>
          <cell r="D319" t="str">
            <v>Buah</v>
          </cell>
          <cell r="E319">
            <v>1</v>
          </cell>
          <cell r="F319">
            <v>155273.94851602698</v>
          </cell>
          <cell r="G319">
            <v>155273.94851602698</v>
          </cell>
        </row>
        <row r="320">
          <cell r="A320" t="str">
            <v>8.4.(10a)</v>
          </cell>
          <cell r="B320" t="str">
            <v>M1</v>
          </cell>
          <cell r="C320" t="str">
            <v>Kerb Pracetak Jenis 1 (Peninggi/Mountable)</v>
          </cell>
          <cell r="D320" t="str">
            <v>M1</v>
          </cell>
          <cell r="E320">
            <v>1</v>
          </cell>
          <cell r="F320">
            <v>84384.933737991058</v>
          </cell>
          <cell r="G320">
            <v>84384.933737991058</v>
          </cell>
        </row>
        <row r="321">
          <cell r="A321" t="str">
            <v>8.4.(10b)</v>
          </cell>
          <cell r="B321" t="str">
            <v>M1</v>
          </cell>
          <cell r="C321" t="str">
            <v>Kerb Pracetak Jenis 2 (Penghalang/Barrier)</v>
          </cell>
          <cell r="D321" t="str">
            <v>M1</v>
          </cell>
          <cell r="E321">
            <v>1</v>
          </cell>
          <cell r="F321">
            <v>94197.263176343069</v>
          </cell>
          <cell r="G321">
            <v>94197.263176343069</v>
          </cell>
        </row>
        <row r="322">
          <cell r="A322" t="str">
            <v>8.4.(10c)</v>
          </cell>
          <cell r="B322" t="str">
            <v>M1</v>
          </cell>
          <cell r="C322" t="str">
            <v>Kerb Pracetak Jenis 3 (Kerb Berparit/Gutter)</v>
          </cell>
          <cell r="D322" t="str">
            <v>M1</v>
          </cell>
          <cell r="E322">
            <v>1</v>
          </cell>
          <cell r="F322">
            <v>97712.717850044908</v>
          </cell>
          <cell r="G322">
            <v>97712.717850044908</v>
          </cell>
        </row>
        <row r="323">
          <cell r="A323" t="str">
            <v>8.4.(10d)</v>
          </cell>
          <cell r="B323" t="str">
            <v>M1</v>
          </cell>
          <cell r="C323" t="str">
            <v>Kerb Pracetak Jenis 4 (Penghalang Berparit / Barrier Gutter) t = 20 cm</v>
          </cell>
          <cell r="D323" t="str">
            <v>M1</v>
          </cell>
          <cell r="E323">
            <v>1</v>
          </cell>
          <cell r="F323">
            <v>113628.79411682913</v>
          </cell>
          <cell r="G323">
            <v>113628.79411682913</v>
          </cell>
        </row>
        <row r="324">
          <cell r="A324" t="str">
            <v>8.4.(10e)</v>
          </cell>
          <cell r="B324" t="str">
            <v>M1</v>
          </cell>
          <cell r="C324" t="str">
            <v>Kerb Pracetak Jenis 5 (Penghalang Berparit / Barrier Gutter) t = 30 cm</v>
          </cell>
          <cell r="D324" t="str">
            <v>M1</v>
          </cell>
          <cell r="E324">
            <v>1</v>
          </cell>
          <cell r="F324">
            <v>132017.32625619258</v>
          </cell>
          <cell r="G324">
            <v>132017.32625619258</v>
          </cell>
        </row>
        <row r="325">
          <cell r="A325" t="str">
            <v>8.4.(10f)</v>
          </cell>
          <cell r="B325" t="str">
            <v>Buah</v>
          </cell>
          <cell r="C325" t="str">
            <v>Kerb Pracetak Jenis 6 (Kerb dengan Bukaan)</v>
          </cell>
          <cell r="D325" t="str">
            <v>Buah</v>
          </cell>
          <cell r="E325">
            <v>1</v>
          </cell>
          <cell r="F325">
            <v>56732.512320916387</v>
          </cell>
          <cell r="G325">
            <v>56732.512320916387</v>
          </cell>
        </row>
        <row r="326">
          <cell r="A326" t="str">
            <v>8.4.(10g)</v>
          </cell>
          <cell r="B326" t="str">
            <v>Buah</v>
          </cell>
          <cell r="C326" t="str">
            <v>Kerb Pracetak Jenis 7a (Kerb pada Pelandaian Trotoar)</v>
          </cell>
          <cell r="D326" t="str">
            <v>Buah</v>
          </cell>
          <cell r="E326">
            <v>1</v>
          </cell>
          <cell r="F326">
            <v>392180.62671276799</v>
          </cell>
          <cell r="G326">
            <v>392180.62671276799</v>
          </cell>
        </row>
        <row r="327">
          <cell r="A327" t="str">
            <v>8.4.(10h)</v>
          </cell>
          <cell r="B327" t="str">
            <v>Buah</v>
          </cell>
          <cell r="C327" t="str">
            <v>Kerb Pracetak Jenis 7b (Kerb pada Pelandaian Trotoar)</v>
          </cell>
          <cell r="D327" t="str">
            <v>Buah</v>
          </cell>
          <cell r="E327">
            <v>1</v>
          </cell>
          <cell r="F327">
            <v>0</v>
          </cell>
          <cell r="G327">
            <v>0</v>
          </cell>
        </row>
        <row r="328">
          <cell r="A328" t="str">
            <v>8.4.(10i)</v>
          </cell>
          <cell r="B328" t="str">
            <v>Buah</v>
          </cell>
          <cell r="C328" t="str">
            <v>Kerb Pracetak Jenis 7c (Kerb pada Pelandaian Trotoar)</v>
          </cell>
          <cell r="D328" t="str">
            <v>Buah</v>
          </cell>
          <cell r="E328">
            <v>1</v>
          </cell>
          <cell r="F328">
            <v>0</v>
          </cell>
          <cell r="G328">
            <v>0</v>
          </cell>
        </row>
        <row r="329">
          <cell r="A329" t="str">
            <v>8.4.(11)</v>
          </cell>
          <cell r="B329" t="str">
            <v>M1</v>
          </cell>
          <cell r="C329" t="str">
            <v>Kerb yang digunakan kembali</v>
          </cell>
          <cell r="D329" t="str">
            <v>M1</v>
          </cell>
          <cell r="E329">
            <v>1</v>
          </cell>
          <cell r="F329">
            <v>22631.94993416018</v>
          </cell>
          <cell r="G329">
            <v>22631.94993416018</v>
          </cell>
        </row>
        <row r="330">
          <cell r="A330" t="str">
            <v>8.4.(12)</v>
          </cell>
          <cell r="B330" t="str">
            <v>M2</v>
          </cell>
          <cell r="C330" t="str">
            <v>Perkerasan Blok Beton pada Trotoar dan Median</v>
          </cell>
          <cell r="D330" t="str">
            <v>M2</v>
          </cell>
          <cell r="E330">
            <v>1</v>
          </cell>
          <cell r="F330">
            <v>66762.168398804264</v>
          </cell>
          <cell r="G330">
            <v>66762.168398804264</v>
          </cell>
        </row>
        <row r="331">
          <cell r="A331" t="str">
            <v>8.4(13)</v>
          </cell>
          <cell r="B331" t="str">
            <v>M1</v>
          </cell>
          <cell r="C331" t="str">
            <v>Beton Pemisah Jalur (Concrete Barrier)</v>
          </cell>
          <cell r="D331" t="str">
            <v>M1</v>
          </cell>
          <cell r="E331">
            <v>1</v>
          </cell>
          <cell r="F331">
            <v>649956.48358084739</v>
          </cell>
          <cell r="G331">
            <v>649956.48358084739</v>
          </cell>
        </row>
        <row r="332">
          <cell r="A332" t="str">
            <v>8.4(14)</v>
          </cell>
          <cell r="B332" t="str">
            <v>Buah</v>
          </cell>
          <cell r="C332" t="str">
            <v>Unit Lampu Penerangan Jalan Lengan Tunggal, Tipe LED</v>
          </cell>
          <cell r="D332" t="str">
            <v>Buah</v>
          </cell>
          <cell r="E332">
            <v>1</v>
          </cell>
          <cell r="F332">
            <v>0</v>
          </cell>
          <cell r="G332">
            <v>0</v>
          </cell>
        </row>
        <row r="333">
          <cell r="A333" t="str">
            <v>8.4(15)</v>
          </cell>
          <cell r="B333" t="str">
            <v>Buah</v>
          </cell>
          <cell r="C333" t="str">
            <v>Unit Lampu Penerangan Jalan Lengan Ganda, Tipe LED</v>
          </cell>
          <cell r="D333" t="str">
            <v>Buah</v>
          </cell>
          <cell r="E333">
            <v>1</v>
          </cell>
          <cell r="F333">
            <v>0</v>
          </cell>
          <cell r="G333">
            <v>0</v>
          </cell>
        </row>
        <row r="334">
          <cell r="A334" t="str">
            <v>8.4(16)</v>
          </cell>
          <cell r="B334" t="str">
            <v>Buah</v>
          </cell>
          <cell r="C334" t="str">
            <v>Unit Lampu Penerangan Jalan Lengan Tunggal, Tipe Merkuri 250 Watt</v>
          </cell>
          <cell r="D334" t="str">
            <v>Buah</v>
          </cell>
          <cell r="E334">
            <v>1</v>
          </cell>
          <cell r="F334">
            <v>1146454.406818524</v>
          </cell>
          <cell r="G334">
            <v>1146454.406818524</v>
          </cell>
        </row>
        <row r="335">
          <cell r="A335" t="str">
            <v>8.4(17)</v>
          </cell>
          <cell r="B335" t="str">
            <v>Buah</v>
          </cell>
          <cell r="C335" t="str">
            <v>Unit Lampu Penerangan Jalan Lengan Ganda, Tipe Merkuri 250 Watt</v>
          </cell>
          <cell r="D335" t="str">
            <v>Buah</v>
          </cell>
          <cell r="E335">
            <v>1</v>
          </cell>
          <cell r="F335">
            <v>1180787.6984237765</v>
          </cell>
          <cell r="G335">
            <v>1180787.6984237765</v>
          </cell>
        </row>
        <row r="336">
          <cell r="A336" t="str">
            <v>8.4(18)</v>
          </cell>
          <cell r="B336" t="str">
            <v>Buah</v>
          </cell>
          <cell r="C336" t="str">
            <v>Unit Lampu Penerangan Jalan Lengan Tunggal, Tipe Merkuri 400 Watt</v>
          </cell>
          <cell r="D336" t="str">
            <v>Buah</v>
          </cell>
          <cell r="E336">
            <v>1</v>
          </cell>
          <cell r="F336">
            <v>1146454.406818524</v>
          </cell>
          <cell r="G336">
            <v>1146454.406818524</v>
          </cell>
        </row>
        <row r="337">
          <cell r="A337" t="str">
            <v>8.4(19)</v>
          </cell>
          <cell r="B337" t="str">
            <v>Buah</v>
          </cell>
          <cell r="C337" t="str">
            <v>Unit Lampu Penerangan Jalan Lengan Ganda, Tipe Merkuri 400 Watt</v>
          </cell>
          <cell r="D337" t="str">
            <v>Buah</v>
          </cell>
          <cell r="E337">
            <v>1</v>
          </cell>
          <cell r="F337">
            <v>1180787.6984237765</v>
          </cell>
          <cell r="G337">
            <v>1180787.6984237765</v>
          </cell>
        </row>
        <row r="338">
          <cell r="A338" t="str">
            <v>8.4(20)</v>
          </cell>
          <cell r="B338" t="str">
            <v>M1</v>
          </cell>
          <cell r="C338" t="str">
            <v>Pagar Pemisah Pedestrian Carbon Steel</v>
          </cell>
          <cell r="D338" t="str">
            <v>M1</v>
          </cell>
          <cell r="E338">
            <v>1</v>
          </cell>
          <cell r="F338">
            <v>0</v>
          </cell>
          <cell r="G338">
            <v>0</v>
          </cell>
        </row>
        <row r="339">
          <cell r="A339" t="str">
            <v>8.4(21)</v>
          </cell>
          <cell r="B339" t="str">
            <v>M1</v>
          </cell>
          <cell r="C339" t="str">
            <v>Pagar Pemisah Pedestrian Galvanised</v>
          </cell>
          <cell r="D339" t="str">
            <v>M1</v>
          </cell>
          <cell r="E339">
            <v>1</v>
          </cell>
          <cell r="F339">
            <v>0</v>
          </cell>
          <cell r="G339">
            <v>0</v>
          </cell>
        </row>
        <row r="340">
          <cell r="A340" t="str">
            <v>8.4(22)</v>
          </cell>
          <cell r="B340" t="str">
            <v>M1</v>
          </cell>
          <cell r="C340" t="str">
            <v>Pagar Pemisah Pedestrian Carbon Steel</v>
          </cell>
          <cell r="D340" t="str">
            <v>M1</v>
          </cell>
          <cell r="E340">
            <v>1</v>
          </cell>
          <cell r="F340">
            <v>539932.16161572898</v>
          </cell>
          <cell r="G340">
            <v>539932.16161572898</v>
          </cell>
        </row>
        <row r="341">
          <cell r="A341" t="str">
            <v>8.4(23)</v>
          </cell>
          <cell r="B341" t="str">
            <v>M1</v>
          </cell>
          <cell r="C341" t="str">
            <v>Pagar Pemisah Pedestrian Galvanisasi</v>
          </cell>
          <cell r="D341" t="str">
            <v>M1</v>
          </cell>
          <cell r="E341">
            <v>1</v>
          </cell>
          <cell r="F341">
            <v>539932.16161572898</v>
          </cell>
          <cell r="G341">
            <v>539932.16161572898</v>
          </cell>
        </row>
        <row r="342">
          <cell r="A342" t="str">
            <v>8.5(1)</v>
          </cell>
          <cell r="B342" t="str">
            <v>M2</v>
          </cell>
          <cell r="C342" t="str">
            <v>Pengembalian Kondisi Lantai Jembatan Beton</v>
          </cell>
          <cell r="D342" t="str">
            <v>M2</v>
          </cell>
          <cell r="E342">
            <v>1</v>
          </cell>
          <cell r="F342">
            <v>53973.251376964996</v>
          </cell>
          <cell r="G342">
            <v>53973.251376964996</v>
          </cell>
        </row>
        <row r="343">
          <cell r="A343" t="str">
            <v>8.5(2)</v>
          </cell>
          <cell r="B343" t="str">
            <v>M2</v>
          </cell>
          <cell r="C343" t="str">
            <v>Pengembalian Kondisi Lantai Jembatan Kayu</v>
          </cell>
          <cell r="D343" t="str">
            <v>M2</v>
          </cell>
          <cell r="E343">
            <v>1</v>
          </cell>
          <cell r="F343">
            <v>365979.28571428574</v>
          </cell>
          <cell r="G343">
            <v>365979.28571428574</v>
          </cell>
        </row>
        <row r="344">
          <cell r="A344" t="str">
            <v>8.5(3)</v>
          </cell>
          <cell r="B344" t="str">
            <v>M2</v>
          </cell>
          <cell r="C344" t="str">
            <v>Pengembalian Kondisi Pelapisan Permukaan Baja Struktur</v>
          </cell>
          <cell r="D344" t="str">
            <v>M2</v>
          </cell>
          <cell r="E344">
            <v>1</v>
          </cell>
          <cell r="F344">
            <v>56977.023809523802</v>
          </cell>
          <cell r="G344">
            <v>56977.023809523802</v>
          </cell>
        </row>
        <row r="345">
          <cell r="A345">
            <v>0</v>
          </cell>
          <cell r="B345">
            <v>0</v>
          </cell>
          <cell r="C345">
            <v>0</v>
          </cell>
          <cell r="D345">
            <v>0</v>
          </cell>
          <cell r="E345">
            <v>0</v>
          </cell>
          <cell r="F345">
            <v>0</v>
          </cell>
          <cell r="G345">
            <v>0</v>
          </cell>
        </row>
        <row r="346">
          <cell r="A346">
            <v>0</v>
          </cell>
          <cell r="B346">
            <v>0</v>
          </cell>
          <cell r="C346">
            <v>0</v>
          </cell>
          <cell r="D346">
            <v>0</v>
          </cell>
          <cell r="E346">
            <v>0</v>
          </cell>
          <cell r="F346">
            <v>0</v>
          </cell>
          <cell r="G346">
            <v>0</v>
          </cell>
        </row>
        <row r="347">
          <cell r="A347">
            <v>0</v>
          </cell>
          <cell r="B347" t="str">
            <v>Jumlah Harga Pekerjaan DIVISI 8  (masuk pada Rekapitulasi Perkiraan Harga Pekerjaan)</v>
          </cell>
          <cell r="C347">
            <v>0</v>
          </cell>
          <cell r="D347">
            <v>0</v>
          </cell>
          <cell r="E347">
            <v>0</v>
          </cell>
          <cell r="F347">
            <v>0</v>
          </cell>
          <cell r="G347">
            <v>18918917.974415336</v>
          </cell>
        </row>
        <row r="348">
          <cell r="A348">
            <v>0</v>
          </cell>
          <cell r="B348">
            <v>0</v>
          </cell>
          <cell r="C348">
            <v>0</v>
          </cell>
          <cell r="D348">
            <v>0</v>
          </cell>
          <cell r="E348">
            <v>0</v>
          </cell>
          <cell r="F348">
            <v>0</v>
          </cell>
          <cell r="G348">
            <v>0</v>
          </cell>
        </row>
        <row r="349">
          <cell r="A349">
            <v>0</v>
          </cell>
          <cell r="B349">
            <v>0</v>
          </cell>
          <cell r="C349">
            <v>0</v>
          </cell>
          <cell r="D349">
            <v>0</v>
          </cell>
          <cell r="E349">
            <v>0</v>
          </cell>
          <cell r="F349">
            <v>0</v>
          </cell>
          <cell r="G349">
            <v>0</v>
          </cell>
        </row>
        <row r="350">
          <cell r="A350">
            <v>0</v>
          </cell>
          <cell r="B350">
            <v>0</v>
          </cell>
          <cell r="C350" t="str">
            <v>DIVISI  9.  PEKERJAAN  HARIAN</v>
          </cell>
          <cell r="D350">
            <v>0</v>
          </cell>
          <cell r="E350">
            <v>0</v>
          </cell>
          <cell r="F350">
            <v>0</v>
          </cell>
          <cell r="G350">
            <v>0</v>
          </cell>
        </row>
        <row r="351">
          <cell r="A351" t="str">
            <v>9.1.(1)</v>
          </cell>
          <cell r="B351" t="str">
            <v>Jam</v>
          </cell>
          <cell r="C351" t="str">
            <v>Mandor</v>
          </cell>
          <cell r="D351" t="str">
            <v>Jam</v>
          </cell>
          <cell r="E351">
            <v>1</v>
          </cell>
          <cell r="F351">
            <v>12321.43</v>
          </cell>
          <cell r="G351">
            <v>12321.43</v>
          </cell>
        </row>
        <row r="352">
          <cell r="A352" t="str">
            <v>9.1.(2)</v>
          </cell>
          <cell r="B352" t="str">
            <v>Jam</v>
          </cell>
          <cell r="C352" t="str">
            <v>Pekerja Biasa</v>
          </cell>
          <cell r="D352" t="str">
            <v>Jam</v>
          </cell>
          <cell r="E352">
            <v>1</v>
          </cell>
          <cell r="F352">
            <v>9035.7099999999991</v>
          </cell>
          <cell r="G352">
            <v>9035.7099999999991</v>
          </cell>
        </row>
        <row r="353">
          <cell r="A353" t="str">
            <v>9.1.(3)</v>
          </cell>
          <cell r="B353" t="str">
            <v>Jam</v>
          </cell>
          <cell r="C353" t="str">
            <v>Tukang Kayu, Tukang Batu, dsb</v>
          </cell>
          <cell r="D353" t="str">
            <v>Jam</v>
          </cell>
          <cell r="E353">
            <v>1</v>
          </cell>
          <cell r="F353">
            <v>12321.43</v>
          </cell>
          <cell r="G353">
            <v>12321.43</v>
          </cell>
        </row>
        <row r="354">
          <cell r="A354" t="str">
            <v>9.1.(4)</v>
          </cell>
          <cell r="B354" t="str">
            <v>Jam</v>
          </cell>
          <cell r="C354" t="str">
            <v>Dump Truck, kapasitas 3-4 m³</v>
          </cell>
          <cell r="D354" t="str">
            <v>Jam</v>
          </cell>
          <cell r="E354">
            <v>1</v>
          </cell>
          <cell r="F354">
            <v>162899.4</v>
          </cell>
          <cell r="G354">
            <v>162899.4</v>
          </cell>
        </row>
        <row r="355">
          <cell r="A355" t="str">
            <v>9.1.(5)</v>
          </cell>
          <cell r="B355" t="str">
            <v>Jam</v>
          </cell>
          <cell r="C355" t="str">
            <v>Truk Bak Datar 3 - 4 ton</v>
          </cell>
          <cell r="D355" t="str">
            <v>Jam</v>
          </cell>
          <cell r="E355">
            <v>1</v>
          </cell>
          <cell r="F355">
            <v>290804.90999999997</v>
          </cell>
          <cell r="G355">
            <v>290804.90999999997</v>
          </cell>
        </row>
        <row r="356">
          <cell r="A356" t="str">
            <v>9.1.(6)</v>
          </cell>
          <cell r="B356" t="str">
            <v>Jam</v>
          </cell>
          <cell r="C356" t="str">
            <v>Truk Tangki 3000 - 4500 Liter</v>
          </cell>
          <cell r="D356" t="str">
            <v>Jam</v>
          </cell>
          <cell r="E356">
            <v>1</v>
          </cell>
          <cell r="F356">
            <v>162899.4</v>
          </cell>
          <cell r="G356">
            <v>162899.4</v>
          </cell>
        </row>
        <row r="357">
          <cell r="A357" t="str">
            <v>9.1.(7)</v>
          </cell>
          <cell r="B357" t="str">
            <v>Jam</v>
          </cell>
          <cell r="C357" t="str">
            <v>Bulldozer 100 - 150 PK</v>
          </cell>
          <cell r="D357" t="str">
            <v>Jam</v>
          </cell>
          <cell r="E357">
            <v>1</v>
          </cell>
          <cell r="F357">
            <v>220281.73</v>
          </cell>
          <cell r="G357">
            <v>220281.73</v>
          </cell>
        </row>
        <row r="358">
          <cell r="A358" t="str">
            <v>9.1.(8)</v>
          </cell>
          <cell r="B358" t="str">
            <v>Jam</v>
          </cell>
          <cell r="C358" t="str">
            <v>Motor Grader min 100 PK</v>
          </cell>
          <cell r="D358" t="str">
            <v>Jam</v>
          </cell>
          <cell r="E358">
            <v>1</v>
          </cell>
          <cell r="F358">
            <v>212640.43</v>
          </cell>
          <cell r="G358">
            <v>212640.43</v>
          </cell>
        </row>
        <row r="359">
          <cell r="A359" t="str">
            <v>9.1.(9)</v>
          </cell>
          <cell r="B359" t="str">
            <v>Jam</v>
          </cell>
          <cell r="C359" t="str">
            <v>Loader Roda Karet 1.0 - 1.6 M3</v>
          </cell>
          <cell r="D359" t="str">
            <v>Jam</v>
          </cell>
          <cell r="E359">
            <v>1</v>
          </cell>
          <cell r="F359">
            <v>157214.70964241249</v>
          </cell>
          <cell r="G359">
            <v>157214.70964241249</v>
          </cell>
        </row>
        <row r="360">
          <cell r="A360" t="str">
            <v>9.1.(10)</v>
          </cell>
          <cell r="B360" t="str">
            <v>Jam</v>
          </cell>
          <cell r="C360" t="str">
            <v>Loader Roda Berantai 75 - 100 PK</v>
          </cell>
          <cell r="D360" t="str">
            <v>Jam</v>
          </cell>
          <cell r="E360">
            <v>1</v>
          </cell>
          <cell r="F360">
            <v>120264.23</v>
          </cell>
          <cell r="G360">
            <v>120264.23</v>
          </cell>
        </row>
        <row r="361">
          <cell r="A361" t="str">
            <v>9.1.(11)</v>
          </cell>
          <cell r="B361" t="str">
            <v>Jam</v>
          </cell>
          <cell r="C361" t="str">
            <v>Alat Penggali (Excavator) 80 - 140 PK</v>
          </cell>
          <cell r="D361" t="str">
            <v>Jam</v>
          </cell>
          <cell r="E361">
            <v>1</v>
          </cell>
          <cell r="F361">
            <v>209798.08</v>
          </cell>
          <cell r="G361">
            <v>209798.08</v>
          </cell>
        </row>
        <row r="362">
          <cell r="A362" t="str">
            <v>9.1.(12)</v>
          </cell>
          <cell r="B362" t="str">
            <v>Jam</v>
          </cell>
          <cell r="C362" t="str">
            <v>Crane 10 - 15 Ton</v>
          </cell>
          <cell r="D362" t="str">
            <v>Jam</v>
          </cell>
          <cell r="E362">
            <v>1</v>
          </cell>
          <cell r="F362">
            <v>216903.95</v>
          </cell>
          <cell r="G362">
            <v>216903.95</v>
          </cell>
        </row>
        <row r="363">
          <cell r="A363" t="str">
            <v>9.1.(13)</v>
          </cell>
          <cell r="B363" t="str">
            <v>Jam</v>
          </cell>
          <cell r="C363" t="str">
            <v>Penggilas Roda Besi 6 - 9 Ton</v>
          </cell>
          <cell r="D363" t="str">
            <v>Jam</v>
          </cell>
          <cell r="E363">
            <v>1</v>
          </cell>
          <cell r="F363">
            <v>137318.29999999999</v>
          </cell>
          <cell r="G363">
            <v>137318.29999999999</v>
          </cell>
        </row>
        <row r="364">
          <cell r="A364" t="str">
            <v>9.1.(14)</v>
          </cell>
          <cell r="B364" t="str">
            <v>Jam</v>
          </cell>
          <cell r="C364" t="str">
            <v>Penggilas Bervibrasi  5 - 8  Ton</v>
          </cell>
          <cell r="D364" t="str">
            <v>Jam</v>
          </cell>
          <cell r="E364">
            <v>1</v>
          </cell>
          <cell r="F364">
            <v>137318.29999999999</v>
          </cell>
          <cell r="G364">
            <v>137318.29999999999</v>
          </cell>
        </row>
        <row r="365">
          <cell r="A365" t="str">
            <v>9.1.(15)</v>
          </cell>
          <cell r="B365" t="str">
            <v>Jam</v>
          </cell>
          <cell r="C365" t="str">
            <v>Pemadat Bervibrasi 1.5 - 3.0 PK</v>
          </cell>
          <cell r="D365" t="str">
            <v>Jam</v>
          </cell>
          <cell r="E365">
            <v>1</v>
          </cell>
          <cell r="F365">
            <v>29009.98</v>
          </cell>
          <cell r="G365">
            <v>29009.98</v>
          </cell>
        </row>
        <row r="366">
          <cell r="A366" t="str">
            <v>9.1.(16)</v>
          </cell>
          <cell r="B366" t="str">
            <v>Jam</v>
          </cell>
          <cell r="C366" t="str">
            <v>Penggilas Roda Karet 8 - 10 Ton</v>
          </cell>
          <cell r="D366" t="str">
            <v>Jam</v>
          </cell>
          <cell r="E366">
            <v>1</v>
          </cell>
          <cell r="F366">
            <v>163609.98000000001</v>
          </cell>
          <cell r="G366">
            <v>163609.98000000001</v>
          </cell>
        </row>
        <row r="367">
          <cell r="A367" t="str">
            <v>9.1.(17)</v>
          </cell>
          <cell r="B367" t="str">
            <v>Jam</v>
          </cell>
          <cell r="C367" t="str">
            <v>Kompresor 4000 - 6500 Ltr/mnt</v>
          </cell>
          <cell r="D367" t="str">
            <v>Jam</v>
          </cell>
          <cell r="E367">
            <v>1</v>
          </cell>
          <cell r="F367">
            <v>106052.51</v>
          </cell>
          <cell r="G367">
            <v>106052.51</v>
          </cell>
        </row>
        <row r="368">
          <cell r="A368" t="str">
            <v>9.1.(18)</v>
          </cell>
          <cell r="B368" t="str">
            <v>Jam</v>
          </cell>
          <cell r="C368" t="str">
            <v>Beton Pengaduk (Molen) 0.3 - 0.6 M3</v>
          </cell>
          <cell r="D368" t="str">
            <v>Jam</v>
          </cell>
          <cell r="E368">
            <v>1</v>
          </cell>
          <cell r="F368">
            <v>55794.01</v>
          </cell>
          <cell r="G368">
            <v>55794.01</v>
          </cell>
        </row>
        <row r="369">
          <cell r="A369" t="str">
            <v>9.1.(19)</v>
          </cell>
          <cell r="B369" t="str">
            <v>Jam</v>
          </cell>
          <cell r="C369" t="str">
            <v>Pompa Air 70 - 100 mm</v>
          </cell>
          <cell r="D369" t="str">
            <v>Jam</v>
          </cell>
          <cell r="E369">
            <v>1</v>
          </cell>
          <cell r="F369">
            <v>29309.21</v>
          </cell>
          <cell r="G369">
            <v>29309.21</v>
          </cell>
        </row>
        <row r="370">
          <cell r="A370" t="str">
            <v>9.1.(20)</v>
          </cell>
          <cell r="B370" t="str">
            <v>Jam</v>
          </cell>
          <cell r="C370" t="str">
            <v>Jack Hammer</v>
          </cell>
          <cell r="D370" t="str">
            <v>Jam</v>
          </cell>
          <cell r="E370">
            <v>1</v>
          </cell>
          <cell r="F370">
            <v>20782.169999999998</v>
          </cell>
          <cell r="G370">
            <v>20782.169999999998</v>
          </cell>
        </row>
        <row r="371">
          <cell r="A371">
            <v>0</v>
          </cell>
          <cell r="B371">
            <v>0</v>
          </cell>
          <cell r="C371">
            <v>0</v>
          </cell>
          <cell r="D371">
            <v>0</v>
          </cell>
          <cell r="E371">
            <v>0</v>
          </cell>
          <cell r="F371">
            <v>0</v>
          </cell>
          <cell r="G371">
            <v>0</v>
          </cell>
        </row>
        <row r="372">
          <cell r="A372">
            <v>0</v>
          </cell>
          <cell r="B372">
            <v>0</v>
          </cell>
          <cell r="C372">
            <v>0</v>
          </cell>
          <cell r="D372">
            <v>0</v>
          </cell>
          <cell r="E372">
            <v>0</v>
          </cell>
          <cell r="F372">
            <v>0</v>
          </cell>
          <cell r="G372">
            <v>0</v>
          </cell>
        </row>
        <row r="373">
          <cell r="A373">
            <v>0</v>
          </cell>
          <cell r="B373" t="str">
            <v>Jumlah Harga Pekerjaan DIVISI 9  (masuk pada Rekapitulasi Perkiraan Harga Pekerjaan)</v>
          </cell>
          <cell r="C373">
            <v>0</v>
          </cell>
          <cell r="D373">
            <v>0</v>
          </cell>
          <cell r="E373">
            <v>0</v>
          </cell>
          <cell r="F373">
            <v>0</v>
          </cell>
          <cell r="G373">
            <v>2466579.8696424123</v>
          </cell>
        </row>
        <row r="374">
          <cell r="A374">
            <v>0</v>
          </cell>
          <cell r="B374">
            <v>0</v>
          </cell>
          <cell r="C374">
            <v>0</v>
          </cell>
          <cell r="D374">
            <v>0</v>
          </cell>
          <cell r="E374">
            <v>0</v>
          </cell>
          <cell r="F374">
            <v>0</v>
          </cell>
          <cell r="G374">
            <v>0</v>
          </cell>
        </row>
        <row r="375">
          <cell r="A375">
            <v>0</v>
          </cell>
          <cell r="B375">
            <v>0</v>
          </cell>
          <cell r="C375">
            <v>0</v>
          </cell>
          <cell r="D375">
            <v>0</v>
          </cell>
          <cell r="E375">
            <v>0</v>
          </cell>
          <cell r="F375">
            <v>0</v>
          </cell>
          <cell r="G375">
            <v>0</v>
          </cell>
        </row>
        <row r="376">
          <cell r="A376">
            <v>0</v>
          </cell>
          <cell r="B376">
            <v>0</v>
          </cell>
          <cell r="C376" t="str">
            <v>DIVISI  10.  PEKERJAAN PEMELIHARAAN RUTIN</v>
          </cell>
          <cell r="D376">
            <v>0</v>
          </cell>
          <cell r="E376">
            <v>0</v>
          </cell>
          <cell r="F376">
            <v>0</v>
          </cell>
          <cell r="G376">
            <v>0</v>
          </cell>
        </row>
        <row r="377">
          <cell r="A377" t="str">
            <v>10.1 (1)</v>
          </cell>
          <cell r="B377" t="str">
            <v>LS</v>
          </cell>
          <cell r="C377" t="str">
            <v xml:space="preserve">Pemeliharaan Rutin Perkerasan </v>
          </cell>
          <cell r="D377" t="str">
            <v>LS</v>
          </cell>
          <cell r="E377">
            <v>1</v>
          </cell>
          <cell r="F377">
            <v>61189050.280000001</v>
          </cell>
          <cell r="G377">
            <v>61189050.280000001</v>
          </cell>
        </row>
        <row r="378">
          <cell r="A378" t="str">
            <v>10.1 (2)</v>
          </cell>
          <cell r="B378" t="str">
            <v>LS</v>
          </cell>
          <cell r="C378" t="str">
            <v>Pemeliharaan Rutin Bahu Jalan</v>
          </cell>
          <cell r="D378" t="str">
            <v>LS</v>
          </cell>
          <cell r="E378">
            <v>1</v>
          </cell>
          <cell r="F378">
            <v>30712547.43</v>
          </cell>
          <cell r="G378">
            <v>30712547.43</v>
          </cell>
        </row>
        <row r="379">
          <cell r="A379" t="str">
            <v>10.1 (3)</v>
          </cell>
          <cell r="B379" t="str">
            <v>LS</v>
          </cell>
          <cell r="C379" t="str">
            <v>Pemeliharaan Rutin Selokan, Saluran Air, Galian dan Timbunan</v>
          </cell>
          <cell r="D379" t="str">
            <v>LS</v>
          </cell>
          <cell r="E379">
            <v>1</v>
          </cell>
          <cell r="F379">
            <v>26631416.960000001</v>
          </cell>
          <cell r="G379">
            <v>26631416.960000001</v>
          </cell>
        </row>
        <row r="380">
          <cell r="A380" t="str">
            <v>10.1 (4)</v>
          </cell>
          <cell r="B380" t="str">
            <v>LS</v>
          </cell>
          <cell r="C380" t="str">
            <v>Pemeliharaan Rutin Perlengkapan Jalan</v>
          </cell>
          <cell r="D380" t="str">
            <v>LS</v>
          </cell>
          <cell r="E380">
            <v>1</v>
          </cell>
          <cell r="F380">
            <v>9275697.6099999994</v>
          </cell>
          <cell r="G380">
            <v>9275697.6099999994</v>
          </cell>
        </row>
        <row r="381">
          <cell r="A381" t="str">
            <v>10.1 (5)</v>
          </cell>
          <cell r="B381" t="str">
            <v>LS</v>
          </cell>
          <cell r="C381" t="str">
            <v>Pemeliharaan Rutin Jembatan</v>
          </cell>
          <cell r="D381" t="str">
            <v>LS</v>
          </cell>
          <cell r="E381">
            <v>1</v>
          </cell>
          <cell r="F381">
            <v>45837279.270000003</v>
          </cell>
          <cell r="G381">
            <v>45837279.270000003</v>
          </cell>
        </row>
        <row r="382">
          <cell r="A382">
            <v>0</v>
          </cell>
          <cell r="B382">
            <v>0</v>
          </cell>
          <cell r="C382">
            <v>0</v>
          </cell>
          <cell r="D382">
            <v>0</v>
          </cell>
          <cell r="E382">
            <v>0</v>
          </cell>
          <cell r="F382">
            <v>0</v>
          </cell>
          <cell r="G382">
            <v>0</v>
          </cell>
        </row>
        <row r="383">
          <cell r="A383">
            <v>0</v>
          </cell>
          <cell r="B383">
            <v>0</v>
          </cell>
          <cell r="C383">
            <v>0</v>
          </cell>
          <cell r="D383">
            <v>0</v>
          </cell>
          <cell r="E383">
            <v>0</v>
          </cell>
          <cell r="F383">
            <v>0</v>
          </cell>
          <cell r="G383">
            <v>0</v>
          </cell>
        </row>
        <row r="384">
          <cell r="A384">
            <v>0</v>
          </cell>
          <cell r="B384" t="str">
            <v>Jumlah Harga Pekerjaan DIVISI 10  (masuk pada Rekapitulasi Perkiraan Harga Pekerjaan)</v>
          </cell>
          <cell r="C384">
            <v>0</v>
          </cell>
          <cell r="D384">
            <v>0</v>
          </cell>
          <cell r="E384">
            <v>0</v>
          </cell>
          <cell r="F384">
            <v>0</v>
          </cell>
          <cell r="G384">
            <v>173645991.55000001</v>
          </cell>
        </row>
        <row r="385">
          <cell r="A385">
            <v>0</v>
          </cell>
          <cell r="B385">
            <v>0</v>
          </cell>
          <cell r="C385">
            <v>0</v>
          </cell>
          <cell r="D385">
            <v>0</v>
          </cell>
          <cell r="E385">
            <v>0</v>
          </cell>
          <cell r="F385">
            <v>0</v>
          </cell>
          <cell r="G385">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2)"/>
      <sheetName val="CH"/>
      <sheetName val="SRT (2)"/>
      <sheetName val="Schedule"/>
      <sheetName val="DPU"/>
      <sheetName val="REK"/>
      <sheetName val="BOQ"/>
      <sheetName val="HSD"/>
      <sheetName val="MOB"/>
      <sheetName val="ANA"/>
      <sheetName val="MET"/>
      <sheetName val="MOS"/>
      <sheetName val="RTN"/>
      <sheetName val="ALT"/>
      <sheetName val="STF"/>
      <sheetName val="SUB"/>
      <sheetName val="kon"/>
      <sheetName val="LMP.13"/>
      <sheetName val="LMP 8"/>
      <sheetName val="IND"/>
      <sheetName val="TM"/>
      <sheetName val="ana alat"/>
      <sheetName val="I Kualifikasi"/>
      <sheetName val="SRT PER"/>
      <sheetName val="LMP.1"/>
      <sheetName val="Sheet2"/>
      <sheetName val="MARK"/>
      <sheetName val="4-Basic Price"/>
      <sheetName val="5-ALAT(1)"/>
      <sheetName val="BOQ_(2)1"/>
      <sheetName val="SRT_(2)1"/>
      <sheetName val="LMP_131"/>
      <sheetName val="LMP_81"/>
      <sheetName val="ana_alat1"/>
      <sheetName val="I_Kualifikasi1"/>
      <sheetName val="SRT_PER1"/>
      <sheetName val="LMP_11"/>
      <sheetName val="BOQ_(2)"/>
      <sheetName val="SRT_(2)"/>
      <sheetName val="LMP_13"/>
      <sheetName val="LMP_8"/>
      <sheetName val="ana_alat"/>
      <sheetName val="I_Kualifikasi"/>
      <sheetName val="SRT_PER"/>
      <sheetName val="LMP_1"/>
      <sheetName val="BOQ_(2)2"/>
      <sheetName val="SRT_(2)2"/>
      <sheetName val="LMP_132"/>
      <sheetName val="LMP_82"/>
      <sheetName val="ana_alat2"/>
      <sheetName val="I_Kualifikasi2"/>
      <sheetName val="SRT_PER2"/>
      <sheetName val="LMP_12"/>
      <sheetName val="BOQ_(2)3"/>
      <sheetName val="SRT_(2)3"/>
      <sheetName val="LMP_133"/>
      <sheetName val="LMP_83"/>
      <sheetName val="ana_alat3"/>
      <sheetName val="I_Kualifikasi3"/>
      <sheetName val="SRT_PER3"/>
      <sheetName val="LMP_14"/>
      <sheetName val="Sch_Intern"/>
      <sheetName val="hardas"/>
      <sheetName val="own"/>
      <sheetName val="UPH BHN"/>
    </sheetNames>
    <sheetDataSet>
      <sheetData sheetId="0"/>
      <sheetData sheetId="1">
        <row r="7">
          <cell r="C7" t="str">
            <v>AL - 01</v>
          </cell>
        </row>
        <row r="8">
          <cell r="C8" t="str">
            <v>CIANJUR - PADALARANG</v>
          </cell>
        </row>
        <row r="29">
          <cell r="C29" t="str">
            <v>PT. SENECA INDONESIA</v>
          </cell>
        </row>
        <row r="31">
          <cell r="C31" t="str">
            <v>I S K A K   E F F E R I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REKAP. MC"/>
      <sheetName val="PENYIAPAN"/>
      <sheetName val="A"/>
      <sheetName val="B"/>
      <sheetName val="BAHU"/>
      <sheetName val="AC BC"/>
      <sheetName val="LRP"/>
      <sheetName val="GALIAN"/>
      <sheetName val="BANGUNAN"/>
      <sheetName val="Sheet1"/>
      <sheetName val="AC WC"/>
      <sheetName val="LP"/>
      <sheetName val="GAL. BANGUN"/>
      <sheetName val="URPIL"/>
    </sheetNames>
    <sheetDataSet>
      <sheetData sheetId="0" refreshError="1"/>
      <sheetData sheetId="1">
        <row r="27">
          <cell r="J27">
            <v>45000000</v>
          </cell>
        </row>
        <row r="92">
          <cell r="J92">
            <v>2125094400</v>
          </cell>
        </row>
        <row r="106">
          <cell r="J106">
            <v>2994264000</v>
          </cell>
        </row>
        <row r="144">
          <cell r="J144">
            <v>3146052000</v>
          </cell>
        </row>
        <row r="265">
          <cell r="J265">
            <v>91066944</v>
          </cell>
        </row>
        <row r="340">
          <cell r="J34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urat"/>
      <sheetName val="rekap"/>
      <sheetName val="BOQ"/>
      <sheetName val="BOQ (2)"/>
      <sheetName val="harsat"/>
      <sheetName val="jadwal"/>
      <sheetName val="MOBIL"/>
      <sheetName val="MOBIL (2)"/>
      <sheetName val="ANALISA"/>
      <sheetName val="MOS"/>
      <sheetName val="utama"/>
      <sheetName val="ipl"/>
      <sheetName val="alat"/>
      <sheetName val="STF"/>
      <sheetName val="SUB"/>
      <sheetName val="metod"/>
      <sheetName val="LAMP10"/>
      <sheetName val="dukungan"/>
      <sheetName val="PEGAWAI"/>
      <sheetName val="jadwal alt"/>
      <sheetName val="jadwal BHN"/>
      <sheetName val="KONF"/>
      <sheetName val="BALT"/>
      <sheetName val="IND (2)"/>
      <sheetName val="ANA(2a)"/>
      <sheetName val="Rekap Addendum"/>
      <sheetName val="H-Dasar"/>
      <sheetName val="61004"/>
      <sheetName val="STR"/>
      <sheetName val="satuan_pek"/>
      <sheetName val="BOQ_(2)1"/>
      <sheetName val="MOBIL_(2)1"/>
      <sheetName val="jadwal_alt1"/>
      <sheetName val="jadwal_BHN1"/>
      <sheetName val="IND_(2)1"/>
      <sheetName val="BOQ_(2)"/>
      <sheetName val="MOBIL_(2)"/>
      <sheetName val="jadwal_alt"/>
      <sheetName val="jadwal_BHN"/>
      <sheetName val="IND_(2)"/>
      <sheetName val="BOQ_(2)2"/>
      <sheetName val="MOBIL_(2)2"/>
      <sheetName val="jadwal_alt2"/>
      <sheetName val="jadwal_BHN2"/>
      <sheetName val="IND_(2)2"/>
      <sheetName val="BOQ_(2)3"/>
      <sheetName val="MOBIL_(2)3"/>
      <sheetName val="jadwal_alt3"/>
      <sheetName val="jadwal_BHN3"/>
      <sheetName val="IND_(2)3"/>
      <sheetName val="upah"/>
      <sheetName val="DAF-BAHAN"/>
    </sheetNames>
    <sheetDataSet>
      <sheetData sheetId="0" refreshError="1">
        <row r="6">
          <cell r="E6" t="str">
            <v>PT.LIE JASIN ENGINEERING</v>
          </cell>
        </row>
        <row r="15">
          <cell r="E15">
            <v>47.8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sheetName val="BQ (2)"/>
      <sheetName val="UP"/>
      <sheetName val="BREAK ALAT"/>
      <sheetName val="PE"/>
      <sheetName val="E-F"/>
      <sheetName val="WC1"/>
    </sheetNames>
    <sheetDataSet>
      <sheetData sheetId="0">
        <row r="13">
          <cell r="B13" t="str">
            <v>A</v>
          </cell>
          <cell r="E13" t="str">
            <v>GENERAL</v>
          </cell>
        </row>
        <row r="14">
          <cell r="B14" t="str">
            <v>A1</v>
          </cell>
          <cell r="E14" t="str">
            <v>MOBILIZATION and DEMOBILIZATION</v>
          </cell>
          <cell r="F14" t="str">
            <v>ls</v>
          </cell>
          <cell r="G14">
            <v>1</v>
          </cell>
          <cell r="H14">
            <v>169855758</v>
          </cell>
          <cell r="I14">
            <v>169855758</v>
          </cell>
          <cell r="J14" t="str">
            <v>GS.6.03</v>
          </cell>
        </row>
        <row r="15">
          <cell r="B15" t="str">
            <v>A2</v>
          </cell>
          <cell r="E15" t="str">
            <v>ESTABLISTMENT (')</v>
          </cell>
          <cell r="F15" t="str">
            <v>ls</v>
          </cell>
          <cell r="G15">
            <v>1</v>
          </cell>
          <cell r="H15">
            <v>3152995400</v>
          </cell>
          <cell r="I15">
            <v>3152995400</v>
          </cell>
          <cell r="J15" t="str">
            <v>GS.7.02</v>
          </cell>
        </row>
        <row r="16">
          <cell r="B16" t="str">
            <v>A3</v>
          </cell>
          <cell r="E16" t="str">
            <v>RELOCATION of EXISTING FACILITIES</v>
          </cell>
          <cell r="F16" t="str">
            <v>ls</v>
          </cell>
          <cell r="G16">
            <v>1</v>
          </cell>
          <cell r="H16">
            <v>13322020</v>
          </cell>
          <cell r="I16">
            <v>13322020</v>
          </cell>
          <cell r="J16" t="str">
            <v>GS.14.04</v>
          </cell>
        </row>
        <row r="17">
          <cell r="B17" t="str">
            <v>A4</v>
          </cell>
          <cell r="E17" t="str">
            <v>GEOLOGICAL INVESTIGATION</v>
          </cell>
        </row>
        <row r="18">
          <cell r="B18" t="str">
            <v>A4.1</v>
          </cell>
          <cell r="E18" t="str">
            <v>Hand Auger</v>
          </cell>
          <cell r="F18" t="str">
            <v>m</v>
          </cell>
          <cell r="G18">
            <v>130</v>
          </cell>
          <cell r="H18">
            <v>159864</v>
          </cell>
          <cell r="I18">
            <v>20782320</v>
          </cell>
          <cell r="J18" t="str">
            <v>GS.9.06</v>
          </cell>
        </row>
        <row r="19">
          <cell r="B19" t="str">
            <v>A4.2</v>
          </cell>
          <cell r="E19" t="str">
            <v>Mechanical Boring</v>
          </cell>
          <cell r="F19" t="str">
            <v>m</v>
          </cell>
          <cell r="G19">
            <v>400</v>
          </cell>
          <cell r="H19">
            <v>266440</v>
          </cell>
          <cell r="I19">
            <v>106576000</v>
          </cell>
          <cell r="J19" t="str">
            <v>GS.9.06</v>
          </cell>
        </row>
        <row r="20">
          <cell r="B20" t="str">
            <v>A4.3</v>
          </cell>
          <cell r="E20" t="str">
            <v>Exploratory Excavation</v>
          </cell>
          <cell r="F20" t="str">
            <v>m³</v>
          </cell>
          <cell r="G20">
            <v>800</v>
          </cell>
          <cell r="H20">
            <v>42791</v>
          </cell>
          <cell r="I20">
            <v>34232800</v>
          </cell>
          <cell r="J20" t="str">
            <v>GS.9.06</v>
          </cell>
        </row>
        <row r="22">
          <cell r="B22" t="str">
            <v>B</v>
          </cell>
          <cell r="E22" t="str">
            <v>CHANNEL and DIKE WORKS</v>
          </cell>
        </row>
        <row r="23">
          <cell r="B23" t="str">
            <v>B1</v>
          </cell>
          <cell r="E23" t="str">
            <v>PREPARATION WORKS</v>
          </cell>
        </row>
        <row r="24">
          <cell r="B24" t="str">
            <v>B1.1</v>
          </cell>
          <cell r="E24" t="str">
            <v>Clearing and Grubbing</v>
          </cell>
          <cell r="F24" t="str">
            <v>m²</v>
          </cell>
          <cell r="G24">
            <v>528000</v>
          </cell>
          <cell r="H24">
            <v>4019</v>
          </cell>
          <cell r="I24">
            <v>2122032000</v>
          </cell>
          <cell r="J24" t="str">
            <v>TS.2.10</v>
          </cell>
        </row>
        <row r="25">
          <cell r="B25" t="str">
            <v>B2</v>
          </cell>
          <cell r="E25" t="str">
            <v xml:space="preserve">CHANNEL EXCAVATION </v>
          </cell>
        </row>
        <row r="26">
          <cell r="B26" t="str">
            <v>B2.1</v>
          </cell>
          <cell r="E26" t="str">
            <v>Excavation (river channel)</v>
          </cell>
          <cell r="F26" t="str">
            <v>m³</v>
          </cell>
          <cell r="G26">
            <v>166200</v>
          </cell>
          <cell r="H26">
            <v>30448</v>
          </cell>
          <cell r="I26">
            <v>5060457600</v>
          </cell>
          <cell r="J26" t="str">
            <v>TS.2.10</v>
          </cell>
        </row>
        <row r="28">
          <cell r="B28" t="str">
            <v>B2.2</v>
          </cell>
          <cell r="E28" t="str">
            <v>Excavation (common)</v>
          </cell>
          <cell r="F28" t="str">
            <v>m³</v>
          </cell>
          <cell r="G28">
            <v>340900</v>
          </cell>
          <cell r="H28">
            <v>15679</v>
          </cell>
          <cell r="I28">
            <v>5344971100</v>
          </cell>
          <cell r="J28" t="str">
            <v>TS.2.10</v>
          </cell>
        </row>
        <row r="30">
          <cell r="B30" t="str">
            <v>B3</v>
          </cell>
          <cell r="E30" t="str">
            <v>EARTH DIKE WORKS</v>
          </cell>
        </row>
        <row r="31">
          <cell r="B31" t="str">
            <v>B3.1</v>
          </cell>
          <cell r="E31" t="str">
            <v>Stripping of top soil</v>
          </cell>
          <cell r="F31" t="str">
            <v>m³</v>
          </cell>
          <cell r="G31">
            <v>61000</v>
          </cell>
          <cell r="H31">
            <v>21302</v>
          </cell>
          <cell r="I31">
            <v>1299422000</v>
          </cell>
          <cell r="J31" t="str">
            <v>TS.2.10</v>
          </cell>
        </row>
        <row r="32">
          <cell r="B32" t="str">
            <v>B3.2</v>
          </cell>
          <cell r="E32" t="str">
            <v>Embankment</v>
          </cell>
          <cell r="F32" t="str">
            <v>m³</v>
          </cell>
          <cell r="G32">
            <v>338000</v>
          </cell>
          <cell r="H32">
            <v>5574</v>
          </cell>
          <cell r="I32">
            <v>1884012000</v>
          </cell>
          <cell r="J32" t="str">
            <v>TS.2.10</v>
          </cell>
        </row>
        <row r="34">
          <cell r="B34" t="str">
            <v>B3.3</v>
          </cell>
          <cell r="E34" t="str">
            <v>Gravel pavement, 200 mm thick</v>
          </cell>
          <cell r="F34" t="str">
            <v>m³</v>
          </cell>
          <cell r="G34">
            <v>9430</v>
          </cell>
          <cell r="H34">
            <v>77757</v>
          </cell>
          <cell r="I34">
            <v>733248510</v>
          </cell>
          <cell r="J34" t="str">
            <v>TS.7.09</v>
          </cell>
        </row>
        <row r="35">
          <cell r="B35" t="str">
            <v>B3.4</v>
          </cell>
          <cell r="E35" t="str">
            <v>Maintenance marker post</v>
          </cell>
          <cell r="F35" t="str">
            <v>nos</v>
          </cell>
          <cell r="G35">
            <v>100</v>
          </cell>
          <cell r="H35">
            <v>165804</v>
          </cell>
          <cell r="I35">
            <v>16580400</v>
          </cell>
          <cell r="J35" t="str">
            <v>TS.12.10</v>
          </cell>
        </row>
        <row r="37">
          <cell r="B37" t="str">
            <v>B4-B5</v>
          </cell>
          <cell r="E37" t="str">
            <v>(Not Applicable)</v>
          </cell>
        </row>
        <row r="39">
          <cell r="B39" t="str">
            <v>B6</v>
          </cell>
          <cell r="E39" t="str">
            <v>FILLING ON RIVER BANK</v>
          </cell>
        </row>
        <row r="40">
          <cell r="B40" t="str">
            <v>B6.1</v>
          </cell>
          <cell r="E40" t="str">
            <v>Soil filling</v>
          </cell>
          <cell r="F40" t="str">
            <v>m³</v>
          </cell>
          <cell r="G40">
            <v>8100</v>
          </cell>
          <cell r="H40">
            <v>5574</v>
          </cell>
          <cell r="I40">
            <v>45149400</v>
          </cell>
          <cell r="J40" t="str">
            <v>TS.2.10</v>
          </cell>
        </row>
        <row r="42">
          <cell r="B42" t="str">
            <v>C</v>
          </cell>
          <cell r="E42" t="str">
            <v xml:space="preserve">SLOPE and RIVERBED PROTECTION WORKS </v>
          </cell>
        </row>
        <row r="43">
          <cell r="B43" t="str">
            <v>C1</v>
          </cell>
          <cell r="E43" t="str">
            <v>PREPARATION WORKS</v>
          </cell>
        </row>
        <row r="44">
          <cell r="B44" t="str">
            <v>C1.1</v>
          </cell>
          <cell r="E44" t="str">
            <v>Coffering and dewatering</v>
          </cell>
          <cell r="F44" t="str">
            <v>ls</v>
          </cell>
          <cell r="G44">
            <v>1</v>
          </cell>
          <cell r="H44">
            <v>59146369</v>
          </cell>
          <cell r="I44">
            <v>59146369</v>
          </cell>
          <cell r="J44" t="str">
            <v>TS.1.04</v>
          </cell>
        </row>
        <row r="45">
          <cell r="B45" t="str">
            <v>C2</v>
          </cell>
          <cell r="E45" t="str">
            <v>SODDING and DIKE</v>
          </cell>
        </row>
        <row r="46">
          <cell r="B46" t="str">
            <v>C2.1</v>
          </cell>
          <cell r="E46" t="str">
            <v>Solid sodding</v>
          </cell>
          <cell r="F46" t="str">
            <v>m²</v>
          </cell>
          <cell r="G46">
            <v>175400</v>
          </cell>
          <cell r="H46">
            <v>6139</v>
          </cell>
          <cell r="I46">
            <v>1076780600</v>
          </cell>
          <cell r="J46" t="str">
            <v>TS.4.14</v>
          </cell>
        </row>
        <row r="47">
          <cell r="B47" t="str">
            <v>C3</v>
          </cell>
          <cell r="E47" t="str">
            <v>REVETMENT - WET STONE MASONRY TYPE (Type-PA and PB)</v>
          </cell>
        </row>
        <row r="48">
          <cell r="B48" t="str">
            <v>C3.1</v>
          </cell>
          <cell r="E48" t="str">
            <v>Excavation (common)</v>
          </cell>
          <cell r="F48" t="str">
            <v>m³</v>
          </cell>
          <cell r="G48">
            <v>7220</v>
          </cell>
          <cell r="H48">
            <v>6921</v>
          </cell>
          <cell r="I48">
            <v>49969620</v>
          </cell>
          <cell r="J48" t="str">
            <v>TS.2.10</v>
          </cell>
        </row>
        <row r="49">
          <cell r="B49" t="str">
            <v>C3.2</v>
          </cell>
          <cell r="E49" t="str">
            <v>Backfill with selected soil</v>
          </cell>
          <cell r="F49" t="str">
            <v>m³</v>
          </cell>
          <cell r="G49">
            <v>110</v>
          </cell>
          <cell r="H49">
            <v>5530</v>
          </cell>
          <cell r="I49">
            <v>608300</v>
          </cell>
          <cell r="J49" t="str">
            <v>TS.2.10</v>
          </cell>
        </row>
        <row r="50">
          <cell r="B50" t="str">
            <v>C3.3</v>
          </cell>
          <cell r="E50" t="str">
            <v>Crusher run bedding</v>
          </cell>
          <cell r="F50" t="str">
            <v>m³</v>
          </cell>
          <cell r="G50">
            <v>2670</v>
          </cell>
          <cell r="H50">
            <v>128530</v>
          </cell>
          <cell r="I50">
            <v>343175100</v>
          </cell>
          <cell r="J50" t="str">
            <v>TS.4.14</v>
          </cell>
        </row>
        <row r="51">
          <cell r="B51" t="str">
            <v>C3.4</v>
          </cell>
          <cell r="E51" t="str">
            <v>Wet stone masonry (1:4) for revetment</v>
          </cell>
          <cell r="F51" t="str">
            <v>m³</v>
          </cell>
          <cell r="G51">
            <v>2680</v>
          </cell>
          <cell r="H51">
            <v>163909</v>
          </cell>
          <cell r="I51">
            <v>439276120</v>
          </cell>
          <cell r="J51" t="str">
            <v>TS.4.14</v>
          </cell>
        </row>
        <row r="52">
          <cell r="B52" t="str">
            <v>C3.5</v>
          </cell>
          <cell r="E52" t="str">
            <v>Cement mortar plastering</v>
          </cell>
          <cell r="F52" t="str">
            <v>m²</v>
          </cell>
          <cell r="G52">
            <v>6330</v>
          </cell>
          <cell r="H52">
            <v>12274</v>
          </cell>
          <cell r="I52">
            <v>77694420</v>
          </cell>
          <cell r="J52" t="str">
            <v>TS.4.14</v>
          </cell>
        </row>
        <row r="53">
          <cell r="B53" t="str">
            <v>C3.6</v>
          </cell>
          <cell r="E53" t="str">
            <v>Concrete, type C1</v>
          </cell>
          <cell r="F53" t="str">
            <v>m³</v>
          </cell>
          <cell r="G53">
            <v>650</v>
          </cell>
          <cell r="H53">
            <v>310964</v>
          </cell>
          <cell r="I53">
            <v>202126600</v>
          </cell>
          <cell r="J53" t="str">
            <v>TS.3.24</v>
          </cell>
        </row>
        <row r="54">
          <cell r="B54" t="str">
            <v>C3.7</v>
          </cell>
          <cell r="E54" t="str">
            <v>Reinforcing steel bar</v>
          </cell>
          <cell r="F54" t="str">
            <v>kg</v>
          </cell>
          <cell r="G54">
            <v>39100</v>
          </cell>
          <cell r="H54">
            <v>3554</v>
          </cell>
          <cell r="I54">
            <v>138961400</v>
          </cell>
          <cell r="J54" t="str">
            <v>TS.3.24</v>
          </cell>
        </row>
        <row r="55">
          <cell r="B55" t="str">
            <v>C3.8</v>
          </cell>
          <cell r="E55" t="str">
            <v>Form work FW1</v>
          </cell>
          <cell r="F55" t="str">
            <v>m²</v>
          </cell>
          <cell r="G55">
            <v>4200</v>
          </cell>
          <cell r="H55">
            <v>70833</v>
          </cell>
          <cell r="I55">
            <v>297498600</v>
          </cell>
          <cell r="J55" t="str">
            <v>TS.3.24</v>
          </cell>
        </row>
        <row r="56">
          <cell r="B56" t="str">
            <v>C3.9</v>
          </cell>
          <cell r="E56" t="str">
            <v>Log pile, dia. 150 mm L = 3.0 m and 2.0 m</v>
          </cell>
          <cell r="F56" t="str">
            <v>m</v>
          </cell>
          <cell r="G56">
            <v>1330</v>
          </cell>
          <cell r="H56">
            <v>7918</v>
          </cell>
          <cell r="I56">
            <v>10530940</v>
          </cell>
          <cell r="J56" t="str">
            <v>TS.5.07</v>
          </cell>
        </row>
        <row r="57">
          <cell r="B57" t="str">
            <v>C3.10</v>
          </cell>
          <cell r="E57" t="str">
            <v>Elastic joint filler, 10 mm thick</v>
          </cell>
          <cell r="F57" t="str">
            <v>m²</v>
          </cell>
          <cell r="G57">
            <v>420</v>
          </cell>
          <cell r="H57">
            <v>107210</v>
          </cell>
          <cell r="I57">
            <v>45028200</v>
          </cell>
          <cell r="J57" t="str">
            <v>TS.3.24</v>
          </cell>
        </row>
        <row r="58">
          <cell r="B58" t="str">
            <v>C3.11</v>
          </cell>
          <cell r="E58" t="str">
            <v>Gabion cylinder</v>
          </cell>
          <cell r="F58" t="str">
            <v>m³</v>
          </cell>
          <cell r="G58">
            <v>390</v>
          </cell>
          <cell r="H58">
            <v>200326</v>
          </cell>
          <cell r="I58">
            <v>78127140</v>
          </cell>
          <cell r="J58" t="str">
            <v>TS.4.14</v>
          </cell>
        </row>
        <row r="59">
          <cell r="B59" t="str">
            <v>C3.12</v>
          </cell>
          <cell r="E59" t="str">
            <v>Cobble stone filling</v>
          </cell>
          <cell r="F59" t="str">
            <v>m³</v>
          </cell>
          <cell r="G59">
            <v>100</v>
          </cell>
          <cell r="H59">
            <v>57655</v>
          </cell>
          <cell r="I59">
            <v>5765500</v>
          </cell>
          <cell r="J59" t="str">
            <v>TS.4.14</v>
          </cell>
        </row>
        <row r="60">
          <cell r="B60" t="str">
            <v>C4</v>
          </cell>
          <cell r="E60" t="str">
            <v>GABION TYPE FOOT PROTECTION</v>
          </cell>
        </row>
        <row r="61">
          <cell r="B61" t="str">
            <v>C4.1</v>
          </cell>
          <cell r="E61" t="str">
            <v>Cobble stone filling</v>
          </cell>
          <cell r="F61" t="str">
            <v>m³</v>
          </cell>
          <cell r="G61">
            <v>120</v>
          </cell>
          <cell r="H61">
            <v>57655</v>
          </cell>
          <cell r="I61">
            <v>6918600</v>
          </cell>
          <cell r="J61" t="str">
            <v>TS.4.14</v>
          </cell>
        </row>
        <row r="62">
          <cell r="B62" t="str">
            <v>C4.2</v>
          </cell>
          <cell r="E62" t="str">
            <v>Gabion mattress</v>
          </cell>
          <cell r="F62" t="str">
            <v>m³</v>
          </cell>
          <cell r="G62">
            <v>820</v>
          </cell>
          <cell r="H62">
            <v>283607</v>
          </cell>
          <cell r="I62">
            <v>232557740</v>
          </cell>
          <cell r="J62" t="str">
            <v>TS.4.14</v>
          </cell>
        </row>
        <row r="63">
          <cell r="B63" t="str">
            <v>C5</v>
          </cell>
          <cell r="E63" t="str">
            <v>REVETMENT - GABION CYLINDER TYPE</v>
          </cell>
        </row>
        <row r="64">
          <cell r="B64" t="str">
            <v>C5.1</v>
          </cell>
          <cell r="E64" t="str">
            <v>Excavation (common)</v>
          </cell>
          <cell r="F64" t="str">
            <v>m³</v>
          </cell>
          <cell r="G64">
            <v>340</v>
          </cell>
          <cell r="H64">
            <v>6921</v>
          </cell>
          <cell r="I64">
            <v>2353140</v>
          </cell>
          <cell r="J64" t="str">
            <v>TS.2.10</v>
          </cell>
        </row>
        <row r="65">
          <cell r="B65" t="str">
            <v>C5.2</v>
          </cell>
          <cell r="E65" t="str">
            <v>Gabion cylinder</v>
          </cell>
          <cell r="F65" t="str">
            <v>m³</v>
          </cell>
          <cell r="G65">
            <v>3010</v>
          </cell>
          <cell r="H65">
            <v>200326</v>
          </cell>
          <cell r="I65">
            <v>602981260</v>
          </cell>
          <cell r="J65" t="str">
            <v>TS.4.14</v>
          </cell>
        </row>
        <row r="66">
          <cell r="B66" t="str">
            <v>C5.3</v>
          </cell>
          <cell r="E66" t="str">
            <v>Cobble stone filling</v>
          </cell>
          <cell r="F66" t="str">
            <v>m³</v>
          </cell>
          <cell r="G66">
            <v>140</v>
          </cell>
          <cell r="H66">
            <v>57655</v>
          </cell>
          <cell r="I66">
            <v>8071700</v>
          </cell>
          <cell r="J66" t="str">
            <v>TS.4.14</v>
          </cell>
        </row>
        <row r="67">
          <cell r="B67" t="str">
            <v>C5.4</v>
          </cell>
          <cell r="E67" t="str">
            <v>Log piles, dia. 150 mm, L =  2.0 m</v>
          </cell>
          <cell r="F67" t="str">
            <v>m</v>
          </cell>
          <cell r="G67">
            <v>2280</v>
          </cell>
          <cell r="H67">
            <v>7918</v>
          </cell>
          <cell r="I67">
            <v>18053040</v>
          </cell>
          <cell r="J67" t="str">
            <v>TS.5.07</v>
          </cell>
        </row>
        <row r="68">
          <cell r="B68" t="str">
            <v>C5.5</v>
          </cell>
          <cell r="E68" t="str">
            <v>Palm fiber filter</v>
          </cell>
          <cell r="F68" t="str">
            <v>m²</v>
          </cell>
          <cell r="G68">
            <v>5430</v>
          </cell>
          <cell r="H68">
            <v>1086</v>
          </cell>
          <cell r="I68">
            <v>5896980</v>
          </cell>
          <cell r="J68" t="str">
            <v>TS.4.14</v>
          </cell>
        </row>
        <row r="70">
          <cell r="B70" t="str">
            <v>C6 - C13</v>
          </cell>
          <cell r="E70" t="str">
            <v>(Not Applicable)</v>
          </cell>
        </row>
        <row r="72">
          <cell r="B72" t="str">
            <v>D</v>
          </cell>
          <cell r="E72" t="str">
            <v>RIPARIAN STRUCTURES</v>
          </cell>
        </row>
        <row r="73">
          <cell r="B73" t="str">
            <v>D1</v>
          </cell>
          <cell r="E73" t="str">
            <v>PREPARATION WORKS for REPARIAN STRUCTURES</v>
          </cell>
        </row>
        <row r="74">
          <cell r="B74" t="str">
            <v>D1.1</v>
          </cell>
          <cell r="E74" t="str">
            <v>Coffering and dewatering</v>
          </cell>
          <cell r="F74" t="str">
            <v>ls</v>
          </cell>
          <cell r="G74">
            <v>1</v>
          </cell>
          <cell r="H74">
            <v>116922339</v>
          </cell>
          <cell r="I74">
            <v>116922339</v>
          </cell>
          <cell r="J74" t="str">
            <v>TS.1.04</v>
          </cell>
        </row>
        <row r="75">
          <cell r="B75" t="str">
            <v>D1.2</v>
          </cell>
          <cell r="E75" t="str">
            <v>Clearing and grubbing</v>
          </cell>
          <cell r="F75" t="str">
            <v>m²</v>
          </cell>
          <cell r="G75">
            <v>550</v>
          </cell>
          <cell r="H75">
            <v>4019</v>
          </cell>
          <cell r="I75">
            <v>2210450</v>
          </cell>
          <cell r="J75" t="str">
            <v>TS.2.10</v>
          </cell>
        </row>
        <row r="76">
          <cell r="B76" t="str">
            <v>D2</v>
          </cell>
          <cell r="E76" t="str">
            <v>GROUND SILL (PE55+00)</v>
          </cell>
        </row>
        <row r="77">
          <cell r="B77" t="str">
            <v>D2.1</v>
          </cell>
          <cell r="E77" t="str">
            <v>Excavation (common)</v>
          </cell>
          <cell r="F77" t="str">
            <v>m³</v>
          </cell>
          <cell r="G77">
            <v>450</v>
          </cell>
          <cell r="H77">
            <v>6921</v>
          </cell>
          <cell r="I77">
            <v>3114450</v>
          </cell>
          <cell r="J77" t="str">
            <v>TS.2.10</v>
          </cell>
        </row>
        <row r="78">
          <cell r="B78" t="str">
            <v>D2.2</v>
          </cell>
          <cell r="E78" t="str">
            <v>Backfill with selected soil</v>
          </cell>
          <cell r="F78" t="str">
            <v>m³</v>
          </cell>
          <cell r="G78">
            <v>80</v>
          </cell>
          <cell r="H78">
            <v>5530</v>
          </cell>
          <cell r="I78">
            <v>442400</v>
          </cell>
          <cell r="J78" t="str">
            <v>TS.2.10</v>
          </cell>
        </row>
        <row r="79">
          <cell r="B79" t="str">
            <v>D2.3</v>
          </cell>
          <cell r="E79" t="str">
            <v>Supply and driving of steel sheet piles, type II</v>
          </cell>
          <cell r="F79" t="str">
            <v>m²</v>
          </cell>
          <cell r="G79">
            <v>130</v>
          </cell>
          <cell r="H79">
            <v>759138</v>
          </cell>
          <cell r="I79">
            <v>98687940</v>
          </cell>
          <cell r="J79" t="str">
            <v>TS.5.07</v>
          </cell>
        </row>
        <row r="80">
          <cell r="B80" t="str">
            <v>D2.4</v>
          </cell>
          <cell r="E80" t="str">
            <v>Supply and driving of PC  piles, dia. 300 mm type A</v>
          </cell>
          <cell r="F80" t="str">
            <v>m</v>
          </cell>
          <cell r="G80">
            <v>320</v>
          </cell>
          <cell r="H80">
            <v>143685</v>
          </cell>
          <cell r="I80">
            <v>45979200</v>
          </cell>
          <cell r="J80" t="str">
            <v>TS.5.07</v>
          </cell>
        </row>
        <row r="81">
          <cell r="B81" t="str">
            <v>D2.5</v>
          </cell>
          <cell r="E81" t="str">
            <v>Concrete, type C1</v>
          </cell>
          <cell r="F81" t="str">
            <v>m³</v>
          </cell>
          <cell r="G81">
            <v>100</v>
          </cell>
          <cell r="H81">
            <v>313783</v>
          </cell>
          <cell r="I81">
            <v>31378300</v>
          </cell>
          <cell r="J81" t="str">
            <v>TS.3.24</v>
          </cell>
        </row>
        <row r="82">
          <cell r="B82" t="str">
            <v>D2.6</v>
          </cell>
          <cell r="E82" t="str">
            <v>Concrete, type E</v>
          </cell>
          <cell r="F82" t="str">
            <v>m³</v>
          </cell>
          <cell r="G82">
            <v>18</v>
          </cell>
          <cell r="H82">
            <v>291125</v>
          </cell>
          <cell r="I82">
            <v>5240250</v>
          </cell>
          <cell r="J82" t="str">
            <v>TS.3.24</v>
          </cell>
        </row>
        <row r="83">
          <cell r="B83" t="str">
            <v>D2.7</v>
          </cell>
          <cell r="E83" t="str">
            <v>Form work FW1</v>
          </cell>
          <cell r="F83" t="str">
            <v>m²</v>
          </cell>
          <cell r="G83">
            <v>79</v>
          </cell>
          <cell r="H83">
            <v>70833</v>
          </cell>
          <cell r="I83">
            <v>5595807</v>
          </cell>
          <cell r="J83" t="str">
            <v>TS.3.24</v>
          </cell>
        </row>
        <row r="84">
          <cell r="B84" t="str">
            <v>D2.8</v>
          </cell>
          <cell r="E84" t="str">
            <v>Reinforcing steel bar</v>
          </cell>
          <cell r="F84" t="str">
            <v>kg</v>
          </cell>
          <cell r="G84">
            <v>92</v>
          </cell>
          <cell r="H84">
            <v>3554</v>
          </cell>
          <cell r="I84">
            <v>326968</v>
          </cell>
          <cell r="J84" t="str">
            <v>TS.3.24</v>
          </cell>
        </row>
        <row r="85">
          <cell r="B85" t="str">
            <v>D2.9</v>
          </cell>
          <cell r="E85" t="str">
            <v>Gabion mattress</v>
          </cell>
          <cell r="F85" t="str">
            <v>m³</v>
          </cell>
          <cell r="G85">
            <v>180</v>
          </cell>
          <cell r="H85">
            <v>283607</v>
          </cell>
          <cell r="I85">
            <v>51049260</v>
          </cell>
          <cell r="J85" t="str">
            <v>TS.4.14</v>
          </cell>
        </row>
        <row r="86">
          <cell r="B86" t="str">
            <v>D3</v>
          </cell>
          <cell r="E86" t="str">
            <v>(Not Applicable)</v>
          </cell>
        </row>
        <row r="87">
          <cell r="B87" t="str">
            <v>D4</v>
          </cell>
          <cell r="E87" t="str">
            <v>APPROACH STEPS, TYPE PA (24 place)</v>
          </cell>
        </row>
        <row r="88">
          <cell r="B88" t="str">
            <v>D4.1</v>
          </cell>
          <cell r="E88" t="str">
            <v>Excavation (common)</v>
          </cell>
          <cell r="F88" t="str">
            <v>m³</v>
          </cell>
          <cell r="G88">
            <v>1810</v>
          </cell>
          <cell r="H88">
            <v>6921</v>
          </cell>
          <cell r="I88">
            <v>12527010</v>
          </cell>
          <cell r="J88" t="str">
            <v>TS.2.10</v>
          </cell>
        </row>
        <row r="89">
          <cell r="B89" t="str">
            <v>D4.2</v>
          </cell>
          <cell r="E89" t="str">
            <v>Backfill with selected soil</v>
          </cell>
          <cell r="F89" t="str">
            <v>m³</v>
          </cell>
          <cell r="G89">
            <v>12</v>
          </cell>
          <cell r="H89">
            <v>5530</v>
          </cell>
          <cell r="I89">
            <v>66360</v>
          </cell>
          <cell r="J89" t="str">
            <v>TS.2.10</v>
          </cell>
        </row>
        <row r="90">
          <cell r="B90" t="str">
            <v>D4.3</v>
          </cell>
          <cell r="E90" t="str">
            <v>Log pile, dia. 150 mm L = 3.0 mm and 2.0 m</v>
          </cell>
          <cell r="F90" t="str">
            <v>m</v>
          </cell>
          <cell r="G90">
            <v>1150</v>
          </cell>
          <cell r="H90">
            <v>7918</v>
          </cell>
          <cell r="I90">
            <v>9105700</v>
          </cell>
          <cell r="J90" t="str">
            <v>TS.5.07</v>
          </cell>
        </row>
        <row r="91">
          <cell r="B91" t="str">
            <v>D4.4</v>
          </cell>
          <cell r="E91" t="str">
            <v>Concrete, type C1</v>
          </cell>
          <cell r="F91" t="str">
            <v>m³</v>
          </cell>
          <cell r="G91">
            <v>29</v>
          </cell>
          <cell r="H91">
            <v>321937</v>
          </cell>
          <cell r="I91">
            <v>9336173</v>
          </cell>
          <cell r="J91" t="str">
            <v>TS.3.24</v>
          </cell>
        </row>
        <row r="92">
          <cell r="B92" t="str">
            <v>D4.5</v>
          </cell>
          <cell r="E92" t="str">
            <v>Concrete, type C2</v>
          </cell>
          <cell r="F92" t="str">
            <v>m³</v>
          </cell>
          <cell r="G92">
            <v>210</v>
          </cell>
          <cell r="H92">
            <v>312038</v>
          </cell>
          <cell r="I92">
            <v>65527980</v>
          </cell>
          <cell r="J92" t="str">
            <v>TS.3.24</v>
          </cell>
        </row>
        <row r="93">
          <cell r="B93" t="str">
            <v>D4.6</v>
          </cell>
          <cell r="E93" t="str">
            <v>Concrete, type E</v>
          </cell>
          <cell r="F93" t="str">
            <v>m³</v>
          </cell>
          <cell r="G93">
            <v>20</v>
          </cell>
          <cell r="H93">
            <v>290200</v>
          </cell>
          <cell r="I93">
            <v>5804000</v>
          </cell>
          <cell r="J93" t="str">
            <v>TS.3.24</v>
          </cell>
        </row>
        <row r="94">
          <cell r="B94" t="str">
            <v>D4.7</v>
          </cell>
          <cell r="E94" t="str">
            <v>Reinforcing steel bar</v>
          </cell>
          <cell r="F94" t="str">
            <v>kg</v>
          </cell>
          <cell r="G94">
            <v>1090</v>
          </cell>
          <cell r="H94">
            <v>3554</v>
          </cell>
          <cell r="I94">
            <v>3873860</v>
          </cell>
          <cell r="J94" t="str">
            <v>TS.3.24</v>
          </cell>
        </row>
        <row r="95">
          <cell r="B95" t="str">
            <v>D4.8</v>
          </cell>
          <cell r="E95" t="str">
            <v>Form work FW1</v>
          </cell>
          <cell r="F95" t="str">
            <v>m²</v>
          </cell>
          <cell r="G95">
            <v>670</v>
          </cell>
          <cell r="H95">
            <v>70833</v>
          </cell>
          <cell r="I95">
            <v>47458110</v>
          </cell>
          <cell r="J95" t="str">
            <v>TS.3.24</v>
          </cell>
        </row>
        <row r="96">
          <cell r="B96" t="str">
            <v>D4.9</v>
          </cell>
          <cell r="E96" t="str">
            <v xml:space="preserve">Wet stone masonry (1:4) for revetment </v>
          </cell>
          <cell r="F96" t="str">
            <v>m³</v>
          </cell>
          <cell r="G96">
            <v>170</v>
          </cell>
          <cell r="H96">
            <v>163909</v>
          </cell>
          <cell r="I96">
            <v>27864530</v>
          </cell>
          <cell r="J96" t="str">
            <v>TS.4.14</v>
          </cell>
        </row>
        <row r="97">
          <cell r="B97" t="str">
            <v>D4.10</v>
          </cell>
          <cell r="E97" t="str">
            <v>Crusher run bedding</v>
          </cell>
          <cell r="F97" t="str">
            <v>m³</v>
          </cell>
          <cell r="G97">
            <v>270</v>
          </cell>
          <cell r="H97">
            <v>128530</v>
          </cell>
          <cell r="I97">
            <v>34703100</v>
          </cell>
          <cell r="J97" t="str">
            <v>TS.4.14</v>
          </cell>
        </row>
        <row r="98">
          <cell r="B98" t="str">
            <v>D4.11</v>
          </cell>
          <cell r="E98" t="str">
            <v>Plastering</v>
          </cell>
          <cell r="F98" t="str">
            <v>m²</v>
          </cell>
          <cell r="G98">
            <v>570</v>
          </cell>
          <cell r="H98">
            <v>10137</v>
          </cell>
          <cell r="I98">
            <v>5778090</v>
          </cell>
          <cell r="J98" t="str">
            <v>TS.4.14</v>
          </cell>
        </row>
        <row r="99">
          <cell r="B99" t="str">
            <v>D4.12</v>
          </cell>
          <cell r="E99" t="str">
            <v>Gabion mattress</v>
          </cell>
          <cell r="F99" t="str">
            <v>m³</v>
          </cell>
          <cell r="G99">
            <v>360</v>
          </cell>
          <cell r="H99">
            <v>283607</v>
          </cell>
          <cell r="I99">
            <v>102098520</v>
          </cell>
          <cell r="J99" t="str">
            <v>TS.4.14</v>
          </cell>
        </row>
        <row r="100">
          <cell r="B100" t="str">
            <v>D4.13</v>
          </cell>
          <cell r="E100" t="str">
            <v>Gabion cylinder</v>
          </cell>
          <cell r="F100" t="str">
            <v>m³</v>
          </cell>
          <cell r="G100">
            <v>330</v>
          </cell>
          <cell r="H100">
            <v>200326</v>
          </cell>
          <cell r="I100">
            <v>66107580</v>
          </cell>
          <cell r="J100" t="str">
            <v>TS.4.14</v>
          </cell>
        </row>
        <row r="101">
          <cell r="B101" t="str">
            <v>D4.14</v>
          </cell>
          <cell r="E101" t="str">
            <v>Cobble stone filling</v>
          </cell>
          <cell r="F101" t="str">
            <v>m³</v>
          </cell>
          <cell r="G101">
            <v>150</v>
          </cell>
          <cell r="H101">
            <v>57655</v>
          </cell>
          <cell r="I101">
            <v>8648250</v>
          </cell>
          <cell r="J101" t="str">
            <v>TS.4.14</v>
          </cell>
        </row>
        <row r="102">
          <cell r="B102" t="str">
            <v>D5</v>
          </cell>
          <cell r="E102" t="str">
            <v>APPROACH STEPS, TYPE PB (26 place)</v>
          </cell>
        </row>
        <row r="103">
          <cell r="B103" t="str">
            <v>D5.1</v>
          </cell>
          <cell r="E103" t="str">
            <v>Excavation (common)</v>
          </cell>
          <cell r="F103" t="str">
            <v>m³</v>
          </cell>
          <cell r="G103">
            <v>290</v>
          </cell>
          <cell r="H103">
            <v>6921</v>
          </cell>
          <cell r="I103">
            <v>2007090</v>
          </cell>
          <cell r="J103" t="str">
            <v>TS.2.10</v>
          </cell>
        </row>
        <row r="104">
          <cell r="B104" t="str">
            <v>D5.2</v>
          </cell>
          <cell r="E104" t="str">
            <v>Backfill with selected soil</v>
          </cell>
          <cell r="F104" t="str">
            <v>m³</v>
          </cell>
          <cell r="G104">
            <v>22</v>
          </cell>
          <cell r="H104">
            <v>5530</v>
          </cell>
          <cell r="I104">
            <v>121660</v>
          </cell>
          <cell r="J104" t="str">
            <v>TS.2.10</v>
          </cell>
        </row>
        <row r="105">
          <cell r="B105" t="str">
            <v>D5.3</v>
          </cell>
          <cell r="E105" t="str">
            <v>Concrete, type C1</v>
          </cell>
          <cell r="F105" t="str">
            <v>m³</v>
          </cell>
          <cell r="G105">
            <v>15</v>
          </cell>
          <cell r="H105">
            <v>332655</v>
          </cell>
          <cell r="I105">
            <v>4989825</v>
          </cell>
          <cell r="J105" t="str">
            <v>TS.3.24</v>
          </cell>
        </row>
        <row r="106">
          <cell r="B106" t="str">
            <v>D5.4</v>
          </cell>
          <cell r="E106" t="str">
            <v>Concrete, type C2</v>
          </cell>
          <cell r="F106" t="str">
            <v>m³</v>
          </cell>
          <cell r="G106">
            <v>100</v>
          </cell>
          <cell r="H106">
            <v>313783</v>
          </cell>
          <cell r="I106">
            <v>31378300</v>
          </cell>
          <cell r="J106" t="str">
            <v>TS.3.24</v>
          </cell>
        </row>
        <row r="107">
          <cell r="B107" t="str">
            <v>D5.5</v>
          </cell>
          <cell r="E107" t="str">
            <v>Form work FW1</v>
          </cell>
          <cell r="F107" t="str">
            <v>m²</v>
          </cell>
          <cell r="G107">
            <v>610</v>
          </cell>
          <cell r="H107">
            <v>70833</v>
          </cell>
          <cell r="I107">
            <v>43208130</v>
          </cell>
          <cell r="J107" t="str">
            <v>TS.3.24</v>
          </cell>
        </row>
        <row r="108">
          <cell r="B108" t="str">
            <v>D5.6</v>
          </cell>
          <cell r="E108" t="str">
            <v>Crusher run bedding</v>
          </cell>
          <cell r="F108" t="str">
            <v>m³</v>
          </cell>
          <cell r="G108">
            <v>99</v>
          </cell>
          <cell r="H108">
            <v>128530</v>
          </cell>
          <cell r="I108">
            <v>12724470</v>
          </cell>
          <cell r="J108" t="str">
            <v>TS.4.14</v>
          </cell>
        </row>
        <row r="109">
          <cell r="B109" t="str">
            <v>D6 - D11</v>
          </cell>
          <cell r="E109" t="str">
            <v>(Not Applicable)</v>
          </cell>
        </row>
        <row r="110">
          <cell r="B110" t="str">
            <v>E</v>
          </cell>
          <cell r="E110" t="str">
            <v>DRAINAGE CHANNEL and OUTLET WORKS</v>
          </cell>
        </row>
        <row r="111">
          <cell r="B111" t="str">
            <v>E1</v>
          </cell>
          <cell r="E111" t="str">
            <v>PREPARATION WORKS for DRAINAGE WORKS</v>
          </cell>
        </row>
        <row r="112">
          <cell r="B112" t="str">
            <v>E1.1</v>
          </cell>
          <cell r="E112" t="str">
            <v>Coffering and dewatering</v>
          </cell>
          <cell r="F112" t="str">
            <v>ls</v>
          </cell>
          <cell r="G112">
            <v>1</v>
          </cell>
          <cell r="H112">
            <v>16731927</v>
          </cell>
          <cell r="I112">
            <v>16731927</v>
          </cell>
          <cell r="J112" t="str">
            <v>TS.1.04</v>
          </cell>
        </row>
        <row r="113">
          <cell r="B113" t="str">
            <v>E1.2</v>
          </cell>
          <cell r="E113" t="str">
            <v>Clearing and grubbing</v>
          </cell>
          <cell r="F113" t="str">
            <v>m²</v>
          </cell>
          <cell r="G113">
            <v>280</v>
          </cell>
          <cell r="H113">
            <v>4019</v>
          </cell>
          <cell r="I113">
            <v>1125320</v>
          </cell>
          <cell r="J113" t="str">
            <v>TS.2.10</v>
          </cell>
        </row>
        <row r="114">
          <cell r="B114" t="str">
            <v>E2</v>
          </cell>
          <cell r="E114" t="str">
            <v>DRAINAGE OUTLET SL1, PIPE CULVERT with FLAP GATE</v>
          </cell>
        </row>
        <row r="115">
          <cell r="B115" t="str">
            <v>E2.1</v>
          </cell>
          <cell r="E115" t="str">
            <v>Excavation (common)</v>
          </cell>
          <cell r="F115" t="str">
            <v>m³</v>
          </cell>
          <cell r="G115">
            <v>1300</v>
          </cell>
          <cell r="H115">
            <v>6921</v>
          </cell>
          <cell r="I115">
            <v>8997300</v>
          </cell>
          <cell r="J115" t="str">
            <v>TS.2.10</v>
          </cell>
        </row>
        <row r="116">
          <cell r="B116" t="str">
            <v>E2.2</v>
          </cell>
          <cell r="E116" t="str">
            <v>Backfill with selected soil</v>
          </cell>
          <cell r="F116" t="str">
            <v>m³</v>
          </cell>
          <cell r="G116">
            <v>220</v>
          </cell>
          <cell r="H116">
            <v>5530</v>
          </cell>
          <cell r="I116">
            <v>1216600</v>
          </cell>
          <cell r="J116" t="str">
            <v>TS.2.10</v>
          </cell>
        </row>
        <row r="117">
          <cell r="B117" t="str">
            <v>E2.3</v>
          </cell>
          <cell r="E117" t="str">
            <v>Crusher run bedding</v>
          </cell>
          <cell r="F117" t="str">
            <v>m³</v>
          </cell>
          <cell r="G117">
            <v>150</v>
          </cell>
          <cell r="H117">
            <v>128530</v>
          </cell>
          <cell r="I117">
            <v>19279500</v>
          </cell>
          <cell r="J117" t="str">
            <v>TS.4.14</v>
          </cell>
        </row>
        <row r="118">
          <cell r="B118" t="str">
            <v>E2.4</v>
          </cell>
          <cell r="E118" t="str">
            <v>Log pile, dia. 150 mm L = 3.0 m</v>
          </cell>
          <cell r="F118" t="str">
            <v>m</v>
          </cell>
          <cell r="G118">
            <v>220</v>
          </cell>
          <cell r="H118">
            <v>7918</v>
          </cell>
          <cell r="I118">
            <v>1741960</v>
          </cell>
          <cell r="J118" t="str">
            <v>TS.5.07</v>
          </cell>
        </row>
        <row r="119">
          <cell r="B119" t="str">
            <v>E2.5</v>
          </cell>
          <cell r="E119" t="str">
            <v>Wet stone masonry (1:4) for revetment</v>
          </cell>
          <cell r="F119" t="str">
            <v>m³</v>
          </cell>
          <cell r="G119">
            <v>130</v>
          </cell>
          <cell r="H119">
            <v>163909</v>
          </cell>
          <cell r="I119">
            <v>21308170</v>
          </cell>
          <cell r="J119" t="str">
            <v>TS.4.14</v>
          </cell>
        </row>
        <row r="120">
          <cell r="B120" t="str">
            <v>E2.6</v>
          </cell>
          <cell r="E120" t="str">
            <v>Cement mortar plastering</v>
          </cell>
          <cell r="F120" t="str">
            <v>m²</v>
          </cell>
          <cell r="G120">
            <v>510</v>
          </cell>
          <cell r="H120">
            <v>12274</v>
          </cell>
          <cell r="I120">
            <v>6259740</v>
          </cell>
          <cell r="J120" t="str">
            <v>TS.4.14</v>
          </cell>
        </row>
        <row r="121">
          <cell r="B121" t="str">
            <v>E2.7</v>
          </cell>
          <cell r="E121" t="str">
            <v>Weep hole, dia. 50 mm</v>
          </cell>
          <cell r="F121" t="str">
            <v>nos</v>
          </cell>
          <cell r="G121">
            <v>74</v>
          </cell>
          <cell r="H121">
            <v>36874</v>
          </cell>
          <cell r="I121">
            <v>2728676</v>
          </cell>
          <cell r="J121" t="str">
            <v>TS.4.14</v>
          </cell>
        </row>
        <row r="122">
          <cell r="B122" t="str">
            <v>E2.8</v>
          </cell>
          <cell r="E122" t="str">
            <v>Dowel bar, dia. 19 mm L = 600 mm</v>
          </cell>
          <cell r="F122" t="str">
            <v>kg</v>
          </cell>
          <cell r="G122">
            <v>5</v>
          </cell>
          <cell r="H122">
            <v>11285</v>
          </cell>
          <cell r="I122">
            <v>56425</v>
          </cell>
          <cell r="J122" t="str">
            <v>TS.3.24</v>
          </cell>
        </row>
        <row r="123">
          <cell r="B123" t="str">
            <v>E2.9</v>
          </cell>
          <cell r="E123" t="str">
            <v>Water stop, 30 cm</v>
          </cell>
          <cell r="F123" t="str">
            <v>m</v>
          </cell>
          <cell r="G123">
            <v>2</v>
          </cell>
          <cell r="H123">
            <v>128471</v>
          </cell>
          <cell r="I123">
            <v>256942</v>
          </cell>
          <cell r="J123" t="str">
            <v>TS.3.24</v>
          </cell>
        </row>
        <row r="124">
          <cell r="B124" t="str">
            <v>E2.10</v>
          </cell>
          <cell r="E124" t="str">
            <v>Concrete, type C2</v>
          </cell>
          <cell r="F124" t="str">
            <v>m³</v>
          </cell>
          <cell r="G124">
            <v>93</v>
          </cell>
          <cell r="H124">
            <v>314033</v>
          </cell>
          <cell r="I124">
            <v>29205069</v>
          </cell>
          <cell r="J124" t="str">
            <v>TS.3.24</v>
          </cell>
        </row>
        <row r="125">
          <cell r="B125" t="str">
            <v>E2.11</v>
          </cell>
          <cell r="E125" t="str">
            <v>Concrete, type E</v>
          </cell>
          <cell r="F125" t="str">
            <v>m³</v>
          </cell>
          <cell r="G125">
            <v>5</v>
          </cell>
          <cell r="H125">
            <v>315179</v>
          </cell>
          <cell r="I125">
            <v>1575895</v>
          </cell>
          <cell r="J125" t="str">
            <v>TS.3.24</v>
          </cell>
        </row>
        <row r="126">
          <cell r="B126" t="str">
            <v>E2.12</v>
          </cell>
          <cell r="E126" t="str">
            <v>Reinforcing steel bar</v>
          </cell>
          <cell r="F126" t="str">
            <v>kg</v>
          </cell>
          <cell r="G126">
            <v>3600</v>
          </cell>
          <cell r="H126">
            <v>3554</v>
          </cell>
          <cell r="I126">
            <v>12794400</v>
          </cell>
          <cell r="J126" t="str">
            <v>TS.3.24</v>
          </cell>
        </row>
        <row r="127">
          <cell r="B127" t="str">
            <v>E2.13</v>
          </cell>
          <cell r="E127" t="str">
            <v>Formwork FW1</v>
          </cell>
          <cell r="F127" t="str">
            <v>m²</v>
          </cell>
          <cell r="G127">
            <v>420</v>
          </cell>
          <cell r="H127">
            <v>70833</v>
          </cell>
          <cell r="I127">
            <v>29749860</v>
          </cell>
          <cell r="J127" t="str">
            <v>TS.3.24</v>
          </cell>
        </row>
        <row r="128">
          <cell r="B128" t="str">
            <v>E2.14</v>
          </cell>
          <cell r="E128" t="str">
            <v>Formwork FW2</v>
          </cell>
          <cell r="F128" t="str">
            <v>m²</v>
          </cell>
          <cell r="G128">
            <v>1</v>
          </cell>
          <cell r="H128">
            <v>84938</v>
          </cell>
          <cell r="I128">
            <v>84938</v>
          </cell>
          <cell r="J128" t="str">
            <v>TS.3.24</v>
          </cell>
        </row>
        <row r="129">
          <cell r="B129" t="str">
            <v>E2.15</v>
          </cell>
          <cell r="E129" t="str">
            <v>Elastic joint filler, 10 mm thick</v>
          </cell>
          <cell r="F129" t="str">
            <v>m²</v>
          </cell>
          <cell r="G129">
            <v>30</v>
          </cell>
          <cell r="H129">
            <v>107210</v>
          </cell>
          <cell r="I129">
            <v>3216300</v>
          </cell>
          <cell r="J129" t="str">
            <v>TS.3.24</v>
          </cell>
        </row>
        <row r="130">
          <cell r="B130" t="str">
            <v>E2.16</v>
          </cell>
          <cell r="E130" t="str">
            <v>RC pipe, dia. 600 mm</v>
          </cell>
          <cell r="F130" t="str">
            <v>m</v>
          </cell>
          <cell r="G130">
            <v>22</v>
          </cell>
          <cell r="H130">
            <v>242005</v>
          </cell>
          <cell r="I130">
            <v>5324110</v>
          </cell>
          <cell r="J130" t="str">
            <v>TS.12.10</v>
          </cell>
        </row>
        <row r="131">
          <cell r="B131" t="str">
            <v>E2.17</v>
          </cell>
          <cell r="E131" t="str">
            <v>Supply and installation of flap gate, dia. 600 mm</v>
          </cell>
          <cell r="F131" t="str">
            <v>set</v>
          </cell>
          <cell r="G131">
            <v>1</v>
          </cell>
          <cell r="H131">
            <v>20059362</v>
          </cell>
          <cell r="I131">
            <v>20059362</v>
          </cell>
          <cell r="J131" t="str">
            <v>TS.6.09</v>
          </cell>
        </row>
        <row r="132">
          <cell r="B132" t="str">
            <v>E3</v>
          </cell>
          <cell r="E132" t="str">
            <v>DRAINAGE OUTLET SL2, BOX CULVERT with SLUICE GATE</v>
          </cell>
        </row>
        <row r="133">
          <cell r="B133" t="str">
            <v>E3.1</v>
          </cell>
          <cell r="E133" t="str">
            <v>Excavation (common)</v>
          </cell>
          <cell r="F133" t="str">
            <v>m³</v>
          </cell>
          <cell r="G133">
            <v>540</v>
          </cell>
          <cell r="H133">
            <v>6921</v>
          </cell>
          <cell r="I133">
            <v>3737340</v>
          </cell>
          <cell r="J133" t="str">
            <v>TS.2.10</v>
          </cell>
        </row>
        <row r="134">
          <cell r="B134" t="str">
            <v>E3.2</v>
          </cell>
          <cell r="E134" t="str">
            <v>Backfill with selected soil</v>
          </cell>
          <cell r="F134" t="str">
            <v>m³</v>
          </cell>
          <cell r="G134">
            <v>600</v>
          </cell>
          <cell r="H134">
            <v>5530</v>
          </cell>
          <cell r="I134">
            <v>3318000</v>
          </cell>
          <cell r="J134" t="str">
            <v>TS.2.10</v>
          </cell>
        </row>
        <row r="135">
          <cell r="B135" t="str">
            <v>E3.3</v>
          </cell>
          <cell r="E135" t="str">
            <v>Crusher run bedding</v>
          </cell>
          <cell r="F135" t="str">
            <v>m³</v>
          </cell>
          <cell r="G135">
            <v>42</v>
          </cell>
          <cell r="H135">
            <v>128530</v>
          </cell>
          <cell r="I135">
            <v>5398260</v>
          </cell>
          <cell r="J135" t="str">
            <v>TS.4.14</v>
          </cell>
        </row>
        <row r="136">
          <cell r="B136" t="str">
            <v>E3.4</v>
          </cell>
          <cell r="E136" t="str">
            <v>Wet stone masonry (1:4) for revetment</v>
          </cell>
          <cell r="F136" t="str">
            <v>m³</v>
          </cell>
          <cell r="G136">
            <v>100</v>
          </cell>
          <cell r="H136">
            <v>163909</v>
          </cell>
          <cell r="I136">
            <v>16390900</v>
          </cell>
          <cell r="J136" t="str">
            <v>TS.4.14</v>
          </cell>
        </row>
        <row r="137">
          <cell r="B137" t="str">
            <v>E3.5</v>
          </cell>
          <cell r="E137" t="str">
            <v>Cement mortar plastering</v>
          </cell>
          <cell r="F137" t="str">
            <v>m²</v>
          </cell>
          <cell r="G137">
            <v>280</v>
          </cell>
          <cell r="H137">
            <v>12274</v>
          </cell>
          <cell r="I137">
            <v>3436720</v>
          </cell>
          <cell r="J137" t="str">
            <v>TS.4.14</v>
          </cell>
        </row>
        <row r="138">
          <cell r="B138" t="str">
            <v>E3.6</v>
          </cell>
          <cell r="E138" t="str">
            <v>Supply and driving of steel sheet piles, type II</v>
          </cell>
          <cell r="F138" t="str">
            <v>m²</v>
          </cell>
          <cell r="G138">
            <v>19</v>
          </cell>
          <cell r="H138">
            <v>754167</v>
          </cell>
          <cell r="I138">
            <v>14329173</v>
          </cell>
          <cell r="J138" t="str">
            <v>TS.5.07</v>
          </cell>
        </row>
        <row r="139">
          <cell r="B139" t="str">
            <v>E3.7</v>
          </cell>
          <cell r="E139" t="str">
            <v>Log pile dia. 150 mm L = 3.0 m</v>
          </cell>
          <cell r="F139" t="str">
            <v>m</v>
          </cell>
          <cell r="G139">
            <v>100</v>
          </cell>
          <cell r="H139">
            <v>7918</v>
          </cell>
          <cell r="I139">
            <v>791800</v>
          </cell>
          <cell r="J139" t="str">
            <v>TS.5.07</v>
          </cell>
        </row>
        <row r="140">
          <cell r="B140" t="str">
            <v>E3.8</v>
          </cell>
          <cell r="E140" t="str">
            <v>Concrete, type C1</v>
          </cell>
          <cell r="F140" t="str">
            <v>m³</v>
          </cell>
          <cell r="G140">
            <v>130</v>
          </cell>
          <cell r="H140">
            <v>313014</v>
          </cell>
          <cell r="I140">
            <v>40691820</v>
          </cell>
          <cell r="J140" t="str">
            <v>TS.3.24</v>
          </cell>
        </row>
        <row r="141">
          <cell r="B141" t="str">
            <v>E3.9</v>
          </cell>
          <cell r="E141" t="str">
            <v>Concrete, type C2</v>
          </cell>
          <cell r="F141" t="str">
            <v>m³</v>
          </cell>
          <cell r="G141">
            <v>57</v>
          </cell>
          <cell r="H141">
            <v>316295</v>
          </cell>
          <cell r="I141">
            <v>18028815</v>
          </cell>
          <cell r="J141" t="str">
            <v>TS.3.24</v>
          </cell>
        </row>
        <row r="142">
          <cell r="B142" t="str">
            <v>E3.10</v>
          </cell>
          <cell r="E142" t="str">
            <v>Concrete, type E</v>
          </cell>
          <cell r="F142" t="str">
            <v>m³</v>
          </cell>
          <cell r="G142">
            <v>35</v>
          </cell>
          <cell r="H142">
            <v>286632</v>
          </cell>
          <cell r="I142">
            <v>10032120</v>
          </cell>
          <cell r="J142" t="str">
            <v>TS.3.24</v>
          </cell>
        </row>
        <row r="143">
          <cell r="B143" t="str">
            <v>E3.11</v>
          </cell>
          <cell r="E143" t="str">
            <v>Reinforcing steel bar</v>
          </cell>
          <cell r="F143" t="str">
            <v>kg</v>
          </cell>
          <cell r="G143">
            <v>11900</v>
          </cell>
          <cell r="H143">
            <v>3554</v>
          </cell>
          <cell r="I143">
            <v>42292600</v>
          </cell>
          <cell r="J143" t="str">
            <v>TS.3.24</v>
          </cell>
        </row>
        <row r="144">
          <cell r="B144" t="str">
            <v>E3.12</v>
          </cell>
          <cell r="E144" t="str">
            <v>Formwork FW1</v>
          </cell>
          <cell r="F144" t="str">
            <v>m²</v>
          </cell>
          <cell r="G144">
            <v>460</v>
          </cell>
          <cell r="H144">
            <v>70833</v>
          </cell>
          <cell r="I144">
            <v>32583180</v>
          </cell>
          <cell r="J144" t="str">
            <v>TS.3.24</v>
          </cell>
        </row>
        <row r="145">
          <cell r="B145" t="str">
            <v>E3.13</v>
          </cell>
          <cell r="E145" t="str">
            <v>Formwork FW2</v>
          </cell>
          <cell r="F145" t="str">
            <v>m²</v>
          </cell>
          <cell r="G145">
            <v>75</v>
          </cell>
          <cell r="H145">
            <v>84938</v>
          </cell>
          <cell r="I145">
            <v>6370350</v>
          </cell>
          <cell r="J145" t="str">
            <v>TS.3.24</v>
          </cell>
        </row>
        <row r="146">
          <cell r="B146" t="str">
            <v>E3.14</v>
          </cell>
          <cell r="E146" t="str">
            <v>Dowel bar</v>
          </cell>
          <cell r="F146" t="str">
            <v>kg</v>
          </cell>
          <cell r="G146">
            <v>14</v>
          </cell>
          <cell r="H146">
            <v>11285</v>
          </cell>
          <cell r="I146">
            <v>157990</v>
          </cell>
          <cell r="J146" t="str">
            <v>TS.3.24</v>
          </cell>
        </row>
        <row r="147">
          <cell r="B147" t="str">
            <v>E3.15</v>
          </cell>
          <cell r="E147" t="str">
            <v>Elastic joint filler, 10 mm thick</v>
          </cell>
          <cell r="F147" t="str">
            <v>m²</v>
          </cell>
          <cell r="G147">
            <v>2</v>
          </cell>
          <cell r="H147">
            <v>107210</v>
          </cell>
          <cell r="I147">
            <v>214420</v>
          </cell>
          <cell r="J147" t="str">
            <v>TS.3.24</v>
          </cell>
        </row>
        <row r="148">
          <cell r="B148" t="str">
            <v>E3.16</v>
          </cell>
          <cell r="E148" t="str">
            <v>Water stop, 30 cm wide</v>
          </cell>
          <cell r="F148" t="str">
            <v>m</v>
          </cell>
          <cell r="G148">
            <v>6</v>
          </cell>
          <cell r="H148">
            <v>128471</v>
          </cell>
          <cell r="I148">
            <v>770826</v>
          </cell>
          <cell r="J148" t="str">
            <v>TS.3.24</v>
          </cell>
        </row>
        <row r="149">
          <cell r="B149" t="str">
            <v>E3.17</v>
          </cell>
          <cell r="E149" t="str">
            <v>Handrail, galvanized steel pipe</v>
          </cell>
          <cell r="F149" t="str">
            <v>kg</v>
          </cell>
          <cell r="G149">
            <v>300</v>
          </cell>
          <cell r="H149">
            <v>8709</v>
          </cell>
          <cell r="I149">
            <v>2612700</v>
          </cell>
          <cell r="J149" t="str">
            <v>TS.6.09</v>
          </cell>
        </row>
        <row r="150">
          <cell r="B150" t="str">
            <v>E3.18</v>
          </cell>
          <cell r="E150" t="str">
            <v>Galvanized steel ladder</v>
          </cell>
          <cell r="F150" t="str">
            <v>kg</v>
          </cell>
          <cell r="G150">
            <v>31</v>
          </cell>
          <cell r="H150">
            <v>5473</v>
          </cell>
          <cell r="I150">
            <v>169663</v>
          </cell>
          <cell r="J150" t="str">
            <v>TS.6.09</v>
          </cell>
        </row>
        <row r="151">
          <cell r="B151" t="str">
            <v>E3.19</v>
          </cell>
          <cell r="E151" t="str">
            <v>Supply and installation of steel slide gates (H=1.5 m, B=2.0 m)x2</v>
          </cell>
          <cell r="F151" t="str">
            <v>ls</v>
          </cell>
          <cell r="G151">
            <v>1</v>
          </cell>
          <cell r="H151">
            <v>27852586</v>
          </cell>
          <cell r="I151">
            <v>27852586</v>
          </cell>
          <cell r="J151" t="str">
            <v>TS.9.09</v>
          </cell>
        </row>
        <row r="153">
          <cell r="B153" t="str">
            <v>E4 - E20</v>
          </cell>
          <cell r="E153" t="str">
            <v>(Not Applicable)</v>
          </cell>
        </row>
        <row r="155">
          <cell r="B155" t="str">
            <v>E21</v>
          </cell>
          <cell r="E155" t="str">
            <v>DRAINAGE DITCH CONNECTING to DRAINAGE OUTLETS</v>
          </cell>
        </row>
        <row r="156">
          <cell r="B156" t="str">
            <v>E21.1</v>
          </cell>
          <cell r="E156" t="str">
            <v>Excavation (common)</v>
          </cell>
          <cell r="F156" t="str">
            <v>m³</v>
          </cell>
          <cell r="G156">
            <v>600</v>
          </cell>
          <cell r="H156">
            <v>6921</v>
          </cell>
          <cell r="I156">
            <v>4152600</v>
          </cell>
          <cell r="J156" t="str">
            <v>TS.2.10</v>
          </cell>
        </row>
        <row r="157">
          <cell r="B157" t="str">
            <v>E21.2</v>
          </cell>
          <cell r="E157" t="str">
            <v>Crusher run bedding</v>
          </cell>
          <cell r="F157" t="str">
            <v>m³</v>
          </cell>
          <cell r="G157">
            <v>41</v>
          </cell>
          <cell r="H157">
            <v>128530</v>
          </cell>
          <cell r="I157">
            <v>5269730</v>
          </cell>
          <cell r="J157" t="str">
            <v>TS.4.14</v>
          </cell>
        </row>
        <row r="158">
          <cell r="B158" t="str">
            <v>E21.3</v>
          </cell>
          <cell r="E158" t="str">
            <v>Wet stone masonry (1:4) for revetment</v>
          </cell>
          <cell r="F158" t="str">
            <v>m³</v>
          </cell>
          <cell r="G158">
            <v>41</v>
          </cell>
          <cell r="H158">
            <v>163909</v>
          </cell>
          <cell r="I158">
            <v>6720269</v>
          </cell>
          <cell r="J158" t="str">
            <v>TS.4.14</v>
          </cell>
        </row>
        <row r="159">
          <cell r="B159" t="str">
            <v>E21.4</v>
          </cell>
          <cell r="E159" t="str">
            <v>Cement mortar plastering</v>
          </cell>
          <cell r="F159" t="str">
            <v>m²</v>
          </cell>
          <cell r="G159">
            <v>160</v>
          </cell>
          <cell r="H159">
            <v>12274</v>
          </cell>
          <cell r="I159">
            <v>1963840</v>
          </cell>
          <cell r="J159" t="str">
            <v>TS.4.14</v>
          </cell>
        </row>
        <row r="160">
          <cell r="B160" t="str">
            <v>E21.5</v>
          </cell>
          <cell r="E160" t="str">
            <v>Concrete, type C2</v>
          </cell>
          <cell r="F160" t="str">
            <v>m³</v>
          </cell>
          <cell r="G160">
            <v>45</v>
          </cell>
          <cell r="H160">
            <v>317853</v>
          </cell>
          <cell r="I160">
            <v>14303385</v>
          </cell>
          <cell r="J160" t="str">
            <v>TS.3.14</v>
          </cell>
        </row>
        <row r="161">
          <cell r="B161" t="str">
            <v>E21.6</v>
          </cell>
          <cell r="E161" t="str">
            <v>Concrete, type E</v>
          </cell>
          <cell r="F161" t="str">
            <v>m³</v>
          </cell>
          <cell r="G161">
            <v>5</v>
          </cell>
          <cell r="H161">
            <v>315179</v>
          </cell>
          <cell r="I161">
            <v>1575895</v>
          </cell>
          <cell r="J161" t="str">
            <v>TS.3.24</v>
          </cell>
        </row>
        <row r="162">
          <cell r="B162" t="str">
            <v>E21.7</v>
          </cell>
          <cell r="E162" t="str">
            <v>Reinforcing steel bar</v>
          </cell>
          <cell r="F162" t="str">
            <v>kg</v>
          </cell>
          <cell r="G162">
            <v>870</v>
          </cell>
          <cell r="H162">
            <v>3554</v>
          </cell>
          <cell r="I162">
            <v>3091980</v>
          </cell>
          <cell r="J162" t="str">
            <v>TS.2.34</v>
          </cell>
        </row>
        <row r="163">
          <cell r="B163" t="str">
            <v>E21.8</v>
          </cell>
          <cell r="E163" t="str">
            <v>Formwork FW1</v>
          </cell>
          <cell r="F163" t="str">
            <v>m²</v>
          </cell>
          <cell r="G163">
            <v>80</v>
          </cell>
          <cell r="H163">
            <v>70833</v>
          </cell>
          <cell r="I163">
            <v>5666640</v>
          </cell>
          <cell r="J163" t="str">
            <v>TS.2.34</v>
          </cell>
        </row>
        <row r="165">
          <cell r="B165" t="str">
            <v>E22 - E24</v>
          </cell>
          <cell r="E165" t="str">
            <v>(Not Applicable)</v>
          </cell>
        </row>
        <row r="167">
          <cell r="B167" t="str">
            <v>F</v>
          </cell>
          <cell r="E167" t="str">
            <v>BANDAR SIDORAS INTAKE WEIR and IRRIGATON FACILITIES</v>
          </cell>
        </row>
        <row r="168">
          <cell r="B168" t="str">
            <v>F1</v>
          </cell>
          <cell r="E168" t="str">
            <v>PREPARATION WORKS</v>
          </cell>
        </row>
        <row r="169">
          <cell r="B169" t="str">
            <v>F1.1</v>
          </cell>
          <cell r="E169" t="str">
            <v>Clearing and grubbing</v>
          </cell>
          <cell r="F169" t="str">
            <v>m²</v>
          </cell>
          <cell r="G169">
            <v>4290</v>
          </cell>
          <cell r="H169">
            <v>4019</v>
          </cell>
          <cell r="I169">
            <v>17241510</v>
          </cell>
          <cell r="J169" t="str">
            <v>TS.2.10</v>
          </cell>
        </row>
        <row r="170">
          <cell r="B170" t="str">
            <v>F1.2</v>
          </cell>
          <cell r="E170" t="str">
            <v>Coffering and dewatering</v>
          </cell>
          <cell r="F170" t="str">
            <v>ls</v>
          </cell>
          <cell r="G170">
            <v>1</v>
          </cell>
          <cell r="H170">
            <v>71238786</v>
          </cell>
          <cell r="I170">
            <v>71238786</v>
          </cell>
          <cell r="J170" t="str">
            <v>TS.1.04</v>
          </cell>
        </row>
        <row r="171">
          <cell r="B171" t="str">
            <v>F1.3</v>
          </cell>
          <cell r="E171" t="str">
            <v>Demolition and removal of existing structure</v>
          </cell>
          <cell r="F171" t="str">
            <v>ls</v>
          </cell>
          <cell r="G171">
            <v>1</v>
          </cell>
          <cell r="H171">
            <v>19926238</v>
          </cell>
          <cell r="I171">
            <v>19926238</v>
          </cell>
          <cell r="J171" t="str">
            <v>TS.2.10</v>
          </cell>
        </row>
        <row r="172">
          <cell r="B172" t="str">
            <v>F2</v>
          </cell>
          <cell r="E172" t="str">
            <v>INFLATABLE RUBBER-MADE DAM</v>
          </cell>
        </row>
        <row r="173">
          <cell r="E173" t="str">
            <v>EARTH WORKS</v>
          </cell>
        </row>
        <row r="174">
          <cell r="B174" t="str">
            <v>F2.1</v>
          </cell>
          <cell r="E174" t="str">
            <v>Excavation (common)</v>
          </cell>
          <cell r="F174" t="str">
            <v>m³</v>
          </cell>
          <cell r="G174">
            <v>6511</v>
          </cell>
          <cell r="H174">
            <v>6921</v>
          </cell>
          <cell r="I174">
            <v>45062631</v>
          </cell>
          <cell r="J174" t="str">
            <v>TS.2.10</v>
          </cell>
        </row>
        <row r="175">
          <cell r="B175" t="str">
            <v>F2.2</v>
          </cell>
          <cell r="E175" t="str">
            <v>Backfill with selected soil</v>
          </cell>
          <cell r="F175" t="str">
            <v>m³</v>
          </cell>
          <cell r="G175">
            <v>454</v>
          </cell>
          <cell r="H175">
            <v>5530</v>
          </cell>
          <cell r="I175">
            <v>2510620</v>
          </cell>
          <cell r="J175" t="str">
            <v>TS.2.10</v>
          </cell>
        </row>
        <row r="176">
          <cell r="E176" t="str">
            <v>CONCRETE WORKS</v>
          </cell>
        </row>
        <row r="177">
          <cell r="B177" t="str">
            <v>F2.3</v>
          </cell>
          <cell r="E177" t="str">
            <v>Concrete, type C1 for main structure</v>
          </cell>
          <cell r="F177" t="str">
            <v>m³</v>
          </cell>
          <cell r="G177">
            <v>2240</v>
          </cell>
          <cell r="H177">
            <v>318832</v>
          </cell>
          <cell r="I177">
            <v>714183680</v>
          </cell>
          <cell r="J177" t="str">
            <v>TS.3.24</v>
          </cell>
        </row>
        <row r="178">
          <cell r="B178" t="str">
            <v>F2.4</v>
          </cell>
          <cell r="E178" t="str">
            <v>Concrete, type E</v>
          </cell>
          <cell r="F178" t="str">
            <v>m³</v>
          </cell>
          <cell r="G178">
            <v>150</v>
          </cell>
          <cell r="H178">
            <v>282984</v>
          </cell>
          <cell r="I178">
            <v>42447600</v>
          </cell>
          <cell r="J178" t="str">
            <v>TS.3.24</v>
          </cell>
        </row>
        <row r="179">
          <cell r="B179" t="str">
            <v>F2.5</v>
          </cell>
          <cell r="E179" t="str">
            <v>Form work FW1</v>
          </cell>
          <cell r="F179" t="str">
            <v>m²</v>
          </cell>
          <cell r="G179">
            <v>1060</v>
          </cell>
          <cell r="H179">
            <v>70833</v>
          </cell>
          <cell r="I179">
            <v>75082980</v>
          </cell>
          <cell r="J179" t="str">
            <v>TS.3.24</v>
          </cell>
        </row>
        <row r="180">
          <cell r="B180" t="str">
            <v>F2.6</v>
          </cell>
          <cell r="E180" t="str">
            <v>Form work FW2</v>
          </cell>
          <cell r="F180" t="str">
            <v>m²</v>
          </cell>
          <cell r="G180">
            <v>490</v>
          </cell>
          <cell r="H180">
            <v>84938</v>
          </cell>
          <cell r="I180">
            <v>41619620</v>
          </cell>
          <cell r="J180" t="str">
            <v>TS.3.24</v>
          </cell>
        </row>
        <row r="181">
          <cell r="B181" t="str">
            <v>F2.7</v>
          </cell>
          <cell r="E181" t="str">
            <v>Reinforcing steel bar</v>
          </cell>
          <cell r="F181" t="str">
            <v>kg</v>
          </cell>
          <cell r="G181">
            <v>94900</v>
          </cell>
          <cell r="H181">
            <v>3554</v>
          </cell>
          <cell r="I181">
            <v>337274600</v>
          </cell>
          <cell r="J181" t="str">
            <v>TS.3.24</v>
          </cell>
        </row>
        <row r="182">
          <cell r="B182" t="str">
            <v>F2.8</v>
          </cell>
          <cell r="E182" t="str">
            <v>Elastic joint filler, 10 mm thick</v>
          </cell>
          <cell r="F182" t="str">
            <v>m²</v>
          </cell>
          <cell r="G182">
            <v>110</v>
          </cell>
          <cell r="H182">
            <v>107210</v>
          </cell>
          <cell r="I182">
            <v>11793100</v>
          </cell>
          <cell r="J182" t="str">
            <v>TS.3.24</v>
          </cell>
        </row>
        <row r="183">
          <cell r="B183" t="str">
            <v>F2.9</v>
          </cell>
          <cell r="E183" t="str">
            <v>Water stop, 30 cm wide</v>
          </cell>
          <cell r="F183" t="str">
            <v>m</v>
          </cell>
          <cell r="G183">
            <v>110</v>
          </cell>
          <cell r="H183">
            <v>128471</v>
          </cell>
          <cell r="I183">
            <v>14131810</v>
          </cell>
          <cell r="J183" t="str">
            <v>TS.3.24</v>
          </cell>
        </row>
        <row r="184">
          <cell r="B184" t="str">
            <v>F2.10</v>
          </cell>
          <cell r="E184" t="str">
            <v>Dowel bars, dia. 19 mm, 1.0 m long</v>
          </cell>
          <cell r="F184" t="str">
            <v>kg</v>
          </cell>
          <cell r="G184">
            <v>770</v>
          </cell>
          <cell r="H184">
            <v>11285</v>
          </cell>
          <cell r="I184">
            <v>8689450</v>
          </cell>
          <cell r="J184" t="str">
            <v>TS.3.24</v>
          </cell>
        </row>
        <row r="185">
          <cell r="E185" t="str">
            <v>PILE WORKS</v>
          </cell>
        </row>
        <row r="186">
          <cell r="B186" t="str">
            <v>F2.11</v>
          </cell>
          <cell r="E186" t="str">
            <v>PC pile for test pile, dia.400 mm, type AB</v>
          </cell>
          <cell r="F186" t="str">
            <v>m</v>
          </cell>
          <cell r="G186">
            <v>12</v>
          </cell>
          <cell r="H186">
            <v>200180</v>
          </cell>
          <cell r="I186">
            <v>2402160</v>
          </cell>
          <cell r="J186" t="str">
            <v>TS.5.07</v>
          </cell>
        </row>
        <row r="187">
          <cell r="B187" t="str">
            <v>F2.12</v>
          </cell>
          <cell r="E187" t="str">
            <v>Supply and driving of PC piles, dia. 400 mm, type AB</v>
          </cell>
          <cell r="F187" t="str">
            <v>m</v>
          </cell>
          <cell r="G187">
            <v>227</v>
          </cell>
          <cell r="H187">
            <v>200180</v>
          </cell>
          <cell r="I187">
            <v>45440860</v>
          </cell>
          <cell r="J187" t="str">
            <v>TS.5.07</v>
          </cell>
        </row>
        <row r="188">
          <cell r="B188" t="str">
            <v>F2.13</v>
          </cell>
          <cell r="E188" t="str">
            <v>PC pile for test pile, dia.600 mm, type AB</v>
          </cell>
          <cell r="F188" t="str">
            <v>m</v>
          </cell>
          <cell r="G188">
            <v>12</v>
          </cell>
          <cell r="H188">
            <v>361803</v>
          </cell>
          <cell r="I188">
            <v>4341636</v>
          </cell>
          <cell r="J188" t="str">
            <v>TS.5.07</v>
          </cell>
        </row>
        <row r="189">
          <cell r="B189" t="str">
            <v>F2.14</v>
          </cell>
          <cell r="E189" t="str">
            <v>Supply and driving of PC piles, dia. 600 mm, type AB</v>
          </cell>
          <cell r="F189" t="str">
            <v>m</v>
          </cell>
          <cell r="G189">
            <v>1500</v>
          </cell>
          <cell r="H189">
            <v>361803</v>
          </cell>
          <cell r="I189">
            <v>542704500</v>
          </cell>
          <cell r="J189" t="str">
            <v>TS.5.07</v>
          </cell>
        </row>
        <row r="190">
          <cell r="B190" t="str">
            <v>F2.15</v>
          </cell>
          <cell r="E190" t="str">
            <v>Supply and driving of steel sheet piles, type II</v>
          </cell>
          <cell r="F190" t="str">
            <v>m²</v>
          </cell>
          <cell r="G190">
            <v>300</v>
          </cell>
          <cell r="H190">
            <v>759138</v>
          </cell>
          <cell r="I190">
            <v>227741400</v>
          </cell>
          <cell r="J190" t="str">
            <v>TS.5.07</v>
          </cell>
        </row>
        <row r="191">
          <cell r="E191" t="str">
            <v>INFLATABLE RUBBER- MADE DAM</v>
          </cell>
        </row>
        <row r="192">
          <cell r="B192" t="str">
            <v>F2.16</v>
          </cell>
          <cell r="E192" t="str">
            <v>Inflatable rubber-made Dam including anchoring materials, operating</v>
          </cell>
          <cell r="F192" t="str">
            <v>ls</v>
          </cell>
          <cell r="G192">
            <v>1</v>
          </cell>
          <cell r="H192">
            <v>3144852113</v>
          </cell>
          <cell r="I192">
            <v>3144852113</v>
          </cell>
          <cell r="J192" t="str">
            <v>TS.10.13</v>
          </cell>
        </row>
        <row r="193">
          <cell r="E193" t="str">
            <v>and electric equipment</v>
          </cell>
        </row>
        <row r="194">
          <cell r="B194" t="str">
            <v>F3</v>
          </cell>
          <cell r="E194" t="str">
            <v>IRRIGATION INTAKE FACILITIES</v>
          </cell>
        </row>
        <row r="195">
          <cell r="B195" t="str">
            <v/>
          </cell>
          <cell r="E195" t="str">
            <v>EARTH WORKS</v>
          </cell>
        </row>
        <row r="196">
          <cell r="B196" t="str">
            <v>F3.1</v>
          </cell>
          <cell r="E196" t="str">
            <v>Excavation (common)</v>
          </cell>
          <cell r="F196" t="str">
            <v>m³</v>
          </cell>
          <cell r="G196">
            <v>5980</v>
          </cell>
          <cell r="H196">
            <v>6921</v>
          </cell>
          <cell r="I196">
            <v>41387580</v>
          </cell>
          <cell r="J196" t="str">
            <v>TS.2.10</v>
          </cell>
        </row>
        <row r="197">
          <cell r="B197" t="str">
            <v>F3.2</v>
          </cell>
          <cell r="E197" t="str">
            <v>Backfill with selected soil</v>
          </cell>
          <cell r="F197" t="str">
            <v>m³</v>
          </cell>
          <cell r="G197">
            <v>16800</v>
          </cell>
          <cell r="H197">
            <v>5530</v>
          </cell>
          <cell r="I197">
            <v>92904000</v>
          </cell>
          <cell r="J197" t="str">
            <v>TS.2.10</v>
          </cell>
        </row>
        <row r="198">
          <cell r="E198" t="str">
            <v>CONCRETE WORKS</v>
          </cell>
        </row>
        <row r="199">
          <cell r="B199" t="str">
            <v>F3.3</v>
          </cell>
          <cell r="E199" t="str">
            <v>Concrete, type C1 for irrigation intake facilities and bridge pier</v>
          </cell>
          <cell r="F199" t="str">
            <v>m³</v>
          </cell>
          <cell r="G199">
            <v>970</v>
          </cell>
          <cell r="H199">
            <v>310795</v>
          </cell>
          <cell r="I199">
            <v>301471150</v>
          </cell>
          <cell r="J199" t="str">
            <v>TS.3.24</v>
          </cell>
        </row>
        <row r="200">
          <cell r="B200" t="str">
            <v>F3.4</v>
          </cell>
          <cell r="E200" t="str">
            <v>Concrete, type C2 for block-out concrete for gate post</v>
          </cell>
          <cell r="F200" t="str">
            <v>m³</v>
          </cell>
          <cell r="G200">
            <v>7</v>
          </cell>
          <cell r="H200">
            <v>358031</v>
          </cell>
          <cell r="I200">
            <v>2506217</v>
          </cell>
          <cell r="J200" t="str">
            <v>TS.3.24</v>
          </cell>
        </row>
        <row r="201">
          <cell r="B201" t="str">
            <v>F3.5</v>
          </cell>
          <cell r="E201" t="str">
            <v>Concrete, type E</v>
          </cell>
          <cell r="F201" t="str">
            <v>m³</v>
          </cell>
          <cell r="G201">
            <v>59</v>
          </cell>
          <cell r="H201">
            <v>284696</v>
          </cell>
          <cell r="I201">
            <v>16797064</v>
          </cell>
          <cell r="J201" t="str">
            <v>TS.3.24</v>
          </cell>
        </row>
        <row r="202">
          <cell r="B202" t="str">
            <v>F3.6</v>
          </cell>
          <cell r="E202" t="str">
            <v>Form work FW1</v>
          </cell>
          <cell r="F202" t="str">
            <v>m²</v>
          </cell>
          <cell r="G202">
            <v>1790</v>
          </cell>
          <cell r="H202">
            <v>70833</v>
          </cell>
          <cell r="I202">
            <v>126791070</v>
          </cell>
          <cell r="J202" t="str">
            <v>TS.3.24</v>
          </cell>
        </row>
        <row r="203">
          <cell r="B203" t="str">
            <v>F3.7</v>
          </cell>
          <cell r="E203" t="str">
            <v>Form work FW2</v>
          </cell>
          <cell r="F203" t="str">
            <v>m²</v>
          </cell>
          <cell r="G203">
            <v>340</v>
          </cell>
          <cell r="H203">
            <v>84938</v>
          </cell>
          <cell r="I203">
            <v>28878920</v>
          </cell>
          <cell r="J203" t="str">
            <v>TS.3.24</v>
          </cell>
        </row>
        <row r="204">
          <cell r="B204" t="str">
            <v>F3.8</v>
          </cell>
          <cell r="E204" t="str">
            <v>Reinforcing steel bar</v>
          </cell>
          <cell r="F204" t="str">
            <v>kg</v>
          </cell>
          <cell r="G204">
            <v>62700</v>
          </cell>
          <cell r="H204">
            <v>3554</v>
          </cell>
          <cell r="I204">
            <v>222835800</v>
          </cell>
          <cell r="J204" t="str">
            <v>TS.3.24</v>
          </cell>
        </row>
        <row r="205">
          <cell r="B205" t="str">
            <v>F3.9</v>
          </cell>
          <cell r="E205" t="str">
            <v>Elastic joint filler, 10 mm thick</v>
          </cell>
          <cell r="F205" t="str">
            <v>m²</v>
          </cell>
          <cell r="G205">
            <v>92</v>
          </cell>
          <cell r="H205">
            <v>107210</v>
          </cell>
          <cell r="I205">
            <v>9863320</v>
          </cell>
          <cell r="J205" t="str">
            <v>TS.3.24</v>
          </cell>
        </row>
        <row r="206">
          <cell r="B206" t="str">
            <v>F3.10</v>
          </cell>
          <cell r="E206" t="str">
            <v>Water stop, 30 cm wide</v>
          </cell>
          <cell r="F206" t="str">
            <v>m</v>
          </cell>
          <cell r="G206">
            <v>110</v>
          </cell>
          <cell r="H206">
            <v>128471</v>
          </cell>
          <cell r="I206">
            <v>14131810</v>
          </cell>
          <cell r="J206" t="str">
            <v>TS.3.24</v>
          </cell>
        </row>
        <row r="207">
          <cell r="B207" t="str">
            <v>F3.11</v>
          </cell>
          <cell r="E207" t="str">
            <v>Dowel bars, dia. 19 mm, 1.0 m long</v>
          </cell>
          <cell r="F207" t="str">
            <v>kg</v>
          </cell>
          <cell r="G207">
            <v>470</v>
          </cell>
          <cell r="H207">
            <v>11285</v>
          </cell>
          <cell r="I207">
            <v>5303950</v>
          </cell>
          <cell r="J207" t="str">
            <v>TS.3.24</v>
          </cell>
        </row>
        <row r="208">
          <cell r="E208" t="str">
            <v>PILE WORKS</v>
          </cell>
        </row>
        <row r="209">
          <cell r="B209" t="str">
            <v>F3.12</v>
          </cell>
          <cell r="E209" t="str">
            <v>Supply and driving of PC piles, dia. 600 mm, type AB</v>
          </cell>
          <cell r="F209" t="str">
            <v>m</v>
          </cell>
          <cell r="G209">
            <v>441</v>
          </cell>
          <cell r="H209">
            <v>361803</v>
          </cell>
          <cell r="I209">
            <v>159555123</v>
          </cell>
          <cell r="J209" t="str">
            <v>TS.5.07</v>
          </cell>
        </row>
        <row r="210">
          <cell r="B210" t="str">
            <v>F3.13</v>
          </cell>
          <cell r="E210" t="str">
            <v>Supply and driving of steel sheet piles, type II</v>
          </cell>
          <cell r="F210" t="str">
            <v>m²</v>
          </cell>
          <cell r="G210">
            <v>172</v>
          </cell>
          <cell r="H210">
            <v>754167</v>
          </cell>
          <cell r="I210">
            <v>129716724</v>
          </cell>
          <cell r="J210" t="str">
            <v>TS.5.07</v>
          </cell>
        </row>
        <row r="211">
          <cell r="B211" t="str">
            <v>F3.14</v>
          </cell>
          <cell r="E211" t="str">
            <v>Log pile</v>
          </cell>
          <cell r="F211" t="str">
            <v>m</v>
          </cell>
          <cell r="G211">
            <v>381</v>
          </cell>
          <cell r="H211">
            <v>7918</v>
          </cell>
          <cell r="I211">
            <v>3016758</v>
          </cell>
          <cell r="J211" t="str">
            <v>TS.5.07</v>
          </cell>
        </row>
        <row r="212">
          <cell r="E212" t="str">
            <v>CONTROL GATES</v>
          </cell>
        </row>
        <row r="213">
          <cell r="B213" t="str">
            <v>F3.15</v>
          </cell>
          <cell r="E213" t="str">
            <v>Supply and installation of steel slide gate (H=1.0 m, B=1.25 m x 2)</v>
          </cell>
          <cell r="F213" t="str">
            <v>ls</v>
          </cell>
          <cell r="G213">
            <v>1</v>
          </cell>
          <cell r="H213">
            <v>19711400</v>
          </cell>
          <cell r="I213">
            <v>19711400</v>
          </cell>
          <cell r="J213" t="str">
            <v>TS.9.09</v>
          </cell>
        </row>
        <row r="214">
          <cell r="B214" t="str">
            <v>F3.16</v>
          </cell>
          <cell r="E214" t="str">
            <v>Supply and installation of steel slide gate (H=1.0 m, B=1.0 m x 2)</v>
          </cell>
          <cell r="F214" t="str">
            <v>ls</v>
          </cell>
          <cell r="G214">
            <v>1</v>
          </cell>
          <cell r="H214">
            <v>18266872</v>
          </cell>
          <cell r="I214">
            <v>18266872</v>
          </cell>
          <cell r="J214" t="str">
            <v>TS.9.09</v>
          </cell>
        </row>
        <row r="215">
          <cell r="E215" t="str">
            <v>IRRIGATION CHANNEL LINING</v>
          </cell>
        </row>
        <row r="216">
          <cell r="B216" t="str">
            <v>F3.17</v>
          </cell>
          <cell r="E216" t="str">
            <v>Wet stone masonry (1:4) for revetment</v>
          </cell>
          <cell r="F216" t="str">
            <v>m³</v>
          </cell>
          <cell r="G216">
            <v>454</v>
          </cell>
          <cell r="H216">
            <v>163909</v>
          </cell>
          <cell r="I216">
            <v>74414686</v>
          </cell>
          <cell r="J216" t="str">
            <v>TS.4.14</v>
          </cell>
        </row>
        <row r="217">
          <cell r="B217" t="str">
            <v>F3.18</v>
          </cell>
          <cell r="E217" t="str">
            <v>Crusher run bedding</v>
          </cell>
          <cell r="F217" t="str">
            <v>m³</v>
          </cell>
          <cell r="G217">
            <v>440</v>
          </cell>
          <cell r="H217">
            <v>128530</v>
          </cell>
          <cell r="I217">
            <v>56553200</v>
          </cell>
          <cell r="J217" t="str">
            <v>TS.4.14</v>
          </cell>
        </row>
        <row r="218">
          <cell r="B218" t="str">
            <v>F3.19</v>
          </cell>
          <cell r="E218" t="str">
            <v>Concrete, type C1 for base concrete</v>
          </cell>
          <cell r="F218" t="str">
            <v>m³</v>
          </cell>
          <cell r="G218">
            <v>8</v>
          </cell>
          <cell r="H218">
            <v>352083</v>
          </cell>
          <cell r="I218">
            <v>2816664</v>
          </cell>
          <cell r="J218" t="str">
            <v>TS.3.24</v>
          </cell>
        </row>
        <row r="219">
          <cell r="B219" t="str">
            <v>F3.20</v>
          </cell>
          <cell r="E219" t="str">
            <v>Concrete, type C2 for top concrete and channel bed lining</v>
          </cell>
          <cell r="F219" t="str">
            <v>m³</v>
          </cell>
          <cell r="G219">
            <v>200</v>
          </cell>
          <cell r="H219">
            <v>312117</v>
          </cell>
          <cell r="I219">
            <v>62423400</v>
          </cell>
          <cell r="J219" t="str">
            <v>TS.3.24</v>
          </cell>
        </row>
        <row r="220">
          <cell r="B220" t="str">
            <v>F3.21</v>
          </cell>
          <cell r="E220" t="str">
            <v>Cement mortar plastering</v>
          </cell>
          <cell r="F220" t="str">
            <v>m²</v>
          </cell>
          <cell r="G220">
            <v>1700</v>
          </cell>
          <cell r="H220">
            <v>12274</v>
          </cell>
          <cell r="I220">
            <v>20865800</v>
          </cell>
          <cell r="J220" t="str">
            <v>TS.4.14</v>
          </cell>
        </row>
        <row r="221">
          <cell r="B221" t="str">
            <v>F3.22</v>
          </cell>
          <cell r="E221" t="str">
            <v>Formwork FW1</v>
          </cell>
          <cell r="F221" t="str">
            <v>m²</v>
          </cell>
          <cell r="G221">
            <v>860</v>
          </cell>
          <cell r="H221">
            <v>70833</v>
          </cell>
          <cell r="I221">
            <v>60916380</v>
          </cell>
          <cell r="J221" t="str">
            <v>TS.3.24</v>
          </cell>
        </row>
        <row r="222">
          <cell r="B222" t="str">
            <v>F3.23</v>
          </cell>
          <cell r="E222" t="str">
            <v>Reinforcing steel bar</v>
          </cell>
          <cell r="F222" t="str">
            <v>kg</v>
          </cell>
          <cell r="G222">
            <v>4620</v>
          </cell>
          <cell r="H222">
            <v>3554</v>
          </cell>
          <cell r="I222">
            <v>16419480</v>
          </cell>
          <cell r="J222" t="str">
            <v>TS.3.24</v>
          </cell>
        </row>
        <row r="223">
          <cell r="B223" t="str">
            <v>F3.24</v>
          </cell>
          <cell r="E223" t="str">
            <v>PVC pipe drain, dia.50 mm (240 nos x 0.4 m)</v>
          </cell>
          <cell r="F223" t="str">
            <v>m</v>
          </cell>
          <cell r="G223">
            <v>100</v>
          </cell>
          <cell r="H223">
            <v>47666</v>
          </cell>
          <cell r="I223">
            <v>4766600</v>
          </cell>
          <cell r="J223" t="str">
            <v>TS.4.05</v>
          </cell>
        </row>
        <row r="224">
          <cell r="B224" t="str">
            <v>F3.25</v>
          </cell>
          <cell r="E224" t="str">
            <v>Elastic joint filler, 10 mm thick</v>
          </cell>
          <cell r="F224" t="str">
            <v>m²</v>
          </cell>
          <cell r="G224">
            <v>100</v>
          </cell>
          <cell r="H224">
            <v>107210</v>
          </cell>
          <cell r="I224">
            <v>10721000</v>
          </cell>
          <cell r="J224" t="str">
            <v>TS.3.24</v>
          </cell>
        </row>
        <row r="225">
          <cell r="B225" t="str">
            <v>F4</v>
          </cell>
          <cell r="E225" t="str">
            <v>CHANNEL PROTECTION WORKS</v>
          </cell>
        </row>
        <row r="226">
          <cell r="B226" t="str">
            <v>F4.1</v>
          </cell>
          <cell r="E226" t="str">
            <v>Excavation (common)</v>
          </cell>
          <cell r="F226" t="str">
            <v>m³</v>
          </cell>
          <cell r="G226">
            <v>200</v>
          </cell>
          <cell r="H226">
            <v>6921</v>
          </cell>
          <cell r="I226">
            <v>1384200</v>
          </cell>
          <cell r="J226" t="str">
            <v>TS.2.10</v>
          </cell>
        </row>
        <row r="227">
          <cell r="B227" t="str">
            <v>F4.2</v>
          </cell>
          <cell r="E227" t="str">
            <v>Concrete blok, crib type, t = 200 mm</v>
          </cell>
          <cell r="F227" t="str">
            <v>nos</v>
          </cell>
          <cell r="G227">
            <v>390</v>
          </cell>
          <cell r="H227">
            <v>133220</v>
          </cell>
          <cell r="I227">
            <v>51955800</v>
          </cell>
          <cell r="J227" t="str">
            <v>TS.4.14</v>
          </cell>
        </row>
        <row r="228">
          <cell r="B228" t="str">
            <v>F4.3</v>
          </cell>
          <cell r="E228" t="str">
            <v>Crusher run bedding</v>
          </cell>
          <cell r="F228" t="str">
            <v>m³</v>
          </cell>
          <cell r="G228">
            <v>39</v>
          </cell>
          <cell r="H228">
            <v>128530</v>
          </cell>
          <cell r="I228">
            <v>5012670</v>
          </cell>
          <cell r="J228" t="str">
            <v>TS.4.14</v>
          </cell>
        </row>
        <row r="229">
          <cell r="B229" t="str">
            <v>F5</v>
          </cell>
          <cell r="E229" t="str">
            <v>MAINTENANCE FACILITIES</v>
          </cell>
        </row>
        <row r="230">
          <cell r="E230" t="str">
            <v>INSPECTION BRIDGE (SUPER STRUCTURE)</v>
          </cell>
        </row>
        <row r="231">
          <cell r="B231" t="str">
            <v>F5.1</v>
          </cell>
          <cell r="E231" t="str">
            <v>Concrete, type C2 for substructures</v>
          </cell>
          <cell r="F231" t="str">
            <v>m³</v>
          </cell>
          <cell r="G231">
            <v>43</v>
          </cell>
          <cell r="H231">
            <v>318197</v>
          </cell>
          <cell r="I231">
            <v>13682471</v>
          </cell>
          <cell r="J231" t="str">
            <v>TS.3.24</v>
          </cell>
        </row>
        <row r="232">
          <cell r="B232" t="str">
            <v>F5.2</v>
          </cell>
          <cell r="E232" t="str">
            <v>Concrete, type E</v>
          </cell>
          <cell r="F232" t="str">
            <v>m³</v>
          </cell>
          <cell r="G232">
            <v>4</v>
          </cell>
          <cell r="H232">
            <v>323505</v>
          </cell>
          <cell r="I232">
            <v>1294020</v>
          </cell>
          <cell r="J232" t="str">
            <v>TS.3.24</v>
          </cell>
        </row>
        <row r="233">
          <cell r="B233" t="str">
            <v>F5.3</v>
          </cell>
          <cell r="E233" t="str">
            <v>Formwork FW1</v>
          </cell>
          <cell r="F233" t="str">
            <v>m²</v>
          </cell>
          <cell r="G233">
            <v>1790</v>
          </cell>
          <cell r="H233">
            <v>70833</v>
          </cell>
          <cell r="I233">
            <v>126791070</v>
          </cell>
          <cell r="J233" t="str">
            <v>TS.3.24</v>
          </cell>
        </row>
        <row r="234">
          <cell r="B234" t="str">
            <v>F5.4</v>
          </cell>
          <cell r="E234" t="str">
            <v>Formwork FW2</v>
          </cell>
          <cell r="F234" t="str">
            <v>m²</v>
          </cell>
          <cell r="G234">
            <v>340</v>
          </cell>
          <cell r="H234">
            <v>84938</v>
          </cell>
          <cell r="I234">
            <v>28878920</v>
          </cell>
          <cell r="J234" t="str">
            <v>TS.3.24</v>
          </cell>
        </row>
        <row r="235">
          <cell r="B235" t="str">
            <v>F5.5</v>
          </cell>
          <cell r="E235" t="str">
            <v>Reinforcing steel bars</v>
          </cell>
          <cell r="F235" t="str">
            <v>kg</v>
          </cell>
          <cell r="G235">
            <v>5390</v>
          </cell>
          <cell r="H235">
            <v>3554</v>
          </cell>
          <cell r="I235">
            <v>19156060</v>
          </cell>
          <cell r="J235" t="str">
            <v>TS.3.24</v>
          </cell>
        </row>
        <row r="236">
          <cell r="B236" t="str">
            <v>F5.6</v>
          </cell>
          <cell r="E236" t="str">
            <v>Steel plate girder</v>
          </cell>
          <cell r="F236" t="str">
            <v>ls</v>
          </cell>
          <cell r="G236">
            <v>1</v>
          </cell>
          <cell r="H236">
            <v>239189979</v>
          </cell>
          <cell r="I236">
            <v>239189979</v>
          </cell>
          <cell r="J236" t="str">
            <v>TS.8.07</v>
          </cell>
        </row>
        <row r="237">
          <cell r="B237" t="str">
            <v>F5.7</v>
          </cell>
          <cell r="E237" t="str">
            <v>Supply and driving of RC piles, 400 mm x 400 mm, L = 15 m</v>
          </cell>
          <cell r="F237" t="str">
            <v>m</v>
          </cell>
          <cell r="G237">
            <v>360</v>
          </cell>
          <cell r="H237">
            <v>192728</v>
          </cell>
          <cell r="I237">
            <v>69382080</v>
          </cell>
          <cell r="J237" t="str">
            <v>TS.5.07</v>
          </cell>
        </row>
        <row r="238">
          <cell r="E238" t="str">
            <v>CONTROL HOUSE</v>
          </cell>
        </row>
        <row r="239">
          <cell r="B239" t="str">
            <v>F5.8</v>
          </cell>
          <cell r="E239" t="str">
            <v>Control house</v>
          </cell>
          <cell r="F239" t="str">
            <v>ls</v>
          </cell>
          <cell r="G239">
            <v>1</v>
          </cell>
          <cell r="H239">
            <v>21215310</v>
          </cell>
          <cell r="I239">
            <v>21215310</v>
          </cell>
          <cell r="J239" t="str">
            <v>TS.10.13</v>
          </cell>
        </row>
        <row r="241">
          <cell r="B241" t="str">
            <v>G1 - G3</v>
          </cell>
          <cell r="E241" t="str">
            <v>(Not Applicable)</v>
          </cell>
        </row>
        <row r="243">
          <cell r="B243" t="str">
            <v>H</v>
          </cell>
          <cell r="E243" t="str">
            <v>BRIDGE WORKS</v>
          </cell>
        </row>
        <row r="244">
          <cell r="B244" t="str">
            <v>H1</v>
          </cell>
          <cell r="E244" t="str">
            <v>PREPARATION WORKS</v>
          </cell>
        </row>
        <row r="245">
          <cell r="B245" t="str">
            <v>H1-1</v>
          </cell>
          <cell r="E245" t="str">
            <v>Coffering and dewatering</v>
          </cell>
          <cell r="F245" t="str">
            <v>ls</v>
          </cell>
          <cell r="G245">
            <v>1</v>
          </cell>
          <cell r="H245">
            <v>101635586</v>
          </cell>
          <cell r="I245">
            <v>101635586</v>
          </cell>
          <cell r="J245" t="str">
            <v>TS.1.04</v>
          </cell>
        </row>
        <row r="246">
          <cell r="B246" t="str">
            <v>H1-2</v>
          </cell>
          <cell r="E246" t="str">
            <v>Clearing and grubbing</v>
          </cell>
          <cell r="F246" t="str">
            <v>m²</v>
          </cell>
          <cell r="G246">
            <v>3030</v>
          </cell>
          <cell r="H246">
            <v>4019</v>
          </cell>
          <cell r="I246">
            <v>12177570</v>
          </cell>
          <cell r="J246" t="str">
            <v>TS.2.10</v>
          </cell>
        </row>
        <row r="247">
          <cell r="B247" t="str">
            <v>H2</v>
          </cell>
          <cell r="E247" t="str">
            <v>TITI BESI BRIDGE (P1)</v>
          </cell>
        </row>
        <row r="248">
          <cell r="B248" t="str">
            <v>H2.1</v>
          </cell>
          <cell r="E248" t="str">
            <v>EARTH WORKS</v>
          </cell>
        </row>
        <row r="249">
          <cell r="B249" t="str">
            <v>H2-1.1</v>
          </cell>
          <cell r="E249" t="str">
            <v>Excavation (common)</v>
          </cell>
          <cell r="F249" t="str">
            <v>m³</v>
          </cell>
          <cell r="G249">
            <v>1810</v>
          </cell>
          <cell r="H249">
            <v>6921</v>
          </cell>
          <cell r="I249">
            <v>12527010</v>
          </cell>
          <cell r="J249" t="str">
            <v>TS.2.10</v>
          </cell>
        </row>
        <row r="250">
          <cell r="B250" t="str">
            <v>H2-1.2</v>
          </cell>
          <cell r="E250" t="str">
            <v>Embankment</v>
          </cell>
          <cell r="F250" t="str">
            <v>m³</v>
          </cell>
          <cell r="G250">
            <v>4320</v>
          </cell>
          <cell r="H250">
            <v>5574</v>
          </cell>
          <cell r="I250">
            <v>24079680</v>
          </cell>
          <cell r="J250" t="str">
            <v>TS.2.10</v>
          </cell>
        </row>
        <row r="251">
          <cell r="B251" t="str">
            <v>H2-1.3</v>
          </cell>
          <cell r="E251" t="str">
            <v>Backfill with selected soil</v>
          </cell>
          <cell r="F251" t="str">
            <v>m³</v>
          </cell>
          <cell r="G251">
            <v>900</v>
          </cell>
          <cell r="H251">
            <v>5530</v>
          </cell>
          <cell r="I251">
            <v>4977000</v>
          </cell>
          <cell r="J251" t="str">
            <v>TS.2.10</v>
          </cell>
        </row>
        <row r="252">
          <cell r="B252" t="str">
            <v>H2-1.4</v>
          </cell>
          <cell r="E252" t="str">
            <v>Solid sodding</v>
          </cell>
          <cell r="F252" t="str">
            <v>m²</v>
          </cell>
          <cell r="G252">
            <v>610</v>
          </cell>
          <cell r="H252">
            <v>6139</v>
          </cell>
          <cell r="I252">
            <v>3744790</v>
          </cell>
          <cell r="J252" t="str">
            <v>TS.4.14</v>
          </cell>
        </row>
        <row r="253">
          <cell r="B253" t="str">
            <v>H2-1.5</v>
          </cell>
          <cell r="E253" t="str">
            <v>Demolition and removal of existing structure</v>
          </cell>
          <cell r="F253" t="str">
            <v>ls</v>
          </cell>
          <cell r="G253">
            <v>1</v>
          </cell>
          <cell r="H253">
            <v>31972850</v>
          </cell>
          <cell r="I253">
            <v>31972850</v>
          </cell>
          <cell r="J253" t="str">
            <v>TS.2.10</v>
          </cell>
        </row>
        <row r="254">
          <cell r="B254" t="str">
            <v>H2.2</v>
          </cell>
          <cell r="E254" t="str">
            <v>PILE FOUNDATION WORKS for PIER and ABUTMENT</v>
          </cell>
        </row>
        <row r="255">
          <cell r="B255" t="str">
            <v>H2-2.1</v>
          </cell>
          <cell r="E255" t="str">
            <v>SP pile for test pile, dia. 400 mm</v>
          </cell>
          <cell r="F255" t="str">
            <v>m</v>
          </cell>
          <cell r="G255">
            <v>19</v>
          </cell>
          <cell r="H255">
            <v>366915</v>
          </cell>
          <cell r="I255">
            <v>6971385</v>
          </cell>
          <cell r="J255" t="str">
            <v>TS.5.07</v>
          </cell>
        </row>
        <row r="256">
          <cell r="B256" t="str">
            <v>H2-2.2</v>
          </cell>
          <cell r="E256" t="str">
            <v>PC pile for test pile, dia. 400 mm, type B</v>
          </cell>
          <cell r="F256" t="str">
            <v>m</v>
          </cell>
          <cell r="G256">
            <v>16</v>
          </cell>
          <cell r="H256">
            <v>142967</v>
          </cell>
          <cell r="I256">
            <v>2287472</v>
          </cell>
          <cell r="J256" t="str">
            <v>TS.5.07</v>
          </cell>
        </row>
        <row r="257">
          <cell r="B257" t="str">
            <v>H2-2.3</v>
          </cell>
          <cell r="E257" t="str">
            <v>Static load test for SP and PC pile</v>
          </cell>
          <cell r="F257" t="str">
            <v>nos</v>
          </cell>
          <cell r="G257">
            <v>1</v>
          </cell>
          <cell r="H257">
            <v>19983031</v>
          </cell>
          <cell r="I257">
            <v>19983031</v>
          </cell>
          <cell r="J257" t="str">
            <v>TS.5.07</v>
          </cell>
        </row>
        <row r="258">
          <cell r="B258" t="str">
            <v>H2-2.4</v>
          </cell>
          <cell r="E258" t="str">
            <v>Supply and driving of SP piles, dia. 400 mm</v>
          </cell>
          <cell r="F258" t="str">
            <v>m</v>
          </cell>
          <cell r="G258">
            <v>990</v>
          </cell>
          <cell r="H258">
            <v>366915</v>
          </cell>
          <cell r="I258">
            <v>363245850</v>
          </cell>
          <cell r="J258" t="str">
            <v>TS.5.07</v>
          </cell>
        </row>
        <row r="259">
          <cell r="B259" t="str">
            <v>H2-2.5</v>
          </cell>
          <cell r="E259" t="str">
            <v>Supply and driving of PC piles, dia. 400 mm, type B</v>
          </cell>
          <cell r="F259" t="str">
            <v>m</v>
          </cell>
          <cell r="G259">
            <v>900</v>
          </cell>
          <cell r="H259">
            <v>142967</v>
          </cell>
          <cell r="I259">
            <v>128670300</v>
          </cell>
          <cell r="J259" t="str">
            <v>TS.5.07</v>
          </cell>
        </row>
        <row r="260">
          <cell r="B260" t="str">
            <v>H2-2.6</v>
          </cell>
          <cell r="E260" t="str">
            <v>Reinforcing steel bar</v>
          </cell>
          <cell r="F260" t="str">
            <v>kg</v>
          </cell>
          <cell r="G260">
            <v>14500</v>
          </cell>
          <cell r="H260">
            <v>3554</v>
          </cell>
          <cell r="I260">
            <v>51533000</v>
          </cell>
          <cell r="J260" t="str">
            <v>TS.3.24</v>
          </cell>
        </row>
        <row r="261">
          <cell r="B261" t="str">
            <v>H2-2.7</v>
          </cell>
          <cell r="E261" t="str">
            <v>Concrete, type C1</v>
          </cell>
          <cell r="F261" t="str">
            <v>m³</v>
          </cell>
          <cell r="G261">
            <v>51</v>
          </cell>
          <cell r="H261">
            <v>316982</v>
          </cell>
          <cell r="I261">
            <v>16166082</v>
          </cell>
          <cell r="J261" t="str">
            <v>TS.3.24</v>
          </cell>
        </row>
        <row r="262">
          <cell r="B262" t="str">
            <v>H2.3</v>
          </cell>
          <cell r="E262" t="str">
            <v>CONCRETE WORKS  for PIER, ABUTMENT and APPROACH SLAB</v>
          </cell>
        </row>
        <row r="263">
          <cell r="B263" t="str">
            <v>H2-3.1</v>
          </cell>
          <cell r="E263" t="str">
            <v>Concrete, type C1</v>
          </cell>
          <cell r="F263" t="str">
            <v>m³</v>
          </cell>
          <cell r="G263">
            <v>500</v>
          </cell>
          <cell r="H263">
            <v>314524</v>
          </cell>
          <cell r="I263">
            <v>157262000</v>
          </cell>
          <cell r="J263" t="str">
            <v>TS.3.24</v>
          </cell>
        </row>
        <row r="264">
          <cell r="B264" t="str">
            <v>H2-3.2</v>
          </cell>
          <cell r="E264" t="str">
            <v>Concrete, type E</v>
          </cell>
          <cell r="F264" t="str">
            <v>m³</v>
          </cell>
          <cell r="G264">
            <v>22</v>
          </cell>
          <cell r="H264">
            <v>289443</v>
          </cell>
          <cell r="I264">
            <v>6367746</v>
          </cell>
          <cell r="J264" t="str">
            <v>TS.3.24</v>
          </cell>
        </row>
        <row r="265">
          <cell r="B265" t="str">
            <v>H2-3.3</v>
          </cell>
          <cell r="E265" t="str">
            <v>Reinforcing steel bar</v>
          </cell>
          <cell r="F265" t="str">
            <v>kg</v>
          </cell>
          <cell r="G265">
            <v>74900</v>
          </cell>
          <cell r="H265">
            <v>3554</v>
          </cell>
          <cell r="I265">
            <v>266194600</v>
          </cell>
          <cell r="J265" t="str">
            <v>TS.3.24</v>
          </cell>
        </row>
        <row r="266">
          <cell r="B266" t="str">
            <v>H2-3.4</v>
          </cell>
          <cell r="E266" t="str">
            <v>Formwork FW1</v>
          </cell>
          <cell r="F266" t="str">
            <v>m²</v>
          </cell>
          <cell r="G266">
            <v>340</v>
          </cell>
          <cell r="H266">
            <v>70833</v>
          </cell>
          <cell r="I266">
            <v>24083220</v>
          </cell>
          <cell r="J266" t="str">
            <v>TS.3.24</v>
          </cell>
        </row>
        <row r="267">
          <cell r="B267" t="str">
            <v>H2-3.5</v>
          </cell>
          <cell r="E267" t="str">
            <v>Formwork FW2</v>
          </cell>
          <cell r="F267" t="str">
            <v>m²</v>
          </cell>
          <cell r="G267">
            <v>460</v>
          </cell>
          <cell r="H267">
            <v>84938</v>
          </cell>
          <cell r="I267">
            <v>39071480</v>
          </cell>
          <cell r="J267" t="str">
            <v>TS.3.24</v>
          </cell>
        </row>
        <row r="268">
          <cell r="B268" t="str">
            <v>H2-3.6</v>
          </cell>
          <cell r="E268" t="str">
            <v>Rubble stone bedding</v>
          </cell>
          <cell r="F268" t="str">
            <v>m³</v>
          </cell>
          <cell r="G268">
            <v>46</v>
          </cell>
          <cell r="H268">
            <v>75157</v>
          </cell>
          <cell r="I268">
            <v>3457222</v>
          </cell>
          <cell r="J268" t="str">
            <v>TS.4.14</v>
          </cell>
        </row>
        <row r="269">
          <cell r="B269" t="str">
            <v>H2.4</v>
          </cell>
          <cell r="E269" t="str">
            <v>CONCRETE WORKS for SUPER STRUCTURE</v>
          </cell>
        </row>
        <row r="270">
          <cell r="B270" t="str">
            <v>H2-4.1</v>
          </cell>
          <cell r="E270" t="str">
            <v>Precast prestressed concrete beam including tensioning and erection</v>
          </cell>
          <cell r="F270" t="str">
            <v>ls</v>
          </cell>
          <cell r="G270">
            <v>1</v>
          </cell>
          <cell r="H270">
            <v>678092960</v>
          </cell>
          <cell r="I270">
            <v>678092960</v>
          </cell>
          <cell r="J270" t="str">
            <v>TS.8.07</v>
          </cell>
        </row>
        <row r="271">
          <cell r="B271" t="str">
            <v>H2-4.2</v>
          </cell>
          <cell r="E271" t="str">
            <v>Precast prestressed concrete diaphragm</v>
          </cell>
          <cell r="F271" t="str">
            <v>ls</v>
          </cell>
          <cell r="G271">
            <v>1</v>
          </cell>
          <cell r="H271">
            <v>20168232</v>
          </cell>
          <cell r="I271">
            <v>20168232</v>
          </cell>
          <cell r="J271" t="str">
            <v>TS.8.07</v>
          </cell>
        </row>
        <row r="272">
          <cell r="B272" t="str">
            <v>H2-4.3</v>
          </cell>
          <cell r="E272" t="str">
            <v>Prestressed concrete panel for slab</v>
          </cell>
          <cell r="F272" t="str">
            <v>ls</v>
          </cell>
          <cell r="G272">
            <v>1</v>
          </cell>
          <cell r="H272">
            <v>109406928</v>
          </cell>
          <cell r="I272">
            <v>109406928</v>
          </cell>
          <cell r="J272" t="str">
            <v>TS.8.07</v>
          </cell>
        </row>
        <row r="273">
          <cell r="B273" t="str">
            <v>H2-4.4</v>
          </cell>
          <cell r="E273" t="str">
            <v>Concrete, type B for slab</v>
          </cell>
          <cell r="F273" t="str">
            <v>m³</v>
          </cell>
          <cell r="G273">
            <v>190</v>
          </cell>
          <cell r="H273">
            <v>412435</v>
          </cell>
          <cell r="I273">
            <v>78362650</v>
          </cell>
          <cell r="J273" t="str">
            <v>TS.3.24</v>
          </cell>
        </row>
        <row r="274">
          <cell r="B274" t="str">
            <v>H2-4.5</v>
          </cell>
          <cell r="E274" t="str">
            <v>Reinforcing steel bar</v>
          </cell>
          <cell r="F274" t="str">
            <v>kg</v>
          </cell>
          <cell r="G274">
            <v>36500</v>
          </cell>
          <cell r="H274">
            <v>3554</v>
          </cell>
          <cell r="I274">
            <v>129721000</v>
          </cell>
          <cell r="J274" t="str">
            <v>TS.3.24</v>
          </cell>
        </row>
        <row r="275">
          <cell r="B275" t="str">
            <v>H2-4.6</v>
          </cell>
          <cell r="E275" t="str">
            <v>Formwork FW2</v>
          </cell>
          <cell r="F275" t="str">
            <v>m²</v>
          </cell>
          <cell r="G275">
            <v>360</v>
          </cell>
          <cell r="H275">
            <v>84938</v>
          </cell>
          <cell r="I275">
            <v>30577680</v>
          </cell>
          <cell r="J275" t="str">
            <v>TS.3.24</v>
          </cell>
        </row>
        <row r="276">
          <cell r="B276" t="str">
            <v>H2.5</v>
          </cell>
          <cell r="E276" t="str">
            <v>MISCELLANEOUS WORKS</v>
          </cell>
        </row>
        <row r="277">
          <cell r="B277" t="str">
            <v>H2-5.1</v>
          </cell>
          <cell r="E277" t="str">
            <v>Expansion joint steel profile (75 mm x 75 mm x 6 mm)</v>
          </cell>
          <cell r="F277" t="str">
            <v>m</v>
          </cell>
          <cell r="G277">
            <v>32</v>
          </cell>
          <cell r="H277">
            <v>79130</v>
          </cell>
          <cell r="I277">
            <v>2532160</v>
          </cell>
          <cell r="J277" t="str">
            <v>TS.6.09</v>
          </cell>
        </row>
        <row r="278">
          <cell r="B278" t="str">
            <v>H2-5.2</v>
          </cell>
          <cell r="E278" t="str">
            <v>Elastomeric bearing pad for abutment 406 mm x 280 mm x 67 mm</v>
          </cell>
          <cell r="F278" t="str">
            <v>nos</v>
          </cell>
          <cell r="G278">
            <v>11</v>
          </cell>
          <cell r="H278">
            <v>739517</v>
          </cell>
          <cell r="I278">
            <v>8134687</v>
          </cell>
          <cell r="J278" t="str">
            <v>TS.8.07</v>
          </cell>
        </row>
        <row r="279">
          <cell r="B279" t="str">
            <v>H2-5.3</v>
          </cell>
          <cell r="E279" t="str">
            <v>Elastomeric bearing pad for pier 406 mm x 280 mm x 67 mm</v>
          </cell>
          <cell r="F279" t="str">
            <v>nos</v>
          </cell>
          <cell r="G279">
            <v>22</v>
          </cell>
          <cell r="H279">
            <v>739517</v>
          </cell>
          <cell r="I279">
            <v>16269374</v>
          </cell>
          <cell r="J279" t="str">
            <v>TS.8.07</v>
          </cell>
        </row>
        <row r="280">
          <cell r="B280" t="str">
            <v>H2-5.4</v>
          </cell>
          <cell r="E280" t="str">
            <v>Galvanized pipe drain dia. 100 mm</v>
          </cell>
          <cell r="F280" t="str">
            <v>m</v>
          </cell>
          <cell r="G280">
            <v>66</v>
          </cell>
          <cell r="H280">
            <v>83894</v>
          </cell>
          <cell r="I280">
            <v>5537004</v>
          </cell>
          <cell r="J280" t="str">
            <v>TS.8.07</v>
          </cell>
        </row>
        <row r="281">
          <cell r="B281" t="str">
            <v>H2-5.5</v>
          </cell>
          <cell r="E281" t="str">
            <v>Handrail, galvanized steel pipe</v>
          </cell>
          <cell r="F281" t="str">
            <v>kg</v>
          </cell>
          <cell r="G281">
            <v>4170</v>
          </cell>
          <cell r="H281">
            <v>6963</v>
          </cell>
          <cell r="I281">
            <v>29035710</v>
          </cell>
          <cell r="J281" t="str">
            <v>TS.6.09</v>
          </cell>
        </row>
        <row r="282">
          <cell r="B282" t="str">
            <v>H2-5.6</v>
          </cell>
          <cell r="E282" t="str">
            <v>Concrete, type C1 for handrail post, curb and footpass</v>
          </cell>
          <cell r="F282" t="str">
            <v>m³</v>
          </cell>
          <cell r="G282">
            <v>66</v>
          </cell>
          <cell r="H282">
            <v>315498</v>
          </cell>
          <cell r="I282">
            <v>20822868</v>
          </cell>
          <cell r="J282" t="str">
            <v>TS.3.24</v>
          </cell>
        </row>
        <row r="283">
          <cell r="B283" t="str">
            <v>H2-5.7</v>
          </cell>
          <cell r="E283" t="str">
            <v>Formwork FW1</v>
          </cell>
          <cell r="F283" t="str">
            <v>m²</v>
          </cell>
          <cell r="G283">
            <v>295</v>
          </cell>
          <cell r="H283">
            <v>70833</v>
          </cell>
          <cell r="I283">
            <v>20895735</v>
          </cell>
          <cell r="J283" t="str">
            <v>TS.3.24</v>
          </cell>
        </row>
        <row r="284">
          <cell r="B284" t="str">
            <v>H2-5.8</v>
          </cell>
          <cell r="E284" t="str">
            <v>Name plate</v>
          </cell>
          <cell r="F284" t="str">
            <v>nos</v>
          </cell>
          <cell r="G284">
            <v>2</v>
          </cell>
          <cell r="H284">
            <v>999152</v>
          </cell>
          <cell r="I284">
            <v>1998304</v>
          </cell>
          <cell r="J284" t="str">
            <v>TS.8.07</v>
          </cell>
        </row>
        <row r="285">
          <cell r="B285" t="str">
            <v>H2.6</v>
          </cell>
          <cell r="E285" t="str">
            <v>DRAINAGE DITCH and RETAINING WALL for APPROACH ROAD</v>
          </cell>
        </row>
        <row r="286">
          <cell r="B286" t="str">
            <v>H2-6.1</v>
          </cell>
          <cell r="E286" t="str">
            <v>Backfill with gravel</v>
          </cell>
          <cell r="F286" t="str">
            <v>m³</v>
          </cell>
          <cell r="G286">
            <v>110</v>
          </cell>
          <cell r="H286">
            <v>77757</v>
          </cell>
          <cell r="I286">
            <v>8553270</v>
          </cell>
          <cell r="J286" t="str">
            <v>TS.4.14</v>
          </cell>
        </row>
        <row r="287">
          <cell r="B287" t="str">
            <v>H2-6.2</v>
          </cell>
          <cell r="E287" t="str">
            <v>Wet stone masonry (1:4) for drainage ditch</v>
          </cell>
          <cell r="F287" t="str">
            <v>m³</v>
          </cell>
          <cell r="G287">
            <v>1190</v>
          </cell>
          <cell r="H287">
            <v>163909</v>
          </cell>
          <cell r="I287">
            <v>195051710</v>
          </cell>
          <cell r="J287" t="str">
            <v>TS.4.14</v>
          </cell>
        </row>
        <row r="288">
          <cell r="B288" t="str">
            <v>H2-6.3</v>
          </cell>
          <cell r="E288" t="str">
            <v>Cement mortar plastering</v>
          </cell>
          <cell r="F288" t="str">
            <v>m²</v>
          </cell>
          <cell r="G288">
            <v>990</v>
          </cell>
          <cell r="H288">
            <v>12274</v>
          </cell>
          <cell r="I288">
            <v>12151260</v>
          </cell>
          <cell r="J288" t="str">
            <v>TS.4.14</v>
          </cell>
        </row>
        <row r="289">
          <cell r="B289" t="str">
            <v>H2-6.4</v>
          </cell>
          <cell r="E289" t="str">
            <v>Concrete, type C1</v>
          </cell>
          <cell r="F289" t="str">
            <v>m³</v>
          </cell>
          <cell r="G289">
            <v>9</v>
          </cell>
          <cell r="H289">
            <v>347458</v>
          </cell>
          <cell r="I289">
            <v>3127122</v>
          </cell>
          <cell r="J289" t="str">
            <v>TS.3.24</v>
          </cell>
        </row>
        <row r="290">
          <cell r="B290" t="str">
            <v>H2-6.5</v>
          </cell>
          <cell r="E290" t="str">
            <v>Concrete, type E</v>
          </cell>
          <cell r="F290" t="str">
            <v>m³</v>
          </cell>
          <cell r="G290">
            <v>4</v>
          </cell>
          <cell r="H290">
            <v>323505</v>
          </cell>
          <cell r="I290">
            <v>1294020</v>
          </cell>
          <cell r="J290" t="str">
            <v>TS.3.24</v>
          </cell>
        </row>
        <row r="291">
          <cell r="B291" t="str">
            <v>H2-6.6</v>
          </cell>
          <cell r="E291" t="str">
            <v>Reinforcing steel bar</v>
          </cell>
          <cell r="F291" t="str">
            <v>kg</v>
          </cell>
          <cell r="G291">
            <v>1160</v>
          </cell>
          <cell r="H291">
            <v>3554</v>
          </cell>
          <cell r="I291">
            <v>4122640</v>
          </cell>
          <cell r="J291" t="str">
            <v>TS.3.24</v>
          </cell>
        </row>
        <row r="292">
          <cell r="B292" t="str">
            <v>H2-6.7</v>
          </cell>
          <cell r="E292" t="str">
            <v>Formwork FW1</v>
          </cell>
          <cell r="F292" t="str">
            <v>m²</v>
          </cell>
          <cell r="G292">
            <v>470</v>
          </cell>
          <cell r="H292">
            <v>70833</v>
          </cell>
          <cell r="I292">
            <v>33291510</v>
          </cell>
          <cell r="J292" t="str">
            <v>TS.3.24</v>
          </cell>
        </row>
        <row r="293">
          <cell r="B293" t="str">
            <v>H2-6.8</v>
          </cell>
          <cell r="E293" t="str">
            <v>Weep hole, dia. 50 mm, including filter clotch L = 1.5 m</v>
          </cell>
          <cell r="F293" t="str">
            <v>nos</v>
          </cell>
          <cell r="G293">
            <v>240</v>
          </cell>
          <cell r="H293">
            <v>72163</v>
          </cell>
          <cell r="I293">
            <v>17319120</v>
          </cell>
          <cell r="J293" t="str">
            <v>TS.4.14</v>
          </cell>
        </row>
        <row r="294">
          <cell r="B294" t="str">
            <v>H2.7</v>
          </cell>
          <cell r="E294" t="str">
            <v>PAVEMENT (SUPERSTRUCTURE and APPROACH ROAD : CLASS II)</v>
          </cell>
        </row>
        <row r="295">
          <cell r="B295" t="str">
            <v>H2-7.1</v>
          </cell>
          <cell r="E295" t="str">
            <v>Sub-base course (class B)</v>
          </cell>
          <cell r="F295" t="str">
            <v>m³</v>
          </cell>
          <cell r="G295">
            <v>220</v>
          </cell>
          <cell r="H295">
            <v>108708</v>
          </cell>
          <cell r="I295">
            <v>23915760</v>
          </cell>
          <cell r="J295" t="str">
            <v>TS.7.09</v>
          </cell>
        </row>
        <row r="296">
          <cell r="B296" t="str">
            <v>H2-7.2</v>
          </cell>
          <cell r="E296" t="str">
            <v>Base course (class A)</v>
          </cell>
          <cell r="F296" t="str">
            <v>m³</v>
          </cell>
          <cell r="G296">
            <v>100</v>
          </cell>
          <cell r="H296">
            <v>115502</v>
          </cell>
          <cell r="I296">
            <v>11550200</v>
          </cell>
          <cell r="J296" t="str">
            <v>TS.7.09</v>
          </cell>
        </row>
        <row r="297">
          <cell r="B297" t="str">
            <v>H2-7.3</v>
          </cell>
          <cell r="E297" t="str">
            <v>Asphalt treatment base (A.T.B)</v>
          </cell>
          <cell r="F297" t="str">
            <v>ton</v>
          </cell>
          <cell r="G297">
            <v>150</v>
          </cell>
          <cell r="H297">
            <v>319328</v>
          </cell>
          <cell r="I297">
            <v>47899200</v>
          </cell>
          <cell r="J297" t="str">
            <v>TS.7.09</v>
          </cell>
        </row>
        <row r="298">
          <cell r="B298" t="str">
            <v>H2-7.4</v>
          </cell>
          <cell r="E298" t="str">
            <v>Bituminous prime coat</v>
          </cell>
          <cell r="F298" t="str">
            <v>liter</v>
          </cell>
          <cell r="G298">
            <v>1550</v>
          </cell>
          <cell r="H298">
            <v>3737</v>
          </cell>
          <cell r="I298">
            <v>5792350</v>
          </cell>
          <cell r="J298" t="str">
            <v>TS.7.09</v>
          </cell>
        </row>
        <row r="299">
          <cell r="B299" t="str">
            <v>H2-7.5</v>
          </cell>
          <cell r="E299" t="str">
            <v>Bituminous surface course 50 mm thick</v>
          </cell>
          <cell r="F299" t="str">
            <v>ton</v>
          </cell>
          <cell r="G299">
            <v>150</v>
          </cell>
          <cell r="H299">
            <v>322726</v>
          </cell>
          <cell r="I299">
            <v>48408900</v>
          </cell>
          <cell r="J299" t="str">
            <v>TS.7.09</v>
          </cell>
        </row>
        <row r="300">
          <cell r="B300" t="str">
            <v>H3</v>
          </cell>
          <cell r="E300" t="str">
            <v>PERKUBUNAN BRIDGE (P2)</v>
          </cell>
        </row>
        <row r="301">
          <cell r="B301" t="str">
            <v>H3.1</v>
          </cell>
          <cell r="E301" t="str">
            <v>EARTH WORK</v>
          </cell>
        </row>
        <row r="302">
          <cell r="B302" t="str">
            <v>H3-1.1</v>
          </cell>
          <cell r="E302" t="str">
            <v>Excavation (common)</v>
          </cell>
          <cell r="F302" t="str">
            <v>m³</v>
          </cell>
          <cell r="G302">
            <v>2990</v>
          </cell>
          <cell r="H302">
            <v>6921</v>
          </cell>
          <cell r="I302">
            <v>20693790</v>
          </cell>
          <cell r="J302" t="str">
            <v>TS.2.10</v>
          </cell>
        </row>
        <row r="303">
          <cell r="B303" t="str">
            <v>H3-1.2</v>
          </cell>
          <cell r="E303" t="str">
            <v>Embankment</v>
          </cell>
          <cell r="F303" t="str">
            <v>m³</v>
          </cell>
          <cell r="G303">
            <v>4720</v>
          </cell>
          <cell r="H303">
            <v>5574</v>
          </cell>
          <cell r="I303">
            <v>26309280</v>
          </cell>
          <cell r="J303" t="str">
            <v>TS.2.10</v>
          </cell>
        </row>
        <row r="304">
          <cell r="B304" t="str">
            <v>H3-1.3</v>
          </cell>
          <cell r="E304" t="str">
            <v>Backfill with selected soil</v>
          </cell>
          <cell r="F304" t="str">
            <v>m³</v>
          </cell>
          <cell r="G304">
            <v>830</v>
          </cell>
          <cell r="H304">
            <v>5530</v>
          </cell>
          <cell r="I304">
            <v>4589900</v>
          </cell>
          <cell r="J304" t="str">
            <v>TS.2.10</v>
          </cell>
        </row>
        <row r="305">
          <cell r="B305" t="str">
            <v>H3-1.4</v>
          </cell>
          <cell r="E305" t="str">
            <v>Solid sodding</v>
          </cell>
          <cell r="F305" t="str">
            <v>m²</v>
          </cell>
          <cell r="G305">
            <v>640</v>
          </cell>
          <cell r="H305">
            <v>6139</v>
          </cell>
          <cell r="I305">
            <v>3928960</v>
          </cell>
          <cell r="J305" t="str">
            <v>TS.4.14</v>
          </cell>
        </row>
        <row r="306">
          <cell r="B306" t="str">
            <v>H3-1.5</v>
          </cell>
          <cell r="E306" t="str">
            <v>Demolition and removal of existing structure</v>
          </cell>
          <cell r="F306" t="str">
            <v>ls</v>
          </cell>
          <cell r="G306">
            <v>1</v>
          </cell>
          <cell r="H306">
            <v>20156373</v>
          </cell>
          <cell r="I306">
            <v>20156373</v>
          </cell>
          <cell r="J306" t="str">
            <v>TS.2.10</v>
          </cell>
        </row>
        <row r="307">
          <cell r="B307" t="str">
            <v>H3.2</v>
          </cell>
          <cell r="E307" t="str">
            <v>PILE FOUNDATION WORKS for PIER and ABUTMENT</v>
          </cell>
        </row>
        <row r="308">
          <cell r="B308" t="str">
            <v>H3-2.1</v>
          </cell>
          <cell r="E308" t="str">
            <v>SP pile for test pile, dia. 400 mm</v>
          </cell>
          <cell r="F308" t="str">
            <v>m</v>
          </cell>
          <cell r="G308">
            <v>20</v>
          </cell>
          <cell r="H308">
            <v>366915</v>
          </cell>
          <cell r="I308">
            <v>7338300</v>
          </cell>
          <cell r="J308" t="str">
            <v>TS.5.07</v>
          </cell>
        </row>
        <row r="309">
          <cell r="B309" t="str">
            <v>H3-2.2</v>
          </cell>
          <cell r="E309" t="str">
            <v>PC pile for test pile, dia. 400 mm, type B</v>
          </cell>
          <cell r="F309" t="str">
            <v>m</v>
          </cell>
          <cell r="G309">
            <v>20</v>
          </cell>
          <cell r="H309">
            <v>142967</v>
          </cell>
          <cell r="I309">
            <v>2859340</v>
          </cell>
          <cell r="J309" t="str">
            <v>TS.5.07</v>
          </cell>
        </row>
        <row r="310">
          <cell r="B310" t="str">
            <v>H3-2.3</v>
          </cell>
          <cell r="E310" t="str">
            <v>Static load test for SP and PC pile</v>
          </cell>
          <cell r="F310" t="str">
            <v>nos</v>
          </cell>
          <cell r="G310">
            <v>1</v>
          </cell>
          <cell r="H310">
            <v>19983031</v>
          </cell>
          <cell r="I310">
            <v>19983031</v>
          </cell>
          <cell r="J310" t="str">
            <v>TS.5.07</v>
          </cell>
        </row>
        <row r="311">
          <cell r="B311" t="str">
            <v>H3-2.4</v>
          </cell>
          <cell r="E311" t="str">
            <v>Supply and driving of SP piles, dia. 400 mm</v>
          </cell>
          <cell r="F311" t="str">
            <v>m</v>
          </cell>
          <cell r="G311">
            <v>480</v>
          </cell>
          <cell r="H311">
            <v>366915</v>
          </cell>
          <cell r="I311">
            <v>176119200</v>
          </cell>
          <cell r="J311" t="str">
            <v>TS.5.07</v>
          </cell>
        </row>
        <row r="312">
          <cell r="B312" t="str">
            <v>H3-2.5</v>
          </cell>
          <cell r="E312" t="str">
            <v>Supply and driving of PC piles, dia. 400 mm, type B</v>
          </cell>
          <cell r="F312" t="str">
            <v>m</v>
          </cell>
          <cell r="G312">
            <v>1150</v>
          </cell>
          <cell r="H312">
            <v>142967</v>
          </cell>
          <cell r="I312">
            <v>164412050</v>
          </cell>
          <cell r="J312" t="str">
            <v>TS.5.07</v>
          </cell>
        </row>
        <row r="313">
          <cell r="B313" t="str">
            <v>H3-2.6</v>
          </cell>
          <cell r="E313" t="str">
            <v>Reinforcing steel bar</v>
          </cell>
          <cell r="F313" t="str">
            <v>kg</v>
          </cell>
          <cell r="G313">
            <v>9820</v>
          </cell>
          <cell r="H313">
            <v>3554</v>
          </cell>
          <cell r="I313">
            <v>34900280</v>
          </cell>
          <cell r="J313" t="str">
            <v>TS.3.24</v>
          </cell>
        </row>
        <row r="314">
          <cell r="B314" t="str">
            <v>H3-2.7</v>
          </cell>
          <cell r="E314" t="str">
            <v>Concrete, type C1</v>
          </cell>
          <cell r="F314" t="str">
            <v>m³</v>
          </cell>
          <cell r="G314">
            <v>30</v>
          </cell>
          <cell r="H314">
            <v>321554</v>
          </cell>
          <cell r="I314">
            <v>9646620</v>
          </cell>
          <cell r="J314" t="str">
            <v>TS.3.24</v>
          </cell>
        </row>
        <row r="315">
          <cell r="B315" t="str">
            <v>H3.3</v>
          </cell>
          <cell r="E315" t="str">
            <v>CONCRETE WORKS for PIER, ABUTMENT and APPROACH SLAB</v>
          </cell>
        </row>
        <row r="316">
          <cell r="B316" t="str">
            <v>H3-3.1</v>
          </cell>
          <cell r="E316" t="str">
            <v>Concrete, type C1</v>
          </cell>
          <cell r="F316" t="str">
            <v>m³</v>
          </cell>
          <cell r="G316">
            <v>480</v>
          </cell>
          <cell r="H316">
            <v>314524</v>
          </cell>
          <cell r="I316">
            <v>150971520</v>
          </cell>
          <cell r="J316" t="str">
            <v>TS.3.24</v>
          </cell>
        </row>
        <row r="317">
          <cell r="B317" t="str">
            <v>H3-3.2</v>
          </cell>
          <cell r="E317" t="str">
            <v>Concrete, type E</v>
          </cell>
          <cell r="F317" t="str">
            <v>m³</v>
          </cell>
          <cell r="G317">
            <v>22</v>
          </cell>
          <cell r="H317">
            <v>289443</v>
          </cell>
          <cell r="I317">
            <v>6367746</v>
          </cell>
          <cell r="J317" t="str">
            <v>TS.3.24</v>
          </cell>
        </row>
        <row r="318">
          <cell r="B318" t="str">
            <v>H3-3.3</v>
          </cell>
          <cell r="E318" t="str">
            <v>Reinforcing steel bar</v>
          </cell>
          <cell r="F318" t="str">
            <v>kg</v>
          </cell>
          <cell r="G318">
            <v>71600</v>
          </cell>
          <cell r="H318">
            <v>3554</v>
          </cell>
          <cell r="I318">
            <v>254466400</v>
          </cell>
          <cell r="J318" t="str">
            <v>TS.3.24</v>
          </cell>
        </row>
        <row r="319">
          <cell r="B319" t="str">
            <v>H3-3.4</v>
          </cell>
          <cell r="E319" t="str">
            <v>Formwork FW1</v>
          </cell>
          <cell r="F319" t="str">
            <v>m²</v>
          </cell>
          <cell r="G319">
            <v>350</v>
          </cell>
          <cell r="H319">
            <v>70833</v>
          </cell>
          <cell r="I319">
            <v>24791550</v>
          </cell>
          <cell r="J319" t="str">
            <v>TS.3.24</v>
          </cell>
        </row>
        <row r="320">
          <cell r="B320" t="str">
            <v>H3-3.5</v>
          </cell>
          <cell r="E320" t="str">
            <v>Formwork FW2</v>
          </cell>
          <cell r="F320" t="str">
            <v>m²</v>
          </cell>
          <cell r="G320">
            <v>410</v>
          </cell>
          <cell r="H320">
            <v>84938</v>
          </cell>
          <cell r="I320">
            <v>34824580</v>
          </cell>
          <cell r="J320" t="str">
            <v>TS.3.24</v>
          </cell>
        </row>
        <row r="321">
          <cell r="B321" t="str">
            <v>H3-3.6</v>
          </cell>
          <cell r="E321" t="str">
            <v>Rubble stone bedding</v>
          </cell>
          <cell r="F321" t="str">
            <v>m³</v>
          </cell>
          <cell r="G321">
            <v>46</v>
          </cell>
          <cell r="H321">
            <v>75157</v>
          </cell>
          <cell r="I321">
            <v>3457222</v>
          </cell>
          <cell r="J321" t="str">
            <v>TS.4.14</v>
          </cell>
        </row>
        <row r="322">
          <cell r="B322" t="str">
            <v>H3.4</v>
          </cell>
          <cell r="E322" t="str">
            <v>CONCRETE WORKS for SUPER STRUCTURE</v>
          </cell>
        </row>
        <row r="323">
          <cell r="B323" t="str">
            <v>H3-4.1</v>
          </cell>
          <cell r="E323" t="str">
            <v>Precast prestressed concrete beam including tensioning and erection</v>
          </cell>
          <cell r="F323" t="str">
            <v>ls</v>
          </cell>
          <cell r="G323">
            <v>1</v>
          </cell>
          <cell r="H323">
            <v>1208990874</v>
          </cell>
          <cell r="I323">
            <v>1208990874</v>
          </cell>
          <cell r="J323" t="str">
            <v>TS.8.07</v>
          </cell>
        </row>
        <row r="324">
          <cell r="B324" t="str">
            <v>H3-4.2</v>
          </cell>
          <cell r="E324" t="str">
            <v>Precats prestressed concrete diaphragm</v>
          </cell>
          <cell r="F324" t="str">
            <v>ls</v>
          </cell>
          <cell r="G324">
            <v>1</v>
          </cell>
          <cell r="H324">
            <v>32324938</v>
          </cell>
          <cell r="I324">
            <v>32324938</v>
          </cell>
          <cell r="J324" t="str">
            <v>TS.8.07</v>
          </cell>
        </row>
        <row r="325">
          <cell r="B325" t="str">
            <v>H3-4.3</v>
          </cell>
          <cell r="E325" t="str">
            <v>Prestreed concrete panal for slab</v>
          </cell>
          <cell r="F325" t="str">
            <v>ls</v>
          </cell>
          <cell r="G325">
            <v>1</v>
          </cell>
          <cell r="H325">
            <v>149788277</v>
          </cell>
          <cell r="I325">
            <v>149788277</v>
          </cell>
          <cell r="J325" t="str">
            <v>TS.8.07</v>
          </cell>
        </row>
        <row r="326">
          <cell r="B326" t="str">
            <v>H3-4.4</v>
          </cell>
          <cell r="E326" t="str">
            <v>Concrete, type B for slab</v>
          </cell>
          <cell r="F326" t="str">
            <v>m³</v>
          </cell>
          <cell r="G326">
            <v>220</v>
          </cell>
          <cell r="H326">
            <v>412196</v>
          </cell>
          <cell r="I326">
            <v>90683120</v>
          </cell>
          <cell r="J326" t="str">
            <v>TS.3.24</v>
          </cell>
        </row>
        <row r="327">
          <cell r="B327" t="str">
            <v>H3-4.5</v>
          </cell>
          <cell r="E327" t="str">
            <v>Reinforcing steel bar</v>
          </cell>
          <cell r="F327" t="str">
            <v>kg</v>
          </cell>
          <cell r="G327">
            <v>45500</v>
          </cell>
          <cell r="H327">
            <v>3554</v>
          </cell>
          <cell r="I327">
            <v>161707000</v>
          </cell>
          <cell r="J327" t="str">
            <v>TS.3.24</v>
          </cell>
        </row>
        <row r="328">
          <cell r="B328" t="str">
            <v>H3-4.6</v>
          </cell>
          <cell r="E328" t="str">
            <v>Formwork FW2</v>
          </cell>
          <cell r="F328" t="str">
            <v>m²</v>
          </cell>
          <cell r="G328">
            <v>450</v>
          </cell>
          <cell r="H328">
            <v>84938</v>
          </cell>
          <cell r="I328">
            <v>38222100</v>
          </cell>
          <cell r="J328" t="str">
            <v>TS.3.24</v>
          </cell>
        </row>
        <row r="329">
          <cell r="B329" t="str">
            <v>H3.5</v>
          </cell>
          <cell r="E329" t="str">
            <v>MISCELLANEOUS WORKS</v>
          </cell>
        </row>
        <row r="330">
          <cell r="B330" t="str">
            <v>H3-5.1</v>
          </cell>
          <cell r="E330" t="str">
            <v>Expansion joint steel profile (75 mm x 75 mm x 6 mm)</v>
          </cell>
          <cell r="F330" t="str">
            <v>m</v>
          </cell>
          <cell r="G330">
            <v>32</v>
          </cell>
          <cell r="H330">
            <v>79130</v>
          </cell>
          <cell r="I330">
            <v>2532160</v>
          </cell>
          <cell r="J330" t="str">
            <v>TS.6.09</v>
          </cell>
        </row>
        <row r="331">
          <cell r="B331" t="str">
            <v>H3-5.2</v>
          </cell>
          <cell r="E331" t="str">
            <v>Elastomeric bearing pad for abutment 406 mm x 280 mm x 67 mm</v>
          </cell>
          <cell r="F331" t="str">
            <v>nos</v>
          </cell>
          <cell r="G331">
            <v>11</v>
          </cell>
          <cell r="H331">
            <v>739517</v>
          </cell>
          <cell r="I331">
            <v>8134687</v>
          </cell>
          <cell r="J331" t="str">
            <v>TS.8.07</v>
          </cell>
        </row>
        <row r="332">
          <cell r="B332" t="str">
            <v>H3-5.3</v>
          </cell>
          <cell r="E332" t="str">
            <v>Elastomeric bearing pad for pier 480 mm x 300 mm x 67 mm</v>
          </cell>
          <cell r="F332" t="str">
            <v>nos</v>
          </cell>
          <cell r="G332">
            <v>24</v>
          </cell>
          <cell r="H332">
            <v>946965</v>
          </cell>
          <cell r="I332">
            <v>22727160</v>
          </cell>
          <cell r="J332" t="str">
            <v>TS.8.07</v>
          </cell>
        </row>
        <row r="333">
          <cell r="B333" t="str">
            <v>H3-5.4</v>
          </cell>
          <cell r="E333" t="str">
            <v>Galvanized pipe drain dia. 100 mm</v>
          </cell>
          <cell r="F333" t="str">
            <v>m</v>
          </cell>
          <cell r="G333">
            <v>81</v>
          </cell>
          <cell r="H333">
            <v>83894</v>
          </cell>
          <cell r="I333">
            <v>6795414</v>
          </cell>
          <cell r="J333" t="str">
            <v>TS.8.07</v>
          </cell>
        </row>
        <row r="334">
          <cell r="B334" t="str">
            <v>H3-5.5</v>
          </cell>
          <cell r="E334" t="str">
            <v>Handrail, galvanized steel pipe</v>
          </cell>
          <cell r="F334" t="str">
            <v>kg</v>
          </cell>
          <cell r="G334">
            <v>5220</v>
          </cell>
          <cell r="H334">
            <v>6963</v>
          </cell>
          <cell r="I334">
            <v>36346860</v>
          </cell>
          <cell r="J334" t="str">
            <v>TS.6.09</v>
          </cell>
        </row>
        <row r="335">
          <cell r="B335" t="str">
            <v>H3-5.6</v>
          </cell>
          <cell r="E335" t="str">
            <v>Concrete, type C1 for handrail post, curb and footpass</v>
          </cell>
          <cell r="F335" t="str">
            <v>m³</v>
          </cell>
          <cell r="G335">
            <v>82</v>
          </cell>
          <cell r="H335">
            <v>314514</v>
          </cell>
          <cell r="I335">
            <v>25790148</v>
          </cell>
          <cell r="J335" t="str">
            <v>TS.3.24</v>
          </cell>
        </row>
        <row r="336">
          <cell r="B336" t="str">
            <v>H3-5.7</v>
          </cell>
          <cell r="E336" t="str">
            <v>Formwork FW1</v>
          </cell>
          <cell r="F336" t="str">
            <v>m²</v>
          </cell>
          <cell r="G336">
            <v>355</v>
          </cell>
          <cell r="H336">
            <v>70833</v>
          </cell>
          <cell r="I336">
            <v>25145715</v>
          </cell>
          <cell r="J336" t="str">
            <v>TS.3.24</v>
          </cell>
        </row>
        <row r="337">
          <cell r="B337" t="str">
            <v>H3-5.8</v>
          </cell>
          <cell r="E337" t="str">
            <v>Name plate</v>
          </cell>
          <cell r="F337" t="str">
            <v>nos</v>
          </cell>
          <cell r="G337">
            <v>2</v>
          </cell>
          <cell r="H337">
            <v>999152</v>
          </cell>
          <cell r="I337">
            <v>1998304</v>
          </cell>
          <cell r="J337" t="str">
            <v>TS.8.07</v>
          </cell>
        </row>
        <row r="338">
          <cell r="B338" t="str">
            <v>H3.6</v>
          </cell>
          <cell r="E338" t="str">
            <v>DRAINAGE DITCH and RETAINING WALL for APPROCH ROAD</v>
          </cell>
        </row>
        <row r="339">
          <cell r="B339" t="str">
            <v>H3-6.1</v>
          </cell>
          <cell r="E339" t="str">
            <v>Backfill with gravel</v>
          </cell>
          <cell r="F339" t="str">
            <v>m³</v>
          </cell>
          <cell r="G339">
            <v>240</v>
          </cell>
          <cell r="H339">
            <v>77757</v>
          </cell>
          <cell r="I339">
            <v>18661680</v>
          </cell>
          <cell r="J339" t="str">
            <v>TS.4.14</v>
          </cell>
        </row>
        <row r="340">
          <cell r="B340" t="str">
            <v>H3-6.2</v>
          </cell>
          <cell r="E340" t="str">
            <v>Wet stone masonry (1:4) for drainage ditch</v>
          </cell>
          <cell r="F340" t="str">
            <v>m³</v>
          </cell>
          <cell r="G340">
            <v>500</v>
          </cell>
          <cell r="H340">
            <v>163909</v>
          </cell>
          <cell r="I340">
            <v>81954500</v>
          </cell>
          <cell r="J340" t="str">
            <v>TS.4.14</v>
          </cell>
        </row>
        <row r="341">
          <cell r="B341" t="str">
            <v>H3-6.3</v>
          </cell>
          <cell r="E341" t="str">
            <v>Cement mortar plastering</v>
          </cell>
          <cell r="F341" t="str">
            <v>m²</v>
          </cell>
          <cell r="G341">
            <v>760</v>
          </cell>
          <cell r="H341">
            <v>12274</v>
          </cell>
          <cell r="I341">
            <v>9328240</v>
          </cell>
          <cell r="J341" t="str">
            <v>TS.4.14</v>
          </cell>
        </row>
        <row r="342">
          <cell r="B342" t="str">
            <v>H3-6.4</v>
          </cell>
          <cell r="E342" t="str">
            <v>Concrete, type C1</v>
          </cell>
          <cell r="F342" t="str">
            <v>m³</v>
          </cell>
          <cell r="G342">
            <v>7</v>
          </cell>
          <cell r="H342">
            <v>358031</v>
          </cell>
          <cell r="I342">
            <v>2506217</v>
          </cell>
          <cell r="J342" t="str">
            <v>TS.3.24</v>
          </cell>
        </row>
        <row r="343">
          <cell r="B343" t="str">
            <v>H3-6.5</v>
          </cell>
          <cell r="E343" t="str">
            <v>Concrete, type E</v>
          </cell>
          <cell r="F343" t="str">
            <v>m³</v>
          </cell>
          <cell r="G343">
            <v>5</v>
          </cell>
          <cell r="H343">
            <v>315179</v>
          </cell>
          <cell r="I343">
            <v>1575895</v>
          </cell>
          <cell r="J343" t="str">
            <v>TS.3.24</v>
          </cell>
        </row>
        <row r="344">
          <cell r="B344" t="str">
            <v>H3-6.6</v>
          </cell>
          <cell r="E344" t="str">
            <v>Reinforcing steel bar</v>
          </cell>
          <cell r="F344" t="str">
            <v>kg</v>
          </cell>
          <cell r="G344">
            <v>910</v>
          </cell>
          <cell r="H344">
            <v>3554</v>
          </cell>
          <cell r="I344">
            <v>3234140</v>
          </cell>
          <cell r="J344" t="str">
            <v>TS.3.24</v>
          </cell>
        </row>
        <row r="345">
          <cell r="B345" t="str">
            <v>H3-6.7</v>
          </cell>
          <cell r="E345" t="str">
            <v>Formwork FW1</v>
          </cell>
          <cell r="F345" t="str">
            <v>m²</v>
          </cell>
          <cell r="G345">
            <v>280</v>
          </cell>
          <cell r="H345">
            <v>70833</v>
          </cell>
          <cell r="I345">
            <v>19833240</v>
          </cell>
          <cell r="J345" t="str">
            <v>TS.3.24</v>
          </cell>
        </row>
        <row r="346">
          <cell r="B346" t="str">
            <v>H3-6.8</v>
          </cell>
          <cell r="E346" t="str">
            <v>Weep hole, dia. 50 mm, including filter clotch</v>
          </cell>
          <cell r="F346" t="str">
            <v>nos</v>
          </cell>
          <cell r="G346">
            <v>190</v>
          </cell>
          <cell r="H346">
            <v>72163</v>
          </cell>
          <cell r="I346">
            <v>13710970</v>
          </cell>
          <cell r="J346" t="str">
            <v>TS.4.14</v>
          </cell>
        </row>
        <row r="347">
          <cell r="B347" t="str">
            <v>H3.7</v>
          </cell>
          <cell r="E347" t="str">
            <v>PAVEMENT (SUPER STRUCTURE and APPROACH ROAD : CLASS II)</v>
          </cell>
        </row>
        <row r="348">
          <cell r="B348" t="str">
            <v>H3-7.1</v>
          </cell>
          <cell r="E348" t="str">
            <v>Sub-base course (class B)</v>
          </cell>
          <cell r="F348" t="str">
            <v>m³</v>
          </cell>
          <cell r="G348">
            <v>290</v>
          </cell>
          <cell r="H348">
            <v>108708</v>
          </cell>
          <cell r="I348">
            <v>31525320</v>
          </cell>
          <cell r="J348" t="str">
            <v>TS.7.09</v>
          </cell>
        </row>
        <row r="349">
          <cell r="B349" t="str">
            <v>H3-7.2</v>
          </cell>
          <cell r="E349" t="str">
            <v>Base course (class A)</v>
          </cell>
          <cell r="F349" t="str">
            <v>m³</v>
          </cell>
          <cell r="G349">
            <v>140</v>
          </cell>
          <cell r="H349">
            <v>115502</v>
          </cell>
          <cell r="I349">
            <v>16170280</v>
          </cell>
          <cell r="J349" t="str">
            <v>TS.7.09</v>
          </cell>
        </row>
        <row r="350">
          <cell r="B350" t="str">
            <v>H3-7.3</v>
          </cell>
          <cell r="E350" t="str">
            <v>Asphalt treatment base (A.T.B)</v>
          </cell>
          <cell r="F350" t="str">
            <v>ton</v>
          </cell>
          <cell r="G350">
            <v>190</v>
          </cell>
          <cell r="H350">
            <v>319328</v>
          </cell>
          <cell r="I350">
            <v>60672320</v>
          </cell>
          <cell r="J350" t="str">
            <v>TS.7.09</v>
          </cell>
        </row>
        <row r="351">
          <cell r="B351" t="str">
            <v>H3-7.4</v>
          </cell>
          <cell r="E351" t="str">
            <v>Bituminous prime coat</v>
          </cell>
          <cell r="F351" t="str">
            <v>liter</v>
          </cell>
          <cell r="G351">
            <v>2000</v>
          </cell>
          <cell r="H351">
            <v>3737</v>
          </cell>
          <cell r="I351">
            <v>7474000</v>
          </cell>
          <cell r="J351" t="str">
            <v>TS.7.09</v>
          </cell>
        </row>
        <row r="352">
          <cell r="B352" t="str">
            <v>H3-7.5</v>
          </cell>
          <cell r="E352" t="str">
            <v>Bituminous surface course 50 mm thick</v>
          </cell>
          <cell r="F352" t="str">
            <v>ton</v>
          </cell>
          <cell r="G352">
            <v>190</v>
          </cell>
          <cell r="H352">
            <v>322726</v>
          </cell>
          <cell r="I352">
            <v>61317940</v>
          </cell>
          <cell r="J352" t="str">
            <v>TS.7.09</v>
          </cell>
        </row>
        <row r="353">
          <cell r="B353" t="str">
            <v>H4</v>
          </cell>
          <cell r="E353" t="str">
            <v>TITI GANTUNG BRIDGE (P3)</v>
          </cell>
        </row>
        <row r="354">
          <cell r="B354" t="str">
            <v>H4.1</v>
          </cell>
          <cell r="E354" t="str">
            <v>EARTH WORK</v>
          </cell>
        </row>
        <row r="355">
          <cell r="B355" t="str">
            <v>H4-1.1</v>
          </cell>
          <cell r="E355" t="str">
            <v>Excavation (common)</v>
          </cell>
          <cell r="F355" t="str">
            <v>m³</v>
          </cell>
          <cell r="G355">
            <v>2940</v>
          </cell>
          <cell r="H355">
            <v>6921</v>
          </cell>
          <cell r="I355">
            <v>20347740</v>
          </cell>
          <cell r="J355" t="str">
            <v>TS.2.10</v>
          </cell>
        </row>
        <row r="356">
          <cell r="B356" t="str">
            <v>H4-1.2</v>
          </cell>
          <cell r="E356" t="str">
            <v>Embankment</v>
          </cell>
          <cell r="F356" t="str">
            <v>m³</v>
          </cell>
          <cell r="G356">
            <v>2980</v>
          </cell>
          <cell r="H356">
            <v>5574</v>
          </cell>
          <cell r="I356">
            <v>16610520</v>
          </cell>
          <cell r="J356" t="str">
            <v>TS.2.10</v>
          </cell>
        </row>
        <row r="357">
          <cell r="B357" t="str">
            <v>H4-1.3</v>
          </cell>
          <cell r="E357" t="str">
            <v>Backfill with selected soil</v>
          </cell>
          <cell r="F357" t="str">
            <v>m³</v>
          </cell>
          <cell r="G357">
            <v>970</v>
          </cell>
          <cell r="H357">
            <v>5530</v>
          </cell>
          <cell r="I357">
            <v>5364100</v>
          </cell>
          <cell r="J357" t="str">
            <v>TS.2.10</v>
          </cell>
        </row>
        <row r="358">
          <cell r="B358" t="str">
            <v>H4-1.4</v>
          </cell>
          <cell r="E358" t="str">
            <v>Solid sodding</v>
          </cell>
          <cell r="F358" t="str">
            <v>m²</v>
          </cell>
          <cell r="G358">
            <v>300</v>
          </cell>
          <cell r="H358">
            <v>6139</v>
          </cell>
          <cell r="I358">
            <v>1841700</v>
          </cell>
          <cell r="J358" t="str">
            <v>TS.4.14</v>
          </cell>
        </row>
        <row r="359">
          <cell r="B359" t="str">
            <v>H4-1.5</v>
          </cell>
          <cell r="E359" t="str">
            <v>Demolition and removal of existing structure</v>
          </cell>
          <cell r="F359" t="str">
            <v>ls</v>
          </cell>
          <cell r="G359">
            <v>1</v>
          </cell>
          <cell r="H359">
            <v>20156373</v>
          </cell>
          <cell r="I359">
            <v>20156373</v>
          </cell>
          <cell r="J359" t="str">
            <v>TS.2.10</v>
          </cell>
        </row>
        <row r="360">
          <cell r="B360" t="str">
            <v>H4.2</v>
          </cell>
          <cell r="E360" t="str">
            <v>PILE FOUNDATION WORKS for PIER and ABUTMENT</v>
          </cell>
        </row>
        <row r="361">
          <cell r="B361" t="str">
            <v>H4-2.1</v>
          </cell>
          <cell r="E361" t="str">
            <v>SP pile for test pile, dia. 400 mm</v>
          </cell>
          <cell r="F361" t="str">
            <v>m</v>
          </cell>
          <cell r="G361">
            <v>28</v>
          </cell>
          <cell r="H361">
            <v>366915</v>
          </cell>
          <cell r="I361">
            <v>10273620</v>
          </cell>
          <cell r="J361" t="str">
            <v>TS.5.07</v>
          </cell>
        </row>
        <row r="362">
          <cell r="B362" t="str">
            <v>H4-2.2</v>
          </cell>
          <cell r="E362" t="str">
            <v>Static load test for SP and PC pile</v>
          </cell>
          <cell r="F362" t="str">
            <v>nos</v>
          </cell>
          <cell r="G362">
            <v>1</v>
          </cell>
          <cell r="H362">
            <v>19983031</v>
          </cell>
          <cell r="I362">
            <v>19983031</v>
          </cell>
          <cell r="J362" t="str">
            <v>TS.5.07</v>
          </cell>
        </row>
        <row r="363">
          <cell r="B363" t="str">
            <v>H4-2.3</v>
          </cell>
          <cell r="E363" t="str">
            <v>Supply and driving of SP piles, dia. 400 mm</v>
          </cell>
          <cell r="F363" t="str">
            <v>m</v>
          </cell>
          <cell r="G363">
            <v>1880</v>
          </cell>
          <cell r="H363">
            <v>366915</v>
          </cell>
          <cell r="I363">
            <v>689800200</v>
          </cell>
          <cell r="J363" t="str">
            <v>TS.5.07</v>
          </cell>
        </row>
        <row r="364">
          <cell r="B364" t="str">
            <v>H4-2.4</v>
          </cell>
          <cell r="E364" t="str">
            <v>Reinforcing steel bar</v>
          </cell>
          <cell r="F364" t="str">
            <v>kg</v>
          </cell>
          <cell r="G364">
            <v>20900</v>
          </cell>
          <cell r="H364">
            <v>3554</v>
          </cell>
          <cell r="I364">
            <v>74278600</v>
          </cell>
          <cell r="J364" t="str">
            <v>TS.3.24</v>
          </cell>
        </row>
        <row r="365">
          <cell r="B365" t="str">
            <v>H4-2.5</v>
          </cell>
          <cell r="E365" t="str">
            <v>Concrete, type C1</v>
          </cell>
          <cell r="F365" t="str">
            <v>m³</v>
          </cell>
          <cell r="G365">
            <v>82</v>
          </cell>
          <cell r="H365">
            <v>314514</v>
          </cell>
          <cell r="I365">
            <v>25790148</v>
          </cell>
          <cell r="J365" t="str">
            <v>TS.3.24</v>
          </cell>
        </row>
        <row r="366">
          <cell r="B366" t="str">
            <v>H4.3</v>
          </cell>
          <cell r="E366" t="str">
            <v>CONCRETE WORKS for PIER, ABUTMENT and APPROACH SLAB</v>
          </cell>
        </row>
        <row r="367">
          <cell r="B367" t="str">
            <v>H4-3.1</v>
          </cell>
          <cell r="E367" t="str">
            <v>Concrete, type C1</v>
          </cell>
          <cell r="F367" t="str">
            <v>m³</v>
          </cell>
          <cell r="G367">
            <v>360</v>
          </cell>
          <cell r="H367">
            <v>314524</v>
          </cell>
          <cell r="I367">
            <v>113228640</v>
          </cell>
          <cell r="J367" t="str">
            <v>TS.3.24</v>
          </cell>
        </row>
        <row r="368">
          <cell r="B368" t="str">
            <v>H4-3.2</v>
          </cell>
          <cell r="E368" t="str">
            <v>Concrete, type E</v>
          </cell>
          <cell r="F368" t="str">
            <v>m³</v>
          </cell>
          <cell r="G368">
            <v>15</v>
          </cell>
          <cell r="H368">
            <v>292976</v>
          </cell>
          <cell r="I368">
            <v>4394640</v>
          </cell>
          <cell r="J368" t="str">
            <v>TS.3.24</v>
          </cell>
        </row>
        <row r="369">
          <cell r="B369" t="str">
            <v>H4-3.3</v>
          </cell>
          <cell r="E369" t="str">
            <v>Reinforcing steel bar</v>
          </cell>
          <cell r="F369" t="str">
            <v>kg</v>
          </cell>
          <cell r="G369">
            <v>52100</v>
          </cell>
          <cell r="H369">
            <v>3554</v>
          </cell>
          <cell r="I369">
            <v>185163400</v>
          </cell>
          <cell r="J369" t="str">
            <v>TS.3.24</v>
          </cell>
        </row>
        <row r="370">
          <cell r="B370" t="str">
            <v>H4-3.4</v>
          </cell>
          <cell r="E370" t="str">
            <v>Formwork FW1</v>
          </cell>
          <cell r="F370" t="str">
            <v>m²</v>
          </cell>
          <cell r="G370">
            <v>250</v>
          </cell>
          <cell r="H370">
            <v>70833</v>
          </cell>
          <cell r="I370">
            <v>17708250</v>
          </cell>
          <cell r="J370" t="str">
            <v>TS.3.24</v>
          </cell>
        </row>
        <row r="371">
          <cell r="B371" t="str">
            <v>H4-3.5</v>
          </cell>
          <cell r="E371" t="str">
            <v>Formwork FW2</v>
          </cell>
          <cell r="F371" t="str">
            <v>m²</v>
          </cell>
          <cell r="G371">
            <v>330</v>
          </cell>
          <cell r="H371">
            <v>84938</v>
          </cell>
          <cell r="I371">
            <v>28029540</v>
          </cell>
          <cell r="J371" t="str">
            <v>TS.3.24</v>
          </cell>
        </row>
        <row r="372">
          <cell r="B372" t="str">
            <v>H4-3.6</v>
          </cell>
          <cell r="E372" t="str">
            <v>Rubble stone bedding</v>
          </cell>
          <cell r="F372" t="str">
            <v>m³</v>
          </cell>
          <cell r="G372">
            <v>20</v>
          </cell>
          <cell r="H372">
            <v>75157</v>
          </cell>
          <cell r="I372">
            <v>1503140</v>
          </cell>
          <cell r="J372" t="str">
            <v>TS.4.14</v>
          </cell>
        </row>
        <row r="373">
          <cell r="B373" t="str">
            <v>H4.4</v>
          </cell>
          <cell r="E373" t="str">
            <v>CONCRETE WORKS for SUPER STRUCTURE</v>
          </cell>
        </row>
        <row r="374">
          <cell r="B374" t="str">
            <v>H4-4.1</v>
          </cell>
          <cell r="E374" t="str">
            <v>Precast prestressed concrete beam including tensioning and erection</v>
          </cell>
          <cell r="F374" t="str">
            <v>ls</v>
          </cell>
          <cell r="G374">
            <v>1</v>
          </cell>
          <cell r="H374">
            <v>727392159</v>
          </cell>
          <cell r="I374">
            <v>727392159</v>
          </cell>
          <cell r="J374" t="str">
            <v>TS.8.07</v>
          </cell>
        </row>
        <row r="375">
          <cell r="B375" t="str">
            <v>H4-4.2</v>
          </cell>
          <cell r="E375" t="str">
            <v>Precats prestressed concrete diaphragm</v>
          </cell>
          <cell r="F375" t="str">
            <v>ls</v>
          </cell>
          <cell r="G375">
            <v>1</v>
          </cell>
          <cell r="H375">
            <v>22532906</v>
          </cell>
          <cell r="I375">
            <v>22532906</v>
          </cell>
          <cell r="J375" t="str">
            <v>TS.8.07</v>
          </cell>
        </row>
        <row r="376">
          <cell r="B376" t="str">
            <v>H4-4.3</v>
          </cell>
          <cell r="E376" t="str">
            <v>Prestreed concrete panel for slab</v>
          </cell>
          <cell r="F376" t="str">
            <v>ls</v>
          </cell>
          <cell r="G376">
            <v>1</v>
          </cell>
          <cell r="H376">
            <v>88474521</v>
          </cell>
          <cell r="I376">
            <v>88474521</v>
          </cell>
          <cell r="J376" t="str">
            <v>TS.8.07</v>
          </cell>
        </row>
        <row r="377">
          <cell r="B377" t="str">
            <v>H4-4.4</v>
          </cell>
          <cell r="E377" t="str">
            <v>Concrete, type B for slab</v>
          </cell>
          <cell r="F377" t="str">
            <v>m³</v>
          </cell>
          <cell r="G377">
            <v>120</v>
          </cell>
          <cell r="H377">
            <v>413457</v>
          </cell>
          <cell r="I377">
            <v>49614840</v>
          </cell>
          <cell r="J377" t="str">
            <v>TS.3.24</v>
          </cell>
        </row>
        <row r="378">
          <cell r="B378" t="str">
            <v>H4-4.5</v>
          </cell>
          <cell r="E378" t="str">
            <v>Reinforcing steel bar</v>
          </cell>
          <cell r="F378" t="str">
            <v>kg</v>
          </cell>
          <cell r="G378">
            <v>25300</v>
          </cell>
          <cell r="H378">
            <v>3554</v>
          </cell>
          <cell r="I378">
            <v>89916200</v>
          </cell>
          <cell r="J378" t="str">
            <v>TS.3.24</v>
          </cell>
        </row>
        <row r="379">
          <cell r="B379" t="str">
            <v>H4-4.6</v>
          </cell>
          <cell r="E379" t="str">
            <v>Formwork FW2</v>
          </cell>
          <cell r="F379" t="str">
            <v>m²</v>
          </cell>
          <cell r="G379">
            <v>250</v>
          </cell>
          <cell r="H379">
            <v>84938</v>
          </cell>
          <cell r="I379">
            <v>21234500</v>
          </cell>
          <cell r="J379" t="str">
            <v>TS.3.24</v>
          </cell>
        </row>
        <row r="380">
          <cell r="B380" t="str">
            <v>H4.5</v>
          </cell>
          <cell r="E380" t="str">
            <v>MISCELLANEOUS WORKS</v>
          </cell>
        </row>
        <row r="381">
          <cell r="B381" t="str">
            <v>H4-5.1</v>
          </cell>
          <cell r="E381" t="str">
            <v>Expansion joint steel profile (75 mm x 75 mm x 6 mm)</v>
          </cell>
          <cell r="F381" t="str">
            <v>m</v>
          </cell>
          <cell r="G381">
            <v>24</v>
          </cell>
          <cell r="H381">
            <v>79130</v>
          </cell>
          <cell r="I381">
            <v>1899120</v>
          </cell>
          <cell r="J381" t="str">
            <v>TS.6.09</v>
          </cell>
        </row>
        <row r="382">
          <cell r="B382" t="str">
            <v>H4-5.2</v>
          </cell>
          <cell r="E382" t="str">
            <v>Elastomeric bearing pad for abutment 406 mm x 280 mm x 67 mm</v>
          </cell>
          <cell r="F382" t="str">
            <v>nos</v>
          </cell>
          <cell r="G382">
            <v>12</v>
          </cell>
          <cell r="H382">
            <v>739517</v>
          </cell>
          <cell r="I382">
            <v>8874204</v>
          </cell>
          <cell r="J382" t="str">
            <v>TS.8.07</v>
          </cell>
        </row>
        <row r="383">
          <cell r="B383" t="str">
            <v>H4-5.3</v>
          </cell>
          <cell r="E383" t="str">
            <v>Elastomeric bearing pad for pier 480 mm x 300 mm x 67 mm</v>
          </cell>
          <cell r="F383" t="str">
            <v>nos</v>
          </cell>
          <cell r="G383">
            <v>12</v>
          </cell>
          <cell r="H383">
            <v>946965</v>
          </cell>
          <cell r="I383">
            <v>11363580</v>
          </cell>
          <cell r="J383" t="str">
            <v>TS.8.07</v>
          </cell>
        </row>
        <row r="384">
          <cell r="B384" t="str">
            <v>H4-5.4</v>
          </cell>
          <cell r="E384" t="str">
            <v>Galvanized pipe drain dia. 100 mm</v>
          </cell>
          <cell r="F384" t="str">
            <v>m</v>
          </cell>
          <cell r="G384">
            <v>46</v>
          </cell>
          <cell r="H384">
            <v>83894</v>
          </cell>
          <cell r="I384">
            <v>3859124</v>
          </cell>
          <cell r="J384" t="str">
            <v>TS.8.07</v>
          </cell>
        </row>
        <row r="385">
          <cell r="B385" t="str">
            <v>H4-5.5</v>
          </cell>
          <cell r="E385" t="str">
            <v>Handrail, galvanized steel pipe</v>
          </cell>
          <cell r="F385" t="str">
            <v>kg</v>
          </cell>
          <cell r="G385">
            <v>2890</v>
          </cell>
          <cell r="H385">
            <v>6963</v>
          </cell>
          <cell r="I385">
            <v>20123070</v>
          </cell>
          <cell r="J385" t="str">
            <v>TS.6.09</v>
          </cell>
        </row>
        <row r="386">
          <cell r="B386" t="str">
            <v>H4-5.6</v>
          </cell>
          <cell r="E386" t="str">
            <v>Concrete, type C1 for handrail post, curb and footpass</v>
          </cell>
          <cell r="F386" t="str">
            <v>m³</v>
          </cell>
          <cell r="G386">
            <v>59</v>
          </cell>
          <cell r="H386">
            <v>316097</v>
          </cell>
          <cell r="I386">
            <v>18649723</v>
          </cell>
          <cell r="J386" t="str">
            <v>TS.3.24</v>
          </cell>
        </row>
        <row r="387">
          <cell r="B387" t="str">
            <v>H4-5.7</v>
          </cell>
          <cell r="E387" t="str">
            <v>Formwork FW1</v>
          </cell>
          <cell r="F387" t="str">
            <v>m²</v>
          </cell>
          <cell r="G387">
            <v>200</v>
          </cell>
          <cell r="H387">
            <v>70833</v>
          </cell>
          <cell r="I387">
            <v>14166600</v>
          </cell>
          <cell r="J387" t="str">
            <v>TS.3.24</v>
          </cell>
        </row>
        <row r="388">
          <cell r="B388" t="str">
            <v>H4-5.8</v>
          </cell>
          <cell r="E388" t="str">
            <v>Name plate</v>
          </cell>
          <cell r="F388" t="str">
            <v>nos</v>
          </cell>
          <cell r="G388">
            <v>2</v>
          </cell>
          <cell r="H388">
            <v>999152</v>
          </cell>
          <cell r="I388">
            <v>1998304</v>
          </cell>
          <cell r="J388" t="str">
            <v>TS.8.07</v>
          </cell>
        </row>
        <row r="389">
          <cell r="B389" t="str">
            <v>H4.6</v>
          </cell>
          <cell r="E389" t="str">
            <v>DRAINAGE DITCH and RETAINING WALL for APPROCH ROAD</v>
          </cell>
        </row>
        <row r="390">
          <cell r="B390" t="str">
            <v>H4-6.1</v>
          </cell>
          <cell r="E390" t="str">
            <v>Backfill with gravel</v>
          </cell>
          <cell r="F390" t="str">
            <v>m³</v>
          </cell>
          <cell r="G390">
            <v>340</v>
          </cell>
          <cell r="H390">
            <v>77757</v>
          </cell>
          <cell r="I390">
            <v>26437380</v>
          </cell>
          <cell r="J390" t="str">
            <v>TS.4.14</v>
          </cell>
        </row>
        <row r="391">
          <cell r="B391" t="str">
            <v>H4-6.2</v>
          </cell>
          <cell r="E391" t="str">
            <v>Wet stone masonry (1:4) for drainage ditch</v>
          </cell>
          <cell r="F391" t="str">
            <v>m³</v>
          </cell>
          <cell r="G391">
            <v>460</v>
          </cell>
          <cell r="H391">
            <v>163909</v>
          </cell>
          <cell r="I391">
            <v>75398140</v>
          </cell>
          <cell r="J391" t="str">
            <v>TS.4.14</v>
          </cell>
        </row>
        <row r="392">
          <cell r="B392" t="str">
            <v>H4-6.3</v>
          </cell>
          <cell r="E392" t="str">
            <v>Cement mortar plastering</v>
          </cell>
          <cell r="F392" t="str">
            <v>m²</v>
          </cell>
          <cell r="G392">
            <v>570</v>
          </cell>
          <cell r="H392">
            <v>12274</v>
          </cell>
          <cell r="I392">
            <v>6996180</v>
          </cell>
          <cell r="J392" t="str">
            <v>TS.4.14</v>
          </cell>
        </row>
        <row r="393">
          <cell r="B393" t="str">
            <v>H4-6.4</v>
          </cell>
          <cell r="E393" t="str">
            <v>Concrete, type C1</v>
          </cell>
          <cell r="F393" t="str">
            <v>m³</v>
          </cell>
          <cell r="G393">
            <v>5</v>
          </cell>
          <cell r="H393">
            <v>377062</v>
          </cell>
          <cell r="I393">
            <v>1885310</v>
          </cell>
          <cell r="J393" t="str">
            <v>TS.3.24</v>
          </cell>
        </row>
        <row r="394">
          <cell r="B394" t="str">
            <v>H4-6.5</v>
          </cell>
          <cell r="E394" t="str">
            <v>Concrete, type E</v>
          </cell>
          <cell r="F394" t="str">
            <v>m³</v>
          </cell>
          <cell r="G394">
            <v>4</v>
          </cell>
          <cell r="H394">
            <v>323505</v>
          </cell>
          <cell r="I394">
            <v>1294020</v>
          </cell>
          <cell r="J394" t="str">
            <v>TS.3.24</v>
          </cell>
        </row>
        <row r="395">
          <cell r="B395" t="str">
            <v>H4-6.6</v>
          </cell>
          <cell r="E395" t="str">
            <v>Reinforcing steel bar</v>
          </cell>
          <cell r="F395" t="str">
            <v>kg</v>
          </cell>
          <cell r="G395">
            <v>640</v>
          </cell>
          <cell r="H395">
            <v>3554</v>
          </cell>
          <cell r="I395">
            <v>2274560</v>
          </cell>
          <cell r="J395" t="str">
            <v>TS.3.24</v>
          </cell>
        </row>
        <row r="396">
          <cell r="B396" t="str">
            <v>H4-6.7</v>
          </cell>
          <cell r="E396" t="str">
            <v>Formwork FW1</v>
          </cell>
          <cell r="F396" t="str">
            <v>m²</v>
          </cell>
          <cell r="G396">
            <v>250</v>
          </cell>
          <cell r="H396">
            <v>70833</v>
          </cell>
          <cell r="I396">
            <v>17708250</v>
          </cell>
          <cell r="J396" t="str">
            <v>TS.3.24</v>
          </cell>
        </row>
        <row r="397">
          <cell r="B397" t="str">
            <v>H4-6.8</v>
          </cell>
          <cell r="E397" t="str">
            <v>Weep hole, dia. 50 mm, including filter clotch</v>
          </cell>
          <cell r="F397" t="str">
            <v>nos</v>
          </cell>
          <cell r="G397">
            <v>200</v>
          </cell>
          <cell r="H397">
            <v>72163</v>
          </cell>
          <cell r="I397">
            <v>14432600</v>
          </cell>
          <cell r="J397" t="str">
            <v>TS.4.14</v>
          </cell>
        </row>
        <row r="398">
          <cell r="B398" t="str">
            <v>H4.7</v>
          </cell>
          <cell r="E398" t="str">
            <v>PAVEMENT (SUPER STRUCTURE and APPROACH ROAD : CLASS II)</v>
          </cell>
        </row>
        <row r="399">
          <cell r="B399" t="str">
            <v>H4-7.1</v>
          </cell>
          <cell r="E399" t="str">
            <v>Sub-base course (class B)</v>
          </cell>
          <cell r="F399" t="str">
            <v>m³</v>
          </cell>
          <cell r="G399">
            <v>170</v>
          </cell>
          <cell r="H399">
            <v>108708</v>
          </cell>
          <cell r="I399">
            <v>18480360</v>
          </cell>
          <cell r="J399" t="str">
            <v>TS.7.09</v>
          </cell>
        </row>
        <row r="400">
          <cell r="B400" t="str">
            <v>H4-7.2</v>
          </cell>
          <cell r="E400" t="str">
            <v>Base course (class A)</v>
          </cell>
          <cell r="F400" t="str">
            <v>m³</v>
          </cell>
          <cell r="G400">
            <v>89</v>
          </cell>
          <cell r="H400">
            <v>115502</v>
          </cell>
          <cell r="I400">
            <v>10279678</v>
          </cell>
          <cell r="J400" t="str">
            <v>TS.7.09</v>
          </cell>
        </row>
        <row r="401">
          <cell r="B401" t="str">
            <v>H4-7.3</v>
          </cell>
          <cell r="E401" t="str">
            <v>Asphalt treatment base (A.T.B)</v>
          </cell>
          <cell r="F401" t="str">
            <v>ton</v>
          </cell>
          <cell r="G401">
            <v>130</v>
          </cell>
          <cell r="H401">
            <v>319328</v>
          </cell>
          <cell r="I401">
            <v>41512640</v>
          </cell>
          <cell r="J401" t="str">
            <v>TS.7.09</v>
          </cell>
        </row>
        <row r="402">
          <cell r="B402" t="str">
            <v>H4-7.4</v>
          </cell>
          <cell r="E402" t="str">
            <v>Bituminous prime coat</v>
          </cell>
          <cell r="F402" t="str">
            <v>liter</v>
          </cell>
          <cell r="G402">
            <v>1200</v>
          </cell>
          <cell r="H402">
            <v>3737</v>
          </cell>
          <cell r="I402">
            <v>4484400</v>
          </cell>
          <cell r="J402" t="str">
            <v>TS.7.09</v>
          </cell>
        </row>
        <row r="403">
          <cell r="B403" t="str">
            <v>H4-7.5</v>
          </cell>
          <cell r="E403" t="str">
            <v>Bituminous surface course 50 mm thick</v>
          </cell>
          <cell r="F403" t="str">
            <v>ton</v>
          </cell>
          <cell r="G403">
            <v>110</v>
          </cell>
          <cell r="H403">
            <v>322726</v>
          </cell>
          <cell r="I403">
            <v>35499860</v>
          </cell>
          <cell r="J403" t="str">
            <v>TS.7.09</v>
          </cell>
        </row>
        <row r="404">
          <cell r="B404" t="str">
            <v>H5 - H22</v>
          </cell>
          <cell r="E404" t="str">
            <v>(Not Applicable)</v>
          </cell>
        </row>
        <row r="406">
          <cell r="B406" t="str">
            <v>I</v>
          </cell>
          <cell r="E406" t="str">
            <v>OTHER WORKS</v>
          </cell>
        </row>
        <row r="407">
          <cell r="B407" t="str">
            <v>I1</v>
          </cell>
          <cell r="E407" t="str">
            <v>(Not Applicable)</v>
          </cell>
        </row>
        <row r="409">
          <cell r="B409" t="str">
            <v>I2</v>
          </cell>
          <cell r="E409" t="str">
            <v>DRAINAGE CHANNEL EXCAVATION (PE95+35 to PE105+30)</v>
          </cell>
        </row>
        <row r="410">
          <cell r="B410" t="str">
            <v>I2.1</v>
          </cell>
          <cell r="E410" t="str">
            <v>Clearing and grubbing</v>
          </cell>
          <cell r="F410" t="str">
            <v>m²</v>
          </cell>
          <cell r="G410">
            <v>10290</v>
          </cell>
          <cell r="H410">
            <v>4019</v>
          </cell>
          <cell r="I410">
            <v>41355510</v>
          </cell>
          <cell r="J410" t="str">
            <v>TS.2.10</v>
          </cell>
        </row>
        <row r="411">
          <cell r="B411" t="str">
            <v>I2.2</v>
          </cell>
          <cell r="E411" t="str">
            <v>Excavation (river channel)</v>
          </cell>
          <cell r="F411" t="str">
            <v>m³</v>
          </cell>
          <cell r="G411">
            <v>9130</v>
          </cell>
          <cell r="H411">
            <v>30448</v>
          </cell>
          <cell r="I411">
            <v>277990240</v>
          </cell>
          <cell r="J411" t="str">
            <v>TS.2.10</v>
          </cell>
        </row>
        <row r="412">
          <cell r="B412" t="str">
            <v>I2.3</v>
          </cell>
          <cell r="E412" t="str">
            <v>Stripping of top soil</v>
          </cell>
          <cell r="F412" t="str">
            <v>m³</v>
          </cell>
          <cell r="G412">
            <v>980</v>
          </cell>
          <cell r="H412">
            <v>21302</v>
          </cell>
          <cell r="I412">
            <v>20875960</v>
          </cell>
          <cell r="J412" t="str">
            <v>TS.2.10</v>
          </cell>
        </row>
        <row r="413">
          <cell r="B413" t="str">
            <v>I2.4</v>
          </cell>
          <cell r="E413" t="str">
            <v>Embankment</v>
          </cell>
          <cell r="F413" t="str">
            <v>m³</v>
          </cell>
          <cell r="G413">
            <v>2810</v>
          </cell>
          <cell r="H413">
            <v>5574</v>
          </cell>
          <cell r="I413">
            <v>15662940</v>
          </cell>
          <cell r="J413" t="str">
            <v>TS.2.10</v>
          </cell>
        </row>
        <row r="415">
          <cell r="B415" t="str">
            <v>I3</v>
          </cell>
          <cell r="E415" t="str">
            <v>(Not Applicable)</v>
          </cell>
        </row>
        <row r="417">
          <cell r="B417" t="str">
            <v>I4</v>
          </cell>
          <cell r="E417" t="str">
            <v>RELOCATION of EXISTING FARM ROAD (PE82 TO PE97) CLASS IV</v>
          </cell>
        </row>
        <row r="418">
          <cell r="B418" t="str">
            <v>I4.1</v>
          </cell>
          <cell r="E418" t="str">
            <v>Clearing and grubbing</v>
          </cell>
          <cell r="F418" t="str">
            <v>m²</v>
          </cell>
          <cell r="G418">
            <v>14000</v>
          </cell>
          <cell r="H418">
            <v>4019</v>
          </cell>
          <cell r="I418">
            <v>56266000</v>
          </cell>
          <cell r="J418" t="str">
            <v>TS.2.10</v>
          </cell>
        </row>
        <row r="419">
          <cell r="B419" t="str">
            <v>I4.2</v>
          </cell>
          <cell r="E419" t="str">
            <v>Stripping of top soil</v>
          </cell>
          <cell r="F419" t="str">
            <v>m³</v>
          </cell>
          <cell r="G419">
            <v>3280</v>
          </cell>
          <cell r="H419">
            <v>21302</v>
          </cell>
          <cell r="I419">
            <v>69870560</v>
          </cell>
          <cell r="J419" t="str">
            <v>TS.2.10</v>
          </cell>
        </row>
        <row r="420">
          <cell r="B420" t="str">
            <v>I4.3</v>
          </cell>
          <cell r="E420" t="str">
            <v>Embankment</v>
          </cell>
          <cell r="F420" t="str">
            <v>m³</v>
          </cell>
          <cell r="G420">
            <v>4750</v>
          </cell>
          <cell r="H420">
            <v>5574</v>
          </cell>
          <cell r="I420">
            <v>26476500</v>
          </cell>
          <cell r="J420" t="str">
            <v>TS.2.10</v>
          </cell>
        </row>
        <row r="421">
          <cell r="B421" t="str">
            <v>I4.4</v>
          </cell>
          <cell r="E421" t="str">
            <v>Gravel pavement, 200 mm thick</v>
          </cell>
          <cell r="F421" t="str">
            <v>m³</v>
          </cell>
          <cell r="G421">
            <v>1570</v>
          </cell>
          <cell r="H421">
            <v>77757</v>
          </cell>
          <cell r="I421">
            <v>122078490</v>
          </cell>
          <cell r="J421" t="str">
            <v>TS.7.09</v>
          </cell>
        </row>
        <row r="422">
          <cell r="B422" t="str">
            <v>I4.5</v>
          </cell>
          <cell r="E422" t="str">
            <v>Sodding</v>
          </cell>
          <cell r="F422" t="str">
            <v>m²</v>
          </cell>
          <cell r="G422">
            <v>7390</v>
          </cell>
          <cell r="H422">
            <v>6139</v>
          </cell>
          <cell r="I422">
            <v>45367210</v>
          </cell>
          <cell r="J422" t="str">
            <v>TS.4.14</v>
          </cell>
        </row>
        <row r="424">
          <cell r="B424" t="str">
            <v>I5 - I10</v>
          </cell>
          <cell r="E424" t="str">
            <v>(Not Applicable)</v>
          </cell>
        </row>
        <row r="425">
          <cell r="E425" t="str">
            <v>Total</v>
          </cell>
          <cell r="I425">
            <v>41655340867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Rekon"/>
      <sheetName val="Rekap Rekon"/>
      <sheetName val="INTERSEC"/>
      <sheetName val="JPO"/>
      <sheetName val="KAPUK_G"/>
      <sheetName val="KAMAL_D"/>
      <sheetName val="KAMAL_B"/>
      <sheetName val="Rinci Bab 1"/>
      <sheetName val="Bab 1_14"/>
      <sheetName val="Bab 15_16"/>
      <sheetName val="HARSAT"/>
      <sheetName val="skedul"/>
      <sheetName val="BASIC"/>
      <sheetName val="ALAT"/>
      <sheetName val="volume"/>
      <sheetName val="mob"/>
      <sheetName val="Sheet1"/>
      <sheetName val="Sheet2"/>
      <sheetName val="SPH"/>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4">
          <cell r="G34">
            <v>456500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upah"/>
    </sheetNames>
    <sheetDataSet>
      <sheetData sheetId="0"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KAP UTAMA"/>
      <sheetName val="PERSIAPAN"/>
      <sheetName val="STRUKTUR"/>
      <sheetName val="FINISHING"/>
      <sheetName val="HALAMAN"/>
      <sheetName val="ELEKTRIKAL"/>
      <sheetName val="MEKANIKAL"/>
      <sheetName val="ANALISA ME"/>
      <sheetName val="ANALISA PERSIAPAN"/>
      <sheetName val="HG Bahan"/>
      <sheetName val="An Beton"/>
      <sheetName val="AN HG DKI"/>
      <sheetName val="anpartisi (REV)"/>
      <sheetName val="ankosen"/>
      <sheetName val="HNS2"/>
      <sheetName val="ars_fin"/>
      <sheetName val="HNS"/>
      <sheetName val="harga dasar"/>
      <sheetName val="ahs struktur"/>
      <sheetName val="4-Basic Price"/>
      <sheetName val="Rekap"/>
      <sheetName val="ANALISA"/>
      <sheetName val="HASAT DASAR"/>
      <sheetName val="Harga Satuan"/>
      <sheetName val="Analisa 2"/>
      <sheetName val="TE TS FA LAN MATV"/>
      <sheetName val="Daftar Harga"/>
      <sheetName val=" R A B"/>
      <sheetName val="RAB"/>
      <sheetName val="I-KAMAR"/>
      <sheetName val="bahan"/>
      <sheetName val="J"/>
      <sheetName val="Ven"/>
      <sheetName val="Bill_2"/>
      <sheetName val="BTL-Persiapan"/>
      <sheetName val="Material"/>
      <sheetName val="BTL-Bau"/>
      <sheetName val="Upah"/>
      <sheetName val="BTL-alat"/>
      <sheetName val="BTL-Rupa"/>
      <sheetName val="Bill-2"/>
      <sheetName val="an. struktur"/>
      <sheetName val="harsat"/>
      <sheetName val="Dashboard"/>
      <sheetName val="HARGA ALAT"/>
      <sheetName val="BQ_E20_02_Rp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sidb"/>
      <sheetName val="SURAT"/>
      <sheetName val="REKAP"/>
      <sheetName val="RAB2"/>
      <sheetName val="KUANT"/>
      <sheetName val="ANALISA"/>
      <sheetName val="BAHAN"/>
      <sheetName val="PROD ALAT"/>
      <sheetName val="P5"/>
      <sheetName val="DAF ALAT"/>
      <sheetName val="SUBKON"/>
      <sheetName val="Schedule"/>
      <sheetName val="PERSON"/>
      <sheetName val="METOD"/>
      <sheetName val="COVER"/>
      <sheetName val="BPS"/>
      <sheetName val="Dash board"/>
      <sheetName val="Prelim"/>
      <sheetName val="app efgh"/>
      <sheetName val="SCHEDUL"/>
    </sheetNames>
    <sheetDataSet>
      <sheetData sheetId="0" refreshError="1"/>
      <sheetData sheetId="1" refreshError="1"/>
      <sheetData sheetId="2" refreshError="1"/>
      <sheetData sheetId="3" refreshError="1"/>
      <sheetData sheetId="4" refreshError="1"/>
      <sheetData sheetId="5" refreshError="1"/>
      <sheetData sheetId="6" refreshError="1">
        <row r="71">
          <cell r="I71">
            <v>222900</v>
          </cell>
        </row>
        <row r="73">
          <cell r="I73">
            <v>201400</v>
          </cell>
        </row>
        <row r="74">
          <cell r="I74">
            <v>201100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sheetName val="000000000"/>
      <sheetName val="Project_P"/>
      <sheetName val="INDAT"/>
      <sheetName val="ALRAB"/>
      <sheetName val="PASRAB"/>
      <sheetName val="BMRAB"/>
    </sheetNames>
    <sheetDataSet>
      <sheetData sheetId="0" refreshError="1"/>
      <sheetData sheetId="1" refreshError="1"/>
      <sheetData sheetId="2" refreshError="1"/>
      <sheetData sheetId="3"/>
      <sheetData sheetId="4"/>
      <sheetData sheetId="5"/>
      <sheetData sheetId="6"/>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AT-HRG "/>
      <sheetName val="TOTAL"/>
      <sheetName val="DAF-1"/>
      <sheetName val="DAF-2"/>
      <sheetName val="DAF-3"/>
      <sheetName val="DAF- 4"/>
      <sheetName val="DAF-5"/>
      <sheetName val="DAF-6"/>
      <sheetName val="DAF-7"/>
      <sheetName val="DAF-8"/>
      <sheetName val="DAF-9"/>
      <sheetName val="DAF-10"/>
      <sheetName val="DAF-11"/>
      <sheetName val="DAFT-12"/>
      <sheetName val="DAF_2"/>
      <sheetName val="CATATAN-HARGA"/>
      <sheetName val="DAF-NO.1"/>
      <sheetName val="DAF-NO.2"/>
      <sheetName val="DAF NO.3"/>
      <sheetName val="DAF-NO.4"/>
      <sheetName val="komponen"/>
      <sheetName val="Isolasi Luar Dalam"/>
      <sheetName val="Isolasi Luar"/>
      <sheetName val="analisa"/>
      <sheetName val="analisa Str"/>
      <sheetName val="dasboard"/>
      <sheetName val="upah"/>
      <sheetName val="ana drainase"/>
      <sheetName val="Data"/>
      <sheetName val="FINISHING"/>
      <sheetName val="RAB"/>
      <sheetName val="PT."/>
      <sheetName val="Input"/>
      <sheetName val="Bhn"/>
      <sheetName val="Sheet5"/>
      <sheetName val="Sat Bah &amp; Up"/>
      <sheetName val="harsat"/>
      <sheetName val="NAMES"/>
      <sheetName val="I-KAMAR"/>
      <sheetName val="Bill No.13.1"/>
      <sheetName val="CAT-HRG_"/>
      <sheetName val="DAF-_4"/>
      <sheetName val="DAF-NO_1"/>
      <sheetName val="DAF-NO_2"/>
      <sheetName val="DAF_NO_3"/>
      <sheetName val="DAF-NO_4"/>
      <sheetName val="Isolasi_Luar_Dalam"/>
      <sheetName val="Isolasi_Luar"/>
      <sheetName val="analisa_Str"/>
      <sheetName val="REF.ONLY"/>
      <sheetName val="AHS ASLI"/>
      <sheetName val="ANALISA ALAT BERAT"/>
      <sheetName val="Mon Upah+Alat+Material"/>
      <sheetName val="Sat. Pek."/>
      <sheetName val="Anls"/>
      <sheetName val="BASEMENT"/>
      <sheetName val="Analisa &amp; Upah"/>
      <sheetName val="CF"/>
      <sheetName val="2_2"/>
      <sheetName val="DAFTAR (2)"/>
      <sheetName val="hg sat 2"/>
      <sheetName val="hg sat BM"/>
      <sheetName val="Bahan"/>
      <sheetName val="H.Satuan"/>
      <sheetName val="BU"/>
      <sheetName val="PT_"/>
      <sheetName val="ana_drainase"/>
      <sheetName val="Sat_Bah_&amp;_Up"/>
      <sheetName val="Bill_No_13_1"/>
      <sheetName val="BQ mep"/>
      <sheetName val="FAKTOR"/>
      <sheetName val="Cover"/>
      <sheetName val="Pt"/>
      <sheetName val="Daf 1"/>
      <sheetName val="2.2"/>
      <sheetName val="Analisa Harga"/>
      <sheetName val="Summary"/>
      <sheetName val="BAG-2"/>
      <sheetName val="Sat Bahan"/>
      <sheetName val="Sat Alat"/>
      <sheetName val="Sat Upah"/>
      <sheetName val="DHS"/>
      <sheetName val="Anal"/>
      <sheetName val="STR"/>
      <sheetName val="daf_3_OK_"/>
      <sheetName val="daf_7_OK_"/>
      <sheetName val="DAF_1"/>
      <sheetName val="Bahan _ Upah"/>
      <sheetName val="4-MVAC"/>
      <sheetName val="DAF_3"/>
      <sheetName val="DAF_4"/>
      <sheetName val="Bill rekap"/>
      <sheetName val="Bill of Qty"/>
      <sheetName val="I_KAMAR"/>
      <sheetName val="Har_mat"/>
      <sheetName val="rumus"/>
      <sheetName val="TAMKUR "/>
      <sheetName val="Brd Unit Rate"/>
      <sheetName val="Basic Price"/>
      <sheetName val="pricing"/>
      <sheetName val="By"/>
      <sheetName val="Gaji"/>
      <sheetName val="Mon_Upah+Alat+Material"/>
      <sheetName val="Sheet3"/>
      <sheetName val="Sheet1"/>
      <sheetName val="lap-bulan"/>
      <sheetName val="Lap-Minggu"/>
      <sheetName val="Code"/>
      <sheetName val="PRICE-COMP"/>
      <sheetName val="Ind.MP Sch."/>
      <sheetName val="003"/>
      <sheetName val="B.T"/>
      <sheetName val="DAF)6"/>
      <sheetName val="DAF-NO._x0012_"/>
      <sheetName val="BAG_2"/>
      <sheetName val="RAP"/>
      <sheetName val="an. struktur"/>
      <sheetName val="Dashboard"/>
      <sheetName val="Blk A"/>
      <sheetName val="MATERIAL"/>
      <sheetName val="STRUKTUR"/>
      <sheetName val="ARSITEKTUR"/>
      <sheetName val="LAB me"/>
      <sheetName val="Unit-P"/>
      <sheetName val="daf-3(OK)"/>
      <sheetName val="daf-7(OK)"/>
      <sheetName val="DAF-4"/>
      <sheetName val="Elektrikal"/>
      <sheetName val="black_out"/>
      <sheetName val="ES_aLL"/>
      <sheetName val="Sub"/>
      <sheetName val="FORM X COST"/>
      <sheetName val="BIAYA UMUM"/>
      <sheetName val="SDM"/>
      <sheetName val="PAD-F"/>
      <sheetName val="AHAS PANEL"/>
      <sheetName val="Ahs.2"/>
      <sheetName val="Ahs.1"/>
      <sheetName val="An Arsitektur"/>
      <sheetName val="An Struktur"/>
      <sheetName val="BOQ"/>
      <sheetName val="Unit Rate"/>
      <sheetName val="4"/>
      <sheetName val="NP"/>
      <sheetName val="Analisa ME "/>
      <sheetName val="an_ struktur"/>
      <sheetName val="CAT-HRG_1"/>
      <sheetName val="DAF-_41"/>
      <sheetName val="DAF-NO_11"/>
      <sheetName val="DAF-NO_21"/>
      <sheetName val="DAF_NO_31"/>
      <sheetName val="DAF-NO_41"/>
      <sheetName val="Isolasi_Luar_Dalam1"/>
      <sheetName val="Isolasi_Luar1"/>
      <sheetName val="analisa_Str1"/>
      <sheetName val="Sat__Pek_"/>
      <sheetName val="REF_ONLY"/>
      <sheetName val="Analisa_&amp;_Upah"/>
      <sheetName val="AHS_ASLI"/>
      <sheetName val="BQ-Tenis"/>
      <sheetName val="BOQ_Aula"/>
      <sheetName val="BQ"/>
      <sheetName val="hsp-STR-ARS"/>
      <sheetName val="Ana"/>
      <sheetName val="an mek"/>
      <sheetName val="#REF!"/>
      <sheetName val="Harsat Bahan"/>
      <sheetName val="Harsat Upah"/>
      <sheetName val="UPL"/>
      <sheetName val="AHS"/>
      <sheetName val="BQ-Str"/>
      <sheetName val="Listrik"/>
      <sheetName val="2(SI-23mrt-PIT)"/>
      <sheetName val="trial balance"/>
      <sheetName val="BQ29"/>
      <sheetName val="SD"/>
      <sheetName val="HRG BHN"/>
      <sheetName val="Batasan"/>
      <sheetName val="SAP"/>
      <sheetName val="HARGA ALAT"/>
      <sheetName val="BASE-PL1(H-shape)(OLD)"/>
      <sheetName val="ana-str"/>
      <sheetName val="PileCap"/>
      <sheetName val="Har-mat"/>
      <sheetName val="ANALISA MARET 09"/>
      <sheetName val="TOT_RAP"/>
      <sheetName val="analisa SNI"/>
      <sheetName val="Als Struk"/>
      <sheetName val="PileClm"/>
      <sheetName val="2"/>
      <sheetName val="Ana-ALAT"/>
      <sheetName val="Harga"/>
      <sheetName val="CashFlow"/>
      <sheetName val="MU"/>
      <sheetName val="ALAT_MKNK"/>
      <sheetName val="OH Transportasi"/>
      <sheetName val="OH Insentif"/>
      <sheetName val="ASAT"/>
      <sheetName val="D-ANS"/>
      <sheetName val="BIAYA SISA PEK."/>
      <sheetName val="Alat "/>
      <sheetName val="CH"/>
      <sheetName val="DAF-NO._x005f_x0012_"/>
      <sheetName val="DAF-NO._x005f_x005f_x005f_x0012_"/>
      <sheetName val="SUBKON"/>
      <sheetName val="RAB (A) (2)"/>
      <sheetName val="Bobot"/>
      <sheetName val="CASF LOW f"/>
      <sheetName val="Bahan Upah"/>
      <sheetName val="Cap DUL"/>
      <sheetName val="daftar harga"/>
      <sheetName val="Daftar Upah"/>
      <sheetName val="BQ-IABK"/>
      <sheetName val="XL4Poppy"/>
      <sheetName val="villa"/>
      <sheetName val="ref"/>
      <sheetName val="Analisa _ Upah"/>
      <sheetName val="Sheet8"/>
      <sheetName val="Harga Satuan"/>
      <sheetName val="An_hrg"/>
      <sheetName val="01A- RAB"/>
      <sheetName val="Bulanan"/>
      <sheetName val="gvl"/>
      <sheetName val="Breakdown"/>
      <sheetName val="Rate"/>
      <sheetName val="Rekap "/>
      <sheetName val="01A_ RAB"/>
      <sheetName val="Tabel"/>
      <sheetName val="TRANS"/>
      <sheetName val="Traf&amp;Genst"/>
      <sheetName val="NM"/>
      <sheetName val="DONGIA"/>
      <sheetName val="M+MC"/>
      <sheetName val="daf isi (xref)"/>
      <sheetName val="Contract-Data"/>
      <sheetName val="Rekap"/>
      <sheetName val="upah bahan"/>
      <sheetName val="Harga Bahan"/>
      <sheetName val="bhn-upah"/>
      <sheetName val="320000 CABANG VI"/>
      <sheetName val="HB"/>
      <sheetName val="bu alat"/>
      <sheetName val="sche kons"/>
      <sheetName val="bu mat"/>
      <sheetName val="bu tenaga"/>
      <sheetName val="Bill"/>
      <sheetName val="Recapitulation"/>
      <sheetName val="HASAT DASAR"/>
      <sheetName val="tng bhn lstrk"/>
      <sheetName val="vol baja"/>
      <sheetName val="ana kusen"/>
      <sheetName val="vol struk"/>
      <sheetName val="BQ-E20-02(Rp)"/>
      <sheetName val="an-aspal"/>
      <sheetName val="ANALISA "/>
      <sheetName val="Strategic Map"/>
      <sheetName val="dt-bum"/>
      <sheetName val="notasi"/>
      <sheetName val="RAPA"/>
      <sheetName val="dt-sub"/>
      <sheetName val="HM.MEK."/>
      <sheetName val="Factor"/>
      <sheetName val="Bangunan Utama"/>
      <sheetName val="ESCON"/>
      <sheetName val="LEGEND"/>
      <sheetName val="H Satuan Dasar"/>
      <sheetName val="STRUKTUR-1"/>
      <sheetName val="CC"/>
      <sheetName val="BSC ENG"/>
      <sheetName val="LOG"/>
      <sheetName val="OPR"/>
      <sheetName val="QC"/>
      <sheetName val="SM"/>
      <sheetName val="SO"/>
      <sheetName val="Costing Tata suara"/>
      <sheetName val="BASIC"/>
      <sheetName val="Rekapitulasi"/>
      <sheetName val="Bill_Qua"/>
      <sheetName val="Analysis"/>
      <sheetName val="SCHEDULE"/>
      <sheetName val="Database"/>
      <sheetName val="ANALISA STR D-3-2"/>
      <sheetName val="Harga ME "/>
      <sheetName val="DAF-NO._x005f_x005f_x005f_x005f_x005f_x005f_x0012"/>
      <sheetName val="ana_drainase1"/>
      <sheetName val="PT_1"/>
      <sheetName val="Sat_Bah_&amp;_Up1"/>
      <sheetName val="Bill_No_13_11"/>
      <sheetName val="DAFTAR_(2)"/>
      <sheetName val="Bahan___Upah"/>
      <sheetName val="Analisa_Harga"/>
      <sheetName val="ANALISA_ALAT_BERAT"/>
      <sheetName val="hg_sat_2"/>
      <sheetName val="hg_sat_BM"/>
      <sheetName val="BQ_mep"/>
      <sheetName val="H_Satuan"/>
      <sheetName val="2_21"/>
      <sheetName val="an__struktur"/>
      <sheetName val="AHSbj"/>
      <sheetName val="MK"/>
      <sheetName val="REKAP_Akap"/>
      <sheetName val="Price"/>
      <sheetName val="A_2"/>
      <sheetName val="Level"/>
      <sheetName val="ANALISA GRS TENGAH"/>
      <sheetName val="BQ-Jawa"/>
      <sheetName val="ANALISA STR D-3-3 "/>
      <sheetName val="BONBIRU"/>
      <sheetName val="Mat"/>
      <sheetName val="alat CETAK"/>
      <sheetName val="IDC tahap II"/>
      <sheetName val="Bahan(WK)"/>
      <sheetName val="WTP-BLD"/>
      <sheetName val="BOQ1a"/>
      <sheetName val="BOQ1b"/>
      <sheetName val="BOQ WIKA"/>
      <sheetName val="#REF"/>
      <sheetName val="R A B"/>
      <sheetName val="mVAC"/>
      <sheetName val="DETAIL"/>
      <sheetName val="BOW"/>
      <sheetName val="BAG_III"/>
      <sheetName val="BUDGET"/>
      <sheetName val="DBAR"/>
      <sheetName val="data grafik"/>
      <sheetName val="MAPDC"/>
      <sheetName val="Bahan &amp; Upah"/>
      <sheetName val="Bill 5 Summary"/>
      <sheetName val="ES-aLL"/>
      <sheetName val="satuan_pek"/>
      <sheetName val="H-Bahan &amp; Tenaga"/>
      <sheetName val="Sum"/>
      <sheetName val="Unit Rate (2)"/>
      <sheetName val="satuan_pek_str"/>
      <sheetName val="BULAN"/>
      <sheetName val="PO"/>
      <sheetName val="Rinci PO"/>
      <sheetName val="list_material"/>
      <sheetName val="BESI"/>
      <sheetName val="Kas Bon"/>
      <sheetName val="REKAP UTAMA"/>
      <sheetName val="ISIAN"/>
      <sheetName val="ANalat"/>
      <sheetName val="ANALISA-HST"/>
      <sheetName val="PIVOT"/>
      <sheetName val="Pintu-Jend."/>
      <sheetName val="harga-alat"/>
      <sheetName val="MAPP"/>
      <sheetName val="rek det 1_3"/>
      <sheetName val="alat"/>
      <sheetName val="BSD (2)"/>
      <sheetName val="MasterSheet"/>
      <sheetName val="VLOOK"/>
      <sheetName val="Sheet"/>
      <sheetName val="HB "/>
      <sheetName val="rab - persiapan &amp; lantai-1"/>
      <sheetName val="Rincian"/>
      <sheetName val="H.SAT"/>
      <sheetName val="Analisa Gabungan"/>
      <sheetName val="Sheet29"/>
      <sheetName val="Sheet6"/>
      <sheetName val="Sheet4"/>
      <sheetName val="Sheet9"/>
      <sheetName val="Sheet20"/>
      <sheetName val="Sheet7"/>
      <sheetName val="Sheet12"/>
      <sheetName val="Lt. 1 (A)"/>
      <sheetName val="CAPITOL MEKANIKAL"/>
      <sheetName val="Rekap Direct Cost"/>
      <sheetName val="RumusTB 1 bln"/>
      <sheetName val="RPP 12 SEPT"/>
      <sheetName val="Harga Bahan &amp; Upah "/>
      <sheetName val="HSBU ANA"/>
      <sheetName val="Pipe"/>
      <sheetName val="B _ Norelec"/>
      <sheetName val="Uph"/>
      <sheetName val="alok_bunga"/>
      <sheetName val="SD (1)"/>
      <sheetName val="UBA RAB"/>
      <sheetName val="Prelim"/>
      <sheetName val="UTYLITAS"/>
      <sheetName val="POLY"/>
      <sheetName val="IRNA B"/>
      <sheetName val="CMU 2"/>
      <sheetName val="2_1"/>
      <sheetName val="Sat Bah _ Up"/>
      <sheetName val="HARGA PIPA"/>
      <sheetName val="610.07A"/>
      <sheetName val="Jurnal"/>
      <sheetName val="bhn,upah,alat"/>
      <sheetName val="Ans Kom Precast"/>
      <sheetName val="CAT-HRG_3"/>
      <sheetName val="DAF-_43"/>
      <sheetName val="DAF-NO_13"/>
      <sheetName val="DAF-NO_23"/>
      <sheetName val="DAF_NO_33"/>
      <sheetName val="DAF-NO_43"/>
      <sheetName val="Isolasi_Luar_Dalam3"/>
      <sheetName val="Isolasi_Luar3"/>
      <sheetName val="analisa_Str3"/>
      <sheetName val="Mon_Upah+Alat+Material2"/>
      <sheetName val="ana_drainase3"/>
      <sheetName val="PT_3"/>
      <sheetName val="Sat_Bah_&amp;_Up3"/>
      <sheetName val="Bill_No_13_13"/>
      <sheetName val="TAMKUR_1"/>
      <sheetName val="BQ_mep2"/>
      <sheetName val="AHS_ASLI2"/>
      <sheetName val="DAF-NO_"/>
      <sheetName val="ANALISA_ALAT_BERAT2"/>
      <sheetName val="Brd_Unit_Rate1"/>
      <sheetName val="Basic_Price1"/>
      <sheetName val="Analisa_&amp;_Upah2"/>
      <sheetName val="Sat__Pek_2"/>
      <sheetName val="DAFTAR_(2)2"/>
      <sheetName val="REF_ONLY2"/>
      <sheetName val="hg_sat_22"/>
      <sheetName val="hg_sat_BM2"/>
      <sheetName val="Bahan___Upah2"/>
      <sheetName val="Analisa_Harga2"/>
      <sheetName val="H_Satuan2"/>
      <sheetName val="Harsat_Bahan1"/>
      <sheetName val="Harsat_Upah1"/>
      <sheetName val="trial_balance1"/>
      <sheetName val="2_23"/>
      <sheetName val="an__struktur3"/>
      <sheetName val="Blk_A1"/>
      <sheetName val="Bill_rekap1"/>
      <sheetName val="Bill_of_Qty1"/>
      <sheetName val="BIAYA_UMUM1"/>
      <sheetName val="Ahs_21"/>
      <sheetName val="Ahs_11"/>
      <sheetName val="HRG_BHN1"/>
      <sheetName val="AHAS_PANEL1"/>
      <sheetName val="Sat_Bahan1"/>
      <sheetName val="Sat_Alat1"/>
      <sheetName val="Sat_Upah1"/>
      <sheetName val="FORM_X_COST1"/>
      <sheetName val="an_mek1"/>
      <sheetName val="Alat_1"/>
      <sheetName val="DAF-NO__x005f_x0012_1"/>
      <sheetName val="DAF-NO__x005f_x005f_x005f_x0012_1"/>
      <sheetName val="An_Arsitektur1"/>
      <sheetName val="An_Struktur1"/>
      <sheetName val="Unit_Rate1"/>
      <sheetName val="Analisa_ME_1"/>
      <sheetName val="an__struktur4"/>
      <sheetName val="RAB_(A)_(2)1"/>
      <sheetName val="B_T1"/>
      <sheetName val="CASF_LOW_f1"/>
      <sheetName val="Analisa___Upah1"/>
      <sheetName val="Bahan_Upah1"/>
      <sheetName val="Cap_DUL1"/>
      <sheetName val="ANALISA_MARET_091"/>
      <sheetName val="LAB_me1"/>
      <sheetName val="HARGA_ALAT1"/>
      <sheetName val="analisa_SNI1"/>
      <sheetName val="Als_Struk1"/>
      <sheetName val="daf_isi_(xref)1"/>
      <sheetName val="upah_bahan1"/>
      <sheetName val="Harga_Bahan1"/>
      <sheetName val="320000_CABANG_VI1"/>
      <sheetName val="bu_alat1"/>
      <sheetName val="sche_kons1"/>
      <sheetName val="bu_mat1"/>
      <sheetName val="bu_tenaga1"/>
      <sheetName val="HASAT_DASAR1"/>
      <sheetName val="tng_bhn_lstrk1"/>
      <sheetName val="vol_baja1"/>
      <sheetName val="ana_kusen1"/>
      <sheetName val="vol_struk1"/>
      <sheetName val="Daftar_Harga1"/>
      <sheetName val="ANALISA_1"/>
      <sheetName val="Strategic_Map1"/>
      <sheetName val="HM_MEK_1"/>
      <sheetName val="Bangunan_Utama1"/>
      <sheetName val="Daftar_Upah1"/>
      <sheetName val="Harga_Satuan1"/>
      <sheetName val="Costing_Tata_suara1"/>
      <sheetName val="01A-_RAB1"/>
      <sheetName val="H_Satuan_Dasar1"/>
      <sheetName val="BSC_ENG1"/>
      <sheetName val="ANALISA_STR_D-3-21"/>
      <sheetName val="Harga_ME_1"/>
      <sheetName val="DAF-NO__x005f_x005f_x005f_x005f_x005f_x005f_x0011"/>
      <sheetName val="ANALISA_GRS_TENGAH1"/>
      <sheetName val="ANALISA_STR_D-3-3_1"/>
      <sheetName val="alat_CETAK1"/>
      <sheetName val="IDC_tahap_II1"/>
      <sheetName val="BOQ_WIKA1"/>
      <sheetName val="R_A_B1"/>
      <sheetName val="OH_Transportasi1"/>
      <sheetName val="OH_Insentif1"/>
      <sheetName val="data_grafik1"/>
      <sheetName val="Bahan_&amp;_Upah1"/>
      <sheetName val="Bill_5_Summary1"/>
      <sheetName val="H-Bahan_&amp;_Tenaga1"/>
      <sheetName val="Unit_Rate_(2)1"/>
      <sheetName val="Rinci_PO1"/>
      <sheetName val="Kas_Bon1"/>
      <sheetName val="REKAP_UTAMA1"/>
      <sheetName val="Pintu-Jend_1"/>
      <sheetName val="rek_det_1_31"/>
      <sheetName val="Ind_MP_Sch_1"/>
      <sheetName val="BSD_(2)1"/>
      <sheetName val="H_SAT1"/>
      <sheetName val="Analisa_Gabungan1"/>
      <sheetName val="01A__RAB1"/>
      <sheetName val="HB_1"/>
      <sheetName val="rab_-_persiapan_&amp;_lantai-11"/>
      <sheetName val="Lt__1_(A)1"/>
      <sheetName val="CAPITOL_MEKANIKAL1"/>
      <sheetName val="Rekap_Direct_Cost1"/>
      <sheetName val="RumusTB_1_bln1"/>
      <sheetName val="RPP_12_SEPT1"/>
      <sheetName val="Harga_Bahan_&amp;_Upah_1"/>
      <sheetName val="HSBU_ANA1"/>
      <sheetName val="B___Norelec1"/>
      <sheetName val="SD_(1)1"/>
      <sheetName val="UBA_RAB1"/>
      <sheetName val="CAT-HRG_2"/>
      <sheetName val="DAF-_42"/>
      <sheetName val="DAF-NO_12"/>
      <sheetName val="DAF-NO_22"/>
      <sheetName val="DAF_NO_32"/>
      <sheetName val="DAF-NO_42"/>
      <sheetName val="Isolasi_Luar_Dalam2"/>
      <sheetName val="Isolasi_Luar2"/>
      <sheetName val="analisa_Str2"/>
      <sheetName val="Mon_Upah+Alat+Material1"/>
      <sheetName val="ana_drainase2"/>
      <sheetName val="PT_2"/>
      <sheetName val="Sat_Bah_&amp;_Up2"/>
      <sheetName val="Bill_No_13_12"/>
      <sheetName val="TAMKUR_"/>
      <sheetName val="BQ_mep1"/>
      <sheetName val="AHS_ASLI1"/>
      <sheetName val="ANALISA_ALAT_BERAT1"/>
      <sheetName val="Brd_Unit_Rate"/>
      <sheetName val="Basic_Price"/>
      <sheetName val="Analisa_&amp;_Upah1"/>
      <sheetName val="Sat__Pek_1"/>
      <sheetName val="DAFTAR_(2)1"/>
      <sheetName val="REF_ONLY1"/>
      <sheetName val="hg_sat_21"/>
      <sheetName val="hg_sat_BM1"/>
      <sheetName val="Bahan___Upah1"/>
      <sheetName val="Analisa_Harga1"/>
      <sheetName val="H_Satuan1"/>
      <sheetName val="Harsat_Bahan"/>
      <sheetName val="Harsat_Upah"/>
      <sheetName val="trial_balance"/>
      <sheetName val="2_22"/>
      <sheetName val="an__struktur1"/>
      <sheetName val="Blk_A"/>
      <sheetName val="Bill_rekap"/>
      <sheetName val="Bill_of_Qty"/>
      <sheetName val="BIAYA_UMUM"/>
      <sheetName val="Ahs_2"/>
      <sheetName val="Ahs_1"/>
      <sheetName val="HRG_BHN"/>
      <sheetName val="AHAS_PANEL"/>
      <sheetName val="Sat_Bahan"/>
      <sheetName val="Sat_Alat"/>
      <sheetName val="Sat_Upah"/>
      <sheetName val="FORM_X_COST"/>
      <sheetName val="an_mek"/>
      <sheetName val="Alat_"/>
      <sheetName val="DAF-NO__x005f_x0012_"/>
      <sheetName val="DAF-NO__x005f_x005f_x005f_x0012_"/>
      <sheetName val="An_Arsitektur"/>
      <sheetName val="An_Struktur"/>
      <sheetName val="Unit_Rate"/>
      <sheetName val="Analisa_ME_"/>
      <sheetName val="an__struktur2"/>
      <sheetName val="RAB_(A)_(2)"/>
      <sheetName val="B_T"/>
      <sheetName val="CASF_LOW_f"/>
      <sheetName val="Analisa___Upah"/>
      <sheetName val="Bahan_Upah"/>
      <sheetName val="Cap_DUL"/>
      <sheetName val="ANALISA_MARET_09"/>
      <sheetName val="LAB_me"/>
      <sheetName val="HARGA_ALAT"/>
      <sheetName val="analisa_SNI"/>
      <sheetName val="Als_Struk"/>
      <sheetName val="daf_isi_(xref)"/>
      <sheetName val="upah_bahan"/>
      <sheetName val="Harga_Bahan"/>
      <sheetName val="320000_CABANG_VI"/>
      <sheetName val="bu_alat"/>
      <sheetName val="sche_kons"/>
      <sheetName val="bu_mat"/>
      <sheetName val="bu_tenaga"/>
      <sheetName val="HASAT_DASAR"/>
      <sheetName val="tng_bhn_lstrk"/>
      <sheetName val="vol_baja"/>
      <sheetName val="ana_kusen"/>
      <sheetName val="vol_struk"/>
      <sheetName val="Daftar_Harga"/>
      <sheetName val="ANALISA_"/>
      <sheetName val="HM_MEK_"/>
      <sheetName val="Bangunan_Utama"/>
      <sheetName val="Strategic_Map"/>
      <sheetName val="Daftar_Upah"/>
      <sheetName val="Harga_Satuan"/>
      <sheetName val="Costing_Tata_suara"/>
      <sheetName val="01A-_RAB"/>
      <sheetName val="H_Satuan_Dasar"/>
      <sheetName val="BSC_ENG"/>
      <sheetName val="ANALISA_STR_D-3-2"/>
      <sheetName val="Harga_ME_"/>
      <sheetName val="DAF-NO__x005f_x005f_x005f_x005f_x005f_x005f_x0012"/>
      <sheetName val="ANALISA_GRS_TENGAH"/>
      <sheetName val="ANALISA_STR_D-3-3_"/>
      <sheetName val="alat_CETAK"/>
      <sheetName val="IDC_tahap_II"/>
      <sheetName val="BOQ_WIKA"/>
      <sheetName val="R_A_B"/>
      <sheetName val="OH_Transportasi"/>
      <sheetName val="OH_Insentif"/>
      <sheetName val="data_grafik"/>
      <sheetName val="Bahan_&amp;_Upah"/>
      <sheetName val="Bill_5_Summary"/>
      <sheetName val="H-Bahan_&amp;_Tenaga"/>
      <sheetName val="Unit_Rate_(2)"/>
      <sheetName val="Rinci_PO"/>
      <sheetName val="Kas_Bon"/>
      <sheetName val="REKAP_UTAMA"/>
      <sheetName val="Pintu-Jend_"/>
      <sheetName val="rek_det_1_3"/>
      <sheetName val="Ind_MP_Sch_"/>
      <sheetName val="BSD_(2)"/>
      <sheetName val="01A__RAB"/>
      <sheetName val="H_SAT"/>
      <sheetName val="Analisa_Gabungan"/>
      <sheetName val="IRNA_B"/>
      <sheetName val="CMU_2"/>
      <sheetName val="HB_"/>
      <sheetName val="rab_-_persiapan_&amp;_lantai-1"/>
      <sheetName val="Lt__1_(A)"/>
      <sheetName val="CAPITOL_MEKANIKAL"/>
      <sheetName val="Rekap_Direct_Cost"/>
      <sheetName val="RumusTB_1_bln"/>
      <sheetName val="RPP_12_SEPT"/>
      <sheetName val="Harga_Bahan_&amp;_Upah_"/>
      <sheetName val="HSBU_ANA"/>
      <sheetName val="B___Norelec"/>
      <sheetName val="SD_(1)"/>
      <sheetName val="UBA_RAB"/>
      <sheetName val="IRNA_B1"/>
      <sheetName val="CMU_21"/>
      <sheetName val="CAT-HRG_4"/>
      <sheetName val="DAF-_44"/>
      <sheetName val="DAF-NO_14"/>
      <sheetName val="DAF-NO_24"/>
      <sheetName val="DAF_NO_34"/>
      <sheetName val="DAF-NO_44"/>
      <sheetName val="Isolasi_Luar_Dalam4"/>
      <sheetName val="Isolasi_Luar4"/>
      <sheetName val="analisa_Str4"/>
      <sheetName val="Mon_Upah+Alat+Material3"/>
      <sheetName val="ana_drainase4"/>
      <sheetName val="PT_4"/>
      <sheetName val="Sat_Bah_&amp;_Up4"/>
      <sheetName val="Bill_No_13_14"/>
      <sheetName val="TAMKUR_2"/>
      <sheetName val="Daf_11"/>
      <sheetName val="BQ_mep3"/>
      <sheetName val="AHS_ASLI3"/>
      <sheetName val="ANALISA_ALAT_BERAT3"/>
      <sheetName val="Brd_Unit_Rate2"/>
      <sheetName val="Basic_Price2"/>
      <sheetName val="Analisa_&amp;_Upah3"/>
      <sheetName val="Sat__Pek_3"/>
      <sheetName val="DAFTAR_(2)3"/>
      <sheetName val="REF_ONLY3"/>
      <sheetName val="hg_sat_23"/>
      <sheetName val="hg_sat_BM3"/>
      <sheetName val="Bahan___Upah3"/>
      <sheetName val="Analisa_Harga3"/>
      <sheetName val="H_Satuan3"/>
      <sheetName val="Harsat_Bahan2"/>
      <sheetName val="Harsat_Upah2"/>
      <sheetName val="trial_balance2"/>
      <sheetName val="2_24"/>
      <sheetName val="an__struktur5"/>
      <sheetName val="Blk_A2"/>
      <sheetName val="Bill_rekap2"/>
      <sheetName val="Bill_of_Qty2"/>
      <sheetName val="BIAYA_UMUM2"/>
      <sheetName val="Ahs_22"/>
      <sheetName val="Ahs_12"/>
      <sheetName val="HRG_BHN2"/>
      <sheetName val="AHAS_PANEL2"/>
      <sheetName val="Sat_Bahan2"/>
      <sheetName val="Sat_Alat2"/>
      <sheetName val="Sat_Upah2"/>
      <sheetName val="FORM_X_COST2"/>
      <sheetName val="an_mek2"/>
      <sheetName val="Alat_2"/>
      <sheetName val="DAF-NO__x005f_x0012_2"/>
      <sheetName val="DAF-NO__x005f_x005f_x005f_x0012_2"/>
      <sheetName val="An_Arsitektur2"/>
      <sheetName val="An_Struktur2"/>
      <sheetName val="Unit_Rate2"/>
      <sheetName val="Analisa_ME_2"/>
      <sheetName val="an__struktur6"/>
      <sheetName val="RAB_(A)_(2)2"/>
      <sheetName val="B_T2"/>
      <sheetName val="CASF_LOW_f2"/>
      <sheetName val="Analisa___Upah2"/>
      <sheetName val="Bahan_Upah2"/>
      <sheetName val="Cap_DUL2"/>
      <sheetName val="ANALISA_MARET_092"/>
      <sheetName val="LAB_me2"/>
      <sheetName val="HARGA_ALAT2"/>
      <sheetName val="analisa_SNI2"/>
      <sheetName val="Als_Struk2"/>
      <sheetName val="daf_isi_(xref)2"/>
      <sheetName val="upah_bahan2"/>
      <sheetName val="Harga_Bahan2"/>
      <sheetName val="320000_CABANG_VI2"/>
      <sheetName val="bu_alat2"/>
      <sheetName val="sche_kons2"/>
      <sheetName val="bu_mat2"/>
      <sheetName val="bu_tenaga2"/>
      <sheetName val="HASAT_DASAR2"/>
      <sheetName val="tng_bhn_lstrk2"/>
      <sheetName val="vol_baja2"/>
      <sheetName val="ana_kusen2"/>
      <sheetName val="vol_struk2"/>
      <sheetName val="Daftar_Harga2"/>
      <sheetName val="ANALISA_2"/>
      <sheetName val="Strategic_Map2"/>
      <sheetName val="HM_MEK_2"/>
      <sheetName val="Bangunan_Utama2"/>
      <sheetName val="Daftar_Upah2"/>
      <sheetName val="Harga_Satuan2"/>
      <sheetName val="Costing_Tata_suara2"/>
      <sheetName val="01A-_RAB2"/>
      <sheetName val="H_Satuan_Dasar2"/>
      <sheetName val="BSC_ENG2"/>
      <sheetName val="ANALISA_STR_D-3-22"/>
      <sheetName val="Harga_ME_2"/>
      <sheetName val="DAF-NO__x005f_x005f_x005f_x005f_x005f_x005f_x0013"/>
      <sheetName val="ANALISA_GRS_TENGAH2"/>
      <sheetName val="ANALISA_STR_D-3-3_2"/>
      <sheetName val="alat_CETAK2"/>
      <sheetName val="IDC_tahap_II2"/>
      <sheetName val="BOQ_WIKA2"/>
      <sheetName val="R_A_B2"/>
      <sheetName val="OH_Transportasi2"/>
      <sheetName val="OH_Insentif2"/>
      <sheetName val="data_grafik2"/>
      <sheetName val="Bahan_&amp;_Upah2"/>
      <sheetName val="Bill_5_Summary2"/>
      <sheetName val="H-Bahan_&amp;_Tenaga2"/>
      <sheetName val="Unit_Rate_(2)2"/>
      <sheetName val="Rinci_PO2"/>
      <sheetName val="Kas_Bon2"/>
      <sheetName val="REKAP_UTAMA2"/>
      <sheetName val="Pintu-Jend_2"/>
      <sheetName val="rek_det_1_32"/>
      <sheetName val="Ind_MP_Sch_2"/>
      <sheetName val="BSD_(2)2"/>
      <sheetName val="H_SAT2"/>
      <sheetName val="Analisa_Gabungan2"/>
      <sheetName val="01A__RAB2"/>
      <sheetName val="HB_2"/>
      <sheetName val="rab_-_persiapan_&amp;_lantai-12"/>
      <sheetName val="Lt__1_(A)2"/>
      <sheetName val="CAPITOL_MEKANIKAL2"/>
      <sheetName val="Rekap_Direct_Cost2"/>
      <sheetName val="RumusTB_1_bln2"/>
      <sheetName val="RPP_12_SEPT2"/>
      <sheetName val="Harga_Bahan_&amp;_Upah_2"/>
      <sheetName val="HSBU_ANA2"/>
      <sheetName val="B___Norelec2"/>
      <sheetName val="SD_(1)2"/>
      <sheetName val="UBA_RAB2"/>
      <sheetName val="IRNA_B2"/>
      <sheetName val="CMU_22"/>
      <sheetName val="CAT-HRG_5"/>
      <sheetName val="DAF-_45"/>
      <sheetName val="DAF-NO_15"/>
      <sheetName val="DAF-NO_25"/>
      <sheetName val="DAF_NO_35"/>
      <sheetName val="DAF-NO_45"/>
      <sheetName val="Isolasi_Luar_Dalam5"/>
      <sheetName val="Isolasi_Luar5"/>
      <sheetName val="analisa_Str5"/>
      <sheetName val="Mon_Upah+Alat+Material4"/>
      <sheetName val="ana_drainase5"/>
      <sheetName val="PT_5"/>
      <sheetName val="Sat_Bah_&amp;_Up5"/>
      <sheetName val="Bill_No_13_15"/>
      <sheetName val="TAMKUR_3"/>
      <sheetName val="Daf_12"/>
      <sheetName val="BQ_mep4"/>
      <sheetName val="AHS_ASLI4"/>
      <sheetName val="ANALISA_ALAT_BERAT4"/>
      <sheetName val="Brd_Unit_Rate3"/>
      <sheetName val="Basic_Price3"/>
      <sheetName val="Analisa_&amp;_Upah4"/>
      <sheetName val="Sat__Pek_4"/>
      <sheetName val="DAFTAR_(2)4"/>
      <sheetName val="REF_ONLY4"/>
      <sheetName val="hg_sat_24"/>
      <sheetName val="hg_sat_BM4"/>
      <sheetName val="Bahan___Upah4"/>
      <sheetName val="Analisa_Harga4"/>
      <sheetName val="H_Satuan4"/>
      <sheetName val="Harsat_Bahan3"/>
      <sheetName val="Harsat_Upah3"/>
      <sheetName val="trial_balance3"/>
      <sheetName val="2_25"/>
      <sheetName val="an__struktur7"/>
      <sheetName val="Blk_A3"/>
      <sheetName val="Bill_rekap3"/>
      <sheetName val="Bill_of_Qty3"/>
      <sheetName val="BIAYA_UMUM3"/>
      <sheetName val="Ahs_23"/>
      <sheetName val="Ahs_13"/>
      <sheetName val="HRG_BHN3"/>
      <sheetName val="AHAS_PANEL3"/>
      <sheetName val="Sat_Bahan3"/>
      <sheetName val="Sat_Alat3"/>
      <sheetName val="Sat_Upah3"/>
      <sheetName val="FORM_X_COST3"/>
      <sheetName val="an_mek3"/>
      <sheetName val="Alat_3"/>
      <sheetName val="DAF-NO__x005f_x0012_3"/>
      <sheetName val="DAF-NO__x005f_x005f_x005f_x0012_3"/>
      <sheetName val="An_Arsitektur3"/>
      <sheetName val="An_Struktur3"/>
      <sheetName val="Unit_Rate3"/>
      <sheetName val="Analisa_ME_3"/>
      <sheetName val="an__struktur8"/>
      <sheetName val="RAB_(A)_(2)3"/>
      <sheetName val="B_T3"/>
      <sheetName val="CASF_LOW_f3"/>
      <sheetName val="Analisa___Upah3"/>
      <sheetName val="Bahan_Upah3"/>
      <sheetName val="Cap_DUL3"/>
      <sheetName val="ANALISA_MARET_093"/>
      <sheetName val="LAB_me3"/>
      <sheetName val="HARGA_ALAT3"/>
      <sheetName val="analisa_SNI3"/>
      <sheetName val="Als_Struk3"/>
      <sheetName val="daf_isi_(xref)3"/>
      <sheetName val="upah_bahan3"/>
      <sheetName val="Harga_Bahan3"/>
      <sheetName val="320000_CABANG_VI3"/>
      <sheetName val="bu_alat3"/>
      <sheetName val="sche_kons3"/>
      <sheetName val="bu_mat3"/>
      <sheetName val="bu_tenaga3"/>
      <sheetName val="HASAT_DASAR3"/>
      <sheetName val="tng_bhn_lstrk3"/>
      <sheetName val="vol_baja3"/>
      <sheetName val="ana_kusen3"/>
      <sheetName val="vol_struk3"/>
      <sheetName val="Daftar_Harga3"/>
      <sheetName val="ANALISA_3"/>
      <sheetName val="HM_MEK_3"/>
      <sheetName val="Bangunan_Utama3"/>
      <sheetName val="Strategic_Map3"/>
      <sheetName val="Daftar_Upah3"/>
      <sheetName val="Harga_Satuan3"/>
      <sheetName val="Costing_Tata_suara3"/>
      <sheetName val="01A-_RAB3"/>
      <sheetName val="H_Satuan_Dasar3"/>
      <sheetName val="BSC_ENG3"/>
      <sheetName val="ANALISA_STR_D-3-23"/>
      <sheetName val="Harga_ME_3"/>
      <sheetName val="DAF-NO__x005f_x005f_x005f_x005f_x005f_x005f_x0014"/>
      <sheetName val="ANALISA_GRS_TENGAH3"/>
      <sheetName val="ANALISA_STR_D-3-3_3"/>
      <sheetName val="alat_CETAK3"/>
      <sheetName val="IDC_tahap_II3"/>
      <sheetName val="BOQ_WIKA3"/>
      <sheetName val="R_A_B3"/>
      <sheetName val="OH_Transportasi3"/>
      <sheetName val="OH_Insentif3"/>
      <sheetName val="data_grafik3"/>
      <sheetName val="Bahan_&amp;_Upah3"/>
      <sheetName val="Bill_5_Summary3"/>
      <sheetName val="H-Bahan_&amp;_Tenaga3"/>
      <sheetName val="Unit_Rate_(2)3"/>
      <sheetName val="Rinci_PO3"/>
      <sheetName val="Kas_Bon3"/>
      <sheetName val="REKAP_UTAMA3"/>
      <sheetName val="Pintu-Jend_3"/>
      <sheetName val="rek_det_1_33"/>
      <sheetName val="Ind_MP_Sch_3"/>
      <sheetName val="BSD_(2)3"/>
      <sheetName val="01A__RAB3"/>
      <sheetName val="H_SAT3"/>
      <sheetName val="Analisa_Gabungan3"/>
      <sheetName val="IRNA_B3"/>
      <sheetName val="CMU_23"/>
      <sheetName val="HB_3"/>
      <sheetName val="rab_-_persiapan_&amp;_lantai-13"/>
      <sheetName val="Lt__1_(A)3"/>
      <sheetName val="CAPITOL_MEKANIKAL3"/>
      <sheetName val="Rekap_Direct_Cost3"/>
      <sheetName val="RumusTB_1_bln3"/>
      <sheetName val="RPP_12_SEPT3"/>
      <sheetName val="Harga_Bahan_&amp;_Upah_3"/>
      <sheetName val="HSBU_ANA3"/>
      <sheetName val="B___Norelec3"/>
      <sheetName val="SD_(1)3"/>
      <sheetName val="UBA_RAB3"/>
      <sheetName val="Sat_Bah___Up"/>
      <sheetName val="HARGA_PIPA"/>
      <sheetName val="terbilang"/>
      <sheetName val="H.BAHAN"/>
      <sheetName val="RESUME"/>
      <sheetName val="SBDY"/>
      <sheetName val="FINAL"/>
      <sheetName val="DAPRO"/>
      <sheetName val="DAF-NO._x005f_x005f_x005f_x005f_x005f_x005f_x005f"/>
      <sheetName val="BL"/>
      <sheetName val="schbhn"/>
      <sheetName val="rap rinci"/>
      <sheetName val="Hargapek"/>
      <sheetName val="TE TS FA LAN MATV"/>
      <sheetName val="DAFTAR HARGA SATUAN MATERIAL"/>
      <sheetName val="DAF-BAHAN"/>
      <sheetName val="DAF-UPAH"/>
      <sheetName val="cargo"/>
      <sheetName val="310000 CABANG V"/>
      <sheetName val="Master Supplier"/>
      <sheetName val="Du_lieu"/>
      <sheetName val="Analisa Harga Satuan"/>
      <sheetName val="POL"/>
      <sheetName val="May"/>
      <sheetName val="PO2"/>
      <sheetName val="Monthly"/>
      <sheetName val=" R A B"/>
      <sheetName val="B.O.Q"/>
      <sheetName val="Informasi"/>
      <sheetName val="Daftar Kuantitas"/>
      <sheetName val="Construction Progress"/>
      <sheetName val="Dec"/>
      <sheetName val="Manpower"/>
      <sheetName val="SITE-E"/>
      <sheetName val="Master Schedule"/>
      <sheetName val="BOQ_INT"/>
      <sheetName val="BILL of QUANTITY"/>
      <sheetName val="Bank"/>
      <sheetName val="Analisa Ars"/>
      <sheetName val="Satpek"/>
      <sheetName val="Check"/>
      <sheetName val="UNIT PRICE ANALISYS"/>
      <sheetName val="DATA1"/>
      <sheetName val="Rekap Biaya"/>
      <sheetName val="A"/>
      <sheetName val="BQ-FINAL"/>
      <sheetName val="REKAP GSE ROAD"/>
      <sheetName val="Penwrn"/>
      <sheetName val="Scd_RAB"/>
      <sheetName val="manhour"/>
      <sheetName val="Motor Data"/>
      <sheetName val="Cost_BD_Steel"/>
      <sheetName val="SCH_GG &amp; SAS"/>
      <sheetName val="MixBed"/>
      <sheetName val="CondPol"/>
      <sheetName val="Fuel Oil"/>
      <sheetName val="Pek. Tanah"/>
      <sheetName val="Pek. Pondasi"/>
      <sheetName val="Pek. Dinding"/>
      <sheetName val="Pek. Plesteran"/>
      <sheetName val="Pek. Kayu"/>
      <sheetName val="Pek. Beton"/>
      <sheetName val="Pek. Penutup Atap"/>
      <sheetName val="Pek. Langit-langit"/>
      <sheetName val="Pek. Sanitasi"/>
      <sheetName val="Pek. Besi &amp; Alumunium"/>
      <sheetName val="Pek. Kunci &amp; Kaca"/>
      <sheetName val="Pek. Penutup Lantai &amp; dinding"/>
      <sheetName val="Pek. Pengecatan"/>
      <sheetName val="ANL."/>
      <sheetName val="BAPP 2"/>
      <sheetName val="Satdas"/>
      <sheetName val="DAF-NO._x005f_x005f_x0012"/>
      <sheetName val="330000 CABANG VII"/>
      <sheetName val="LMKC"/>
      <sheetName val="Laba JO"/>
      <sheetName val="hsp_STR_ARS"/>
      <sheetName val="OwningCost"/>
      <sheetName val="BoQ  Struktur Darat &amp; Laut"/>
      <sheetName val="Resources"/>
      <sheetName val="RC-ANLPP"/>
      <sheetName val="map"/>
      <sheetName val="rkp"/>
      <sheetName val="HS ALAT"/>
      <sheetName val="HS UPAH"/>
      <sheetName val="PRODALAT"/>
      <sheetName val="LIST ANHARSAT"/>
      <sheetName val="Bunga"/>
      <sheetName val="Tabel Berat"/>
      <sheetName val="BSC"/>
      <sheetName val="ENG"/>
      <sheetName val="meth hsl nego"/>
      <sheetName val="Instalasi Bengkel"/>
      <sheetName val="BASE_PL1_H_shape__OLD_"/>
      <sheetName val="Tabel material"/>
      <sheetName val="HSatuan"/>
      <sheetName val="BoQ C4"/>
      <sheetName val="Harian"/>
      <sheetName val="BQ PL - ST. HELENA"/>
      <sheetName val="PROGRESS"/>
      <sheetName val="List"/>
      <sheetName val="D7(1)"/>
      <sheetName val="4-Basic Price"/>
      <sheetName val="2.Hydrant"/>
      <sheetName val="3. Plumbing"/>
      <sheetName val="7.firealarm"/>
      <sheetName val="8.listrik&amp;ptr"/>
      <sheetName val="6.ts"/>
      <sheetName val="5.tlp"/>
      <sheetName val="Daf_Anl"/>
      <sheetName val="Bill 3 Summary"/>
      <sheetName val="DAF-NO._x005f_x005f_x005f"/>
      <sheetName val="PO-2"/>
      <sheetName val="analisa stroke"/>
      <sheetName val="hsd"/>
      <sheetName val="sai"/>
      <sheetName val="Bill of Qty MEP"/>
      <sheetName val="ARP-2 Cfutama"/>
      <sheetName val="DAF-NO__x0012_1"/>
      <sheetName val="DAF-NO__x005f_x005f_x0011"/>
      <sheetName val="DAF-NO__x0012_"/>
      <sheetName val="DAF-NO__x005f_x005f_x0012"/>
      <sheetName val="DAF-NO__x0012_2"/>
      <sheetName val="DAF-NO__x005f_x005f_x0013"/>
      <sheetName val="DAF-NO__x0012_3"/>
      <sheetName val="DAF-NO__x005f_x005f_x0014"/>
      <sheetName val="DAF-NO._x0012"/>
      <sheetName val="DAF-NO._x005f"/>
      <sheetName val="Analisa Alat"/>
      <sheetName val="Rekap Analisa"/>
      <sheetName val="Mat'l"/>
      <sheetName val="Wiw"/>
      <sheetName val="ALEK"/>
      <sheetName val="RNG"/>
      <sheetName val="M"/>
      <sheetName val="작성기준"/>
      <sheetName val="LAP   (4)"/>
      <sheetName val="LAP   (11)"/>
      <sheetName val="HargaDasar"/>
      <sheetName val="Rates"/>
      <sheetName val="BAPP 1"/>
      <sheetName val="SPK 1"/>
      <sheetName val="An.alat"/>
      <sheetName val="RAB "/>
      <sheetName val="mat&amp;upah"/>
      <sheetName val="a-tanah"/>
      <sheetName val="Analisa_Harga_Satuan"/>
      <sheetName val="Analisa_Harga_Satuan1"/>
      <sheetName val="HB me"/>
      <sheetName val="Analisa Upah &amp; Bahan Plum"/>
      <sheetName val="Foundation"/>
      <sheetName val="Cover_Daf-2"/>
      <sheetName val="Kaspel"/>
      <sheetName val="BQ-BLK-AN"/>
      <sheetName val="blk-1"/>
      <sheetName val="FAK"/>
      <sheetName val="BQ25"/>
      <sheetName val="REK ADD"/>
      <sheetName val="BQ22"/>
      <sheetName val="BQ23"/>
      <sheetName val="Kell.Dind-GC"/>
      <sheetName val="Sat~Bahu"/>
      <sheetName val="COS_REP.XLS"/>
      <sheetName val="Prog CD"/>
      <sheetName val="Bill sipil"/>
      <sheetName val="DIV-7"/>
      <sheetName val="CAT-HRG_6"/>
      <sheetName val="DAF-_46"/>
      <sheetName val="DAF-NO_16"/>
      <sheetName val="DAF-NO_26"/>
      <sheetName val="DAF_NO_36"/>
      <sheetName val="DAF-NO_46"/>
      <sheetName val="Isolasi_Luar_Dalam6"/>
      <sheetName val="Isolasi_Luar6"/>
      <sheetName val="analisa_Str6"/>
      <sheetName val="Mon_Upah+Alat+Material5"/>
      <sheetName val="ana_drainase6"/>
      <sheetName val="PT_6"/>
      <sheetName val="Sat_Bah_&amp;_Up6"/>
      <sheetName val="Bill_No_13_16"/>
      <sheetName val="TAMKUR_4"/>
      <sheetName val="BQ_mep5"/>
      <sheetName val="AHS_ASLI5"/>
      <sheetName val="ANALISA_ALAT_BERAT5"/>
      <sheetName val="Brd_Unit_Rate4"/>
      <sheetName val="Basic_Price4"/>
      <sheetName val="Analisa_&amp;_Upah5"/>
      <sheetName val="Sat__Pek_5"/>
      <sheetName val="DAFTAR_(2)5"/>
      <sheetName val="REF_ONLY5"/>
      <sheetName val="hg_sat_25"/>
      <sheetName val="hg_sat_BM5"/>
      <sheetName val="Bahan___Upah5"/>
      <sheetName val="Analisa_Harga5"/>
      <sheetName val="H_Satuan5"/>
      <sheetName val="Harsat_Bahan4"/>
      <sheetName val="Harsat_Upah4"/>
      <sheetName val="trial_balance4"/>
      <sheetName val="2_26"/>
      <sheetName val="an__struktur9"/>
      <sheetName val="Blk_A4"/>
      <sheetName val="Bill_rekap4"/>
      <sheetName val="Bill_of_Qty4"/>
      <sheetName val="BIAYA_UMUM4"/>
      <sheetName val="Ahs_24"/>
      <sheetName val="Ahs_14"/>
      <sheetName val="HRG_BHN4"/>
      <sheetName val="AHAS_PANEL4"/>
      <sheetName val="Sat_Bahan4"/>
      <sheetName val="Sat_Alat4"/>
      <sheetName val="Sat_Upah4"/>
      <sheetName val="FORM_X_COST4"/>
      <sheetName val="an_mek4"/>
      <sheetName val="Alat_4"/>
      <sheetName val="DAF-NO__x005f_x0012_4"/>
      <sheetName val="DAF-NO__x005f_x005f_x005f_x0012_4"/>
      <sheetName val="An_Arsitektur4"/>
      <sheetName val="An_Struktur4"/>
      <sheetName val="Unit_Rate4"/>
      <sheetName val="Analisa_ME_4"/>
      <sheetName val="an__struktur10"/>
      <sheetName val="RAB_(A)_(2)4"/>
      <sheetName val="B_T4"/>
      <sheetName val="CASF_LOW_f4"/>
      <sheetName val="Analisa___Upah4"/>
      <sheetName val="Bahan_Upah4"/>
      <sheetName val="Cap_DUL4"/>
      <sheetName val="ANALISA_MARET_094"/>
      <sheetName val="LAB_me4"/>
      <sheetName val="HARGA_ALAT4"/>
      <sheetName val="analisa_SNI4"/>
      <sheetName val="Als_Struk4"/>
      <sheetName val="daf_isi_(xref)4"/>
      <sheetName val="upah_bahan4"/>
      <sheetName val="Harga_Bahan4"/>
      <sheetName val="320000_CABANG_VI4"/>
      <sheetName val="bu_alat4"/>
      <sheetName val="sche_kons4"/>
      <sheetName val="bu_mat4"/>
      <sheetName val="bu_tenaga4"/>
      <sheetName val="HASAT_DASAR4"/>
      <sheetName val="tng_bhn_lstrk4"/>
      <sheetName val="vol_baja4"/>
      <sheetName val="ana_kusen4"/>
      <sheetName val="vol_struk4"/>
      <sheetName val="Daftar_Harga4"/>
      <sheetName val="ANALISA_4"/>
      <sheetName val="Strategic_Map4"/>
      <sheetName val="HM_MEK_4"/>
      <sheetName val="Bangunan_Utama4"/>
      <sheetName val="Daftar_Upah4"/>
      <sheetName val="Harga_Satuan4"/>
      <sheetName val="Costing_Tata_suara4"/>
      <sheetName val="01A-_RAB4"/>
      <sheetName val="H_Satuan_Dasar4"/>
      <sheetName val="BSC_ENG4"/>
      <sheetName val="ANALISA_STR_D-3-24"/>
      <sheetName val="Harga_ME_4"/>
      <sheetName val="DAF-NO__x005f_x005f_x005f_x005f_x005f_x005f_x0015"/>
      <sheetName val="ANALISA_GRS_TENGAH4"/>
      <sheetName val="ANALISA_STR_D-3-3_4"/>
      <sheetName val="alat_CETAK4"/>
      <sheetName val="IDC_tahap_II4"/>
      <sheetName val="BOQ_WIKA4"/>
      <sheetName val="R_A_B4"/>
      <sheetName val="OH_Transportasi4"/>
      <sheetName val="OH_Insentif4"/>
      <sheetName val="data_grafik4"/>
      <sheetName val="Bahan_&amp;_Upah4"/>
      <sheetName val="Bill_5_Summary4"/>
      <sheetName val="H-Bahan_&amp;_Tenaga4"/>
      <sheetName val="Unit_Rate_(2)4"/>
      <sheetName val="Rinci_PO4"/>
      <sheetName val="Kas_Bon4"/>
      <sheetName val="REKAP_UTAMA4"/>
      <sheetName val="Pintu-Jend_4"/>
      <sheetName val="rek_det_1_34"/>
      <sheetName val="Ind_MP_Sch_4"/>
      <sheetName val="BSD_(2)4"/>
      <sheetName val="H_SAT4"/>
      <sheetName val="Analisa_Gabungan4"/>
      <sheetName val="01A__RAB4"/>
      <sheetName val="HB_4"/>
      <sheetName val="rab_-_persiapan_&amp;_lantai-14"/>
      <sheetName val="Lt__1_(A)4"/>
      <sheetName val="CAPITOL_MEKANIKAL4"/>
      <sheetName val="Rekap_Direct_Cost4"/>
      <sheetName val="RumusTB_1_bln4"/>
      <sheetName val="RPP_12_SEPT4"/>
      <sheetName val="Harga_Bahan_&amp;_Upah_4"/>
      <sheetName val="HSBU_ANA4"/>
      <sheetName val="B___Norelec4"/>
      <sheetName val="SD_(1)4"/>
      <sheetName val="UBA_RAB4"/>
      <sheetName val="IRNA_B4"/>
      <sheetName val="CMU_24"/>
      <sheetName val="Sat_Bah___Up1"/>
      <sheetName val="HARGA_PIPA1"/>
      <sheetName val="610_07A"/>
      <sheetName val="Ans_Kom_Precast"/>
      <sheetName val="BIAYA_SISA_PEK_"/>
      <sheetName val="H_BAHAN"/>
      <sheetName val="DAF-NO__x005f_x005f_x005f_x005f_x005f_x005f_x005f"/>
      <sheetName val="rap_rinci"/>
      <sheetName val="TE_TS_FA_LAN_MATV"/>
      <sheetName val="DAFTAR_HARGA_SATUAN_MATERIAL"/>
      <sheetName val="310000_CABANG_V"/>
      <sheetName val="Master_Supplier"/>
      <sheetName val="_R_A_B"/>
      <sheetName val="B_O_Q"/>
      <sheetName val="Daftar_Kuantitas"/>
      <sheetName val="Construction_Progress"/>
      <sheetName val="Master_Schedule"/>
      <sheetName val="BILL_of_QUANTITY"/>
      <sheetName val="Analisa_Ars"/>
      <sheetName val="UNIT_PRICE_ANALISYS"/>
      <sheetName val="Rekap_Biaya"/>
      <sheetName val="REKAP_GSE_ROAD"/>
      <sheetName val="Motor_Data"/>
      <sheetName val="SCH_GG_&amp;_SAS"/>
      <sheetName val="Fuel_Oil"/>
      <sheetName val="Pek__Tanah"/>
      <sheetName val="Pek__Pondasi"/>
      <sheetName val="Pek__Dinding"/>
      <sheetName val="Pek__Plesteran"/>
      <sheetName val="Pek__Kayu"/>
      <sheetName val="Pek__Beton"/>
      <sheetName val="Pek__Penutup_Atap"/>
      <sheetName val="Pek__Langit-langit"/>
      <sheetName val="Pek__Sanitasi"/>
      <sheetName val="Pek__Besi_&amp;_Alumunium"/>
      <sheetName val="Pek__Kunci_&amp;_Kaca"/>
      <sheetName val="Pek__Penutup_Lantai_&amp;_dinding"/>
      <sheetName val="Pek__Pengecatan"/>
      <sheetName val="ANL_"/>
      <sheetName val="BAPP_2"/>
      <sheetName val="330000_CABANG_VII"/>
      <sheetName val="Laba_JO"/>
      <sheetName val="BoQ__Struktur_Darat_&amp;_Laut"/>
      <sheetName val="HS_ALAT"/>
      <sheetName val="HS_UPAH"/>
      <sheetName val="LIST_ANHARSAT"/>
      <sheetName val="Tabel_Berat"/>
      <sheetName val="meth_hsl_nego"/>
      <sheetName val="Instalasi_Bengkel"/>
      <sheetName val="Tabel_material"/>
      <sheetName val="BoQ_C4"/>
      <sheetName val="BQ_PL_-_ST__HELENA"/>
      <sheetName val="4-Basic_Price"/>
      <sheetName val="2_Hydrant"/>
      <sheetName val="3__Plumbing"/>
      <sheetName val="7_firealarm"/>
      <sheetName val="8_listrik&amp;ptr"/>
      <sheetName val="6_ts"/>
      <sheetName val="5_tlp"/>
      <sheetName val="Bill_3_Summary"/>
      <sheetName val="DAF-NO__x005f_x005f_x005f"/>
      <sheetName val="analisa_stroke"/>
      <sheetName val="Bill_of_Qty_MEP"/>
      <sheetName val="CAT-HRG_7"/>
      <sheetName val="DAF-_47"/>
      <sheetName val="DAF-NO_17"/>
      <sheetName val="DAF-NO_27"/>
      <sheetName val="DAF_NO_37"/>
      <sheetName val="DAF-NO_47"/>
      <sheetName val="Isolasi_Luar_Dalam7"/>
      <sheetName val="Isolasi_Luar7"/>
      <sheetName val="analisa_Str7"/>
      <sheetName val="Mon_Upah+Alat+Material6"/>
      <sheetName val="ana_drainase7"/>
      <sheetName val="PT_7"/>
      <sheetName val="Sat_Bah_&amp;_Up7"/>
      <sheetName val="Bill_No_13_17"/>
      <sheetName val="TAMKUR_5"/>
      <sheetName val="BQ_mep6"/>
      <sheetName val="AHS_ASLI6"/>
      <sheetName val="ANALISA_ALAT_BERAT6"/>
      <sheetName val="Brd_Unit_Rate5"/>
      <sheetName val="Basic_Price5"/>
      <sheetName val="Analisa_&amp;_Upah6"/>
      <sheetName val="Sat__Pek_6"/>
      <sheetName val="DAFTAR_(2)6"/>
      <sheetName val="REF_ONLY6"/>
      <sheetName val="hg_sat_26"/>
      <sheetName val="hg_sat_BM6"/>
      <sheetName val="Bahan___Upah6"/>
      <sheetName val="Analisa_Harga6"/>
      <sheetName val="H_Satuan6"/>
      <sheetName val="Harsat_Bahan5"/>
      <sheetName val="Harsat_Upah5"/>
      <sheetName val="trial_balance5"/>
      <sheetName val="2_27"/>
      <sheetName val="an__struktur11"/>
      <sheetName val="Blk_A5"/>
      <sheetName val="Bill_rekap5"/>
      <sheetName val="Bill_of_Qty5"/>
      <sheetName val="BIAYA_UMUM5"/>
      <sheetName val="Ahs_25"/>
      <sheetName val="Ahs_15"/>
      <sheetName val="HRG_BHN5"/>
      <sheetName val="AHAS_PANEL5"/>
      <sheetName val="Sat_Bahan5"/>
      <sheetName val="Sat_Alat5"/>
      <sheetName val="Sat_Upah5"/>
      <sheetName val="FORM_X_COST5"/>
      <sheetName val="an_mek5"/>
      <sheetName val="Alat_5"/>
      <sheetName val="DAF-NO__x005f_x0012_5"/>
      <sheetName val="DAF-NO__x005f_x005f_x005f_x0012_5"/>
      <sheetName val="An_Arsitektur5"/>
      <sheetName val="An_Struktur5"/>
      <sheetName val="Unit_Rate5"/>
      <sheetName val="Analisa_ME_5"/>
      <sheetName val="an__struktur12"/>
      <sheetName val="RAB_(A)_(2)5"/>
      <sheetName val="B_T5"/>
      <sheetName val="CASF_LOW_f5"/>
      <sheetName val="Analisa___Upah5"/>
      <sheetName val="Bahan_Upah5"/>
      <sheetName val="Cap_DUL5"/>
      <sheetName val="ANALISA_MARET_095"/>
      <sheetName val="LAB_me5"/>
      <sheetName val="HARGA_ALAT5"/>
      <sheetName val="analisa_SNI5"/>
      <sheetName val="Als_Struk5"/>
      <sheetName val="daf_isi_(xref)5"/>
      <sheetName val="upah_bahan5"/>
      <sheetName val="Harga_Bahan5"/>
      <sheetName val="320000_CABANG_VI5"/>
      <sheetName val="bu_alat5"/>
      <sheetName val="sche_kons5"/>
      <sheetName val="bu_mat5"/>
      <sheetName val="bu_tenaga5"/>
      <sheetName val="HASAT_DASAR5"/>
      <sheetName val="tng_bhn_lstrk5"/>
      <sheetName val="vol_baja5"/>
      <sheetName val="ana_kusen5"/>
      <sheetName val="vol_struk5"/>
      <sheetName val="Daftar_Harga5"/>
      <sheetName val="ANALISA_5"/>
      <sheetName val="Strategic_Map5"/>
      <sheetName val="HM_MEK_5"/>
      <sheetName val="Bangunan_Utama5"/>
      <sheetName val="Daftar_Upah5"/>
      <sheetName val="Harga_Satuan5"/>
      <sheetName val="Costing_Tata_suara5"/>
      <sheetName val="01A-_RAB5"/>
      <sheetName val="H_Satuan_Dasar5"/>
      <sheetName val="BSC_ENG5"/>
      <sheetName val="ANALISA_STR_D-3-25"/>
      <sheetName val="Harga_ME_5"/>
      <sheetName val="DAF-NO__x005f_x005f_x005f_x005f_x005f_x005f_x0016"/>
      <sheetName val="ANALISA_GRS_TENGAH5"/>
      <sheetName val="ANALISA_STR_D-3-3_5"/>
      <sheetName val="alat_CETAK5"/>
      <sheetName val="IDC_tahap_II5"/>
      <sheetName val="BOQ_WIKA5"/>
      <sheetName val="R_A_B5"/>
      <sheetName val="OH_Transportasi5"/>
      <sheetName val="OH_Insentif5"/>
      <sheetName val="data_grafik5"/>
      <sheetName val="Bahan_&amp;_Upah5"/>
      <sheetName val="Bill_5_Summary5"/>
      <sheetName val="H-Bahan_&amp;_Tenaga5"/>
      <sheetName val="Unit_Rate_(2)5"/>
      <sheetName val="Rinci_PO5"/>
      <sheetName val="Kas_Bon5"/>
      <sheetName val="REKAP_UTAMA5"/>
      <sheetName val="Pintu-Jend_5"/>
      <sheetName val="rek_det_1_35"/>
      <sheetName val="Ind_MP_Sch_5"/>
      <sheetName val="BSD_(2)5"/>
      <sheetName val="H_SAT5"/>
      <sheetName val="Analisa_Gabungan5"/>
      <sheetName val="01A__RAB5"/>
      <sheetName val="HB_5"/>
      <sheetName val="rab_-_persiapan_&amp;_lantai-15"/>
      <sheetName val="Lt__1_(A)5"/>
      <sheetName val="CAPITOL_MEKANIKAL5"/>
      <sheetName val="Rekap_Direct_Cost5"/>
      <sheetName val="RumusTB_1_bln5"/>
      <sheetName val="RPP_12_SEPT5"/>
      <sheetName val="Harga_Bahan_&amp;_Upah_5"/>
      <sheetName val="HSBU_ANA5"/>
      <sheetName val="B___Norelec5"/>
      <sheetName val="SD_(1)5"/>
      <sheetName val="UBA_RAB5"/>
      <sheetName val="IRNA_B5"/>
      <sheetName val="CMU_25"/>
      <sheetName val="Sat_Bah___Up2"/>
      <sheetName val="HARGA_PIPA2"/>
      <sheetName val="610_07A1"/>
      <sheetName val="Ans_Kom_Precast1"/>
      <sheetName val="BIAYA_SISA_PEK_1"/>
      <sheetName val="H_BAHAN1"/>
      <sheetName val="DAF-NO__x005f_x005f_x005f_x005f_x005f_x005f_x0051"/>
      <sheetName val="rap_rinci1"/>
      <sheetName val="TE_TS_FA_LAN_MATV1"/>
      <sheetName val="DAFTAR_HARGA_SATUAN_MATERIAL1"/>
      <sheetName val="310000_CABANG_V1"/>
      <sheetName val="Master_Supplier1"/>
      <sheetName val="_R_A_B1"/>
      <sheetName val="B_O_Q1"/>
      <sheetName val="Daftar_Kuantitas1"/>
      <sheetName val="Construction_Progress1"/>
      <sheetName val="Master_Schedule1"/>
      <sheetName val="BILL_of_QUANTITY1"/>
      <sheetName val="Analisa_Ars1"/>
      <sheetName val="UNIT_PRICE_ANALISYS1"/>
      <sheetName val="Rekap_Biaya1"/>
      <sheetName val="REKAP_GSE_ROAD1"/>
      <sheetName val="Motor_Data1"/>
      <sheetName val="SCH_GG_&amp;_SAS1"/>
      <sheetName val="Fuel_Oil1"/>
      <sheetName val="Pek__Tanah1"/>
      <sheetName val="Pek__Pondasi1"/>
      <sheetName val="Pek__Dinding1"/>
      <sheetName val="Pek__Plesteran1"/>
      <sheetName val="Pek__Kayu1"/>
      <sheetName val="Pek__Beton1"/>
      <sheetName val="Pek__Penutup_Atap1"/>
      <sheetName val="Pek__Langit-langit1"/>
      <sheetName val="Pek__Sanitasi1"/>
      <sheetName val="Pek__Besi_&amp;_Alumunium1"/>
      <sheetName val="Pek__Kunci_&amp;_Kaca1"/>
      <sheetName val="Pek__Penutup_Lantai_&amp;_dinding1"/>
      <sheetName val="Pek__Pengecatan1"/>
      <sheetName val="ANL_1"/>
      <sheetName val="DAF-NO__x005f_x005f_x00121"/>
      <sheetName val="BAPP_21"/>
      <sheetName val="330000_CABANG_VII1"/>
      <sheetName val="Laba_JO1"/>
      <sheetName val="BoQ__Struktur_Darat_&amp;_Laut1"/>
      <sheetName val="HS_ALAT1"/>
      <sheetName val="HS_UPAH1"/>
      <sheetName val="LIST_ANHARSAT1"/>
      <sheetName val="Tabel_Berat1"/>
      <sheetName val="meth_hsl_nego1"/>
      <sheetName val="Instalasi_Bengkel1"/>
      <sheetName val="Tabel_material1"/>
      <sheetName val="BoQ_C41"/>
      <sheetName val="BQ_PL_-_ST__HELENA1"/>
      <sheetName val="4-Basic_Price1"/>
      <sheetName val="2_Hydrant1"/>
      <sheetName val="3__Plumbing1"/>
      <sheetName val="7_firealarm1"/>
      <sheetName val="8_listrik&amp;ptr1"/>
      <sheetName val="6_ts1"/>
      <sheetName val="5_tlp1"/>
      <sheetName val="Bill_3_Summary1"/>
      <sheetName val="DAF-NO__x005f_x005f_x005f1"/>
      <sheetName val="analisa_stroke1"/>
      <sheetName val="Bill_of_Qty_MEP1"/>
      <sheetName val="AHS - Riel"/>
      <sheetName val="Analisa HS"/>
      <sheetName val="Olah"/>
      <sheetName val="1.1.Barrette pile"/>
      <sheetName val="Qty_pile"/>
      <sheetName val="Steel_slab"/>
      <sheetName val="Steel_tank"/>
      <sheetName val="Steel_wall"/>
      <sheetName val="rab me (by owner) "/>
      <sheetName val="BQ (by owner)"/>
      <sheetName val="rab me (fisik)"/>
      <sheetName val="AnBiaya OperasionalAlat"/>
      <sheetName val="EFECTIF"/>
      <sheetName val="TOWN"/>
      <sheetName val="Daf. 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sheetData sheetId="997"/>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sheetData sheetId="1062"/>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RAB"/>
      <sheetName val="ANALISA"/>
    </sheetNames>
    <sheetDataSet>
      <sheetData sheetId="0" refreshError="1"/>
      <sheetData sheetId="1" refreshError="1"/>
      <sheetData sheetId="2" refreshError="1">
        <row r="20">
          <cell r="L20">
            <v>38100</v>
          </cell>
        </row>
        <row r="22">
          <cell r="L22">
            <v>6000</v>
          </cell>
        </row>
        <row r="23">
          <cell r="L23">
            <v>7500</v>
          </cell>
        </row>
        <row r="24">
          <cell r="L24">
            <v>17500</v>
          </cell>
        </row>
        <row r="25">
          <cell r="L25">
            <v>11000</v>
          </cell>
        </row>
        <row r="29">
          <cell r="L29">
            <v>30000</v>
          </cell>
        </row>
      </sheetData>
      <sheetData sheetId="3" refreshError="1"/>
      <sheetData sheetId="4" refreshError="1">
        <row r="11">
          <cell r="N11">
            <v>445116.42500000005</v>
          </cell>
        </row>
        <row r="34">
          <cell r="N34">
            <v>192656.02000000002</v>
          </cell>
        </row>
        <row r="53">
          <cell r="N53">
            <v>323643.72437824</v>
          </cell>
        </row>
        <row r="72">
          <cell r="N72">
            <v>327764.5</v>
          </cell>
        </row>
      </sheetData>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Recovered_Sheet1"/>
      <sheetName val="Recovered_Sheet2"/>
      <sheetName val="Recovered_Sheet3"/>
      <sheetName val="INFOR"/>
      <sheetName val="RAB"/>
      <sheetName val="REKAP"/>
      <sheetName val="EVAL"/>
      <sheetName val="ANALIS"/>
      <sheetName val="METODE ALAT"/>
      <sheetName val="ONSITE"/>
      <sheetName val="METHODE"/>
      <sheetName val="JADWAL"/>
      <sheetName val="ALAT"/>
      <sheetName val="STAF"/>
      <sheetName val="ANL BAHAN"/>
      <sheetName val="H.Satuan"/>
    </sheetNames>
    <sheetDataSet>
      <sheetData sheetId="0" refreshError="1"/>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4-Analisa Quarry"/>
      <sheetName val="4-formulir harga bahan"/>
      <sheetName val="5-ALAT(1)"/>
      <sheetName val="5-ALAT (2)"/>
      <sheetName val="Agg Halus &amp; Kasar"/>
      <sheetName val="Agg A"/>
      <sheetName val="Agg B"/>
      <sheetName val="Agg C"/>
      <sheetName val="D2"/>
      <sheetName val="D2 (Saluran D1,D2,D3)"/>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Sheet1"/>
      <sheetName val="Analisa K3"/>
      <sheetName val="Sheet3"/>
      <sheetName val="Sheet2"/>
    </sheetNames>
    <sheetDataSet>
      <sheetData sheetId="0"/>
      <sheetData sheetId="1"/>
      <sheetData sheetId="2"/>
      <sheetData sheetId="3">
        <row r="33">
          <cell r="H33">
            <v>0</v>
          </cell>
        </row>
      </sheetData>
      <sheetData sheetId="4"/>
      <sheetData sheetId="5"/>
      <sheetData sheetId="6"/>
      <sheetData sheetId="7"/>
      <sheetData sheetId="8"/>
      <sheetData sheetId="9">
        <row r="7">
          <cell r="G7" t="str">
            <v>: ………………………………………………</v>
          </cell>
        </row>
      </sheetData>
      <sheetData sheetId="10">
        <row r="30">
          <cell r="G30">
            <v>0</v>
          </cell>
        </row>
        <row r="55">
          <cell r="G55">
            <v>0</v>
          </cell>
        </row>
        <row r="79">
          <cell r="G79">
            <v>0</v>
          </cell>
        </row>
        <row r="103">
          <cell r="G103">
            <v>0</v>
          </cell>
        </row>
        <row r="120">
          <cell r="G120">
            <v>0</v>
          </cell>
        </row>
        <row r="166">
          <cell r="G166">
            <v>0</v>
          </cell>
        </row>
        <row r="312">
          <cell r="G312">
            <v>0</v>
          </cell>
        </row>
        <row r="369">
          <cell r="G369">
            <v>0</v>
          </cell>
        </row>
        <row r="397">
          <cell r="G397">
            <v>0</v>
          </cell>
        </row>
        <row r="409">
          <cell r="G409">
            <v>0</v>
          </cell>
        </row>
      </sheetData>
      <sheetData sheetId="11">
        <row r="8">
          <cell r="D8" t="str">
            <v>(L01)</v>
          </cell>
        </row>
        <row r="9">
          <cell r="F9">
            <v>9428.5714285714294</v>
          </cell>
        </row>
        <row r="13">
          <cell r="F13">
            <v>9428.5714285714294</v>
          </cell>
        </row>
        <row r="14">
          <cell r="F14">
            <v>9142.8571428571431</v>
          </cell>
        </row>
        <row r="15">
          <cell r="F15">
            <v>9000</v>
          </cell>
        </row>
        <row r="16">
          <cell r="F16">
            <v>8571.4285714285706</v>
          </cell>
        </row>
        <row r="17">
          <cell r="F17">
            <v>11857.142857142857</v>
          </cell>
        </row>
        <row r="53">
          <cell r="F53">
            <v>283924.36817374307</v>
          </cell>
        </row>
        <row r="60">
          <cell r="F60">
            <v>9410.1779999999999</v>
          </cell>
        </row>
        <row r="65">
          <cell r="F65">
            <v>3500</v>
          </cell>
        </row>
        <row r="66">
          <cell r="F66">
            <v>54932.125</v>
          </cell>
        </row>
        <row r="74">
          <cell r="F74">
            <v>10000</v>
          </cell>
        </row>
        <row r="75">
          <cell r="F75">
            <v>1250000</v>
          </cell>
        </row>
        <row r="83">
          <cell r="F83">
            <v>243752.32954414483</v>
          </cell>
        </row>
        <row r="90">
          <cell r="F90">
            <v>12000</v>
          </cell>
        </row>
        <row r="95">
          <cell r="F95">
            <v>1331075.3167281547</v>
          </cell>
        </row>
        <row r="96">
          <cell r="F96">
            <v>9000</v>
          </cell>
        </row>
        <row r="103">
          <cell r="F103">
            <v>130300</v>
          </cell>
        </row>
        <row r="106">
          <cell r="F106">
            <v>941992.84902089415</v>
          </cell>
        </row>
        <row r="107">
          <cell r="F107">
            <v>11000</v>
          </cell>
        </row>
      </sheetData>
      <sheetData sheetId="12"/>
      <sheetData sheetId="13"/>
      <sheetData sheetId="14">
        <row r="8">
          <cell r="AR8" t="str">
            <v>E01</v>
          </cell>
        </row>
      </sheetData>
      <sheetData sheetId="15"/>
      <sheetData sheetId="16"/>
      <sheetData sheetId="17"/>
      <sheetData sheetId="18"/>
      <sheetData sheetId="19"/>
      <sheetData sheetId="20">
        <row r="56">
          <cell r="L56" t="str">
            <v>Note: 1</v>
          </cell>
        </row>
      </sheetData>
      <sheetData sheetId="21">
        <row r="1736">
          <cell r="R1736">
            <v>250376.7763658193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at"/>
      <sheetName val="record"/>
      <sheetName val="oret2an"/>
      <sheetName val="map"/>
      <sheetName val="rekap"/>
      <sheetName val="rab"/>
      <sheetName val="sub"/>
      <sheetName val="pabrik"/>
      <sheetName val="mpu"/>
      <sheetName val="railing"/>
      <sheetName val="anal-1-4"/>
      <sheetName val="anal-5"/>
      <sheetName val="anal-6"/>
      <sheetName val="61004"/>
      <sheetName val="61005"/>
      <sheetName val="61006"/>
      <sheetName val="61007"/>
      <sheetName val="61008"/>
    </sheetNames>
    <sheetDataSet>
      <sheetData sheetId="0">
        <row r="56">
          <cell r="M56">
            <v>2800</v>
          </cell>
        </row>
      </sheetData>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7"/>
      <sheetName val="Summary"/>
      <sheetName val="Estimate"/>
      <sheetName val="mobilisasi"/>
      <sheetName val="D2"/>
      <sheetName val="D3"/>
      <sheetName val="D4"/>
      <sheetName val="D5"/>
      <sheetName val="D6"/>
      <sheetName val="D8"/>
      <sheetName val="rutin"/>
      <sheetName val="10.1 (1)"/>
      <sheetName val="10.1 (2)"/>
      <sheetName val="10.1 (3)"/>
      <sheetName val="10.1 (4)"/>
      <sheetName val="10.1 (5)"/>
      <sheetName val="."/>
      <sheetName val="Harga S Dasar"/>
      <sheetName val="alat"/>
      <sheetName val="agregat"/>
      <sheetName val="quary"/>
      <sheetName val="D9"/>
      <sheetName val="D10"/>
      <sheetName val="4-Quarry"/>
      <sheetName val="isian"/>
      <sheetName val="Harga S Dasar UNTUK IDISI"/>
      <sheetName val="div3"/>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P II"/>
      <sheetName val="Progr I"/>
      <sheetName val="T S"/>
      <sheetName val="Add I"/>
      <sheetName val="Add I Gateb"/>
      <sheetName val="Lap Ke RT"/>
      <sheetName val="Tag II"/>
      <sheetName val="Real Siap bada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sheetName val="Ans"/>
      <sheetName val="Kua"/>
      <sheetName val="DH"/>
      <sheetName val="SCH"/>
      <sheetName val="AT"/>
      <sheetName val="PM"/>
      <sheetName val="TAB"/>
      <sheetName val="Sub"/>
      <sheetName val="Koreksi"/>
      <sheetName val="Met"/>
      <sheetName val="Insert Data"/>
      <sheetName val="PQ"/>
    </sheetNames>
    <sheetDataSet>
      <sheetData sheetId="0" refreshError="1"/>
      <sheetData sheetId="1" refreshError="1"/>
      <sheetData sheetId="2" refreshError="1"/>
      <sheetData sheetId="3" refreshError="1">
        <row r="12">
          <cell r="G12">
            <v>10625</v>
          </cell>
        </row>
        <row r="13">
          <cell r="G13">
            <v>11875</v>
          </cell>
        </row>
        <row r="33">
          <cell r="G33">
            <v>15000</v>
          </cell>
        </row>
      </sheetData>
      <sheetData sheetId="4" refreshError="1"/>
      <sheetData sheetId="5" refreshError="1"/>
      <sheetData sheetId="6" refreshError="1"/>
      <sheetData sheetId="7" refreshError="1">
        <row r="11">
          <cell r="I11">
            <v>0.13</v>
          </cell>
          <cell r="K11">
            <v>0.26</v>
          </cell>
        </row>
        <row r="23">
          <cell r="F23">
            <v>15</v>
          </cell>
          <cell r="I23">
            <v>1.5</v>
          </cell>
          <cell r="K23">
            <v>3</v>
          </cell>
        </row>
        <row r="27">
          <cell r="I27">
            <v>0.08</v>
          </cell>
          <cell r="K27">
            <v>0.16</v>
          </cell>
        </row>
        <row r="32">
          <cell r="I32">
            <v>0.26</v>
          </cell>
          <cell r="K32">
            <v>0.52</v>
          </cell>
        </row>
        <row r="39">
          <cell r="F39">
            <v>2.2000000000000002</v>
          </cell>
          <cell r="I39">
            <v>0.22</v>
          </cell>
          <cell r="K39">
            <v>0.44</v>
          </cell>
        </row>
        <row r="43">
          <cell r="F43">
            <v>6.2</v>
          </cell>
          <cell r="I43">
            <v>0.62</v>
          </cell>
          <cell r="K43">
            <v>1.24</v>
          </cell>
        </row>
        <row r="47">
          <cell r="F47">
            <v>4.2</v>
          </cell>
          <cell r="I47">
            <v>0.42</v>
          </cell>
          <cell r="K47">
            <v>0.84</v>
          </cell>
        </row>
        <row r="51">
          <cell r="I51">
            <v>0.22</v>
          </cell>
          <cell r="K51">
            <v>0.44</v>
          </cell>
        </row>
        <row r="55">
          <cell r="I55">
            <v>0.22</v>
          </cell>
          <cell r="K55">
            <v>0.44</v>
          </cell>
        </row>
        <row r="59">
          <cell r="F59">
            <v>2.2000000000000002</v>
          </cell>
          <cell r="I59">
            <v>0.22</v>
          </cell>
          <cell r="K59">
            <v>0.44</v>
          </cell>
        </row>
        <row r="63">
          <cell r="F63">
            <v>2.2000000000000002</v>
          </cell>
          <cell r="G63">
            <v>0.66</v>
          </cell>
          <cell r="I63">
            <v>0.22</v>
          </cell>
        </row>
        <row r="67">
          <cell r="I67">
            <v>0.12</v>
          </cell>
          <cell r="K67">
            <v>0.24</v>
          </cell>
        </row>
        <row r="71">
          <cell r="F71">
            <v>1.1100000000000001</v>
          </cell>
          <cell r="I71">
            <v>0.111</v>
          </cell>
          <cell r="K71">
            <v>0.222</v>
          </cell>
        </row>
        <row r="74">
          <cell r="F74">
            <v>1.2</v>
          </cell>
          <cell r="I74">
            <v>0.12</v>
          </cell>
          <cell r="K74">
            <v>0.24</v>
          </cell>
        </row>
      </sheetData>
      <sheetData sheetId="8" refreshError="1"/>
      <sheetData sheetId="9" refreshError="1"/>
      <sheetData sheetId="10" refreshError="1"/>
      <sheetData sheetId="11" refreshError="1"/>
      <sheetData sheetId="12"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Paket Lelang 2009 "/>
      <sheetName val="simak"/>
      <sheetName val="Daftar Lampiran"/>
      <sheetName val="Surat PNW"/>
      <sheetName val="SUBKONT"/>
      <sheetName val="KOMP.BETON"/>
      <sheetName val="KOMP.ASPAL"/>
      <sheetName val="KOMP.BATU"/>
      <sheetName val="M ON SITE"/>
      <sheetName val="USUL ALAT UTAMA"/>
      <sheetName val="STRUKTUR"/>
      <sheetName val="STAF INTI"/>
      <sheetName val="JADWAL PERSONIL"/>
      <sheetName val="JADWAL BAHAN"/>
      <sheetName val="MOB.ALAT UTAMA"/>
      <sheetName val="Bahan"/>
      <sheetName val="JADWAL ALAT"/>
      <sheetName val="Chart1"/>
      <sheetName val="Schedule"/>
      <sheetName val="DAFTAR PEMB.UTAMA"/>
      <sheetName val="Um"/>
      <sheetName val="Rkp"/>
      <sheetName val="Bil"/>
      <sheetName val="Basic Bhn"/>
      <sheetName val="Basic alat"/>
      <sheetName val="Alat"/>
      <sheetName val="3Div1"/>
      <sheetName val="LL"/>
      <sheetName val="Jbt"/>
      <sheetName val="3Div2"/>
      <sheetName val="3Div3"/>
      <sheetName val="3Div4"/>
      <sheetName val="3Div5"/>
      <sheetName val="3Div6"/>
      <sheetName val="3Div6a"/>
      <sheetName val="3Div7"/>
      <sheetName val="3Div7a"/>
      <sheetName val="3Div8"/>
      <sheetName val="3Div9"/>
      <sheetName val="3Div10a"/>
      <sheetName val="3Div10b"/>
      <sheetName val="3Div10d"/>
      <sheetName val="3Div10c"/>
      <sheetName val="Quarry"/>
      <sheetName val="Agg hlsksr"/>
      <sheetName val="Agg A"/>
      <sheetName val="Agg B"/>
      <sheetName val="Agg C"/>
      <sheetName val="Alat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row r="30">
          <cell r="J30">
            <v>5458000</v>
          </cell>
        </row>
      </sheetData>
      <sheetData sheetId="23"/>
      <sheetData sheetId="24"/>
      <sheetData sheetId="25"/>
      <sheetData sheetId="26"/>
      <sheetData sheetId="27"/>
      <sheetData sheetId="28"/>
      <sheetData sheetId="29">
        <row r="783">
          <cell r="U783">
            <v>1235734</v>
          </cell>
        </row>
      </sheetData>
      <sheetData sheetId="30">
        <row r="182">
          <cell r="U182">
            <v>131782.0654212262</v>
          </cell>
        </row>
        <row r="1211">
          <cell r="U1211">
            <v>3671.6680000000001</v>
          </cell>
        </row>
      </sheetData>
      <sheetData sheetId="31"/>
      <sheetData sheetId="32">
        <row r="62">
          <cell r="U62">
            <v>336438</v>
          </cell>
        </row>
        <row r="241">
          <cell r="U241">
            <v>270567</v>
          </cell>
        </row>
        <row r="421">
          <cell r="U421">
            <v>224330.99</v>
          </cell>
        </row>
      </sheetData>
      <sheetData sheetId="33">
        <row r="63">
          <cell r="U63">
            <v>7068</v>
          </cell>
        </row>
        <row r="183">
          <cell r="U183">
            <v>7855</v>
          </cell>
        </row>
        <row r="960">
          <cell r="U960">
            <v>27885.121385690611</v>
          </cell>
        </row>
        <row r="1676">
          <cell r="U1676">
            <v>67553</v>
          </cell>
        </row>
        <row r="2392">
          <cell r="U2392">
            <v>977549</v>
          </cell>
        </row>
        <row r="2753">
          <cell r="U2753">
            <v>805016</v>
          </cell>
        </row>
      </sheetData>
      <sheetData sheetId="34"/>
      <sheetData sheetId="35">
        <row r="601">
          <cell r="U601">
            <v>957225</v>
          </cell>
        </row>
      </sheetData>
      <sheetData sheetId="36">
        <row r="534">
          <cell r="U534">
            <v>6550703</v>
          </cell>
        </row>
        <row r="1014">
          <cell r="U1014">
            <v>323098</v>
          </cell>
        </row>
      </sheetData>
      <sheetData sheetId="37">
        <row r="55">
          <cell r="U55">
            <v>346469.76044714922</v>
          </cell>
        </row>
        <row r="234">
          <cell r="U234">
            <v>278029.06937081518</v>
          </cell>
        </row>
        <row r="414">
          <cell r="U414">
            <v>216376.76911716096</v>
          </cell>
        </row>
        <row r="951">
          <cell r="U951">
            <v>1055235</v>
          </cell>
        </row>
        <row r="2033">
          <cell r="U2033">
            <v>147244</v>
          </cell>
        </row>
        <row r="2407">
          <cell r="U2407">
            <v>273825</v>
          </cell>
        </row>
      </sheetData>
      <sheetData sheetId="38"/>
      <sheetData sheetId="39">
        <row r="12">
          <cell r="D12" t="str">
            <v>: 10.1 (1)</v>
          </cell>
        </row>
        <row r="54">
          <cell r="J54">
            <v>61132565.406052038</v>
          </cell>
        </row>
      </sheetData>
      <sheetData sheetId="40"/>
      <sheetData sheetId="41"/>
      <sheetData sheetId="42">
        <row r="51">
          <cell r="U51">
            <v>240899.78130845705</v>
          </cell>
        </row>
        <row r="896">
          <cell r="U896">
            <v>682915.42620293761</v>
          </cell>
        </row>
      </sheetData>
      <sheetData sheetId="43"/>
      <sheetData sheetId="44"/>
      <sheetData sheetId="45"/>
      <sheetData sheetId="46"/>
      <sheetData sheetId="47"/>
      <sheetData sheetId="48">
        <row r="26">
          <cell r="R26" t="str">
            <v xml:space="preserve"> Alat Baru</v>
          </cell>
        </row>
      </sheetData>
      <sheetData sheetId="49"/>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urat"/>
      <sheetName val="rekap"/>
      <sheetName val="BOQ"/>
      <sheetName val="harsat"/>
      <sheetName val="sorter"/>
      <sheetName val="analisa-mob"/>
      <sheetName val="ANALISA"/>
      <sheetName val="METODE-PEN"/>
      <sheetName val="metod-pel"/>
      <sheetName val="jadwal"/>
      <sheetName val="STF"/>
      <sheetName val="alat"/>
      <sheetName val="KONF"/>
      <sheetName val="MOS"/>
      <sheetName val="utama"/>
      <sheetName val="ipl"/>
      <sheetName val="SUB"/>
      <sheetName val="LAMP10 (2)"/>
      <sheetName val="PEGAWAI"/>
      <sheetName val="jadwal alt"/>
      <sheetName val="jadwal BHN"/>
      <sheetName val="BALT"/>
      <sheetName val="IND (2)"/>
      <sheetName val="ANA(2a)"/>
      <sheetName val="BOQ (2)"/>
      <sheetName val="metod"/>
    </sheetNames>
    <sheetDataSet>
      <sheetData sheetId="0" refreshError="1">
        <row r="19">
          <cell r="E19">
            <v>35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71"/>
      <sheetName val="div7"/>
      <sheetName val="div2"/>
      <sheetName val="div31"/>
      <sheetName val="div3"/>
      <sheetName val="Summary"/>
      <sheetName val="Estimate"/>
      <sheetName val="MPU"/>
      <sheetName val="SUBKONT"/>
      <sheetName val="DMP"/>
      <sheetName val="mobilisasi"/>
      <sheetName val="div4"/>
      <sheetName val="div5"/>
      <sheetName val="div6"/>
      <sheetName val="div8"/>
      <sheetName val="siklop"/>
      <sheetName val="Harga S Dasar"/>
      <sheetName val="Schedule"/>
      <sheetName val="."/>
    </sheetNames>
    <sheetDataSet>
      <sheetData sheetId="0" refreshError="1">
        <row r="65">
          <cell r="B65" t="str">
            <v>FORMULIR STANDAR UNTUK</v>
          </cell>
        </row>
        <row r="66">
          <cell r="B66" t="str">
            <v>PEREKAMAN ANALISA MASING-MASING HARGA SATUAN</v>
          </cell>
        </row>
        <row r="67">
          <cell r="B67" t="str">
            <v/>
          </cell>
        </row>
        <row r="69">
          <cell r="B69" t="str">
            <v>KEGIATAN</v>
          </cell>
          <cell r="E69" t="str">
            <v>:  PENGGANTIAN JEMBATAN DI WILAYAH TENGAH</v>
          </cell>
        </row>
        <row r="70">
          <cell r="B70" t="str">
            <v>PAKET</v>
          </cell>
          <cell r="E70" t="str">
            <v>:  PENGGANTIAN JEMBATAN NGEPOS No. : 24.138.024</v>
          </cell>
        </row>
        <row r="71">
          <cell r="B71" t="str">
            <v>RUAS JALAN</v>
          </cell>
          <cell r="E71" t="str">
            <v>: MAGELANG-SAPURAN</v>
          </cell>
        </row>
        <row r="72">
          <cell r="B72" t="str">
            <v>TAHUN ANGGARAN</v>
          </cell>
          <cell r="E72" t="str">
            <v>:  2004</v>
          </cell>
        </row>
        <row r="73">
          <cell r="B73" t="str">
            <v>PROPINSI</v>
          </cell>
          <cell r="E73" t="str">
            <v xml:space="preserve">:  JAWA TENGAH </v>
          </cell>
        </row>
        <row r="74">
          <cell r="B74" t="str">
            <v>MATA PEMBAYARAN</v>
          </cell>
          <cell r="E74" t="str">
            <v>:  7.5 (3)</v>
          </cell>
        </row>
        <row r="75">
          <cell r="B75" t="str">
            <v>URAIAN</v>
          </cell>
          <cell r="E75" t="str">
            <v>:  Menurunkan Sumuran Diameter 2.50 M</v>
          </cell>
        </row>
        <row r="76">
          <cell r="B76" t="str">
            <v>SATUAN PEMBAYARAN</v>
          </cell>
          <cell r="E76" t="str">
            <v>:  m</v>
          </cell>
        </row>
        <row r="79">
          <cell r="G79" t="str">
            <v>PERKIRAAN</v>
          </cell>
          <cell r="H79" t="str">
            <v>HARGA</v>
          </cell>
          <cell r="I79" t="str">
            <v>JUMLAH</v>
          </cell>
        </row>
        <row r="80">
          <cell r="B80" t="str">
            <v>NO.</v>
          </cell>
          <cell r="D80" t="str">
            <v>KOMPONEN</v>
          </cell>
          <cell r="F80" t="str">
            <v>SATUAN</v>
          </cell>
          <cell r="G80" t="str">
            <v>KUANTITAS</v>
          </cell>
          <cell r="H80" t="str">
            <v>SATUAN</v>
          </cell>
          <cell r="I80" t="str">
            <v>HARGA</v>
          </cell>
        </row>
        <row r="81">
          <cell r="H81" t="str">
            <v>(Rp.)</v>
          </cell>
          <cell r="I81" t="str">
            <v>(Rp.)</v>
          </cell>
        </row>
        <row r="84">
          <cell r="B84" t="str">
            <v>A.</v>
          </cell>
          <cell r="D84" t="str">
            <v>TENAGA</v>
          </cell>
        </row>
        <row r="86">
          <cell r="B86" t="str">
            <v>1.</v>
          </cell>
          <cell r="D86" t="str">
            <v>Pekerja</v>
          </cell>
          <cell r="F86" t="str">
            <v>Jam</v>
          </cell>
          <cell r="G86">
            <v>0</v>
          </cell>
        </row>
        <row r="87">
          <cell r="B87" t="str">
            <v>2.</v>
          </cell>
          <cell r="D87" t="str">
            <v>Mandor</v>
          </cell>
          <cell r="F87" t="str">
            <v>Jam</v>
          </cell>
          <cell r="G87">
            <v>0</v>
          </cell>
        </row>
        <row r="90">
          <cell r="G90" t="str">
            <v xml:space="preserve">JUMLAH HARGA TENAGA   </v>
          </cell>
          <cell r="K90">
            <v>0</v>
          </cell>
        </row>
        <row r="92">
          <cell r="B92" t="str">
            <v>B.</v>
          </cell>
          <cell r="D92" t="str">
            <v>BAHAN</v>
          </cell>
        </row>
        <row r="94">
          <cell r="B94">
            <v>1</v>
          </cell>
          <cell r="D94" t="str">
            <v>GALIAN  2 - 4 M</v>
          </cell>
          <cell r="F94" t="str">
            <v>m3</v>
          </cell>
          <cell r="G94">
            <v>4.9530000000000003</v>
          </cell>
          <cell r="H94">
            <v>33101.199999999997</v>
          </cell>
          <cell r="K94">
            <v>163950.24359999999</v>
          </cell>
        </row>
        <row r="95">
          <cell r="B95">
            <v>2</v>
          </cell>
        </row>
        <row r="100">
          <cell r="G100" t="str">
            <v xml:space="preserve">JUMLAH HARGA BAHAN   </v>
          </cell>
          <cell r="K100">
            <v>163950.24359999999</v>
          </cell>
        </row>
        <row r="102">
          <cell r="B102" t="str">
            <v>C.</v>
          </cell>
          <cell r="D102" t="str">
            <v>PERALATAN</v>
          </cell>
        </row>
        <row r="104">
          <cell r="B104" t="str">
            <v>1.</v>
          </cell>
          <cell r="D104" t="str">
            <v>WATER PUMP 70 -100 MM</v>
          </cell>
          <cell r="F104" t="str">
            <v>Jam</v>
          </cell>
          <cell r="G104">
            <v>1</v>
          </cell>
          <cell r="H104">
            <v>8500</v>
          </cell>
          <cell r="K104">
            <v>8500</v>
          </cell>
        </row>
        <row r="112">
          <cell r="G112" t="str">
            <v xml:space="preserve">JUMLAH HARGA PERALATAN   </v>
          </cell>
          <cell r="K112">
            <v>8500</v>
          </cell>
        </row>
        <row r="114">
          <cell r="B114" t="str">
            <v>D.</v>
          </cell>
          <cell r="D114" t="str">
            <v>JUMLAH HARGA TENAGA, BAHAN DAN PERALATAN  ( A + B + C )</v>
          </cell>
          <cell r="K114">
            <v>172450.24359999999</v>
          </cell>
        </row>
        <row r="115">
          <cell r="B115" t="str">
            <v>E.</v>
          </cell>
          <cell r="D115" t="str">
            <v>OVERHEAD &amp; PROFIT</v>
          </cell>
          <cell r="F115">
            <v>10</v>
          </cell>
          <cell r="G115" t="str">
            <v>%  x  D</v>
          </cell>
          <cell r="K115">
            <v>17245.024359999996</v>
          </cell>
        </row>
        <row r="116">
          <cell r="B116" t="str">
            <v>F.</v>
          </cell>
          <cell r="D116" t="str">
            <v>HARGA SATUAN PEKERJAAN  ( D + E )</v>
          </cell>
          <cell r="K116">
            <v>189695.26795999997</v>
          </cell>
        </row>
        <row r="117">
          <cell r="B117" t="str">
            <v>Note :  1</v>
          </cell>
          <cell r="D117" t="str">
            <v>SATUAN dapat berdasarkan atas jam operasi untuk Tenaga Kerja dan Peralatan, volume dan/atau ukuran</v>
          </cell>
        </row>
        <row r="118">
          <cell r="D118" t="str">
            <v>berat untuk bahan-bahan.</v>
          </cell>
        </row>
        <row r="119">
          <cell r="B119">
            <v>2</v>
          </cell>
          <cell r="D119" t="str">
            <v>Kuantitas satuan adalah kuantitas setiap komponen untuk menyelesaikan satu satuan pekerjaan dari nomor</v>
          </cell>
        </row>
        <row r="120">
          <cell r="D120" t="str">
            <v>mata pembayaran.</v>
          </cell>
        </row>
        <row r="121">
          <cell r="B121">
            <v>3</v>
          </cell>
          <cell r="D121" t="str">
            <v>Biaya satuan untuk peralatan sudah termasuk bahan bakar, bahan habis dipakai dan operator.</v>
          </cell>
        </row>
        <row r="122">
          <cell r="B122">
            <v>4</v>
          </cell>
          <cell r="D122" t="str">
            <v>Biaya satuan sudah termasuk pengeluaran untuk seluruh pajak yang berkaitan (tetapi tidak termasuk PPN</v>
          </cell>
        </row>
        <row r="123">
          <cell r="D123" t="str">
            <v>yang dibayar dari kontrak) dan biaya-biaya lainnya.</v>
          </cell>
        </row>
        <row r="137">
          <cell r="B137" t="str">
            <v>FORMULIR STANDAR UNTUK</v>
          </cell>
        </row>
        <row r="138">
          <cell r="B138" t="str">
            <v>PEREKAMAN ANALISA MASING-MASING HARGA SATUAN</v>
          </cell>
        </row>
        <row r="139">
          <cell r="B139" t="str">
            <v/>
          </cell>
        </row>
        <row r="141">
          <cell r="B141" t="str">
            <v>KEGIATAN</v>
          </cell>
          <cell r="E141" t="str">
            <v>:  PENGGANTIAN JEMBATAN DI WILAYAH TENGAH</v>
          </cell>
        </row>
        <row r="142">
          <cell r="B142" t="str">
            <v>PAKET</v>
          </cell>
          <cell r="E142" t="str">
            <v>:  PENGGANTIAN JEMBATAN NGEPOS No. : 24.138.024</v>
          </cell>
        </row>
        <row r="143">
          <cell r="B143" t="str">
            <v>RUAS JALAN</v>
          </cell>
          <cell r="E143" t="str">
            <v>: MAGELANG-SAPURAN</v>
          </cell>
        </row>
        <row r="144">
          <cell r="B144" t="str">
            <v>TAHUN ANGGARAN</v>
          </cell>
          <cell r="E144" t="str">
            <v>:  2004</v>
          </cell>
        </row>
        <row r="145">
          <cell r="B145" t="str">
            <v>PROPINSI</v>
          </cell>
          <cell r="E145" t="str">
            <v xml:space="preserve">:  JAWA TENGAH </v>
          </cell>
        </row>
        <row r="146">
          <cell r="B146" t="str">
            <v>MATA PEMBAYARAN</v>
          </cell>
          <cell r="E146" t="str">
            <v>:  7.5 (1)</v>
          </cell>
        </row>
        <row r="147">
          <cell r="B147" t="str">
            <v>URAIAN</v>
          </cell>
          <cell r="E147" t="str">
            <v>:  Sumuran Diameter 2.50 M</v>
          </cell>
        </row>
        <row r="148">
          <cell r="B148" t="str">
            <v>SATUAN PEMBAYARAN</v>
          </cell>
          <cell r="E148" t="str">
            <v>:  M'</v>
          </cell>
        </row>
        <row r="151">
          <cell r="G151" t="str">
            <v>PERKIRAAN</v>
          </cell>
          <cell r="H151" t="str">
            <v>HARGA</v>
          </cell>
          <cell r="I151" t="str">
            <v>JUMLAH</v>
          </cell>
        </row>
        <row r="152">
          <cell r="B152" t="str">
            <v>NO.</v>
          </cell>
          <cell r="D152" t="str">
            <v>KOMPONEN</v>
          </cell>
          <cell r="F152" t="str">
            <v>SATUAN</v>
          </cell>
          <cell r="G152" t="str">
            <v>KUANTITAS</v>
          </cell>
          <cell r="H152" t="str">
            <v>SATUAN</v>
          </cell>
          <cell r="I152" t="str">
            <v>HARGA</v>
          </cell>
        </row>
        <row r="153">
          <cell r="H153" t="str">
            <v>(Rp.)</v>
          </cell>
          <cell r="I153" t="str">
            <v>(Rp.)</v>
          </cell>
        </row>
        <row r="156">
          <cell r="B156" t="str">
            <v>A.</v>
          </cell>
          <cell r="D156" t="str">
            <v>TENAGA</v>
          </cell>
        </row>
        <row r="162">
          <cell r="G162" t="str">
            <v xml:space="preserve">JUMLAH HARGA TENAGA   </v>
          </cell>
          <cell r="K162">
            <v>0</v>
          </cell>
        </row>
        <row r="164">
          <cell r="B164" t="str">
            <v>B.</v>
          </cell>
          <cell r="D164" t="str">
            <v>BAHAN</v>
          </cell>
        </row>
        <row r="166">
          <cell r="B166">
            <v>1</v>
          </cell>
          <cell r="D166" t="str">
            <v>Beton K 225</v>
          </cell>
          <cell r="F166" t="str">
            <v>M3</v>
          </cell>
          <cell r="G166">
            <v>2.3769999999999998</v>
          </cell>
          <cell r="H166">
            <v>400007.50588054664</v>
          </cell>
          <cell r="K166">
            <v>950817.8414780593</v>
          </cell>
        </row>
        <row r="167">
          <cell r="B167">
            <v>2</v>
          </cell>
          <cell r="D167" t="str">
            <v>Besi U 24 polos</v>
          </cell>
          <cell r="F167" t="str">
            <v>Kg</v>
          </cell>
          <cell r="G167">
            <v>237</v>
          </cell>
          <cell r="H167">
            <v>6263.7574999999997</v>
          </cell>
          <cell r="K167">
            <v>1484510.5274999999</v>
          </cell>
        </row>
        <row r="172">
          <cell r="G172" t="str">
            <v xml:space="preserve">JUMLAH HARGA BAHAN   </v>
          </cell>
          <cell r="K172">
            <v>2435328.3689780589</v>
          </cell>
        </row>
        <row r="174">
          <cell r="B174" t="str">
            <v>C.</v>
          </cell>
          <cell r="D174" t="str">
            <v>PERALATAN</v>
          </cell>
        </row>
        <row r="184">
          <cell r="G184" t="str">
            <v xml:space="preserve">JUMLAH HARGA PERALATAN   </v>
          </cell>
          <cell r="K184">
            <v>0</v>
          </cell>
        </row>
        <row r="186">
          <cell r="B186" t="str">
            <v>D.</v>
          </cell>
          <cell r="D186" t="str">
            <v>JUMLAH HARGA TENAGA, BAHAN DAN PERALATAN  ( A + B + C )</v>
          </cell>
          <cell r="K186">
            <v>2435328.3689780589</v>
          </cell>
        </row>
        <row r="187">
          <cell r="B187" t="str">
            <v>E.</v>
          </cell>
          <cell r="D187" t="str">
            <v>OVERHEAD &amp; PROFIT</v>
          </cell>
          <cell r="F187">
            <v>10</v>
          </cell>
          <cell r="G187" t="str">
            <v>%  x  D</v>
          </cell>
          <cell r="K187">
            <v>243532.83689780589</v>
          </cell>
        </row>
        <row r="188">
          <cell r="B188" t="str">
            <v>F.</v>
          </cell>
          <cell r="D188" t="str">
            <v>HARGA SATUAN PEKERJAAN  ( D + E )</v>
          </cell>
          <cell r="K188">
            <v>2678861.2058758647</v>
          </cell>
        </row>
        <row r="189">
          <cell r="B189" t="str">
            <v>Note :  1</v>
          </cell>
          <cell r="D189" t="str">
            <v>SATUAN dapat berdasarkan atas jam operasi untuk Tenaga Kerja dan Peralatan, volume dan/atau ukuran</v>
          </cell>
        </row>
        <row r="190">
          <cell r="D190" t="str">
            <v>berat untuk bahan-bahan.</v>
          </cell>
        </row>
        <row r="191">
          <cell r="B191">
            <v>2</v>
          </cell>
          <cell r="D191" t="str">
            <v>Kuantitas satuan adalah kuantitas setiap komponen untuk menyelesaikan satu satuan pekerjaan dari nomor</v>
          </cell>
        </row>
        <row r="192">
          <cell r="D192" t="str">
            <v>mata pembayaran.</v>
          </cell>
        </row>
        <row r="193">
          <cell r="B193">
            <v>3</v>
          </cell>
          <cell r="D193" t="str">
            <v>Biaya satuan untuk peralatan sudah termasuk bahan bakar, bahan habis dipakai dan operator.</v>
          </cell>
        </row>
        <row r="194">
          <cell r="B194">
            <v>4</v>
          </cell>
          <cell r="D194" t="str">
            <v>Biaya satuan sudah termasuk pengeluaran untuk seluruh pajak yang berkaitan (tetapi tidak termasuk PPN</v>
          </cell>
        </row>
        <row r="195">
          <cell r="D195" t="str">
            <v>yang dibayar dari kontrak) dan biaya-biaya lainnya.</v>
          </cell>
        </row>
      </sheetData>
      <sheetData sheetId="1" refreshError="1">
        <row r="253">
          <cell r="B253" t="str">
            <v>FORMULIR STANDAR UNTUK</v>
          </cell>
        </row>
        <row r="254">
          <cell r="B254" t="str">
            <v>PEREKAMAN ANALISA MASING-MASING HARGA SATUAN</v>
          </cell>
        </row>
        <row r="255">
          <cell r="B255" t="str">
            <v/>
          </cell>
        </row>
        <row r="257">
          <cell r="B257" t="str">
            <v>KEGIATAN</v>
          </cell>
          <cell r="E257" t="str">
            <v>:  PENGGANTIAN JEMBATAN DI WILAYAH TENGAH</v>
          </cell>
        </row>
        <row r="258">
          <cell r="B258" t="str">
            <v>PAKET</v>
          </cell>
          <cell r="E258" t="str">
            <v>:  PENGGANTIAN JEMBATAN NGEPOS No. : 24.138.024</v>
          </cell>
        </row>
        <row r="259">
          <cell r="B259" t="str">
            <v>RUAS JALAN</v>
          </cell>
          <cell r="E259" t="str">
            <v>: MAGELANG-SAPURAN</v>
          </cell>
        </row>
        <row r="260">
          <cell r="B260" t="str">
            <v>TAHUN ANGGARAN</v>
          </cell>
          <cell r="E260" t="str">
            <v>:  2004</v>
          </cell>
        </row>
        <row r="261">
          <cell r="B261" t="str">
            <v>PROPINSI</v>
          </cell>
          <cell r="E261" t="str">
            <v xml:space="preserve">:  JAWA TENGAH </v>
          </cell>
        </row>
        <row r="262">
          <cell r="B262" t="str">
            <v>MATA PEMBAYARAN</v>
          </cell>
          <cell r="E262" t="str">
            <v>:  7.3 (4)</v>
          </cell>
        </row>
        <row r="263">
          <cell r="B263" t="str">
            <v>URAIAN</v>
          </cell>
          <cell r="E263" t="str">
            <v>:  Baja Tulangan U-32 (Ulir)</v>
          </cell>
        </row>
        <row r="264">
          <cell r="B264" t="str">
            <v>SATUAN PEMBAYARAN</v>
          </cell>
          <cell r="E264" t="str">
            <v>:  KG</v>
          </cell>
        </row>
        <row r="265">
          <cell r="L265">
            <v>0</v>
          </cell>
        </row>
        <row r="267">
          <cell r="G267" t="str">
            <v>PERKIRAAN</v>
          </cell>
          <cell r="H267" t="str">
            <v>HARGA</v>
          </cell>
          <cell r="I267" t="str">
            <v>JUMLAH</v>
          </cell>
        </row>
        <row r="268">
          <cell r="B268" t="str">
            <v>NO.</v>
          </cell>
          <cell r="D268" t="str">
            <v>KOMPONEN</v>
          </cell>
          <cell r="F268" t="str">
            <v>SATUAN</v>
          </cell>
          <cell r="G268" t="str">
            <v>KUANTITAS</v>
          </cell>
          <cell r="H268" t="str">
            <v>SATUAN</v>
          </cell>
          <cell r="I268" t="str">
            <v>HARGA</v>
          </cell>
        </row>
        <row r="269">
          <cell r="H269" t="str">
            <v>(Rp.)</v>
          </cell>
          <cell r="I269" t="str">
            <v>(Rp.)</v>
          </cell>
        </row>
        <row r="272">
          <cell r="B272" t="str">
            <v>A.</v>
          </cell>
          <cell r="D272" t="str">
            <v>TENAGA</v>
          </cell>
        </row>
        <row r="274">
          <cell r="B274" t="str">
            <v>1.</v>
          </cell>
          <cell r="D274" t="str">
            <v>Pekerja</v>
          </cell>
          <cell r="F274" t="str">
            <v>jam</v>
          </cell>
          <cell r="G274">
            <v>0.105</v>
          </cell>
          <cell r="H274">
            <v>2215</v>
          </cell>
          <cell r="K274">
            <v>232.57499999999999</v>
          </cell>
        </row>
        <row r="275">
          <cell r="B275" t="str">
            <v>2.</v>
          </cell>
          <cell r="D275" t="str">
            <v>Tukang</v>
          </cell>
          <cell r="F275" t="str">
            <v>jam</v>
          </cell>
          <cell r="G275">
            <v>3.5000000000000003E-2</v>
          </cell>
          <cell r="H275">
            <v>2450</v>
          </cell>
          <cell r="K275">
            <v>85.750000000000014</v>
          </cell>
        </row>
        <row r="276">
          <cell r="B276" t="str">
            <v>3.</v>
          </cell>
          <cell r="D276" t="str">
            <v>Mandor</v>
          </cell>
          <cell r="F276" t="str">
            <v>jam</v>
          </cell>
          <cell r="G276">
            <v>3.5000000000000003E-2</v>
          </cell>
          <cell r="H276">
            <v>2600</v>
          </cell>
          <cell r="K276">
            <v>91.000000000000014</v>
          </cell>
        </row>
        <row r="278">
          <cell r="G278" t="str">
            <v xml:space="preserve">JUMLAH HARGA TENAGA   </v>
          </cell>
          <cell r="K278">
            <v>409.32499999999999</v>
          </cell>
        </row>
        <row r="280">
          <cell r="B280" t="str">
            <v>B.</v>
          </cell>
          <cell r="D280" t="str">
            <v>BAHAN</v>
          </cell>
        </row>
        <row r="281">
          <cell r="K281">
            <v>0</v>
          </cell>
        </row>
        <row r="282">
          <cell r="B282" t="str">
            <v>1.</v>
          </cell>
          <cell r="D282" t="str">
            <v xml:space="preserve">Besi Beton          </v>
          </cell>
          <cell r="F282" t="str">
            <v>Kg</v>
          </cell>
          <cell r="G282">
            <v>1.1000000000000001</v>
          </cell>
          <cell r="H282">
            <v>4500</v>
          </cell>
          <cell r="K282">
            <v>4950</v>
          </cell>
        </row>
        <row r="283">
          <cell r="B283" t="str">
            <v>2.</v>
          </cell>
          <cell r="D283" t="str">
            <v>Kawat Beton</v>
          </cell>
          <cell r="F283" t="str">
            <v>Kg</v>
          </cell>
          <cell r="G283">
            <v>0.02</v>
          </cell>
          <cell r="H283">
            <v>5500</v>
          </cell>
          <cell r="K283">
            <v>110</v>
          </cell>
        </row>
        <row r="284">
          <cell r="K284">
            <v>0</v>
          </cell>
        </row>
        <row r="288">
          <cell r="G288" t="str">
            <v xml:space="preserve">JUMLAH HARGA BAHAN   </v>
          </cell>
          <cell r="K288">
            <v>5060</v>
          </cell>
        </row>
        <row r="291">
          <cell r="B291" t="str">
            <v>C.</v>
          </cell>
          <cell r="D291" t="str">
            <v>ALAT</v>
          </cell>
        </row>
        <row r="293">
          <cell r="B293" t="str">
            <v>1.</v>
          </cell>
          <cell r="D293" t="str">
            <v>Alat Bantu</v>
          </cell>
          <cell r="F293" t="str">
            <v>Ls</v>
          </cell>
          <cell r="G293">
            <v>1</v>
          </cell>
          <cell r="H293">
            <v>500</v>
          </cell>
          <cell r="K293">
            <v>500</v>
          </cell>
        </row>
        <row r="300">
          <cell r="G300" t="str">
            <v>JUMLAH HARGA ALAT</v>
          </cell>
          <cell r="K300">
            <v>500</v>
          </cell>
        </row>
        <row r="302">
          <cell r="B302" t="str">
            <v>D.</v>
          </cell>
          <cell r="D302" t="str">
            <v>JUMLAH HARGA TENAGA, BAHAN DAN PERALATAN  ( A + B + C )</v>
          </cell>
          <cell r="K302">
            <v>5969.3249999999998</v>
          </cell>
        </row>
        <row r="303">
          <cell r="B303" t="str">
            <v>E.</v>
          </cell>
          <cell r="D303" t="str">
            <v>OVERHEAD &amp; PROFIT</v>
          </cell>
          <cell r="F303">
            <v>10</v>
          </cell>
          <cell r="G303" t="str">
            <v>%  x  D</v>
          </cell>
          <cell r="K303">
            <v>596.9325</v>
          </cell>
        </row>
        <row r="304">
          <cell r="B304" t="str">
            <v>F.</v>
          </cell>
          <cell r="D304" t="str">
            <v>HARGA SATUAN PEKERJAAN  ( D + E )</v>
          </cell>
          <cell r="K304">
            <v>6566.2574999999997</v>
          </cell>
        </row>
        <row r="305">
          <cell r="B305" t="str">
            <v>Note :  1</v>
          </cell>
          <cell r="D305" t="str">
            <v>SATUAN dapat berdasarkan atas jam operasi untuk Tenaga Kerja dan Peralatan, volume dan/atau ukuran</v>
          </cell>
        </row>
        <row r="306">
          <cell r="D306" t="str">
            <v>berat untuk bahan-bahan.</v>
          </cell>
        </row>
        <row r="307">
          <cell r="B307">
            <v>2</v>
          </cell>
          <cell r="D307" t="str">
            <v>Kuantitas satuan adalah kuantitas setiap komponen untuk menyelesaikan satu satuan pekerjaan dari nomor</v>
          </cell>
        </row>
        <row r="308">
          <cell r="D308" t="str">
            <v>mata pembayaran.</v>
          </cell>
        </row>
        <row r="309">
          <cell r="B309">
            <v>3</v>
          </cell>
          <cell r="D309" t="str">
            <v>Biaya satuan untuk peralatan sudah termasuk bahan bakar, bahan habis dipakai dan operator.</v>
          </cell>
        </row>
        <row r="310">
          <cell r="B310">
            <v>4</v>
          </cell>
          <cell r="D310" t="str">
            <v>Biaya satuan sudah termasuk pengeluaran untuk seluruh pajak yang berkaitan (tetapi tidak termasuk PPN</v>
          </cell>
        </row>
        <row r="311">
          <cell r="D311" t="str">
            <v>yang dibayar dari kontrak) dan biaya-biaya lainnya.</v>
          </cell>
        </row>
        <row r="375">
          <cell r="B375" t="str">
            <v>FORMULIR STANDAR UNTUK</v>
          </cell>
        </row>
        <row r="376">
          <cell r="B376" t="str">
            <v>PEREKAMAN ANALISA MASING-MASING HARGA SATUAN</v>
          </cell>
        </row>
        <row r="377">
          <cell r="B377" t="str">
            <v/>
          </cell>
        </row>
        <row r="379">
          <cell r="B379" t="str">
            <v>KEGIATAN</v>
          </cell>
          <cell r="E379" t="str">
            <v>:  PENGGANTIAN JEMBATAN DI WILAYAH TENGAH</v>
          </cell>
        </row>
        <row r="380">
          <cell r="B380" t="str">
            <v>PAKET</v>
          </cell>
          <cell r="E380" t="str">
            <v>:  PENGGANTIAN JEMBATAN NGEPOS No. : 24.138.024</v>
          </cell>
        </row>
        <row r="381">
          <cell r="B381" t="str">
            <v>RUAS JALAN</v>
          </cell>
          <cell r="E381" t="str">
            <v>: MAGELANG-SAPURAN</v>
          </cell>
        </row>
        <row r="382">
          <cell r="B382" t="str">
            <v>TAHUN ANGGARAN</v>
          </cell>
          <cell r="E382" t="str">
            <v>:  2004</v>
          </cell>
        </row>
        <row r="383">
          <cell r="B383" t="str">
            <v>PROPINSI</v>
          </cell>
          <cell r="E383" t="str">
            <v xml:space="preserve">:  JAWA TENGAH </v>
          </cell>
        </row>
        <row r="384">
          <cell r="B384" t="str">
            <v>MATA PEMBAYARAN</v>
          </cell>
          <cell r="E384" t="str">
            <v>:  7.8 (2)</v>
          </cell>
        </row>
        <row r="385">
          <cell r="B385" t="str">
            <v>URAIAN</v>
          </cell>
          <cell r="E385" t="str">
            <v>:  PASANGAN BATU 1 : 4</v>
          </cell>
        </row>
        <row r="386">
          <cell r="B386" t="str">
            <v>SATUAN PEMBAYARAN</v>
          </cell>
          <cell r="E386" t="str">
            <v>:  M3</v>
          </cell>
        </row>
        <row r="387">
          <cell r="L387">
            <v>0</v>
          </cell>
        </row>
        <row r="389">
          <cell r="G389" t="str">
            <v>PERKIRAAN</v>
          </cell>
          <cell r="H389" t="str">
            <v>HARGA</v>
          </cell>
          <cell r="I389" t="str">
            <v>JUMLAH</v>
          </cell>
        </row>
        <row r="390">
          <cell r="B390" t="str">
            <v>NO.</v>
          </cell>
          <cell r="D390" t="str">
            <v>KOMPONEN</v>
          </cell>
          <cell r="F390" t="str">
            <v>SATUAN</v>
          </cell>
          <cell r="G390" t="str">
            <v>KUANTITAS</v>
          </cell>
          <cell r="H390" t="str">
            <v>SATUAN</v>
          </cell>
          <cell r="I390" t="str">
            <v>HARGA</v>
          </cell>
        </row>
        <row r="391">
          <cell r="H391" t="str">
            <v>(Rp.)</v>
          </cell>
          <cell r="I391" t="str">
            <v>(Rp.)</v>
          </cell>
        </row>
        <row r="394">
          <cell r="B394" t="str">
            <v>A.</v>
          </cell>
          <cell r="D394" t="str">
            <v>TENAGA</v>
          </cell>
        </row>
        <row r="396">
          <cell r="B396" t="str">
            <v>1.</v>
          </cell>
          <cell r="D396" t="str">
            <v>Pekerja</v>
          </cell>
          <cell r="F396" t="str">
            <v>jam</v>
          </cell>
          <cell r="G396">
            <v>9.3332999999999995</v>
          </cell>
          <cell r="H396">
            <v>2215</v>
          </cell>
          <cell r="K396">
            <v>20673.2595</v>
          </cell>
        </row>
        <row r="397">
          <cell r="B397" t="str">
            <v>2.</v>
          </cell>
          <cell r="D397" t="str">
            <v>Tukang</v>
          </cell>
          <cell r="F397" t="str">
            <v>jam</v>
          </cell>
          <cell r="G397">
            <v>2.6667000000000001</v>
          </cell>
          <cell r="H397">
            <v>2450</v>
          </cell>
          <cell r="K397">
            <v>6533.415</v>
          </cell>
        </row>
        <row r="398">
          <cell r="B398" t="str">
            <v>3.</v>
          </cell>
          <cell r="D398" t="str">
            <v>Mandor</v>
          </cell>
          <cell r="F398" t="str">
            <v>jam</v>
          </cell>
          <cell r="G398">
            <v>0.44440000000000002</v>
          </cell>
          <cell r="H398">
            <v>2600</v>
          </cell>
          <cell r="K398">
            <v>1155.44</v>
          </cell>
        </row>
        <row r="400">
          <cell r="G400" t="str">
            <v xml:space="preserve">JUMLAH HARGA TENAGA   </v>
          </cell>
          <cell r="K400">
            <v>28362.1145</v>
          </cell>
        </row>
        <row r="402">
          <cell r="B402" t="str">
            <v>B.</v>
          </cell>
          <cell r="D402" t="str">
            <v>BAHAN</v>
          </cell>
        </row>
        <row r="404">
          <cell r="B404" t="str">
            <v>1.</v>
          </cell>
          <cell r="D404" t="str">
            <v>Batu Kali</v>
          </cell>
          <cell r="F404" t="str">
            <v>M3</v>
          </cell>
          <cell r="G404">
            <v>1.17</v>
          </cell>
          <cell r="H404">
            <v>48500</v>
          </cell>
          <cell r="K404">
            <v>56745</v>
          </cell>
        </row>
        <row r="405">
          <cell r="B405" t="str">
            <v>2.</v>
          </cell>
          <cell r="D405" t="str">
            <v>Semen (PC)</v>
          </cell>
          <cell r="F405" t="str">
            <v>Kg</v>
          </cell>
          <cell r="G405">
            <v>176</v>
          </cell>
          <cell r="H405">
            <v>520</v>
          </cell>
          <cell r="K405">
            <v>91520</v>
          </cell>
        </row>
        <row r="406">
          <cell r="B406" t="str">
            <v>3.</v>
          </cell>
          <cell r="D406" t="str">
            <v>Pasir pasang</v>
          </cell>
          <cell r="F406" t="str">
            <v>M3</v>
          </cell>
          <cell r="G406">
            <v>0.36749999999999999</v>
          </cell>
          <cell r="H406">
            <v>40000</v>
          </cell>
          <cell r="K406">
            <v>14700</v>
          </cell>
        </row>
        <row r="407">
          <cell r="K407">
            <v>0</v>
          </cell>
        </row>
        <row r="410">
          <cell r="G410" t="str">
            <v xml:space="preserve">JUMLAH HARGA BAHAN   </v>
          </cell>
          <cell r="K410">
            <v>162965</v>
          </cell>
        </row>
        <row r="412">
          <cell r="B412" t="str">
            <v>C.</v>
          </cell>
          <cell r="D412" t="str">
            <v>PERALATAN</v>
          </cell>
        </row>
        <row r="414">
          <cell r="B414">
            <v>1</v>
          </cell>
          <cell r="D414" t="str">
            <v>Concrete mixer</v>
          </cell>
          <cell r="F414" t="str">
            <v>Jam</v>
          </cell>
          <cell r="G414">
            <v>0.44440000000000002</v>
          </cell>
          <cell r="H414">
            <v>12850</v>
          </cell>
          <cell r="K414">
            <v>5710.54</v>
          </cell>
        </row>
        <row r="415">
          <cell r="B415">
            <v>2</v>
          </cell>
          <cell r="D415" t="str">
            <v>Alat Bantu</v>
          </cell>
          <cell r="F415" t="str">
            <v>Ls</v>
          </cell>
          <cell r="G415">
            <v>1</v>
          </cell>
          <cell r="H415">
            <v>1000</v>
          </cell>
          <cell r="K415">
            <v>1000</v>
          </cell>
        </row>
        <row r="423">
          <cell r="G423" t="str">
            <v xml:space="preserve">JUMLAH HARGA PERALATAN   </v>
          </cell>
          <cell r="K423">
            <v>6710.54</v>
          </cell>
        </row>
        <row r="425">
          <cell r="B425" t="str">
            <v>D.</v>
          </cell>
          <cell r="D425" t="str">
            <v>JUMLAH HARGA TENAGA, BAHAN DAN PERALATAN  ( A + B + C )</v>
          </cell>
          <cell r="K425">
            <v>198037.6545</v>
          </cell>
        </row>
        <row r="426">
          <cell r="B426" t="str">
            <v>E.</v>
          </cell>
          <cell r="D426" t="str">
            <v>OVERHEAD &amp; PROFIT</v>
          </cell>
          <cell r="F426">
            <v>10</v>
          </cell>
          <cell r="G426" t="str">
            <v>%  x  D</v>
          </cell>
          <cell r="K426">
            <v>19803.765450000003</v>
          </cell>
        </row>
        <row r="427">
          <cell r="B427" t="str">
            <v>F.</v>
          </cell>
          <cell r="D427" t="str">
            <v>HARGA SATUAN PEKERJAAN  ( D + E )</v>
          </cell>
          <cell r="K427">
            <v>217841.41995000001</v>
          </cell>
        </row>
        <row r="428">
          <cell r="B428" t="str">
            <v>Note :  1</v>
          </cell>
          <cell r="D428" t="str">
            <v>SATUAN dapat berdasarkan atas jam operasi untuk Tenaga Kerja dan Peralatan, volume dan/atau ukuran</v>
          </cell>
        </row>
        <row r="429">
          <cell r="D429" t="str">
            <v>berat untuk bahan-bahan.</v>
          </cell>
        </row>
        <row r="430">
          <cell r="B430">
            <v>2</v>
          </cell>
          <cell r="D430" t="str">
            <v>Kuantitas satuan adalah kuantitas setiap komponen untuk menyelesaikan satu satuan pekerjaan dari nomor</v>
          </cell>
        </row>
        <row r="431">
          <cell r="D431" t="str">
            <v>mata pembayaran.</v>
          </cell>
        </row>
        <row r="432">
          <cell r="B432">
            <v>3</v>
          </cell>
          <cell r="D432" t="str">
            <v>Biaya satuan untuk peralatan sudah termasuk bahan bakar, bahan habis dipakai dan operator.</v>
          </cell>
        </row>
        <row r="433">
          <cell r="B433">
            <v>4</v>
          </cell>
          <cell r="D433" t="str">
            <v>Biaya satuan sudah termasuk pengeluaran untuk seluruh pajak yang berkaitan (tetapi tidak termasuk PPN</v>
          </cell>
        </row>
        <row r="434">
          <cell r="D434" t="str">
            <v>yang dibayar dari kontrak) dan biaya-biaya lainnya.</v>
          </cell>
        </row>
        <row r="443">
          <cell r="B443" t="str">
            <v>FORMULIR STANDAR UNTUK</v>
          </cell>
        </row>
        <row r="444">
          <cell r="B444" t="str">
            <v>PEREKAMAN ANALISA MASING-MASING HARGA SATUAN</v>
          </cell>
        </row>
        <row r="445">
          <cell r="B445" t="str">
            <v/>
          </cell>
        </row>
        <row r="447">
          <cell r="B447" t="str">
            <v>KEGIATAN</v>
          </cell>
          <cell r="E447" t="str">
            <v>:  PENGGANTIAN JEMBATAN DI WILAYAH TENGAH</v>
          </cell>
        </row>
        <row r="448">
          <cell r="B448" t="str">
            <v>PAKET</v>
          </cell>
          <cell r="E448" t="str">
            <v>:  PENGGANTIAN JEMBATAN NGEPOS No. : 24.138.024</v>
          </cell>
        </row>
        <row r="449">
          <cell r="B449" t="str">
            <v>RUAS JALAN</v>
          </cell>
          <cell r="E449" t="str">
            <v>: MAGELANG-SAPURAN</v>
          </cell>
        </row>
        <row r="450">
          <cell r="B450" t="str">
            <v>TAHUN ANGGARAN</v>
          </cell>
          <cell r="E450" t="str">
            <v>:  2004</v>
          </cell>
        </row>
        <row r="451">
          <cell r="B451" t="str">
            <v>PROPINSI</v>
          </cell>
          <cell r="E451" t="str">
            <v xml:space="preserve">:  JAWA TENGAH </v>
          </cell>
        </row>
        <row r="452">
          <cell r="B452" t="str">
            <v>MATA PEMBAYARAN</v>
          </cell>
          <cell r="E452" t="str">
            <v>:  7.4 (2)</v>
          </cell>
        </row>
        <row r="453">
          <cell r="B453" t="str">
            <v>URAIAN</v>
          </cell>
          <cell r="E453" t="str">
            <v>:  Pabrikasi dan Pemasangan Baja Bangunan Tegangan leleh 35 Kg/mm2</v>
          </cell>
        </row>
        <row r="454">
          <cell r="B454" t="str">
            <v>SATUAN PEMBAYARAN</v>
          </cell>
          <cell r="E454" t="str">
            <v>:  Kg</v>
          </cell>
        </row>
        <row r="457">
          <cell r="G457" t="str">
            <v>PERKIRAAN</v>
          </cell>
          <cell r="H457" t="str">
            <v>HARGA</v>
          </cell>
          <cell r="I457" t="str">
            <v>JUMLAH</v>
          </cell>
        </row>
        <row r="458">
          <cell r="B458" t="str">
            <v>NO.</v>
          </cell>
          <cell r="D458" t="str">
            <v>KOMPONEN</v>
          </cell>
          <cell r="F458" t="str">
            <v>SATUAN</v>
          </cell>
          <cell r="G458" t="str">
            <v>KUANTITAS</v>
          </cell>
          <cell r="H458" t="str">
            <v>SATUAN</v>
          </cell>
          <cell r="I458" t="str">
            <v>HARGA</v>
          </cell>
        </row>
        <row r="459">
          <cell r="H459" t="str">
            <v>(Rp.)</v>
          </cell>
          <cell r="I459" t="str">
            <v>(Rp.)</v>
          </cell>
        </row>
        <row r="462">
          <cell r="B462" t="str">
            <v>A.</v>
          </cell>
          <cell r="D462" t="str">
            <v>TENAGA</v>
          </cell>
        </row>
        <row r="464">
          <cell r="B464" t="str">
            <v>1.</v>
          </cell>
          <cell r="D464" t="str">
            <v>Pekerja</v>
          </cell>
          <cell r="F464" t="str">
            <v>jam</v>
          </cell>
          <cell r="G464">
            <v>1.1299999999999999E-2</v>
          </cell>
          <cell r="H464">
            <v>2215</v>
          </cell>
          <cell r="K464">
            <v>25.029499999999999</v>
          </cell>
        </row>
        <row r="465">
          <cell r="B465" t="str">
            <v>2.</v>
          </cell>
          <cell r="D465" t="str">
            <v>Tukang</v>
          </cell>
          <cell r="F465" t="str">
            <v>jam</v>
          </cell>
          <cell r="G465">
            <v>4.4999999999999997E-3</v>
          </cell>
          <cell r="H465">
            <v>2450</v>
          </cell>
          <cell r="K465">
            <v>11.024999999999999</v>
          </cell>
        </row>
        <row r="466">
          <cell r="B466" t="str">
            <v>3.</v>
          </cell>
          <cell r="D466" t="str">
            <v>Mandor</v>
          </cell>
          <cell r="F466" t="str">
            <v>jam</v>
          </cell>
          <cell r="G466">
            <v>1</v>
          </cell>
          <cell r="H466">
            <v>2600</v>
          </cell>
          <cell r="K466">
            <v>2600</v>
          </cell>
        </row>
        <row r="468">
          <cell r="G468" t="str">
            <v xml:space="preserve">JUMLAH HARGA TENAGA   </v>
          </cell>
          <cell r="K468">
            <v>2636.0545000000002</v>
          </cell>
        </row>
        <row r="470">
          <cell r="B470" t="str">
            <v>B.</v>
          </cell>
          <cell r="D470" t="str">
            <v>BAHAN</v>
          </cell>
        </row>
        <row r="472">
          <cell r="B472" t="str">
            <v>1.</v>
          </cell>
          <cell r="D472" t="str">
            <v>Pabrikasi dan Pemasangan</v>
          </cell>
          <cell r="F472" t="str">
            <v>Kg</v>
          </cell>
          <cell r="G472">
            <v>1</v>
          </cell>
          <cell r="H472">
            <v>4800</v>
          </cell>
          <cell r="K472">
            <v>4800</v>
          </cell>
        </row>
        <row r="473">
          <cell r="D473" t="str">
            <v>Baja Bangunan Tegangan</v>
          </cell>
        </row>
        <row r="474">
          <cell r="D474" t="str">
            <v>Leleh 35 Kg/mm2</v>
          </cell>
        </row>
        <row r="479">
          <cell r="G479" t="str">
            <v xml:space="preserve">JUMLAH HARGA BAHAN   </v>
          </cell>
          <cell r="K479">
            <v>4800</v>
          </cell>
        </row>
        <row r="481">
          <cell r="B481" t="str">
            <v>C.</v>
          </cell>
          <cell r="D481" t="str">
            <v>ALAT</v>
          </cell>
        </row>
        <row r="483">
          <cell r="B483" t="str">
            <v>1.</v>
          </cell>
          <cell r="D483" t="str">
            <v>Crane</v>
          </cell>
          <cell r="F483" t="str">
            <v>jam</v>
          </cell>
          <cell r="G483">
            <v>1.1999999999999999E-3</v>
          </cell>
          <cell r="H483">
            <v>200000</v>
          </cell>
          <cell r="K483">
            <v>239.99999999999997</v>
          </cell>
        </row>
        <row r="490">
          <cell r="G490" t="str">
            <v xml:space="preserve">JUMLAH HARGA PERALATAN   </v>
          </cell>
          <cell r="K490">
            <v>239.99999999999997</v>
          </cell>
        </row>
        <row r="492">
          <cell r="B492" t="str">
            <v>D.</v>
          </cell>
          <cell r="D492" t="str">
            <v>JUMLAH HARGA TENAGA, BAHAN DAN PERALATAN  ( A + B + C )</v>
          </cell>
          <cell r="K492">
            <v>7676.0545000000002</v>
          </cell>
        </row>
        <row r="493">
          <cell r="B493" t="str">
            <v>E.</v>
          </cell>
          <cell r="D493" t="str">
            <v>OVERHEAD &amp; PROFIT</v>
          </cell>
          <cell r="F493">
            <v>10</v>
          </cell>
          <cell r="G493" t="str">
            <v>%  x  D</v>
          </cell>
          <cell r="K493">
            <v>767.60545000000002</v>
          </cell>
        </row>
        <row r="494">
          <cell r="B494" t="str">
            <v>F.</v>
          </cell>
          <cell r="D494" t="str">
            <v>HARGA SATUAN PEKERJAAN  ( D + E )</v>
          </cell>
          <cell r="K494">
            <v>8443.6599500000011</v>
          </cell>
        </row>
        <row r="496">
          <cell r="B496" t="str">
            <v>Note :  1</v>
          </cell>
          <cell r="D496" t="str">
            <v>SATUAN dapat berdasarkan atas jam operasi untuk Tenaga Kerja dan Peralatan, volume dan/atau ukuran</v>
          </cell>
        </row>
        <row r="497">
          <cell r="D497" t="str">
            <v>berat untuk bahan-bahan.</v>
          </cell>
        </row>
        <row r="498">
          <cell r="B498">
            <v>2</v>
          </cell>
          <cell r="D498" t="str">
            <v>Kuantitas satuan adalah kuantitas setiap komponen untuk menyelesaikan satu satuan pekerjaan dari nomor</v>
          </cell>
        </row>
        <row r="499">
          <cell r="D499" t="str">
            <v>mata pembayaran.</v>
          </cell>
        </row>
        <row r="500">
          <cell r="B500">
            <v>3</v>
          </cell>
          <cell r="D500" t="str">
            <v>Biaya satuan untuk peralatan sudah termasuk bahan bakar, bahan habis dipakai dan operator.</v>
          </cell>
        </row>
        <row r="501">
          <cell r="B501">
            <v>4</v>
          </cell>
          <cell r="D501" t="str">
            <v>Biaya satuan sudah termasuk pengeluaran untuk seluruh pajak yang berkaitan (tetapi tidak termasuk PPN</v>
          </cell>
        </row>
        <row r="502">
          <cell r="D502" t="str">
            <v>yang dibayar dari kontrak) dan biaya-biaya lainnya.</v>
          </cell>
        </row>
      </sheetData>
      <sheetData sheetId="2" refreshError="1">
        <row r="68">
          <cell r="B68" t="str">
            <v>FORMULIR STANDAR UNTUK</v>
          </cell>
        </row>
        <row r="69">
          <cell r="B69" t="str">
            <v>PEREKAMAN ANALISA MASING-MASING HARGA SATUAN</v>
          </cell>
        </row>
        <row r="70">
          <cell r="B70" t="str">
            <v/>
          </cell>
        </row>
        <row r="72">
          <cell r="B72" t="str">
            <v>KEGIATAN</v>
          </cell>
          <cell r="E72" t="str">
            <v>:  PENGGANTIAN JEMBATAN DI WILAYAH TENGAH</v>
          </cell>
        </row>
        <row r="73">
          <cell r="B73" t="str">
            <v>PAKET</v>
          </cell>
          <cell r="E73" t="str">
            <v>:  PENGGANTIAN JEMBATAN NGEPOS No. : 24.138.024</v>
          </cell>
        </row>
        <row r="74">
          <cell r="B74" t="str">
            <v>RUAS JALAN</v>
          </cell>
          <cell r="E74" t="str">
            <v>: MAGELANG-SAPURAN</v>
          </cell>
        </row>
        <row r="75">
          <cell r="B75" t="str">
            <v>TAHUN ANGGARAN</v>
          </cell>
          <cell r="E75" t="str">
            <v>:  2004</v>
          </cell>
        </row>
        <row r="76">
          <cell r="B76" t="str">
            <v>PROPINSI</v>
          </cell>
          <cell r="E76" t="str">
            <v xml:space="preserve">:  JAWA TENGAH </v>
          </cell>
        </row>
        <row r="77">
          <cell r="B77" t="str">
            <v>MATA PEMBAYARAN</v>
          </cell>
          <cell r="E77" t="str">
            <v>:  2.2 (1)</v>
          </cell>
        </row>
        <row r="78">
          <cell r="B78" t="str">
            <v>URAIAN</v>
          </cell>
          <cell r="E78" t="str">
            <v>:  Pasangan Batu dengan Mortar (Mekanik) Camp. 1PC:3Ps</v>
          </cell>
        </row>
        <row r="79">
          <cell r="B79" t="str">
            <v>SATUAN PEMBAYARAN</v>
          </cell>
          <cell r="E79" t="str">
            <v>:  M3</v>
          </cell>
        </row>
        <row r="82">
          <cell r="G82" t="str">
            <v>PERKIRAAN</v>
          </cell>
          <cell r="H82" t="str">
            <v>HARGA</v>
          </cell>
          <cell r="I82" t="str">
            <v>JUMLAH</v>
          </cell>
        </row>
        <row r="83">
          <cell r="B83" t="str">
            <v>NO.</v>
          </cell>
          <cell r="D83" t="str">
            <v>KOMPONEN</v>
          </cell>
          <cell r="F83" t="str">
            <v>SATUAN</v>
          </cell>
          <cell r="G83" t="str">
            <v>KUANTITAS</v>
          </cell>
          <cell r="H83" t="str">
            <v>SATUAN</v>
          </cell>
          <cell r="I83" t="str">
            <v>HARGA</v>
          </cell>
        </row>
        <row r="84">
          <cell r="H84" t="str">
            <v>(Rp.)</v>
          </cell>
          <cell r="I84" t="str">
            <v>(Rp.)</v>
          </cell>
        </row>
        <row r="87">
          <cell r="B87" t="str">
            <v>A.</v>
          </cell>
          <cell r="D87" t="str">
            <v>TENAGA</v>
          </cell>
        </row>
        <row r="89">
          <cell r="B89" t="str">
            <v>1.</v>
          </cell>
          <cell r="D89" t="str">
            <v>Pekerja</v>
          </cell>
          <cell r="F89" t="str">
            <v>jam</v>
          </cell>
          <cell r="G89">
            <v>9.3332999999999995</v>
          </cell>
          <cell r="H89">
            <v>2215</v>
          </cell>
          <cell r="K89">
            <v>20673.2595</v>
          </cell>
        </row>
        <row r="90">
          <cell r="B90" t="str">
            <v>2.</v>
          </cell>
          <cell r="D90" t="str">
            <v>Tukang Batu</v>
          </cell>
          <cell r="F90" t="str">
            <v>jam</v>
          </cell>
          <cell r="G90">
            <v>2.6667000000000001</v>
          </cell>
          <cell r="H90">
            <v>2450</v>
          </cell>
          <cell r="K90">
            <v>6533.415</v>
          </cell>
        </row>
        <row r="91">
          <cell r="B91" t="str">
            <v>3.</v>
          </cell>
          <cell r="D91" t="str">
            <v>Mandor</v>
          </cell>
          <cell r="F91" t="str">
            <v>jam</v>
          </cell>
          <cell r="G91">
            <v>0.44440000000000002</v>
          </cell>
          <cell r="H91">
            <v>2600</v>
          </cell>
          <cell r="K91">
            <v>1155.44</v>
          </cell>
        </row>
        <row r="93">
          <cell r="G93" t="str">
            <v xml:space="preserve">JUMLAH HARGA TENAGA   </v>
          </cell>
          <cell r="K93">
            <v>28362.1145</v>
          </cell>
        </row>
        <row r="95">
          <cell r="B95" t="str">
            <v>B.</v>
          </cell>
          <cell r="D95" t="str">
            <v>BAHAN</v>
          </cell>
        </row>
        <row r="97">
          <cell r="B97" t="str">
            <v>1.</v>
          </cell>
          <cell r="D97" t="str">
            <v>Batu</v>
          </cell>
          <cell r="F97" t="str">
            <v>M3</v>
          </cell>
          <cell r="G97">
            <v>1.08</v>
          </cell>
          <cell r="H97">
            <v>48500</v>
          </cell>
          <cell r="K97">
            <v>52380</v>
          </cell>
        </row>
        <row r="98">
          <cell r="B98" t="str">
            <v>2.</v>
          </cell>
          <cell r="D98" t="str">
            <v>Semen (PC)</v>
          </cell>
          <cell r="F98" t="str">
            <v>kg</v>
          </cell>
          <cell r="G98">
            <v>202</v>
          </cell>
          <cell r="H98">
            <v>520</v>
          </cell>
          <cell r="K98">
            <v>105040</v>
          </cell>
        </row>
        <row r="99">
          <cell r="B99" t="str">
            <v>3.</v>
          </cell>
          <cell r="D99" t="str">
            <v>Pasir pasang</v>
          </cell>
          <cell r="F99" t="str">
            <v>M3</v>
          </cell>
          <cell r="G99">
            <v>0.45269461077844309</v>
          </cell>
          <cell r="H99">
            <v>40000</v>
          </cell>
          <cell r="K99">
            <v>18107.784431137723</v>
          </cell>
        </row>
        <row r="104">
          <cell r="G104" t="str">
            <v xml:space="preserve">JUMLAH HARGA BAHAN   </v>
          </cell>
          <cell r="K104">
            <v>175527.78443113773</v>
          </cell>
        </row>
        <row r="106">
          <cell r="B106" t="str">
            <v>C.</v>
          </cell>
          <cell r="D106" t="str">
            <v>PERALATAN</v>
          </cell>
        </row>
        <row r="108">
          <cell r="B108" t="str">
            <v>1.</v>
          </cell>
          <cell r="D108" t="str">
            <v>Concrete Mixer</v>
          </cell>
          <cell r="F108" t="str">
            <v>jam</v>
          </cell>
          <cell r="G108">
            <v>0.44440000000000002</v>
          </cell>
          <cell r="H108">
            <v>12850</v>
          </cell>
          <cell r="K108">
            <v>5710.54</v>
          </cell>
        </row>
        <row r="109">
          <cell r="B109" t="str">
            <v>2.</v>
          </cell>
          <cell r="D109" t="str">
            <v>Alat Bantu</v>
          </cell>
          <cell r="F109" t="str">
            <v>Ls</v>
          </cell>
          <cell r="G109">
            <v>1</v>
          </cell>
          <cell r="H109">
            <v>1000</v>
          </cell>
          <cell r="K109">
            <v>1000</v>
          </cell>
        </row>
        <row r="115">
          <cell r="G115" t="str">
            <v xml:space="preserve">JUMLAH HARGA PERALATAN   </v>
          </cell>
          <cell r="K115">
            <v>6710.54</v>
          </cell>
        </row>
        <row r="117">
          <cell r="B117" t="str">
            <v>D.</v>
          </cell>
          <cell r="D117" t="str">
            <v>JUMLAH HARGA TENAGA, BAHAN DAN PERALATAN  ( A + B + C )</v>
          </cell>
          <cell r="K117">
            <v>210600.43893113773</v>
          </cell>
        </row>
        <row r="118">
          <cell r="B118" t="str">
            <v>E.</v>
          </cell>
          <cell r="D118" t="str">
            <v>OVERHEAD &amp; PROFIT</v>
          </cell>
          <cell r="F118">
            <v>10</v>
          </cell>
          <cell r="G118" t="str">
            <v>%  x  D</v>
          </cell>
          <cell r="K118">
            <v>21060.043893113776</v>
          </cell>
        </row>
        <row r="119">
          <cell r="B119" t="str">
            <v>F.</v>
          </cell>
          <cell r="D119" t="str">
            <v>HARGA SATUAN PEKERJAAN  ( D + E )</v>
          </cell>
          <cell r="K119">
            <v>231660.48282425152</v>
          </cell>
        </row>
        <row r="120">
          <cell r="B120" t="str">
            <v>Note :  1</v>
          </cell>
          <cell r="D120" t="str">
            <v>SATUAN dapat berdasarkan atas jam operasi untuk Tenaga Kerja dan Peralatan, volume dan/atau ukuran</v>
          </cell>
        </row>
        <row r="121">
          <cell r="D121" t="str">
            <v>berat untuk bahan-bahan.</v>
          </cell>
        </row>
        <row r="122">
          <cell r="B122">
            <v>2</v>
          </cell>
          <cell r="D122" t="str">
            <v>Kuantitas satuan adalah kuantitas setiap komponen untuk menyelesaikan satu satuan pekerjaan dari nomor</v>
          </cell>
        </row>
        <row r="123">
          <cell r="D123" t="str">
            <v>mata pembayaran.</v>
          </cell>
        </row>
        <row r="124">
          <cell r="B124">
            <v>3</v>
          </cell>
          <cell r="D124" t="str">
            <v>Biaya satuan untuk peralatan sudah termasuk bahan bakar, bahan habis dipakai dan operator.</v>
          </cell>
        </row>
        <row r="125">
          <cell r="B125">
            <v>4</v>
          </cell>
          <cell r="D125" t="str">
            <v>Biaya satuan sudah termasuk pengeluaran untuk seluruh pajak yang berkaitan (tetapi tidak termasuk PPN</v>
          </cell>
        </row>
        <row r="126">
          <cell r="D126" t="str">
            <v>yang dibayar dari kontrak) dan biaya-biaya lainnya.</v>
          </cell>
        </row>
        <row r="134">
          <cell r="B134" t="str">
            <v>FORMULIR STANDAR UNTUK</v>
          </cell>
        </row>
        <row r="135">
          <cell r="B135" t="str">
            <v>PEREKAMAN ANALISA MASING-MASING HARGA SATUAN</v>
          </cell>
        </row>
        <row r="136">
          <cell r="B136" t="str">
            <v/>
          </cell>
        </row>
        <row r="138">
          <cell r="B138" t="str">
            <v>KEGIATAN</v>
          </cell>
          <cell r="E138" t="str">
            <v>:  PENGGANTIAN JEMBATAN DI WILAYAH TENGAH</v>
          </cell>
        </row>
        <row r="139">
          <cell r="B139" t="str">
            <v>PAKET</v>
          </cell>
          <cell r="E139" t="str">
            <v>:  PENGGANTIAN JEMBATAN NGEPOS No. : 24.138.024</v>
          </cell>
        </row>
        <row r="140">
          <cell r="B140" t="str">
            <v>RUAS JALAN</v>
          </cell>
          <cell r="E140" t="str">
            <v>: MAGELANG-SAPURAN</v>
          </cell>
        </row>
        <row r="141">
          <cell r="B141" t="str">
            <v>TAHUN ANGGARAN</v>
          </cell>
          <cell r="E141" t="str">
            <v>:  2004</v>
          </cell>
        </row>
        <row r="142">
          <cell r="B142" t="str">
            <v>PROPINSI</v>
          </cell>
          <cell r="E142" t="str">
            <v xml:space="preserve">:  JAWA TENGAH </v>
          </cell>
        </row>
        <row r="143">
          <cell r="B143" t="str">
            <v>MATA PEMBAYARAN</v>
          </cell>
          <cell r="E143" t="str">
            <v>:  2.3 (4)</v>
          </cell>
        </row>
        <row r="144">
          <cell r="B144" t="str">
            <v>URAIAN</v>
          </cell>
          <cell r="E144" t="str">
            <v>:  Saluran Beton Bertulang U 40 - 60 CM</v>
          </cell>
        </row>
        <row r="145">
          <cell r="B145" t="str">
            <v>SATUAN PEMBAYARAN</v>
          </cell>
          <cell r="E145" t="str">
            <v>:  M</v>
          </cell>
        </row>
        <row r="148">
          <cell r="G148" t="str">
            <v>PERKIRAAN</v>
          </cell>
          <cell r="H148" t="str">
            <v>HARGA</v>
          </cell>
          <cell r="I148" t="str">
            <v>JUMLAH</v>
          </cell>
        </row>
        <row r="149">
          <cell r="B149" t="str">
            <v>NO.</v>
          </cell>
          <cell r="D149" t="str">
            <v>KOMPONEN</v>
          </cell>
          <cell r="F149" t="str">
            <v>SATUAN</v>
          </cell>
          <cell r="G149" t="str">
            <v>KUANTITAS</v>
          </cell>
          <cell r="H149" t="str">
            <v>SATUAN</v>
          </cell>
          <cell r="I149" t="str">
            <v>HARGA</v>
          </cell>
        </row>
        <row r="150">
          <cell r="H150" t="str">
            <v>(Rp.)</v>
          </cell>
          <cell r="I150" t="str">
            <v>(Rp.)</v>
          </cell>
        </row>
        <row r="153">
          <cell r="B153" t="str">
            <v>A.</v>
          </cell>
          <cell r="D153" t="str">
            <v>TENAGA</v>
          </cell>
        </row>
        <row r="155">
          <cell r="B155" t="str">
            <v>1.</v>
          </cell>
          <cell r="D155" t="str">
            <v>Pekerja</v>
          </cell>
          <cell r="F155" t="str">
            <v>Jam</v>
          </cell>
          <cell r="G155">
            <v>0.7</v>
          </cell>
          <cell r="H155">
            <v>2215</v>
          </cell>
          <cell r="K155">
            <v>1550.5</v>
          </cell>
        </row>
        <row r="156">
          <cell r="B156" t="str">
            <v>2.</v>
          </cell>
          <cell r="D156" t="str">
            <v>Tukang</v>
          </cell>
          <cell r="F156" t="str">
            <v>Jam</v>
          </cell>
          <cell r="G156">
            <v>1.4</v>
          </cell>
          <cell r="H156">
            <v>2450</v>
          </cell>
          <cell r="K156">
            <v>3430</v>
          </cell>
        </row>
        <row r="157">
          <cell r="B157" t="str">
            <v>3.</v>
          </cell>
          <cell r="D157" t="str">
            <v>Mandor</v>
          </cell>
          <cell r="F157" t="str">
            <v>Jam</v>
          </cell>
          <cell r="G157">
            <v>4.2</v>
          </cell>
          <cell r="H157">
            <v>2600</v>
          </cell>
          <cell r="K157">
            <v>10920</v>
          </cell>
        </row>
        <row r="159">
          <cell r="G159" t="str">
            <v xml:space="preserve">JUMLAH HARGA TENAGA   </v>
          </cell>
          <cell r="K159">
            <v>15900.5</v>
          </cell>
        </row>
        <row r="161">
          <cell r="B161" t="str">
            <v>B.</v>
          </cell>
          <cell r="D161" t="str">
            <v>BAHAN</v>
          </cell>
        </row>
        <row r="163">
          <cell r="B163" t="str">
            <v>1.</v>
          </cell>
          <cell r="D163" t="str">
            <v>Beton K-225</v>
          </cell>
          <cell r="F163" t="str">
            <v>M3</v>
          </cell>
          <cell r="G163">
            <v>9.5000000000000001E-2</v>
          </cell>
          <cell r="H163">
            <v>400007.50588054664</v>
          </cell>
          <cell r="K163">
            <v>38000.713058651934</v>
          </cell>
        </row>
        <row r="164">
          <cell r="B164" t="str">
            <v>2.</v>
          </cell>
          <cell r="D164" t="str">
            <v>Baja Tulangan U-24 polos</v>
          </cell>
          <cell r="F164" t="str">
            <v>Kg</v>
          </cell>
          <cell r="G164">
            <v>10.445</v>
          </cell>
          <cell r="H164">
            <v>4250</v>
          </cell>
          <cell r="K164">
            <v>44391.25</v>
          </cell>
        </row>
        <row r="165">
          <cell r="B165" t="str">
            <v>3.</v>
          </cell>
          <cell r="D165" t="str">
            <v>Pasir beton</v>
          </cell>
          <cell r="F165" t="str">
            <v>M3</v>
          </cell>
          <cell r="G165">
            <v>0.105</v>
          </cell>
          <cell r="H165">
            <v>45000</v>
          </cell>
          <cell r="K165">
            <v>4725</v>
          </cell>
        </row>
        <row r="169">
          <cell r="G169" t="str">
            <v xml:space="preserve">JUMLAH HARGA BAHAN   </v>
          </cell>
          <cell r="K169">
            <v>87116.963058651934</v>
          </cell>
        </row>
        <row r="171">
          <cell r="B171" t="str">
            <v>C.</v>
          </cell>
          <cell r="D171" t="str">
            <v>PERALATAN</v>
          </cell>
        </row>
        <row r="173">
          <cell r="B173" t="str">
            <v>1.</v>
          </cell>
          <cell r="D173" t="str">
            <v>Stamper</v>
          </cell>
          <cell r="F173" t="str">
            <v>Jam</v>
          </cell>
          <cell r="G173">
            <v>0.30120000000000002</v>
          </cell>
          <cell r="H173">
            <v>8000</v>
          </cell>
          <cell r="K173">
            <v>2409.6000000000004</v>
          </cell>
        </row>
        <row r="174">
          <cell r="B174" t="str">
            <v>2.</v>
          </cell>
          <cell r="D174" t="str">
            <v>Dump Truck</v>
          </cell>
          <cell r="F174" t="str">
            <v>Jam</v>
          </cell>
          <cell r="G174">
            <v>0.20080000000000001</v>
          </cell>
          <cell r="H174">
            <v>55000</v>
          </cell>
          <cell r="K174">
            <v>11044</v>
          </cell>
        </row>
        <row r="175">
          <cell r="B175" t="str">
            <v>3.</v>
          </cell>
          <cell r="D175" t="str">
            <v>Alat  Bantu</v>
          </cell>
          <cell r="F175" t="str">
            <v>Ls</v>
          </cell>
          <cell r="G175">
            <v>1</v>
          </cell>
          <cell r="H175">
            <v>500</v>
          </cell>
          <cell r="K175">
            <v>500</v>
          </cell>
        </row>
        <row r="181">
          <cell r="G181" t="str">
            <v xml:space="preserve">JUMLAH HARGA PERALATAN   </v>
          </cell>
          <cell r="K181">
            <v>13953.6</v>
          </cell>
        </row>
        <row r="183">
          <cell r="B183" t="str">
            <v>D.</v>
          </cell>
          <cell r="D183" t="str">
            <v>JUMLAH HARGA TENAGA, BAHAN DAN PERALATAN  ( A + B + C )</v>
          </cell>
          <cell r="K183">
            <v>116971.06305865194</v>
          </cell>
        </row>
        <row r="184">
          <cell r="B184" t="str">
            <v>E.</v>
          </cell>
          <cell r="D184" t="str">
            <v>OVERHEAD &amp; PROFIT</v>
          </cell>
          <cell r="F184">
            <v>10</v>
          </cell>
          <cell r="G184" t="str">
            <v>%  x  D</v>
          </cell>
          <cell r="K184">
            <v>11697.106305865194</v>
          </cell>
        </row>
        <row r="185">
          <cell r="B185" t="str">
            <v>F.</v>
          </cell>
          <cell r="D185" t="str">
            <v>HARGA SATUAN PEKERJAAN  ( D + E )</v>
          </cell>
          <cell r="K185">
            <v>128668.16936451713</v>
          </cell>
        </row>
        <row r="186">
          <cell r="B186" t="str">
            <v>Note :  1</v>
          </cell>
          <cell r="D186" t="str">
            <v>SATUAN dapat berdasarkan atas jam operasi untuk Tenaga Kerja dan Peralatan, volume dan/atau ukuran</v>
          </cell>
        </row>
        <row r="187">
          <cell r="D187" t="str">
            <v>berat untuk bahan-bahan.</v>
          </cell>
        </row>
        <row r="188">
          <cell r="B188">
            <v>2</v>
          </cell>
          <cell r="D188" t="str">
            <v>Kuantitas satuan adalah kuantitas setiap komponen untuk menyelesaikan satu satuan pekerjaan dari nomor</v>
          </cell>
        </row>
        <row r="189">
          <cell r="D189" t="str">
            <v>mata pembayaran.</v>
          </cell>
        </row>
        <row r="190">
          <cell r="B190">
            <v>3</v>
          </cell>
          <cell r="D190" t="str">
            <v>Biaya satuan untuk peralatan sudah termasuk bahan bakar, bahan habis dipakai dan operator.</v>
          </cell>
        </row>
        <row r="191">
          <cell r="B191">
            <v>4</v>
          </cell>
          <cell r="D191" t="str">
            <v>Biaya satuan sudah termasuk pengeluaran untuk seluruh pajak yang berkaitan (tetapi tidak termasuk PPN</v>
          </cell>
        </row>
        <row r="192">
          <cell r="D192" t="str">
            <v>yang dibayar dari kontrak) dan biaya-biaya lainnya.</v>
          </cell>
        </row>
      </sheetData>
      <sheetData sheetId="3" refreshError="1">
        <row r="127">
          <cell r="B127" t="str">
            <v>FORMULIR STANDAR UNTUK</v>
          </cell>
        </row>
        <row r="128">
          <cell r="B128" t="str">
            <v>PEREKAMAN ANALISA MASING-MASING HARGA SATUAN</v>
          </cell>
        </row>
        <row r="129">
          <cell r="B129" t="str">
            <v/>
          </cell>
        </row>
        <row r="131">
          <cell r="B131" t="str">
            <v>KEGIATAN</v>
          </cell>
          <cell r="E131" t="str">
            <v>:  PENGGANTIAN JEMBATAN DI WILAYAH TENGAH</v>
          </cell>
        </row>
        <row r="132">
          <cell r="B132" t="str">
            <v>PAKET</v>
          </cell>
          <cell r="E132" t="str">
            <v>:  PENGGANTIAN JEMBATAN NGEPOS No. : 24.138.024</v>
          </cell>
        </row>
        <row r="133">
          <cell r="B133" t="str">
            <v>RUAS JALAN</v>
          </cell>
          <cell r="E133" t="str">
            <v>: MAGELANG-SAPURAN</v>
          </cell>
        </row>
        <row r="134">
          <cell r="B134" t="str">
            <v>TAHUN ANGGARAN</v>
          </cell>
          <cell r="E134" t="str">
            <v>:  2004</v>
          </cell>
        </row>
        <row r="135">
          <cell r="B135" t="str">
            <v>PROPINSI</v>
          </cell>
          <cell r="E135" t="str">
            <v xml:space="preserve">:  JAWA TENGAH </v>
          </cell>
        </row>
        <row r="136">
          <cell r="B136" t="str">
            <v>MATA PEMBAYARAN</v>
          </cell>
          <cell r="E136" t="str">
            <v>:  3.1 (3c)</v>
          </cell>
        </row>
        <row r="137">
          <cell r="B137" t="str">
            <v>URAIAN</v>
          </cell>
          <cell r="E137" t="str">
            <v>:  Galian Konstruksi Kedalaman 4 - 6 m</v>
          </cell>
        </row>
        <row r="138">
          <cell r="B138" t="str">
            <v>SATUAN PEMBAYARAN</v>
          </cell>
          <cell r="E138" t="str">
            <v>:  M3</v>
          </cell>
        </row>
        <row r="141">
          <cell r="G141" t="str">
            <v>PERKIRAAN</v>
          </cell>
          <cell r="H141" t="str">
            <v>HARGA</v>
          </cell>
          <cell r="I141" t="str">
            <v>JUMLAH</v>
          </cell>
        </row>
        <row r="142">
          <cell r="B142" t="str">
            <v>NO.</v>
          </cell>
          <cell r="D142" t="str">
            <v>KOMPONEN</v>
          </cell>
          <cell r="F142" t="str">
            <v>SATUAN</v>
          </cell>
          <cell r="G142" t="str">
            <v>KUANTITAS</v>
          </cell>
          <cell r="H142" t="str">
            <v>SATUAN</v>
          </cell>
          <cell r="I142" t="str">
            <v>HARGA</v>
          </cell>
        </row>
        <row r="143">
          <cell r="H143" t="str">
            <v>(Rp.)</v>
          </cell>
          <cell r="I143" t="str">
            <v>(Rp.)</v>
          </cell>
        </row>
        <row r="146">
          <cell r="B146" t="str">
            <v>A.</v>
          </cell>
          <cell r="D146" t="str">
            <v>TENAGA</v>
          </cell>
        </row>
        <row r="148">
          <cell r="B148" t="str">
            <v>1.</v>
          </cell>
          <cell r="D148" t="str">
            <v>Pekerja</v>
          </cell>
          <cell r="F148" t="str">
            <v>Jam</v>
          </cell>
          <cell r="G148">
            <v>14.7</v>
          </cell>
          <cell r="H148">
            <v>2215</v>
          </cell>
          <cell r="K148">
            <v>32560.5</v>
          </cell>
        </row>
        <row r="149">
          <cell r="B149" t="str">
            <v>2.</v>
          </cell>
          <cell r="D149" t="str">
            <v>Mandor</v>
          </cell>
          <cell r="F149" t="str">
            <v>Jam</v>
          </cell>
          <cell r="G149">
            <v>0.56000000000000005</v>
          </cell>
          <cell r="H149">
            <v>2600</v>
          </cell>
          <cell r="K149">
            <v>1456.0000000000002</v>
          </cell>
        </row>
        <row r="150">
          <cell r="K150">
            <v>0</v>
          </cell>
        </row>
        <row r="152">
          <cell r="G152" t="str">
            <v xml:space="preserve">JUMLAH HARGA TENAGA   </v>
          </cell>
          <cell r="K152">
            <v>34016.5</v>
          </cell>
        </row>
        <row r="154">
          <cell r="B154" t="str">
            <v>B.</v>
          </cell>
          <cell r="D154" t="str">
            <v>BAHAN</v>
          </cell>
        </row>
        <row r="156">
          <cell r="K156">
            <v>0</v>
          </cell>
        </row>
        <row r="157">
          <cell r="K157">
            <v>0</v>
          </cell>
        </row>
        <row r="162">
          <cell r="G162" t="str">
            <v xml:space="preserve">JUMLAH HARGA BAHAN   </v>
          </cell>
          <cell r="K162">
            <v>0</v>
          </cell>
        </row>
        <row r="165">
          <cell r="B165" t="str">
            <v>C.</v>
          </cell>
          <cell r="D165" t="str">
            <v>PERALATAN</v>
          </cell>
        </row>
        <row r="167">
          <cell r="B167" t="str">
            <v>1.</v>
          </cell>
          <cell r="D167" t="str">
            <v>Alat Bantu</v>
          </cell>
          <cell r="F167" t="str">
            <v>Ls</v>
          </cell>
          <cell r="G167">
            <v>1</v>
          </cell>
          <cell r="H167">
            <v>1000</v>
          </cell>
          <cell r="K167">
            <v>1000</v>
          </cell>
        </row>
        <row r="174">
          <cell r="G174" t="str">
            <v xml:space="preserve">JUMLAH HARGA PERALATAN   </v>
          </cell>
          <cell r="K174">
            <v>1000</v>
          </cell>
        </row>
        <row r="176">
          <cell r="B176" t="str">
            <v>D.</v>
          </cell>
          <cell r="D176" t="str">
            <v>JUMLAH HARGA TENAGA, BAHAN DAN PERALATAN  ( A + B + C )</v>
          </cell>
          <cell r="K176">
            <v>35016.5</v>
          </cell>
        </row>
        <row r="177">
          <cell r="B177" t="str">
            <v>E.</v>
          </cell>
          <cell r="D177" t="str">
            <v>OVERHEAD &amp; PROFIT</v>
          </cell>
          <cell r="F177">
            <v>10</v>
          </cell>
          <cell r="G177" t="str">
            <v>%  x  D</v>
          </cell>
          <cell r="K177">
            <v>3501.65</v>
          </cell>
        </row>
        <row r="178">
          <cell r="B178" t="str">
            <v>F.</v>
          </cell>
          <cell r="D178" t="str">
            <v>HARGA SATUAN PEKERJAAN  ( D + E )</v>
          </cell>
          <cell r="K178">
            <v>38518.15</v>
          </cell>
        </row>
        <row r="179">
          <cell r="B179" t="str">
            <v>Note :  1</v>
          </cell>
          <cell r="D179" t="str">
            <v>SATUAN dapat berdasarkan atas jam operasi untuk Tenaga Kerja dan Peralatan, volume dan/atau ukuran</v>
          </cell>
        </row>
        <row r="180">
          <cell r="D180" t="str">
            <v>berat untuk bahan-bahan.</v>
          </cell>
        </row>
        <row r="181">
          <cell r="B181">
            <v>2</v>
          </cell>
          <cell r="D181" t="str">
            <v>Kuantitas satuan adalah kuantitas setiap komponen untuk menyelesaikan satu satuan pekerjaan dari nomor</v>
          </cell>
        </row>
        <row r="182">
          <cell r="D182" t="str">
            <v>mata pembayaran.</v>
          </cell>
        </row>
        <row r="183">
          <cell r="B183">
            <v>3</v>
          </cell>
          <cell r="D183" t="str">
            <v>Biaya satuan untuk peralatan sudah termasuk bahan bakar, bahan habis dipakai dan operator.</v>
          </cell>
        </row>
        <row r="184">
          <cell r="B184">
            <v>4</v>
          </cell>
          <cell r="D184" t="str">
            <v>Biaya satuan sudah termasuk pengeluaran untuk seluruh pajak yang berkaitan (tetapi tidak termasuk PPN</v>
          </cell>
        </row>
        <row r="185">
          <cell r="D185" t="str">
            <v>yang dibayar dari kontrak) dan biaya-biaya lainnya.</v>
          </cell>
        </row>
      </sheetData>
      <sheetData sheetId="4" refreshError="1">
        <row r="64">
          <cell r="B64" t="str">
            <v>FORMULIR STANDAR UNTUK</v>
          </cell>
        </row>
        <row r="65">
          <cell r="B65" t="str">
            <v>PEREKAMAN ANALISA MASING-MASING HARGA SATUAN</v>
          </cell>
        </row>
        <row r="66">
          <cell r="B66" t="str">
            <v/>
          </cell>
        </row>
        <row r="68">
          <cell r="B68" t="str">
            <v>KEGIATAN</v>
          </cell>
          <cell r="E68" t="str">
            <v>:  PENGGANTIAN JEMBATAN DI WILAYAH TENGAH</v>
          </cell>
        </row>
        <row r="69">
          <cell r="B69" t="str">
            <v>PAKET</v>
          </cell>
          <cell r="E69" t="str">
            <v>:  PENGGANTIAN JEMBATAN NGEPOS No. : 24.138.024</v>
          </cell>
        </row>
        <row r="70">
          <cell r="B70" t="str">
            <v>RUAS JALAN</v>
          </cell>
          <cell r="E70" t="str">
            <v>: MAGELANG-SAPURAN</v>
          </cell>
        </row>
        <row r="71">
          <cell r="B71" t="str">
            <v>TAHUN ANGGARAN</v>
          </cell>
          <cell r="E71" t="str">
            <v>:  2004</v>
          </cell>
        </row>
        <row r="72">
          <cell r="B72" t="str">
            <v>PROPINSI</v>
          </cell>
          <cell r="E72" t="str">
            <v xml:space="preserve">:  JAWA TENGAH </v>
          </cell>
        </row>
        <row r="73">
          <cell r="B73" t="str">
            <v>MATA PEMBAYARAN</v>
          </cell>
          <cell r="E73" t="str">
            <v>:  3.2 (1)</v>
          </cell>
        </row>
        <row r="74">
          <cell r="B74" t="str">
            <v>URAIAN</v>
          </cell>
          <cell r="E74" t="str">
            <v>:  Urugan Biasa</v>
          </cell>
        </row>
        <row r="75">
          <cell r="B75" t="str">
            <v>SATUAN PEMBAYARAN</v>
          </cell>
          <cell r="E75" t="str">
            <v>:  M3</v>
          </cell>
        </row>
        <row r="78">
          <cell r="G78" t="str">
            <v>PERKIRAAN</v>
          </cell>
          <cell r="H78" t="str">
            <v>HARGA</v>
          </cell>
          <cell r="I78" t="str">
            <v>JUMLAH</v>
          </cell>
        </row>
        <row r="79">
          <cell r="B79" t="str">
            <v>NO.</v>
          </cell>
          <cell r="D79" t="str">
            <v>KOMPONEN</v>
          </cell>
          <cell r="F79" t="str">
            <v>SATUAN</v>
          </cell>
          <cell r="G79" t="str">
            <v>KUANTITAS</v>
          </cell>
          <cell r="H79" t="str">
            <v>SATUAN</v>
          </cell>
          <cell r="I79" t="str">
            <v>HARGA</v>
          </cell>
        </row>
        <row r="80">
          <cell r="H80" t="str">
            <v>(Rp.)</v>
          </cell>
          <cell r="I80" t="str">
            <v>(Rp.)</v>
          </cell>
        </row>
        <row r="83">
          <cell r="B83" t="str">
            <v>A.</v>
          </cell>
          <cell r="D83" t="str">
            <v>TENAGA</v>
          </cell>
        </row>
        <row r="85">
          <cell r="B85" t="str">
            <v>1.</v>
          </cell>
          <cell r="D85" t="str">
            <v>Pekerja</v>
          </cell>
          <cell r="F85" t="str">
            <v>Jam</v>
          </cell>
          <cell r="G85">
            <v>7.9000000000000001E-2</v>
          </cell>
          <cell r="H85">
            <v>2215</v>
          </cell>
          <cell r="K85">
            <v>174.98500000000001</v>
          </cell>
        </row>
        <row r="86">
          <cell r="B86" t="str">
            <v>2.</v>
          </cell>
          <cell r="D86" t="str">
            <v>Mandor</v>
          </cell>
          <cell r="F86" t="str">
            <v>Jam</v>
          </cell>
          <cell r="G86">
            <v>1.9800000000000002E-2</v>
          </cell>
          <cell r="H86">
            <v>2600</v>
          </cell>
          <cell r="K86">
            <v>51.480000000000004</v>
          </cell>
        </row>
        <row r="89">
          <cell r="G89" t="str">
            <v xml:space="preserve">JUMLAH HARGA TENAGA   </v>
          </cell>
          <cell r="K89">
            <v>226.46500000000003</v>
          </cell>
        </row>
        <row r="91">
          <cell r="B91" t="str">
            <v>B.</v>
          </cell>
          <cell r="D91" t="str">
            <v>BAHAN</v>
          </cell>
        </row>
        <row r="92">
          <cell r="B92">
            <v>1</v>
          </cell>
          <cell r="D92" t="str">
            <v xml:space="preserve">Material Timbunan   </v>
          </cell>
          <cell r="F92" t="str">
            <v>M3</v>
          </cell>
          <cell r="G92">
            <v>1.2</v>
          </cell>
          <cell r="H92">
            <v>17500</v>
          </cell>
          <cell r="K92">
            <v>21000</v>
          </cell>
        </row>
        <row r="100">
          <cell r="G100" t="str">
            <v xml:space="preserve">JUMLAH HARGA BAHAN   </v>
          </cell>
          <cell r="K100">
            <v>21000</v>
          </cell>
        </row>
        <row r="102">
          <cell r="B102" t="str">
            <v>C.</v>
          </cell>
          <cell r="D102" t="str">
            <v>PERALATAN</v>
          </cell>
        </row>
        <row r="103">
          <cell r="B103">
            <v>1</v>
          </cell>
          <cell r="D103" t="str">
            <v>Whell  Loader</v>
          </cell>
          <cell r="F103" t="str">
            <v>Jam</v>
          </cell>
          <cell r="G103">
            <v>1.9800000000000002E-2</v>
          </cell>
          <cell r="H103">
            <v>60000</v>
          </cell>
          <cell r="K103">
            <v>1188</v>
          </cell>
        </row>
        <row r="104">
          <cell r="B104">
            <v>2</v>
          </cell>
          <cell r="D104" t="str">
            <v>Dump Truck</v>
          </cell>
          <cell r="F104" t="str">
            <v>Jam</v>
          </cell>
          <cell r="G104">
            <v>0.25333333333333335</v>
          </cell>
          <cell r="H104">
            <v>55000</v>
          </cell>
          <cell r="K104">
            <v>13933.333333333334</v>
          </cell>
        </row>
        <row r="105">
          <cell r="B105">
            <v>3</v>
          </cell>
          <cell r="D105" t="str">
            <v>Motor Grader</v>
          </cell>
          <cell r="F105" t="str">
            <v>Jam</v>
          </cell>
          <cell r="G105">
            <v>5.1000000000000004E-3</v>
          </cell>
          <cell r="H105">
            <v>75000</v>
          </cell>
          <cell r="K105">
            <v>382.5</v>
          </cell>
        </row>
        <row r="106">
          <cell r="B106">
            <v>4</v>
          </cell>
          <cell r="D106" t="str">
            <v>Vibro Roller</v>
          </cell>
          <cell r="F106" t="str">
            <v>Jam</v>
          </cell>
          <cell r="G106">
            <v>8.3000000000000001E-3</v>
          </cell>
          <cell r="H106">
            <v>40000</v>
          </cell>
          <cell r="K106">
            <v>332</v>
          </cell>
        </row>
        <row r="107">
          <cell r="B107">
            <v>5</v>
          </cell>
          <cell r="D107" t="str">
            <v>Water Tanker</v>
          </cell>
          <cell r="F107" t="str">
            <v>Jam</v>
          </cell>
          <cell r="G107">
            <v>7.7999999999999996E-3</v>
          </cell>
          <cell r="H107">
            <v>65000</v>
          </cell>
          <cell r="K107">
            <v>507</v>
          </cell>
        </row>
        <row r="108">
          <cell r="B108">
            <v>6</v>
          </cell>
          <cell r="D108" t="str">
            <v>Alat  Bantu</v>
          </cell>
          <cell r="F108" t="str">
            <v>Ls</v>
          </cell>
          <cell r="G108">
            <v>1</v>
          </cell>
          <cell r="H108">
            <v>500</v>
          </cell>
          <cell r="K108">
            <v>500</v>
          </cell>
        </row>
        <row r="111">
          <cell r="G111" t="str">
            <v xml:space="preserve">JUMLAH HARGA PERALATAN   </v>
          </cell>
          <cell r="K111">
            <v>16842.833333333336</v>
          </cell>
        </row>
        <row r="113">
          <cell r="B113" t="str">
            <v>D.</v>
          </cell>
          <cell r="D113" t="str">
            <v>JUMLAH HARGA TENAGA, BAHAN DAN PERALATAN  ( A + B + C )</v>
          </cell>
          <cell r="K113">
            <v>38069.29833333334</v>
          </cell>
        </row>
        <row r="114">
          <cell r="B114" t="str">
            <v>E.</v>
          </cell>
          <cell r="D114" t="str">
            <v>OVERHEAD &amp; PROFIT</v>
          </cell>
          <cell r="F114">
            <v>10</v>
          </cell>
          <cell r="G114" t="str">
            <v>%  x  D</v>
          </cell>
          <cell r="K114">
            <v>3806.929833333334</v>
          </cell>
        </row>
        <row r="115">
          <cell r="B115" t="str">
            <v>F.</v>
          </cell>
          <cell r="D115" t="str">
            <v>HARGA SATUAN PEKERJAAN  ( D + E )</v>
          </cell>
          <cell r="K115">
            <v>41876.228166666675</v>
          </cell>
        </row>
        <row r="116">
          <cell r="B116" t="str">
            <v>Note :  1</v>
          </cell>
          <cell r="D116" t="str">
            <v>SATUAN dapat berdasarkan atas jam operasi untuk Tenaga Kerja dan Peralatan, volume dan/atau ukuran</v>
          </cell>
        </row>
        <row r="117">
          <cell r="D117" t="str">
            <v>berat untuk bahan-bahan.</v>
          </cell>
        </row>
        <row r="118">
          <cell r="B118">
            <v>2</v>
          </cell>
          <cell r="D118" t="str">
            <v>Kuantitas satuan adalah kuantitas setiap komponen untuk menyelesaikan satu satuan pekerjaan dari nomor</v>
          </cell>
        </row>
        <row r="119">
          <cell r="D119" t="str">
            <v>mata pembayaran.</v>
          </cell>
        </row>
        <row r="120">
          <cell r="B120">
            <v>3</v>
          </cell>
          <cell r="D120" t="str">
            <v>Biaya satuan untuk peralatan sudah termasuk bahan bakar, bahan habis dipakai dan operator.</v>
          </cell>
        </row>
        <row r="121">
          <cell r="B121">
            <v>4</v>
          </cell>
          <cell r="D121" t="str">
            <v>Biaya satuan sudah termasuk pengeluaran untuk seluruh pajak yang berkaitan (tetapi tidak termasuk PPN</v>
          </cell>
        </row>
        <row r="122">
          <cell r="D122" t="str">
            <v>yang dibayar dari kontrak) dan biaya-biaya lainnya.</v>
          </cell>
        </row>
        <row r="125">
          <cell r="B125" t="str">
            <v>FORMULIR STANDAR UNTUK</v>
          </cell>
        </row>
        <row r="126">
          <cell r="B126" t="str">
            <v>PEREKAMAN ANALISA MASING-MASING HARGA SATUAN</v>
          </cell>
        </row>
        <row r="127">
          <cell r="B127" t="str">
            <v/>
          </cell>
        </row>
        <row r="129">
          <cell r="B129" t="str">
            <v>KEGIATAN</v>
          </cell>
          <cell r="E129" t="str">
            <v>:  PENGGANTIAN JEMBATAN DI WILAYAH TENGAH</v>
          </cell>
        </row>
        <row r="130">
          <cell r="B130" t="str">
            <v>PAKET</v>
          </cell>
          <cell r="E130" t="str">
            <v>:  PENGGANTIAN JEMBATAN NGEPOS No. : 24.138.024</v>
          </cell>
        </row>
        <row r="131">
          <cell r="B131" t="str">
            <v>RUAS JALAN</v>
          </cell>
          <cell r="E131" t="str">
            <v>: MAGELANG-SAPURAN</v>
          </cell>
        </row>
        <row r="132">
          <cell r="B132" t="str">
            <v>TAHUN ANGGARAN</v>
          </cell>
          <cell r="E132" t="str">
            <v>:  2004</v>
          </cell>
        </row>
        <row r="133">
          <cell r="B133" t="str">
            <v>PROPINSI</v>
          </cell>
          <cell r="E133" t="str">
            <v xml:space="preserve">:  JAWA TENGAH </v>
          </cell>
        </row>
        <row r="134">
          <cell r="B134" t="str">
            <v>MATA PEMBAYARAN</v>
          </cell>
          <cell r="E134" t="str">
            <v>:  3.2 (2)</v>
          </cell>
        </row>
        <row r="135">
          <cell r="B135" t="str">
            <v>URAIAN</v>
          </cell>
          <cell r="E135" t="str">
            <v>:  Urugan Pilihan</v>
          </cell>
        </row>
        <row r="136">
          <cell r="B136" t="str">
            <v>SATUAN PEMBAYARAN</v>
          </cell>
          <cell r="E136" t="str">
            <v>:  M3</v>
          </cell>
        </row>
        <row r="139">
          <cell r="G139" t="str">
            <v>PERKIRAAN</v>
          </cell>
          <cell r="H139" t="str">
            <v>HARGA</v>
          </cell>
          <cell r="I139" t="str">
            <v>JUMLAH</v>
          </cell>
        </row>
        <row r="140">
          <cell r="B140" t="str">
            <v>NO.</v>
          </cell>
          <cell r="D140" t="str">
            <v>KOMPONEN</v>
          </cell>
          <cell r="F140" t="str">
            <v>SATUAN</v>
          </cell>
          <cell r="G140" t="str">
            <v>KUANTITAS</v>
          </cell>
          <cell r="H140" t="str">
            <v>SATUAN</v>
          </cell>
          <cell r="I140" t="str">
            <v>HARGA</v>
          </cell>
        </row>
        <row r="141">
          <cell r="H141" t="str">
            <v>(Rp.)</v>
          </cell>
          <cell r="I141" t="str">
            <v>(Rp.)</v>
          </cell>
        </row>
        <row r="144">
          <cell r="B144" t="str">
            <v>A.</v>
          </cell>
          <cell r="D144" t="str">
            <v>TENAGA</v>
          </cell>
        </row>
        <row r="146">
          <cell r="B146" t="str">
            <v>1.</v>
          </cell>
          <cell r="D146" t="str">
            <v>Pekerja</v>
          </cell>
          <cell r="F146" t="str">
            <v>Jam</v>
          </cell>
          <cell r="G146">
            <v>7.9000000000000001E-2</v>
          </cell>
          <cell r="H146">
            <v>2215</v>
          </cell>
          <cell r="K146">
            <v>174.98500000000001</v>
          </cell>
        </row>
        <row r="147">
          <cell r="B147" t="str">
            <v>2.</v>
          </cell>
          <cell r="D147" t="str">
            <v>Mandor</v>
          </cell>
          <cell r="F147" t="str">
            <v>Jam</v>
          </cell>
          <cell r="G147">
            <v>1.9800000000000002E-2</v>
          </cell>
          <cell r="H147">
            <v>2600</v>
          </cell>
          <cell r="K147">
            <v>51.480000000000004</v>
          </cell>
        </row>
        <row r="148">
          <cell r="K148">
            <v>0</v>
          </cell>
        </row>
        <row r="150">
          <cell r="G150" t="str">
            <v xml:space="preserve">JUMLAH HARGA TENAGA   </v>
          </cell>
          <cell r="K150">
            <v>226.46500000000003</v>
          </cell>
        </row>
        <row r="152">
          <cell r="B152" t="str">
            <v>B.</v>
          </cell>
          <cell r="D152" t="str">
            <v>BAHAN</v>
          </cell>
        </row>
        <row r="153">
          <cell r="D153" t="str">
            <v xml:space="preserve">Material pilihan     </v>
          </cell>
          <cell r="F153" t="str">
            <v>M3</v>
          </cell>
          <cell r="G153">
            <v>1.2</v>
          </cell>
          <cell r="H153">
            <v>33000</v>
          </cell>
          <cell r="K153">
            <v>39600</v>
          </cell>
        </row>
        <row r="154">
          <cell r="K154">
            <v>0</v>
          </cell>
        </row>
        <row r="160">
          <cell r="G160" t="str">
            <v xml:space="preserve">JUMLAH HARGA BAHAN   </v>
          </cell>
          <cell r="K160">
            <v>39600</v>
          </cell>
        </row>
        <row r="162">
          <cell r="B162" t="str">
            <v>C.</v>
          </cell>
          <cell r="D162" t="str">
            <v>PERALATAN</v>
          </cell>
        </row>
        <row r="163">
          <cell r="B163" t="str">
            <v>1.</v>
          </cell>
          <cell r="D163" t="str">
            <v>Wheel  Loader</v>
          </cell>
          <cell r="F163" t="str">
            <v>Jam</v>
          </cell>
          <cell r="G163">
            <v>1.9800000000000002E-2</v>
          </cell>
          <cell r="H163">
            <v>60000</v>
          </cell>
          <cell r="K163">
            <v>1188</v>
          </cell>
        </row>
        <row r="164">
          <cell r="B164" t="str">
            <v>2.</v>
          </cell>
          <cell r="D164" t="str">
            <v>Dump Truck</v>
          </cell>
          <cell r="F164" t="str">
            <v>Jam</v>
          </cell>
          <cell r="G164">
            <v>0.17555555555555555</v>
          </cell>
          <cell r="H164">
            <v>55000</v>
          </cell>
          <cell r="K164">
            <v>9655.5555555555547</v>
          </cell>
        </row>
        <row r="165">
          <cell r="B165" t="str">
            <v>3.</v>
          </cell>
          <cell r="D165" t="str">
            <v>Motor Grader</v>
          </cell>
          <cell r="F165" t="str">
            <v>Jam</v>
          </cell>
          <cell r="G165">
            <v>9.7222222222222224E-3</v>
          </cell>
          <cell r="H165">
            <v>75000</v>
          </cell>
          <cell r="K165">
            <v>729.16666666666663</v>
          </cell>
        </row>
        <row r="166">
          <cell r="B166">
            <v>4</v>
          </cell>
          <cell r="D166" t="str">
            <v>Vibro Roller</v>
          </cell>
          <cell r="F166" t="str">
            <v>Jam</v>
          </cell>
          <cell r="G166">
            <v>1.78E-2</v>
          </cell>
          <cell r="H166">
            <v>40000</v>
          </cell>
          <cell r="K166">
            <v>712</v>
          </cell>
        </row>
        <row r="167">
          <cell r="B167">
            <v>5</v>
          </cell>
          <cell r="D167" t="str">
            <v>Water Tanker</v>
          </cell>
          <cell r="F167" t="str">
            <v>Jam</v>
          </cell>
          <cell r="G167">
            <v>7.7777777777777784E-3</v>
          </cell>
          <cell r="H167">
            <v>65000</v>
          </cell>
          <cell r="K167">
            <v>505.5555555555556</v>
          </cell>
        </row>
        <row r="168">
          <cell r="B168">
            <v>6</v>
          </cell>
          <cell r="D168" t="str">
            <v>Alat  Bantu</v>
          </cell>
          <cell r="F168" t="str">
            <v>Ls</v>
          </cell>
          <cell r="G168">
            <v>1</v>
          </cell>
          <cell r="H168">
            <v>500</v>
          </cell>
          <cell r="K168">
            <v>500</v>
          </cell>
        </row>
        <row r="172">
          <cell r="G172" t="str">
            <v xml:space="preserve">JUMLAH HARGA PERALATAN   </v>
          </cell>
          <cell r="K172">
            <v>13290.277777777776</v>
          </cell>
        </row>
        <row r="174">
          <cell r="B174" t="str">
            <v>D.</v>
          </cell>
          <cell r="D174" t="str">
            <v>JUMLAH HARGA TENAGA, BAHAN DAN PERALATAN  ( A + B + C )</v>
          </cell>
          <cell r="K174">
            <v>53116.74277777777</v>
          </cell>
        </row>
        <row r="175">
          <cell r="B175" t="str">
            <v>E.</v>
          </cell>
          <cell r="D175" t="str">
            <v>OVERHEAD &amp; PROFIT</v>
          </cell>
          <cell r="F175">
            <v>10</v>
          </cell>
          <cell r="G175" t="str">
            <v>%  x  D</v>
          </cell>
          <cell r="K175">
            <v>5311.6742777777763</v>
          </cell>
        </row>
        <row r="176">
          <cell r="B176" t="str">
            <v>F.</v>
          </cell>
          <cell r="D176" t="str">
            <v>HARGA SATUAN PEKERJAAN  ( D + E )</v>
          </cell>
          <cell r="K176">
            <v>58428.417055555547</v>
          </cell>
        </row>
        <row r="177">
          <cell r="B177" t="str">
            <v>Note :  1</v>
          </cell>
          <cell r="D177" t="str">
            <v>SATUAN dapat berdasarkan atas jam operasi untuk Tenaga Kerja dan Peralatan, volume dan/atau ukuran</v>
          </cell>
        </row>
        <row r="178">
          <cell r="D178" t="str">
            <v>berat untuk bahan-bahan.</v>
          </cell>
        </row>
        <row r="179">
          <cell r="B179">
            <v>2</v>
          </cell>
          <cell r="D179" t="str">
            <v>Kuantitas satuan adalah kuantitas setiap komponen untuk menyelesaikan satu satuan pekerjaan dari nomor</v>
          </cell>
        </row>
        <row r="180">
          <cell r="D180" t="str">
            <v>mata pembayaran.</v>
          </cell>
        </row>
        <row r="181">
          <cell r="B181">
            <v>3</v>
          </cell>
          <cell r="D181" t="str">
            <v>Biaya satuan untuk peralatan sudah termasuk bahan bakar, bahan habis dipakai dan operator.</v>
          </cell>
        </row>
        <row r="182">
          <cell r="B182">
            <v>4</v>
          </cell>
          <cell r="D182" t="str">
            <v>Biaya satuan sudah termasuk pengeluaran untuk seluruh pajak yang berkaitan (tetapi tidak termasuk PPN</v>
          </cell>
        </row>
        <row r="183">
          <cell r="D183" t="str">
            <v>yang dibayar dari kontrak) dan biaya-biaya lainnya.</v>
          </cell>
        </row>
        <row r="186">
          <cell r="B186" t="str">
            <v>FORMULIR STANDAR UNTUK</v>
          </cell>
        </row>
        <row r="187">
          <cell r="B187" t="str">
            <v>PEREKAMAN ANALISA MASING-MASING HARGA SATUAN</v>
          </cell>
        </row>
        <row r="188">
          <cell r="B188" t="str">
            <v/>
          </cell>
        </row>
        <row r="190">
          <cell r="B190" t="str">
            <v>KEGIATAN</v>
          </cell>
          <cell r="E190" t="str">
            <v>:  PENGGANTIAN JEMBATAN DI WILAYAH TENGAH</v>
          </cell>
        </row>
        <row r="191">
          <cell r="B191" t="str">
            <v>PAKET</v>
          </cell>
          <cell r="E191" t="str">
            <v>:  PENGGANTIAN JEMBATAN NGEPOS No. : 24.138.024</v>
          </cell>
        </row>
        <row r="192">
          <cell r="B192" t="str">
            <v>RUAS JALAN</v>
          </cell>
          <cell r="E192" t="str">
            <v>: MAGELANG-SAPURAN</v>
          </cell>
        </row>
        <row r="193">
          <cell r="B193" t="str">
            <v>TAHUN ANGGARAN</v>
          </cell>
          <cell r="E193" t="str">
            <v>:  2004</v>
          </cell>
        </row>
        <row r="194">
          <cell r="B194" t="str">
            <v>PROPINSI</v>
          </cell>
          <cell r="E194" t="str">
            <v xml:space="preserve">:  JAWA TENGAH </v>
          </cell>
        </row>
        <row r="195">
          <cell r="B195" t="str">
            <v>MATA PEMBAYARAN</v>
          </cell>
          <cell r="E195" t="str">
            <v>:  3.3</v>
          </cell>
        </row>
        <row r="196">
          <cell r="B196" t="str">
            <v>URAIAN</v>
          </cell>
          <cell r="E196" t="str">
            <v>:  Penyiapan Tanah Dasar Perkerasan Jalan</v>
          </cell>
        </row>
        <row r="197">
          <cell r="B197" t="str">
            <v>SATUAN PEMBAYARAN</v>
          </cell>
          <cell r="E197" t="str">
            <v>:  M2</v>
          </cell>
        </row>
        <row r="200">
          <cell r="G200" t="str">
            <v>PERKIRAAN</v>
          </cell>
          <cell r="H200" t="str">
            <v>HARGA</v>
          </cell>
          <cell r="I200" t="str">
            <v>JUMLAH</v>
          </cell>
        </row>
        <row r="201">
          <cell r="B201" t="str">
            <v>NO.</v>
          </cell>
          <cell r="D201" t="str">
            <v>KOMPONEN</v>
          </cell>
          <cell r="F201" t="str">
            <v>SATUAN</v>
          </cell>
          <cell r="G201" t="str">
            <v>KUANTITAS</v>
          </cell>
          <cell r="H201" t="str">
            <v>SATUAN</v>
          </cell>
          <cell r="I201" t="str">
            <v>HARGA</v>
          </cell>
        </row>
        <row r="202">
          <cell r="H202" t="str">
            <v>(Rp.)</v>
          </cell>
          <cell r="I202" t="str">
            <v>(Rp.)</v>
          </cell>
        </row>
        <row r="205">
          <cell r="B205" t="str">
            <v>A.</v>
          </cell>
          <cell r="D205" t="str">
            <v>TENAGA</v>
          </cell>
        </row>
        <row r="207">
          <cell r="B207" t="str">
            <v>1.</v>
          </cell>
          <cell r="D207" t="str">
            <v>Pekerja</v>
          </cell>
          <cell r="F207" t="str">
            <v>jam</v>
          </cell>
          <cell r="G207">
            <v>1.7777777777777778E-2</v>
          </cell>
          <cell r="H207">
            <v>2215</v>
          </cell>
          <cell r="K207">
            <v>39.37777777777778</v>
          </cell>
        </row>
        <row r="208">
          <cell r="B208" t="str">
            <v>2.</v>
          </cell>
          <cell r="D208" t="str">
            <v>Mandor</v>
          </cell>
          <cell r="F208" t="str">
            <v>jam</v>
          </cell>
          <cell r="G208">
            <v>4.4444444444444444E-3</v>
          </cell>
          <cell r="H208">
            <v>2600</v>
          </cell>
          <cell r="K208">
            <v>11.555555555555555</v>
          </cell>
        </row>
        <row r="211">
          <cell r="G211" t="str">
            <v xml:space="preserve">JUMLAH HARGA TENAGA   </v>
          </cell>
          <cell r="K211">
            <v>50.933333333333337</v>
          </cell>
        </row>
        <row r="213">
          <cell r="B213" t="str">
            <v>B.</v>
          </cell>
          <cell r="D213" t="str">
            <v>BAHAN</v>
          </cell>
        </row>
        <row r="215">
          <cell r="K215">
            <v>0</v>
          </cell>
        </row>
        <row r="221">
          <cell r="G221" t="str">
            <v xml:space="preserve">JUMLAH HARGA BAHAN   </v>
          </cell>
          <cell r="K221">
            <v>0</v>
          </cell>
        </row>
        <row r="223">
          <cell r="B223" t="str">
            <v>C.</v>
          </cell>
          <cell r="D223" t="str">
            <v>PERALATAN</v>
          </cell>
        </row>
        <row r="224">
          <cell r="B224" t="str">
            <v>1.</v>
          </cell>
          <cell r="D224" t="str">
            <v>Motor Grader</v>
          </cell>
          <cell r="F224" t="str">
            <v>jam</v>
          </cell>
          <cell r="G224">
            <v>2.7777777777777779E-3</v>
          </cell>
          <cell r="H224">
            <v>75000</v>
          </cell>
          <cell r="K224">
            <v>208.33333333333334</v>
          </cell>
        </row>
        <row r="225">
          <cell r="B225" t="str">
            <v>2.</v>
          </cell>
          <cell r="D225" t="str">
            <v>Vibro Roller</v>
          </cell>
          <cell r="F225" t="str">
            <v>jam</v>
          </cell>
          <cell r="G225">
            <v>4.4444444444444444E-3</v>
          </cell>
          <cell r="H225">
            <v>40000</v>
          </cell>
          <cell r="K225">
            <v>177.77777777777777</v>
          </cell>
        </row>
        <row r="226">
          <cell r="B226" t="str">
            <v>3.</v>
          </cell>
          <cell r="D226" t="str">
            <v>Water Tanker</v>
          </cell>
          <cell r="F226" t="str">
            <v>jam</v>
          </cell>
          <cell r="G226">
            <v>1.1666666666666667E-2</v>
          </cell>
          <cell r="H226">
            <v>65000</v>
          </cell>
          <cell r="K226">
            <v>758.33333333333337</v>
          </cell>
        </row>
        <row r="227">
          <cell r="B227" t="str">
            <v>4.</v>
          </cell>
          <cell r="D227" t="str">
            <v>Alat  Bantu</v>
          </cell>
          <cell r="F227" t="str">
            <v>Ls</v>
          </cell>
          <cell r="G227">
            <v>1</v>
          </cell>
          <cell r="H227">
            <v>500</v>
          </cell>
          <cell r="K227">
            <v>500</v>
          </cell>
        </row>
        <row r="233">
          <cell r="G233" t="str">
            <v xml:space="preserve">JUMLAH HARGA PERALATAN   </v>
          </cell>
          <cell r="K233">
            <v>1644.4444444444443</v>
          </cell>
        </row>
        <row r="235">
          <cell r="B235" t="str">
            <v>D.</v>
          </cell>
          <cell r="D235" t="str">
            <v>JUMLAH HARGA TENAGA, BAHAN DAN PERALATAN  ( A + B + C )</v>
          </cell>
          <cell r="K235">
            <v>1695.3777777777777</v>
          </cell>
        </row>
        <row r="236">
          <cell r="B236" t="str">
            <v>E.</v>
          </cell>
          <cell r="D236" t="str">
            <v>OVERHEAD &amp; PROFIT</v>
          </cell>
          <cell r="F236">
            <v>10</v>
          </cell>
          <cell r="G236" t="str">
            <v>%  x  D</v>
          </cell>
          <cell r="K236">
            <v>169.53777777777776</v>
          </cell>
        </row>
        <row r="237">
          <cell r="B237" t="str">
            <v>F.</v>
          </cell>
          <cell r="D237" t="str">
            <v>HARGA SATUAN PEKERJAAN  ( D + E )</v>
          </cell>
          <cell r="K237">
            <v>1864.9155555555556</v>
          </cell>
        </row>
        <row r="238">
          <cell r="B238" t="str">
            <v>Note :  1</v>
          </cell>
          <cell r="D238" t="str">
            <v>SATUAN dapat berdasarkan atas jam operasi untuk Tenaga Kerja dan Peralatan, volume dan/atau ukuran</v>
          </cell>
        </row>
        <row r="239">
          <cell r="D239" t="str">
            <v>berat untuk bahan-bahan.</v>
          </cell>
        </row>
        <row r="240">
          <cell r="B240">
            <v>2</v>
          </cell>
          <cell r="D240" t="str">
            <v>Kuantitas satuan adalah kuantitas setiap komponen untuk menyelesaikan satu satuan pekerjaan dari nomor</v>
          </cell>
        </row>
        <row r="241">
          <cell r="D241" t="str">
            <v>mata pembayaran.</v>
          </cell>
        </row>
        <row r="242">
          <cell r="B242">
            <v>3</v>
          </cell>
          <cell r="D242" t="str">
            <v>Biaya satuan untuk peralatan sudah termasuk bahan bakar, bahan habis dipakai dan operator.</v>
          </cell>
        </row>
        <row r="243">
          <cell r="B243">
            <v>4</v>
          </cell>
          <cell r="D243" t="str">
            <v>Biaya satuan sudah termasuk pengeluaran untuk seluruh pajak yang berkaitan (tetapi tidak termasuk PPN</v>
          </cell>
        </row>
        <row r="244">
          <cell r="D244" t="str">
            <v>yang dibayar dari kontrak) dan biaya-biaya lainnya.</v>
          </cell>
        </row>
      </sheetData>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b (2)"/>
      <sheetName val="Bahan"/>
      <sheetName val="K"/>
      <sheetName val="E"/>
      <sheetName val="Angkut"/>
      <sheetName val="BOW"/>
      <sheetName val="ADD"/>
      <sheetName val="SPP"/>
      <sheetName val="Ukur"/>
      <sheetName val="CCO"/>
      <sheetName val="Hitungan (2)"/>
      <sheetName val="sampul "/>
      <sheetName val="Daf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G-2"/>
      <sheetName val="CAT_HRG"/>
      <sheetName val="BAG-1"/>
      <sheetName val="BAG-3"/>
      <sheetName val="BAG-4"/>
      <sheetName val="BAG-5"/>
      <sheetName val="BAG-6"/>
      <sheetName val="BAG-7"/>
      <sheetName val="BAG-8"/>
      <sheetName val="BAG-9"/>
      <sheetName val="BAG-10"/>
      <sheetName val="BAG-11"/>
      <sheetName val="BAG-12"/>
      <sheetName val="BAG-13"/>
      <sheetName val="TOTAL"/>
      <sheetName val="BAG_2"/>
      <sheetName val="GRAND TOTAL"/>
      <sheetName val="[BQ-PS&amp;A.xlsÝCAT_HRG"/>
      <sheetName val="RAB"/>
      <sheetName val="rumus"/>
      <sheetName val="Sub"/>
      <sheetName val="BQ-1A prelim"/>
      <sheetName val="Week (2)"/>
      <sheetName val="Fill this out first___"/>
      <sheetName val="data grafik"/>
      <sheetName val="Cover"/>
      <sheetName val="304-06"/>
      <sheetName val="304_06"/>
      <sheetName val="Bag_1"/>
      <sheetName val="DAFTAR 7"/>
      <sheetName val="DAF_1"/>
      <sheetName val="DAFTAR_8"/>
      <sheetName val="Material"/>
      <sheetName val="Mall"/>
      <sheetName val="PAD-F"/>
      <sheetName val="A"/>
      <sheetName val="SAT-BHN"/>
      <sheetName val="HRG BHN"/>
      <sheetName val="Cover Daf_2"/>
      <sheetName val="_BQ-PS&amp;A.xlsÝCAT_HRG"/>
      <sheetName val="DivVII"/>
      <sheetName val="I_KAMAR"/>
      <sheetName val="TE TS FA LAN MATV"/>
      <sheetName val="BQ"/>
      <sheetName val="boq"/>
      <sheetName val="hsd"/>
      <sheetName val="anal_hs"/>
      <sheetName val="Payment Status"/>
      <sheetName val="Anl"/>
      <sheetName val="DAFTAR HARGA"/>
      <sheetName val="LAMP_AB "/>
      <sheetName val="S-Curve"/>
      <sheetName val="DETAIL"/>
      <sheetName val="COMM"/>
      <sheetName val="FINAL"/>
      <sheetName val="Sumber Daya"/>
      <sheetName val="SCHEDULE"/>
      <sheetName val="BOQ INTERN"/>
      <sheetName val="ANALYS EXTERN"/>
      <sheetName val="WELCOME"/>
      <sheetName val="BQ RESO"/>
      <sheetName val="REKAP INDIRECT"/>
      <sheetName val="CASH FLOW"/>
      <sheetName val="ORGANIZATION"/>
      <sheetName val="MATRIX"/>
      <sheetName val="SUMMARY IN"/>
      <sheetName val="PROGRAM"/>
      <sheetName val="INDIRECT COST"/>
      <sheetName val="DAFTAR NO_1_PRELIM"/>
      <sheetName val="rab - persiapan &amp; lantai-1"/>
      <sheetName val="daftar harsat"/>
      <sheetName val="BQ-E20-02(Rp)"/>
      <sheetName val="PERALATAN AHU"/>
      <sheetName val="AIR CURTAIN"/>
      <sheetName val="DUCTING "/>
      <sheetName val="DIFFUSER &amp; GRILLE "/>
      <sheetName val="PERALATAN EVB+CU"/>
      <sheetName val="PERALATAN FAN"/>
      <sheetName val="KATUP-KATUP"/>
      <sheetName val="PIPA CHILLER"/>
      <sheetName val="PIPA DRAIN"/>
      <sheetName val="PIPA REFRIGERANT"/>
      <sheetName val="POMPA CHILLER"/>
      <sheetName val="CATU DAYA LISTRIK"/>
      <sheetName val="DAF_2 "/>
      <sheetName val="Analisa"/>
      <sheetName val="Bag_9"/>
      <sheetName val="GRAND_TOTAL"/>
      <sheetName val="[BQ-PS&amp;A_xlsÝCAT_HRG"/>
      <sheetName val="Week_(2)"/>
      <sheetName val="DAFTAR_7"/>
      <sheetName val="data_grafik"/>
      <sheetName val="HRG_BHN"/>
      <sheetName val="Fill_this_out_first___"/>
      <sheetName val="Cover_Daf_2"/>
      <sheetName val="_BQ-PS&amp;A_xlsÝCAT_HRG"/>
      <sheetName val="DAFTAR_HARGA"/>
      <sheetName val="LAMP_AB_"/>
      <sheetName val="DAF_2"/>
      <sheetName val="DAF_3"/>
      <sheetName val="DAF_4"/>
      <sheetName val="daf_3_OK_"/>
      <sheetName val="daf-3(OK)"/>
      <sheetName val="daf_7_OK_"/>
      <sheetName val="daf-7(OK)"/>
      <sheetName val="ES-PARK"/>
      <sheetName val="ES_PARK"/>
      <sheetName val="DAFTAR NO_2"/>
      <sheetName val="DAFTAR NO_3"/>
      <sheetName val="DAF-1"/>
      <sheetName val="Fill this out first..."/>
      <sheetName val="Std-Spek EL"/>
      <sheetName val="Analisa Gabungan"/>
      <sheetName val="Bill No 6 Koord _ Attendance"/>
      <sheetName val="DUCT"/>
      <sheetName val="Hargamat"/>
      <sheetName val="Plat"/>
      <sheetName val="Break_down"/>
      <sheetName val="BOQ KSN"/>
      <sheetName val="Harga Satuan"/>
      <sheetName val="FINISHING"/>
      <sheetName val="Alat"/>
      <sheetName val="atap"/>
      <sheetName val="REKAP"/>
      <sheetName val="04.GS"/>
      <sheetName val="RC-ANL"/>
      <sheetName val="PERSIAPAN"/>
      <sheetName val="Hrg Sat"/>
      <sheetName val="Rincian"/>
      <sheetName val="PPC"/>
      <sheetName val="Daf 1"/>
      <sheetName val="Bill of Qty MEP"/>
      <sheetName val="DAF-4"/>
      <sheetName val="DAF-2"/>
      <sheetName val="TOWN"/>
      <sheetName val="Vibro_Roller"/>
      <sheetName val="data"/>
      <sheetName val="REKAP GROSS"/>
      <sheetName val="Rev &amp; CI"/>
      <sheetName val="Resume"/>
      <sheetName val="Hsatbahan"/>
      <sheetName val="FAK"/>
      <sheetName val="str"/>
      <sheetName val="me"/>
      <sheetName val="escon"/>
      <sheetName val="GRAND_TOTAL1"/>
      <sheetName val="[BQ-PS&amp;A_xlsÝCAT_HRG1"/>
      <sheetName val="Week_(2)1"/>
      <sheetName val="DAFTAR_71"/>
      <sheetName val="_BQ-PS&amp;A_xlsÝCAT_HRG1"/>
      <sheetName val="Fill_this_out_first___1"/>
      <sheetName val="data_grafik1"/>
      <sheetName val="HRG_BHN1"/>
      <sheetName val="Cover_Daf_21"/>
      <sheetName val="Plafond"/>
      <sheetName val="AN-ALT"/>
      <sheetName val="#REF!"/>
      <sheetName val="BQ-PS&amp;A"/>
      <sheetName val="Ahs_2"/>
      <sheetName val="Ahs_1"/>
      <sheetName val="struktur tdk dipakai"/>
      <sheetName val="sched"/>
      <sheetName val="Ch"/>
      <sheetName val="Master Edit"/>
      <sheetName val="H.Satuan"/>
      <sheetName val="Cash Flow bulanan"/>
      <sheetName val="6-MVAC"/>
      <sheetName val="I-KAMAR"/>
      <sheetName val="DAFTAR NO_4"/>
      <sheetName val="AC"/>
      <sheetName val="PREM"/>
      <sheetName val="CAT HRG"/>
      <sheetName val="DAF-3"/>
      <sheetName val="BAHAN"/>
      <sheetName val="REKAP_Akap"/>
      <sheetName val="ANA-HRG"/>
      <sheetName val="Markup"/>
      <sheetName val="name"/>
      <sheetName val="Isolasi Luar Dalam"/>
      <sheetName val="Isolasi Luar"/>
      <sheetName val="eqp-rek"/>
      <sheetName val="Estimate"/>
      <sheetName val="Bill No 6 Koord &amp; Attendance"/>
      <sheetName val="B - Norelec"/>
      <sheetName val="LAL _ PASAR PAGI "/>
      <sheetName val="Analis_Tanah"/>
      <sheetName val="Plumbing"/>
      <sheetName val="LISTRIK"/>
      <sheetName val="F ALARM"/>
      <sheetName val="合成単価作成表-BLDG"/>
      <sheetName val="合成単価作成表_BLDG"/>
      <sheetName val="Harga"/>
      <sheetName val="Panel,feeder,elek"/>
      <sheetName val="anal"/>
      <sheetName val="upah"/>
      <sheetName val="Grand summary"/>
      <sheetName val="D2.8"/>
      <sheetName val="Bill-2"/>
      <sheetName val="SAP"/>
      <sheetName val="umum"/>
      <sheetName val="analisa alat"/>
      <sheetName val="SUB LAIN2"/>
      <sheetName val="SUB ME"/>
      <sheetName val="SUB KUSEN"/>
      <sheetName val="analisa pekerjaan"/>
      <sheetName val="ars asrama "/>
      <sheetName val="str asrama"/>
      <sheetName val="mechanical asrama"/>
      <sheetName val="electrical asrama"/>
      <sheetName val="ME. Kelas"/>
      <sheetName val="ars kelas"/>
      <sheetName val="str kelas"/>
      <sheetName val="REKAP MERAH"/>
      <sheetName val="Sum"/>
      <sheetName val="harsat"/>
      <sheetName val="2.1"/>
      <sheetName val="2.2"/>
      <sheetName val="luar"/>
      <sheetName val="RINC hotel"/>
      <sheetName val="RINC FIN T4 "/>
      <sheetName val="RINC FIN T4  _3_"/>
      <sheetName val="RINC FIN T4  _2_"/>
      <sheetName val="SITE-E"/>
      <sheetName val="Anls"/>
      <sheetName val="HARGA ALAT"/>
      <sheetName val="Analisa 2"/>
      <sheetName val="???????-BLDG"/>
      <sheetName val="upah_borong"/>
      <sheetName val="satuan_pek"/>
      <sheetName val="VLOOK"/>
      <sheetName val="Price"/>
      <sheetName val="A_2"/>
      <sheetName val="DAF-9"/>
      <sheetName val="Level"/>
      <sheetName val="Sheet1"/>
      <sheetName val="Mekanikal"/>
      <sheetName val="5-Peralatan"/>
      <sheetName val="lokasari-el"/>
      <sheetName val="Pile"/>
      <sheetName val="Elektrikal"/>
      <sheetName val="Bag_1_prelim_"/>
      <sheetName val="BQ STR_BONGKARAN_Bag 2_5_"/>
      <sheetName val="Sumber_Daya"/>
      <sheetName val="BOQ_INTERN"/>
      <sheetName val="ANALYS_EXTERN"/>
      <sheetName val="BQ_RESO"/>
      <sheetName val="REKAP_INDIRECT"/>
      <sheetName val="CASH_FLOW"/>
      <sheetName val="SUMMARY_IN"/>
      <sheetName val="INDIRECT_COST"/>
      <sheetName val="rab_-_persiapan_&amp;_lantai-1"/>
      <sheetName val="daftar_harsat"/>
      <sheetName val="TE_TS_FA_LAN_MATV"/>
      <sheetName val="DAFTAR_NO_1_PRELIM"/>
      <sheetName val="dasboard"/>
      <sheetName val="AHS_Kusen"/>
      <sheetName val="harsat&amp;upah"/>
      <sheetName val="HB"/>
      <sheetName val="D &amp; W sizes"/>
      <sheetName val="COVER "/>
      <sheetName val="TOTAL "/>
      <sheetName val="Hrg.Sat"/>
      <sheetName val="BPS"/>
      <sheetName val="RTO"/>
      <sheetName val="Sche_R1"/>
      <sheetName val="Sche_R2"/>
      <sheetName val="FAC"/>
      <sheetName val="WCF"/>
      <sheetName val="EQA"/>
      <sheetName val="BUP"/>
      <sheetName val="Sche_Og"/>
      <sheetName val="Sche_R2B"/>
      <sheetName val="QPV"/>
      <sheetName val="Pay"/>
      <sheetName val="KOM-HAR1"/>
      <sheetName val="KOM-HAR2"/>
      <sheetName val="KOM-HAR4"/>
      <sheetName val="PKK"/>
      <sheetName val="CAT_HAR"/>
      <sheetName val="Analisa &amp; Upah"/>
      <sheetName val="BAHAN UPAH"/>
      <sheetName val="_AnaBah"/>
      <sheetName val="Daftar Harga Material"/>
      <sheetName val="LAMP-A"/>
      <sheetName val="Analisa Harga"/>
      <sheetName val="PMK"/>
      <sheetName val="Ahs. Pipa-Valve"/>
      <sheetName val="Ahs.Peralatan"/>
      <sheetName val="Bill_2"/>
      <sheetName val="Pipe"/>
      <sheetName val="ANALISA VALVE"/>
      <sheetName val="CATATAN HARGA (Int)"/>
      <sheetName val="Cover Daft 2"/>
      <sheetName val="DAFTAR NO.1"/>
      <sheetName val="DAF 2"/>
      <sheetName val="Panel"/>
      <sheetName val="[BQ-PS&amp;A.xls�CAT_HRG"/>
      <sheetName val="_BQ-PS&amp;A.xls�CAT_HRG"/>
      <sheetName val="[BQ-PS&amp;A_xls�CAT_HRG"/>
      <sheetName val="_BQ-PS&amp;A_xls�CAT_HRG"/>
      <sheetName val="01A- RAB"/>
      <sheetName val="A2"/>
      <sheetName val="PIPA"/>
      <sheetName val="Art"/>
      <sheetName val="AA_Eng"/>
      <sheetName val="U_rate"/>
      <sheetName val="Basic Price"/>
      <sheetName val="CPAoC"/>
      <sheetName val="L_TIGA"/>
      <sheetName val="L-TIGA"/>
      <sheetName val="Rekap Bill"/>
      <sheetName val="Bill"/>
      <sheetName val="Menu"/>
      <sheetName val="Daf Alat"/>
      <sheetName val="Jdw Alat"/>
      <sheetName val="Plant"/>
      <sheetName val="S Penawar"/>
      <sheetName val="Subkon"/>
      <sheetName val="O"/>
      <sheetName val="Har-mat"/>
      <sheetName val="Bill rekap"/>
      <sheetName val="Analisa  (2)"/>
      <sheetName val="AC-C"/>
      <sheetName val="BQ ARS"/>
      <sheetName val="Penjumlahan"/>
      <sheetName val="Harga Bahan &amp; Upah "/>
      <sheetName val="analisa struktur"/>
      <sheetName val="Lansekap"/>
      <sheetName val="TNH, PAGAR &amp; TURAP"/>
      <sheetName val="NAMES"/>
      <sheetName val="Equipment"/>
      <sheetName val="HB "/>
      <sheetName val="G_SUMMARY"/>
      <sheetName val="Outline"/>
      <sheetName val="daffin"/>
      <sheetName val="Kolom UT"/>
      <sheetName val="COV_3"/>
      <sheetName val="???????_BLDG"/>
      <sheetName val="[BQ-PS&amp;A.xls?CAT_HRG"/>
      <sheetName val="_BQ-PS&amp;A.xls?CAT_HRG"/>
      <sheetName val="[BQ-PS&amp;A_xls?CAT_HRG"/>
      <sheetName val="_BQ-PS&amp;A_xls?CAT_HRG"/>
      <sheetName val="BQ-IABK"/>
      <sheetName val="BQ_IABK"/>
      <sheetName val="Uraian Teknis"/>
      <sheetName val="K"/>
      <sheetName val="NK-BP"/>
      <sheetName val="rab me (by owner) "/>
      <sheetName val="BQ (by owner)"/>
      <sheetName val="rab me (fisik)"/>
      <sheetName val="BTL-Persiapan"/>
      <sheetName val="BTL-Bau"/>
      <sheetName val="BTL-alat"/>
      <sheetName val="Bill of Qty"/>
      <sheetName val="4-MVAC"/>
      <sheetName val="5-El"/>
      <sheetName val="2-Pl"/>
      <sheetName val="_______-BLDG"/>
      <sheetName val="GTS I PS"/>
      <sheetName val="1500P_3+0"/>
      <sheetName val="Calculation Details"/>
      <sheetName val="Sat Bah _ Up"/>
      <sheetName val="Ana"/>
      <sheetName val="Bangunan Utama"/>
      <sheetName val="FORM X COST"/>
      <sheetName val="Analisa Harga Satuan"/>
      <sheetName val="총괄표"/>
      <sheetName val="DAF_HARGA_PEK"/>
      <sheetName val="RABT"/>
      <sheetName val="Analisa STR"/>
      <sheetName val="ME_External"/>
      <sheetName val="Mall_ME"/>
      <sheetName val="Ijin"/>
      <sheetName val="G1 Sheet"/>
      <sheetName val="OFFICE"/>
      <sheetName val="RECEIVING INPECTION"/>
      <sheetName val="BQ_E20_02_Rp_"/>
      <sheetName val="IPL_SCHEDULE"/>
      <sheetName val="TB"/>
      <sheetName val="GENERAL"/>
      <sheetName val="koef"/>
      <sheetName val="HSATUAN"/>
      <sheetName val="NET表"/>
      <sheetName val="BQ表"/>
      <sheetName val="RUKO TYPE 1"/>
      <sheetName val="OFFICE 2 LT"/>
      <sheetName val="Standard Room Deluxe Queen"/>
      <sheetName val="EE-PROP"/>
      <sheetName val="BQ Detail"/>
      <sheetName val="Analisa pre"/>
      <sheetName val="Materials"/>
      <sheetName val="METHOD"/>
      <sheetName val="Labour"/>
      <sheetName val="BQ Rekap"/>
      <sheetName val="bq analisa"/>
      <sheetName val="BOQ EXTERN"/>
      <sheetName val="bau"/>
      <sheetName val="MAPP"/>
      <sheetName val="rek det 1-3"/>
      <sheetName val="Sheet3"/>
      <sheetName val="INDEX"/>
      <sheetName val="refrig 12"/>
      <sheetName val="Ducting12"/>
      <sheetName val="valve"/>
      <sheetName val="Rekap MEP"/>
      <sheetName val="D.2.1.Peralatan Utama "/>
      <sheetName val="Sal"/>
      <sheetName val="TH XL"/>
      <sheetName val="THPDMoi  (2)"/>
      <sheetName val="lam-moi"/>
      <sheetName val="#REF"/>
      <sheetName val="thao-go"/>
      <sheetName val="t-h HA THE"/>
      <sheetName val="bhn-upah"/>
      <sheetName val="UPAH BAHAN"/>
      <sheetName val="2"/>
      <sheetName val="3"/>
      <sheetName val="4"/>
      <sheetName val="5"/>
      <sheetName val="6"/>
      <sheetName val="7.1"/>
      <sheetName val="7.2"/>
      <sheetName val="8"/>
      <sheetName val="GSMTOWER"/>
      <sheetName val="Pricing"/>
      <sheetName val="harga bahan"/>
      <sheetName val="L-4 Rutin"/>
      <sheetName val="DAF.ALAT"/>
      <sheetName val="For RKAP OKOP"/>
      <sheetName val="Harga "/>
      <sheetName val=" "/>
      <sheetName val="H_Satuan"/>
      <sheetName val=" R A B"/>
      <sheetName val="UP_an"/>
      <sheetName val="ANA-C"/>
      <sheetName val="chitimc"/>
      <sheetName val="dongia (2)"/>
      <sheetName val="LKVL-CK-HT-GD1"/>
      <sheetName val="giathanh1"/>
      <sheetName val="gtrinh"/>
      <sheetName val="phuluc1"/>
      <sheetName val="TONG HOP VL-NC"/>
      <sheetName val="chitiet"/>
      <sheetName val="TONGKE3p "/>
      <sheetName val="TH VL, NC, DDHT Thanhphuoc"/>
      <sheetName val="DONGIA"/>
      <sheetName val="DON GIA"/>
      <sheetName val="TONGKE-HT"/>
      <sheetName val="DG"/>
      <sheetName val="dtxl"/>
      <sheetName val="CHITIET VL-NC-TT -1p"/>
      <sheetName val="TONG HOP VL-NC TT"/>
      <sheetName val="TNHCHINH"/>
      <sheetName val="CHITIET VL-NC"/>
      <sheetName val="VC"/>
      <sheetName val="Tiepdia"/>
      <sheetName val="CHITIET VL-NC-TT-3p"/>
      <sheetName val="TDTKP"/>
      <sheetName val="TDTKP1"/>
      <sheetName val="KPVC-BD "/>
      <sheetName val="VCV-BE-TONG"/>
      <sheetName val="arab"/>
      <sheetName val="Concrete"/>
      <sheetName val="Harga Satuan Dasar"/>
      <sheetName val="analysis"/>
      <sheetName val="Hrg.mat.1"/>
      <sheetName val="Hrata bj (20x40)"/>
      <sheetName val="Ana CV(pen)."/>
      <sheetName val="AHS - CPO"/>
      <sheetName val="TRE TABLE"/>
      <sheetName val="I-ME"/>
      <sheetName val="HARGA RATA"/>
      <sheetName val="概総括1"/>
      <sheetName val="GRAND_TOTAL2"/>
      <sheetName val="[BQ-PS&amp;A_xlsÝCAT_HRG2"/>
      <sheetName val="Week_(2)2"/>
      <sheetName val="DAFTAR_72"/>
      <sheetName val="_BQ-PS&amp;A_xlsÝCAT_HRG2"/>
      <sheetName val="Fill_this_out_first___2"/>
      <sheetName val="data_grafik2"/>
      <sheetName val="HRG_BHN2"/>
      <sheetName val="Cover_Daf_22"/>
      <sheetName val="DAFTAR_HARGA1"/>
      <sheetName val="LAMP_AB_1"/>
      <sheetName val="PERALATAN_AHU"/>
      <sheetName val="AIR_CURTAIN"/>
      <sheetName val="DUCTING_"/>
      <sheetName val="DIFFUSER_&amp;_GRILLE_"/>
      <sheetName val="PERALATAN_EVB+CU"/>
      <sheetName val="PERALATAN_FAN"/>
      <sheetName val="PIPA_CHILLER"/>
      <sheetName val="PIPA_DRAIN"/>
      <sheetName val="PIPA_REFRIGERANT"/>
      <sheetName val="POMPA_CHILLER"/>
      <sheetName val="CATU_DAYA_LISTRIK"/>
      <sheetName val="Std-Spek_EL"/>
      <sheetName val="Analisa_Gabungan"/>
      <sheetName val="Bill_No_6_Koord___Attendance"/>
      <sheetName val="Fill_this_out_first___3"/>
      <sheetName val="DAF_2_"/>
      <sheetName val="DAFTAR_NO_2"/>
      <sheetName val="DAFTAR_NO_3"/>
      <sheetName val="Payment_Status"/>
      <sheetName val="BOQ_KSN"/>
      <sheetName val="Harga_Satuan"/>
      <sheetName val="04_GS"/>
      <sheetName val="Hrg_Sat"/>
      <sheetName val="struktur"/>
      <sheetName val="Analisa HSP"/>
      <sheetName val="Beton"/>
      <sheetName val="Aspal (2)"/>
      <sheetName val="Relok-PJU"/>
      <sheetName val="DIV1"/>
      <sheetName val="Div2"/>
      <sheetName val="Input Bobot Rc. Mingguan Int"/>
      <sheetName val="Rekap Prog. Mingguan"/>
      <sheetName val="Mtd_Pelak"/>
      <sheetName val="kuantts"/>
      <sheetName val="SAT-DAS"/>
      <sheetName val="Appendix 2(SatDas)"/>
      <sheetName val="U. div 2"/>
      <sheetName val="Material&amp;Alat"/>
      <sheetName val="DB"/>
      <sheetName val="H.DASAR"/>
      <sheetName val="Data-Masukan"/>
      <sheetName val="TAB"/>
      <sheetName val="DH"/>
      <sheetName val="SEX"/>
      <sheetName val="K-125"/>
      <sheetName val="rp"/>
      <sheetName val="Asrama Lt.1"/>
      <sheetName val="cargo"/>
      <sheetName val="ANLS-PJ"/>
      <sheetName val="fxterbilang"/>
      <sheetName val="villa"/>
      <sheetName val="Supl.X"/>
      <sheetName val="Pag_hal"/>
      <sheetName val="rate ars"/>
      <sheetName val="D&amp;W"/>
      <sheetName val=" Rate str "/>
      <sheetName val="MU"/>
      <sheetName val="LPP"/>
      <sheetName val="GEDUNG-A"/>
      <sheetName val="COV"/>
      <sheetName val="CATATAN HARGA "/>
      <sheetName val="A H S P"/>
      <sheetName val="PENJ_TOTAL"/>
      <sheetName val="RAB AR&amp;STR"/>
      <sheetName val="Bahan "/>
      <sheetName val="bahan+upah"/>
      <sheetName val="6_1_1"/>
      <sheetName val="6_1_2"/>
      <sheetName val="6_1_3"/>
      <sheetName val="DAFTAR_NO_1_PRELIM1"/>
      <sheetName val="rab_-_persiapan_&amp;_lantai-11"/>
      <sheetName val="daftar_harsat1"/>
      <sheetName val="TE_TS_FA_LAN_MATV1"/>
      <sheetName val="Sumber_Daya1"/>
      <sheetName val="BOQ_INTERN1"/>
      <sheetName val="ANALYS_EXTERN1"/>
      <sheetName val="BQ_RESO1"/>
      <sheetName val="REKAP_INDIRECT1"/>
      <sheetName val="CASH_FLOW1"/>
      <sheetName val="SUMMARY_IN1"/>
      <sheetName val="INDIRECT_COST1"/>
      <sheetName val="DAFTAR_NO_4"/>
      <sheetName val="Rev_&amp;_CI"/>
      <sheetName val="Grand_summary"/>
      <sheetName val="D2_8"/>
      <sheetName val="Bill_of_Qty_MEP"/>
      <sheetName val="CAT_HRG1"/>
      <sheetName val="Isolasi_Luar_Dalam"/>
      <sheetName val="Isolasi_Luar"/>
      <sheetName val="Bill_No_6_Koord_&amp;_Attendance"/>
      <sheetName val="B_-_Norelec"/>
      <sheetName val="LAL___PASAR_PAGI_"/>
      <sheetName val="F_ALARM"/>
      <sheetName val="analisa_alat"/>
      <sheetName val="SUB_LAIN2"/>
      <sheetName val="SUB_ME"/>
      <sheetName val="SUB_KUSEN"/>
      <sheetName val="analisa_pekerjaan"/>
      <sheetName val="ars_asrama_"/>
      <sheetName val="str_asrama"/>
      <sheetName val="mechanical_asrama"/>
      <sheetName val="electrical_asrama"/>
      <sheetName val="ME__Kelas"/>
      <sheetName val="ars_kelas"/>
      <sheetName val="str_kelas"/>
      <sheetName val="REKAP_MERAH"/>
      <sheetName val="Cash_Flow_bulanan"/>
      <sheetName val="2_1"/>
      <sheetName val="2_2"/>
      <sheetName val="REKAP_GROSS"/>
      <sheetName val="COVER_"/>
      <sheetName val="TOTAL_"/>
      <sheetName val="HARGA_ALAT"/>
      <sheetName val="Analisa_Harga"/>
      <sheetName val="Hrg_Sat1"/>
      <sheetName val="D_&amp;_W_sizes"/>
      <sheetName val="GRAND_TOTAL3"/>
      <sheetName val="[BQ-PS&amp;A_xlsÝCAT_HRG3"/>
      <sheetName val="Week_(2)3"/>
      <sheetName val="DAFTAR_73"/>
      <sheetName val="_BQ-PS&amp;A_xlsÝCAT_HRG3"/>
      <sheetName val="Fill_this_out_first___4"/>
      <sheetName val="data_grafik3"/>
      <sheetName val="HRG_BHN3"/>
      <sheetName val="Cover_Daf_23"/>
      <sheetName val="DAFTAR_NO_1_PRELIM2"/>
      <sheetName val="rab_-_persiapan_&amp;_lantai-12"/>
      <sheetName val="daftar_harsat2"/>
      <sheetName val="DAFTAR_HARGA2"/>
      <sheetName val="LAMP_AB_2"/>
      <sheetName val="TE_TS_FA_LAN_MATV2"/>
      <sheetName val="PERALATAN_AHU1"/>
      <sheetName val="AIR_CURTAIN1"/>
      <sheetName val="DUCTING_1"/>
      <sheetName val="DIFFUSER_&amp;_GRILLE_1"/>
      <sheetName val="PERALATAN_EVB+CU1"/>
      <sheetName val="PERALATAN_FAN1"/>
      <sheetName val="PIPA_CHILLER1"/>
      <sheetName val="PIPA_DRAIN1"/>
      <sheetName val="PIPA_REFRIGERANT1"/>
      <sheetName val="POMPA_CHILLER1"/>
      <sheetName val="CATU_DAYA_LISTRIK1"/>
      <sheetName val="DAF_2_1"/>
      <sheetName val="Sumber_Daya2"/>
      <sheetName val="BOQ_INTERN2"/>
      <sheetName val="ANALYS_EXTERN2"/>
      <sheetName val="BQ_RESO2"/>
      <sheetName val="REKAP_INDIRECT2"/>
      <sheetName val="CASH_FLOW2"/>
      <sheetName val="SUMMARY_IN2"/>
      <sheetName val="INDIRECT_COST2"/>
      <sheetName val="Std-Spek_EL1"/>
      <sheetName val="Analisa_Gabungan1"/>
      <sheetName val="Bill_No_6_Koord___Attendance1"/>
      <sheetName val="Fill_this_out_first___5"/>
      <sheetName val="Payment_Status1"/>
      <sheetName val="DAFTAR_NO_21"/>
      <sheetName val="DAFTAR_NO_31"/>
      <sheetName val="DAFTAR_NO_41"/>
      <sheetName val="Hrg_Sat2"/>
      <sheetName val="Rev_&amp;_CI1"/>
      <sheetName val="04_GS1"/>
      <sheetName val="Grand_summary1"/>
      <sheetName val="D2_81"/>
      <sheetName val="BOQ_KSN1"/>
      <sheetName val="Harga_Satuan1"/>
      <sheetName val="Bill_of_Qty_MEP1"/>
      <sheetName val="H_Satuan1"/>
      <sheetName val="CAT_HRG2"/>
      <sheetName val="Isolasi_Luar_Dalam1"/>
      <sheetName val="Isolasi_Luar1"/>
      <sheetName val="Bill_No_6_Koord_&amp;_Attendance1"/>
      <sheetName val="B_-_Norelec1"/>
      <sheetName val="LAL___PASAR_PAGI_1"/>
      <sheetName val="F_ALARM1"/>
      <sheetName val="analisa_alat1"/>
      <sheetName val="SUB_LAIN21"/>
      <sheetName val="SUB_ME1"/>
      <sheetName val="SUB_KUSEN1"/>
      <sheetName val="analisa_pekerjaan1"/>
      <sheetName val="ars_asrama_1"/>
      <sheetName val="str_asrama1"/>
      <sheetName val="mechanical_asrama1"/>
      <sheetName val="electrical_asrama1"/>
      <sheetName val="ME__Kelas1"/>
      <sheetName val="ars_kelas1"/>
      <sheetName val="str_kelas1"/>
      <sheetName val="REKAP_MERAH1"/>
      <sheetName val="Cash_Flow_bulanan1"/>
      <sheetName val="2_11"/>
      <sheetName val="2_21"/>
      <sheetName val="REKAP_GROSS1"/>
      <sheetName val="COVER_1"/>
      <sheetName val="TOTAL_1"/>
      <sheetName val="HARGA_ALAT1"/>
      <sheetName val="Analisa_Harga1"/>
      <sheetName val="Hrg_Sat3"/>
      <sheetName val="D_&amp;_W_sizes1"/>
      <sheetName val="Traf&amp;Genst"/>
      <sheetName val="RAB Arsitek"/>
      <sheetName val="kepmenaker150"/>
      <sheetName val="TRF 150"/>
      <sheetName val="BQ HS"/>
      <sheetName val="Bill No. 2.1"/>
      <sheetName val="Elec-ins"/>
      <sheetName val="_BQ-PS&amp;A.xls_CAT_HRG"/>
      <sheetName val="_BQ-PS&amp;A_xls_CAT_HRG"/>
      <sheetName val="________BLDG"/>
      <sheetName val="Piping"/>
      <sheetName val="Bill.1.VAC-Supply-A"/>
      <sheetName val="Harga-RAB"/>
      <sheetName val="uraian analisa"/>
      <sheetName val="Price Biaya Cadangan"/>
      <sheetName val="BQ.Rekapitulasi  Akhir"/>
      <sheetName val="BOW"/>
      <sheetName val="STD Lanjutan"/>
      <sheetName val="NS Lanjutan"/>
      <sheetName val="rab-str.Adm"/>
      <sheetName val="DSU"/>
      <sheetName val="eq_data"/>
      <sheetName val="Conn. Lib"/>
      <sheetName val="REQDELTA"/>
      <sheetName val="Rekap Direct Cost"/>
      <sheetName val="_x0000__x0000__x0000__x0000_"/>
      <sheetName val="Slab"/>
      <sheetName val="Lean Concrete"/>
      <sheetName val="???"/>
      <sheetName val="NET?"/>
      <sheetName val="BQ?"/>
      <sheetName val="Sheet1 (2)"/>
      <sheetName val="AHS"/>
      <sheetName val="LAL - PASAR PAGI "/>
      <sheetName val="????"/>
      <sheetName val="???1"/>
      <sheetName val="Pt"/>
      <sheetName val="DAF-5"/>
      <sheetName val="112-885"/>
      <sheetName val="satuan_pek_ars"/>
      <sheetName val="ANALISA GRS TENGAH"/>
      <sheetName val="Analisa Alat Berat"/>
      <sheetName val="Rekapitulasi"/>
      <sheetName val="HRG BAHAN &amp; UPAH okk"/>
      <sheetName val="HRG BAHAN _ UPAH okk"/>
      <sheetName val="Analis Kusen okk"/>
      <sheetName val="SAT_BHN"/>
      <sheetName val="RAP"/>
      <sheetName val="Als_Struk"/>
      <sheetName val="ELEC STIS"/>
      <sheetName val="BoQ C4"/>
      <sheetName val="rincian A"/>
      <sheetName val="APEK"/>
      <sheetName val="ASAT"/>
      <sheetName val="BASIC"/>
      <sheetName val="RBP1"/>
      <sheetName val="RBP2"/>
      <sheetName val="bd"/>
      <sheetName val="AKP"/>
      <sheetName val="keb_alat"/>
      <sheetName val="biaMAT"/>
      <sheetName val="biaSUB"/>
      <sheetName val="biatng"/>
      <sheetName val="BL"/>
      <sheetName val="BTL"/>
      <sheetName val="gaji"/>
      <sheetName val="hardas"/>
      <sheetName val="jadual bobot"/>
      <sheetName val="keb_mat"/>
      <sheetName val="keb_tng"/>
      <sheetName val="PP"/>
      <sheetName val="REKAP MC 1"/>
      <sheetName val="BILL MC 1"/>
      <sheetName val="HS"/>
      <sheetName val="prog-mgu"/>
      <sheetName val="UP MINOR"/>
      <sheetName val="34"/>
      <sheetName val="35"/>
      <sheetName val="27"/>
      <sheetName val="46"/>
      <sheetName val="9"/>
      <sheetName val="26"/>
      <sheetName val="42"/>
      <sheetName val="32"/>
      <sheetName val="41"/>
      <sheetName val="31"/>
      <sheetName val="64.6"/>
      <sheetName val="37"/>
      <sheetName val="62"/>
      <sheetName val="7"/>
      <sheetName val="61"/>
      <sheetName val="24"/>
      <sheetName val="43"/>
      <sheetName val="53 "/>
      <sheetName val="54"/>
      <sheetName val="MH CIVIL"/>
      <sheetName val="30"/>
      <sheetName val="64.14"/>
      <sheetName val="64.1"/>
      <sheetName val="64.3"/>
      <sheetName val="64.4"/>
      <sheetName val="64.5"/>
      <sheetName val="17"/>
      <sheetName val="51"/>
      <sheetName val="38"/>
      <sheetName val="52"/>
      <sheetName val="23"/>
      <sheetName val="20"/>
      <sheetName val="28"/>
      <sheetName val="29"/>
      <sheetName val="36.3"/>
      <sheetName val="36.4"/>
      <sheetName val="36.2"/>
      <sheetName val="36.1"/>
      <sheetName val="44"/>
      <sheetName val="45"/>
      <sheetName val="63"/>
      <sheetName val="pro ra op"/>
      <sheetName val="grafik"/>
      <sheetName val="renc mgn"/>
      <sheetName val="HU"/>
      <sheetName val="DATA PROYEK"/>
      <sheetName val="DSBDY"/>
      <sheetName val="Sum_Intern"/>
      <sheetName val="KUM"/>
      <sheetName val="Analis_Drainase"/>
      <sheetName val="tgp-02"/>
      <sheetName val="DAFTAR BAHAN DAN UPAH"/>
      <sheetName val="SCH5"/>
      <sheetName val="WSSPR"/>
      <sheetName val="Code"/>
      <sheetName val="Settings"/>
      <sheetName val="PDMP"/>
      <sheetName val="PCE"/>
      <sheetName val="PRODUK"/>
      <sheetName val="TOOL-ME"/>
      <sheetName val="Insts"/>
      <sheetName val="GRAND_TOTAL4"/>
      <sheetName val="[BQ-PS&amp;A_xlsÝCAT_HRG4"/>
      <sheetName val="Week_(2)4"/>
      <sheetName val="DAFTAR_74"/>
      <sheetName val="data_grafik4"/>
      <sheetName val="HRG_BHN4"/>
      <sheetName val="_BQ-PS&amp;A_xlsÝCAT_HRG4"/>
      <sheetName val="Fill_this_out_first___6"/>
      <sheetName val="Cover_Daf_24"/>
      <sheetName val="DAFTAR_HARGA3"/>
      <sheetName val="LAMP_AB_3"/>
      <sheetName val="PERALATAN_AHU2"/>
      <sheetName val="AIR_CURTAIN2"/>
      <sheetName val="DUCTING_2"/>
      <sheetName val="DIFFUSER_&amp;_GRILLE_2"/>
      <sheetName val="PERALATAN_EVB+CU2"/>
      <sheetName val="PERALATAN_FAN2"/>
      <sheetName val="PIPA_CHILLER2"/>
      <sheetName val="PIPA_DRAIN2"/>
      <sheetName val="PIPA_REFRIGERANT2"/>
      <sheetName val="POMPA_CHILLER2"/>
      <sheetName val="CATU_DAYA_LISTRIK2"/>
      <sheetName val="DAF_2_2"/>
      <sheetName val="Payment_Status2"/>
      <sheetName val="RINC_hotel1"/>
      <sheetName val="RINC_FIN_T4_1"/>
      <sheetName val="RINC_FIN_T4___3_1"/>
      <sheetName val="RINC_FIN_T4___2_1"/>
      <sheetName val="Std-Spek_EL2"/>
      <sheetName val="Analisa_Gabungan2"/>
      <sheetName val="Bill_No_6_Koord___Attendance2"/>
      <sheetName val="DAFTAR_NO_22"/>
      <sheetName val="DAFTAR_NO_32"/>
      <sheetName val="Fill_this_out_first___7"/>
      <sheetName val="BOQ_KSN2"/>
      <sheetName val="H_Satuan2"/>
      <sheetName val="TH_XL1"/>
      <sheetName val="THPDMoi__(2)1"/>
      <sheetName val="t-h_HA_THE1"/>
      <sheetName val="UPAH_BAHAN1"/>
      <sheetName val="7_11"/>
      <sheetName val="7_21"/>
      <sheetName val="04_GS2"/>
      <sheetName val="Harga_Satuan2"/>
      <sheetName val="Bill_of_Qty_MEP2"/>
      <sheetName val="BQ_STR_BONGKARAN_Bag_2_5_1"/>
      <sheetName val="harga_bahan1"/>
      <sheetName val="L-4_Rutin1"/>
      <sheetName val="DAF_ALAT1"/>
      <sheetName val="For_RKAP_OKOP1"/>
      <sheetName val="Harga_1"/>
      <sheetName val="Sat_Bah___Up1"/>
      <sheetName val="_1"/>
      <sheetName val="_R_A_B1"/>
      <sheetName val="dongia_(2)1"/>
      <sheetName val="TONG_HOP_VL-NC1"/>
      <sheetName val="TONGKE3p_1"/>
      <sheetName val="TH_VL,_NC,_DDHT_Thanhphuoc1"/>
      <sheetName val="DON_GIA1"/>
      <sheetName val="CHITIET_VL-NC-TT_-1p1"/>
      <sheetName val="TONG_HOP_VL-NC_TT1"/>
      <sheetName val="CHITIET_VL-NC1"/>
      <sheetName val="CHITIET_VL-NC-TT-3p1"/>
      <sheetName val="KPVC-BD_1"/>
      <sheetName val="Harga_Satuan_Dasar1"/>
      <sheetName val="Hrg_mat_11"/>
      <sheetName val="Hrata_bj_(20x40)1"/>
      <sheetName val="Ana_CV(pen)_1"/>
      <sheetName val="Ahs__Pipa-Valve1"/>
      <sheetName val="Ahs_Peralatan1"/>
      <sheetName val="ANALISA_VALVE1"/>
      <sheetName val="BAHAN_UPAH1"/>
      <sheetName val="Hrg_Sat4"/>
      <sheetName val="Analisa_21"/>
      <sheetName val="01A-_RAB1"/>
      <sheetName val="Daftar_Harga_Material1"/>
      <sheetName val="BQ-1A_prelim1"/>
      <sheetName val="Bill_rekap1"/>
      <sheetName val="Analisa_&amp;_Upah1"/>
      <sheetName val="Analisa__(2)1"/>
      <sheetName val="BQ_ARS1"/>
      <sheetName val="[BQ-PS&amp;A_xls�CAT_HRG2"/>
      <sheetName val="_BQ-PS&amp;A_xls�CAT_HRG2"/>
      <sheetName val="Harga_Bahan_&amp;_Upah_1"/>
      <sheetName val="analisa_struktur1"/>
      <sheetName val="TNH,_PAGAR_&amp;_TURAP1"/>
      <sheetName val="Basic_Price1"/>
      <sheetName val="Rekap_Bill1"/>
      <sheetName val="Daf_Alat"/>
      <sheetName val="Jdw_Alat1"/>
      <sheetName val="S_Penawar1"/>
      <sheetName val="HB_1"/>
      <sheetName val="Kolom_UT1"/>
      <sheetName val="Uraian_Teknis1"/>
      <sheetName val="rab_me_(by_owner)_1"/>
      <sheetName val="BQ_(by_owner)1"/>
      <sheetName val="rab_me_(fisik)1"/>
      <sheetName val="CATATAN_HARGA_(Int)1"/>
      <sheetName val="Cover_Daft_21"/>
      <sheetName val="DAFTAR_NO_11"/>
      <sheetName val="DAF_22"/>
      <sheetName val="Bangunan_Utama1"/>
      <sheetName val="Analisa_STR1"/>
      <sheetName val="G1_Sheet1"/>
      <sheetName val="FORM_X_COST1"/>
      <sheetName val="Analisa_Harga_Satuan1"/>
      <sheetName val="RECEIVING_INPECTION1"/>
      <sheetName val="Bill_of_Qty1"/>
      <sheetName val="Aspal_(2)1"/>
      <sheetName val="refrig_121"/>
      <sheetName val="Rekap_MEP1"/>
      <sheetName val="D_2_1_Peralatan_Utama_1"/>
      <sheetName val="AHS_-_CPO1"/>
      <sheetName val="BOQ_EXTERN1"/>
      <sheetName val="TRE_TABLE1"/>
      <sheetName val="HARGA_RATA1"/>
      <sheetName val="Calculation_Details1"/>
      <sheetName val="GTS_I_PS1"/>
      <sheetName val="ELEC_STIS1"/>
      <sheetName val="BoQ_C41"/>
      <sheetName val="rincian_A1"/>
      <sheetName val="Analisa_HSP1"/>
      <sheetName val="Master_Edit1"/>
      <sheetName val="Asrama_Lt_11"/>
      <sheetName val="BQ_Detail1"/>
      <sheetName val="Analisa_pre1"/>
      <sheetName val="BQ_Rekap1"/>
      <sheetName val="bq_analisa1"/>
      <sheetName val="struktur_tdk_dipakai1"/>
      <sheetName val="RUKO_TYPE_11"/>
      <sheetName val="[BQ-PS&amp;A_xls?CAT_HRG2"/>
      <sheetName val="_BQ-PS&amp;A_xls?CAT_HRG2"/>
      <sheetName val="rek_det_1-31"/>
      <sheetName val="OFFICE_2_LT1"/>
      <sheetName val="Standard_Room_Deluxe_Queen1"/>
      <sheetName val="uraian_analisa1"/>
      <sheetName val="DAFTAR_BAHAN_DAN_UPAH1"/>
      <sheetName val="Bill_No__2_11"/>
      <sheetName val="RINC_hotel"/>
      <sheetName val="RINC_FIN_T4_"/>
      <sheetName val="RINC_FIN_T4___3_"/>
      <sheetName val="RINC_FIN_T4___2_"/>
      <sheetName val="TH_XL"/>
      <sheetName val="THPDMoi__(2)"/>
      <sheetName val="t-h_HA_THE"/>
      <sheetName val="UPAH_BAHAN"/>
      <sheetName val="7_1"/>
      <sheetName val="7_2"/>
      <sheetName val="BQ_STR_BONGKARAN_Bag_2_5_"/>
      <sheetName val="harga_bahan"/>
      <sheetName val="L-4_Rutin"/>
      <sheetName val="For_RKAP_OKOP"/>
      <sheetName val="Harga_"/>
      <sheetName val="Sat_Bah___Up"/>
      <sheetName val="_"/>
      <sheetName val="_R_A_B"/>
      <sheetName val="dongia_(2)"/>
      <sheetName val="TONG_HOP_VL-NC"/>
      <sheetName val="TONGKE3p_"/>
      <sheetName val="TH_VL,_NC,_DDHT_Thanhphuoc"/>
      <sheetName val="DON_GIA"/>
      <sheetName val="CHITIET_VL-NC-TT_-1p"/>
      <sheetName val="TONG_HOP_VL-NC_TT"/>
      <sheetName val="CHITIET_VL-NC"/>
      <sheetName val="CHITIET_VL-NC-TT-3p"/>
      <sheetName val="KPVC-BD_"/>
      <sheetName val="Harga_Satuan_Dasar"/>
      <sheetName val="Hrg_mat_1"/>
      <sheetName val="Hrata_bj_(20x40)"/>
      <sheetName val="Ana_CV(pen)_"/>
      <sheetName val="Ahs__Pipa-Valve"/>
      <sheetName val="Ahs_Peralatan"/>
      <sheetName val="ANALISA_VALVE"/>
      <sheetName val="BAHAN_UPAH"/>
      <sheetName val="Analisa_2"/>
      <sheetName val="01A-_RAB"/>
      <sheetName val="Daftar_Harga_Material"/>
      <sheetName val="BQ-1A_prelim"/>
      <sheetName val="Bill_rekap"/>
      <sheetName val="Analisa_&amp;_Upah"/>
      <sheetName val="Analisa__(2)"/>
      <sheetName val="BQ_ARS"/>
      <sheetName val="[BQ-PS&amp;A_xls�CAT_HRG1"/>
      <sheetName val="_BQ-PS&amp;A_xls�CAT_HRG1"/>
      <sheetName val="Harga_Bahan_&amp;_Upah_"/>
      <sheetName val="analisa_struktur"/>
      <sheetName val="TNH,_PAGAR_&amp;_TURAP"/>
      <sheetName val="Basic_Price"/>
      <sheetName val="Rekap_Bill"/>
      <sheetName val="Jdw_Alat"/>
      <sheetName val="S_Penawar"/>
      <sheetName val="HB_"/>
      <sheetName val="Kolom_UT"/>
      <sheetName val="Uraian_Teknis"/>
      <sheetName val="rab_me_(by_owner)_"/>
      <sheetName val="BQ_(by_owner)"/>
      <sheetName val="rab_me_(fisik)"/>
      <sheetName val="CATATAN_HARGA_(Int)"/>
      <sheetName val="Cover_Daft_2"/>
      <sheetName val="DAFTAR_NO_1"/>
      <sheetName val="DAF_21"/>
      <sheetName val="Bangunan_Utama"/>
      <sheetName val="Analisa_STR"/>
      <sheetName val="G1_Sheet"/>
      <sheetName val="FORM_X_COST"/>
      <sheetName val="Analisa_Harga_Satuan"/>
      <sheetName val="RECEIVING_INPECTION"/>
      <sheetName val="Bill_of_Qty"/>
      <sheetName val="Aspal_(2)"/>
      <sheetName val="refrig_12"/>
      <sheetName val="Rekap_MEP"/>
      <sheetName val="D_2_1_Peralatan_Utama_"/>
      <sheetName val="AHS_-_CPO"/>
      <sheetName val="BOQ_EXTERN"/>
      <sheetName val="TRE_TABLE"/>
      <sheetName val="HARGA_RATA"/>
      <sheetName val="Calculation_Details"/>
      <sheetName val="GTS_I_PS"/>
      <sheetName val="ELEC_STIS"/>
      <sheetName val="BoQ_C4"/>
      <sheetName val="rincian_A"/>
      <sheetName val="Analisa_HSP"/>
      <sheetName val="Master_Edit"/>
      <sheetName val="Asrama_Lt_1"/>
      <sheetName val="BQ_Detail"/>
      <sheetName val="Analisa_pre"/>
      <sheetName val="BQ_Rekap"/>
      <sheetName val="bq_analisa"/>
      <sheetName val="struktur_tdk_dipakai"/>
      <sheetName val="RUKO_TYPE_1"/>
      <sheetName val="[BQ-PS&amp;A_xls?CAT_HRG1"/>
      <sheetName val="_BQ-PS&amp;A_xls?CAT_HRG1"/>
      <sheetName val="rek_det_1-3"/>
      <sheetName val="OFFICE_2_LT"/>
      <sheetName val="Standard_Room_Deluxe_Queen"/>
      <sheetName val="uraian_analisa"/>
      <sheetName val="DAFTAR_BAHAN_DAN_UPAH"/>
      <sheetName val="Bill_No__2_1"/>
      <sheetName val="RAB_Arsitek"/>
      <sheetName val="RAB_Arsitek1"/>
      <sheetName val="GRAND_TOTAL5"/>
      <sheetName val="[BQ-PS&amp;A_xlsÝCAT_HRG5"/>
      <sheetName val="Week_(2)5"/>
      <sheetName val="DAFTAR_75"/>
      <sheetName val="data_grafik5"/>
      <sheetName val="HRG_BHN5"/>
      <sheetName val="_BQ-PS&amp;A_xlsÝCAT_HRG5"/>
      <sheetName val="Fill_this_out_first___8"/>
      <sheetName val="Cover_Daf_25"/>
      <sheetName val="TE_TS_FA_LAN_MATV3"/>
      <sheetName val="DAFTAR_HARGA4"/>
      <sheetName val="rab_-_persiapan_&amp;_lantai-13"/>
      <sheetName val="DAFTAR_NO_1_PRELIM3"/>
      <sheetName val="daftar_harsat3"/>
      <sheetName val="LAMP_AB_4"/>
      <sheetName val="PERALATAN_AHU3"/>
      <sheetName val="AIR_CURTAIN3"/>
      <sheetName val="DUCTING_3"/>
      <sheetName val="DIFFUSER_&amp;_GRILLE_3"/>
      <sheetName val="PERALATAN_EVB+CU3"/>
      <sheetName val="PERALATAN_FAN3"/>
      <sheetName val="PIPA_CHILLER3"/>
      <sheetName val="PIPA_DRAIN3"/>
      <sheetName val="PIPA_REFRIGERANT3"/>
      <sheetName val="POMPA_CHILLER3"/>
      <sheetName val="CATU_DAYA_LISTRIK3"/>
      <sheetName val="DAF_2_3"/>
      <sheetName val="Payment_Status3"/>
      <sheetName val="RINC_hotel2"/>
      <sheetName val="RINC_FIN_T4_2"/>
      <sheetName val="RINC_FIN_T4___3_2"/>
      <sheetName val="RINC_FIN_T4___2_2"/>
      <sheetName val="Std-Spek_EL3"/>
      <sheetName val="Analisa_Gabungan3"/>
      <sheetName val="Bill_No_6_Koord___Attendance3"/>
      <sheetName val="Sumber_Daya3"/>
      <sheetName val="BOQ_INTERN3"/>
      <sheetName val="ANALYS_EXTERN3"/>
      <sheetName val="BQ_RESO3"/>
      <sheetName val="REKAP_INDIRECT3"/>
      <sheetName val="CASH_FLOW3"/>
      <sheetName val="SUMMARY_IN3"/>
      <sheetName val="INDIRECT_COST3"/>
      <sheetName val="DAFTAR_NO_23"/>
      <sheetName val="DAFTAR_NO_33"/>
      <sheetName val="Fill_this_out_first___9"/>
      <sheetName val="BOQ_KSN3"/>
      <sheetName val="Rev_&amp;_CI2"/>
      <sheetName val="Isolasi_Luar_Dalam2"/>
      <sheetName val="Isolasi_Luar2"/>
      <sheetName val="H_Satuan3"/>
      <sheetName val="Bill_No_6_Koord_&amp;_Attendance2"/>
      <sheetName val="B_-_Norelec2"/>
      <sheetName val="DAFTAR_NO_42"/>
      <sheetName val="LAL___PASAR_PAGI_2"/>
      <sheetName val="Cash_Flow_bulanan2"/>
      <sheetName val="COVER_2"/>
      <sheetName val="TOTAL_2"/>
      <sheetName val="TH_XL2"/>
      <sheetName val="THPDMoi__(2)2"/>
      <sheetName val="t-h_HA_THE2"/>
      <sheetName val="UPAH_BAHAN2"/>
      <sheetName val="7_12"/>
      <sheetName val="7_22"/>
      <sheetName val="Hrg_Sat5"/>
      <sheetName val="F_ALARM2"/>
      <sheetName val="04_GS3"/>
      <sheetName val="Harga_Satuan3"/>
      <sheetName val="Bill_of_Qty_MEP3"/>
      <sheetName val="Grand_summary2"/>
      <sheetName val="D2_82"/>
      <sheetName val="2_12"/>
      <sheetName val="2_22"/>
      <sheetName val="HARGA_ALAT2"/>
      <sheetName val="BQ_STR_BONGKARAN_Bag_2_5_2"/>
      <sheetName val="CAT_HRG3"/>
      <sheetName val="REKAP_GROSS2"/>
      <sheetName val="harga_bahan2"/>
      <sheetName val="L-4_Rutin2"/>
      <sheetName val="For_RKAP_OKOP2"/>
      <sheetName val="Harga_2"/>
      <sheetName val="Analisa_Harga2"/>
      <sheetName val="Sat_Bah___Up2"/>
      <sheetName val="_2"/>
      <sheetName val="analisa_alat2"/>
      <sheetName val="SUB_LAIN22"/>
      <sheetName val="SUB_ME2"/>
      <sheetName val="SUB_KUSEN2"/>
      <sheetName val="analisa_pekerjaan2"/>
      <sheetName val="ars_asrama_2"/>
      <sheetName val="str_asrama2"/>
      <sheetName val="mechanical_asrama2"/>
      <sheetName val="electrical_asrama2"/>
      <sheetName val="ME__Kelas2"/>
      <sheetName val="ars_kelas2"/>
      <sheetName val="str_kelas2"/>
      <sheetName val="REKAP_MERAH2"/>
      <sheetName val="D_&amp;_W_sizes2"/>
      <sheetName val="_R_A_B2"/>
      <sheetName val="dongia_(2)2"/>
      <sheetName val="TONG_HOP_VL-NC2"/>
      <sheetName val="TONGKE3p_2"/>
      <sheetName val="TH_VL,_NC,_DDHT_Thanhphuoc2"/>
      <sheetName val="DON_GIA2"/>
      <sheetName val="CHITIET_VL-NC-TT_-1p2"/>
      <sheetName val="TONG_HOP_VL-NC_TT2"/>
      <sheetName val="CHITIET_VL-NC2"/>
      <sheetName val="CHITIET_VL-NC-TT-3p2"/>
      <sheetName val="KPVC-BD_2"/>
      <sheetName val="Harga_Satuan_Dasar2"/>
      <sheetName val="Hrg_mat_12"/>
      <sheetName val="Hrata_bj_(20x40)2"/>
      <sheetName val="Ana_CV(pen)_2"/>
      <sheetName val="Ahs__Pipa-Valve2"/>
      <sheetName val="Ahs_Peralatan2"/>
      <sheetName val="ANALISA_VALVE2"/>
      <sheetName val="BAHAN_UPAH2"/>
      <sheetName val="Hrg_Sat6"/>
      <sheetName val="Analisa_22"/>
      <sheetName val="01A-_RAB2"/>
      <sheetName val="Daftar_Harga_Material2"/>
      <sheetName val="BQ-1A_prelim2"/>
      <sheetName val="Bill_rekap2"/>
      <sheetName val="Analisa_&amp;_Upah2"/>
      <sheetName val="Analisa__(2)2"/>
      <sheetName val="BQ_ARS2"/>
      <sheetName val="[BQ-PS&amp;A_xls�CAT_HRG3"/>
      <sheetName val="_BQ-PS&amp;A_xls�CAT_HRG3"/>
      <sheetName val="Harga_Bahan_&amp;_Upah_2"/>
      <sheetName val="analisa_struktur2"/>
      <sheetName val="TNH,_PAGAR_&amp;_TURAP2"/>
      <sheetName val="Basic_Price2"/>
      <sheetName val="Rekap_Bill2"/>
      <sheetName val="Jdw_Alat2"/>
      <sheetName val="S_Penawar2"/>
      <sheetName val="HB_2"/>
      <sheetName val="Kolom_UT2"/>
      <sheetName val="Uraian_Teknis2"/>
      <sheetName val="rab_me_(by_owner)_2"/>
      <sheetName val="BQ_(by_owner)2"/>
      <sheetName val="rab_me_(fisik)2"/>
      <sheetName val="CATATAN_HARGA_(Int)2"/>
      <sheetName val="Cover_Daft_22"/>
      <sheetName val="DAFTAR_NO_12"/>
      <sheetName val="DAF_23"/>
      <sheetName val="Bangunan_Utama2"/>
      <sheetName val="Analisa_STR2"/>
      <sheetName val="G1_Sheet2"/>
      <sheetName val="FORM_X_COST2"/>
      <sheetName val="Analisa_Harga_Satuan2"/>
      <sheetName val="RECEIVING_INPECTION2"/>
      <sheetName val="Bill_of_Qty2"/>
      <sheetName val="Aspal_(2)2"/>
      <sheetName val="refrig_122"/>
      <sheetName val="Rekap_MEP2"/>
      <sheetName val="D_2_1_Peralatan_Utama_2"/>
      <sheetName val="AHS_-_CPO2"/>
      <sheetName val="BOQ_EXTERN2"/>
      <sheetName val="TRE_TABLE2"/>
      <sheetName val="HARGA_RATA2"/>
      <sheetName val="Calculation_Details2"/>
      <sheetName val="GTS_I_PS2"/>
      <sheetName val="ELEC_STIS2"/>
      <sheetName val="BoQ_C42"/>
      <sheetName val="rincian_A2"/>
      <sheetName val="Analisa_HSP2"/>
      <sheetName val="Master_Edit2"/>
      <sheetName val="Asrama_Lt_12"/>
      <sheetName val="BQ_Detail2"/>
      <sheetName val="Analisa_pre2"/>
      <sheetName val="BQ_Rekap2"/>
      <sheetName val="bq_analisa2"/>
      <sheetName val="struktur_tdk_dipakai2"/>
      <sheetName val="RUKO_TYPE_12"/>
      <sheetName val="[BQ-PS&amp;A_xls?CAT_HRG3"/>
      <sheetName val="_BQ-PS&amp;A_xls?CAT_HRG3"/>
      <sheetName val="rek_det_1-32"/>
      <sheetName val="OFFICE_2_LT2"/>
      <sheetName val="Standard_Room_Deluxe_Queen2"/>
      <sheetName val="uraian_analisa2"/>
      <sheetName val="DAFTAR_BAHAN_DAN_UPAH2"/>
      <sheetName val="Bill_No__2_12"/>
      <sheetName val="RAB_Arsitek2"/>
      <sheetName val="GRAND_TOTAL6"/>
      <sheetName val="[BQ-PS&amp;A_xlsÝCAT_HRG6"/>
      <sheetName val="Week_(2)6"/>
      <sheetName val="DAFTAR_76"/>
      <sheetName val="data_grafik6"/>
      <sheetName val="HRG_BHN6"/>
      <sheetName val="_BQ-PS&amp;A_xlsÝCAT_HRG6"/>
      <sheetName val="Fill_this_out_first___10"/>
      <sheetName val="Cover_Daf_26"/>
      <sheetName val="TE_TS_FA_LAN_MATV4"/>
      <sheetName val="DAFTAR_HARGA5"/>
      <sheetName val="rab_-_persiapan_&amp;_lantai-14"/>
      <sheetName val="DAFTAR_NO_1_PRELIM4"/>
      <sheetName val="daftar_harsat4"/>
      <sheetName val="LAMP_AB_5"/>
      <sheetName val="PERALATAN_AHU4"/>
      <sheetName val="AIR_CURTAIN4"/>
      <sheetName val="DUCTING_4"/>
      <sheetName val="DIFFUSER_&amp;_GRILLE_4"/>
      <sheetName val="PERALATAN_EVB+CU4"/>
      <sheetName val="PERALATAN_FAN4"/>
      <sheetName val="PIPA_CHILLER4"/>
      <sheetName val="PIPA_DRAIN4"/>
      <sheetName val="PIPA_REFRIGERANT4"/>
      <sheetName val="POMPA_CHILLER4"/>
      <sheetName val="CATU_DAYA_LISTRIK4"/>
      <sheetName val="DAF_2_4"/>
      <sheetName val="Payment_Status4"/>
      <sheetName val="RINC_hotel3"/>
      <sheetName val="RINC_FIN_T4_3"/>
      <sheetName val="RINC_FIN_T4___3_3"/>
      <sheetName val="RINC_FIN_T4___2_3"/>
      <sheetName val="Std-Spek_EL4"/>
      <sheetName val="Analisa_Gabungan4"/>
      <sheetName val="Bill_No_6_Koord___Attendance4"/>
      <sheetName val="Sumber_Daya4"/>
      <sheetName val="BOQ_INTERN4"/>
      <sheetName val="ANALYS_EXTERN4"/>
      <sheetName val="BQ_RESO4"/>
      <sheetName val="REKAP_INDIRECT4"/>
      <sheetName val="CASH_FLOW4"/>
      <sheetName val="SUMMARY_IN4"/>
      <sheetName val="INDIRECT_COST4"/>
      <sheetName val="DAFTAR_NO_24"/>
      <sheetName val="DAFTAR_NO_34"/>
      <sheetName val="Fill_this_out_first___11"/>
      <sheetName val="BOQ_KSN4"/>
      <sheetName val="Rev_&amp;_CI3"/>
      <sheetName val="Isolasi_Luar_Dalam3"/>
      <sheetName val="Isolasi_Luar3"/>
      <sheetName val="H_Satuan4"/>
      <sheetName val="Bill_No_6_Koord_&amp;_Attendance3"/>
      <sheetName val="B_-_Norelec3"/>
      <sheetName val="DAFTAR_NO_43"/>
      <sheetName val="LAL___PASAR_PAGI_3"/>
      <sheetName val="Cash_Flow_bulanan3"/>
      <sheetName val="COVER_3"/>
      <sheetName val="TOTAL_3"/>
      <sheetName val="TH_XL3"/>
      <sheetName val="THPDMoi__(2)3"/>
      <sheetName val="t-h_HA_THE3"/>
      <sheetName val="UPAH_BAHAN3"/>
      <sheetName val="7_13"/>
      <sheetName val="7_23"/>
      <sheetName val="Hrg_Sat7"/>
      <sheetName val="F_ALARM3"/>
      <sheetName val="04_GS4"/>
      <sheetName val="Harga_Satuan4"/>
      <sheetName val="Bill_of_Qty_MEP4"/>
      <sheetName val="Grand_summary3"/>
      <sheetName val="D2_83"/>
      <sheetName val="2_13"/>
      <sheetName val="2_23"/>
      <sheetName val="HARGA_ALAT3"/>
      <sheetName val="BQ_STR_BONGKARAN_Bag_2_5_3"/>
      <sheetName val="CAT_HRG4"/>
      <sheetName val="REKAP_GROSS3"/>
      <sheetName val="harga_bahan3"/>
      <sheetName val="L-4_Rutin3"/>
      <sheetName val="For_RKAP_OKOP3"/>
      <sheetName val="Harga_3"/>
      <sheetName val="Analisa_Harga3"/>
      <sheetName val="Sat_Bah___Up3"/>
      <sheetName val="_3"/>
      <sheetName val="analisa_alat3"/>
      <sheetName val="SUB_LAIN23"/>
      <sheetName val="SUB_ME3"/>
      <sheetName val="SUB_KUSEN3"/>
      <sheetName val="analisa_pekerjaan3"/>
      <sheetName val="ars_asrama_3"/>
      <sheetName val="str_asrama3"/>
      <sheetName val="mechanical_asrama3"/>
      <sheetName val="electrical_asrama3"/>
      <sheetName val="ME__Kelas3"/>
      <sheetName val="ars_kelas3"/>
      <sheetName val="str_kelas3"/>
      <sheetName val="REKAP_MERAH3"/>
      <sheetName val="D_&amp;_W_sizes3"/>
      <sheetName val="_R_A_B3"/>
      <sheetName val="dongia_(2)3"/>
      <sheetName val="TONG_HOP_VL-NC3"/>
      <sheetName val="TONGKE3p_3"/>
      <sheetName val="TH_VL,_NC,_DDHT_Thanhphuoc3"/>
      <sheetName val="DON_GIA3"/>
      <sheetName val="CHITIET_VL-NC-TT_-1p3"/>
      <sheetName val="TONG_HOP_VL-NC_TT3"/>
      <sheetName val="CHITIET_VL-NC3"/>
      <sheetName val="CHITIET_VL-NC-TT-3p3"/>
      <sheetName val="KPVC-BD_3"/>
      <sheetName val="Harga_Satuan_Dasar3"/>
      <sheetName val="Hrg_mat_13"/>
      <sheetName val="Hrata_bj_(20x40)3"/>
      <sheetName val="Ana_CV(pen)_3"/>
      <sheetName val="Ahs__Pipa-Valve3"/>
      <sheetName val="Ahs_Peralatan3"/>
      <sheetName val="ANALISA_VALVE3"/>
      <sheetName val="BAHAN_UPAH3"/>
      <sheetName val="Hrg_Sat8"/>
      <sheetName val="Analisa_23"/>
      <sheetName val="01A-_RAB3"/>
      <sheetName val="Daftar_Harga_Material3"/>
      <sheetName val="BQ-1A_prelim3"/>
      <sheetName val="Bill_rekap3"/>
      <sheetName val="Analisa_&amp;_Upah3"/>
      <sheetName val="Analisa__(2)3"/>
      <sheetName val="BQ_ARS3"/>
      <sheetName val="[BQ-PS&amp;A_xls�CAT_HRG4"/>
      <sheetName val="_BQ-PS&amp;A_xls�CAT_HRG4"/>
      <sheetName val="Harga_Bahan_&amp;_Upah_3"/>
      <sheetName val="analisa_struktur3"/>
      <sheetName val="TNH,_PAGAR_&amp;_TURAP3"/>
      <sheetName val="Basic_Price3"/>
      <sheetName val="Rekap_Bill3"/>
      <sheetName val="Jdw_Alat3"/>
      <sheetName val="S_Penawar3"/>
      <sheetName val="HB_3"/>
      <sheetName val="Kolom_UT3"/>
      <sheetName val="Uraian_Teknis3"/>
      <sheetName val="rab_me_(by_owner)_3"/>
      <sheetName val="BQ_(by_owner)3"/>
      <sheetName val="rab_me_(fisik)3"/>
      <sheetName val="CATATAN_HARGA_(Int)3"/>
      <sheetName val="Cover_Daft_23"/>
      <sheetName val="DAFTAR_NO_13"/>
      <sheetName val="DAF_24"/>
      <sheetName val="Bangunan_Utama3"/>
      <sheetName val="Analisa_STR3"/>
      <sheetName val="G1_Sheet3"/>
      <sheetName val="FORM_X_COST3"/>
      <sheetName val="Analisa_Harga_Satuan3"/>
      <sheetName val="RECEIVING_INPECTION3"/>
      <sheetName val="Bill_of_Qty3"/>
      <sheetName val="Aspal_(2)3"/>
      <sheetName val="refrig_123"/>
      <sheetName val="Rekap_MEP3"/>
      <sheetName val="D_2_1_Peralatan_Utama_3"/>
      <sheetName val="AHS_-_CPO3"/>
      <sheetName val="BOQ_EXTERN3"/>
      <sheetName val="TRE_TABLE3"/>
      <sheetName val="HARGA_RATA3"/>
      <sheetName val="Calculation_Details3"/>
      <sheetName val="GTS_I_PS3"/>
      <sheetName val="ELEC_STIS3"/>
      <sheetName val="BoQ_C43"/>
      <sheetName val="rincian_A3"/>
      <sheetName val="Analisa_HSP3"/>
      <sheetName val="Master_Edit3"/>
      <sheetName val="Asrama_Lt_13"/>
      <sheetName val="BQ_Detail3"/>
      <sheetName val="Analisa_pre3"/>
      <sheetName val="BQ_Rekap3"/>
      <sheetName val="bq_analisa3"/>
      <sheetName val="struktur_tdk_dipakai3"/>
      <sheetName val="RUKO_TYPE_13"/>
      <sheetName val="[BQ-PS&amp;A_xls?CAT_HRG4"/>
      <sheetName val="_BQ-PS&amp;A_xls?CAT_HRG4"/>
      <sheetName val="rek_det_1-33"/>
      <sheetName val="OFFICE_2_LT3"/>
      <sheetName val="Standard_Room_Deluxe_Queen3"/>
      <sheetName val="uraian_analisa3"/>
      <sheetName val="DAFTAR_BAHAN_DAN_UPAH3"/>
      <sheetName val="Bill_No__2_13"/>
      <sheetName val="RAB_Arsitek3"/>
      <sheetName val="LA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Harga MAt"/>
      <sheetName val="isian"/>
      <sheetName val="Harga S Dasar UNTUK IDISI"/>
      <sheetName val="SITE-E"/>
      <sheetName val="Foundation"/>
      <sheetName val="SAP"/>
      <sheetName val="Fill this out first___"/>
      <sheetName val="Bangunan Utama"/>
      <sheetName val="REF.ONLY"/>
      <sheetName val="ALEK"/>
      <sheetName val="H.Satuan"/>
      <sheetName val="DAF-2"/>
      <sheetName val="UP PL"/>
      <sheetName val="Analisa Bupati"/>
      <sheetName val="BAG-III"/>
      <sheetName val="TONG HOP VL-NC"/>
      <sheetName val="#REF"/>
      <sheetName val="chitiet"/>
      <sheetName val="DONGIA"/>
      <sheetName val="DON GIA"/>
      <sheetName val="DG"/>
      <sheetName val="TONGKE3p "/>
      <sheetName val="VCV-BE-TONG"/>
      <sheetName val="CHITIET VL-NC"/>
      <sheetName val="Analisa ME"/>
      <sheetName val="Harga_MAt"/>
      <sheetName val="HRG BHN"/>
      <sheetName val="anal"/>
      <sheetName val="BAHAN"/>
      <sheetName val="Fill this out first..."/>
      <sheetName val="Elektrikal"/>
      <sheetName val="Anls"/>
      <sheetName val="Material"/>
      <sheetName val="BQ"/>
      <sheetName val="Scd_RAB"/>
      <sheetName val="Penwrn"/>
      <sheetName val="HB"/>
      <sheetName val="Schedule"/>
      <sheetName val="DAFTAR HARGA"/>
      <sheetName val="TE TS FA LAN MATV"/>
      <sheetName val="harsat_str"/>
      <sheetName val="Koef"/>
      <sheetName val="Currency Rate"/>
      <sheetName val="BAG_III"/>
      <sheetName val="Harsat"/>
      <sheetName val="Harga 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K Jalan"/>
      <sheetName val="HUMENE-KOTA"/>
      <sheetName val="El.811-PON AGRE KLS.A PEK.MIN"/>
      <sheetName val="El.712 BETON K125-400"/>
      <sheetName val="El.611 LPS RESAP"/>
      <sheetName val="El511.LPA KLS.A CBR MIN80%"/>
      <sheetName val="El.422-LPA-B,CBR MIN35%"/>
      <sheetName val="El.311-GAL BIASA-TIMB.-BDN JL"/>
      <sheetName val="El.21-22-GAL.SAL&amp;PAS.BT BELAH "/>
      <sheetName val="Agregat Kelas C (2)"/>
      <sheetName val="Mobilisasi"/>
      <sheetName val="ASPAL"/>
      <sheetName val="Agregat Kelas B"/>
      <sheetName val="Agregat Kelas A"/>
      <sheetName val="Agregat Halus &amp; Kasar"/>
      <sheetName val="Informasi"/>
      <sheetName val="Analisa Quarry"/>
      <sheetName val="Peralatan"/>
      <sheetName val="Basic Price,UPAH,BHN"/>
      <sheetName val="BRI-BOYO"/>
      <sheetName val="REKAP BRI-BOYO"/>
      <sheetName val="sdman-pan-simp.patt"/>
      <sheetName val="Rekap.sdman-pan-simp.patt"/>
      <sheetName val="pancasila-supomo"/>
      <sheetName val="REKAP pancasila-supomo"/>
      <sheetName val="sirao-jemb.now"/>
      <sheetName val="REKAP sirao-jemb.now"/>
      <sheetName val="REKAP TOTAL"/>
      <sheetName val="BACK UP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F8">
            <v>8571.4285714285706</v>
          </cell>
        </row>
        <row r="48">
          <cell r="F48">
            <v>1000</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war"/>
      <sheetName val="Sheet1"/>
      <sheetName val="rekap"/>
      <sheetName val="kuant"/>
      <sheetName val="scedule"/>
      <sheetName val="hrga dasar"/>
      <sheetName val="dmpu"/>
      <sheetName val="an mpu"/>
      <sheetName val="an biasa"/>
      <sheetName val="an moblssi"/>
      <sheetName val="an hrg moblssi"/>
      <sheetName val="an ls"/>
      <sheetName val="subkont"/>
      <sheetName val="met mpu"/>
      <sheetName val="met ls"/>
      <sheetName val="met biasa"/>
      <sheetName val="ter"/>
      <sheetName val="Konstr Jln"/>
      <sheetName val="terke"/>
      <sheetName val="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F "/>
      <sheetName val="Table Profil"/>
      <sheetName val="Castella "/>
      <sheetName val="Cutting List"/>
    </sheetNames>
    <sheetDataSet>
      <sheetData sheetId="0"/>
      <sheetData sheetId="1"/>
      <sheetData sheetId="2"/>
      <sheetData sheetId="3"/>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7"/>
      <sheetName val="rekap"/>
      <sheetName val="daf kuantitas"/>
      <sheetName val="mobilisasi"/>
      <sheetName val="D2"/>
      <sheetName val="D3"/>
      <sheetName val="D4"/>
      <sheetName val="D6"/>
      <sheetName val="D8"/>
      <sheetName val="rutin"/>
      <sheetName val="10.1.1"/>
      <sheetName val="10.1.2"/>
      <sheetName val="10.1.3"/>
      <sheetName val="10.1.4"/>
      <sheetName val="10.1.5"/>
      <sheetName val="."/>
      <sheetName val="netwrk"/>
      <sheetName val="scedule"/>
      <sheetName val="UPAH"/>
      <sheetName val="Harga S Dasar"/>
      <sheetName val="alat"/>
      <sheetName val="HSD TERDEKAT DAN HPS2006"/>
      <sheetName val="D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5 (2)"/>
      <sheetName val="Kuasa5"/>
      <sheetName val="Data5"/>
      <sheetName val="Srt Twr5"/>
      <sheetName val="Sub5"/>
      <sheetName val="REK RAB5"/>
      <sheetName val="Anl Hrg5"/>
      <sheetName val="Up Bhn5"/>
      <sheetName val="H Alat5"/>
      <sheetName val="Anal5"/>
      <sheetName val="Sewa5"/>
      <sheetName val="Met5"/>
      <sheetName val="SCD5"/>
      <sheetName val="Anl Sikl E5"/>
      <sheetName val="Alat"/>
      <sheetName val="Smpl Dlm5"/>
      <sheetName val="Smpl Lr5"/>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TOTAL"/>
      <sheetName val="REKAP STANDAR"/>
      <sheetName val="REKAP  NON STANDAR "/>
      <sheetName val="Tanah &amp; Persiapan"/>
      <sheetName val="NON STANDAR"/>
      <sheetName val="Upah"/>
      <sheetName val="Material"/>
      <sheetName val="HSatPek"/>
      <sheetName val="Analisa (2)"/>
      <sheetName val="Analisa"/>
      <sheetName val="An. Beton"/>
      <sheetName val="An. Alm"/>
      <sheetName val="An_ Beto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sheetName val="BAP"/>
      <sheetName val="Cost Control Utk Perub RAP"/>
      <sheetName val="RAP Change"/>
      <sheetName val="RAP Sisa"/>
      <sheetName val="Sel Dev"/>
    </sheetNames>
    <sheetDataSet>
      <sheetData sheetId="0"/>
      <sheetData sheetId="1"/>
      <sheetData sheetId="2"/>
      <sheetData sheetId="3"/>
      <sheetData sheetId="4"/>
      <sheetData sheetId="5"/>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han"/>
      <sheetName val="Analisa"/>
      <sheetName val="Anal C &amp; F"/>
      <sheetName val="Cut &amp; Fill"/>
      <sheetName val="RAB Asrama"/>
      <sheetName val="Aula"/>
      <sheetName val="Mesjid"/>
      <sheetName val="T. Whudu"/>
      <sheetName val="Rekap"/>
      <sheetName val="Time Schdl"/>
      <sheetName val="XXXXXXXX"/>
      <sheetName val="SCHEDULLE (2)"/>
      <sheetName val="KH-Q1,Q2,01"/>
      <sheetName val="Fill this out first..."/>
      <sheetName val="Elektrikal"/>
      <sheetName val="analisa alat"/>
      <sheetName val="BQ"/>
      <sheetName val="SUMMARY"/>
      <sheetName val="h.satuan"/>
      <sheetName val="STAIN99"/>
      <sheetName val="Bang ve"/>
      <sheetName val="Bang tong ke"/>
      <sheetName val="Liet ke vat tu"/>
      <sheetName val="SITE-E"/>
      <sheetName val="An. Beton"/>
      <sheetName val="REF.ONLY"/>
      <sheetName val="Sch Total"/>
      <sheetName val="dongia (2)"/>
      <sheetName val="giathanh1"/>
      <sheetName val="Foundation"/>
      <sheetName val="HRG.SAT.UPAH, BHN., PEK."/>
      <sheetName val="bukan PNS"/>
      <sheetName val="Database"/>
      <sheetName val="DAF-2"/>
      <sheetName val="Material-mr"/>
      <sheetName val="Rekap Direct Cost"/>
      <sheetName val="FINISHING"/>
      <sheetName val="PLUMBING"/>
      <sheetName val="STRUKTUR"/>
      <sheetName val="A"/>
      <sheetName val="Material&amp;Alat"/>
      <sheetName val="DB"/>
      <sheetName val="3-DIV2"/>
      <sheetName val="eqp-rek"/>
      <sheetName val="ACC"/>
      <sheetName val="Local Cost Centres"/>
      <sheetName val="Data Sheet"/>
      <sheetName val="Currency Code"/>
      <sheetName val="Production Centre"/>
      <sheetName val="Project Groups"/>
      <sheetName val="HRG BHN"/>
      <sheetName val="Analisa Upah &amp; Bahan Plum"/>
      <sheetName val="SoCF (contract)"/>
      <sheetName val="SoCF"/>
      <sheetName val="MC_Q"/>
      <sheetName val="TS_Q"/>
      <sheetName val="Bhn upah"/>
      <sheetName val="Cover"/>
      <sheetName val="WF "/>
      <sheetName val="HrgUpahBahan"/>
      <sheetName val="HargaBahan"/>
      <sheetName val="Daftar Bahan"/>
      <sheetName val="Cont"/>
      <sheetName val="PO2"/>
      <sheetName val="Cash DP Lapangan"/>
      <sheetName val="Cash Wilayah"/>
      <sheetName val="Hutang Lap"/>
      <sheetName val="Hutang-Wil"/>
      <sheetName val="WS"/>
      <sheetName val="Chi_tiet_cot_ph۽"/>
      <sheetName val="Consumable"/>
      <sheetName val="Deep Well"/>
      <sheetName val="Pek Luar"/>
      <sheetName val="Mall"/>
      <sheetName val="Parkir"/>
      <sheetName val="ALAT"/>
      <sheetName val="UMUM"/>
      <sheetName val="HSDALAT"/>
      <sheetName val="SCHEDULLE_(2)"/>
      <sheetName val="Anal_C_&amp;_F"/>
      <sheetName val="Cut_&amp;_Fill"/>
      <sheetName val="RAB_Asrama"/>
      <sheetName val="T__Whudu"/>
      <sheetName val="Time_Schdl"/>
      <sheetName val="Fill_this_out_first___"/>
      <sheetName val="analisa_alat"/>
      <sheetName val="HRG_SAT_UPAH,_BHN_,_PEK_"/>
      <sheetName val="h_satuan"/>
      <sheetName val="Sch_Total"/>
      <sheetName val="SAP"/>
      <sheetName val="anal_hs"/>
      <sheetName val="info"/>
      <sheetName val="upah"/>
      <sheetName val="harsat"/>
      <sheetName val="BASIC"/>
      <sheetName val="Basic Price"/>
      <sheetName val="name"/>
      <sheetName val="DU&amp;B"/>
      <sheetName val="gvl"/>
      <sheetName val="RAB"/>
      <sheetName val="Bhn"/>
      <sheetName val="ALEK"/>
      <sheetName val="DAF_3"/>
      <sheetName val="DAF_5_1"/>
      <sheetName val="COST"/>
      <sheetName val="4-Basic Price"/>
      <sheetName val="Analisa HSP"/>
      <sheetName val="Sub"/>
      <sheetName val="Equipment"/>
      <sheetName val="Labor"/>
      <sheetName val="daffin"/>
      <sheetName val="Sub-Contractor"/>
      <sheetName val="간접비내역-1"/>
      <sheetName val="Bang_ve"/>
      <sheetName val="Bang_tong_ke"/>
      <sheetName val="Liet_ke_vat_tu"/>
      <sheetName val="SCH2"/>
      <sheetName val="BQ SPP"/>
      <sheetName val="S.UPAH"/>
      <sheetName val="DAF.ALAT"/>
      <sheetName val="INDEX"/>
      <sheetName val="GSMTOWER"/>
      <sheetName val="I-ME"/>
      <sheetName val="I-KAMAR"/>
      <sheetName val="Ijin"/>
      <sheetName val="ch"/>
      <sheetName val="ES-aLL"/>
      <sheetName val="FORM X COST"/>
      <sheetName val="r.tank"/>
      <sheetName val="prelim"/>
      <sheetName val="villa"/>
      <sheetName val="Fill this out first___"/>
      <sheetName val="An_ Beton"/>
      <sheetName val="PROTECTION "/>
      <sheetName val="an. struktur"/>
      <sheetName val="Dashboard"/>
      <sheetName val="Str A"/>
      <sheetName val="Daftar Upah"/>
      <sheetName val="Daftar Harga"/>
      <sheetName val="DETAIL"/>
      <sheetName val="BOW"/>
      <sheetName val="Rekap TamKur"/>
      <sheetName val="DAF_5_2"/>
      <sheetName val="bau"/>
      <sheetName val="MAPP"/>
      <sheetName val="rek det 1-3"/>
      <sheetName val="Steel-Twr"/>
      <sheetName val="MATERIAL+UPAH"/>
      <sheetName val="DAF_2"/>
      <sheetName val="Analisa &amp; Upah"/>
      <sheetName val="Pipe"/>
      <sheetName val="BAG_2"/>
      <sheetName val="Subcont"/>
      <sheetName val="Elec_ins"/>
      <sheetName val="Elec-ins"/>
      <sheetName val="Local_Cost_Centres"/>
      <sheetName val="Data_Sheet"/>
      <sheetName val="Currency_Code"/>
      <sheetName val="Production_Centre"/>
      <sheetName val="Project_Groups"/>
      <sheetName val="Fill_this_out_first___1"/>
      <sheetName val="Bang_ve1"/>
      <sheetName val="Bang_tong_ke1"/>
      <sheetName val="Liet_ke_vat_tu1"/>
      <sheetName val="Local_Cost_Centres1"/>
      <sheetName val="Data_Sheet1"/>
      <sheetName val="Currency_Code1"/>
      <sheetName val="Production_Centre1"/>
      <sheetName val="Project_Groups1"/>
      <sheetName val="SCHEDULLE_(2)1"/>
      <sheetName val="Anal_C_&amp;_F1"/>
      <sheetName val="Cut_&amp;_Fill1"/>
      <sheetName val="RAB_Asrama1"/>
      <sheetName val="T__Whudu1"/>
      <sheetName val="Time_Schdl1"/>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Sheet2"/>
      <sheetName val="Sheet3"/>
      <sheetName val="Sheet4"/>
      <sheetName val="Sheet5"/>
      <sheetName val="XL4Test5"/>
      <sheetName val="Thang02"/>
      <sheetName val="Thang03"/>
      <sheetName val="thang04"/>
      <sheetName val="Fill_this_out_first___4"/>
      <sheetName val="Bang_ve3"/>
      <sheetName val="Bang_tong_ke3"/>
      <sheetName val="Liet_ke_vat_tu3"/>
      <sheetName val="Local_Cost_Centres3"/>
      <sheetName val="Data_Sheet3"/>
      <sheetName val="Currency_Code3"/>
      <sheetName val="Production_Centre3"/>
      <sheetName val="Project_Groups3"/>
      <sheetName val="SCHEDULLE_(2)3"/>
      <sheetName val="Anal_C_&amp;_F3"/>
      <sheetName val="Cut_&amp;_Fill3"/>
      <sheetName val="RAB_Asrama3"/>
      <sheetName val="T__Whudu3"/>
      <sheetName val="Time_Schdl3"/>
      <sheetName val="h_satuan1"/>
      <sheetName val="REF_ONLY1"/>
      <sheetName val="An__Beton1"/>
      <sheetName val="BQ_SPP1"/>
      <sheetName val="WF_1"/>
      <sheetName val="HRG_BHN1"/>
      <sheetName val="Analisa_Upah_&amp;_Bahan_Plum1"/>
      <sheetName val="FORM_X_COST1"/>
      <sheetName val="Rekap_TamKur1"/>
      <sheetName val="Fill_this_out_first___5"/>
      <sheetName val="Fill_this_out_first___2"/>
      <sheetName val="Bang_ve2"/>
      <sheetName val="Bang_tong_ke2"/>
      <sheetName val="Liet_ke_vat_tu2"/>
      <sheetName val="Local_Cost_Centres2"/>
      <sheetName val="Data_Sheet2"/>
      <sheetName val="Currency_Code2"/>
      <sheetName val="Production_Centre2"/>
      <sheetName val="Project_Groups2"/>
      <sheetName val="SCHEDULLE_(2)2"/>
      <sheetName val="Anal_C_&amp;_F2"/>
      <sheetName val="Cut_&amp;_Fill2"/>
      <sheetName val="RAB_Asrama2"/>
      <sheetName val="T__Whudu2"/>
      <sheetName val="Time_Schdl2"/>
      <sheetName val="REF_ONLY"/>
      <sheetName val="An__Beton"/>
      <sheetName val="BQ_SPP"/>
      <sheetName val="WF_"/>
      <sheetName val="HRG_BHN"/>
      <sheetName val="Analisa_Upah_&amp;_Bahan_Plum"/>
      <sheetName val="FORM_X_COST"/>
      <sheetName val="Rekap_TamKur"/>
      <sheetName val="Fill_this_out_first___3"/>
      <sheetName val="Settings"/>
      <sheetName val="ESCON"/>
      <sheetName val="THXM-tr"/>
      <sheetName val="pp3x!"/>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K,DTt5-6"/>
      <sheetName val="K,DTt7-11"/>
      <sheetName val="K,DTt5-6 (2)"/>
      <sheetName val="K,DTt7-11 (2)"/>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CTANG"/>
      <sheetName val="TBHBOI"/>
      <sheetName val="DHKK2"/>
      <sheetName val="MOC"/>
      <sheetName val="TB"/>
      <sheetName val="THCPK"/>
      <sheetName val="THDT"/>
      <sheetName val="NHAN"/>
      <sheetName val="00000001"/>
      <sheetName val="TSDL"/>
      <sheetName val="toketoanCND MSTS"/>
      <sheetName val="TSKH"/>
      <sheetName val="1"/>
      <sheetName val="Tong_GT_khac_Pbo_v!n_GT"/>
      <sheetName val="1-1"/>
      <sheetName val="PTDG"/>
      <sheetName val="DGTHDC"/>
      <sheetName val="GM"/>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Tinh_CT__x0003__x0000_o_dat"/>
      <sheetName val="ct luong "/>
      <sheetName val="Nhap 6T"/>
      <sheetName val="baocaochinh(qui1.05) (DC)"/>
      <sheetName val="Ctuluongq.1.05"/>
      <sheetName val="BANG PHAN BO qui1.05(DC)"/>
      <sheetName val="BANG PHAN BO quiII.05"/>
      <sheetName val="bao cac cinh Qui II-2005"/>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CL200_x0019_"/>
      <sheetName val="CD2895"/>
      <sheetName val="DT41_x0017_2"/>
      <sheetName val="CL6&amp;53"/>
      <sheetName val="DT_x0018_654"/>
      <sheetName val="BIA SG _x0013_30"/>
      <sheetName val="BG MEO 5 0g"/>
      <sheetName val="BG SUNNEW !00g"/>
      <sheetName val="LKP OTO 1000-20 DN"/>
      <sheetName val="LOP OTO 1100%20 DN"/>
      <sheetName val="YEI OTO 1200-20"/>
      <sheetName val="DINH MUC"/>
      <sheetName val="A301"/>
      <sheetName val="cc"/>
      <sheetName val="thau.xls]SAM OTO 1100-20 DN"/>
      <sheetName val="toketoanCLD MSTS"/>
      <sheetName val="KL_dak_Lap_dat"/>
      <sheetName val="KL_cot[thep"/>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tôiuhoi"/>
      <sheetName val="Chart1"/>
      <sheetName val="TDTH"/>
      <sheetName val=""/>
      <sheetName val="dtxl"/>
      <sheetName val="DANHPHAP"/>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STN BAHAN"/>
      <sheetName val="Kuantitas &amp; Harga"/>
      <sheetName val="Harga Bahan Fabrikasi"/>
      <sheetName val="Harga Satuan"/>
      <sheetName val="H.Sat. Pekerjaan"/>
      <sheetName val="H. Bahan"/>
      <sheetName val="Analisa H.Sat."/>
      <sheetName val="Analisa Harga Satuan"/>
      <sheetName val="Analisa ME"/>
      <sheetName val="B"/>
      <sheetName val="UPAH (2)"/>
      <sheetName val="DFT HRG"/>
      <sheetName val="Peralatan (2)"/>
      <sheetName val="5-Peralatan"/>
      <sheetName val="Hrg. Sat"/>
      <sheetName val="ANALISA ALAT BERAT"/>
      <sheetName val="Analisa -Baku"/>
      <sheetName val="BQNSC"/>
      <sheetName val="****00"/>
      <sheetName val="Currency Rate"/>
      <sheetName val="div7"/>
      <sheetName val="Daf 1"/>
      <sheetName val="Schedule"/>
      <sheetName val="Penwrn"/>
      <sheetName val="SUM"/>
      <sheetName val="Unit Rate"/>
      <sheetName val="UPAH DAN BAHAN"/>
      <sheetName val="pasca"/>
      <sheetName val="Harga Dasar"/>
      <sheetName val="Hardasar-PSJJ"/>
      <sheetName val="C"/>
      <sheetName val="D"/>
      <sheetName val="PRICE"/>
      <sheetName val="satuan"/>
      <sheetName val="HRG-PIP2-OKE"/>
      <sheetName val="1.Neo_pbersih-lap"/>
      <sheetName val="rap"/>
      <sheetName val="pas wm"/>
      <sheetName val="Harga"/>
      <sheetName val="bahan &amp; SATPEK"/>
      <sheetName val="hsu"/>
      <sheetName val="analisa2"/>
      <sheetName val="INTAKE"/>
      <sheetName val="trans"/>
      <sheetName val="Tanah"/>
      <sheetName val="Dinding"/>
      <sheetName val="Plasteran"/>
      <sheetName val="2-UMUM"/>
      <sheetName val="KODE"/>
      <sheetName val="CashFlow"/>
      <sheetName val="SAT UPH BHN"/>
      <sheetName val="SATPEK PIPA"/>
      <sheetName val="ANAL1"/>
      <sheetName val="Contract-Data"/>
      <sheetName val="Pek Jar Lis &amp; Pen Luar  "/>
      <sheetName val="D.UPH&amp;PEK"/>
      <sheetName val="H. Satuan Upah &amp; Bahan"/>
      <sheetName val="H. Satuan Pekerjaan"/>
      <sheetName val="Analisa Satuan Pekerjaan"/>
      <sheetName val="BasicPrice"/>
      <sheetName val="HSD"/>
      <sheetName val="HSD_Alat"/>
      <sheetName val="div3"/>
      <sheetName val="HARSAT-PERKIM"/>
      <sheetName val="ANAL-SIPIL"/>
      <sheetName val="Beton"/>
      <sheetName val="Rencana Anggaran Biaya"/>
      <sheetName val="Camar ac opname"/>
      <sheetName val="BANIO PASBATU"/>
      <sheetName val="KAKTUS KLAS A"/>
      <sheetName val="DAF-5"/>
      <sheetName val="Material"/>
      <sheetName val="hrg-sat.pek"/>
      <sheetName val="material "/>
      <sheetName val="SEX"/>
      <sheetName val="r_tank"/>
      <sheetName val="HARGA MATERIAL"/>
      <sheetName val="Rekap Addendum"/>
      <sheetName val="ANalat"/>
      <sheetName val="B.T"/>
      <sheetName val="TOWN"/>
      <sheetName val="Door "/>
      <sheetName val="Analisa ME "/>
      <sheetName val="Direct Cost"/>
      <sheetName val="R400-6"/>
      <sheetName val="90-100-SPACY"/>
      <sheetName val="SAM25-50"/>
      <sheetName val="SAM75"/>
      <sheetName val="nhot1-ES"/>
      <sheetName val="nhot 0,8-ES"/>
      <sheetName val="sen AP 428"/>
      <sheetName val="boq"/>
      <sheetName val="Escalation Code"/>
      <sheetName val="12mar98 electronic"/>
      <sheetName val="Anal_C_&amp;_F5"/>
      <sheetName val="Cut_&amp;_Fill5"/>
      <sheetName val="RAB_Asrama5"/>
      <sheetName val="T__Whudu5"/>
      <sheetName val="Time_Schdl5"/>
      <sheetName val="Fill_this_out_first___8"/>
      <sheetName val="SCHEDULLE_(2)5"/>
      <sheetName val="Bang_ve5"/>
      <sheetName val="Bang_tong_ke5"/>
      <sheetName val="Liet_ke_vat_tu5"/>
      <sheetName val="h_satuan3"/>
      <sheetName val="REF_ONLY3"/>
      <sheetName val="Rekap_Direct_Cost1"/>
      <sheetName val="WF_3"/>
      <sheetName val="An__Beton4"/>
      <sheetName val="Bhn_upah1"/>
      <sheetName val="4-Basic_Price1"/>
      <sheetName val="Analisa_HSP1"/>
      <sheetName val="Local_Cost_Centres5"/>
      <sheetName val="Data_Sheet5"/>
      <sheetName val="Currency_Code5"/>
      <sheetName val="Production_Centre5"/>
      <sheetName val="Project_Groups5"/>
      <sheetName val="Basic_Price1"/>
      <sheetName val="HRG_BHN3"/>
      <sheetName val="Analisa_Upah_&amp;_Bahan_Plum3"/>
      <sheetName val="BQ_SPP3"/>
      <sheetName val="SoCF_(contract)1"/>
      <sheetName val="Daftar_Bahan1"/>
      <sheetName val="Cash_DP_Lapangan1"/>
      <sheetName val="Cash_Wilayah1"/>
      <sheetName val="Hutang_Lap1"/>
      <sheetName val="S_UPAH1"/>
      <sheetName val="DAF_ALAT1"/>
      <sheetName val="ANALISA_ALAT_BERAT1"/>
      <sheetName val="Currency_Rate1"/>
      <sheetName val="analisa_alat1"/>
      <sheetName val="B_T1"/>
      <sheetName val="Daf_11"/>
      <sheetName val="FORM_X_COST3"/>
      <sheetName val="Analisa_-Baku1"/>
      <sheetName val="Deep_Well1"/>
      <sheetName val="Pek_Luar1"/>
      <sheetName val="Escalation_Code1"/>
      <sheetName val="Rekap_TamKur3"/>
      <sheetName val="Fill_this_out_first___9"/>
      <sheetName val="tong_hop1"/>
      <sheetName val="pp3p_1"/>
      <sheetName val="r_tank1"/>
      <sheetName val="An__Beton5"/>
      <sheetName val="PROTECTION_1"/>
      <sheetName val="an__struktur1"/>
      <sheetName val="Str_A1"/>
      <sheetName val="Daftar_Upah1"/>
      <sheetName val="Daftar_Harga1"/>
      <sheetName val="bukan_PNS1"/>
      <sheetName val="rek_det_1-31"/>
      <sheetName val="Anal_C_&amp;_F4"/>
      <sheetName val="Cut_&amp;_Fill4"/>
      <sheetName val="RAB_Asrama4"/>
      <sheetName val="T__Whudu4"/>
      <sheetName val="Time_Schdl4"/>
      <sheetName val="Fill_this_out_first___6"/>
      <sheetName val="SCHEDULLE_(2)4"/>
      <sheetName val="Bang_ve4"/>
      <sheetName val="Bang_tong_ke4"/>
      <sheetName val="Liet_ke_vat_tu4"/>
      <sheetName val="h_satuan2"/>
      <sheetName val="REF_ONLY2"/>
      <sheetName val="Rekap_Direct_Cost"/>
      <sheetName val="WF_2"/>
      <sheetName val="An__Beton2"/>
      <sheetName val="Bhn_upah"/>
      <sheetName val="4-Basic_Price"/>
      <sheetName val="Analisa_HSP"/>
      <sheetName val="Local_Cost_Centres4"/>
      <sheetName val="Data_Sheet4"/>
      <sheetName val="Currency_Code4"/>
      <sheetName val="Production_Centre4"/>
      <sheetName val="Project_Groups4"/>
      <sheetName val="Basic_Price"/>
      <sheetName val="HRG_BHN2"/>
      <sheetName val="Analisa_Upah_&amp;_Bahan_Plum2"/>
      <sheetName val="BQ_SPP2"/>
      <sheetName val="SoCF_(contract)"/>
      <sheetName val="Daftar_Bahan"/>
      <sheetName val="Cash_DP_Lapangan"/>
      <sheetName val="Cash_Wilayah"/>
      <sheetName val="Hutang_Lap"/>
      <sheetName val="S_UPAH"/>
      <sheetName val="DAF_ALAT"/>
      <sheetName val="ANALISA_ALAT_BERAT"/>
      <sheetName val="Currency_Rate"/>
      <sheetName val="B_T"/>
      <sheetName val="Daf_1"/>
      <sheetName val="FORM_X_COST2"/>
      <sheetName val="Analisa_-Baku"/>
      <sheetName val="Deep_Well"/>
      <sheetName val="Pek_Luar"/>
      <sheetName val="Escalation_Code"/>
      <sheetName val="Rekap_TamKur2"/>
      <sheetName val="Fill_this_out_first___7"/>
      <sheetName val="tong_hop"/>
      <sheetName val="pp3p_"/>
      <sheetName val="An__Beton3"/>
      <sheetName val="PROTECTION_"/>
      <sheetName val="an__struktur"/>
      <sheetName val="Str_A"/>
      <sheetName val="Daftar_Upah"/>
      <sheetName val="Daftar_Harga"/>
      <sheetName val="bukan_PNS"/>
      <sheetName val="rek_det_1-3"/>
      <sheetName val="12mar98_electronic"/>
      <sheetName val="Analisa_&amp;_Upah"/>
      <sheetName val="12mar98_electronic1"/>
      <sheetName val="Analisa_&amp;_Upah1"/>
      <sheetName val="Anal_C_&amp;_F6"/>
      <sheetName val="Cut_&amp;_Fill6"/>
      <sheetName val="RAB_Asrama6"/>
      <sheetName val="T__Whudu6"/>
      <sheetName val="Time_Schdl6"/>
      <sheetName val="Fill_this_out_first___10"/>
      <sheetName val="SCHEDULLE_(2)6"/>
      <sheetName val="Bang_ve6"/>
      <sheetName val="Bang_tong_ke6"/>
      <sheetName val="Liet_ke_vat_tu6"/>
      <sheetName val="h_satuan4"/>
      <sheetName val="REF_ONLY4"/>
      <sheetName val="Rekap_Direct_Cost2"/>
      <sheetName val="WF_4"/>
      <sheetName val="An__Beton6"/>
      <sheetName val="Bhn_upah2"/>
      <sheetName val="4-Basic_Price2"/>
      <sheetName val="Analisa_HSP2"/>
      <sheetName val="Local_Cost_Centres6"/>
      <sheetName val="Data_Sheet6"/>
      <sheetName val="Currency_Code6"/>
      <sheetName val="Production_Centre6"/>
      <sheetName val="Project_Groups6"/>
      <sheetName val="Basic_Price2"/>
      <sheetName val="HRG_BHN4"/>
      <sheetName val="Analisa_Upah_&amp;_Bahan_Plum4"/>
      <sheetName val="BQ_SPP4"/>
      <sheetName val="SoCF_(contract)2"/>
      <sheetName val="Daftar_Bahan2"/>
      <sheetName val="Cash_DP_Lapangan2"/>
      <sheetName val="Cash_Wilayah2"/>
      <sheetName val="Hutang_Lap2"/>
      <sheetName val="S_UPAH2"/>
      <sheetName val="DAF_ALAT2"/>
      <sheetName val="ANALISA_ALAT_BERAT2"/>
      <sheetName val="Currency_Rate2"/>
      <sheetName val="analisa_alat2"/>
      <sheetName val="B_T2"/>
      <sheetName val="Daf_12"/>
      <sheetName val="FORM_X_COST4"/>
      <sheetName val="Analisa_-Baku2"/>
      <sheetName val="Deep_Well2"/>
      <sheetName val="Pek_Luar2"/>
      <sheetName val="Escalation_Code2"/>
      <sheetName val="Rekap_TamKur4"/>
      <sheetName val="Fill_this_out_first___11"/>
      <sheetName val="tong_hop2"/>
      <sheetName val="pp3p_2"/>
      <sheetName val="r_tank2"/>
      <sheetName val="An__Beton7"/>
      <sheetName val="PROTECTION_2"/>
      <sheetName val="an__struktur2"/>
      <sheetName val="Str_A2"/>
      <sheetName val="Daftar_Upah2"/>
      <sheetName val="Daftar_Harga2"/>
      <sheetName val="bukan_PNS2"/>
      <sheetName val="rek_det_1-32"/>
      <sheetName val="12mar98_electronic2"/>
      <sheetName val="Analisa_&amp;_Upah2"/>
      <sheetName val="Anal_C_&amp;_F7"/>
      <sheetName val="Cut_&amp;_Fill7"/>
      <sheetName val="RAB_Asrama7"/>
      <sheetName val="T__Whudu7"/>
      <sheetName val="Time_Schdl7"/>
      <sheetName val="Fill_this_out_first___12"/>
      <sheetName val="SCHEDULLE_(2)7"/>
      <sheetName val="Bang_ve7"/>
      <sheetName val="Bang_tong_ke7"/>
      <sheetName val="Liet_ke_vat_tu7"/>
      <sheetName val="h_satuan5"/>
      <sheetName val="REF_ONLY5"/>
      <sheetName val="Rekap_Direct_Cost3"/>
      <sheetName val="WF_5"/>
      <sheetName val="An__Beton8"/>
      <sheetName val="Bhn_upah3"/>
      <sheetName val="4-Basic_Price3"/>
      <sheetName val="Analisa_HSP3"/>
      <sheetName val="Local_Cost_Centres7"/>
      <sheetName val="Data_Sheet7"/>
      <sheetName val="Currency_Code7"/>
      <sheetName val="Production_Centre7"/>
      <sheetName val="Project_Groups7"/>
      <sheetName val="Basic_Price3"/>
      <sheetName val="HRG_BHN5"/>
      <sheetName val="Analisa_Upah_&amp;_Bahan_Plum5"/>
      <sheetName val="BQ_SPP5"/>
      <sheetName val="SoCF_(contract)3"/>
      <sheetName val="Daftar_Bahan3"/>
      <sheetName val="Cash_DP_Lapangan3"/>
      <sheetName val="Cash_Wilayah3"/>
      <sheetName val="Hutang_Lap3"/>
      <sheetName val="S_UPAH3"/>
      <sheetName val="DAF_ALAT3"/>
      <sheetName val="ANALISA_ALAT_BERAT3"/>
      <sheetName val="analisa_alat3"/>
      <sheetName val="Currency_Rate3"/>
      <sheetName val="B_T3"/>
      <sheetName val="Daf_13"/>
      <sheetName val="FORM_X_COST5"/>
      <sheetName val="Analisa_-Baku3"/>
      <sheetName val="Deep_Well3"/>
      <sheetName val="Pek_Luar3"/>
      <sheetName val="Escalation_Code3"/>
      <sheetName val="Rekap_TamKur5"/>
      <sheetName val="Fill_this_out_first___13"/>
      <sheetName val="tong_hop3"/>
      <sheetName val="pp3p_3"/>
      <sheetName val="r_tank3"/>
      <sheetName val="An__Beton9"/>
      <sheetName val="PROTECTION_3"/>
      <sheetName val="an__struktur3"/>
      <sheetName val="Str_A3"/>
      <sheetName val="Daftar_Upah3"/>
      <sheetName val="Daftar_Harga3"/>
      <sheetName val="bukan_PNS3"/>
      <sheetName val="rek_det_1-33"/>
      <sheetName val="12mar98_electronic3"/>
      <sheetName val="Analisa_&amp;_Upah3"/>
      <sheetName val="____00"/>
      <sheetName val="Rekap "/>
      <sheetName val="Cor Apt"/>
      <sheetName val="Cover (x)"/>
      <sheetName val="BQ-MEK-MB"/>
      <sheetName val="CASH-lapangan"/>
      <sheetName val="CASH-wILAYAH"/>
      <sheetName val="hutang-lapangan "/>
      <sheetName val="Hutang-WILAYAH"/>
      <sheetName val="@UpahBahan"/>
      <sheetName val="Material Baja"/>
      <sheetName val="A-StdUpah"/>
      <sheetName val="Compare"/>
      <sheetName val="Bank"/>
      <sheetName val="Bunga"/>
      <sheetName val="upah bahan"/>
      <sheetName val="COA-17"/>
      <sheetName val="3-DIV3"/>
      <sheetName val="Cash in"/>
      <sheetName val="HM.MEK."/>
      <sheetName val="Factor"/>
      <sheetName val="MasterMksAgst07"/>
      <sheetName val="ANALISA "/>
      <sheetName val="Progress"/>
      <sheetName val="Inputs"/>
      <sheetName val="Cont-Print"/>
      <sheetName val="HOLDING-TB"/>
      <sheetName val="Core Drill"/>
      <sheetName val="comp_data"/>
      <sheetName val="HS"/>
      <sheetName val="HB"/>
      <sheetName val="hbaup"/>
      <sheetName val="uraian bul"/>
      <sheetName val="Kurva S Mingguan"/>
      <sheetName val="Hrg sat"/>
      <sheetName val="Equipmen"/>
      <sheetName val="prog-mgu"/>
      <sheetName val="Hrg Satuan"/>
      <sheetName val="daftar material"/>
      <sheetName val="SD"/>
      <sheetName val="LOK_A"/>
      <sheetName val="DATAJUNI"/>
      <sheetName val="REKAPAN Base B"/>
      <sheetName val="Jamur Jelatang"/>
      <sheetName val="PO2 ok"/>
      <sheetName val="Up Bhn5"/>
      <sheetName val="Tinh_CT__x0003_"/>
      <sheetName val="Traffic(2a)"/>
      <sheetName val="ANALISA GRS TENGAH"/>
      <sheetName val="SATUAN JADI "/>
      <sheetName val="Prog"/>
      <sheetName val="KAS-T"/>
      <sheetName val="Renc_K"/>
      <sheetName val="AUG02"/>
      <sheetName val="BHN-UPH-ALT"/>
      <sheetName val="LINE"/>
      <sheetName val="Urai _Resap pengikat"/>
      <sheetName val="STR"/>
      <sheetName val="BQ (by owner)"/>
      <sheetName val="rab me (fisik)"/>
      <sheetName val="Anal_C_&amp;_F8"/>
      <sheetName val="Cut_&amp;_Fill8"/>
      <sheetName val="RAB_Asrama8"/>
      <sheetName val="T__Whudu8"/>
      <sheetName val="Time_Schdl8"/>
      <sheetName val="Fill_this_out_first___14"/>
      <sheetName val="SCHEDULLE_(2)8"/>
      <sheetName val="Bang_ve8"/>
      <sheetName val="Bang_tong_ke8"/>
      <sheetName val="Liet_ke_vat_tu8"/>
      <sheetName val="h_satuan6"/>
      <sheetName val="REF_ONLY6"/>
      <sheetName val="Rekap_Direct_Cost4"/>
      <sheetName val="WF_6"/>
      <sheetName val="An__Beton10"/>
      <sheetName val="Bhn_upah4"/>
      <sheetName val="4-Basic_Price4"/>
      <sheetName val="Analisa_HSP4"/>
      <sheetName val="Local_Cost_Centres8"/>
      <sheetName val="Data_Sheet8"/>
      <sheetName val="Currency_Code8"/>
      <sheetName val="Production_Centre8"/>
      <sheetName val="Project_Groups8"/>
      <sheetName val="Basic_Price4"/>
      <sheetName val="HRG_BHN6"/>
      <sheetName val="Analisa_Upah_&amp;_Bahan_Plum6"/>
      <sheetName val="BQ_SPP6"/>
      <sheetName val="SoCF_(contract)4"/>
      <sheetName val="Daftar_Bahan4"/>
      <sheetName val="Cash_DP_Lapangan4"/>
      <sheetName val="Cash_Wilayah4"/>
      <sheetName val="Hutang_Lap4"/>
      <sheetName val="S_UPAH4"/>
      <sheetName val="DAF_ALAT4"/>
      <sheetName val="ANALISA_ALAT_BERAT4"/>
      <sheetName val="analisa_alat4"/>
      <sheetName val="Currency_Rate4"/>
      <sheetName val="B_T4"/>
      <sheetName val="Daf_14"/>
      <sheetName val="FORM_X_COST6"/>
      <sheetName val="Analisa_-Baku4"/>
      <sheetName val="Deep_Well4"/>
      <sheetName val="Pek_Luar4"/>
      <sheetName val="Escalation_Code4"/>
      <sheetName val="Rekap_TamKur6"/>
      <sheetName val="Fill_this_out_first___15"/>
      <sheetName val="tong_hop4"/>
      <sheetName val="pp3p_4"/>
      <sheetName val="r_tank4"/>
      <sheetName val="An__Beton11"/>
      <sheetName val="PROTECTION_4"/>
      <sheetName val="an__struktur4"/>
      <sheetName val="Str_A4"/>
      <sheetName val="Daftar_Upah4"/>
      <sheetName val="Daftar_Harga4"/>
      <sheetName val="bukan_PNS4"/>
      <sheetName val="rek_det_1-34"/>
      <sheetName val="12mar98_electronic4"/>
      <sheetName val="Analisa_&amp;_Upah4"/>
      <sheetName val="dongia_(2)"/>
      <sheetName val="Analisa_Harga_Satuan"/>
      <sheetName val="K,DTt5-6_(2)"/>
      <sheetName val="K,DTt7-11_(2)"/>
      <sheetName val="BIA_HUDA_CHAI"/>
      <sheetName val="BIA_HUDA_LON"/>
      <sheetName val="BIA_SG_450"/>
      <sheetName val="BIA_SG_330"/>
      <sheetName val="BIA_HENIKEN_330"/>
      <sheetName val="BG_SUNNY_100g"/>
      <sheetName val="BG_SUNNY_200g"/>
      <sheetName val="BG_MEO_500g"/>
      <sheetName val="BG_SOPHA_200g"/>
      <sheetName val="BG_SUNNEW_100g"/>
      <sheetName val="BG_SUNNEW_200g"/>
      <sheetName val="BG_SUNNEW_500g"/>
      <sheetName val="BG_ISO_400g_"/>
      <sheetName val="BG_ISO_180g"/>
      <sheetName val="PIN_DEN_CON_VOI"/>
      <sheetName val="LOP_OTO_500-12"/>
      <sheetName val="LOP_OTO_700-16"/>
      <sheetName val="LOP_OTO_840-15"/>
      <sheetName val="LOP_OTO_900-20_DN"/>
      <sheetName val="LOP_OTO_1000-20_DN"/>
      <sheetName val="LOP_OTO_1100-20_DN"/>
      <sheetName val="LOP_OTO_1200-20_DN"/>
      <sheetName val="LOP_SIAM_900"/>
      <sheetName val="LOP_SIAM_1000"/>
      <sheetName val="LOP_SIAM_1100"/>
      <sheetName val="SAM_OTO_1000-20_DN"/>
      <sheetName val="SAM_OTO_1100-20_DN"/>
      <sheetName val="SAM_OTO_1200-20_DN"/>
      <sheetName val="YEM_OTO_1100-20"/>
      <sheetName val="YEM_OTO_1200-20"/>
      <sheetName val="ACQUY_50_A"/>
      <sheetName val="ACQUY_70_A"/>
      <sheetName val="ACQUY_100_A"/>
      <sheetName val="ACQUY_120_A"/>
      <sheetName val="ACQUY_150_A"/>
      <sheetName val="ACQUY_200_A"/>
      <sheetName val="TL_BASTOR"/>
      <sheetName val="TL_ERA_DO"/>
      <sheetName val="TL_ERA_XANH"/>
      <sheetName val="TL_NGUA_TRANG"/>
      <sheetName val="TL_DALAT_DO"/>
      <sheetName val="TL_DA_LAT_XANH"/>
      <sheetName val="TL_BLU_XANH"/>
      <sheetName val="Tl_CHO_LON"/>
      <sheetName val="MI_TALIFOOD"/>
      <sheetName val="MI__SAFOOD"/>
      <sheetName val="PHO_BO_GA"/>
      <sheetName val="MI_BO_RAU_THOM"/>
      <sheetName val="MI__30_GOI"/>
      <sheetName val="MI_BO_BIT_TET"/>
      <sheetName val="MI_LAU_THAI"/>
      <sheetName val="MI_PH_DONG_DO"/>
      <sheetName val="NHUA_LA_PHONG_"/>
      <sheetName val="KEO_XOP_CHANH"/>
      <sheetName val="SAT__4"/>
      <sheetName val="SAT_6"/>
      <sheetName val="SAT_8"/>
      <sheetName val="SAT_10"/>
      <sheetName val="SAT_12"/>
      <sheetName val="THEP_BUOC"/>
      <sheetName val="KEM_GAI"/>
      <sheetName val="THEP_LUOI_B40"/>
      <sheetName val="NHOM_LA"/>
      <sheetName val="CAN_N_5_LIT"/>
      <sheetName val="CAN_N_20_LIT"/>
      <sheetName val="CAN_N_30_LIT"/>
      <sheetName val="NI_LONG_(VAI_N_PVC)"/>
      <sheetName val="N-_RUA_SUMMER"/>
      <sheetName val="N-_RUA_SUPER_500_ml"/>
      <sheetName val="N-_RUA_TLONG"/>
      <sheetName val="DAY_DIEN_BOC_PVC_"/>
      <sheetName val="VO_(GIAY_TRANG)"/>
      <sheetName val="TON_KEM"/>
      <sheetName val="QUAT_TREO_TUONG"/>
      <sheetName val="SUA_DAC_DD"/>
      <sheetName val="SUATUOI_CO_DUONG"/>
      <sheetName val="SUA_PN_XANH"/>
      <sheetName val="SUA_ONG_THO_DO"/>
      <sheetName val="SUA_BOT_RILAC_NGOT"/>
      <sheetName val="SUA__BOT_RILAC_MAN"/>
      <sheetName val="SUA_PHINO"/>
      <sheetName val="SUA_BOT_1,2,3"/>
      <sheetName val="MILO_200g"/>
      <sheetName val="MILO_HOP_300g"/>
      <sheetName val="MILO_400g"/>
      <sheetName val="NUOC_SAM_YEN"/>
      <sheetName val="CAFE_NET_20_goi"/>
      <sheetName val="CAFE_NET_50_goi"/>
      <sheetName val="toketoanCND_MSTS"/>
      <sheetName val="DIEN_GIAI_KL"/>
      <sheetName val="KL_DUONG_GOM"/>
      <sheetName val="TGTHUC_HIEN"/>
      <sheetName val="KLLK_THUC_HIEN"/>
      <sheetName val="PTCT_MUONG"/>
      <sheetName val="DGTH_MUONG"/>
      <sheetName val="Tinh_CT_o_dat"/>
      <sheetName val="ct_luong_"/>
      <sheetName val="Nhap_6T"/>
      <sheetName val="baocaochinh(qui1_05)_(DC)"/>
      <sheetName val="Ctuluongq_1_05"/>
      <sheetName val="BANG_PHAN_BO_qui1_05(DC)"/>
      <sheetName val="BANG_PHAN_BO_quiII_05"/>
      <sheetName val="bao_cac_cinh_Qui_II-2005"/>
      <sheetName val="TN_NEW"/>
      <sheetName val="CP_CBSX"/>
      <sheetName val="TN_CT"/>
      <sheetName val="VLNCMTC_TN"/>
      <sheetName val="CT_day_dan_su_phu_kien"/>
      <sheetName val="CT_xa_-_tiep_dia"/>
      <sheetName val="THEP_HINH"/>
      <sheetName val="CT_cot"/>
      <sheetName val="Ct_BT_mong"/>
      <sheetName val="K_LUONG_duong_day"/>
      <sheetName val="TH_CTO"/>
      <sheetName val="VL-NC_CTo"/>
      <sheetName val="CT_cong_to"/>
      <sheetName val="KL_CONG_TO"/>
      <sheetName val="VL_DAU_THAU"/>
      <sheetName val="TH_DZ0,4"/>
      <sheetName val="VL-NC_DZ0,4"/>
      <sheetName val="TH_THAO_DO"/>
      <sheetName val="VL-NC-MTC_thao_do"/>
      <sheetName val="CT_THAO_DO"/>
      <sheetName val="KL_Thao_Do"/>
      <sheetName val="CL200"/>
      <sheetName val="DT412"/>
      <sheetName val="DT654"/>
      <sheetName val="BIA_SG_30"/>
      <sheetName val="BG_MEO_5_0g"/>
      <sheetName val="BG_SUNNEW_!00g"/>
      <sheetName val="LKP_OTO_1000-20_DN"/>
      <sheetName val="LOP_OTO_1100%20_DN"/>
      <sheetName val="YEI_OTO_1200-20"/>
      <sheetName val="DINH_MUC"/>
      <sheetName val="thau_xls]SAM_OTO_1100-20_DN"/>
      <sheetName val="toketoanCLD_MSTS"/>
      <sheetName val="Phuc_Hung_"/>
      <sheetName val="Quang_An_I_(3)"/>
      <sheetName val="Quang_An_I_(2)"/>
      <sheetName val="Quang_An_I"/>
      <sheetName val="Long_An_(3)"/>
      <sheetName val="Long_An_(2)"/>
      <sheetName val="Long_An"/>
      <sheetName val="Thanh_Hung"/>
      <sheetName val="Giai_Duc"/>
      <sheetName val="Tan_Hoa"/>
      <sheetName val="XMXD_Thong_Nhat_(2)"/>
      <sheetName val="XMXD_Thong_Nhat"/>
      <sheetName val="Viet_Thai_(2)"/>
      <sheetName val="Viet_Thai"/>
      <sheetName val="The_Quang__(3)"/>
      <sheetName val="The_Quang__(2)"/>
      <sheetName val="The_Quang_"/>
      <sheetName val="Mong_Phong"/>
      <sheetName val="Manh_quang"/>
      <sheetName val="Minh_chinh"/>
      <sheetName val="Kien_Dat_(2)"/>
      <sheetName val="Kien_Dat"/>
      <sheetName val="Khoa_Dien"/>
      <sheetName val="Vi_Tan"/>
      <sheetName val="INOUE_"/>
      <sheetName val="EAGLE_(2)"/>
      <sheetName val="Dong_Thap_(2)"/>
      <sheetName val="Dong_Thap"/>
      <sheetName val="CKCX_TLong"/>
      <sheetName val="Tong_hop_TT"/>
      <sheetName val="CKCX1_(3)"/>
      <sheetName val="CKCX1_(2)"/>
      <sheetName val="SON_NAM"/>
      <sheetName val="Le_long"/>
      <sheetName val="Thien_phuc"/>
      <sheetName val="TOAN_LUC_(Moi)"/>
      <sheetName val="TOAN_LUC"/>
      <sheetName val="XL_Dong_Anh"/>
      <sheetName val="A_LONG"/>
      <sheetName val="DAI_MO"/>
      <sheetName val="Thien_Ngoc_An"/>
      <sheetName val="Sheang_nil"/>
      <sheetName val="XCD_(2)"/>
      <sheetName val="Meinfa_(2)"/>
      <sheetName val="FEB-05_-NKC"/>
      <sheetName val="MAR_05"/>
      <sheetName val="APRIL_NKC"/>
      <sheetName val="chi_Ngoc"/>
      <sheetName val="nhot0_8"/>
      <sheetName val="Rekap_Addendum"/>
      <sheetName val="Rekap_"/>
      <sheetName val="Cor_Apt"/>
      <sheetName val="Cover_(x)"/>
      <sheetName val="material_"/>
      <sheetName val="DFT_HRG"/>
      <sheetName val="Peralatan_(2)"/>
      <sheetName val="Kuantitas_&amp;_Harga"/>
      <sheetName val="Hrg__Sat"/>
      <sheetName val="hutang-lapangan_"/>
      <sheetName val="Material_Baja"/>
      <sheetName val="upah_bahan"/>
      <sheetName val="Cash_in"/>
      <sheetName val="nhot_0,8-ES"/>
      <sheetName val="sen_AP_428"/>
      <sheetName val="HM_MEK_"/>
      <sheetName val="ANALISA_"/>
      <sheetName val="Anal_C_&amp;_F9"/>
      <sheetName val="Cut_&amp;_Fill9"/>
      <sheetName val="RAB_Asrama9"/>
      <sheetName val="T__Whudu9"/>
      <sheetName val="Time_Schdl9"/>
      <sheetName val="Fill_this_out_first___16"/>
      <sheetName val="SCHEDULLE_(2)9"/>
      <sheetName val="Bang_ve9"/>
      <sheetName val="Bang_tong_ke9"/>
      <sheetName val="Liet_ke_vat_tu9"/>
      <sheetName val="h_satuan7"/>
      <sheetName val="REF_ONLY7"/>
      <sheetName val="Rekap_Direct_Cost5"/>
      <sheetName val="WF_7"/>
      <sheetName val="An__Beton12"/>
      <sheetName val="Bhn_upah5"/>
      <sheetName val="4-Basic_Price5"/>
      <sheetName val="Analisa_HSP5"/>
      <sheetName val="Local_Cost_Centres9"/>
      <sheetName val="Data_Sheet9"/>
      <sheetName val="Currency_Code9"/>
      <sheetName val="Production_Centre9"/>
      <sheetName val="Project_Groups9"/>
      <sheetName val="Basic_Price5"/>
      <sheetName val="HRG_BHN7"/>
      <sheetName val="Analisa_Upah_&amp;_Bahan_Plum7"/>
      <sheetName val="BQ_SPP7"/>
      <sheetName val="SoCF_(contract)5"/>
      <sheetName val="Daftar_Bahan5"/>
      <sheetName val="Cash_DP_Lapangan5"/>
      <sheetName val="Cash_Wilayah5"/>
      <sheetName val="Hutang_Lap5"/>
      <sheetName val="S_UPAH5"/>
      <sheetName val="DAF_ALAT5"/>
      <sheetName val="ANALISA_ALAT_BERAT5"/>
      <sheetName val="analisa_alat5"/>
      <sheetName val="Currency_Rate5"/>
      <sheetName val="B_T5"/>
      <sheetName val="Daf_15"/>
      <sheetName val="FORM_X_COST7"/>
      <sheetName val="Analisa_-Baku5"/>
      <sheetName val="Deep_Well5"/>
      <sheetName val="Pek_Luar5"/>
      <sheetName val="Escalation_Code5"/>
      <sheetName val="Rekap_TamKur7"/>
      <sheetName val="Fill_this_out_first___17"/>
      <sheetName val="tong_hop5"/>
      <sheetName val="pp3p_5"/>
      <sheetName val="r_tank5"/>
      <sheetName val="An__Beton13"/>
      <sheetName val="PROTECTION_5"/>
      <sheetName val="an__struktur5"/>
      <sheetName val="Str_A5"/>
      <sheetName val="Daftar_Upah5"/>
      <sheetName val="Daftar_Harga5"/>
      <sheetName val="bukan_PNS5"/>
      <sheetName val="rek_det_1-35"/>
      <sheetName val="12mar98_electronic5"/>
      <sheetName val="Analisa_&amp;_Upah5"/>
      <sheetName val="dongia_(2)1"/>
      <sheetName val="Analisa_Harga_Satuan1"/>
      <sheetName val="K,DTt5-6_(2)1"/>
      <sheetName val="K,DTt7-11_(2)1"/>
      <sheetName val="BIA_HUDA_CHAI1"/>
      <sheetName val="BIA_HUDA_LON1"/>
      <sheetName val="BIA_SG_4501"/>
      <sheetName val="BIA_SG_3301"/>
      <sheetName val="BIA_HENIKEN_3301"/>
      <sheetName val="BG_SUNNY_100g1"/>
      <sheetName val="BG_SUNNY_200g1"/>
      <sheetName val="BG_MEO_500g1"/>
      <sheetName val="BG_SOPHA_200g1"/>
      <sheetName val="BG_SUNNEW_100g1"/>
      <sheetName val="BG_SUNNEW_200g1"/>
      <sheetName val="BG_SUNNEW_500g1"/>
      <sheetName val="BG_ISO_400g_1"/>
      <sheetName val="BG_ISO_180g1"/>
      <sheetName val="PIN_DEN_CON_VOI1"/>
      <sheetName val="LOP_OTO_500-121"/>
      <sheetName val="LOP_OTO_700-161"/>
      <sheetName val="LOP_OTO_840-151"/>
      <sheetName val="LOP_OTO_900-20_DN1"/>
      <sheetName val="LOP_OTO_1000-20_DN1"/>
      <sheetName val="LOP_OTO_1100-20_DN1"/>
      <sheetName val="LOP_OTO_1200-20_DN1"/>
      <sheetName val="LOP_SIAM_9001"/>
      <sheetName val="LOP_SIAM_10001"/>
      <sheetName val="LOP_SIAM_11001"/>
      <sheetName val="SAM_OTO_1000-20_DN1"/>
      <sheetName val="SAM_OTO_1100-20_DN1"/>
      <sheetName val="SAM_OTO_1200-20_DN1"/>
      <sheetName val="YEM_OTO_1100-201"/>
      <sheetName val="YEM_OTO_1200-201"/>
      <sheetName val="ACQUY_50_A1"/>
      <sheetName val="ACQUY_70_A1"/>
      <sheetName val="ACQUY_100_A1"/>
      <sheetName val="ACQUY_120_A1"/>
      <sheetName val="ACQUY_150_A1"/>
      <sheetName val="ACQUY_200_A1"/>
      <sheetName val="TL_BASTOR1"/>
      <sheetName val="TL_ERA_DO1"/>
      <sheetName val="TL_ERA_XANH1"/>
      <sheetName val="TL_NGUA_TRANG1"/>
      <sheetName val="TL_DALAT_DO1"/>
      <sheetName val="TL_DA_LAT_XANH1"/>
      <sheetName val="TL_BLU_XANH1"/>
      <sheetName val="Tl_CHO_LON1"/>
      <sheetName val="MI_TALIFOOD1"/>
      <sheetName val="MI__SAFOOD1"/>
      <sheetName val="PHO_BO_GA1"/>
      <sheetName val="MI_BO_RAU_THOM1"/>
      <sheetName val="MI__30_GOI1"/>
      <sheetName val="MI_BO_BIT_TET1"/>
      <sheetName val="MI_LAU_THAI1"/>
      <sheetName val="MI_PH_DONG_DO1"/>
      <sheetName val="NHUA_LA_PHONG_1"/>
      <sheetName val="KEO_XOP_CHANH1"/>
      <sheetName val="SAT__41"/>
      <sheetName val="SAT_61"/>
      <sheetName val="SAT_81"/>
      <sheetName val="SAT_101"/>
      <sheetName val="SAT_121"/>
      <sheetName val="THEP_BUOC1"/>
      <sheetName val="KEM_GAI1"/>
      <sheetName val="THEP_LUOI_B401"/>
      <sheetName val="NHOM_LA1"/>
      <sheetName val="CAN_N_5_LIT1"/>
      <sheetName val="CAN_N_20_LIT1"/>
      <sheetName val="CAN_N_30_LIT1"/>
      <sheetName val="NI_LONG_(VAI_N_PVC)1"/>
      <sheetName val="N-_RUA_SUMMER1"/>
      <sheetName val="N-_RUA_SUPER_500_ml1"/>
      <sheetName val="N-_RUA_TLONG1"/>
      <sheetName val="DAY_DIEN_BOC_PVC_1"/>
      <sheetName val="VO_(GIAY_TRANG)1"/>
      <sheetName val="TON_KEM1"/>
      <sheetName val="QUAT_TREO_TUONG1"/>
      <sheetName val="SUA_DAC_DD1"/>
      <sheetName val="SUATUOI_CO_DUONG1"/>
      <sheetName val="SUA_PN_XANH1"/>
      <sheetName val="SUA_ONG_THO_DO1"/>
      <sheetName val="SUA_BOT_RILAC_NGOT1"/>
      <sheetName val="SUA__BOT_RILAC_MAN1"/>
      <sheetName val="SUA_PHINO1"/>
      <sheetName val="SUA_BOT_1,2,31"/>
      <sheetName val="MILO_200g1"/>
      <sheetName val="MILO_HOP_300g1"/>
      <sheetName val="MILO_400g1"/>
      <sheetName val="NUOC_SAM_YEN1"/>
      <sheetName val="CAFE_NET_20_goi1"/>
      <sheetName val="CAFE_NET_50_goi1"/>
      <sheetName val="toketoanCND_MSTS1"/>
      <sheetName val="DIEN_GIAI_KL1"/>
      <sheetName val="KL_DUONG_GOM1"/>
      <sheetName val="TGTHUC_HIEN1"/>
      <sheetName val="KLLK_THUC_HIEN1"/>
      <sheetName val="PTCT_MUONG1"/>
      <sheetName val="DGTH_MUONG1"/>
      <sheetName val="ct_luong_1"/>
      <sheetName val="Nhap_6T1"/>
      <sheetName val="baocaochinh(qui1_05)_(DC)1"/>
      <sheetName val="Ctuluongq_1_051"/>
      <sheetName val="BANG_PHAN_BO_qui1_05(DC)1"/>
      <sheetName val="BANG_PHAN_BO_quiII_051"/>
      <sheetName val="bao_cac_cinh_Qui_II-20051"/>
      <sheetName val="TN_NEW1"/>
      <sheetName val="CP_CBSX1"/>
      <sheetName val="TN_CT1"/>
      <sheetName val="VLNCMTC_TN1"/>
      <sheetName val="CT_day_dan_su_phu_kien1"/>
      <sheetName val="CT_xa_-_tiep_dia1"/>
      <sheetName val="THEP_HINH1"/>
      <sheetName val="CT_cot1"/>
      <sheetName val="Ct_BT_mong1"/>
      <sheetName val="K_LUONG_duong_day1"/>
      <sheetName val="TH_CTO1"/>
      <sheetName val="VL-NC_CTo1"/>
      <sheetName val="CT_cong_to1"/>
      <sheetName val="KL_CONG_TO1"/>
      <sheetName val="VL_DAU_THAU1"/>
      <sheetName val="TH_DZ0,41"/>
      <sheetName val="VL-NC_DZ0,41"/>
      <sheetName val="TH_THAO_DO1"/>
      <sheetName val="VL-NC-MTC_thao_do1"/>
      <sheetName val="CT_THAO_DO1"/>
      <sheetName val="KL_Thao_Do1"/>
      <sheetName val="BG_MEO_5_0g1"/>
      <sheetName val="BG_SUNNEW_!00g1"/>
      <sheetName val="LKP_OTO_1000-20_DN1"/>
      <sheetName val="LOP_OTO_1100%20_DN1"/>
      <sheetName val="YEI_OTO_1200-201"/>
      <sheetName val="DINH_MUC1"/>
      <sheetName val="thau_xls]SAM_OTO_1100-20_DN1"/>
      <sheetName val="toketoanCLD_MSTS1"/>
      <sheetName val="Phuc_Hung_1"/>
      <sheetName val="Quang_An_I_(3)1"/>
      <sheetName val="Quang_An_I_(2)1"/>
      <sheetName val="Quang_An_I1"/>
      <sheetName val="Long_An_(3)1"/>
      <sheetName val="Long_An_(2)1"/>
      <sheetName val="Long_An1"/>
      <sheetName val="Thanh_Hung1"/>
      <sheetName val="Giai_Duc1"/>
      <sheetName val="Tan_Hoa1"/>
      <sheetName val="XMXD_Thong_Nhat_(2)1"/>
      <sheetName val="XMXD_Thong_Nhat1"/>
      <sheetName val="Viet_Thai_(2)1"/>
      <sheetName val="Viet_Thai1"/>
      <sheetName val="The_Quang__(3)1"/>
      <sheetName val="The_Quang__(2)1"/>
      <sheetName val="The_Quang_1"/>
      <sheetName val="Mong_Phong1"/>
      <sheetName val="Manh_quang1"/>
      <sheetName val="Minh_chinh1"/>
      <sheetName val="Kien_Dat_(2)1"/>
      <sheetName val="Kien_Dat1"/>
      <sheetName val="Khoa_Dien1"/>
      <sheetName val="Vi_Tan1"/>
      <sheetName val="INOUE_1"/>
      <sheetName val="EAGLE_(2)1"/>
      <sheetName val="Dong_Thap_(2)1"/>
      <sheetName val="Dong_Thap1"/>
      <sheetName val="CKCX_TLong1"/>
      <sheetName val="Tong_hop_TT1"/>
      <sheetName val="CKCX1_(3)1"/>
      <sheetName val="CKCX1_(2)1"/>
      <sheetName val="SON_NAM1"/>
      <sheetName val="Le_long1"/>
      <sheetName val="Thien_phuc1"/>
      <sheetName val="TOAN_LUC_(Moi)1"/>
      <sheetName val="TOAN_LUC1"/>
      <sheetName val="XL_Dong_Anh1"/>
      <sheetName val="A_LONG1"/>
      <sheetName val="DAI_MO1"/>
      <sheetName val="Thien_Ngoc_An1"/>
      <sheetName val="Sheang_nil1"/>
      <sheetName val="XCD_(2)1"/>
      <sheetName val="Meinfa_(2)1"/>
      <sheetName val="FEB-05_-NKC1"/>
      <sheetName val="MAR_051"/>
      <sheetName val="APRIL_NKC1"/>
      <sheetName val="chi_Ngoc1"/>
      <sheetName val="nhot0_81"/>
      <sheetName val="Rekap_Addendum1"/>
      <sheetName val="Rekap_1"/>
      <sheetName val="Cor_Apt1"/>
      <sheetName val="Cover_(x)1"/>
      <sheetName val="material_1"/>
      <sheetName val="DFT_HRG1"/>
      <sheetName val="Peralatan_(2)1"/>
      <sheetName val="Kuantitas_&amp;_Harga1"/>
      <sheetName val="Hrg__Sat1"/>
      <sheetName val="hutang-lapangan_1"/>
      <sheetName val="Material_Baja1"/>
      <sheetName val="upah_bahan1"/>
      <sheetName val="Cash_in1"/>
      <sheetName val="nhot_0,8-ES1"/>
      <sheetName val="sen_AP_4281"/>
      <sheetName val="HM_MEK_1"/>
      <sheetName val="Sch_Total1"/>
      <sheetName val="ANALISA_1"/>
      <sheetName val="D3"/>
      <sheetName val="D6"/>
      <sheetName val="10.1 (1)"/>
      <sheetName val="10.1 (2)"/>
      <sheetName val="10.1 (3)"/>
      <sheetName val="10.1 (4)"/>
      <sheetName val="10.1 (5)"/>
      <sheetName val="Hrg Upah Bhn"/>
      <sheetName val="LABA RUGI"/>
      <sheetName val="ANL 2004"/>
      <sheetName val="3.1 (1)"/>
      <sheetName val="5.1(1)"/>
      <sheetName val="5.1(2)"/>
      <sheetName val="5.2(1)"/>
      <sheetName val="anal.K"/>
      <sheetName val="AN.CIPTA.KARYA"/>
      <sheetName val="Sheet16"/>
      <sheetName val="HARSAT-lain"/>
      <sheetName val="HARSAT-tanah"/>
      <sheetName val="Harga Mat "/>
      <sheetName val="Satdas"/>
      <sheetName val="2"/>
      <sheetName val="H_S_BAHAN"/>
      <sheetName val="Isian Biodata"/>
      <sheetName val="NP"/>
      <sheetName val="SAT-PEK"/>
      <sheetName val="Kerja"/>
      <sheetName val="time schedulle"/>
      <sheetName val="hub"/>
      <sheetName val="H.BAHAN"/>
      <sheetName val="Time Scedule"/>
      <sheetName val="Harga Bahan"/>
      <sheetName val="Upah Modifikasi"/>
      <sheetName val="Cost Code"/>
      <sheetName val="shor"/>
      <sheetName val="MAP"/>
      <sheetName val="div-6"/>
      <sheetName val="RKP"/>
      <sheetName val="div-7"/>
      <sheetName val="E_TRIKAL"/>
      <sheetName val="E_TRONIK"/>
      <sheetName val="MEK"/>
      <sheetName val="ARSITEK"/>
      <sheetName val="BAG-III"/>
      <sheetName val="sort"/>
      <sheetName val="MAPDC"/>
      <sheetName val="Rekap1"/>
      <sheetName val="Stn_Upah"/>
      <sheetName val="5-ALAT(1)"/>
      <sheetName val="Harga Satuan Alat"/>
      <sheetName val="UPH &amp; BHN"/>
    </sheetNames>
    <sheetDataSet>
      <sheetData sheetId="0">
        <row r="6">
          <cell r="C6">
            <v>1.5644349070100143</v>
          </cell>
        </row>
      </sheetData>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sheetData sheetId="39" refreshError="1"/>
      <sheetData sheetId="40" refreshError="1"/>
      <sheetData sheetId="41" refreshError="1"/>
      <sheetData sheetId="42"/>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sheetData sheetId="652"/>
      <sheetData sheetId="653" refreshError="1"/>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refreshError="1"/>
      <sheetData sheetId="730" refreshError="1"/>
      <sheetData sheetId="731"/>
      <sheetData sheetId="732" refreshError="1"/>
      <sheetData sheetId="733" refreshError="1"/>
      <sheetData sheetId="734" refreshError="1"/>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sheetData sheetId="1031" refreshError="1"/>
      <sheetData sheetId="1032" refreshError="1"/>
      <sheetData sheetId="1033" refreshError="1"/>
      <sheetData sheetId="1034" refreshError="1"/>
      <sheetData sheetId="1035" refreshError="1"/>
      <sheetData sheetId="1036" refreshError="1"/>
      <sheetData sheetId="1037" refreshError="1"/>
      <sheetData sheetId="1038"/>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sheetData sheetId="1086"/>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sheetData sheetId="1110"/>
      <sheetData sheetId="111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matsb"/>
      <sheetName val="coutmat"/>
      <sheetName val="tarifmat"/>
      <sheetName val="consomat"/>
      <sheetName val="carburant"/>
      <sheetName val="camions"/>
      <sheetName val="chargeur"/>
      <sheetName val="sav"/>
      <sheetName val="BOQ"/>
      <sheetName val="5-ALAT(1)"/>
      <sheetName val="4-Basic Price"/>
      <sheetName val="Informasi"/>
    </sheetNames>
    <sheetDataSet>
      <sheetData sheetId="0"/>
      <sheetData sheetId="1"/>
      <sheetData sheetId="2"/>
      <sheetData sheetId="3"/>
      <sheetData sheetId="4" refreshError="1">
        <row r="12">
          <cell r="E12">
            <v>0.41499999999999998</v>
          </cell>
        </row>
        <row r="13">
          <cell r="E13">
            <v>0.78</v>
          </cell>
        </row>
      </sheetData>
      <sheetData sheetId="5"/>
      <sheetData sheetId="6"/>
      <sheetData sheetId="7"/>
      <sheetData sheetId="8" refreshError="1"/>
      <sheetData sheetId="9" refreshError="1"/>
      <sheetData sheetId="10" refreshError="1"/>
      <sheetData sheetId="11"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P"/>
      <sheetName val="Cover"/>
      <sheetName val="Summary"/>
      <sheetName val="Data Pendukung"/>
      <sheetName val="Input+Output Data"/>
      <sheetName val="BTL Kantor"/>
      <sheetName val="BTL Lapangan"/>
      <sheetName val="Crushed Stone"/>
      <sheetName val="Base Class A"/>
      <sheetName val="Base Class B"/>
      <sheetName val="ATB"/>
      <sheetName val="AC Binder"/>
      <sheetName val="AC Wearing"/>
      <sheetName val="HRS-WC"/>
      <sheetName val="Prime Coat"/>
      <sheetName val="Tack Coat"/>
      <sheetName val="SAT-DAS"/>
    </sheetNames>
    <sheetDataSet>
      <sheetData sheetId="0"/>
      <sheetData sheetId="1"/>
      <sheetData sheetId="2"/>
      <sheetData sheetId="3"/>
      <sheetData sheetId="4" refreshError="1">
        <row r="14">
          <cell r="H14" t="str">
            <v xml:space="preserve"> Pembangunan Jalan dan Jembatan Sumatera Barat</v>
          </cell>
        </row>
        <row r="34">
          <cell r="H34" t="str">
            <v>ANDREW SADIKIN</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t anak1"/>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
      <sheetName val="Rekap Biaya"/>
      <sheetName val="Rekap DRS"/>
      <sheetName val="Anal Drs"/>
      <sheetName val="Upah &amp; Bhn"/>
      <sheetName val="Kuantitas &amp; Harga"/>
    </sheetNames>
    <sheetDataSet>
      <sheetData sheetId="0"/>
      <sheetData sheetId="1"/>
      <sheetData sheetId="2"/>
      <sheetData sheetId="3"/>
      <sheetData sheetId="4"/>
      <sheetData sheetId="5"/>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
      <sheetName val="Hrg"/>
      <sheetName val="Anl"/>
      <sheetName val="RAB RKB"/>
      <sheetName val="RB RD"/>
      <sheetName val="RAB WC"/>
      <sheetName val="Srn&amp;Mbl"/>
      <sheetName val="Rkp"/>
      <sheetName val="Schd"/>
      <sheetName val="LKP Des"/>
      <sheetName val="LKP Jan"/>
      <sheetName val="LKP Feb"/>
      <sheetName val="LKP Mar"/>
      <sheetName val="MC Des"/>
      <sheetName val="MC Jan"/>
      <sheetName val="MC Feb"/>
      <sheetName val="MC Mar"/>
      <sheetName val="gvl"/>
      <sheetName val="COST SUMM"/>
      <sheetName val="rekap harga satuan pek"/>
      <sheetName val="L3 An H Sat Mob"/>
      <sheetName val="carburant"/>
      <sheetName val="Du_lieu"/>
      <sheetName val="SAP"/>
      <sheetName val="I-KAMAR"/>
      <sheetName val="Analisa"/>
      <sheetName val="Rekap"/>
      <sheetName val="Sat Bah &amp; Up"/>
      <sheetName val="An HarSatPek"/>
      <sheetName val="RAW MATERIALS "/>
      <sheetName val="Fill this out first___"/>
      <sheetName val="TE TS FA LAN MATV"/>
      <sheetName val="Fill this out first..."/>
      <sheetName val="An. Beton"/>
      <sheetName val="S-Curve"/>
      <sheetName val="M20"/>
      <sheetName val="Rencana M-20"/>
      <sheetName val="Evaluasi"/>
      <sheetName val="Data Pendukung"/>
      <sheetName val="Data-pendukung"/>
      <sheetName val="Anal-BM"/>
      <sheetName val="P-tanah"/>
      <sheetName val="DAS-SAT"/>
      <sheetName val="5-ALAT(1)"/>
      <sheetName val="4-Basic Price"/>
      <sheetName val="BOQ"/>
      <sheetName val="harsat"/>
      <sheetName val="m"/>
      <sheetName val="ANALISA PEK.UMUM"/>
      <sheetName val="Hargasatuan"/>
      <sheetName val="duct"/>
      <sheetName val="BQ_Tenis"/>
      <sheetName val="Daftmat"/>
      <sheetName val="KH-Q1,Q2,01"/>
      <sheetName val="GASATAGG.XLS"/>
      <sheetName val="Informasi"/>
      <sheetName val="HSTANAH.XLS"/>
      <sheetName val="HSTANAH"/>
      <sheetName val="HSBETON"/>
      <sheetName val="DHS"/>
      <sheetName val="Anal"/>
      <sheetName val="Bahan Bangunan"/>
      <sheetName val="Sheet1"/>
      <sheetName val="Sheet2"/>
      <sheetName val="Sheet3"/>
      <sheetName val="TA"/>
      <sheetName val="ALAT"/>
      <sheetName val="MATERI"/>
      <sheetName val="NWP"/>
      <sheetName val="Surat PNW"/>
      <sheetName val="skk "/>
      <sheetName val="FAKTA INTEGRITAS "/>
      <sheetName val="pernyataan"/>
      <sheetName val="DFTR ALAT (5)"/>
      <sheetName val="DFTR PRS (2)"/>
      <sheetName val="INDEX"/>
      <sheetName val="S.Pen"/>
      <sheetName val="Rab"/>
      <sheetName val="Mob"/>
      <sheetName val="Tanah"/>
      <sheetName val="U PASIR"/>
      <sheetName val="badan"/>
      <sheetName val="Buras"/>
      <sheetName val="Wiremesh"/>
      <sheetName val="K175"/>
      <sheetName val="GALIAN BIASa"/>
      <sheetName val="CEROCOK"/>
      <sheetName val="K-250"/>
      <sheetName val="TUL"/>
      <sheetName val="Plastik Alas"/>
      <sheetName val="GAL"/>
      <sheetName val="CRCK"/>
      <sheetName val="U PSR"/>
      <sheetName val="K 125"/>
      <sheetName val="0,5 BATA"/>
      <sheetName val="1 BATA"/>
      <sheetName val="PLAS"/>
      <sheetName val="U.TNH KMBL"/>
      <sheetName val="BASE C"/>
      <sheetName val="MALL"/>
      <sheetName val="K250"/>
      <sheetName val="U24"/>
      <sheetName val="Daftar Hrga"/>
      <sheetName val="Daftar Alat"/>
      <sheetName val="TAKPAKAI"/>
      <sheetName val="Sch"/>
      <sheetName val="JANGKA WAKTU PLAKS"/>
      <sheetName val="Metode"/>
      <sheetName val="Spek"/>
      <sheetName val="Jdwl Bhn"/>
      <sheetName val="Struktur"/>
      <sheetName val="Jdwl Personil"/>
      <sheetName val="Personil"/>
      <sheetName val="Jdwl alat"/>
      <sheetName val="D.Peralatan"/>
      <sheetName val="Subkont"/>
      <sheetName val="Tkdns"/>
      <sheetName val="SKP"/>
      <sheetName val="Daft.perolehan"/>
      <sheetName val="Sheet4"/>
      <sheetName val="SP"/>
      <sheetName val="1. REKAP"/>
      <sheetName val="2.RAB"/>
      <sheetName val="3.ANALISA"/>
      <sheetName val="ANALISA KEBUTUHAN"/>
      <sheetName val="4.SEWA ALAT"/>
      <sheetName val="5. HARGA"/>
      <sheetName val="6. AKM"/>
      <sheetName val="7.TS"/>
      <sheetName val="8. TS-PHO"/>
      <sheetName val="CashFlow"/>
      <sheetName val="HIDRO"/>
      <sheetName val="Peralatan"/>
      <sheetName val="SoCF (contract)"/>
      <sheetName val="SoCF"/>
      <sheetName val="TS_Q"/>
      <sheetName val="Bank"/>
      <sheetName val="Bunga"/>
      <sheetName val="BAHAN"/>
      <sheetName val="Mark-up"/>
      <sheetName val="3-DIV2"/>
      <sheetName val="Satuan"/>
      <sheetName val="STA"/>
      <sheetName val="PCG"/>
      <sheetName val="DSN"/>
      <sheetName val="TPT"/>
      <sheetName val="Rincian Pembayara Ke Agen"/>
      <sheetName val="D9"/>
      <sheetName val="Kuantitas &amp; Harga "/>
      <sheetName val="TDP"/>
      <sheetName val="Daf 1"/>
      <sheetName val="BU"/>
      <sheetName val="SITE-E"/>
      <sheetName val="Perm. Test"/>
      <sheetName val="LAMP-A"/>
      <sheetName val="kal"/>
      <sheetName val="PEMENANG LELANG"/>
    </sheetNames>
    <sheetDataSet>
      <sheetData sheetId="0">
        <row r="2">
          <cell r="C2" t="str">
            <v>CV. BUDHI GUNA</v>
          </cell>
        </row>
      </sheetData>
      <sheetData sheetId="1">
        <row r="58">
          <cell r="D58">
            <v>164904743.29722223</v>
          </cell>
        </row>
      </sheetData>
      <sheetData sheetId="2" refreshError="1"/>
      <sheetData sheetId="3" refreshError="1"/>
      <sheetData sheetId="4" refreshError="1"/>
      <sheetData sheetId="5" refreshError="1"/>
      <sheetData sheetId="6">
        <row r="58">
          <cell r="D58">
            <v>164904743.29722223</v>
          </cell>
        </row>
      </sheetData>
      <sheetData sheetId="7">
        <row r="58">
          <cell r="D58">
            <v>164904743.29722223</v>
          </cell>
        </row>
      </sheetData>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8)"/>
      <sheetName val="m (7)"/>
      <sheetName val="m (6)"/>
      <sheetName val="m (5)"/>
      <sheetName val="m (4)"/>
      <sheetName val="m (3)"/>
      <sheetName val="m (2)"/>
      <sheetName val="SCHD"/>
      <sheetName val="m"/>
      <sheetName val="RAB"/>
      <sheetName val="Hrg"/>
      <sheetName val="Anl (3)"/>
      <sheetName val="Sheet2"/>
      <sheetName val="Sheet3"/>
      <sheetName val="REK"/>
      <sheetName val="Analisa"/>
      <sheetName val="Alt"/>
      <sheetName val="B"/>
      <sheetName val="Input"/>
      <sheetName val="Profil"/>
      <sheetName val="Rkp"/>
      <sheetName val="GASATAGG.XLS"/>
      <sheetName val="koef-beton"/>
    </sheetNames>
    <sheetDataSet>
      <sheetData sheetId="0"/>
      <sheetData sheetId="1"/>
      <sheetData sheetId="2"/>
      <sheetData sheetId="3"/>
      <sheetData sheetId="4"/>
      <sheetData sheetId="5"/>
      <sheetData sheetId="6"/>
      <sheetData sheetId="7" refreshError="1"/>
      <sheetData sheetId="8"/>
      <sheetData sheetId="9" refreshError="1"/>
      <sheetData sheetId="10" refreshError="1">
        <row r="8">
          <cell r="B8" t="str">
            <v>BAHAN</v>
          </cell>
          <cell r="D8" t="str">
            <v>M3</v>
          </cell>
          <cell r="E8" t="str">
            <v>Rp.</v>
          </cell>
          <cell r="F8">
            <v>240500</v>
          </cell>
        </row>
        <row r="9">
          <cell r="B9" t="str">
            <v>Batu Bata</v>
          </cell>
          <cell r="D9" t="str">
            <v>Bh</v>
          </cell>
          <cell r="E9" t="str">
            <v>Rp</v>
          </cell>
          <cell r="F9">
            <v>525</v>
          </cell>
        </row>
        <row r="10">
          <cell r="B10" t="str">
            <v>Besi beton</v>
          </cell>
          <cell r="D10" t="str">
            <v>Kg</v>
          </cell>
          <cell r="E10" t="str">
            <v>Rp</v>
          </cell>
          <cell r="F10">
            <v>5000</v>
          </cell>
        </row>
      </sheetData>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2"/>
      <sheetName val="3_DIV2"/>
      <sheetName val="#REF"/>
      <sheetName val="harsat"/>
      <sheetName val="5-Peralatan"/>
      <sheetName val="Har Sat"/>
      <sheetName val="REKAP"/>
      <sheetName val="lamp 2-analisa"/>
      <sheetName val="Informasi"/>
      <sheetName val="5-ALAT(1)"/>
      <sheetName val="FINISHING"/>
      <sheetName val="4-Basic Price"/>
      <sheetName val="Urai _ Guide Post"/>
      <sheetName val="Urai_Galian Tanah"/>
      <sheetName val="Du_lieu"/>
      <sheetName val="analisa "/>
      <sheetName val="RAB."/>
      <sheetName val="samsat2010"/>
      <sheetName val="isian"/>
      <sheetName val="Met_Pas Batu"/>
      <sheetName val="K"/>
      <sheetName val="Met_ Minor"/>
      <sheetName val="3-DIV3"/>
      <sheetName val="D7"/>
      <sheetName val="#REF!"/>
    </sheetNames>
    <sheetDataSet>
      <sheetData sheetId="0">
        <row r="1">
          <cell r="A1" t="str">
            <v>ITEM PEMBAYARAN NO.</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h AC Base nego"/>
      <sheetName val="Ana AC Base Nego"/>
      <sheetName val="analisa nego"/>
      <sheetName val="data kontrak"/>
      <sheetName val="ch"/>
      <sheetName val="srt"/>
      <sheetName val="Rekap PNW"/>
      <sheetName val="BOQ PNW"/>
      <sheetName val="Major"/>
      <sheetName val="Ana Pnw"/>
      <sheetName val="meth Pnw"/>
      <sheetName val="HSD"/>
      <sheetName val="PNW vs NEGO"/>
      <sheetName val="MOS"/>
      <sheetName val="Sche."/>
      <sheetName val="MOB"/>
      <sheetName val="Ana Hasil nego"/>
      <sheetName val="meth hsl nego"/>
      <sheetName val="Ana-K.250"/>
      <sheetName val="Meth-K.250"/>
      <sheetName val="Alat"/>
      <sheetName val="Staf"/>
      <sheetName val="Pengurus"/>
      <sheetName val="Pemilik"/>
      <sheetName val="Sub."/>
      <sheetName val="Sipil"/>
      <sheetName val="Ana Tack C"/>
      <sheetName val="Meth Tack C"/>
      <sheetName val="cost-alat"/>
      <sheetName val="Conf."/>
      <sheetName val="COV"/>
      <sheetName val="WORD"/>
      <sheetName val="S.ALAT"/>
      <sheetName val="S.ALAT.2"/>
      <sheetName val="Bobot"/>
      <sheetName val="OE vs FE "/>
      <sheetName val="BOQ Pamanukan"/>
      <sheetName val="WORD nego"/>
      <sheetName val="Pnw vs RAP"/>
      <sheetName val="Bangunan Utama"/>
      <sheetName val="Kuantitas &amp; Harga"/>
      <sheetName val="Agg Halus &amp; Kasar"/>
      <sheetName val="5-Peralatan"/>
      <sheetName val="Sch-Jbt"/>
      <sheetName val="HRG BHN"/>
      <sheetName val="Markup"/>
      <sheetName val="D &amp; W sizes"/>
      <sheetName val="ANAL_BOW"/>
      <sheetName val="5-ALAT(1)"/>
      <sheetName val="4-Basic Price"/>
      <sheetName val="H.Satuan"/>
      <sheetName val="Analisa"/>
      <sheetName val="bahan upah"/>
      <sheetName val="BILL"/>
      <sheetName val="ES STG"/>
      <sheetName val="PEKERJAAN PERSIAPAN"/>
      <sheetName val="Ans Kom Precast"/>
      <sheetName val="PJ"/>
      <sheetName val="UPAH &amp; BHN"/>
      <sheetName val="Lt 1"/>
      <sheetName val="harga"/>
      <sheetName val="BQ"/>
      <sheetName val="Meto"/>
      <sheetName val="K210"/>
      <sheetName val="BQ-E20-02(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S"/>
      <sheetName val="Pekerjaan Utama"/>
      <sheetName val="Rekap Biaya"/>
      <sheetName val="Kuantitas &amp; Harga"/>
      <sheetName val="Rutin"/>
      <sheetName val="Analisa"/>
      <sheetName val="div-8"/>
      <sheetName val="div-7"/>
      <sheetName val="Div-6"/>
      <sheetName val="div-5"/>
      <sheetName val="div-4)"/>
      <sheetName val="div-3"/>
      <sheetName val="div-2"/>
      <sheetName val="Mobilisasi"/>
      <sheetName val="Aggr"/>
      <sheetName val="Quarry"/>
      <sheetName val="alat"/>
      <sheetName val="Basic Price"/>
      <sheetName val="Informa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3">
          <cell r="G13" t="str">
            <v>Ah</v>
          </cell>
          <cell r="H13">
            <v>40</v>
          </cell>
          <cell r="I13" t="str">
            <v>%</v>
          </cell>
        </row>
        <row r="14">
          <cell r="G14" t="str">
            <v>Ak</v>
          </cell>
          <cell r="H14">
            <v>60</v>
          </cell>
          <cell r="I14" t="str">
            <v>%</v>
          </cell>
        </row>
        <row r="15">
          <cell r="G15" t="str">
            <v>HSAh</v>
          </cell>
          <cell r="H15">
            <v>135307.67092099538</v>
          </cell>
          <cell r="I15" t="str">
            <v>Rp./M3</v>
          </cell>
        </row>
        <row r="16">
          <cell r="G16" t="str">
            <v>HSAk</v>
          </cell>
          <cell r="H16">
            <v>133812.65787755378</v>
          </cell>
          <cell r="I16" t="str">
            <v>Rp./M3</v>
          </cell>
        </row>
        <row r="17">
          <cell r="G17" t="str">
            <v>Rp1</v>
          </cell>
          <cell r="H17">
            <v>120703.09460566843</v>
          </cell>
          <cell r="I17" t="str">
            <v>Rp./Jam</v>
          </cell>
        </row>
        <row r="18">
          <cell r="G18" t="str">
            <v>Fa1</v>
          </cell>
          <cell r="H18">
            <v>0.8</v>
          </cell>
          <cell r="I18" t="str">
            <v>-</v>
          </cell>
        </row>
        <row r="19">
          <cell r="G19" t="str">
            <v>Cp2</v>
          </cell>
          <cell r="H19">
            <v>1.5</v>
          </cell>
          <cell r="I19" t="str">
            <v>M3</v>
          </cell>
        </row>
      </sheetData>
      <sheetData sheetId="15" refreshError="1"/>
      <sheetData sheetId="16" refreshError="1"/>
      <sheetData sheetId="17" refreshError="1"/>
      <sheetData sheetId="18"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2)"/>
      <sheetName val="Perancah"/>
      <sheetName val="cover"/>
      <sheetName val="DISCLAIMER"/>
      <sheetName val="%"/>
      <sheetName val="MAJOR"/>
      <sheetName val="Peta Quarry"/>
      <sheetName val="Mobilisasi"/>
      <sheetName val="Perhitungan Mobilisasi Alat"/>
      <sheetName val="Lalu Lintas"/>
      <sheetName val="Jembatan Sementara"/>
      <sheetName val="Harga Baja"/>
      <sheetName val="Perhitungan Tiang Pancang (2)"/>
      <sheetName val="Analisa K3"/>
      <sheetName val="4-Formulir harga bahan"/>
      <sheetName val="ALAT BERAT"/>
      <sheetName val="Informasi (2)"/>
      <sheetName val="Agg Halus &amp; Kasar"/>
      <sheetName val="Agg A"/>
      <sheetName val="Agg B dan S"/>
      <sheetName val="Agg C"/>
      <sheetName val="Agg  CBR 60"/>
      <sheetName val="U-Ditch"/>
      <sheetName val="Informasi"/>
      <sheetName val="4-Analisa Quarry"/>
      <sheetName val="Quarry"/>
      <sheetName val="Marka &amp; Mortar"/>
      <sheetName val="SMK3"/>
      <sheetName val="terbilang"/>
      <sheetName val="5-ALAT(2)"/>
      <sheetName val="Slurry Seal"/>
      <sheetName val="Rutin"/>
      <sheetName val="REKAP ALL"/>
      <sheetName val="BOQ"/>
      <sheetName val="Rekap"/>
      <sheetName val="Kurva S"/>
      <sheetName val="D1"/>
      <sheetName val="D2"/>
      <sheetName val="D3"/>
      <sheetName val="D3 (2)"/>
      <sheetName val="D4"/>
      <sheetName val="D5"/>
      <sheetName val="D6"/>
      <sheetName val="D7(1)"/>
      <sheetName val="D7(2)"/>
      <sheetName val="D8(1)"/>
      <sheetName val="D8(2)"/>
      <sheetName val="D9"/>
      <sheetName val="D10 LS-Rutin"/>
      <sheetName val="D10 Kuantitas"/>
      <sheetName val="D10 Analisa HSP"/>
      <sheetName val="5-ALAT(1)"/>
      <sheetName val="4-Basic Price"/>
      <sheetName val="Khusus"/>
      <sheetName val="NP"/>
      <sheetName val="R4"/>
      <sheetName val="NP (2)A"/>
      <sheetName val="Analisa Bahan (2)"/>
      <sheetName val="Analisa"/>
      <sheetName val="Sheet1"/>
      <sheetName val="Pengec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22">
          <cell r="U122">
            <v>235870.83703160554</v>
          </cell>
        </row>
      </sheetData>
      <sheetData sheetId="20"/>
      <sheetData sheetId="21"/>
      <sheetData sheetId="22"/>
      <sheetData sheetId="23">
        <row r="7">
          <cell r="G7" t="str">
            <v>: ………………………………………………</v>
          </cell>
        </row>
      </sheetData>
      <sheetData sheetId="24"/>
      <sheetData sheetId="25"/>
      <sheetData sheetId="26"/>
      <sheetData sheetId="27"/>
      <sheetData sheetId="28"/>
      <sheetData sheetId="29"/>
      <sheetData sheetId="30"/>
      <sheetData sheetId="31">
        <row r="513">
          <cell r="V513">
            <v>0</v>
          </cell>
        </row>
      </sheetData>
      <sheetData sheetId="32"/>
      <sheetData sheetId="33">
        <row r="47">
          <cell r="I47">
            <v>135045000</v>
          </cell>
        </row>
      </sheetData>
      <sheetData sheetId="34"/>
      <sheetData sheetId="35"/>
      <sheetData sheetId="36"/>
      <sheetData sheetId="37">
        <row r="56">
          <cell r="L56" t="str">
            <v>Note: 1</v>
          </cell>
        </row>
      </sheetData>
      <sheetData sheetId="38"/>
      <sheetData sheetId="39"/>
      <sheetData sheetId="40"/>
      <sheetData sheetId="41"/>
      <sheetData sheetId="42"/>
      <sheetData sheetId="43"/>
      <sheetData sheetId="44"/>
      <sheetData sheetId="45">
        <row r="158">
          <cell r="U158">
            <v>0</v>
          </cell>
        </row>
      </sheetData>
      <sheetData sheetId="46"/>
      <sheetData sheetId="47"/>
      <sheetData sheetId="48"/>
      <sheetData sheetId="49"/>
      <sheetData sheetId="50"/>
      <sheetData sheetId="51">
        <row r="8">
          <cell r="AR8" t="str">
            <v>E01</v>
          </cell>
        </row>
      </sheetData>
      <sheetData sheetId="52">
        <row r="8">
          <cell r="F8">
            <v>13950</v>
          </cell>
        </row>
      </sheetData>
      <sheetData sheetId="53"/>
      <sheetData sheetId="54"/>
      <sheetData sheetId="55"/>
      <sheetData sheetId="56"/>
      <sheetData sheetId="57"/>
      <sheetData sheetId="58"/>
      <sheetData sheetId="59"/>
      <sheetData sheetId="60"/>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S"/>
      <sheetName val="rekap"/>
      <sheetName val="BQ"/>
      <sheetName val="JADWAL"/>
      <sheetName val="1.2"/>
      <sheetName val="1.2-2"/>
      <sheetName val="2.1"/>
      <sheetName val="3.1.4"/>
      <sheetName val="3.2.1"/>
      <sheetName val="5.1.1"/>
      <sheetName val="6.1.1"/>
      <sheetName val="6.1.2"/>
      <sheetName val="6.3.4"/>
      <sheetName val="6.3.4a"/>
      <sheetName val="6.3.5"/>
      <sheetName val="7.1.6"/>
      <sheetName val="7.1.7"/>
      <sheetName val="7.3.1"/>
      <sheetName val="8.1.1"/>
    </sheetNames>
    <sheetDataSet>
      <sheetData sheetId="0">
        <row r="1">
          <cell r="A1" t="str">
            <v>DAFTAR</v>
          </cell>
        </row>
        <row r="2">
          <cell r="A2" t="str">
            <v>HARGA DASAR SATUAN UPAH</v>
          </cell>
        </row>
        <row r="4">
          <cell r="A4" t="str">
            <v>No.</v>
          </cell>
          <cell r="B4" t="str">
            <v>URAIAN</v>
          </cell>
          <cell r="C4" t="str">
            <v>KODE</v>
          </cell>
          <cell r="D4" t="str">
            <v>SATUAN</v>
          </cell>
          <cell r="E4" t="str">
            <v>HARGA</v>
          </cell>
          <cell r="F4" t="str">
            <v>KETERANGAN</v>
          </cell>
        </row>
        <row r="5">
          <cell r="E5" t="str">
            <v>SATUAN</v>
          </cell>
        </row>
        <row r="6">
          <cell r="E6" t="str">
            <v>(Rp)</v>
          </cell>
        </row>
        <row r="8">
          <cell r="A8">
            <v>1</v>
          </cell>
          <cell r="B8" t="str">
            <v>PEKERJA</v>
          </cell>
          <cell r="C8" t="str">
            <v>L01</v>
          </cell>
          <cell r="D8" t="str">
            <v>Jam</v>
          </cell>
          <cell r="E8">
            <v>3750</v>
          </cell>
        </row>
        <row r="9">
          <cell r="A9">
            <v>2</v>
          </cell>
          <cell r="B9" t="str">
            <v>TUKANG</v>
          </cell>
          <cell r="C9" t="str">
            <v>L02</v>
          </cell>
          <cell r="D9" t="str">
            <v>Jam</v>
          </cell>
          <cell r="E9">
            <v>4750</v>
          </cell>
        </row>
        <row r="10">
          <cell r="A10">
            <v>3</v>
          </cell>
          <cell r="B10" t="str">
            <v>MANDOR</v>
          </cell>
          <cell r="C10" t="str">
            <v>L03</v>
          </cell>
          <cell r="D10" t="str">
            <v>Jam</v>
          </cell>
          <cell r="E10">
            <v>4750</v>
          </cell>
        </row>
        <row r="13">
          <cell r="A13" t="str">
            <v>DAFTAR</v>
          </cell>
        </row>
        <row r="14">
          <cell r="A14" t="str">
            <v>HARGA DASAR SATUAN BAHAN</v>
          </cell>
        </row>
        <row r="16">
          <cell r="A16" t="str">
            <v>No.</v>
          </cell>
          <cell r="B16" t="str">
            <v>URAIAN</v>
          </cell>
          <cell r="C16" t="str">
            <v>KODE</v>
          </cell>
          <cell r="D16" t="str">
            <v>SATUAN</v>
          </cell>
          <cell r="E16" t="str">
            <v>HARGA</v>
          </cell>
          <cell r="F16" t="str">
            <v>KETERANGAN</v>
          </cell>
        </row>
        <row r="17">
          <cell r="E17" t="str">
            <v>SATUAN</v>
          </cell>
        </row>
        <row r="18">
          <cell r="E18" t="str">
            <v>(Rp)</v>
          </cell>
        </row>
        <row r="20">
          <cell r="A20">
            <v>1</v>
          </cell>
          <cell r="B20" t="str">
            <v>Agregat Kasar</v>
          </cell>
          <cell r="C20" t="str">
            <v>M03</v>
          </cell>
          <cell r="D20" t="str">
            <v>M3</v>
          </cell>
          <cell r="E20">
            <v>150000</v>
          </cell>
        </row>
        <row r="21">
          <cell r="A21">
            <v>2</v>
          </cell>
          <cell r="B21" t="str">
            <v>Agregat Halus</v>
          </cell>
          <cell r="C21" t="str">
            <v>M04</v>
          </cell>
          <cell r="D21" t="str">
            <v>M3</v>
          </cell>
          <cell r="E21">
            <v>125000</v>
          </cell>
        </row>
        <row r="22">
          <cell r="A22">
            <v>3</v>
          </cell>
          <cell r="B22" t="str">
            <v>Material Tanah Timbunan</v>
          </cell>
          <cell r="C22" t="str">
            <v>M08</v>
          </cell>
          <cell r="D22" t="str">
            <v>M3</v>
          </cell>
          <cell r="E22">
            <v>5500</v>
          </cell>
        </row>
        <row r="23">
          <cell r="A23">
            <v>4</v>
          </cell>
          <cell r="B23" t="str">
            <v>Aspal Bitumen</v>
          </cell>
          <cell r="C23" t="str">
            <v>M10</v>
          </cell>
          <cell r="D23" t="str">
            <v>KG</v>
          </cell>
          <cell r="E23">
            <v>2950</v>
          </cell>
        </row>
        <row r="24">
          <cell r="A24">
            <v>5</v>
          </cell>
          <cell r="B24" t="str">
            <v>Karosen / Minyak Tanah</v>
          </cell>
          <cell r="C24" t="str">
            <v>M11</v>
          </cell>
          <cell r="D24" t="str">
            <v>LITER</v>
          </cell>
          <cell r="E24">
            <v>2600</v>
          </cell>
        </row>
        <row r="25">
          <cell r="A25">
            <v>6</v>
          </cell>
          <cell r="B25" t="str">
            <v>Semen / PC ( 40 Kg )</v>
          </cell>
          <cell r="C25" t="str">
            <v>M12</v>
          </cell>
          <cell r="D25" t="str">
            <v>ZAK</v>
          </cell>
          <cell r="E25">
            <v>29500</v>
          </cell>
        </row>
        <row r="26">
          <cell r="A26">
            <v>7</v>
          </cell>
          <cell r="B26" t="str">
            <v>Besi Beton</v>
          </cell>
          <cell r="C26" t="str">
            <v>M13</v>
          </cell>
          <cell r="D26" t="str">
            <v>KG</v>
          </cell>
          <cell r="E26">
            <v>4000</v>
          </cell>
        </row>
        <row r="27">
          <cell r="A27">
            <v>8</v>
          </cell>
          <cell r="B27" t="str">
            <v>Kawat Beton</v>
          </cell>
          <cell r="C27" t="str">
            <v>M14</v>
          </cell>
          <cell r="D27" t="str">
            <v>KG</v>
          </cell>
          <cell r="E27">
            <v>4800</v>
          </cell>
        </row>
        <row r="28">
          <cell r="A28">
            <v>9</v>
          </cell>
          <cell r="B28" t="str">
            <v>Paku</v>
          </cell>
          <cell r="C28" t="str">
            <v>M18</v>
          </cell>
          <cell r="D28" t="str">
            <v>KG</v>
          </cell>
          <cell r="E28">
            <v>7000</v>
          </cell>
        </row>
        <row r="29">
          <cell r="A29">
            <v>10</v>
          </cell>
          <cell r="B29" t="str">
            <v>Kayu Perancah</v>
          </cell>
          <cell r="C29" t="str">
            <v>M19</v>
          </cell>
          <cell r="D29" t="str">
            <v>M3</v>
          </cell>
          <cell r="E29">
            <v>400000</v>
          </cell>
        </row>
        <row r="30">
          <cell r="A30">
            <v>11</v>
          </cell>
          <cell r="B30" t="str">
            <v>Filler</v>
          </cell>
          <cell r="C30" t="str">
            <v>M05</v>
          </cell>
          <cell r="D30" t="str">
            <v>KG</v>
          </cell>
          <cell r="E30">
            <v>5350</v>
          </cell>
        </row>
        <row r="31">
          <cell r="A31">
            <v>12</v>
          </cell>
          <cell r="B31" t="str">
            <v>Cat Minyak</v>
          </cell>
          <cell r="D31" t="str">
            <v>Kg</v>
          </cell>
          <cell r="E31">
            <v>32500</v>
          </cell>
        </row>
        <row r="32">
          <cell r="A32">
            <v>13</v>
          </cell>
          <cell r="B32" t="str">
            <v>Thinner</v>
          </cell>
          <cell r="D32" t="str">
            <v>Ltr</v>
          </cell>
          <cell r="E32">
            <v>15000</v>
          </cell>
        </row>
        <row r="36">
          <cell r="A36" t="str">
            <v>DAFTAR</v>
          </cell>
        </row>
        <row r="37">
          <cell r="A37" t="str">
            <v>HARGA DASAR SATUAN ALAT</v>
          </cell>
        </row>
        <row r="39">
          <cell r="A39" t="str">
            <v>No.</v>
          </cell>
          <cell r="B39" t="str">
            <v>URAIAN</v>
          </cell>
          <cell r="C39" t="str">
            <v>KODE</v>
          </cell>
          <cell r="D39" t="str">
            <v>SATUAN</v>
          </cell>
          <cell r="E39" t="str">
            <v>HARGA</v>
          </cell>
          <cell r="F39" t="str">
            <v>KETERANGAN</v>
          </cell>
        </row>
        <row r="40">
          <cell r="E40" t="str">
            <v>SATUAN</v>
          </cell>
        </row>
        <row r="41">
          <cell r="E41" t="str">
            <v>(Rp)</v>
          </cell>
        </row>
        <row r="43">
          <cell r="A43">
            <v>1</v>
          </cell>
          <cell r="B43" t="str">
            <v>ASPHALT MIXING PLANT</v>
          </cell>
          <cell r="C43" t="str">
            <v>E01</v>
          </cell>
          <cell r="D43" t="str">
            <v>Jam</v>
          </cell>
          <cell r="E43">
            <v>1200000</v>
          </cell>
        </row>
        <row r="44">
          <cell r="A44">
            <v>2</v>
          </cell>
          <cell r="B44" t="str">
            <v>ASPHALT FINISHER</v>
          </cell>
          <cell r="C44" t="str">
            <v>E02</v>
          </cell>
          <cell r="D44" t="str">
            <v>Jam</v>
          </cell>
          <cell r="E44">
            <v>145000</v>
          </cell>
        </row>
        <row r="45">
          <cell r="A45">
            <v>3</v>
          </cell>
          <cell r="B45" t="str">
            <v>ASPHALT SPRAYER</v>
          </cell>
          <cell r="C45" t="str">
            <v>E03</v>
          </cell>
          <cell r="D45" t="str">
            <v>Jam</v>
          </cell>
          <cell r="E45">
            <v>80000</v>
          </cell>
        </row>
        <row r="46">
          <cell r="A46">
            <v>4</v>
          </cell>
          <cell r="B46" t="str">
            <v>COMPRESSOR 4000-6500 L\M</v>
          </cell>
          <cell r="C46" t="str">
            <v>E05</v>
          </cell>
          <cell r="D46" t="str">
            <v>Jam</v>
          </cell>
          <cell r="E46">
            <v>85000</v>
          </cell>
        </row>
        <row r="47">
          <cell r="A47">
            <v>5</v>
          </cell>
          <cell r="B47" t="str">
            <v>DUMP TRUCK</v>
          </cell>
          <cell r="C47" t="str">
            <v>E09</v>
          </cell>
          <cell r="D47" t="str">
            <v>Jam</v>
          </cell>
          <cell r="E47">
            <v>70000</v>
          </cell>
        </row>
        <row r="48">
          <cell r="A48">
            <v>6</v>
          </cell>
          <cell r="B48" t="str">
            <v>EXCAVATOR 80-140 HP</v>
          </cell>
          <cell r="C48" t="str">
            <v>E10</v>
          </cell>
          <cell r="D48" t="str">
            <v>Jam</v>
          </cell>
          <cell r="E48">
            <v>140000</v>
          </cell>
        </row>
        <row r="49">
          <cell r="A49">
            <v>7</v>
          </cell>
          <cell r="B49" t="str">
            <v>GENERATOR SET</v>
          </cell>
          <cell r="C49" t="str">
            <v>E12</v>
          </cell>
          <cell r="D49" t="str">
            <v>Jam</v>
          </cell>
          <cell r="E49">
            <v>120000</v>
          </cell>
        </row>
        <row r="50">
          <cell r="A50">
            <v>8</v>
          </cell>
          <cell r="B50" t="str">
            <v>MOTOR GRADER &gt;100 HP</v>
          </cell>
          <cell r="C50" t="str">
            <v>E13</v>
          </cell>
          <cell r="D50" t="str">
            <v>Jam</v>
          </cell>
          <cell r="E50">
            <v>155000</v>
          </cell>
        </row>
        <row r="51">
          <cell r="A51">
            <v>9</v>
          </cell>
          <cell r="B51" t="str">
            <v>WHEEL LOADER 1.0-1.6 M3</v>
          </cell>
          <cell r="C51" t="str">
            <v>E15</v>
          </cell>
          <cell r="D51" t="str">
            <v>Jam</v>
          </cell>
          <cell r="E51">
            <v>155000</v>
          </cell>
        </row>
        <row r="52">
          <cell r="A52">
            <v>10</v>
          </cell>
          <cell r="B52" t="str">
            <v>TANDEM ROLLER 6-8 T</v>
          </cell>
          <cell r="C52" t="str">
            <v>E17</v>
          </cell>
          <cell r="D52" t="str">
            <v>Jam</v>
          </cell>
          <cell r="E52">
            <v>145000</v>
          </cell>
        </row>
        <row r="53">
          <cell r="A53">
            <v>11</v>
          </cell>
          <cell r="B53" t="str">
            <v>TIRE ROLLER 8-10 T</v>
          </cell>
          <cell r="C53" t="str">
            <v>E18</v>
          </cell>
          <cell r="D53" t="str">
            <v>Jam</v>
          </cell>
          <cell r="E53">
            <v>140000</v>
          </cell>
        </row>
        <row r="54">
          <cell r="A54">
            <v>12</v>
          </cell>
          <cell r="B54" t="str">
            <v>VIBRATOR ROLLER 5-8 T</v>
          </cell>
          <cell r="C54" t="str">
            <v>E19</v>
          </cell>
          <cell r="D54" t="str">
            <v>Jam</v>
          </cell>
          <cell r="E54">
            <v>150000</v>
          </cell>
        </row>
        <row r="55">
          <cell r="A55">
            <v>13</v>
          </cell>
          <cell r="B55" t="str">
            <v>WATER TANKER 3000-4500L</v>
          </cell>
          <cell r="C55" t="str">
            <v>E23</v>
          </cell>
          <cell r="D55" t="str">
            <v>Jam</v>
          </cell>
          <cell r="E55">
            <v>60000</v>
          </cell>
        </row>
      </sheetData>
      <sheetData sheetId="1"/>
      <sheetData sheetId="2">
        <row r="1">
          <cell r="A1" t="str">
            <v>DAFTAR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a Paket"/>
      <sheetName val="Terbilang"/>
      <sheetName val="AQ"/>
      <sheetName val="Cover"/>
      <sheetName val="ALAT"/>
      <sheetName val="BP"/>
      <sheetName val="7.13"/>
      <sheetName val="Control"/>
      <sheetName val="Rekap"/>
      <sheetName val="BOQ"/>
      <sheetName val="2,2"/>
      <sheetName val="3.1(2)"/>
      <sheetName val="3,2(1)"/>
      <sheetName val="4.2(2)"/>
      <sheetName val="6 (2)"/>
      <sheetName val="7.3(1)"/>
      <sheetName val="7.15(1)"/>
      <sheetName val="7.1(5)"/>
      <sheetName val="7.1(6)"/>
      <sheetName val="7,9"/>
      <sheetName val="7,15(1)"/>
      <sheetName val="7,15(2)"/>
    </sheetNames>
    <sheetDataSet>
      <sheetData sheetId="0"/>
      <sheetData sheetId="1">
        <row r="62">
          <cell r="A62" t="str">
            <v>Empat puluh delapan juta delapan ratus lima puluh empat ribu tiga puluh sembilan 30/100 rupiah</v>
          </cell>
        </row>
        <row r="64">
          <cell r="A64" t="str">
            <v>( empat puluh delapan juta delapan ratus lima puluh empat ribu tiga puluh sembilan )</v>
          </cell>
        </row>
      </sheetData>
      <sheetData sheetId="2"/>
      <sheetData sheetId="3"/>
      <sheetData sheetId="4"/>
      <sheetData sheetId="5"/>
      <sheetData sheetId="6"/>
      <sheetData sheetId="7"/>
      <sheetData sheetId="8"/>
      <sheetData sheetId="9"/>
      <sheetData sheetId="10">
        <row r="3">
          <cell r="A3" t="str">
            <v>ITEM PEMBAYARAN NO.</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4"/>
      <sheetName val="6.10.5"/>
      <sheetName val="6.10.6"/>
      <sheetName val="6.10.7"/>
      <sheetName val="6.10.8"/>
      <sheetName val="Rekap Prod alat"/>
      <sheetName val="K. PRODUKSI"/>
      <sheetName val="Rp Jam Alt"/>
      <sheetName val="DashBoard1"/>
      <sheetName val="RekapBekasi"/>
      <sheetName val="BOQBekasi"/>
      <sheetName val="Antek (3)"/>
      <sheetName val="Lamp"/>
      <sheetName val="Calc"/>
      <sheetName val="Calculation"/>
      <sheetName val="Antek (2)"/>
      <sheetName val="Antek"/>
      <sheetName val="Analisa"/>
      <sheetName val="MtPU"/>
      <sheetName val="SpekPU"/>
      <sheetName val="DftJenis"/>
      <sheetName val="PekDiSubKan"/>
      <sheetName val="DftAlat"/>
      <sheetName val="Harga Satuan"/>
      <sheetName val="AnAlat"/>
      <sheetName val="Daftar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A5" t="str">
            <v>analisa1</v>
          </cell>
          <cell r="B5" t="str">
            <v>analisa1</v>
          </cell>
          <cell r="D5" t="str">
            <v>Mobilisasi &amp; demobilisasi</v>
          </cell>
          <cell r="E5" t="str">
            <v>Mobilisasi &amp; demobilisasi</v>
          </cell>
          <cell r="I5" t="str">
            <v>Ls</v>
          </cell>
        </row>
        <row r="6">
          <cell r="A6" t="str">
            <v>analisa2</v>
          </cell>
          <cell r="B6" t="str">
            <v>analisa2</v>
          </cell>
          <cell r="D6" t="str">
            <v>Kisdam / Dewatering</v>
          </cell>
          <cell r="E6" t="str">
            <v>Kisdam / Dewatering</v>
          </cell>
          <cell r="I6" t="str">
            <v>m'</v>
          </cell>
        </row>
        <row r="7">
          <cell r="A7" t="str">
            <v>analisa3</v>
          </cell>
          <cell r="B7" t="str">
            <v>analisa3</v>
          </cell>
          <cell r="D7" t="str">
            <v>Penebangan Pohon</v>
          </cell>
          <cell r="E7" t="str">
            <v>Penebangan Pohon</v>
          </cell>
          <cell r="I7" t="str">
            <v>phn</v>
          </cell>
        </row>
        <row r="8">
          <cell r="A8" t="str">
            <v>analisa4</v>
          </cell>
          <cell r="B8" t="str">
            <v>analisa4</v>
          </cell>
          <cell r="D8" t="str">
            <v>Pengadaan &amp; Penanaman Pohon</v>
          </cell>
          <cell r="E8" t="str">
            <v>Pengadaan &amp; Penanaman Pohon</v>
          </cell>
          <cell r="I8" t="str">
            <v>phn</v>
          </cell>
        </row>
        <row r="9">
          <cell r="A9" t="str">
            <v>analisa5</v>
          </cell>
          <cell r="B9" t="str">
            <v>analisa5</v>
          </cell>
          <cell r="D9" t="str">
            <v>Tes Sondir ( 12 Meter )</v>
          </cell>
          <cell r="E9" t="str">
            <v>Tes Sondir ( 12 Meter )</v>
          </cell>
          <cell r="I9" t="str">
            <v>ttk</v>
          </cell>
        </row>
        <row r="10">
          <cell r="A10" t="str">
            <v>analisa6</v>
          </cell>
          <cell r="B10" t="str">
            <v>analisa6</v>
          </cell>
          <cell r="D10" t="str">
            <v>Galian Saluran</v>
          </cell>
          <cell r="E10" t="str">
            <v>Galian Saluran</v>
          </cell>
          <cell r="I10" t="str">
            <v>m3</v>
          </cell>
        </row>
        <row r="11">
          <cell r="A11" t="str">
            <v>analisa7</v>
          </cell>
          <cell r="B11" t="str">
            <v>analisa7</v>
          </cell>
          <cell r="D11" t="str">
            <v>Stripping</v>
          </cell>
          <cell r="E11" t="str">
            <v>Stripping</v>
          </cell>
          <cell r="I11" t="str">
            <v>m2</v>
          </cell>
        </row>
        <row r="12">
          <cell r="A12" t="str">
            <v>analisa8a</v>
          </cell>
          <cell r="B12" t="str">
            <v>analisa8a</v>
          </cell>
          <cell r="D12" t="str">
            <v xml:space="preserve">Timbunan tanah setempat yang memenuhi syarat dan dipadatkan </v>
          </cell>
          <cell r="E12" t="str">
            <v xml:space="preserve">Timbunan tanah setempat yang memenuhi syarat dan dipadatkan </v>
          </cell>
          <cell r="I12" t="str">
            <v>m3</v>
          </cell>
        </row>
        <row r="13">
          <cell r="A13" t="str">
            <v>analisa8</v>
          </cell>
          <cell r="B13" t="str">
            <v>analisa8</v>
          </cell>
          <cell r="D13" t="str">
            <v xml:space="preserve">Timbunan tanah didatangkan dari luar yang memenuhi syarat dan dipadatkan </v>
          </cell>
          <cell r="E13" t="str">
            <v xml:space="preserve">Timbunan tanah didatangkan dari luar yang memenuhi syarat dan dipadatkan </v>
          </cell>
          <cell r="I13" t="str">
            <v>m3</v>
          </cell>
        </row>
        <row r="14">
          <cell r="A14" t="str">
            <v>analisa9</v>
          </cell>
          <cell r="B14" t="str">
            <v>analisa9</v>
          </cell>
          <cell r="D14" t="str">
            <v>Buangan tanah ke disposal area 50 m - 10 km</v>
          </cell>
          <cell r="E14" t="str">
            <v>Buangan tanah ke disposal area 50 m - 10 km</v>
          </cell>
          <cell r="I14" t="str">
            <v>m3</v>
          </cell>
        </row>
        <row r="15">
          <cell r="A15" t="str">
            <v>analisa10</v>
          </cell>
          <cell r="B15" t="str">
            <v>analisa10</v>
          </cell>
          <cell r="D15" t="str">
            <v>Buangan tanah ke disposal area &gt; 10 km</v>
          </cell>
          <cell r="E15" t="str">
            <v>Buangan tanah ke disposal area &gt; 10 km</v>
          </cell>
          <cell r="I15" t="str">
            <v>m3</v>
          </cell>
        </row>
        <row r="16">
          <cell r="A16" t="str">
            <v>analisa11</v>
          </cell>
          <cell r="B16" t="str">
            <v>analisa11</v>
          </cell>
          <cell r="D16" t="str">
            <v>Pengadaan SP Type FPC 320 C500 L = 6 m'</v>
          </cell>
          <cell r="E16" t="str">
            <v>Pengadaan SP Type FPC 320 C500 L = 6 m'</v>
          </cell>
          <cell r="I16" t="str">
            <v>m'</v>
          </cell>
        </row>
        <row r="17">
          <cell r="A17" t="str">
            <v>analisa12</v>
          </cell>
          <cell r="B17" t="str">
            <v>analisa12</v>
          </cell>
          <cell r="D17" t="str">
            <v>Pemancangan SP Type FPC 320 C500 L = 6 m'</v>
          </cell>
          <cell r="E17" t="str">
            <v>Pemancangan SP Type FPC 320 C500 L = 6 m'</v>
          </cell>
          <cell r="I17" t="str">
            <v>m'</v>
          </cell>
        </row>
        <row r="18">
          <cell r="A18" t="str">
            <v>analisa13</v>
          </cell>
          <cell r="B18" t="str">
            <v>analisa13</v>
          </cell>
          <cell r="D18" t="str">
            <v>Pengeboran Bored Pile Ø 60 cm dalam 8m'</v>
          </cell>
          <cell r="E18" t="str">
            <v>Pengeboran Bored Pile Ø 60 cm dalam 8m'</v>
          </cell>
          <cell r="I18" t="str">
            <v>m'</v>
          </cell>
        </row>
        <row r="19">
          <cell r="A19" t="str">
            <v>analisa14</v>
          </cell>
          <cell r="B19" t="str">
            <v>analisa14</v>
          </cell>
          <cell r="D19" t="str">
            <v>Beton Ready Mix K225</v>
          </cell>
          <cell r="E19" t="str">
            <v>Beton Ready Mix K225</v>
          </cell>
          <cell r="I19" t="str">
            <v>m3</v>
          </cell>
        </row>
        <row r="20">
          <cell r="A20" t="str">
            <v>analisa15</v>
          </cell>
          <cell r="B20" t="str">
            <v>analisa15</v>
          </cell>
          <cell r="D20" t="str">
            <v>Penulangan Polos</v>
          </cell>
          <cell r="E20" t="str">
            <v>Penulangan Polos</v>
          </cell>
          <cell r="I20" t="str">
            <v>ton</v>
          </cell>
        </row>
        <row r="21">
          <cell r="A21" t="str">
            <v>analisa16</v>
          </cell>
          <cell r="B21" t="str">
            <v>analisa16</v>
          </cell>
          <cell r="D21" t="str">
            <v>Penulangan Ulir</v>
          </cell>
          <cell r="E21" t="str">
            <v>Penulangan Ulir</v>
          </cell>
          <cell r="I21" t="str">
            <v>ton</v>
          </cell>
        </row>
        <row r="22">
          <cell r="A22" t="str">
            <v>analisa17</v>
          </cell>
          <cell r="B22" t="str">
            <v>analisa17</v>
          </cell>
          <cell r="D22" t="str">
            <v>Bekisting Multipleks 9 mm</v>
          </cell>
          <cell r="E22" t="str">
            <v>Bekisting Multipleks 9 mm</v>
          </cell>
          <cell r="I22" t="str">
            <v>m2</v>
          </cell>
        </row>
        <row r="23">
          <cell r="A23" t="str">
            <v>analisa17a</v>
          </cell>
          <cell r="B23" t="str">
            <v>analisa17a</v>
          </cell>
          <cell r="D23" t="str">
            <v>Bekisting Multipleks 15 mm</v>
          </cell>
          <cell r="E23" t="str">
            <v>Bekisting Multipleks 15 mm</v>
          </cell>
          <cell r="I23" t="str">
            <v>m2</v>
          </cell>
        </row>
        <row r="24">
          <cell r="A24" t="str">
            <v>analisa18</v>
          </cell>
          <cell r="B24" t="str">
            <v>analisa18</v>
          </cell>
          <cell r="D24" t="str">
            <v>Pengadaan &amp; Pemasangan Tie road dia 22'</v>
          </cell>
          <cell r="E24" t="str">
            <v>Pengadaan &amp; Pemasangan Tie road dia 22'</v>
          </cell>
          <cell r="I24" t="str">
            <v>m'</v>
          </cell>
        </row>
        <row r="25">
          <cell r="A25" t="str">
            <v>analisa19</v>
          </cell>
          <cell r="B25" t="str">
            <v>analisa19</v>
          </cell>
          <cell r="D25" t="str">
            <v>Pengadaan &amp; Pemasangan Wailing Baja/Brecing</v>
          </cell>
          <cell r="E25" t="str">
            <v>Pengadaan &amp; Pemasangan Wailing Baja/Brecing</v>
          </cell>
          <cell r="I25" t="str">
            <v>m'</v>
          </cell>
        </row>
        <row r="26">
          <cell r="A26" t="str">
            <v>analisa20</v>
          </cell>
          <cell r="B26" t="str">
            <v>analisa20</v>
          </cell>
          <cell r="D26" t="str">
            <v>Cerucuk Dolken Ø 10 cm - 3 m</v>
          </cell>
          <cell r="E26" t="str">
            <v>Cerucuk Dolken Ø 10 cm - 3 m</v>
          </cell>
          <cell r="I26" t="str">
            <v>btg</v>
          </cell>
        </row>
        <row r="27">
          <cell r="A27" t="str">
            <v>analisa21</v>
          </cell>
          <cell r="B27" t="str">
            <v>analisa21</v>
          </cell>
          <cell r="D27" t="str">
            <v>Pasangan batu bronjong 2m x 1m x 0.5m (Fabrikasi Ø 3 mm)</v>
          </cell>
          <cell r="E27" t="str">
            <v>Pasangan batu bronjong 2m x 1m x 0.5m (Fabrikasi Ø 3 mm)</v>
          </cell>
          <cell r="I27" t="str">
            <v>m3</v>
          </cell>
        </row>
        <row r="28">
          <cell r="A28" t="str">
            <v>analisa22</v>
          </cell>
          <cell r="B28" t="str">
            <v>analisa22</v>
          </cell>
          <cell r="D28" t="str">
            <v>Lantai kerja Bo</v>
          </cell>
          <cell r="E28" t="str">
            <v>Lantai kerja Bo</v>
          </cell>
          <cell r="I28" t="str">
            <v>m3</v>
          </cell>
        </row>
        <row r="29">
          <cell r="A29" t="str">
            <v>analisa23</v>
          </cell>
          <cell r="B29" t="str">
            <v>analisa23</v>
          </cell>
          <cell r="D29" t="str">
            <v>Pasangan batu kali 1 Pc : 4 Ps</v>
          </cell>
          <cell r="E29" t="str">
            <v>Pasangan batu kali 1 Pc : 4 Ps</v>
          </cell>
          <cell r="I29" t="str">
            <v>m3</v>
          </cell>
        </row>
        <row r="30">
          <cell r="A30" t="str">
            <v>analisa24</v>
          </cell>
          <cell r="B30" t="str">
            <v>analisa24</v>
          </cell>
          <cell r="D30" t="str">
            <v xml:space="preserve">Pasangan Siar rata adk. 1 : 2 </v>
          </cell>
          <cell r="E30" t="str">
            <v xml:space="preserve">Pasangan Siar rata adk. 1 : 2 </v>
          </cell>
          <cell r="I30" t="str">
            <v>m2</v>
          </cell>
        </row>
        <row r="31">
          <cell r="A31" t="str">
            <v>analisa25</v>
          </cell>
          <cell r="B31" t="str">
            <v>analisa25</v>
          </cell>
          <cell r="D31" t="str">
            <v>Pipa PVC Ø 8"</v>
          </cell>
          <cell r="E31" t="str">
            <v>Pipa PVC Ø 8"</v>
          </cell>
          <cell r="I31" t="str">
            <v>m'</v>
          </cell>
        </row>
        <row r="32">
          <cell r="A32" t="str">
            <v>analisa26</v>
          </cell>
          <cell r="B32" t="str">
            <v>analisa26</v>
          </cell>
          <cell r="D32" t="str">
            <v>Pipa drainase PVC Ø 2,5"</v>
          </cell>
          <cell r="E32" t="str">
            <v>Pipa drainase PVC Ø 2,5"</v>
          </cell>
          <cell r="I32" t="str">
            <v>m'</v>
          </cell>
        </row>
        <row r="33">
          <cell r="A33" t="str">
            <v>analisa27</v>
          </cell>
          <cell r="B33" t="str">
            <v>analisa27</v>
          </cell>
          <cell r="D33" t="str">
            <v xml:space="preserve">Concrete tile dan pemasangan Uk. 20cm x 40cm x 6cm </v>
          </cell>
          <cell r="E33" t="str">
            <v xml:space="preserve">Concrete tile dan pemasangan Uk. 20cm x 40cm x 6cm </v>
          </cell>
          <cell r="I33" t="str">
            <v>bh</v>
          </cell>
        </row>
        <row r="34">
          <cell r="A34" t="str">
            <v>analisa28</v>
          </cell>
          <cell r="B34" t="str">
            <v>analisa28</v>
          </cell>
          <cell r="D34" t="str">
            <v>Lapisan pasir urug</v>
          </cell>
          <cell r="E34" t="str">
            <v>Lapisan pasir urug</v>
          </cell>
          <cell r="I34" t="str">
            <v>m3</v>
          </cell>
        </row>
      </sheetData>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8"/>
      <sheetName val="6.10.7"/>
      <sheetName val="6.10.6"/>
      <sheetName val="6.10.5"/>
      <sheetName val="6.10.4"/>
      <sheetName val="DashBoard1"/>
      <sheetName val="REKAP1"/>
      <sheetName val="bq titab"/>
      <sheetName val="analisis harga"/>
      <sheetName val="Rekap SubKont"/>
      <sheetName val="Daftar Peralatan"/>
      <sheetName val="Daftar Analisa"/>
      <sheetName val="AnAlat"/>
      <sheetName val="Analisa"/>
      <sheetName val="Harga Satuan"/>
      <sheetName val="dAFTAR KUANTITAS"/>
      <sheetName val="dAFTAR KUANTITAS (2)"/>
      <sheetName val="Sheet1"/>
      <sheetName val="Batching Plant_Ownin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ow r="4">
          <cell r="B4" t="str">
            <v>KODE</v>
          </cell>
          <cell r="E4" t="str">
            <v>JENIS PEKERJAAN</v>
          </cell>
          <cell r="J4" t="str">
            <v>SATUAN</v>
          </cell>
        </row>
        <row r="5">
          <cell r="B5" t="str">
            <v>analisa1</v>
          </cell>
          <cell r="E5" t="str">
            <v xml:space="preserve">Mobilisasi Demobilisasi Peralatan </v>
          </cell>
          <cell r="J5" t="str">
            <v>Ls</v>
          </cell>
        </row>
        <row r="6">
          <cell r="B6" t="str">
            <v>analisa2</v>
          </cell>
          <cell r="E6" t="str">
            <v>Mobilisasi dan demobilisasi alat (2 unit) termasuk setting grout plan dan manuver alat</v>
          </cell>
          <cell r="J6" t="str">
            <v>Ls</v>
          </cell>
        </row>
        <row r="7">
          <cell r="B7" t="str">
            <v>analisa3</v>
          </cell>
          <cell r="E7" t="str">
            <v>Pemboran non coring kedalaman 0 - 10</v>
          </cell>
          <cell r="J7" t="str">
            <v>m'</v>
          </cell>
        </row>
        <row r="8">
          <cell r="B8" t="str">
            <v>analisa4</v>
          </cell>
          <cell r="E8" t="str">
            <v>Pemboran non coring kedalaman 10 - 20</v>
          </cell>
          <cell r="J8" t="str">
            <v>m'</v>
          </cell>
        </row>
        <row r="9">
          <cell r="B9" t="str">
            <v>analisa5</v>
          </cell>
          <cell r="E9" t="str">
            <v>Pemboran non coring kedalaman 20 - 30</v>
          </cell>
          <cell r="J9" t="str">
            <v>m'</v>
          </cell>
        </row>
        <row r="10">
          <cell r="B10" t="str">
            <v>analisa6</v>
          </cell>
          <cell r="E10" t="str">
            <v>Pemboran non coring kedalaman 30 - 50</v>
          </cell>
          <cell r="J10" t="str">
            <v>m'</v>
          </cell>
        </row>
        <row r="11">
          <cell r="B11" t="str">
            <v>analisa7</v>
          </cell>
          <cell r="E11" t="str">
            <v>Pemboran coring kedalaman 0 - 10</v>
          </cell>
          <cell r="J11" t="str">
            <v>m'</v>
          </cell>
        </row>
        <row r="12">
          <cell r="B12" t="str">
            <v>analisa8</v>
          </cell>
          <cell r="E12" t="str">
            <v>Pemboran coring kedalaman 10 - 20</v>
          </cell>
          <cell r="J12" t="str">
            <v>m'</v>
          </cell>
        </row>
        <row r="13">
          <cell r="B13" t="str">
            <v>analisa9</v>
          </cell>
          <cell r="E13" t="str">
            <v>Pemboran coring kedalaman 20 - 30</v>
          </cell>
          <cell r="J13" t="str">
            <v>m'</v>
          </cell>
        </row>
        <row r="14">
          <cell r="B14" t="str">
            <v>analisa10</v>
          </cell>
          <cell r="E14" t="str">
            <v>Pemboran coring kedalaman 30 - 50</v>
          </cell>
          <cell r="J14" t="str">
            <v>m'</v>
          </cell>
        </row>
        <row r="15">
          <cell r="B15" t="str">
            <v>analisa10a</v>
          </cell>
          <cell r="E15" t="str">
            <v>Material grouting</v>
          </cell>
          <cell r="J15" t="str">
            <v>ton</v>
          </cell>
        </row>
        <row r="16">
          <cell r="B16" t="str">
            <v>analisa10b</v>
          </cell>
          <cell r="E16" t="str">
            <v>Operational Grouting</v>
          </cell>
          <cell r="J16" t="str">
            <v>ton</v>
          </cell>
        </row>
        <row r="17">
          <cell r="B17" t="str">
            <v>analisa11</v>
          </cell>
          <cell r="E17" t="str">
            <v>Galian Tanah Biasa</v>
          </cell>
          <cell r="J17" t="str">
            <v>m3</v>
          </cell>
        </row>
        <row r="18">
          <cell r="B18" t="str">
            <v>analisa12</v>
          </cell>
          <cell r="E18" t="str">
            <v>Galian Batu Lapuk</v>
          </cell>
          <cell r="J18" t="str">
            <v>m3</v>
          </cell>
        </row>
        <row r="19">
          <cell r="B19" t="str">
            <v>analisa13</v>
          </cell>
          <cell r="E19" t="str">
            <v>Galian Tanah Berbatu</v>
          </cell>
          <cell r="J19" t="str">
            <v>m3</v>
          </cell>
        </row>
        <row r="20">
          <cell r="B20" t="str">
            <v>analisa13a</v>
          </cell>
          <cell r="E20" t="str">
            <v>Galian boulder, diameter &gt; 1m</v>
          </cell>
          <cell r="J20" t="str">
            <v>m3</v>
          </cell>
        </row>
        <row r="21">
          <cell r="B21" t="str">
            <v>analisa14</v>
          </cell>
          <cell r="E21" t="str">
            <v>Timbunan tanah dipadatkan</v>
          </cell>
          <cell r="J21" t="str">
            <v>m3</v>
          </cell>
        </row>
        <row r="22">
          <cell r="B22" t="str">
            <v>analisa14a</v>
          </cell>
          <cell r="E22" t="str">
            <v>Timbunan tanah kembali yang dipadatkan (Material random tanah)</v>
          </cell>
          <cell r="J22" t="str">
            <v>m3</v>
          </cell>
        </row>
        <row r="23">
          <cell r="B23" t="str">
            <v>analisa15</v>
          </cell>
          <cell r="E23" t="str">
            <v>Pasangan Batu</v>
          </cell>
          <cell r="J23" t="str">
            <v>m3</v>
          </cell>
        </row>
        <row r="24">
          <cell r="B24" t="str">
            <v>analisa16</v>
          </cell>
          <cell r="E24" t="str">
            <v>Siaran</v>
          </cell>
          <cell r="J24" t="str">
            <v>m2</v>
          </cell>
        </row>
        <row r="25">
          <cell r="B25" t="str">
            <v>analisa17</v>
          </cell>
          <cell r="E25" t="str">
            <v>Plesteran</v>
          </cell>
          <cell r="J25" t="str">
            <v>m2</v>
          </cell>
        </row>
        <row r="26">
          <cell r="B26" t="str">
            <v>analisa33</v>
          </cell>
          <cell r="E26" t="str">
            <v>Sub-Base Coarse (Klas B)</v>
          </cell>
          <cell r="J26" t="str">
            <v>m3</v>
          </cell>
        </row>
        <row r="27">
          <cell r="B27" t="str">
            <v>analisa34</v>
          </cell>
          <cell r="E27" t="str">
            <v>Base Coarse (Klas A)</v>
          </cell>
          <cell r="J27" t="str">
            <v>m3</v>
          </cell>
        </row>
        <row r="28">
          <cell r="B28" t="str">
            <v>analisa31</v>
          </cell>
          <cell r="E28" t="str">
            <v>Beton K-225</v>
          </cell>
          <cell r="J28" t="str">
            <v>m3</v>
          </cell>
        </row>
        <row r="29">
          <cell r="B29" t="str">
            <v>analisa30</v>
          </cell>
          <cell r="E29" t="str">
            <v>Lantai Kerja (K-225)</v>
          </cell>
          <cell r="J29" t="str">
            <v>m3</v>
          </cell>
        </row>
        <row r="30">
          <cell r="B30" t="str">
            <v>analisa17b</v>
          </cell>
          <cell r="E30" t="str">
            <v>Timbunan Inti (Zone 1)</v>
          </cell>
          <cell r="J30" t="str">
            <v>m3</v>
          </cell>
        </row>
        <row r="31">
          <cell r="B31" t="str">
            <v>analisa17c</v>
          </cell>
          <cell r="E31" t="str">
            <v>Timbunan Filter Halus (Zone 2)</v>
          </cell>
          <cell r="J31" t="str">
            <v>m3</v>
          </cell>
        </row>
        <row r="32">
          <cell r="B32" t="str">
            <v>analisa17d</v>
          </cell>
          <cell r="E32" t="str">
            <v>Timbunan Filter Kasar (Zone 3)</v>
          </cell>
          <cell r="J32" t="str">
            <v>m3</v>
          </cell>
        </row>
        <row r="33">
          <cell r="B33" t="str">
            <v>analisa17e</v>
          </cell>
          <cell r="E33" t="str">
            <v>Timbunan Random Tanah (Zone 4)</v>
          </cell>
          <cell r="J33" t="str">
            <v>m3</v>
          </cell>
        </row>
        <row r="34">
          <cell r="B34" t="str">
            <v>analisa17f</v>
          </cell>
          <cell r="E34" t="str">
            <v>Timbunan Random Batu Segar (Zone 5), material dari Quarry (peledakan)</v>
          </cell>
          <cell r="J34" t="str">
            <v>m3</v>
          </cell>
        </row>
        <row r="35">
          <cell r="B35" t="str">
            <v>analisa18</v>
          </cell>
          <cell r="E35" t="str">
            <v>Timbunan Rip Rap,material dari quarry (peledakan)</v>
          </cell>
          <cell r="J35" t="str">
            <v>m3</v>
          </cell>
        </row>
        <row r="36">
          <cell r="B36" t="str">
            <v>analisa19</v>
          </cell>
          <cell r="E36" t="str">
            <v>Beton K-175  ( trotoar )</v>
          </cell>
          <cell r="J36" t="str">
            <v>m3</v>
          </cell>
        </row>
        <row r="37">
          <cell r="B37" t="str">
            <v>analisa20</v>
          </cell>
          <cell r="E37" t="str">
            <v xml:space="preserve">Bekisting </v>
          </cell>
          <cell r="J37" t="str">
            <v>m2</v>
          </cell>
        </row>
        <row r="38">
          <cell r="B38" t="str">
            <v>analisa21</v>
          </cell>
          <cell r="E38" t="str">
            <v>Perancah</v>
          </cell>
          <cell r="J38" t="str">
            <v>m3</v>
          </cell>
        </row>
        <row r="39">
          <cell r="B39" t="str">
            <v>analisa22</v>
          </cell>
          <cell r="E39" t="str">
            <v>Baja Tulangan</v>
          </cell>
          <cell r="J39" t="str">
            <v>ton</v>
          </cell>
        </row>
        <row r="40">
          <cell r="B40" t="str">
            <v>analisa23</v>
          </cell>
          <cell r="E40" t="str">
            <v>Bangunan Pengelak Sementara</v>
          </cell>
          <cell r="J40" t="str">
            <v>Ls</v>
          </cell>
        </row>
        <row r="41">
          <cell r="B41" t="str">
            <v>analisa23a</v>
          </cell>
          <cell r="E41" t="str">
            <v>Dewatering untuk pekerjaan conduit pengelak</v>
          </cell>
          <cell r="J41" t="str">
            <v>jam</v>
          </cell>
        </row>
        <row r="42">
          <cell r="B42" t="str">
            <v>analisa23b</v>
          </cell>
          <cell r="E42" t="str">
            <v>Dewatering pada pekerjaan bendungan utama</v>
          </cell>
          <cell r="J42" t="str">
            <v>jam</v>
          </cell>
        </row>
        <row r="43">
          <cell r="B43" t="str">
            <v>analisa23c</v>
          </cell>
          <cell r="E43" t="str">
            <v>Dewatering pada pekerjaan cofferdam</v>
          </cell>
          <cell r="J43" t="str">
            <v>jam</v>
          </cell>
        </row>
        <row r="44">
          <cell r="B44" t="str">
            <v>analisa23d</v>
          </cell>
          <cell r="E44" t="str">
            <v>Dewatering pada pekerjaan pelimpah</v>
          </cell>
          <cell r="J44" t="str">
            <v>jam</v>
          </cell>
        </row>
        <row r="45">
          <cell r="B45" t="str">
            <v>analisa23e</v>
          </cell>
          <cell r="E45" t="str">
            <v>Dewatering pada pekerjaan power house</v>
          </cell>
          <cell r="J45" t="str">
            <v>jam</v>
          </cell>
        </row>
        <row r="46">
          <cell r="B46" t="str">
            <v>analisa24</v>
          </cell>
          <cell r="E46" t="str">
            <v>Water Stop D=320 mm</v>
          </cell>
          <cell r="J46" t="str">
            <v>m</v>
          </cell>
        </row>
        <row r="47">
          <cell r="B47" t="str">
            <v>analisa25</v>
          </cell>
          <cell r="E47" t="str">
            <v>Drain Hole, PVC 2" L=3m</v>
          </cell>
          <cell r="J47" t="str">
            <v>set</v>
          </cell>
        </row>
        <row r="48">
          <cell r="B48" t="str">
            <v>analisa25a</v>
          </cell>
          <cell r="E48" t="str">
            <v>Pipa Drainasi PVC Dia.4" (100mm )</v>
          </cell>
          <cell r="J48" t="str">
            <v>set</v>
          </cell>
        </row>
        <row r="49">
          <cell r="B49" t="str">
            <v>analisa26</v>
          </cell>
          <cell r="E49" t="str">
            <v>Joint Sealant</v>
          </cell>
          <cell r="J49" t="str">
            <v>m2</v>
          </cell>
        </row>
        <row r="50">
          <cell r="B50" t="str">
            <v>analisa26a</v>
          </cell>
          <cell r="E50" t="str">
            <v>Joint Filler</v>
          </cell>
          <cell r="J50" t="str">
            <v>m'</v>
          </cell>
        </row>
        <row r="51">
          <cell r="B51" t="str">
            <v>analisa27</v>
          </cell>
          <cell r="E51" t="str">
            <v>Pengecoran (fc' = 20 Mpa)</v>
          </cell>
          <cell r="J51" t="str">
            <v>m3</v>
          </cell>
        </row>
        <row r="52">
          <cell r="B52" t="str">
            <v>analisa28</v>
          </cell>
          <cell r="E52" t="str">
            <v>Pembersihan (Clearing)/Tebes Tebang dan Cabut Tunggul</v>
          </cell>
          <cell r="J52" t="str">
            <v>m2</v>
          </cell>
        </row>
        <row r="53">
          <cell r="B53" t="str">
            <v>analisa29</v>
          </cell>
          <cell r="E53" t="str">
            <v>Pengupasan /Stripping</v>
          </cell>
          <cell r="J53" t="str">
            <v>m2</v>
          </cell>
        </row>
        <row r="54">
          <cell r="B54" t="str">
            <v>analisa32</v>
          </cell>
          <cell r="E54" t="str">
            <v>Pengecoran (fc' = 30 Mpa)</v>
          </cell>
          <cell r="J54" t="str">
            <v>m2</v>
          </cell>
        </row>
        <row r="55">
          <cell r="B55" t="str">
            <v>analisa35</v>
          </cell>
          <cell r="E55" t="str">
            <v>Lapisan Perkerasan (Aspal)</v>
          </cell>
          <cell r="J55" t="str">
            <v>m2</v>
          </cell>
        </row>
        <row r="56">
          <cell r="B56" t="str">
            <v>analisa36</v>
          </cell>
          <cell r="E56" t="str">
            <v>Secondary concrete and chipping</v>
          </cell>
          <cell r="J56" t="str">
            <v>m2</v>
          </cell>
        </row>
        <row r="57">
          <cell r="B57" t="str">
            <v>analisa37</v>
          </cell>
          <cell r="E57" t="str">
            <v>Over head travel crane (OHTC) cap 5 ton</v>
          </cell>
          <cell r="J57" t="str">
            <v>set</v>
          </cell>
        </row>
        <row r="58">
          <cell r="B58" t="str">
            <v>analisa38</v>
          </cell>
          <cell r="E58" t="str">
            <v>Pekerjaan atap baja</v>
          </cell>
          <cell r="J58" t="str">
            <v>m2</v>
          </cell>
        </row>
        <row r="59">
          <cell r="B59" t="str">
            <v>analisa39</v>
          </cell>
          <cell r="E59" t="str">
            <v>Pintu rolling door</v>
          </cell>
          <cell r="J59" t="str">
            <v>m2</v>
          </cell>
        </row>
        <row r="60">
          <cell r="B60" t="str">
            <v>analisa40</v>
          </cell>
          <cell r="E60" t="str">
            <v>Elastomeric Bearing Pad</v>
          </cell>
          <cell r="J60" t="str">
            <v>bh</v>
          </cell>
        </row>
        <row r="61">
          <cell r="B61" t="str">
            <v>analisa41</v>
          </cell>
          <cell r="E61" t="str">
            <v>Bulk Head Gate (3,2 x 5,5) , termasuk control panel dan operasional motor listrik</v>
          </cell>
          <cell r="J61" t="str">
            <v>Set</v>
          </cell>
        </row>
        <row r="62">
          <cell r="B62" t="str">
            <v>analisa42</v>
          </cell>
          <cell r="E62" t="str">
            <v>Bulk Head Gate (3 x 5,5) , termasuk control panel dan operasional motor listrik</v>
          </cell>
          <cell r="J62" t="str">
            <v>Set</v>
          </cell>
        </row>
        <row r="63">
          <cell r="B63" t="str">
            <v>analisa43</v>
          </cell>
          <cell r="E63" t="str">
            <v>Saringan Sampah Pengambilan (0,75 m x 3,00 m x 2buah)</v>
          </cell>
          <cell r="J63" t="str">
            <v>Set</v>
          </cell>
        </row>
        <row r="64">
          <cell r="B64" t="str">
            <v>analisa44</v>
          </cell>
          <cell r="E64" t="str">
            <v>Logboom</v>
          </cell>
          <cell r="J64" t="str">
            <v>m'</v>
          </cell>
        </row>
        <row r="65">
          <cell r="B65" t="str">
            <v>analisa45</v>
          </cell>
          <cell r="E65" t="str">
            <v>Penstock open + suku cadang dia 1,2m</v>
          </cell>
          <cell r="J65" t="str">
            <v>m'</v>
          </cell>
        </row>
        <row r="66">
          <cell r="B66" t="str">
            <v>analisa46</v>
          </cell>
          <cell r="E66" t="str">
            <v>Penstock burried + suku cadang dia 1,2m</v>
          </cell>
          <cell r="J66" t="str">
            <v>m'</v>
          </cell>
        </row>
        <row r="67">
          <cell r="B67" t="str">
            <v>analisa47</v>
          </cell>
          <cell r="E67" t="str">
            <v>Penstock diameter 0,8 m</v>
          </cell>
          <cell r="J67" t="str">
            <v>m'</v>
          </cell>
        </row>
        <row r="68">
          <cell r="B68" t="str">
            <v>analisa48</v>
          </cell>
          <cell r="E68" t="str">
            <v>Bifurcation (dari dia 1,2 m ke dia 2 x 0,80 m)</v>
          </cell>
          <cell r="J68" t="str">
            <v>Set</v>
          </cell>
        </row>
        <row r="69">
          <cell r="B69" t="str">
            <v>analisa49</v>
          </cell>
          <cell r="E69" t="str">
            <v>Bifurcation (dari dia 1,2 m ke dia 2 x 0,80 m)</v>
          </cell>
          <cell r="J69" t="str">
            <v>Set</v>
          </cell>
        </row>
        <row r="70">
          <cell r="B70" t="str">
            <v>analisa50</v>
          </cell>
          <cell r="E70" t="str">
            <v>Hollow Jet Valve dia 120 cm + suku cadang + control panel</v>
          </cell>
          <cell r="J70" t="str">
            <v>Set</v>
          </cell>
        </row>
        <row r="71">
          <cell r="B71" t="str">
            <v>analisa51</v>
          </cell>
          <cell r="E71" t="str">
            <v>Guarde gate diameter 1,2m +control panel</v>
          </cell>
          <cell r="J71" t="str">
            <v>Set</v>
          </cell>
        </row>
        <row r="72">
          <cell r="B72" t="str">
            <v>analisa52</v>
          </cell>
          <cell r="E72" t="str">
            <v>Water supply valve dia 0,40 m</v>
          </cell>
          <cell r="J72" t="str">
            <v>Set</v>
          </cell>
        </row>
        <row r="73">
          <cell r="B73" t="str">
            <v>analisa53</v>
          </cell>
          <cell r="E73" t="str">
            <v>Butterfly valve dia 0,80 m</v>
          </cell>
          <cell r="J73" t="str">
            <v>Set</v>
          </cell>
        </row>
        <row r="74">
          <cell r="B74" t="str">
            <v>analisa54</v>
          </cell>
          <cell r="E74" t="str">
            <v>Tail Race Gate + suku cadang</v>
          </cell>
          <cell r="J74" t="str">
            <v>Set</v>
          </cell>
        </row>
        <row r="75">
          <cell r="B75" t="str">
            <v>analisa55</v>
          </cell>
          <cell r="E75" t="str">
            <v>Draft Tube Gate ( 2 set)</v>
          </cell>
          <cell r="J75" t="str">
            <v>Set</v>
          </cell>
        </row>
        <row r="76">
          <cell r="B76" t="str">
            <v>analisa56</v>
          </cell>
          <cell r="E76" t="str">
            <v>Pipa baja (burned) t=10mm,diameter 40cm</v>
          </cell>
          <cell r="J76" t="str">
            <v>m'</v>
          </cell>
        </row>
        <row r="77">
          <cell r="B77" t="str">
            <v>analisa57</v>
          </cell>
          <cell r="E77" t="str">
            <v>Valve dia 40</v>
          </cell>
          <cell r="J77" t="str">
            <v>Buah</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duk"/>
      <sheetName val="Penawaran"/>
      <sheetName val="Rekapitulasi"/>
      <sheetName val="Kuantitas &amp; Harga"/>
      <sheetName val="Anl. Mobilisasi"/>
      <sheetName val="A n a l i s a"/>
      <sheetName val="Anl.Tek.HSP"/>
      <sheetName val="Harga Satuan"/>
      <sheetName val="Jadwal Pelaksanaan"/>
      <sheetName val="Material On Site"/>
      <sheetName val="Pemecah Batu"/>
      <sheetName val="Pencampur Aspal"/>
      <sheetName val="Mata Utama"/>
      <sheetName val="Dftr Alat"/>
      <sheetName val="Dftr Personil"/>
      <sheetName val="Subkontrak"/>
      <sheetName val="Jadwal Alat"/>
      <sheetName val="Dftr Lmp Pnwr"/>
    </sheetNames>
    <sheetDataSet>
      <sheetData sheetId="0"/>
      <sheetData sheetId="1" refreshError="1"/>
      <sheetData sheetId="2"/>
      <sheetData sheetId="3">
        <row r="1">
          <cell r="A1" t="str">
            <v>DAFTAR KUANTITAS DAN HARGA</v>
          </cell>
        </row>
        <row r="45">
          <cell r="I45">
            <v>0</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Lampiran 2a"/>
      <sheetName val="Lampiran 2b"/>
      <sheetName val="Lmpr 2 C"/>
      <sheetName val="Lampiran 3"/>
      <sheetName val="Lmpr 6a"/>
      <sheetName val="Lmpr 6b"/>
      <sheetName val="Lampr 7"/>
      <sheetName val="Lmpr 8"/>
      <sheetName val="Lmpr 9"/>
      <sheetName val="Lamp 10"/>
      <sheetName val="Daftar Kebutuhan peralatan"/>
      <sheetName val="Peta Quarry"/>
      <sheetName val="Lalu Lintas"/>
      <sheetName val="Jembatan Sementara"/>
      <sheetName val="Informasi"/>
      <sheetName val="Rekap"/>
      <sheetName val="BOQ"/>
      <sheetName val="Mobilisasi"/>
      <sheetName val="D3"/>
      <sheetName val="D4"/>
      <sheetName val="D6"/>
      <sheetName val="D7(2)"/>
      <sheetName val="D8(1)"/>
      <sheetName val="4-Basic Price"/>
      <sheetName val="4-Analisa Quarry"/>
      <sheetName val="5-ALAT(1)"/>
      <sheetName val="Agg Halus &amp; Kasar"/>
      <sheetName val="Agg A"/>
      <sheetName val="Agg B"/>
      <sheetName val="Agg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AR"/>
      <sheetName val="ALAT"/>
      <sheetName val="ANA-K"/>
      <sheetName val="ANA-BM"/>
      <sheetName val="ANA-KT"/>
      <sheetName val="ANA-KT2"/>
      <sheetName val="jalan"/>
      <sheetName val="jembatan"/>
      <sheetName val="REKAP"/>
      <sheetName val="Sheet1"/>
    </sheetNames>
    <sheetDataSet>
      <sheetData sheetId="0">
        <row r="11">
          <cell r="A11">
            <v>101</v>
          </cell>
          <cell r="B11">
            <v>1</v>
          </cell>
          <cell r="C11" t="str">
            <v>Mandor</v>
          </cell>
          <cell r="D11" t="str">
            <v>L.061</v>
          </cell>
          <cell r="E11" t="str">
            <v>Hari</v>
          </cell>
          <cell r="F11">
            <v>22000</v>
          </cell>
        </row>
        <row r="12">
          <cell r="A12">
            <v>102</v>
          </cell>
          <cell r="B12">
            <v>2</v>
          </cell>
          <cell r="C12" t="str">
            <v>Mekanik Terlatih</v>
          </cell>
          <cell r="D12" t="str">
            <v>L.071</v>
          </cell>
          <cell r="E12" t="str">
            <v>Hari</v>
          </cell>
          <cell r="F12">
            <v>23000</v>
          </cell>
        </row>
        <row r="13">
          <cell r="A13">
            <v>103</v>
          </cell>
          <cell r="B13">
            <v>3</v>
          </cell>
          <cell r="C13" t="str">
            <v>Kepala Tukang</v>
          </cell>
          <cell r="D13" t="str">
            <v>L.073</v>
          </cell>
          <cell r="E13" t="str">
            <v>Hari</v>
          </cell>
          <cell r="F13">
            <v>23000</v>
          </cell>
        </row>
        <row r="14">
          <cell r="A14">
            <v>104</v>
          </cell>
          <cell r="B14">
            <v>4</v>
          </cell>
          <cell r="C14" t="str">
            <v>Tukang</v>
          </cell>
          <cell r="D14" t="str">
            <v>L.079</v>
          </cell>
          <cell r="E14" t="str">
            <v>Hari</v>
          </cell>
          <cell r="F14">
            <v>22000</v>
          </cell>
        </row>
        <row r="15">
          <cell r="A15">
            <v>105</v>
          </cell>
          <cell r="B15">
            <v>5</v>
          </cell>
          <cell r="C15" t="str">
            <v>Operator Terlatih</v>
          </cell>
          <cell r="D15" t="str">
            <v>L.081</v>
          </cell>
          <cell r="E15" t="str">
            <v>Hari</v>
          </cell>
          <cell r="F15">
            <v>22000</v>
          </cell>
        </row>
        <row r="16">
          <cell r="A16">
            <v>106</v>
          </cell>
          <cell r="B16">
            <v>6</v>
          </cell>
          <cell r="C16" t="str">
            <v>Operator Semi Terlatih</v>
          </cell>
          <cell r="D16" t="str">
            <v>L.082</v>
          </cell>
          <cell r="E16" t="str">
            <v>Hari</v>
          </cell>
          <cell r="F16">
            <v>19500</v>
          </cell>
        </row>
        <row r="17">
          <cell r="A17">
            <v>107</v>
          </cell>
          <cell r="B17">
            <v>7</v>
          </cell>
          <cell r="C17" t="str">
            <v>Pembantu Operator</v>
          </cell>
          <cell r="D17" t="str">
            <v>L.083</v>
          </cell>
          <cell r="E17" t="str">
            <v>Hari</v>
          </cell>
          <cell r="F17">
            <v>17000</v>
          </cell>
        </row>
        <row r="18">
          <cell r="A18">
            <v>108</v>
          </cell>
          <cell r="B18">
            <v>8</v>
          </cell>
          <cell r="C18" t="str">
            <v>Sopir</v>
          </cell>
          <cell r="D18" t="str">
            <v>L.091</v>
          </cell>
          <cell r="E18" t="str">
            <v>Hari</v>
          </cell>
          <cell r="F18">
            <v>22000</v>
          </cell>
        </row>
        <row r="19">
          <cell r="A19">
            <v>109</v>
          </cell>
          <cell r="B19">
            <v>9</v>
          </cell>
          <cell r="C19" t="str">
            <v>Sopir Angkut Orang</v>
          </cell>
          <cell r="D19" t="str">
            <v>L.092</v>
          </cell>
          <cell r="E19" t="str">
            <v>Hari</v>
          </cell>
          <cell r="F19">
            <v>22000</v>
          </cell>
        </row>
        <row r="20">
          <cell r="A20">
            <v>110</v>
          </cell>
          <cell r="B20">
            <v>10</v>
          </cell>
          <cell r="C20" t="str">
            <v>Buruh Tak Terlatih</v>
          </cell>
          <cell r="D20" t="str">
            <v>L.101</v>
          </cell>
          <cell r="E20" t="str">
            <v>Hari</v>
          </cell>
          <cell r="F20">
            <v>15500</v>
          </cell>
        </row>
        <row r="21">
          <cell r="A21">
            <v>111</v>
          </cell>
          <cell r="B21">
            <v>11</v>
          </cell>
          <cell r="C21" t="str">
            <v>Buruh Semi Terlatih</v>
          </cell>
          <cell r="D21" t="str">
            <v>L.103</v>
          </cell>
          <cell r="E21" t="str">
            <v>Hari</v>
          </cell>
          <cell r="F21">
            <v>16500</v>
          </cell>
        </row>
        <row r="22">
          <cell r="A22">
            <v>112</v>
          </cell>
          <cell r="B22">
            <v>12</v>
          </cell>
          <cell r="C22" t="str">
            <v>Buruh Terlatih</v>
          </cell>
          <cell r="D22" t="str">
            <v>L.106</v>
          </cell>
          <cell r="E22" t="str">
            <v>Hari</v>
          </cell>
          <cell r="F22">
            <v>17500</v>
          </cell>
        </row>
        <row r="23">
          <cell r="F23">
            <v>0</v>
          </cell>
        </row>
        <row r="24">
          <cell r="B24" t="str">
            <v>II.</v>
          </cell>
          <cell r="C24" t="str">
            <v>BAHAN / MATERIAL</v>
          </cell>
          <cell r="F24">
            <v>0</v>
          </cell>
        </row>
        <row r="25">
          <cell r="F25">
            <v>0</v>
          </cell>
        </row>
        <row r="26">
          <cell r="A26">
            <v>201</v>
          </cell>
          <cell r="B26">
            <v>1</v>
          </cell>
          <cell r="C26" t="str">
            <v>Batu Quary/ Gunung ( Batu Belah )</v>
          </cell>
          <cell r="D26" t="str">
            <v>M.010</v>
          </cell>
          <cell r="E26" t="str">
            <v>M3</v>
          </cell>
          <cell r="F26">
            <v>79572</v>
          </cell>
        </row>
        <row r="27">
          <cell r="A27">
            <v>202</v>
          </cell>
          <cell r="B27">
            <v>2</v>
          </cell>
          <cell r="C27" t="str">
            <v>Batu Kali bulat</v>
          </cell>
          <cell r="D27" t="str">
            <v>M.013</v>
          </cell>
          <cell r="E27" t="str">
            <v>M3</v>
          </cell>
          <cell r="F27">
            <v>79572</v>
          </cell>
        </row>
        <row r="28">
          <cell r="A28">
            <v>203</v>
          </cell>
          <cell r="B28">
            <v>3</v>
          </cell>
          <cell r="C28" t="str">
            <v>Batu Belah 15-20 cm</v>
          </cell>
          <cell r="D28" t="str">
            <v>M.020</v>
          </cell>
          <cell r="E28" t="str">
            <v>M3</v>
          </cell>
          <cell r="F28">
            <v>86469</v>
          </cell>
        </row>
        <row r="29">
          <cell r="A29">
            <v>204</v>
          </cell>
          <cell r="B29">
            <v>4</v>
          </cell>
          <cell r="C29" t="str">
            <v>Batu belah 7-10 cm</v>
          </cell>
          <cell r="D29" t="str">
            <v>M.021</v>
          </cell>
          <cell r="E29" t="str">
            <v>M3</v>
          </cell>
          <cell r="F29">
            <v>89010</v>
          </cell>
        </row>
        <row r="30">
          <cell r="A30">
            <v>205</v>
          </cell>
          <cell r="B30">
            <v>5</v>
          </cell>
          <cell r="C30" t="str">
            <v>Batu Pecah 5-7 cm</v>
          </cell>
          <cell r="D30" t="str">
            <v>M.022</v>
          </cell>
          <cell r="E30" t="str">
            <v>M3</v>
          </cell>
          <cell r="F30">
            <v>85743</v>
          </cell>
        </row>
        <row r="31">
          <cell r="A31">
            <v>206</v>
          </cell>
          <cell r="B31">
            <v>6</v>
          </cell>
          <cell r="C31" t="str">
            <v xml:space="preserve">Batu Pecah 3-5 cm ( pecah mesin ) </v>
          </cell>
          <cell r="D31" t="str">
            <v>M.023</v>
          </cell>
          <cell r="E31" t="str">
            <v>M3</v>
          </cell>
          <cell r="F31">
            <v>92156</v>
          </cell>
        </row>
        <row r="32">
          <cell r="A32">
            <v>207</v>
          </cell>
          <cell r="B32">
            <v>7</v>
          </cell>
          <cell r="C32" t="str">
            <v>Batu Pecah 2-3 cm ( Pecah mesin )</v>
          </cell>
          <cell r="D32" t="str">
            <v>M.024</v>
          </cell>
          <cell r="E32" t="str">
            <v>M3</v>
          </cell>
          <cell r="F32">
            <v>106192.00000000001</v>
          </cell>
        </row>
        <row r="33">
          <cell r="A33">
            <v>208</v>
          </cell>
          <cell r="B33">
            <v>8</v>
          </cell>
          <cell r="C33" t="str">
            <v>Batu Pecah 1-2 cm ( pecah mesin )</v>
          </cell>
          <cell r="D33" t="str">
            <v>M.025</v>
          </cell>
          <cell r="E33" t="str">
            <v>M3</v>
          </cell>
          <cell r="F33">
            <v>120228.00000000001</v>
          </cell>
        </row>
        <row r="34">
          <cell r="A34">
            <v>209</v>
          </cell>
          <cell r="B34">
            <v>9</v>
          </cell>
          <cell r="C34" t="str">
            <v>Batu Pecah 0,5-1 cm ( pecah mesin )</v>
          </cell>
          <cell r="D34" t="str">
            <v>M.026</v>
          </cell>
          <cell r="E34" t="str">
            <v>M3</v>
          </cell>
          <cell r="F34">
            <v>141161</v>
          </cell>
        </row>
        <row r="35">
          <cell r="A35">
            <v>210</v>
          </cell>
          <cell r="B35">
            <v>10</v>
          </cell>
          <cell r="C35" t="str">
            <v>Gorong - gorong  Beton Dia 60 cm tak bertulang P=1 m</v>
          </cell>
          <cell r="D35" t="str">
            <v>M.031</v>
          </cell>
          <cell r="E35" t="str">
            <v>m'</v>
          </cell>
          <cell r="F35">
            <v>76593</v>
          </cell>
        </row>
        <row r="36">
          <cell r="A36">
            <v>211</v>
          </cell>
          <cell r="B36">
            <v>11</v>
          </cell>
          <cell r="C36" t="str">
            <v>Gorong - gorong  Beton Dia 80 cm tak bertulang P=1 m</v>
          </cell>
          <cell r="D36" t="str">
            <v>M.033</v>
          </cell>
          <cell r="E36" t="str">
            <v>m'</v>
          </cell>
          <cell r="F36">
            <v>94864.000000000015</v>
          </cell>
        </row>
        <row r="37">
          <cell r="A37">
            <v>212</v>
          </cell>
          <cell r="B37">
            <v>12</v>
          </cell>
          <cell r="C37" t="str">
            <v>Gorong - gorong  Beton Dia 100 cm tak bertulang P=0.5 m</v>
          </cell>
          <cell r="D37" t="str">
            <v>M.035</v>
          </cell>
          <cell r="E37" t="str">
            <v>m'</v>
          </cell>
          <cell r="F37">
            <v>112750.00000000001</v>
          </cell>
        </row>
        <row r="38">
          <cell r="A38">
            <v>213</v>
          </cell>
          <cell r="B38">
            <v>13</v>
          </cell>
          <cell r="C38" t="str">
            <v>Pasir Urug/timbun</v>
          </cell>
          <cell r="D38" t="str">
            <v>M.040</v>
          </cell>
          <cell r="E38" t="str">
            <v>M3</v>
          </cell>
          <cell r="F38">
            <v>52033.5</v>
          </cell>
        </row>
        <row r="39">
          <cell r="A39">
            <v>214</v>
          </cell>
          <cell r="B39">
            <v>14</v>
          </cell>
          <cell r="C39" t="str">
            <v>Pasir Beton</v>
          </cell>
          <cell r="D39" t="str">
            <v>M.041</v>
          </cell>
          <cell r="E39" t="str">
            <v>M3</v>
          </cell>
          <cell r="F39">
            <v>62610.000000000007</v>
          </cell>
        </row>
        <row r="40">
          <cell r="A40">
            <v>215</v>
          </cell>
          <cell r="B40">
            <v>15</v>
          </cell>
          <cell r="C40" t="str">
            <v>Pasir pasang</v>
          </cell>
          <cell r="D40" t="str">
            <v>M.041.a</v>
          </cell>
          <cell r="E40" t="str">
            <v>M3</v>
          </cell>
          <cell r="F40">
            <v>53700</v>
          </cell>
        </row>
        <row r="41">
          <cell r="A41">
            <v>216</v>
          </cell>
          <cell r="B41">
            <v>16</v>
          </cell>
          <cell r="C41" t="str">
            <v>Tanah padas</v>
          </cell>
          <cell r="D41" t="str">
            <v>MR.050</v>
          </cell>
          <cell r="E41" t="str">
            <v>M3</v>
          </cell>
          <cell r="F41">
            <v>43965</v>
          </cell>
        </row>
        <row r="42">
          <cell r="A42">
            <v>217</v>
          </cell>
          <cell r="B42">
            <v>17</v>
          </cell>
          <cell r="C42" t="str">
            <v>Aspal</v>
          </cell>
          <cell r="D42" t="str">
            <v>M.061</v>
          </cell>
          <cell r="E42" t="str">
            <v>Kg</v>
          </cell>
          <cell r="F42">
            <v>2860.0000000000005</v>
          </cell>
        </row>
        <row r="43">
          <cell r="A43">
            <v>218</v>
          </cell>
          <cell r="B43">
            <v>18</v>
          </cell>
          <cell r="C43" t="str">
            <v>Aspal Bitument ( Asbuton )</v>
          </cell>
          <cell r="D43" t="str">
            <v>M.062</v>
          </cell>
          <cell r="E43" t="str">
            <v>Ton</v>
          </cell>
          <cell r="F43">
            <v>2035000.0000000002</v>
          </cell>
        </row>
        <row r="44">
          <cell r="A44">
            <v>219</v>
          </cell>
          <cell r="B44">
            <v>19</v>
          </cell>
          <cell r="C44" t="str">
            <v>Minyak Flux</v>
          </cell>
          <cell r="D44" t="str">
            <v>M.063</v>
          </cell>
          <cell r="E44" t="str">
            <v>Lt</v>
          </cell>
          <cell r="F44">
            <v>2200</v>
          </cell>
        </row>
        <row r="45">
          <cell r="A45">
            <v>220</v>
          </cell>
          <cell r="B45">
            <v>20</v>
          </cell>
          <cell r="C45" t="str">
            <v>Minyak aspal / kerosene</v>
          </cell>
          <cell r="D45" t="str">
            <v>M.064</v>
          </cell>
          <cell r="E45" t="str">
            <v>Lt</v>
          </cell>
          <cell r="F45">
            <v>1650.0000000000002</v>
          </cell>
        </row>
        <row r="46">
          <cell r="A46">
            <v>221</v>
          </cell>
          <cell r="B46">
            <v>21</v>
          </cell>
          <cell r="C46" t="str">
            <v>Minyak Tanah</v>
          </cell>
          <cell r="D46" t="str">
            <v>M.065</v>
          </cell>
          <cell r="E46" t="str">
            <v>Lt</v>
          </cell>
          <cell r="F46">
            <v>1000</v>
          </cell>
        </row>
        <row r="47">
          <cell r="A47">
            <v>222</v>
          </cell>
          <cell r="B47">
            <v>22</v>
          </cell>
          <cell r="C47" t="str">
            <v>Kayu bakar</v>
          </cell>
          <cell r="D47" t="str">
            <v>M. 070</v>
          </cell>
          <cell r="E47" t="str">
            <v>M3</v>
          </cell>
          <cell r="F47">
            <v>58316.500000000007</v>
          </cell>
        </row>
        <row r="48">
          <cell r="A48">
            <v>223</v>
          </cell>
          <cell r="B48">
            <v>23</v>
          </cell>
          <cell r="C48" t="str">
            <v>Semen ( PC ) 50 kg</v>
          </cell>
          <cell r="D48" t="str">
            <v>M.080</v>
          </cell>
          <cell r="E48" t="str">
            <v>Zak</v>
          </cell>
          <cell r="F48">
            <v>33033</v>
          </cell>
        </row>
        <row r="49">
          <cell r="A49">
            <v>224</v>
          </cell>
          <cell r="B49">
            <v>24</v>
          </cell>
          <cell r="C49" t="str">
            <v>Kapur Pasang</v>
          </cell>
          <cell r="D49" t="str">
            <v>M.081</v>
          </cell>
          <cell r="E49" t="str">
            <v>M3</v>
          </cell>
          <cell r="F49">
            <v>100430.00000000001</v>
          </cell>
        </row>
        <row r="50">
          <cell r="A50">
            <v>225</v>
          </cell>
          <cell r="B50">
            <v>25</v>
          </cell>
          <cell r="C50" t="str">
            <v>Cat jembatan/cat besi</v>
          </cell>
          <cell r="D50" t="str">
            <v>M.090</v>
          </cell>
          <cell r="E50" t="str">
            <v>Kg</v>
          </cell>
          <cell r="F50">
            <v>35090</v>
          </cell>
        </row>
        <row r="51">
          <cell r="A51">
            <v>226</v>
          </cell>
          <cell r="B51">
            <v>26</v>
          </cell>
          <cell r="C51" t="str">
            <v>Kawat Bronjong</v>
          </cell>
          <cell r="D51" t="str">
            <v>M.162</v>
          </cell>
          <cell r="E51" t="str">
            <v>Kg</v>
          </cell>
          <cell r="F51">
            <v>8800</v>
          </cell>
        </row>
        <row r="52">
          <cell r="A52">
            <v>227</v>
          </cell>
          <cell r="B52">
            <v>27</v>
          </cell>
          <cell r="C52" t="str">
            <v>Baut baja</v>
          </cell>
          <cell r="D52" t="str">
            <v>M.163</v>
          </cell>
          <cell r="E52" t="str">
            <v>Kg</v>
          </cell>
          <cell r="F52">
            <v>8030.0000000000009</v>
          </cell>
        </row>
        <row r="53">
          <cell r="A53">
            <v>228</v>
          </cell>
          <cell r="B53">
            <v>28</v>
          </cell>
          <cell r="C53" t="str">
            <v>Besi Galvanis</v>
          </cell>
          <cell r="D53" t="str">
            <v>M.164</v>
          </cell>
          <cell r="E53" t="str">
            <v>Kg</v>
          </cell>
          <cell r="F53">
            <v>9020</v>
          </cell>
        </row>
        <row r="54">
          <cell r="A54">
            <v>229</v>
          </cell>
          <cell r="B54">
            <v>29</v>
          </cell>
          <cell r="C54" t="str">
            <v>Besi konstruksi/profil</v>
          </cell>
          <cell r="D54" t="str">
            <v>M.165</v>
          </cell>
          <cell r="E54" t="str">
            <v>Kg</v>
          </cell>
          <cell r="F54">
            <v>8250</v>
          </cell>
        </row>
        <row r="55">
          <cell r="A55">
            <v>230</v>
          </cell>
          <cell r="B55">
            <v>30</v>
          </cell>
          <cell r="C55" t="str">
            <v>Paku Jembatan</v>
          </cell>
          <cell r="D55" t="str">
            <v>M.166</v>
          </cell>
          <cell r="E55" t="str">
            <v>Kg</v>
          </cell>
          <cell r="F55">
            <v>7700.0000000000009</v>
          </cell>
        </row>
        <row r="56">
          <cell r="A56">
            <v>231</v>
          </cell>
          <cell r="B56">
            <v>31</v>
          </cell>
          <cell r="C56" t="str">
            <v>Besi tulangan Beton</v>
          </cell>
          <cell r="D56" t="str">
            <v>M.167</v>
          </cell>
          <cell r="E56" t="str">
            <v>Kg</v>
          </cell>
          <cell r="F56">
            <v>5610</v>
          </cell>
        </row>
        <row r="57">
          <cell r="A57">
            <v>232</v>
          </cell>
          <cell r="B57">
            <v>32</v>
          </cell>
          <cell r="C57" t="str">
            <v>Kawat baja</v>
          </cell>
          <cell r="D57" t="str">
            <v>M.168</v>
          </cell>
          <cell r="E57" t="str">
            <v>Kg</v>
          </cell>
          <cell r="F57">
            <v>7700.0000000000009</v>
          </cell>
        </row>
        <row r="58">
          <cell r="A58">
            <v>233</v>
          </cell>
          <cell r="B58">
            <v>33</v>
          </cell>
          <cell r="C58" t="str">
            <v>Alat bantu</v>
          </cell>
          <cell r="D58" t="str">
            <v>M.170</v>
          </cell>
          <cell r="E58" t="str">
            <v>Set</v>
          </cell>
          <cell r="F58">
            <v>27500.000000000004</v>
          </cell>
        </row>
        <row r="59">
          <cell r="A59" t="str">
            <v>234A</v>
          </cell>
          <cell r="B59">
            <v>34</v>
          </cell>
          <cell r="C59" t="str">
            <v>Bambu panjang 6 m</v>
          </cell>
          <cell r="D59" t="str">
            <v>M.171</v>
          </cell>
          <cell r="E59" t="str">
            <v>Btg</v>
          </cell>
          <cell r="F59">
            <v>9900</v>
          </cell>
        </row>
        <row r="60">
          <cell r="A60">
            <v>234</v>
          </cell>
          <cell r="B60">
            <v>35</v>
          </cell>
          <cell r="C60" t="str">
            <v>Kayu Perancah / cetakan</v>
          </cell>
          <cell r="D60" t="str">
            <v>M.180</v>
          </cell>
          <cell r="E60" t="str">
            <v>M3</v>
          </cell>
          <cell r="F60">
            <v>1320000</v>
          </cell>
        </row>
        <row r="61">
          <cell r="A61">
            <v>235</v>
          </cell>
          <cell r="B61">
            <v>36</v>
          </cell>
          <cell r="C61" t="str">
            <v>Minyak diesel ( solar )</v>
          </cell>
          <cell r="D61" t="str">
            <v>M.183</v>
          </cell>
          <cell r="E61" t="str">
            <v>Lt</v>
          </cell>
          <cell r="F61">
            <v>1550</v>
          </cell>
        </row>
        <row r="62">
          <cell r="A62">
            <v>236</v>
          </cell>
          <cell r="B62">
            <v>37</v>
          </cell>
          <cell r="C62" t="str">
            <v>Bensin</v>
          </cell>
          <cell r="D62" t="str">
            <v>M.184</v>
          </cell>
          <cell r="E62" t="str">
            <v>Lt</v>
          </cell>
          <cell r="F62">
            <v>1750</v>
          </cell>
        </row>
        <row r="63">
          <cell r="A63">
            <v>237</v>
          </cell>
          <cell r="B63">
            <v>38</v>
          </cell>
          <cell r="C63" t="str">
            <v>Minyak Pelumas</v>
          </cell>
          <cell r="D63" t="str">
            <v>M.185</v>
          </cell>
          <cell r="E63" t="str">
            <v>Lt</v>
          </cell>
          <cell r="F63">
            <v>23100.000000000004</v>
          </cell>
        </row>
        <row r="64">
          <cell r="A64">
            <v>238</v>
          </cell>
          <cell r="B64">
            <v>39</v>
          </cell>
          <cell r="C64" t="str">
            <v>Kerikil sungai royalti</v>
          </cell>
          <cell r="D64" t="str">
            <v>MR.012</v>
          </cell>
          <cell r="E64" t="str">
            <v>M3</v>
          </cell>
          <cell r="F64">
            <v>53150</v>
          </cell>
        </row>
        <row r="65">
          <cell r="A65">
            <v>239</v>
          </cell>
          <cell r="B65">
            <v>40</v>
          </cell>
          <cell r="C65" t="str">
            <v>Sirtu - Royalti</v>
          </cell>
          <cell r="D65" t="str">
            <v>MR.042</v>
          </cell>
          <cell r="E65" t="str">
            <v>M3</v>
          </cell>
          <cell r="F65">
            <v>53150</v>
          </cell>
        </row>
        <row r="66">
          <cell r="A66">
            <v>240</v>
          </cell>
          <cell r="B66">
            <v>41</v>
          </cell>
          <cell r="C66" t="str">
            <v>Kerikil sungai  disaring</v>
          </cell>
          <cell r="D66" t="str">
            <v>M 014</v>
          </cell>
          <cell r="E66" t="str">
            <v>M3</v>
          </cell>
          <cell r="F66">
            <v>61400.000000000007</v>
          </cell>
        </row>
        <row r="67">
          <cell r="A67">
            <v>241</v>
          </cell>
          <cell r="B67">
            <v>42</v>
          </cell>
          <cell r="C67" t="str">
            <v>Pipa Galvanish dia 4" @ 6 M</v>
          </cell>
          <cell r="D67" t="str">
            <v>ME.01</v>
          </cell>
          <cell r="E67" t="str">
            <v>BTG</v>
          </cell>
          <cell r="F67">
            <v>419971.2</v>
          </cell>
        </row>
        <row r="68">
          <cell r="A68" t="str">
            <v>241A</v>
          </cell>
          <cell r="B68">
            <v>43</v>
          </cell>
          <cell r="C68" t="str">
            <v>Pipa Galvanish dia 4"</v>
          </cell>
          <cell r="D68" t="str">
            <v>ME.01</v>
          </cell>
          <cell r="E68" t="str">
            <v>KG</v>
          </cell>
          <cell r="F68">
            <v>9020</v>
          </cell>
        </row>
        <row r="69">
          <cell r="A69">
            <v>242</v>
          </cell>
          <cell r="B69">
            <v>44</v>
          </cell>
          <cell r="C69" t="str">
            <v>Pipa Galvanish dia 2" @ 6 M</v>
          </cell>
          <cell r="D69" t="str">
            <v>ME.02</v>
          </cell>
          <cell r="E69" t="str">
            <v>BTG</v>
          </cell>
          <cell r="F69">
            <v>142335.6</v>
          </cell>
        </row>
        <row r="70">
          <cell r="A70" t="str">
            <v>242A</v>
          </cell>
          <cell r="B70">
            <v>45</v>
          </cell>
          <cell r="C70" t="str">
            <v>Pipa Galvanish dia 2"</v>
          </cell>
          <cell r="D70" t="str">
            <v>ME.02</v>
          </cell>
          <cell r="E70" t="str">
            <v>KG</v>
          </cell>
          <cell r="F70">
            <v>9020</v>
          </cell>
        </row>
        <row r="71">
          <cell r="A71">
            <v>243</v>
          </cell>
          <cell r="B71">
            <v>46</v>
          </cell>
          <cell r="C71" t="str">
            <v>Pelat Rambu</v>
          </cell>
          <cell r="D71" t="str">
            <v>ME.03</v>
          </cell>
          <cell r="E71" t="str">
            <v>BH</v>
          </cell>
          <cell r="F71">
            <v>165000</v>
          </cell>
        </row>
        <row r="72">
          <cell r="A72">
            <v>244</v>
          </cell>
          <cell r="B72">
            <v>47</v>
          </cell>
          <cell r="C72" t="str">
            <v>Marmer tebal 2 cm</v>
          </cell>
          <cell r="D72" t="str">
            <v>ME.04</v>
          </cell>
          <cell r="E72" t="str">
            <v>M2</v>
          </cell>
          <cell r="F72">
            <v>495000.00000000006</v>
          </cell>
        </row>
        <row r="73">
          <cell r="A73">
            <v>245</v>
          </cell>
          <cell r="B73">
            <v>48</v>
          </cell>
          <cell r="C73" t="str">
            <v>Elektroda</v>
          </cell>
          <cell r="D73" t="str">
            <v>ME.05</v>
          </cell>
          <cell r="E73" t="str">
            <v>KG</v>
          </cell>
          <cell r="F73">
            <v>61600.000000000007</v>
          </cell>
        </row>
        <row r="74">
          <cell r="A74">
            <v>246</v>
          </cell>
          <cell r="B74">
            <v>49</v>
          </cell>
          <cell r="C74" t="str">
            <v>Elastomeric Bearing Pads</v>
          </cell>
          <cell r="D74" t="str">
            <v>ME.06</v>
          </cell>
          <cell r="E74" t="str">
            <v>KG</v>
          </cell>
          <cell r="F74">
            <v>99000.000000000015</v>
          </cell>
        </row>
        <row r="79">
          <cell r="A79" t="str">
            <v>DAFTAR HARGA UPAH, BAHAN DAN BIAYA ALAT</v>
          </cell>
        </row>
        <row r="80">
          <cell r="A80" t="str">
            <v>KABUPATEN KEBUMEN</v>
          </cell>
        </row>
        <row r="81">
          <cell r="A81" t="str">
            <v>TAHUN ANGGARAN 2002</v>
          </cell>
        </row>
        <row r="83">
          <cell r="B83" t="str">
            <v>No.</v>
          </cell>
          <cell r="C83" t="str">
            <v>U R A I A N</v>
          </cell>
          <cell r="D83" t="str">
            <v>KODE</v>
          </cell>
          <cell r="E83" t="str">
            <v>SATUAN</v>
          </cell>
          <cell r="F83" t="str">
            <v>HARGA SATUAN</v>
          </cell>
        </row>
        <row r="84">
          <cell r="F84" t="str">
            <v>(Rp.)</v>
          </cell>
        </row>
        <row r="86">
          <cell r="B86" t="str">
            <v>III.</v>
          </cell>
          <cell r="C86" t="str">
            <v>BIAYA ALAT</v>
          </cell>
        </row>
        <row r="87">
          <cell r="F87" t="str">
            <v/>
          </cell>
        </row>
        <row r="88">
          <cell r="A88">
            <v>301</v>
          </cell>
          <cell r="B88">
            <v>1</v>
          </cell>
          <cell r="C88" t="str">
            <v>Buldozer 110 HP</v>
          </cell>
          <cell r="D88" t="str">
            <v>E.001</v>
          </cell>
          <cell r="E88" t="str">
            <v>Unit / jam</v>
          </cell>
          <cell r="F88">
            <v>173434.78400000001</v>
          </cell>
        </row>
        <row r="89">
          <cell r="A89">
            <v>302</v>
          </cell>
          <cell r="B89">
            <v>2</v>
          </cell>
          <cell r="C89" t="str">
            <v>Motor Grader 110 HP</v>
          </cell>
          <cell r="D89" t="str">
            <v>E.010</v>
          </cell>
          <cell r="E89" t="str">
            <v>Unit / jam</v>
          </cell>
          <cell r="F89">
            <v>207596.78399999999</v>
          </cell>
        </row>
        <row r="90">
          <cell r="A90">
            <v>303</v>
          </cell>
          <cell r="B90">
            <v>3</v>
          </cell>
          <cell r="C90" t="str">
            <v>Mesin Pemecah Batu  200 HP</v>
          </cell>
          <cell r="D90" t="str">
            <v>E.031</v>
          </cell>
          <cell r="E90" t="str">
            <v>Unit / jam</v>
          </cell>
          <cell r="F90">
            <v>210188.73599999998</v>
          </cell>
        </row>
        <row r="91">
          <cell r="A91">
            <v>304</v>
          </cell>
          <cell r="B91">
            <v>4</v>
          </cell>
          <cell r="C91" t="str">
            <v>Mesin penyaring 8 HP</v>
          </cell>
          <cell r="D91" t="str">
            <v>E.040</v>
          </cell>
          <cell r="E91" t="str">
            <v>Unit / jam</v>
          </cell>
          <cell r="F91">
            <v>71963.391999999993</v>
          </cell>
        </row>
        <row r="92">
          <cell r="A92">
            <v>305</v>
          </cell>
          <cell r="B92">
            <v>5</v>
          </cell>
          <cell r="C92" t="str">
            <v>Loader Wheeled 80 HP</v>
          </cell>
          <cell r="D92" t="str">
            <v>E.052</v>
          </cell>
          <cell r="E92" t="str">
            <v>Unit / jam</v>
          </cell>
          <cell r="F92">
            <v>111823.61600000001</v>
          </cell>
        </row>
        <row r="93">
          <cell r="A93">
            <v>306</v>
          </cell>
          <cell r="B93">
            <v>6</v>
          </cell>
          <cell r="C93" t="str">
            <v>Tractor Wheeled 60 HP</v>
          </cell>
          <cell r="D93" t="str">
            <v>E.053</v>
          </cell>
          <cell r="E93" t="str">
            <v>Unit / jam</v>
          </cell>
          <cell r="F93">
            <v>40781.567999999999</v>
          </cell>
        </row>
        <row r="94">
          <cell r="A94">
            <v>307</v>
          </cell>
          <cell r="B94">
            <v>7</v>
          </cell>
          <cell r="C94" t="str">
            <v>Mesin gilas 3 roda 6 - 8 Ton</v>
          </cell>
          <cell r="D94" t="str">
            <v>E.080</v>
          </cell>
          <cell r="E94" t="str">
            <v>Unit / jam</v>
          </cell>
          <cell r="F94">
            <v>58795.64</v>
          </cell>
        </row>
        <row r="95">
          <cell r="A95">
            <v>308</v>
          </cell>
          <cell r="B95">
            <v>8</v>
          </cell>
          <cell r="C95" t="str">
            <v>Tandem Roller 6 - 10 Ton 40 HP</v>
          </cell>
          <cell r="D95" t="str">
            <v>E.081</v>
          </cell>
          <cell r="E95" t="str">
            <v>Unit / jam</v>
          </cell>
          <cell r="F95">
            <v>64898.985599999993</v>
          </cell>
        </row>
        <row r="96">
          <cell r="A96">
            <v>309</v>
          </cell>
          <cell r="B96">
            <v>9</v>
          </cell>
          <cell r="C96" t="str">
            <v>Self Vibrator Roller 10 Ton 35 HP</v>
          </cell>
          <cell r="D96" t="str">
            <v>E.082</v>
          </cell>
          <cell r="E96" t="str">
            <v>Unit / jam</v>
          </cell>
          <cell r="F96">
            <v>74749.304000000004</v>
          </cell>
        </row>
        <row r="97">
          <cell r="A97">
            <v>310</v>
          </cell>
          <cell r="B97">
            <v>10</v>
          </cell>
          <cell r="C97" t="str">
            <v>Pneumatic Roller 8 - 15 ton 95 HP</v>
          </cell>
          <cell r="D97" t="str">
            <v>E.084</v>
          </cell>
          <cell r="E97" t="str">
            <v>Unit / jam</v>
          </cell>
          <cell r="F97">
            <v>100230.44</v>
          </cell>
        </row>
        <row r="98">
          <cell r="A98">
            <v>311</v>
          </cell>
          <cell r="B98">
            <v>11</v>
          </cell>
          <cell r="C98" t="str">
            <v xml:space="preserve">Vibrator Roller 1000 Kg </v>
          </cell>
          <cell r="D98" t="str">
            <v>E.087</v>
          </cell>
          <cell r="E98" t="str">
            <v>Unit / jam</v>
          </cell>
          <cell r="F98">
            <v>25865.088</v>
          </cell>
        </row>
        <row r="99">
          <cell r="A99">
            <v>312</v>
          </cell>
          <cell r="B99">
            <v>12</v>
          </cell>
          <cell r="C99" t="str">
            <v>Plate Vibrator Tamper 4 HP</v>
          </cell>
          <cell r="D99" t="str">
            <v>E.088</v>
          </cell>
          <cell r="E99" t="str">
            <v>Unit / jam</v>
          </cell>
          <cell r="F99">
            <v>6722.6559999999999</v>
          </cell>
        </row>
        <row r="100">
          <cell r="A100">
            <v>313</v>
          </cell>
          <cell r="B100">
            <v>13</v>
          </cell>
          <cell r="C100" t="str">
            <v>Concrete Vibrator 4 HP</v>
          </cell>
          <cell r="D100" t="str">
            <v>E.089</v>
          </cell>
          <cell r="E100" t="str">
            <v>Unit / jam</v>
          </cell>
          <cell r="F100">
            <v>7378.7200000000012</v>
          </cell>
        </row>
        <row r="101">
          <cell r="A101">
            <v>314</v>
          </cell>
          <cell r="B101">
            <v>14</v>
          </cell>
          <cell r="C101" t="str">
            <v>Chip Spreader</v>
          </cell>
          <cell r="D101" t="str">
            <v>E.130</v>
          </cell>
          <cell r="E101" t="str">
            <v>Unit / jam</v>
          </cell>
          <cell r="F101">
            <v>20436.496000000003</v>
          </cell>
        </row>
        <row r="102">
          <cell r="A102">
            <v>315</v>
          </cell>
          <cell r="B102">
            <v>15</v>
          </cell>
          <cell r="C102" t="str">
            <v>Asphalt Sprayer Towed 1000 Lt.</v>
          </cell>
          <cell r="D102" t="str">
            <v>E.153</v>
          </cell>
          <cell r="E102" t="str">
            <v>Unit / jam</v>
          </cell>
          <cell r="F102">
            <v>20430.019199999999</v>
          </cell>
        </row>
        <row r="103">
          <cell r="A103">
            <v>316</v>
          </cell>
          <cell r="B103">
            <v>16</v>
          </cell>
          <cell r="C103" t="str">
            <v>Sprayer Asphalt 350 Lt.</v>
          </cell>
          <cell r="D103" t="str">
            <v>E.154</v>
          </cell>
          <cell r="E103" t="str">
            <v>Unit / jam</v>
          </cell>
          <cell r="F103">
            <v>12023.460800000001</v>
          </cell>
        </row>
        <row r="104">
          <cell r="A104">
            <v>317</v>
          </cell>
          <cell r="B104">
            <v>17</v>
          </cell>
          <cell r="C104" t="str">
            <v>Asphalt Mixing Plant 30 t/h 125 HP</v>
          </cell>
          <cell r="D104" t="str">
            <v>E.155</v>
          </cell>
          <cell r="E104" t="str">
            <v>Unit / jam</v>
          </cell>
          <cell r="F104">
            <v>414691</v>
          </cell>
        </row>
        <row r="105">
          <cell r="A105">
            <v>318</v>
          </cell>
          <cell r="B105">
            <v>18</v>
          </cell>
          <cell r="C105" t="str">
            <v>Asphalt Finisher 1,82M</v>
          </cell>
          <cell r="D105" t="str">
            <v>E.157</v>
          </cell>
          <cell r="E105" t="str">
            <v>Unit / jam</v>
          </cell>
          <cell r="F105">
            <v>72878.960000000006</v>
          </cell>
        </row>
        <row r="106">
          <cell r="A106">
            <v>319</v>
          </cell>
          <cell r="B106">
            <v>19</v>
          </cell>
          <cell r="C106" t="str">
            <v>Water Tank Truck 68 HP</v>
          </cell>
          <cell r="D106" t="str">
            <v>E.182</v>
          </cell>
          <cell r="E106" t="str">
            <v>Unit / jam</v>
          </cell>
          <cell r="F106">
            <v>89697.936000000002</v>
          </cell>
        </row>
        <row r="107">
          <cell r="A107">
            <v>320</v>
          </cell>
          <cell r="B107">
            <v>20</v>
          </cell>
          <cell r="C107" t="str">
            <v>Flat Bed Truck 4,0 ton 80 HP</v>
          </cell>
          <cell r="D107" t="str">
            <v>E.211</v>
          </cell>
          <cell r="E107" t="str">
            <v>Unit / jam</v>
          </cell>
          <cell r="F107">
            <v>54221.152000000002</v>
          </cell>
        </row>
        <row r="108">
          <cell r="A108">
            <v>321</v>
          </cell>
          <cell r="B108">
            <v>21</v>
          </cell>
          <cell r="C108" t="str">
            <v>Dump Truck 5 Ton 68 HP</v>
          </cell>
          <cell r="D108" t="str">
            <v>E.212</v>
          </cell>
          <cell r="E108" t="str">
            <v>Unit / jam</v>
          </cell>
          <cell r="F108">
            <v>77533.734400000001</v>
          </cell>
        </row>
        <row r="109">
          <cell r="A109">
            <v>322</v>
          </cell>
          <cell r="B109">
            <v>22</v>
          </cell>
          <cell r="C109" t="str">
            <v>Dump Truck 3,5 ton / 44 HP</v>
          </cell>
          <cell r="D109" t="str">
            <v>E.221</v>
          </cell>
          <cell r="E109" t="str">
            <v>Unit / jam</v>
          </cell>
          <cell r="F109">
            <v>60749.763200000001</v>
          </cell>
        </row>
        <row r="110">
          <cell r="A110">
            <v>323</v>
          </cell>
          <cell r="B110">
            <v>23</v>
          </cell>
          <cell r="C110" t="str">
            <v>Concrete Mixer 0,125 m3 6 HP</v>
          </cell>
          <cell r="D110" t="str">
            <v>E.251</v>
          </cell>
          <cell r="E110" t="str">
            <v>Unit / jam</v>
          </cell>
          <cell r="F110">
            <v>4557.5439999999999</v>
          </cell>
        </row>
        <row r="111">
          <cell r="A111" t="str">
            <v>323A</v>
          </cell>
          <cell r="B111">
            <v>24</v>
          </cell>
          <cell r="C111" t="str">
            <v>Concrete Mixer 0,25 m3 10 HP</v>
          </cell>
          <cell r="D111" t="str">
            <v>E.252</v>
          </cell>
          <cell r="E111" t="str">
            <v>Unit / jam</v>
          </cell>
          <cell r="F111">
            <v>8246.9040000000005</v>
          </cell>
        </row>
        <row r="112">
          <cell r="A112">
            <v>324</v>
          </cell>
          <cell r="B112">
            <v>25</v>
          </cell>
          <cell r="C112" t="str">
            <v xml:space="preserve">Concrete Mixer 0,5 m3 </v>
          </cell>
          <cell r="D112" t="str">
            <v>E.253</v>
          </cell>
          <cell r="E112" t="str">
            <v>Unit / jam</v>
          </cell>
          <cell r="F112">
            <v>11739.631999999998</v>
          </cell>
        </row>
        <row r="113">
          <cell r="A113">
            <v>325</v>
          </cell>
          <cell r="B113">
            <v>26</v>
          </cell>
          <cell r="C113" t="str">
            <v>Compressor air 210 m3/jam  20 HP</v>
          </cell>
          <cell r="D113" t="str">
            <v>E.301</v>
          </cell>
          <cell r="E113" t="str">
            <v>Unit / jam</v>
          </cell>
          <cell r="F113">
            <v>34842.963199999998</v>
          </cell>
        </row>
        <row r="114">
          <cell r="A114">
            <v>326</v>
          </cell>
          <cell r="B114">
            <v>27</v>
          </cell>
          <cell r="C114" t="str">
            <v>Water Pump (Dia 5 cm) 8 HP</v>
          </cell>
          <cell r="D114" t="str">
            <v>E.341</v>
          </cell>
          <cell r="E114" t="str">
            <v>Unit / jam</v>
          </cell>
          <cell r="F114">
            <v>7189.6192000000001</v>
          </cell>
        </row>
        <row r="115">
          <cell r="A115">
            <v>327</v>
          </cell>
          <cell r="B115">
            <v>28</v>
          </cell>
          <cell r="C115" t="str">
            <v>Tractor Equipment, etc</v>
          </cell>
          <cell r="D115" t="str">
            <v>E.401</v>
          </cell>
          <cell r="E115" t="str">
            <v>Unit / jam</v>
          </cell>
          <cell r="F115">
            <v>40759.599999999999</v>
          </cell>
        </row>
        <row r="116">
          <cell r="A116">
            <v>328</v>
          </cell>
          <cell r="B116">
            <v>29</v>
          </cell>
          <cell r="C116" t="str">
            <v>Excavator</v>
          </cell>
          <cell r="D116" t="str">
            <v>E.402</v>
          </cell>
          <cell r="E116" t="str">
            <v>Unit / jam</v>
          </cell>
          <cell r="F116">
            <v>168178.76799999998</v>
          </cell>
        </row>
        <row r="117">
          <cell r="A117">
            <v>329</v>
          </cell>
          <cell r="B117">
            <v>30</v>
          </cell>
          <cell r="C117" t="str">
            <v>Welding Equipement 10 KVA</v>
          </cell>
          <cell r="D117" t="str">
            <v>EA.501</v>
          </cell>
          <cell r="E117" t="str">
            <v>Unit / jam</v>
          </cell>
          <cell r="F117">
            <v>20474.591999999997</v>
          </cell>
        </row>
      </sheetData>
      <sheetData sheetId="1"/>
      <sheetData sheetId="2"/>
      <sheetData sheetId="3"/>
      <sheetData sheetId="4"/>
      <sheetData sheetId="5"/>
      <sheetData sheetId="6"/>
      <sheetData sheetId="7"/>
      <sheetData sheetId="8"/>
      <sheetData sheetId="9"/>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I"/>
      <sheetName val="DB"/>
      <sheetName val="RAB"/>
      <sheetName val="ANAL"/>
      <sheetName val="61004"/>
      <sheetName val="61005"/>
      <sheetName val="61006"/>
      <sheetName val="61007"/>
      <sheetName val="61008"/>
    </sheetNames>
    <sheetDataSet>
      <sheetData sheetId="0" refreshError="1"/>
      <sheetData sheetId="1" refreshError="1">
        <row r="16">
          <cell r="N16">
            <v>60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bahan"/>
      <sheetName val="upah"/>
      <sheetName val="bahan"/>
      <sheetName val="Nama Paket &amp; Tgl"/>
      <sheetName val="Rekap"/>
      <sheetName val="Daf Kuantitas"/>
      <sheetName val="analisa"/>
      <sheetName val="Anal. Tech"/>
      <sheetName val="Lamp 3"/>
      <sheetName val="Sheet11"/>
      <sheetName val="Sheet3"/>
      <sheetName val="analisa harga bahan"/>
      <sheetName val="Sheet4"/>
      <sheetName val="Sheet5"/>
      <sheetName val="Data Alat"/>
      <sheetName val="Uranlat"/>
      <sheetName val="Lamp 4"/>
      <sheetName val="Lamp 5"/>
      <sheetName val="Lamp 6"/>
      <sheetName val="Lamp 7"/>
      <sheetName val="Lamp 12 (2)"/>
      <sheetName val="Lamp 12"/>
      <sheetName val="Lamp 13"/>
      <sheetName val="Sheet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ISCLAIMER"/>
      <sheetName val="MAJOR"/>
      <sheetName val="%"/>
      <sheetName val="Peta Quarry"/>
      <sheetName val="Perhitungan Mobilisasi Alat"/>
      <sheetName val="Lalu Lintas"/>
      <sheetName val="Jembatan Sementara"/>
      <sheetName val="Analisa K3"/>
      <sheetName val="4-Formulir harga bahan"/>
      <sheetName val="Agg Halus &amp; Kasar"/>
      <sheetName val="Agg A"/>
      <sheetName val="Agg B"/>
      <sheetName val="Agg C"/>
      <sheetName val="Agg  CBR 60"/>
      <sheetName val="4-Analisa Quarry"/>
      <sheetName val="Informasi"/>
      <sheetName val="Rekap TOTAL"/>
      <sheetName val="BOQ TOTAL"/>
      <sheetName val="REKAP RUAS"/>
      <sheetName val="REKAP VOLUME RUTIN JALAN"/>
      <sheetName val="REKAP VOLUME RUTIN JEMBATAN"/>
      <sheetName val="REKAP VOLUME REHAB MAYOR"/>
      <sheetName val="REKAP VOLUME REKONTRUKSI"/>
      <sheetName val="4-Basic Price"/>
      <sheetName val="5-ALAT(1)"/>
      <sheetName val="5-ALAT(2)"/>
      <sheetName val="Biaya Sewa Alat"/>
      <sheetName val="koeff"/>
      <sheetName val="Mobilisasi"/>
      <sheetName val="D1"/>
      <sheetName val="SMK3"/>
      <sheetName val="D2"/>
      <sheetName val="Hit. DS"/>
      <sheetName val="D3"/>
      <sheetName val="SKH D3"/>
      <sheetName val="D4"/>
      <sheetName val="D5"/>
      <sheetName val="Hit Rigid"/>
      <sheetName val="D6"/>
      <sheetName val="D6 asbuton"/>
      <sheetName val="D7(1)"/>
      <sheetName val="D7(2)"/>
      <sheetName val="SKH D7"/>
      <sheetName val="D8(1)"/>
      <sheetName val="Marka"/>
      <sheetName val="D8(2)"/>
      <sheetName val="SKH D8"/>
      <sheetName val="D9"/>
      <sheetName val="SK10 Kinerja Jalan"/>
      <sheetName val="SK10 Kinerja Jembatan"/>
      <sheetName val="D10 LS-Rutin"/>
      <sheetName val="D10 Kuantitas"/>
      <sheetName val="D10 Analisa H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7">
          <cell r="G27">
            <v>15</v>
          </cell>
        </row>
      </sheetData>
      <sheetData sheetId="16">
        <row r="7">
          <cell r="G7" t="str">
            <v xml:space="preserve">: </v>
          </cell>
        </row>
      </sheetData>
      <sheetData sheetId="17">
        <row r="30">
          <cell r="G30">
            <v>8524401132.0983658</v>
          </cell>
        </row>
      </sheetData>
      <sheetData sheetId="18">
        <row r="31">
          <cell r="G31">
            <v>855000000</v>
          </cell>
        </row>
      </sheetData>
      <sheetData sheetId="19"/>
      <sheetData sheetId="20"/>
      <sheetData sheetId="21"/>
      <sheetData sheetId="22"/>
      <sheetData sheetId="23"/>
      <sheetData sheetId="24">
        <row r="8">
          <cell r="B8" t="str">
            <v>(L01)</v>
          </cell>
          <cell r="C8" t="str">
            <v>Pekerja Biasa</v>
          </cell>
          <cell r="D8" t="str">
            <v>(L01)</v>
          </cell>
          <cell r="E8" t="str">
            <v>Jam</v>
          </cell>
          <cell r="F8">
            <v>10000</v>
          </cell>
        </row>
        <row r="9">
          <cell r="B9" t="str">
            <v>(L02)</v>
          </cell>
          <cell r="C9" t="str">
            <v>Tukang</v>
          </cell>
          <cell r="D9" t="str">
            <v>(L02)</v>
          </cell>
          <cell r="E9" t="str">
            <v>Jam</v>
          </cell>
          <cell r="F9">
            <v>14285.714285714286</v>
          </cell>
        </row>
        <row r="10">
          <cell r="B10" t="str">
            <v>(L03)</v>
          </cell>
          <cell r="C10" t="str">
            <v>Mandor</v>
          </cell>
          <cell r="D10" t="str">
            <v>(L03)</v>
          </cell>
          <cell r="E10" t="str">
            <v>Jam</v>
          </cell>
          <cell r="F10">
            <v>17857.142857142859</v>
          </cell>
        </row>
        <row r="11">
          <cell r="B11" t="str">
            <v>(L04)</v>
          </cell>
          <cell r="C11" t="str">
            <v>Operator</v>
          </cell>
          <cell r="D11" t="str">
            <v>(L04)</v>
          </cell>
          <cell r="E11" t="str">
            <v>Jam</v>
          </cell>
          <cell r="F11">
            <v>14285.714285714286</v>
          </cell>
        </row>
        <row r="12">
          <cell r="B12" t="str">
            <v>(L05)</v>
          </cell>
          <cell r="C12" t="str">
            <v>Pembantu Operator</v>
          </cell>
          <cell r="D12" t="str">
            <v>(L05)</v>
          </cell>
          <cell r="E12" t="str">
            <v>Jam</v>
          </cell>
          <cell r="F12">
            <v>10000</v>
          </cell>
        </row>
        <row r="13">
          <cell r="B13" t="str">
            <v>(L06)</v>
          </cell>
          <cell r="C13" t="str">
            <v>Sopir / Driver</v>
          </cell>
          <cell r="D13" t="str">
            <v>(L06)</v>
          </cell>
          <cell r="E13" t="str">
            <v>Jam</v>
          </cell>
          <cell r="F13">
            <v>11428.571428571429</v>
          </cell>
        </row>
        <row r="14">
          <cell r="B14" t="str">
            <v>(L07)</v>
          </cell>
          <cell r="C14" t="str">
            <v>Pembantu Sopir / Driver</v>
          </cell>
          <cell r="D14" t="str">
            <v>(L07)</v>
          </cell>
          <cell r="E14" t="str">
            <v>Jam</v>
          </cell>
          <cell r="F14">
            <v>10000</v>
          </cell>
        </row>
        <row r="15">
          <cell r="B15" t="str">
            <v>(L08)</v>
          </cell>
          <cell r="C15" t="str">
            <v>Mekanik</v>
          </cell>
          <cell r="D15" t="str">
            <v>(L08)</v>
          </cell>
          <cell r="E15" t="str">
            <v>Jam</v>
          </cell>
          <cell r="F15">
            <v>14285.714285714286</v>
          </cell>
        </row>
        <row r="16">
          <cell r="B16" t="str">
            <v>(L09)</v>
          </cell>
          <cell r="C16" t="str">
            <v>Pembantu Mekanik</v>
          </cell>
          <cell r="D16" t="str">
            <v>(L09)</v>
          </cell>
          <cell r="E16" t="str">
            <v>Jam</v>
          </cell>
          <cell r="F16">
            <v>10000</v>
          </cell>
        </row>
        <row r="17">
          <cell r="B17" t="str">
            <v>(L10)</v>
          </cell>
          <cell r="C17" t="str">
            <v>Kepala Tukang</v>
          </cell>
          <cell r="D17" t="str">
            <v>(L10)</v>
          </cell>
          <cell r="E17" t="str">
            <v>Jam</v>
          </cell>
          <cell r="F17">
            <v>17857.142857142859</v>
          </cell>
        </row>
        <row r="27">
          <cell r="B27" t="str">
            <v>(M01b)</v>
          </cell>
          <cell r="C27" t="str">
            <v>Pasir Pasang (Sedang)</v>
          </cell>
          <cell r="D27" t="str">
            <v>(M01b)</v>
          </cell>
          <cell r="E27" t="str">
            <v>M3</v>
          </cell>
          <cell r="F27">
            <v>291000</v>
          </cell>
        </row>
        <row r="28">
          <cell r="B28">
            <v>0</v>
          </cell>
          <cell r="C28">
            <v>0</v>
          </cell>
          <cell r="D28">
            <v>0</v>
          </cell>
          <cell r="E28">
            <v>0</v>
          </cell>
          <cell r="F28">
            <v>291000</v>
          </cell>
        </row>
        <row r="29">
          <cell r="B29" t="str">
            <v>(M01a)</v>
          </cell>
          <cell r="C29" t="str">
            <v>Pasir Beton (Kasar)</v>
          </cell>
          <cell r="D29" t="str">
            <v>(M01a)</v>
          </cell>
          <cell r="E29" t="str">
            <v>M3</v>
          </cell>
          <cell r="F29">
            <v>291000</v>
          </cell>
        </row>
        <row r="30">
          <cell r="B30">
            <v>0</v>
          </cell>
          <cell r="C30">
            <v>0</v>
          </cell>
          <cell r="D30">
            <v>0</v>
          </cell>
          <cell r="E30">
            <v>0</v>
          </cell>
          <cell r="F30">
            <v>184300</v>
          </cell>
        </row>
        <row r="31">
          <cell r="B31">
            <v>0</v>
          </cell>
          <cell r="C31">
            <v>0</v>
          </cell>
          <cell r="D31">
            <v>0</v>
          </cell>
          <cell r="E31">
            <v>0</v>
          </cell>
          <cell r="F31">
            <v>291000</v>
          </cell>
        </row>
        <row r="32">
          <cell r="B32" t="str">
            <v>(M01c)</v>
          </cell>
          <cell r="C32" t="str">
            <v>Pasir Halus (unuk HRS)</v>
          </cell>
          <cell r="D32" t="str">
            <v>(M01c)</v>
          </cell>
          <cell r="E32" t="str">
            <v>M3</v>
          </cell>
          <cell r="F32">
            <v>75000</v>
          </cell>
        </row>
        <row r="33">
          <cell r="B33" t="str">
            <v>(M01d)</v>
          </cell>
          <cell r="C33" t="str">
            <v>Pasir Urug (ada unsur lempung)</v>
          </cell>
          <cell r="D33" t="str">
            <v>(M01d)</v>
          </cell>
          <cell r="E33" t="str">
            <v>M3</v>
          </cell>
          <cell r="F33">
            <v>184400</v>
          </cell>
        </row>
        <row r="34">
          <cell r="B34">
            <v>0</v>
          </cell>
          <cell r="C34">
            <v>0</v>
          </cell>
          <cell r="D34">
            <v>0</v>
          </cell>
          <cell r="E34">
            <v>0</v>
          </cell>
          <cell r="F34">
            <v>277800</v>
          </cell>
        </row>
        <row r="35">
          <cell r="B35" t="str">
            <v>(M02)</v>
          </cell>
          <cell r="C35" t="str">
            <v>Batu Kali</v>
          </cell>
          <cell r="D35" t="str">
            <v>(M02)</v>
          </cell>
          <cell r="E35" t="str">
            <v>M3</v>
          </cell>
          <cell r="F35">
            <v>265700</v>
          </cell>
        </row>
        <row r="36">
          <cell r="B36">
            <v>0</v>
          </cell>
          <cell r="C36">
            <v>0</v>
          </cell>
          <cell r="D36">
            <v>0</v>
          </cell>
          <cell r="E36">
            <v>0</v>
          </cell>
          <cell r="F36">
            <v>344400</v>
          </cell>
        </row>
        <row r="37">
          <cell r="B37" t="str">
            <v>(M03)</v>
          </cell>
          <cell r="C37" t="str">
            <v>Agregat Pecah kasar</v>
          </cell>
          <cell r="D37" t="str">
            <v>(M03)</v>
          </cell>
          <cell r="E37" t="str">
            <v>M3</v>
          </cell>
          <cell r="F37">
            <v>266887.00448271981</v>
          </cell>
        </row>
        <row r="38">
          <cell r="B38">
            <v>0</v>
          </cell>
          <cell r="C38">
            <v>0</v>
          </cell>
          <cell r="D38">
            <v>0</v>
          </cell>
          <cell r="E38">
            <v>0</v>
          </cell>
          <cell r="F38">
            <v>291400</v>
          </cell>
        </row>
        <row r="39">
          <cell r="B39">
            <v>0</v>
          </cell>
          <cell r="C39">
            <v>0</v>
          </cell>
          <cell r="D39">
            <v>0</v>
          </cell>
          <cell r="E39">
            <v>0</v>
          </cell>
          <cell r="F39">
            <v>322500</v>
          </cell>
        </row>
        <row r="40">
          <cell r="B40">
            <v>0</v>
          </cell>
          <cell r="C40">
            <v>0</v>
          </cell>
          <cell r="D40">
            <v>0</v>
          </cell>
          <cell r="E40">
            <v>0</v>
          </cell>
          <cell r="F40">
            <v>453500</v>
          </cell>
        </row>
        <row r="41">
          <cell r="B41" t="str">
            <v>(M04)</v>
          </cell>
          <cell r="C41" t="str">
            <v xml:space="preserve">Agregat Halus Lapis Pondasi </v>
          </cell>
          <cell r="D41" t="str">
            <v>(M04)</v>
          </cell>
          <cell r="E41" t="str">
            <v>M3</v>
          </cell>
          <cell r="F41">
            <v>236592.35211225075</v>
          </cell>
        </row>
        <row r="42">
          <cell r="B42">
            <v>0</v>
          </cell>
          <cell r="C42" t="str">
            <v>Agregat Lolos # 1"</v>
          </cell>
          <cell r="D42">
            <v>0</v>
          </cell>
          <cell r="E42" t="str">
            <v>M3</v>
          </cell>
          <cell r="F42">
            <v>257449.60358617583</v>
          </cell>
        </row>
        <row r="43">
          <cell r="B43">
            <v>0</v>
          </cell>
          <cell r="C43" t="str">
            <v>Agregat Lolos Screen 1 uk (0 - 5)</v>
          </cell>
          <cell r="D43">
            <v>0</v>
          </cell>
          <cell r="E43" t="str">
            <v>M3</v>
          </cell>
          <cell r="F43">
            <v>236592.35211225075</v>
          </cell>
        </row>
        <row r="44">
          <cell r="B44">
            <v>0</v>
          </cell>
          <cell r="C44" t="str">
            <v>Agregat Lolos Screen 2 uk (0 - 5)</v>
          </cell>
          <cell r="D44">
            <v>0</v>
          </cell>
          <cell r="E44" t="str">
            <v>M3</v>
          </cell>
          <cell r="F44">
            <v>314074.00896543957</v>
          </cell>
        </row>
        <row r="45">
          <cell r="B45">
            <v>0</v>
          </cell>
          <cell r="C45">
            <v>0</v>
          </cell>
          <cell r="D45">
            <v>0</v>
          </cell>
          <cell r="E45">
            <v>0</v>
          </cell>
          <cell r="F45">
            <v>338600</v>
          </cell>
        </row>
        <row r="46">
          <cell r="B46">
            <v>0</v>
          </cell>
          <cell r="C46" t="str">
            <v>Agregat Lolos Screen 2 uk (5 - 9,5)</v>
          </cell>
          <cell r="D46">
            <v>0</v>
          </cell>
          <cell r="E46" t="str">
            <v>M3</v>
          </cell>
          <cell r="F46">
            <v>282616.00597695971</v>
          </cell>
        </row>
        <row r="47">
          <cell r="B47">
            <v>0</v>
          </cell>
          <cell r="C47">
            <v>0</v>
          </cell>
          <cell r="D47">
            <v>0</v>
          </cell>
          <cell r="E47">
            <v>0</v>
          </cell>
          <cell r="F47">
            <v>307200</v>
          </cell>
        </row>
        <row r="48">
          <cell r="B48">
            <v>0</v>
          </cell>
          <cell r="C48" t="str">
            <v>Agregat Lolos Screen 1 uk (9,5 - 19)</v>
          </cell>
          <cell r="D48">
            <v>0</v>
          </cell>
          <cell r="E48" t="str">
            <v>M3</v>
          </cell>
          <cell r="F48">
            <v>257449.60358617583</v>
          </cell>
        </row>
        <row r="49">
          <cell r="B49">
            <v>0</v>
          </cell>
          <cell r="C49">
            <v>0</v>
          </cell>
          <cell r="D49">
            <v>0</v>
          </cell>
          <cell r="E49">
            <v>0</v>
          </cell>
          <cell r="F49">
            <v>282000</v>
          </cell>
        </row>
        <row r="50">
          <cell r="B50" t="str">
            <v>(M05)</v>
          </cell>
          <cell r="C50" t="str">
            <v>Filler</v>
          </cell>
          <cell r="D50" t="str">
            <v>(M05)</v>
          </cell>
          <cell r="E50" t="str">
            <v>Kg</v>
          </cell>
          <cell r="F50">
            <v>1200</v>
          </cell>
        </row>
        <row r="51">
          <cell r="B51" t="str">
            <v>(M06)</v>
          </cell>
          <cell r="C51" t="str">
            <v>Batu Belah / Kerakal</v>
          </cell>
          <cell r="D51" t="str">
            <v>(M06)</v>
          </cell>
          <cell r="E51" t="str">
            <v>M3</v>
          </cell>
          <cell r="F51">
            <v>358000</v>
          </cell>
        </row>
        <row r="52">
          <cell r="B52" t="str">
            <v>(M07)</v>
          </cell>
          <cell r="C52" t="str">
            <v>Gravel</v>
          </cell>
          <cell r="D52" t="str">
            <v>(M07)</v>
          </cell>
          <cell r="E52" t="str">
            <v>M3</v>
          </cell>
          <cell r="F52">
            <v>310900</v>
          </cell>
        </row>
        <row r="53">
          <cell r="B53" t="str">
            <v>(M08)</v>
          </cell>
          <cell r="C53" t="str">
            <v>Material Tanah Timbunan</v>
          </cell>
          <cell r="D53" t="str">
            <v>(M08)</v>
          </cell>
          <cell r="E53" t="str">
            <v>M3</v>
          </cell>
          <cell r="F53">
            <v>35000</v>
          </cell>
        </row>
        <row r="54">
          <cell r="B54" t="str">
            <v>(M09)</v>
          </cell>
          <cell r="C54" t="str">
            <v>Material Pilihan</v>
          </cell>
          <cell r="D54" t="str">
            <v>(M09)</v>
          </cell>
          <cell r="E54" t="str">
            <v>M3</v>
          </cell>
          <cell r="F54">
            <v>45000</v>
          </cell>
        </row>
        <row r="55">
          <cell r="B55" t="str">
            <v>(M10)</v>
          </cell>
          <cell r="C55" t="str">
            <v>Aspal</v>
          </cell>
          <cell r="D55" t="str">
            <v>(M10)</v>
          </cell>
          <cell r="E55" t="str">
            <v>KG</v>
          </cell>
          <cell r="F55">
            <v>7315</v>
          </cell>
        </row>
        <row r="56">
          <cell r="B56">
            <v>0</v>
          </cell>
          <cell r="C56" t="str">
            <v>Asbuton Murni</v>
          </cell>
          <cell r="D56">
            <v>0</v>
          </cell>
          <cell r="E56" t="str">
            <v>KG</v>
          </cell>
          <cell r="F56">
            <v>0</v>
          </cell>
        </row>
        <row r="57">
          <cell r="B57">
            <v>0</v>
          </cell>
          <cell r="C57" t="str">
            <v>Asbuton Pracampur</v>
          </cell>
          <cell r="D57">
            <v>0</v>
          </cell>
          <cell r="E57" t="str">
            <v>KG</v>
          </cell>
          <cell r="F57">
            <v>9250</v>
          </cell>
        </row>
        <row r="58">
          <cell r="B58">
            <v>0</v>
          </cell>
          <cell r="C58" t="str">
            <v>Asbuton Butir</v>
          </cell>
          <cell r="D58">
            <v>0</v>
          </cell>
          <cell r="E58" t="str">
            <v>KG</v>
          </cell>
          <cell r="F58">
            <v>0</v>
          </cell>
        </row>
        <row r="59">
          <cell r="B59" t="str">
            <v>(M11)</v>
          </cell>
          <cell r="C59" t="str">
            <v>Kerosen / Minyak Tanah</v>
          </cell>
          <cell r="D59" t="str">
            <v>(M11)</v>
          </cell>
          <cell r="E59" t="str">
            <v>LITER</v>
          </cell>
          <cell r="F59">
            <v>9250</v>
          </cell>
        </row>
        <row r="60">
          <cell r="B60" t="str">
            <v>(M12)</v>
          </cell>
          <cell r="C60" t="str">
            <v>Semen / PC  (50kg)</v>
          </cell>
          <cell r="D60" t="str">
            <v>(M12)</v>
          </cell>
          <cell r="E60" t="str">
            <v>Zak</v>
          </cell>
          <cell r="F60">
            <v>60000</v>
          </cell>
        </row>
        <row r="61">
          <cell r="B61" t="str">
            <v>(M12a)</v>
          </cell>
          <cell r="C61" t="str">
            <v>Semen / PC</v>
          </cell>
          <cell r="D61" t="str">
            <v>(M12a)</v>
          </cell>
          <cell r="E61" t="str">
            <v>Kg</v>
          </cell>
          <cell r="F61">
            <v>1200</v>
          </cell>
        </row>
        <row r="62">
          <cell r="B62" t="str">
            <v>(M13)</v>
          </cell>
          <cell r="C62" t="str">
            <v>Besi Beton</v>
          </cell>
          <cell r="D62" t="str">
            <v>(M13)</v>
          </cell>
          <cell r="E62" t="str">
            <v>Kg</v>
          </cell>
          <cell r="F62">
            <v>10000</v>
          </cell>
        </row>
        <row r="63">
          <cell r="B63" t="str">
            <v>(M14)</v>
          </cell>
          <cell r="C63" t="str">
            <v>Kawat Beton</v>
          </cell>
          <cell r="D63" t="str">
            <v>(M14)</v>
          </cell>
          <cell r="E63" t="str">
            <v>Kg</v>
          </cell>
          <cell r="F63">
            <v>16000</v>
          </cell>
        </row>
        <row r="64">
          <cell r="B64" t="str">
            <v>(M15)</v>
          </cell>
          <cell r="C64" t="str">
            <v>Kawat Bronjong</v>
          </cell>
          <cell r="D64" t="str">
            <v>(M15)</v>
          </cell>
          <cell r="E64" t="str">
            <v>Kg</v>
          </cell>
          <cell r="F64">
            <v>17500</v>
          </cell>
        </row>
        <row r="65">
          <cell r="B65" t="str">
            <v>(M16)</v>
          </cell>
          <cell r="C65" t="str">
            <v>Sirtu</v>
          </cell>
          <cell r="D65" t="str">
            <v>(M16)</v>
          </cell>
          <cell r="E65" t="str">
            <v>M3</v>
          </cell>
          <cell r="F65">
            <v>219700</v>
          </cell>
        </row>
        <row r="66">
          <cell r="B66" t="str">
            <v>(M17a)</v>
          </cell>
          <cell r="C66" t="str">
            <v>Cat Marka (Non Thermoplas)</v>
          </cell>
          <cell r="D66" t="str">
            <v>(M17a)</v>
          </cell>
          <cell r="E66" t="str">
            <v>Kg</v>
          </cell>
          <cell r="F66">
            <v>17000</v>
          </cell>
        </row>
        <row r="67">
          <cell r="B67" t="str">
            <v>(M17b)</v>
          </cell>
          <cell r="C67" t="str">
            <v>Cat Marka (Thermoplastic)</v>
          </cell>
          <cell r="D67" t="str">
            <v>(M17b)</v>
          </cell>
          <cell r="E67" t="str">
            <v>Kg</v>
          </cell>
          <cell r="F67">
            <v>19500</v>
          </cell>
        </row>
        <row r="68">
          <cell r="B68" t="str">
            <v>(M18)</v>
          </cell>
          <cell r="C68" t="str">
            <v>Paku</v>
          </cell>
          <cell r="D68" t="str">
            <v>(M18)</v>
          </cell>
          <cell r="E68" t="str">
            <v>Kg</v>
          </cell>
          <cell r="F68">
            <v>17000</v>
          </cell>
        </row>
        <row r="69">
          <cell r="B69" t="str">
            <v>(M19)</v>
          </cell>
          <cell r="C69" t="str">
            <v>Kayu Perancah/Bekisting</v>
          </cell>
          <cell r="D69" t="str">
            <v>(M19)</v>
          </cell>
          <cell r="E69" t="str">
            <v>M3</v>
          </cell>
          <cell r="F69">
            <v>3600000</v>
          </cell>
        </row>
        <row r="70">
          <cell r="B70" t="str">
            <v>(M20)</v>
          </cell>
          <cell r="C70" t="str">
            <v>Bensin</v>
          </cell>
          <cell r="D70" t="str">
            <v>(M20)</v>
          </cell>
          <cell r="E70" t="str">
            <v>LITER</v>
          </cell>
          <cell r="F70">
            <v>7900</v>
          </cell>
        </row>
        <row r="71">
          <cell r="B71">
            <v>0</v>
          </cell>
          <cell r="C71">
            <v>0</v>
          </cell>
          <cell r="D71">
            <v>0</v>
          </cell>
          <cell r="E71">
            <v>0</v>
          </cell>
          <cell r="F71">
            <v>6900</v>
          </cell>
        </row>
        <row r="72">
          <cell r="B72" t="str">
            <v>(M21)</v>
          </cell>
          <cell r="C72" t="str">
            <v>Solar</v>
          </cell>
          <cell r="D72" t="str">
            <v>(M21)</v>
          </cell>
          <cell r="E72" t="str">
            <v>LITER</v>
          </cell>
          <cell r="F72">
            <v>8448</v>
          </cell>
        </row>
        <row r="73">
          <cell r="B73">
            <v>0</v>
          </cell>
          <cell r="C73">
            <v>0</v>
          </cell>
          <cell r="D73">
            <v>0</v>
          </cell>
          <cell r="E73">
            <v>0</v>
          </cell>
          <cell r="F73">
            <v>5200</v>
          </cell>
        </row>
        <row r="74">
          <cell r="B74" t="str">
            <v>(M22)</v>
          </cell>
          <cell r="C74" t="str">
            <v>Minyak Pelumas / Olie</v>
          </cell>
          <cell r="D74" t="str">
            <v>(M22)</v>
          </cell>
          <cell r="E74" t="str">
            <v>LITER</v>
          </cell>
          <cell r="F74">
            <v>40000</v>
          </cell>
        </row>
        <row r="75">
          <cell r="B75" t="str">
            <v>(M23)</v>
          </cell>
          <cell r="C75" t="str">
            <v>Plastik Filter</v>
          </cell>
          <cell r="D75" t="str">
            <v>(M23)</v>
          </cell>
          <cell r="E75" t="str">
            <v>M2</v>
          </cell>
          <cell r="F75">
            <v>35000</v>
          </cell>
        </row>
        <row r="76">
          <cell r="B76" t="str">
            <v>(M24)</v>
          </cell>
          <cell r="C76" t="str">
            <v>Pipa Galvanis Dia. 1.6"</v>
          </cell>
          <cell r="D76" t="str">
            <v>(M24)</v>
          </cell>
          <cell r="E76" t="str">
            <v>Batang</v>
          </cell>
          <cell r="F76">
            <v>154000</v>
          </cell>
        </row>
        <row r="77">
          <cell r="B77" t="str">
            <v>(M25)</v>
          </cell>
          <cell r="C77" t="str">
            <v>Pipa Porus</v>
          </cell>
          <cell r="D77" t="str">
            <v>(M25)</v>
          </cell>
          <cell r="E77" t="str">
            <v>M'</v>
          </cell>
          <cell r="F77">
            <v>40000</v>
          </cell>
        </row>
        <row r="78">
          <cell r="B78" t="str">
            <v>(M26)</v>
          </cell>
          <cell r="C78" t="str">
            <v>Bahan Agr.Base Kelas A</v>
          </cell>
          <cell r="D78" t="str">
            <v>(M26)</v>
          </cell>
          <cell r="E78" t="str">
            <v>M3</v>
          </cell>
          <cell r="F78">
            <v>287637.16013602243</v>
          </cell>
        </row>
        <row r="79">
          <cell r="B79" t="str">
            <v>(M27)</v>
          </cell>
          <cell r="C79" t="str">
            <v>Bahan Agr.Base Kelas B</v>
          </cell>
          <cell r="D79" t="str">
            <v>(M27)</v>
          </cell>
          <cell r="E79" t="str">
            <v>M3</v>
          </cell>
          <cell r="F79">
            <v>279525.76696382929</v>
          </cell>
        </row>
        <row r="80">
          <cell r="B80" t="str">
            <v>(M28)</v>
          </cell>
          <cell r="C80" t="str">
            <v>Bahan Agr.Base Kelas S</v>
          </cell>
          <cell r="D80" t="str">
            <v>(M28)</v>
          </cell>
          <cell r="E80" t="str">
            <v>M3</v>
          </cell>
          <cell r="F80">
            <v>265126.42372204678</v>
          </cell>
        </row>
        <row r="81">
          <cell r="B81" t="str">
            <v>(M29)</v>
          </cell>
          <cell r="C81" t="str">
            <v>Bahan Agr.Base Kelas C2</v>
          </cell>
          <cell r="D81" t="str">
            <v>(M29)</v>
          </cell>
          <cell r="E81" t="str">
            <v>M3</v>
          </cell>
          <cell r="F81">
            <v>0</v>
          </cell>
        </row>
        <row r="82">
          <cell r="B82" t="str">
            <v>(M30)</v>
          </cell>
          <cell r="C82" t="str">
            <v>Geotextile Non woven Kelas 1</v>
          </cell>
          <cell r="D82" t="str">
            <v>(M30)</v>
          </cell>
          <cell r="E82" t="str">
            <v>M2</v>
          </cell>
          <cell r="F82">
            <v>16520</v>
          </cell>
        </row>
        <row r="83">
          <cell r="B83">
            <v>0</v>
          </cell>
          <cell r="C83" t="str">
            <v>Geotextile Non woven Kelas 2</v>
          </cell>
          <cell r="D83">
            <v>0</v>
          </cell>
          <cell r="E83" t="str">
            <v>M2</v>
          </cell>
          <cell r="F83">
            <v>20060</v>
          </cell>
        </row>
        <row r="84">
          <cell r="B84">
            <v>0</v>
          </cell>
          <cell r="C84" t="str">
            <v>Geotextile Non woven Kelas 3</v>
          </cell>
          <cell r="D84">
            <v>0</v>
          </cell>
          <cell r="E84" t="str">
            <v>M2</v>
          </cell>
          <cell r="F84">
            <v>20449</v>
          </cell>
        </row>
        <row r="85">
          <cell r="B85">
            <v>0</v>
          </cell>
          <cell r="C85">
            <v>0</v>
          </cell>
          <cell r="D85">
            <v>0</v>
          </cell>
          <cell r="E85">
            <v>0</v>
          </cell>
          <cell r="F85">
            <v>0</v>
          </cell>
        </row>
        <row r="86">
          <cell r="B86">
            <v>0</v>
          </cell>
          <cell r="C86">
            <v>0</v>
          </cell>
          <cell r="D86">
            <v>0</v>
          </cell>
          <cell r="E86">
            <v>0</v>
          </cell>
          <cell r="F86">
            <v>0</v>
          </cell>
        </row>
        <row r="87">
          <cell r="B87">
            <v>0</v>
          </cell>
          <cell r="C87">
            <v>0</v>
          </cell>
          <cell r="D87">
            <v>0</v>
          </cell>
          <cell r="E87">
            <v>0</v>
          </cell>
          <cell r="F87">
            <v>0</v>
          </cell>
        </row>
        <row r="88">
          <cell r="B88">
            <v>0</v>
          </cell>
          <cell r="C88">
            <v>0</v>
          </cell>
          <cell r="D88">
            <v>0</v>
          </cell>
          <cell r="E88">
            <v>0</v>
          </cell>
        </row>
        <row r="89">
          <cell r="B89">
            <v>0</v>
          </cell>
          <cell r="C89">
            <v>0</v>
          </cell>
          <cell r="D89">
            <v>0</v>
          </cell>
          <cell r="E89">
            <v>0</v>
          </cell>
          <cell r="F89" t="str">
            <v>HARGA</v>
          </cell>
        </row>
        <row r="90">
          <cell r="B90" t="str">
            <v>U R A I A N</v>
          </cell>
          <cell r="C90">
            <v>0</v>
          </cell>
          <cell r="D90" t="str">
            <v>KODE</v>
          </cell>
          <cell r="E90" t="str">
            <v>SATUAN</v>
          </cell>
          <cell r="F90" t="str">
            <v>SATUAN</v>
          </cell>
        </row>
        <row r="91">
          <cell r="B91">
            <v>0</v>
          </cell>
          <cell r="C91">
            <v>0</v>
          </cell>
          <cell r="D91">
            <v>0</v>
          </cell>
          <cell r="E91">
            <v>0</v>
          </cell>
          <cell r="F91" t="str">
            <v>( Rp.)</v>
          </cell>
        </row>
        <row r="92">
          <cell r="B92">
            <v>0</v>
          </cell>
          <cell r="C92">
            <v>0</v>
          </cell>
          <cell r="D92">
            <v>0</v>
          </cell>
          <cell r="E92">
            <v>0</v>
          </cell>
          <cell r="F92">
            <v>0</v>
          </cell>
        </row>
        <row r="93">
          <cell r="B93">
            <v>0</v>
          </cell>
          <cell r="C93" t="str">
            <v>Geotextile woven Kelas 1</v>
          </cell>
          <cell r="D93">
            <v>0</v>
          </cell>
          <cell r="E93" t="str">
            <v>M2</v>
          </cell>
          <cell r="F93">
            <v>14750</v>
          </cell>
        </row>
        <row r="94">
          <cell r="B94">
            <v>0</v>
          </cell>
          <cell r="C94" t="str">
            <v>Geotextile woven Kelas 2</v>
          </cell>
          <cell r="D94">
            <v>0</v>
          </cell>
          <cell r="E94" t="str">
            <v>M2</v>
          </cell>
          <cell r="F94">
            <v>14750</v>
          </cell>
        </row>
        <row r="95">
          <cell r="B95">
            <v>0</v>
          </cell>
          <cell r="C95" t="str">
            <v>Geotextile woven Kelas 3</v>
          </cell>
          <cell r="D95">
            <v>0</v>
          </cell>
          <cell r="E95" t="str">
            <v>M2</v>
          </cell>
          <cell r="F95">
            <v>14750</v>
          </cell>
        </row>
        <row r="96">
          <cell r="B96" t="str">
            <v>(M31)</v>
          </cell>
          <cell r="C96" t="str">
            <v>Aspal Emulsi</v>
          </cell>
          <cell r="D96" t="str">
            <v>(M31)</v>
          </cell>
          <cell r="E96" t="str">
            <v>Kg</v>
          </cell>
          <cell r="F96">
            <v>7800</v>
          </cell>
        </row>
        <row r="97">
          <cell r="B97" t="str">
            <v>(M32)</v>
          </cell>
          <cell r="C97" t="str">
            <v>Gebalan Rumput</v>
          </cell>
          <cell r="D97" t="str">
            <v>(M32)</v>
          </cell>
          <cell r="E97" t="str">
            <v>M2</v>
          </cell>
          <cell r="F97">
            <v>20000</v>
          </cell>
        </row>
        <row r="98">
          <cell r="B98">
            <v>0</v>
          </cell>
          <cell r="C98" t="str">
            <v>Pohon</v>
          </cell>
          <cell r="D98" t="str">
            <v>(M32a)</v>
          </cell>
          <cell r="E98" t="str">
            <v>Buah</v>
          </cell>
          <cell r="F98">
            <v>80000</v>
          </cell>
        </row>
        <row r="99">
          <cell r="B99" t="str">
            <v>(M33)</v>
          </cell>
          <cell r="C99" t="str">
            <v>Thinner</v>
          </cell>
          <cell r="D99" t="str">
            <v>(M33)</v>
          </cell>
          <cell r="E99" t="str">
            <v>LITER</v>
          </cell>
          <cell r="F99">
            <v>24000</v>
          </cell>
        </row>
        <row r="100">
          <cell r="B100" t="str">
            <v>(M34)</v>
          </cell>
          <cell r="C100" t="str">
            <v>Glass Bead</v>
          </cell>
          <cell r="D100" t="str">
            <v>(M34)</v>
          </cell>
          <cell r="E100" t="str">
            <v>Kg</v>
          </cell>
          <cell r="F100">
            <v>17500</v>
          </cell>
        </row>
        <row r="101">
          <cell r="B101" t="str">
            <v>(M35a)</v>
          </cell>
          <cell r="C101" t="str">
            <v>Pelat Rambu (Eng. Grade)</v>
          </cell>
          <cell r="D101" t="str">
            <v>(M35a)</v>
          </cell>
          <cell r="E101" t="str">
            <v>BH</v>
          </cell>
          <cell r="F101">
            <v>275000</v>
          </cell>
        </row>
        <row r="102">
          <cell r="B102" t="str">
            <v>(M35b)</v>
          </cell>
          <cell r="C102" t="str">
            <v>Pelat Rambu (High I. Grade)</v>
          </cell>
          <cell r="D102" t="str">
            <v>(M35b)</v>
          </cell>
          <cell r="E102" t="str">
            <v>BH</v>
          </cell>
          <cell r="F102">
            <v>325000</v>
          </cell>
        </row>
        <row r="103">
          <cell r="B103" t="str">
            <v>(M36)</v>
          </cell>
          <cell r="C103" t="str">
            <v>Rel Pengaman</v>
          </cell>
          <cell r="D103" t="str">
            <v>(M36)</v>
          </cell>
          <cell r="E103" t="str">
            <v>M'</v>
          </cell>
          <cell r="F103">
            <v>550000</v>
          </cell>
        </row>
        <row r="104">
          <cell r="B104" t="str">
            <v>(M37)</v>
          </cell>
          <cell r="C104" t="str">
            <v>Beton K-250</v>
          </cell>
          <cell r="D104" t="str">
            <v>(M37)</v>
          </cell>
          <cell r="E104" t="str">
            <v>M3</v>
          </cell>
          <cell r="F104">
            <v>1906834.718904552</v>
          </cell>
        </row>
        <row r="105">
          <cell r="B105">
            <v>0</v>
          </cell>
          <cell r="C105" t="str">
            <v>Beton K-250</v>
          </cell>
          <cell r="D105" t="str">
            <v>(M37)</v>
          </cell>
          <cell r="E105" t="str">
            <v>M3</v>
          </cell>
          <cell r="F105">
            <v>1386514.718904552</v>
          </cell>
        </row>
        <row r="106">
          <cell r="B106" t="str">
            <v>(M39a)</v>
          </cell>
          <cell r="C106" t="str">
            <v>Baja Tulangan (Polos) U24</v>
          </cell>
          <cell r="D106" t="str">
            <v>(M39a)</v>
          </cell>
          <cell r="E106" t="str">
            <v>Kg</v>
          </cell>
          <cell r="F106">
            <v>10000</v>
          </cell>
        </row>
        <row r="107">
          <cell r="B107" t="str">
            <v>(M39b)</v>
          </cell>
          <cell r="C107" t="str">
            <v>Baja Tulangan (Ulir) D32</v>
          </cell>
          <cell r="D107" t="str">
            <v>(M39b)</v>
          </cell>
          <cell r="E107" t="str">
            <v>Kg</v>
          </cell>
          <cell r="F107">
            <v>11000</v>
          </cell>
        </row>
        <row r="108">
          <cell r="B108" t="str">
            <v>(M40)</v>
          </cell>
          <cell r="C108" t="str">
            <v>Kapur</v>
          </cell>
          <cell r="D108" t="str">
            <v>(M40)</v>
          </cell>
          <cell r="E108" t="str">
            <v>M3</v>
          </cell>
          <cell r="F108">
            <v>40000</v>
          </cell>
        </row>
        <row r="109">
          <cell r="B109" t="str">
            <v>(M41)</v>
          </cell>
          <cell r="C109" t="str">
            <v>Chipping</v>
          </cell>
          <cell r="D109" t="str">
            <v>(M41)</v>
          </cell>
          <cell r="E109" t="str">
            <v>M3</v>
          </cell>
          <cell r="F109">
            <v>282616.00597695971</v>
          </cell>
        </row>
        <row r="110">
          <cell r="B110" t="str">
            <v>(M41kg)</v>
          </cell>
          <cell r="C110" t="str">
            <v>Chipping (kg)</v>
          </cell>
          <cell r="D110" t="str">
            <v>(M41kg)</v>
          </cell>
          <cell r="E110" t="str">
            <v>Kg</v>
          </cell>
          <cell r="F110">
            <v>201.86857569782836</v>
          </cell>
        </row>
        <row r="111">
          <cell r="B111" t="str">
            <v>(M42)</v>
          </cell>
          <cell r="C111" t="str">
            <v>Cat</v>
          </cell>
          <cell r="D111" t="str">
            <v>(M42)</v>
          </cell>
          <cell r="E111" t="str">
            <v>Kg</v>
          </cell>
          <cell r="F111">
            <v>42500</v>
          </cell>
        </row>
        <row r="112">
          <cell r="B112" t="str">
            <v>(M43)</v>
          </cell>
          <cell r="C112" t="str">
            <v>Pemantul Cahaya (Reflector)</v>
          </cell>
          <cell r="D112" t="str">
            <v>(M43)</v>
          </cell>
          <cell r="E112" t="str">
            <v>Bh.</v>
          </cell>
          <cell r="F112">
            <v>0</v>
          </cell>
        </row>
        <row r="113">
          <cell r="B113" t="str">
            <v>(M44)</v>
          </cell>
          <cell r="C113" t="str">
            <v>Pasir Urug</v>
          </cell>
          <cell r="D113" t="str">
            <v>(M44)</v>
          </cell>
          <cell r="E113" t="str">
            <v>M3</v>
          </cell>
          <cell r="F113">
            <v>277800</v>
          </cell>
        </row>
        <row r="114">
          <cell r="B114" t="str">
            <v>(M45)</v>
          </cell>
          <cell r="C114" t="str">
            <v>Arbocell</v>
          </cell>
          <cell r="D114" t="str">
            <v>(M45)</v>
          </cell>
          <cell r="E114" t="str">
            <v>Kg.</v>
          </cell>
          <cell r="F114">
            <v>0</v>
          </cell>
        </row>
        <row r="115">
          <cell r="B115" t="str">
            <v>(M46)</v>
          </cell>
          <cell r="C115" t="str">
            <v>Baja Bergelombang</v>
          </cell>
          <cell r="D115" t="str">
            <v>(M46)</v>
          </cell>
          <cell r="E115" t="str">
            <v>Kg</v>
          </cell>
          <cell r="F115">
            <v>0</v>
          </cell>
        </row>
        <row r="116">
          <cell r="B116" t="str">
            <v>(M47)</v>
          </cell>
          <cell r="C116" t="str">
            <v>Beton K-125</v>
          </cell>
          <cell r="D116" t="str">
            <v>(M47)</v>
          </cell>
          <cell r="E116" t="str">
            <v>M3</v>
          </cell>
          <cell r="F116">
            <v>1124849.9487723282</v>
          </cell>
        </row>
        <row r="117">
          <cell r="B117" t="str">
            <v>(M48)</v>
          </cell>
          <cell r="C117" t="str">
            <v>Plat Baja</v>
          </cell>
          <cell r="D117" t="str">
            <v>(M48)</v>
          </cell>
          <cell r="E117" t="str">
            <v>Kg</v>
          </cell>
          <cell r="F117">
            <v>15500</v>
          </cell>
        </row>
        <row r="118">
          <cell r="B118" t="str">
            <v>(M49)</v>
          </cell>
          <cell r="C118" t="str">
            <v>Tiang Pancang Baja</v>
          </cell>
          <cell r="D118" t="str">
            <v>(M49)</v>
          </cell>
          <cell r="E118" t="str">
            <v>M'</v>
          </cell>
          <cell r="F118">
            <v>25247.37</v>
          </cell>
        </row>
        <row r="119">
          <cell r="B119" t="str">
            <v>(M50)</v>
          </cell>
          <cell r="C119" t="str">
            <v>Tiang Pancang Beton Pratekan</v>
          </cell>
          <cell r="D119" t="str">
            <v>(M50)</v>
          </cell>
          <cell r="E119" t="str">
            <v>M3</v>
          </cell>
          <cell r="F119">
            <v>423957.93</v>
          </cell>
        </row>
        <row r="120">
          <cell r="B120" t="str">
            <v>(M51)</v>
          </cell>
          <cell r="C120" t="str">
            <v>Kawat Las</v>
          </cell>
          <cell r="D120" t="str">
            <v>(M51)</v>
          </cell>
          <cell r="E120" t="str">
            <v>Dos</v>
          </cell>
          <cell r="F120">
            <v>40000</v>
          </cell>
        </row>
        <row r="121">
          <cell r="B121" t="str">
            <v>(M52)</v>
          </cell>
          <cell r="C121" t="str">
            <v>Pipa Baja</v>
          </cell>
          <cell r="D121" t="str">
            <v>(M52)</v>
          </cell>
          <cell r="E121" t="str">
            <v>Kg</v>
          </cell>
          <cell r="F121">
            <v>17500</v>
          </cell>
        </row>
        <row r="122">
          <cell r="B122" t="str">
            <v>(M53)</v>
          </cell>
          <cell r="C122" t="str">
            <v>Minyak Fluks</v>
          </cell>
          <cell r="D122" t="str">
            <v>(M53)</v>
          </cell>
          <cell r="E122" t="str">
            <v>Liter</v>
          </cell>
          <cell r="F122">
            <v>0</v>
          </cell>
        </row>
        <row r="123">
          <cell r="B123" t="str">
            <v>(M54)</v>
          </cell>
          <cell r="C123" t="str">
            <v>Bunker Oil</v>
          </cell>
          <cell r="D123" t="str">
            <v>(M54)</v>
          </cell>
          <cell r="E123" t="str">
            <v>Liter</v>
          </cell>
          <cell r="F123">
            <v>0</v>
          </cell>
        </row>
        <row r="124">
          <cell r="B124" t="str">
            <v>(M55)</v>
          </cell>
          <cell r="C124" t="str">
            <v>Asbuton Halus</v>
          </cell>
          <cell r="D124" t="str">
            <v>(M55)</v>
          </cell>
          <cell r="E124" t="str">
            <v>Ton</v>
          </cell>
          <cell r="F124">
            <v>0</v>
          </cell>
        </row>
        <row r="125">
          <cell r="B125" t="str">
            <v>(M56)</v>
          </cell>
          <cell r="C125" t="str">
            <v>Baja Prategang</v>
          </cell>
          <cell r="D125" t="str">
            <v>(M56)</v>
          </cell>
          <cell r="E125" t="str">
            <v>Kg</v>
          </cell>
          <cell r="F125">
            <v>0</v>
          </cell>
        </row>
        <row r="126">
          <cell r="B126" t="str">
            <v>(M57a)</v>
          </cell>
          <cell r="C126" t="str">
            <v>Baja Tulangan (Polos) U32</v>
          </cell>
          <cell r="D126" t="str">
            <v>(M57a)</v>
          </cell>
          <cell r="E126" t="str">
            <v>Kg</v>
          </cell>
          <cell r="F126">
            <v>11000</v>
          </cell>
        </row>
        <row r="127">
          <cell r="B127" t="str">
            <v>(M39c)</v>
          </cell>
          <cell r="C127" t="str">
            <v>Baja Tulangan (Ulir) D39</v>
          </cell>
          <cell r="D127" t="str">
            <v>(M39c)</v>
          </cell>
          <cell r="E127" t="str">
            <v>Kg</v>
          </cell>
          <cell r="F127">
            <v>11500</v>
          </cell>
        </row>
        <row r="128">
          <cell r="B128" t="str">
            <v>(M39d)</v>
          </cell>
          <cell r="C128" t="str">
            <v>Baja Tulangan (Ulir) D48</v>
          </cell>
          <cell r="D128" t="str">
            <v>(M39d)</v>
          </cell>
          <cell r="E128" t="str">
            <v>Kg</v>
          </cell>
          <cell r="F128">
            <v>12000</v>
          </cell>
        </row>
        <row r="129">
          <cell r="B129" t="str">
            <v>(M58a)</v>
          </cell>
          <cell r="C129" t="str">
            <v>PCI Girder L=17 m</v>
          </cell>
          <cell r="D129" t="str">
            <v>(M58a)</v>
          </cell>
          <cell r="E129" t="str">
            <v>Buah</v>
          </cell>
          <cell r="F129">
            <v>0</v>
          </cell>
        </row>
        <row r="130">
          <cell r="B130" t="str">
            <v>(M58b)</v>
          </cell>
          <cell r="C130" t="str">
            <v>PCI Girder L=21 m</v>
          </cell>
          <cell r="D130" t="str">
            <v>(M58b)</v>
          </cell>
          <cell r="E130" t="str">
            <v>Buah</v>
          </cell>
          <cell r="F130">
            <v>0</v>
          </cell>
        </row>
        <row r="131">
          <cell r="B131" t="str">
            <v>(M58c)</v>
          </cell>
          <cell r="C131" t="str">
            <v>PCI Girder L=26 m</v>
          </cell>
          <cell r="D131" t="str">
            <v>(M58c)</v>
          </cell>
          <cell r="E131" t="str">
            <v>Buah</v>
          </cell>
          <cell r="F131">
            <v>0</v>
          </cell>
        </row>
        <row r="132">
          <cell r="B132" t="str">
            <v>(M58d)</v>
          </cell>
          <cell r="C132" t="str">
            <v>PCI Girder L=31 m</v>
          </cell>
          <cell r="D132" t="str">
            <v>(M58d)</v>
          </cell>
          <cell r="E132" t="str">
            <v>Buah</v>
          </cell>
          <cell r="F132">
            <v>278000000</v>
          </cell>
        </row>
        <row r="133">
          <cell r="B133" t="str">
            <v>(M58e)</v>
          </cell>
          <cell r="C133" t="str">
            <v>PCU Girder L=31 m type A</v>
          </cell>
          <cell r="D133" t="str">
            <v>(M58e)</v>
          </cell>
          <cell r="E133" t="str">
            <v>Buah</v>
          </cell>
          <cell r="F133">
            <v>520000000</v>
          </cell>
        </row>
        <row r="134">
          <cell r="B134" t="str">
            <v>(M58f)</v>
          </cell>
          <cell r="C134" t="str">
            <v>PCU Girder L=31 m type C</v>
          </cell>
          <cell r="D134" t="str">
            <v>(M58f)</v>
          </cell>
          <cell r="E134" t="str">
            <v>Buah</v>
          </cell>
          <cell r="F134">
            <v>520000000</v>
          </cell>
        </row>
        <row r="135">
          <cell r="B135" t="str">
            <v>(M59)</v>
          </cell>
          <cell r="C135" t="str">
            <v>Beton K-300</v>
          </cell>
          <cell r="D135" t="str">
            <v>(M59)</v>
          </cell>
          <cell r="E135" t="str">
            <v>M3</v>
          </cell>
          <cell r="F135">
            <v>2256074.0298231407</v>
          </cell>
        </row>
        <row r="136">
          <cell r="B136" t="str">
            <v>(M60)</v>
          </cell>
          <cell r="C136" t="str">
            <v>Beton K-175</v>
          </cell>
          <cell r="D136" t="str">
            <v>(M60)</v>
          </cell>
          <cell r="E136" t="str">
            <v>M3</v>
          </cell>
          <cell r="F136">
            <v>1462788.2789194086</v>
          </cell>
        </row>
        <row r="137">
          <cell r="B137" t="str">
            <v>(M61)</v>
          </cell>
          <cell r="C137" t="str">
            <v>Cerucuk</v>
          </cell>
          <cell r="D137" t="str">
            <v>(M61)</v>
          </cell>
          <cell r="E137" t="str">
            <v>M</v>
          </cell>
          <cell r="F137">
            <v>0</v>
          </cell>
        </row>
        <row r="138">
          <cell r="B138" t="str">
            <v>(M62)</v>
          </cell>
          <cell r="C138" t="str">
            <v xml:space="preserve">Elastomer </v>
          </cell>
          <cell r="D138" t="str">
            <v>(M62)</v>
          </cell>
          <cell r="E138" t="str">
            <v>buah</v>
          </cell>
          <cell r="F138">
            <v>0</v>
          </cell>
        </row>
        <row r="139">
          <cell r="B139" t="str">
            <v>(M63)</v>
          </cell>
          <cell r="C139" t="str">
            <v>Bahan pengawet: kreosot</v>
          </cell>
          <cell r="D139" t="str">
            <v>(M63)</v>
          </cell>
          <cell r="E139" t="str">
            <v>liter</v>
          </cell>
          <cell r="F139">
            <v>0</v>
          </cell>
        </row>
        <row r="140">
          <cell r="B140" t="str">
            <v>(M64)</v>
          </cell>
          <cell r="C140" t="str">
            <v>Mata Kucing</v>
          </cell>
          <cell r="D140" t="str">
            <v>(M64)</v>
          </cell>
          <cell r="E140" t="str">
            <v>buah</v>
          </cell>
          <cell r="F140">
            <v>125000</v>
          </cell>
        </row>
        <row r="141">
          <cell r="B141" t="str">
            <v>(M65)</v>
          </cell>
          <cell r="C141" t="str">
            <v>Anchorage</v>
          </cell>
          <cell r="D141" t="str">
            <v>(M65)</v>
          </cell>
          <cell r="E141" t="str">
            <v>buah</v>
          </cell>
          <cell r="F141">
            <v>0</v>
          </cell>
        </row>
        <row r="142">
          <cell r="B142" t="str">
            <v>(M66)</v>
          </cell>
          <cell r="C142" t="str">
            <v>Anti strpping agent</v>
          </cell>
          <cell r="D142" t="str">
            <v>(M66)</v>
          </cell>
          <cell r="E142" t="str">
            <v>Kg</v>
          </cell>
          <cell r="F142">
            <v>75000</v>
          </cell>
        </row>
        <row r="143">
          <cell r="B143" t="str">
            <v>(M67)</v>
          </cell>
          <cell r="C143" t="str">
            <v>Bahan Modifikasi</v>
          </cell>
          <cell r="D143" t="str">
            <v>(M67)</v>
          </cell>
          <cell r="E143" t="str">
            <v>Kg</v>
          </cell>
          <cell r="F143">
            <v>75000</v>
          </cell>
        </row>
        <row r="144">
          <cell r="B144" t="str">
            <v>(M68)</v>
          </cell>
          <cell r="C144" t="str">
            <v>Beton K-500</v>
          </cell>
          <cell r="D144" t="str">
            <v>(M68)</v>
          </cell>
          <cell r="E144" t="str">
            <v>M3</v>
          </cell>
          <cell r="F144">
            <v>3154176.4820561158</v>
          </cell>
        </row>
        <row r="145">
          <cell r="B145" t="str">
            <v>(M69)</v>
          </cell>
          <cell r="C145" t="str">
            <v>Beton K-400</v>
          </cell>
          <cell r="D145" t="str">
            <v>(M69)</v>
          </cell>
          <cell r="E145" t="str">
            <v>M3</v>
          </cell>
          <cell r="F145">
            <v>3043080.528209962</v>
          </cell>
        </row>
        <row r="146">
          <cell r="B146" t="str">
            <v>(M70)</v>
          </cell>
          <cell r="C146" t="str">
            <v>Ducting (Kabel prestress)</v>
          </cell>
          <cell r="D146" t="str">
            <v>(M70)</v>
          </cell>
          <cell r="E146" t="str">
            <v>M'</v>
          </cell>
          <cell r="F146">
            <v>0</v>
          </cell>
        </row>
        <row r="147">
          <cell r="B147" t="str">
            <v>(M71)</v>
          </cell>
          <cell r="C147" t="str">
            <v>Ducting (Strand prestress)</v>
          </cell>
          <cell r="D147" t="str">
            <v>(M71)</v>
          </cell>
          <cell r="E147" t="str">
            <v>M'</v>
          </cell>
          <cell r="F147">
            <v>0</v>
          </cell>
        </row>
        <row r="148">
          <cell r="B148" t="str">
            <v>(M72)</v>
          </cell>
          <cell r="C148" t="str">
            <v>Beton K-350</v>
          </cell>
          <cell r="D148" t="str">
            <v>(M72)</v>
          </cell>
          <cell r="E148" t="str">
            <v>M3</v>
          </cell>
          <cell r="F148">
            <v>2049785.6214988697</v>
          </cell>
        </row>
        <row r="149">
          <cell r="B149" t="str">
            <v>(M73)</v>
          </cell>
          <cell r="C149" t="str">
            <v>Multipleks 12 mm</v>
          </cell>
          <cell r="D149" t="str">
            <v>(M73)</v>
          </cell>
          <cell r="E149" t="str">
            <v>Lbr</v>
          </cell>
          <cell r="F149">
            <v>225000</v>
          </cell>
        </row>
        <row r="150">
          <cell r="B150">
            <v>0</v>
          </cell>
          <cell r="C150">
            <v>0</v>
          </cell>
          <cell r="D150">
            <v>0</v>
          </cell>
          <cell r="E150">
            <v>0</v>
          </cell>
          <cell r="F150">
            <v>0</v>
          </cell>
        </row>
        <row r="151">
          <cell r="B151">
            <v>0</v>
          </cell>
          <cell r="C151">
            <v>0</v>
          </cell>
          <cell r="D151">
            <v>0</v>
          </cell>
          <cell r="E151">
            <v>0</v>
          </cell>
          <cell r="F151">
            <v>0</v>
          </cell>
        </row>
        <row r="152">
          <cell r="B152">
            <v>0</v>
          </cell>
          <cell r="C152">
            <v>0</v>
          </cell>
          <cell r="D152">
            <v>0</v>
          </cell>
          <cell r="E152">
            <v>0</v>
          </cell>
          <cell r="F152">
            <v>0</v>
          </cell>
        </row>
        <row r="153">
          <cell r="B153">
            <v>0</v>
          </cell>
          <cell r="C153">
            <v>0</v>
          </cell>
          <cell r="D153">
            <v>0</v>
          </cell>
          <cell r="E153">
            <v>0</v>
          </cell>
        </row>
        <row r="154">
          <cell r="B154">
            <v>0</v>
          </cell>
          <cell r="C154">
            <v>0</v>
          </cell>
          <cell r="D154">
            <v>0</v>
          </cell>
          <cell r="E154">
            <v>0</v>
          </cell>
          <cell r="F154" t="str">
            <v>HARGA</v>
          </cell>
        </row>
        <row r="155">
          <cell r="B155" t="str">
            <v>U R A I A N</v>
          </cell>
          <cell r="C155">
            <v>0</v>
          </cell>
          <cell r="D155" t="str">
            <v>KODE</v>
          </cell>
          <cell r="E155" t="str">
            <v>SATUAN</v>
          </cell>
          <cell r="F155" t="str">
            <v>SATUAN</v>
          </cell>
        </row>
        <row r="156">
          <cell r="B156">
            <v>0</v>
          </cell>
          <cell r="C156">
            <v>0</v>
          </cell>
          <cell r="D156">
            <v>0</v>
          </cell>
          <cell r="E156">
            <v>0</v>
          </cell>
          <cell r="F156" t="str">
            <v>( Rp.)</v>
          </cell>
        </row>
        <row r="157">
          <cell r="B157">
            <v>0</v>
          </cell>
          <cell r="C157">
            <v>0</v>
          </cell>
          <cell r="D157">
            <v>0</v>
          </cell>
          <cell r="E157">
            <v>0</v>
          </cell>
          <cell r="F157">
            <v>0</v>
          </cell>
        </row>
        <row r="158">
          <cell r="B158" t="str">
            <v>(M74a)</v>
          </cell>
          <cell r="C158" t="str">
            <v>Elastomer jenis 1</v>
          </cell>
          <cell r="D158" t="str">
            <v>(M74a)</v>
          </cell>
          <cell r="E158" t="str">
            <v>buah</v>
          </cell>
          <cell r="F158">
            <v>0</v>
          </cell>
        </row>
        <row r="159">
          <cell r="B159" t="str">
            <v>(M74b)</v>
          </cell>
          <cell r="C159" t="str">
            <v>Elastomer jenis 2</v>
          </cell>
          <cell r="D159" t="str">
            <v>(M74b)</v>
          </cell>
          <cell r="E159" t="str">
            <v>buah</v>
          </cell>
          <cell r="F159">
            <v>0</v>
          </cell>
        </row>
        <row r="160">
          <cell r="B160" t="str">
            <v>(M74c)</v>
          </cell>
          <cell r="C160" t="str">
            <v>Elastomer jenis 3</v>
          </cell>
          <cell r="D160" t="str">
            <v>(M74c)</v>
          </cell>
          <cell r="E160" t="str">
            <v>buah</v>
          </cell>
          <cell r="F160">
            <v>0</v>
          </cell>
        </row>
        <row r="161">
          <cell r="B161" t="str">
            <v>(M75d)</v>
          </cell>
          <cell r="C161" t="str">
            <v>Expansion Tipe Joint Asphaltic Plug</v>
          </cell>
          <cell r="D161" t="str">
            <v>(M75d)</v>
          </cell>
          <cell r="E161" t="str">
            <v>M</v>
          </cell>
          <cell r="F161">
            <v>0</v>
          </cell>
        </row>
        <row r="162">
          <cell r="B162" t="str">
            <v>(M75e)</v>
          </cell>
          <cell r="C162" t="str">
            <v>Expansion Join Tipe Rubber</v>
          </cell>
          <cell r="D162" t="str">
            <v>(M75e)</v>
          </cell>
          <cell r="E162" t="str">
            <v>M</v>
          </cell>
          <cell r="F162">
            <v>0</v>
          </cell>
        </row>
        <row r="163">
          <cell r="B163" t="str">
            <v>(M75f)</v>
          </cell>
          <cell r="C163" t="str">
            <v>Expansion Join Baja Siku</v>
          </cell>
          <cell r="D163" t="str">
            <v>(M75f)</v>
          </cell>
          <cell r="E163" t="str">
            <v>M</v>
          </cell>
          <cell r="F163">
            <v>0</v>
          </cell>
        </row>
        <row r="164">
          <cell r="B164" t="str">
            <v>(M76)</v>
          </cell>
          <cell r="C164" t="str">
            <v>Marmer</v>
          </cell>
          <cell r="D164" t="str">
            <v>(M76)</v>
          </cell>
          <cell r="E164" t="str">
            <v>Buah</v>
          </cell>
          <cell r="F164">
            <v>750000</v>
          </cell>
        </row>
        <row r="165">
          <cell r="B165" t="str">
            <v>(M77)</v>
          </cell>
          <cell r="C165" t="str">
            <v>Kerb Type A</v>
          </cell>
          <cell r="D165" t="str">
            <v>(M77)</v>
          </cell>
          <cell r="E165" t="str">
            <v>Buah</v>
          </cell>
          <cell r="F165">
            <v>0</v>
          </cell>
        </row>
        <row r="166">
          <cell r="B166" t="str">
            <v>(M78)</v>
          </cell>
          <cell r="C166" t="str">
            <v>Paving Block</v>
          </cell>
          <cell r="D166" t="str">
            <v>(M78)</v>
          </cell>
          <cell r="E166" t="str">
            <v>Buah</v>
          </cell>
          <cell r="F166">
            <v>1800</v>
          </cell>
        </row>
        <row r="167">
          <cell r="B167" t="str">
            <v>(M78)a</v>
          </cell>
          <cell r="C167" t="str">
            <v>Guiding Block</v>
          </cell>
          <cell r="D167" t="str">
            <v>(M78)a</v>
          </cell>
          <cell r="E167" t="str">
            <v>Buah</v>
          </cell>
          <cell r="F167">
            <v>6000</v>
          </cell>
        </row>
        <row r="168">
          <cell r="B168" t="str">
            <v>(M79)</v>
          </cell>
          <cell r="C168" t="str">
            <v>Mini Timber Pile</v>
          </cell>
          <cell r="D168" t="str">
            <v>(M79)</v>
          </cell>
          <cell r="E168" t="str">
            <v>Buah</v>
          </cell>
          <cell r="F168">
            <v>27000</v>
          </cell>
        </row>
        <row r="169">
          <cell r="B169" t="str">
            <v>(M80)</v>
          </cell>
          <cell r="C169" t="str">
            <v>Expansion Joint Tipe Torma</v>
          </cell>
          <cell r="D169" t="str">
            <v>(M80)</v>
          </cell>
          <cell r="E169" t="str">
            <v>M1</v>
          </cell>
          <cell r="F169">
            <v>1200000</v>
          </cell>
        </row>
        <row r="170">
          <cell r="B170" t="str">
            <v>(M81)</v>
          </cell>
          <cell r="C170" t="str">
            <v>Strip Bearing</v>
          </cell>
          <cell r="D170" t="str">
            <v>(M81)</v>
          </cell>
          <cell r="E170" t="str">
            <v>Buah</v>
          </cell>
          <cell r="F170">
            <v>229500</v>
          </cell>
        </row>
        <row r="171">
          <cell r="B171" t="str">
            <v>(M82)</v>
          </cell>
          <cell r="C171" t="str">
            <v>Joint Socket Pile 35x35</v>
          </cell>
          <cell r="D171" t="str">
            <v>(M82)</v>
          </cell>
          <cell r="E171" t="str">
            <v>Set</v>
          </cell>
          <cell r="F171">
            <v>607500</v>
          </cell>
        </row>
        <row r="172">
          <cell r="B172" t="str">
            <v>(M83)</v>
          </cell>
          <cell r="C172" t="str">
            <v>Joint Socket Pile 16x16x16</v>
          </cell>
          <cell r="D172" t="str">
            <v>(M83)</v>
          </cell>
          <cell r="E172" t="str">
            <v>Set</v>
          </cell>
          <cell r="F172">
            <v>67500</v>
          </cell>
        </row>
        <row r="173">
          <cell r="B173" t="str">
            <v>(M84)</v>
          </cell>
          <cell r="C173" t="str">
            <v>Mikro Pile 16x16x16</v>
          </cell>
          <cell r="D173" t="str">
            <v>(M84)</v>
          </cell>
          <cell r="E173" t="str">
            <v>M1</v>
          </cell>
          <cell r="F173">
            <v>60750</v>
          </cell>
        </row>
        <row r="174">
          <cell r="B174" t="str">
            <v>(M85)</v>
          </cell>
          <cell r="C174" t="str">
            <v>Matras Concrete</v>
          </cell>
          <cell r="D174" t="str">
            <v>(M85)</v>
          </cell>
          <cell r="E174" t="str">
            <v>Buah</v>
          </cell>
          <cell r="F174">
            <v>405000</v>
          </cell>
        </row>
        <row r="175">
          <cell r="B175" t="str">
            <v>(M86)</v>
          </cell>
          <cell r="C175" t="str">
            <v>Assetilline</v>
          </cell>
          <cell r="D175" t="str">
            <v>(M86)</v>
          </cell>
          <cell r="E175" t="str">
            <v>Botol</v>
          </cell>
          <cell r="F175">
            <v>229500</v>
          </cell>
        </row>
        <row r="176">
          <cell r="B176" t="str">
            <v>(M87)</v>
          </cell>
          <cell r="C176" t="str">
            <v>Oxygen</v>
          </cell>
          <cell r="D176" t="str">
            <v>(M87)</v>
          </cell>
          <cell r="E176" t="str">
            <v>Botol</v>
          </cell>
          <cell r="F176">
            <v>114750</v>
          </cell>
        </row>
        <row r="177">
          <cell r="B177" t="str">
            <v>(M88)</v>
          </cell>
          <cell r="C177" t="str">
            <v>Batu Bara</v>
          </cell>
          <cell r="D177" t="str">
            <v>(M88)</v>
          </cell>
          <cell r="E177" t="str">
            <v>Kg</v>
          </cell>
          <cell r="F177">
            <v>600</v>
          </cell>
        </row>
        <row r="178">
          <cell r="B178" t="str">
            <v>(M24a)</v>
          </cell>
          <cell r="C178" t="str">
            <v>Pipa Galvanis Dia 3"</v>
          </cell>
          <cell r="D178" t="str">
            <v>(M24a)</v>
          </cell>
          <cell r="E178" t="str">
            <v>M</v>
          </cell>
          <cell r="F178">
            <v>105000</v>
          </cell>
        </row>
        <row r="179">
          <cell r="B179" t="str">
            <v>(M24b)</v>
          </cell>
          <cell r="C179" t="str">
            <v>Pipa Galvanis Dia 1,5"</v>
          </cell>
          <cell r="D179" t="str">
            <v>(M24b)</v>
          </cell>
          <cell r="E179" t="str">
            <v>M</v>
          </cell>
          <cell r="F179">
            <v>80000</v>
          </cell>
        </row>
        <row r="180">
          <cell r="B180" t="str">
            <v>(M91)</v>
          </cell>
          <cell r="C180" t="str">
            <v>Agregat Pecah Mesin 0-5 mm</v>
          </cell>
          <cell r="D180" t="str">
            <v>(M91)</v>
          </cell>
          <cell r="E180" t="str">
            <v>M3</v>
          </cell>
          <cell r="F180">
            <v>0</v>
          </cell>
        </row>
        <row r="181">
          <cell r="B181" t="str">
            <v>(M92)</v>
          </cell>
          <cell r="C181" t="str">
            <v>Agregat Pecah Mesin 5-10 &amp; 10-20 mm</v>
          </cell>
          <cell r="D181" t="str">
            <v>(M92)</v>
          </cell>
          <cell r="E181" t="str">
            <v>M3</v>
          </cell>
          <cell r="F181">
            <v>0</v>
          </cell>
        </row>
        <row r="182">
          <cell r="B182" t="str">
            <v>(M93)</v>
          </cell>
          <cell r="C182" t="str">
            <v>Agregat Pecah Mesin 20-30 mm</v>
          </cell>
          <cell r="D182" t="str">
            <v>(M93)</v>
          </cell>
          <cell r="E182" t="str">
            <v>M3</v>
          </cell>
          <cell r="F182">
            <v>0</v>
          </cell>
        </row>
        <row r="183">
          <cell r="B183" t="str">
            <v>(M94)</v>
          </cell>
          <cell r="C183" t="str">
            <v>Joint Sealent</v>
          </cell>
          <cell r="D183" t="str">
            <v>(M94)</v>
          </cell>
          <cell r="E183" t="str">
            <v>Kg</v>
          </cell>
          <cell r="F183">
            <v>47500</v>
          </cell>
        </row>
        <row r="184">
          <cell r="B184" t="str">
            <v>(M95)</v>
          </cell>
          <cell r="C184" t="str">
            <v>Cat Anti Karat</v>
          </cell>
          <cell r="D184" t="str">
            <v>(M95)</v>
          </cell>
          <cell r="E184" t="str">
            <v>Kg</v>
          </cell>
          <cell r="F184">
            <v>95000</v>
          </cell>
        </row>
        <row r="185">
          <cell r="B185" t="str">
            <v>(M96)</v>
          </cell>
          <cell r="C185" t="str">
            <v>Expansion Cap</v>
          </cell>
          <cell r="D185" t="str">
            <v>(M96)</v>
          </cell>
          <cell r="E185" t="str">
            <v>M2</v>
          </cell>
          <cell r="F185">
            <v>6050</v>
          </cell>
        </row>
        <row r="186">
          <cell r="B186" t="str">
            <v>(M97)</v>
          </cell>
          <cell r="C186" t="str">
            <v>Polytene 125 mikron</v>
          </cell>
          <cell r="D186" t="str">
            <v>(M97)</v>
          </cell>
          <cell r="E186" t="str">
            <v>Kg</v>
          </cell>
          <cell r="F186">
            <v>19250</v>
          </cell>
        </row>
        <row r="187">
          <cell r="B187" t="str">
            <v>(M98)</v>
          </cell>
          <cell r="C187" t="str">
            <v>Curing Compound</v>
          </cell>
          <cell r="D187" t="str">
            <v>(M98)</v>
          </cell>
          <cell r="E187" t="str">
            <v>Ltr</v>
          </cell>
          <cell r="F187">
            <v>87800</v>
          </cell>
        </row>
        <row r="188">
          <cell r="B188" t="str">
            <v>(M99)</v>
          </cell>
          <cell r="C188" t="str">
            <v>Kayu Acuan</v>
          </cell>
          <cell r="D188" t="str">
            <v>(M99)</v>
          </cell>
          <cell r="E188" t="str">
            <v>M3</v>
          </cell>
          <cell r="F188">
            <v>3600000</v>
          </cell>
        </row>
        <row r="189">
          <cell r="B189" t="str">
            <v>(M67a)</v>
          </cell>
          <cell r="C189" t="str">
            <v>Additive</v>
          </cell>
          <cell r="D189" t="str">
            <v>(M67a)</v>
          </cell>
          <cell r="E189" t="str">
            <v>Ltr</v>
          </cell>
          <cell r="F189">
            <v>22500</v>
          </cell>
        </row>
        <row r="190">
          <cell r="B190" t="str">
            <v>(M100)</v>
          </cell>
          <cell r="C190" t="str">
            <v>Casing</v>
          </cell>
          <cell r="D190" t="str">
            <v>(M100)</v>
          </cell>
          <cell r="E190" t="str">
            <v>M2</v>
          </cell>
          <cell r="F190">
            <v>0</v>
          </cell>
        </row>
        <row r="191">
          <cell r="B191" t="str">
            <v>(M101)</v>
          </cell>
          <cell r="C191" t="str">
            <v>Pasir Tailing</v>
          </cell>
          <cell r="D191" t="str">
            <v>(M101)</v>
          </cell>
          <cell r="E191" t="str">
            <v>M3</v>
          </cell>
          <cell r="F191">
            <v>0</v>
          </cell>
        </row>
        <row r="192">
          <cell r="B192" t="str">
            <v>(M102)</v>
          </cell>
          <cell r="C192" t="str">
            <v>Polimer</v>
          </cell>
          <cell r="D192" t="str">
            <v>(M102)</v>
          </cell>
          <cell r="E192">
            <v>0</v>
          </cell>
          <cell r="F192">
            <v>0</v>
          </cell>
        </row>
        <row r="193">
          <cell r="B193" t="str">
            <v>(M103)</v>
          </cell>
          <cell r="C193" t="str">
            <v>Batubara</v>
          </cell>
          <cell r="D193" t="str">
            <v>(M103)</v>
          </cell>
          <cell r="E193" t="str">
            <v>kg</v>
          </cell>
          <cell r="F193">
            <v>0</v>
          </cell>
        </row>
        <row r="194">
          <cell r="B194" t="str">
            <v>(M104)</v>
          </cell>
          <cell r="C194" t="str">
            <v>Kerb jenis 1</v>
          </cell>
          <cell r="D194" t="str">
            <v>(M104)</v>
          </cell>
          <cell r="E194" t="str">
            <v>Buah</v>
          </cell>
          <cell r="F194">
            <v>62500</v>
          </cell>
        </row>
        <row r="195">
          <cell r="B195" t="str">
            <v>(M105)</v>
          </cell>
          <cell r="C195" t="str">
            <v>Kerb jenis 2</v>
          </cell>
          <cell r="D195" t="str">
            <v>(M105)</v>
          </cell>
          <cell r="E195" t="str">
            <v>Buah</v>
          </cell>
          <cell r="F195">
            <v>70000</v>
          </cell>
        </row>
        <row r="196">
          <cell r="B196" t="str">
            <v>(M106)</v>
          </cell>
          <cell r="C196" t="str">
            <v>Kerb jenis 3</v>
          </cell>
          <cell r="D196" t="str">
            <v>(M106)</v>
          </cell>
          <cell r="E196" t="str">
            <v>Buah</v>
          </cell>
          <cell r="F196">
            <v>82500</v>
          </cell>
        </row>
        <row r="197">
          <cell r="B197">
            <v>0</v>
          </cell>
          <cell r="C197" t="str">
            <v>Kerb jenis 4</v>
          </cell>
          <cell r="D197" t="str">
            <v>(M106)</v>
          </cell>
          <cell r="E197" t="str">
            <v>Buah</v>
          </cell>
          <cell r="F197">
            <v>82500</v>
          </cell>
        </row>
        <row r="198">
          <cell r="B198">
            <v>0</v>
          </cell>
          <cell r="C198" t="str">
            <v>Kerb jenis 5</v>
          </cell>
          <cell r="D198" t="str">
            <v>(M106)</v>
          </cell>
          <cell r="E198" t="str">
            <v>Buah</v>
          </cell>
          <cell r="F198">
            <v>90000</v>
          </cell>
        </row>
        <row r="199">
          <cell r="B199">
            <v>0</v>
          </cell>
          <cell r="C199" t="str">
            <v>Kerb jenis 6</v>
          </cell>
          <cell r="D199" t="str">
            <v>(M106)</v>
          </cell>
          <cell r="E199" t="str">
            <v>Buah</v>
          </cell>
          <cell r="F199">
            <v>80000</v>
          </cell>
        </row>
        <row r="200">
          <cell r="B200">
            <v>0</v>
          </cell>
          <cell r="C200" t="str">
            <v>Kerb jenis 7a</v>
          </cell>
          <cell r="D200" t="str">
            <v>(M106)</v>
          </cell>
          <cell r="E200" t="str">
            <v>Buah</v>
          </cell>
          <cell r="F200">
            <v>65000</v>
          </cell>
        </row>
        <row r="201">
          <cell r="B201">
            <v>0</v>
          </cell>
          <cell r="C201" t="str">
            <v>Kerb jenis 7b</v>
          </cell>
          <cell r="D201" t="str">
            <v>(M106)</v>
          </cell>
          <cell r="E201" t="str">
            <v>Buah</v>
          </cell>
          <cell r="F201">
            <v>55000</v>
          </cell>
        </row>
        <row r="202">
          <cell r="B202">
            <v>0</v>
          </cell>
          <cell r="C202" t="str">
            <v>Kerb jenis 7c</v>
          </cell>
          <cell r="D202" t="str">
            <v>(M106)</v>
          </cell>
          <cell r="E202" t="str">
            <v>Buah</v>
          </cell>
          <cell r="F202">
            <v>55000</v>
          </cell>
        </row>
        <row r="203">
          <cell r="B203">
            <v>0</v>
          </cell>
          <cell r="C203" t="str">
            <v>Kerb jenis 7d</v>
          </cell>
          <cell r="D203" t="str">
            <v>(M106)</v>
          </cell>
          <cell r="E203" t="str">
            <v>Buah</v>
          </cell>
          <cell r="F203">
            <v>55000</v>
          </cell>
        </row>
        <row r="204">
          <cell r="B204" t="str">
            <v>(M107)</v>
          </cell>
          <cell r="C204" t="str">
            <v>Bahan Modifikasi</v>
          </cell>
          <cell r="D204" t="str">
            <v>(M107)</v>
          </cell>
          <cell r="E204" t="str">
            <v>Kg</v>
          </cell>
          <cell r="F204">
            <v>75000</v>
          </cell>
        </row>
        <row r="205">
          <cell r="B205" t="str">
            <v>(M108)</v>
          </cell>
          <cell r="C205" t="str">
            <v>Aditif anti pengelupasan</v>
          </cell>
          <cell r="D205" t="str">
            <v>(M108)</v>
          </cell>
          <cell r="E205" t="str">
            <v>Kg</v>
          </cell>
          <cell r="F205">
            <v>75000</v>
          </cell>
        </row>
        <row r="206">
          <cell r="B206" t="str">
            <v>(M109)</v>
          </cell>
          <cell r="C206" t="str">
            <v>Bahan Pengisi (Filler) Tambahan</v>
          </cell>
          <cell r="D206" t="str">
            <v>(M109)</v>
          </cell>
          <cell r="E206" t="str">
            <v>Kg</v>
          </cell>
          <cell r="F206">
            <v>1200</v>
          </cell>
        </row>
        <row r="207">
          <cell r="B207" t="str">
            <v>(M110)</v>
          </cell>
          <cell r="C207" t="str">
            <v>Asbuton yang diproses</v>
          </cell>
          <cell r="D207" t="str">
            <v>(M110)</v>
          </cell>
          <cell r="E207" t="str">
            <v>Kg</v>
          </cell>
          <cell r="F207">
            <v>0</v>
          </cell>
        </row>
        <row r="208">
          <cell r="B208" t="str">
            <v>(M111)</v>
          </cell>
          <cell r="C208" t="str">
            <v>Elastomer Alam</v>
          </cell>
          <cell r="D208" t="str">
            <v>(M111)</v>
          </cell>
          <cell r="E208" t="str">
            <v>Kg</v>
          </cell>
          <cell r="F208">
            <v>0</v>
          </cell>
        </row>
        <row r="209">
          <cell r="B209" t="str">
            <v>(M112)</v>
          </cell>
          <cell r="C209" t="str">
            <v>Elastomer Sintesis</v>
          </cell>
          <cell r="D209" t="str">
            <v>(M112)</v>
          </cell>
          <cell r="E209" t="str">
            <v>Kg</v>
          </cell>
          <cell r="F209">
            <v>0</v>
          </cell>
        </row>
        <row r="210">
          <cell r="B210">
            <v>0</v>
          </cell>
          <cell r="C210" t="str">
            <v>Anchorage</v>
          </cell>
          <cell r="D210">
            <v>0</v>
          </cell>
          <cell r="E210">
            <v>0</v>
          </cell>
          <cell r="F210">
            <v>0</v>
          </cell>
        </row>
        <row r="211">
          <cell r="B211">
            <v>0</v>
          </cell>
          <cell r="C211" t="str">
            <v>- hidup</v>
          </cell>
          <cell r="D211" t="str">
            <v>(M113a)</v>
          </cell>
          <cell r="E211" t="str">
            <v>bh</v>
          </cell>
          <cell r="F211">
            <v>0</v>
          </cell>
        </row>
        <row r="212">
          <cell r="B212">
            <v>0</v>
          </cell>
          <cell r="C212" t="str">
            <v>- mati</v>
          </cell>
          <cell r="D212" t="str">
            <v>(M113b)</v>
          </cell>
          <cell r="E212" t="str">
            <v>bh</v>
          </cell>
          <cell r="F212">
            <v>0</v>
          </cell>
        </row>
        <row r="213">
          <cell r="B213">
            <v>0</v>
          </cell>
          <cell r="C213" t="str">
            <v>Kabel Prategang</v>
          </cell>
          <cell r="D213">
            <v>0</v>
          </cell>
          <cell r="E213" t="str">
            <v>Kg</v>
          </cell>
          <cell r="F213">
            <v>0</v>
          </cell>
        </row>
        <row r="214">
          <cell r="B214">
            <v>0</v>
          </cell>
          <cell r="C214" t="str">
            <v>- Selongsong</v>
          </cell>
          <cell r="D214" t="str">
            <v>(M114a)</v>
          </cell>
          <cell r="E214" t="str">
            <v>M'</v>
          </cell>
          <cell r="F214">
            <v>0</v>
          </cell>
        </row>
        <row r="215">
          <cell r="B215">
            <v>0</v>
          </cell>
          <cell r="C215" t="str">
            <v>- Baja Prategang</v>
          </cell>
          <cell r="D215" t="str">
            <v>(M114b)</v>
          </cell>
          <cell r="E215" t="str">
            <v>Kg</v>
          </cell>
          <cell r="F215">
            <v>0</v>
          </cell>
        </row>
        <row r="216">
          <cell r="B216">
            <v>0</v>
          </cell>
          <cell r="C216" t="str">
            <v>- Grouting</v>
          </cell>
          <cell r="D216" t="str">
            <v>(M114c)</v>
          </cell>
          <cell r="E216" t="str">
            <v>M2</v>
          </cell>
          <cell r="F216">
            <v>0</v>
          </cell>
        </row>
        <row r="217">
          <cell r="B217">
            <v>0</v>
          </cell>
          <cell r="C217">
            <v>0</v>
          </cell>
          <cell r="D217">
            <v>0</v>
          </cell>
          <cell r="E217">
            <v>0</v>
          </cell>
          <cell r="F217">
            <v>0</v>
          </cell>
        </row>
        <row r="218">
          <cell r="B218">
            <v>0</v>
          </cell>
          <cell r="C218">
            <v>0</v>
          </cell>
          <cell r="D218">
            <v>0</v>
          </cell>
          <cell r="E218">
            <v>0</v>
          </cell>
          <cell r="F218">
            <v>0</v>
          </cell>
        </row>
        <row r="219">
          <cell r="B219">
            <v>0</v>
          </cell>
          <cell r="C219">
            <v>0</v>
          </cell>
          <cell r="D219">
            <v>0</v>
          </cell>
          <cell r="E219">
            <v>0</v>
          </cell>
          <cell r="F219">
            <v>0</v>
          </cell>
        </row>
        <row r="220">
          <cell r="B220">
            <v>0</v>
          </cell>
          <cell r="C220">
            <v>0</v>
          </cell>
          <cell r="D220">
            <v>0</v>
          </cell>
          <cell r="E220">
            <v>0</v>
          </cell>
        </row>
        <row r="221">
          <cell r="B221">
            <v>0</v>
          </cell>
          <cell r="C221">
            <v>0</v>
          </cell>
          <cell r="D221">
            <v>0</v>
          </cell>
          <cell r="E221">
            <v>0</v>
          </cell>
          <cell r="F221" t="str">
            <v>HARGA</v>
          </cell>
        </row>
        <row r="222">
          <cell r="B222" t="str">
            <v>U R A I A N</v>
          </cell>
          <cell r="C222">
            <v>0</v>
          </cell>
          <cell r="D222" t="str">
            <v>KODE</v>
          </cell>
          <cell r="E222" t="str">
            <v>SATUAN</v>
          </cell>
          <cell r="F222" t="str">
            <v>SATUAN</v>
          </cell>
        </row>
        <row r="223">
          <cell r="B223">
            <v>0</v>
          </cell>
          <cell r="C223">
            <v>0</v>
          </cell>
          <cell r="D223">
            <v>0</v>
          </cell>
          <cell r="E223">
            <v>0</v>
          </cell>
          <cell r="F223" t="str">
            <v>( Rp.)</v>
          </cell>
        </row>
        <row r="224">
          <cell r="B224">
            <v>0</v>
          </cell>
          <cell r="C224">
            <v>0</v>
          </cell>
          <cell r="D224">
            <v>0</v>
          </cell>
          <cell r="E224">
            <v>0</v>
          </cell>
          <cell r="F224">
            <v>0</v>
          </cell>
        </row>
        <row r="225">
          <cell r="B225">
            <v>0</v>
          </cell>
          <cell r="C225" t="str">
            <v>Angkur Kabel Prategang, Tipe...............</v>
          </cell>
          <cell r="D225" t="str">
            <v>(M115)</v>
          </cell>
          <cell r="E225" t="str">
            <v>M2</v>
          </cell>
          <cell r="F225">
            <v>0</v>
          </cell>
        </row>
        <row r="226">
          <cell r="B226">
            <v>0</v>
          </cell>
          <cell r="C226" t="str">
            <v>Angkur Kabel Prategang, Tipe............</v>
          </cell>
          <cell r="D226" t="str">
            <v>(M116)</v>
          </cell>
          <cell r="E226" t="str">
            <v>buah</v>
          </cell>
          <cell r="F226">
            <v>0</v>
          </cell>
        </row>
        <row r="227">
          <cell r="B227">
            <v>0</v>
          </cell>
          <cell r="C227" t="str">
            <v>Baja Profil</v>
          </cell>
          <cell r="D227" t="str">
            <v>(M117)</v>
          </cell>
          <cell r="E227" t="str">
            <v>Kg</v>
          </cell>
          <cell r="F227">
            <v>0</v>
          </cell>
        </row>
        <row r="228">
          <cell r="B228">
            <v>0</v>
          </cell>
          <cell r="C228" t="str">
            <v>Baja Tulangan BJTP 24 (epoxy coated)</v>
          </cell>
          <cell r="D228" t="str">
            <v>(M118)</v>
          </cell>
          <cell r="E228" t="str">
            <v>Kg</v>
          </cell>
          <cell r="F228">
            <v>0</v>
          </cell>
        </row>
        <row r="229">
          <cell r="B229">
            <v>0</v>
          </cell>
          <cell r="C229" t="str">
            <v>Epoxy coated</v>
          </cell>
          <cell r="D229" t="str">
            <v>(M119)</v>
          </cell>
          <cell r="E229" t="str">
            <v>Kg</v>
          </cell>
          <cell r="F229">
            <v>0</v>
          </cell>
        </row>
        <row r="230">
          <cell r="B230">
            <v>0</v>
          </cell>
          <cell r="C230" t="str">
            <v>Cairan Perekat (Epoxy Resin)</v>
          </cell>
          <cell r="D230" t="str">
            <v>(M120)</v>
          </cell>
          <cell r="E230" t="str">
            <v>Kg</v>
          </cell>
          <cell r="F230">
            <v>0</v>
          </cell>
        </row>
        <row r="231">
          <cell r="B231">
            <v>0</v>
          </cell>
          <cell r="C231" t="str">
            <v>Epoxy Bahan Penutup (sealant)</v>
          </cell>
          <cell r="D231" t="str">
            <v>(M121)</v>
          </cell>
          <cell r="E231" t="str">
            <v>Kg</v>
          </cell>
          <cell r="F231">
            <v>0</v>
          </cell>
        </row>
        <row r="232">
          <cell r="B232">
            <v>0</v>
          </cell>
          <cell r="C232" t="str">
            <v>Alat Penyuntik Anti Gravitasi</v>
          </cell>
          <cell r="D232" t="str">
            <v>(M122)</v>
          </cell>
          <cell r="E232" t="str">
            <v>Kg</v>
          </cell>
          <cell r="F232">
            <v>0</v>
          </cell>
        </row>
        <row r="233">
          <cell r="B233">
            <v>0</v>
          </cell>
          <cell r="C233" t="str">
            <v>Polymer Mortar</v>
          </cell>
          <cell r="D233" t="str">
            <v>(M123)</v>
          </cell>
          <cell r="E233" t="str">
            <v>Kg</v>
          </cell>
          <cell r="F233">
            <v>0</v>
          </cell>
        </row>
        <row r="234">
          <cell r="B234">
            <v>0</v>
          </cell>
          <cell r="C234" t="str">
            <v>Anti Korosif Baja</v>
          </cell>
          <cell r="D234" t="str">
            <v>(M124)</v>
          </cell>
          <cell r="E234" t="str">
            <v>Kg</v>
          </cell>
          <cell r="F234">
            <v>0</v>
          </cell>
        </row>
        <row r="235">
          <cell r="B235">
            <v>0</v>
          </cell>
          <cell r="C235" t="str">
            <v>Acuan/multipleks</v>
          </cell>
          <cell r="D235" t="str">
            <v>(M125)</v>
          </cell>
          <cell r="E235" t="str">
            <v>M3</v>
          </cell>
          <cell r="F235">
            <v>0</v>
          </cell>
        </row>
        <row r="236">
          <cell r="B236">
            <v>0</v>
          </cell>
          <cell r="C236" t="str">
            <v>Concrete Grouting</v>
          </cell>
          <cell r="D236" t="str">
            <v>(M126)</v>
          </cell>
          <cell r="E236" t="str">
            <v>Kg</v>
          </cell>
          <cell r="F236">
            <v>0</v>
          </cell>
        </row>
        <row r="237">
          <cell r="B237">
            <v>0</v>
          </cell>
          <cell r="C237" t="str">
            <v>Acuan/multipleks</v>
          </cell>
          <cell r="D237" t="str">
            <v>(M127)</v>
          </cell>
          <cell r="E237" t="str">
            <v>M3</v>
          </cell>
          <cell r="F237">
            <v>0</v>
          </cell>
        </row>
        <row r="238">
          <cell r="B238">
            <v>0</v>
          </cell>
          <cell r="C238" t="str">
            <v>Pelat Baja</v>
          </cell>
          <cell r="D238" t="str">
            <v>(M128)</v>
          </cell>
          <cell r="E238" t="str">
            <v>Kg</v>
          </cell>
          <cell r="F238">
            <v>0</v>
          </cell>
        </row>
        <row r="239">
          <cell r="B239">
            <v>0</v>
          </cell>
          <cell r="C239" t="str">
            <v>Baut Angkur</v>
          </cell>
          <cell r="D239" t="str">
            <v>(M129)</v>
          </cell>
          <cell r="E239" t="str">
            <v>Kg</v>
          </cell>
          <cell r="F239">
            <v>0</v>
          </cell>
        </row>
        <row r="240">
          <cell r="B240">
            <v>0</v>
          </cell>
          <cell r="C240" t="str">
            <v>Pipa Aluminium</v>
          </cell>
          <cell r="D240" t="str">
            <v>(M130)</v>
          </cell>
          <cell r="E240" t="str">
            <v>M'</v>
          </cell>
          <cell r="F240">
            <v>0</v>
          </cell>
        </row>
        <row r="241">
          <cell r="B241">
            <v>0</v>
          </cell>
          <cell r="C241" t="str">
            <v>Cat Galvanis</v>
          </cell>
          <cell r="D241" t="str">
            <v>(M131)</v>
          </cell>
          <cell r="E241" t="str">
            <v>Kg</v>
          </cell>
          <cell r="F241">
            <v>0</v>
          </cell>
        </row>
        <row r="242">
          <cell r="B242">
            <v>0</v>
          </cell>
          <cell r="C242" t="str">
            <v>Baut Mutu Tinggi</v>
          </cell>
          <cell r="D242" t="str">
            <v>(M132)</v>
          </cell>
          <cell r="E242" t="str">
            <v>Buah</v>
          </cell>
          <cell r="F242">
            <v>0</v>
          </cell>
        </row>
        <row r="243">
          <cell r="B243">
            <v>0</v>
          </cell>
          <cell r="C243" t="str">
            <v>Baja Struktur Titik  leleh 2500 kg/cm2</v>
          </cell>
          <cell r="D243" t="str">
            <v>(M133)</v>
          </cell>
          <cell r="E243" t="str">
            <v>Kg</v>
          </cell>
          <cell r="F243">
            <v>16500</v>
          </cell>
        </row>
        <row r="244">
          <cell r="B244">
            <v>0</v>
          </cell>
          <cell r="C244" t="str">
            <v xml:space="preserve">Baja Struktur Titik  leleh 2800 kg/cm2 </v>
          </cell>
          <cell r="D244" t="str">
            <v>(M134)</v>
          </cell>
          <cell r="E244" t="str">
            <v>Kg</v>
          </cell>
          <cell r="F244">
            <v>17500</v>
          </cell>
        </row>
        <row r="245">
          <cell r="B245">
            <v>0</v>
          </cell>
          <cell r="C245" t="str">
            <v xml:space="preserve">Baja Struktur Titik  leleh 3500 kg/cm2 </v>
          </cell>
          <cell r="D245" t="str">
            <v>(M135)</v>
          </cell>
          <cell r="E245" t="str">
            <v>Kg</v>
          </cell>
          <cell r="F245">
            <v>18500</v>
          </cell>
        </row>
        <row r="246">
          <cell r="B246">
            <v>0</v>
          </cell>
          <cell r="C246" t="str">
            <v>Bahan Grouting</v>
          </cell>
          <cell r="D246" t="str">
            <v>(M136)</v>
          </cell>
          <cell r="E246" t="str">
            <v>Kg</v>
          </cell>
          <cell r="F246">
            <v>0</v>
          </cell>
        </row>
        <row r="247">
          <cell r="B247">
            <v>0</v>
          </cell>
          <cell r="C247" t="str">
            <v>Kayu Kelas 1</v>
          </cell>
          <cell r="D247" t="str">
            <v>(M137)</v>
          </cell>
          <cell r="E247" t="str">
            <v>Kg</v>
          </cell>
          <cell r="F247">
            <v>0</v>
          </cell>
        </row>
        <row r="248">
          <cell r="B248">
            <v>0</v>
          </cell>
          <cell r="C248" t="str">
            <v>Pelat Baja (Klem)</v>
          </cell>
          <cell r="D248" t="str">
            <v>(M138)</v>
          </cell>
          <cell r="E248" t="str">
            <v>Kg</v>
          </cell>
          <cell r="F248">
            <v>0</v>
          </cell>
        </row>
        <row r="249">
          <cell r="B249">
            <v>0</v>
          </cell>
          <cell r="C249" t="str">
            <v>Timbunan Porous</v>
          </cell>
          <cell r="D249" t="str">
            <v>(M139)</v>
          </cell>
          <cell r="E249" t="str">
            <v>M3</v>
          </cell>
          <cell r="F249">
            <v>0</v>
          </cell>
        </row>
        <row r="250">
          <cell r="B250">
            <v>0</v>
          </cell>
          <cell r="C250" t="str">
            <v>Bahan pengaman tebing galian (kayu)</v>
          </cell>
          <cell r="D250" t="str">
            <v>(M140)</v>
          </cell>
          <cell r="E250" t="str">
            <v>M3</v>
          </cell>
          <cell r="F250">
            <v>0</v>
          </cell>
        </row>
        <row r="251">
          <cell r="B251">
            <v>0</v>
          </cell>
          <cell r="C251" t="str">
            <v>Bahan Curing</v>
          </cell>
          <cell r="D251" t="str">
            <v>(M141)</v>
          </cell>
          <cell r="E251" t="str">
            <v>M2</v>
          </cell>
          <cell r="F251">
            <v>0</v>
          </cell>
        </row>
        <row r="252">
          <cell r="B252">
            <v>0</v>
          </cell>
          <cell r="C252" t="str">
            <v>Gelagar baja</v>
          </cell>
          <cell r="D252" t="str">
            <v>(M142)</v>
          </cell>
          <cell r="E252" t="str">
            <v>Kg</v>
          </cell>
          <cell r="F252">
            <v>0</v>
          </cell>
        </row>
        <row r="253">
          <cell r="B253">
            <v>0</v>
          </cell>
          <cell r="C253" t="str">
            <v>Fibre jenis e-glass</v>
          </cell>
          <cell r="D253" t="str">
            <v>(M143)</v>
          </cell>
          <cell r="E253" t="str">
            <v>M2</v>
          </cell>
          <cell r="F253">
            <v>0</v>
          </cell>
        </row>
        <row r="254">
          <cell r="B254">
            <v>0</v>
          </cell>
          <cell r="C254" t="str">
            <v>Bahan Geosynthetic</v>
          </cell>
          <cell r="D254" t="str">
            <v>(M144)</v>
          </cell>
          <cell r="E254" t="str">
            <v>M2</v>
          </cell>
          <cell r="F254">
            <v>0</v>
          </cell>
        </row>
        <row r="255">
          <cell r="B255">
            <v>0</v>
          </cell>
          <cell r="C255">
            <v>0</v>
          </cell>
          <cell r="D255">
            <v>0</v>
          </cell>
          <cell r="E255">
            <v>0</v>
          </cell>
          <cell r="F255">
            <v>0</v>
          </cell>
        </row>
        <row r="256">
          <cell r="B256">
            <v>0</v>
          </cell>
          <cell r="C256">
            <v>0</v>
          </cell>
          <cell r="D256">
            <v>0</v>
          </cell>
          <cell r="E256">
            <v>0</v>
          </cell>
          <cell r="F256">
            <v>0</v>
          </cell>
        </row>
        <row r="257">
          <cell r="B257">
            <v>0</v>
          </cell>
          <cell r="C257">
            <v>0</v>
          </cell>
          <cell r="D257">
            <v>0</v>
          </cell>
          <cell r="E257">
            <v>0</v>
          </cell>
          <cell r="F257">
            <v>0</v>
          </cell>
        </row>
        <row r="258">
          <cell r="B258">
            <v>0</v>
          </cell>
          <cell r="C258">
            <v>0</v>
          </cell>
          <cell r="D258">
            <v>0</v>
          </cell>
          <cell r="E258">
            <v>0</v>
          </cell>
          <cell r="F258">
            <v>0</v>
          </cell>
        </row>
        <row r="259">
          <cell r="B259">
            <v>0</v>
          </cell>
          <cell r="C259">
            <v>0</v>
          </cell>
          <cell r="D259">
            <v>0</v>
          </cell>
          <cell r="E259">
            <v>0</v>
          </cell>
          <cell r="F259">
            <v>0</v>
          </cell>
        </row>
        <row r="260">
          <cell r="B260">
            <v>0</v>
          </cell>
          <cell r="C260">
            <v>0</v>
          </cell>
          <cell r="D260">
            <v>0</v>
          </cell>
          <cell r="E260">
            <v>0</v>
          </cell>
          <cell r="F260">
            <v>0</v>
          </cell>
        </row>
        <row r="261">
          <cell r="B261">
            <v>0</v>
          </cell>
          <cell r="C261">
            <v>0</v>
          </cell>
          <cell r="D261">
            <v>0</v>
          </cell>
          <cell r="E261">
            <v>0</v>
          </cell>
          <cell r="F261">
            <v>0</v>
          </cell>
        </row>
        <row r="262">
          <cell r="B262">
            <v>0</v>
          </cell>
          <cell r="C262">
            <v>0</v>
          </cell>
          <cell r="D262">
            <v>0</v>
          </cell>
          <cell r="E262">
            <v>0</v>
          </cell>
          <cell r="F262">
            <v>0</v>
          </cell>
        </row>
        <row r="263">
          <cell r="B263">
            <v>0</v>
          </cell>
          <cell r="C263">
            <v>0</v>
          </cell>
          <cell r="D263">
            <v>0</v>
          </cell>
          <cell r="E263">
            <v>0</v>
          </cell>
          <cell r="F263">
            <v>0</v>
          </cell>
        </row>
        <row r="264">
          <cell r="B264">
            <v>0</v>
          </cell>
          <cell r="C264">
            <v>0</v>
          </cell>
          <cell r="D264">
            <v>0</v>
          </cell>
          <cell r="E264">
            <v>0</v>
          </cell>
          <cell r="F264">
            <v>0</v>
          </cell>
        </row>
        <row r="265">
          <cell r="B265">
            <v>0</v>
          </cell>
          <cell r="C265">
            <v>0</v>
          </cell>
          <cell r="D265">
            <v>0</v>
          </cell>
          <cell r="E265">
            <v>0</v>
          </cell>
          <cell r="F265">
            <v>0</v>
          </cell>
        </row>
        <row r="266">
          <cell r="B266">
            <v>0</v>
          </cell>
          <cell r="C266">
            <v>0</v>
          </cell>
          <cell r="D266">
            <v>0</v>
          </cell>
          <cell r="E266">
            <v>0</v>
          </cell>
          <cell r="F266">
            <v>0</v>
          </cell>
        </row>
        <row r="267">
          <cell r="B267">
            <v>0</v>
          </cell>
          <cell r="C267">
            <v>0</v>
          </cell>
          <cell r="D267">
            <v>0</v>
          </cell>
          <cell r="E267">
            <v>0</v>
          </cell>
          <cell r="F267">
            <v>0</v>
          </cell>
        </row>
        <row r="268">
          <cell r="B268">
            <v>0</v>
          </cell>
          <cell r="C268">
            <v>0</v>
          </cell>
          <cell r="D268">
            <v>0</v>
          </cell>
          <cell r="E268">
            <v>0</v>
          </cell>
          <cell r="F268">
            <v>0</v>
          </cell>
        </row>
        <row r="269">
          <cell r="B269">
            <v>0</v>
          </cell>
          <cell r="C269">
            <v>0</v>
          </cell>
          <cell r="D269">
            <v>0</v>
          </cell>
          <cell r="E269">
            <v>0</v>
          </cell>
          <cell r="F269">
            <v>0</v>
          </cell>
        </row>
        <row r="270">
          <cell r="B270">
            <v>0</v>
          </cell>
          <cell r="C270">
            <v>0</v>
          </cell>
          <cell r="D270">
            <v>0</v>
          </cell>
          <cell r="E270">
            <v>0</v>
          </cell>
          <cell r="F270">
            <v>0</v>
          </cell>
        </row>
        <row r="271">
          <cell r="B271">
            <v>0</v>
          </cell>
          <cell r="C271">
            <v>0</v>
          </cell>
          <cell r="D271">
            <v>0</v>
          </cell>
          <cell r="E271">
            <v>0</v>
          </cell>
          <cell r="F271">
            <v>0</v>
          </cell>
        </row>
        <row r="272">
          <cell r="B272">
            <v>0</v>
          </cell>
          <cell r="C272">
            <v>0</v>
          </cell>
          <cell r="D272">
            <v>0</v>
          </cell>
          <cell r="E272">
            <v>0</v>
          </cell>
          <cell r="F272">
            <v>0</v>
          </cell>
        </row>
        <row r="273">
          <cell r="B273">
            <v>0</v>
          </cell>
          <cell r="C273">
            <v>0</v>
          </cell>
          <cell r="D273">
            <v>0</v>
          </cell>
          <cell r="E273">
            <v>0</v>
          </cell>
          <cell r="F273">
            <v>0</v>
          </cell>
        </row>
        <row r="274">
          <cell r="B274">
            <v>0</v>
          </cell>
          <cell r="C274">
            <v>0</v>
          </cell>
          <cell r="D274">
            <v>0</v>
          </cell>
          <cell r="E274">
            <v>0</v>
          </cell>
          <cell r="F274">
            <v>0</v>
          </cell>
        </row>
        <row r="275">
          <cell r="B275">
            <v>0</v>
          </cell>
          <cell r="C275">
            <v>0</v>
          </cell>
          <cell r="D275">
            <v>0</v>
          </cell>
          <cell r="E275">
            <v>0</v>
          </cell>
          <cell r="F275">
            <v>0</v>
          </cell>
        </row>
        <row r="276">
          <cell r="B276">
            <v>0</v>
          </cell>
          <cell r="C276">
            <v>0</v>
          </cell>
          <cell r="D276">
            <v>0</v>
          </cell>
          <cell r="E276">
            <v>0</v>
          </cell>
          <cell r="F276">
            <v>0</v>
          </cell>
        </row>
        <row r="277">
          <cell r="B277">
            <v>0</v>
          </cell>
          <cell r="C277">
            <v>0</v>
          </cell>
          <cell r="D277">
            <v>0</v>
          </cell>
          <cell r="E277">
            <v>0</v>
          </cell>
          <cell r="F277">
            <v>0</v>
          </cell>
        </row>
        <row r="278">
          <cell r="B278">
            <v>0</v>
          </cell>
          <cell r="C278">
            <v>0</v>
          </cell>
          <cell r="D278">
            <v>0</v>
          </cell>
          <cell r="E278">
            <v>0</v>
          </cell>
          <cell r="F278">
            <v>0</v>
          </cell>
        </row>
        <row r="279">
          <cell r="B279">
            <v>0</v>
          </cell>
          <cell r="C279">
            <v>0</v>
          </cell>
          <cell r="D279">
            <v>0</v>
          </cell>
          <cell r="E279">
            <v>0</v>
          </cell>
          <cell r="F279">
            <v>0</v>
          </cell>
        </row>
        <row r="280">
          <cell r="B280">
            <v>0</v>
          </cell>
          <cell r="C280">
            <v>0</v>
          </cell>
          <cell r="D280">
            <v>0</v>
          </cell>
          <cell r="E280">
            <v>0</v>
          </cell>
          <cell r="F280">
            <v>0</v>
          </cell>
        </row>
      </sheetData>
      <sheetData sheetId="25">
        <row r="8">
          <cell r="AP8" t="str">
            <v>E01</v>
          </cell>
          <cell r="AQ8" t="str">
            <v>Asphalt Mixing Plant</v>
          </cell>
          <cell r="AR8" t="str">
            <v>E01</v>
          </cell>
          <cell r="AS8">
            <v>294</v>
          </cell>
          <cell r="AT8">
            <v>60</v>
          </cell>
          <cell r="AU8" t="str">
            <v>T/Jam</v>
          </cell>
          <cell r="AV8">
            <v>2800000000</v>
          </cell>
          <cell r="AW8">
            <v>6071941.2434075847</v>
          </cell>
          <cell r="AX8" t="str">
            <v>Jam</v>
          </cell>
        </row>
        <row r="9">
          <cell r="AP9" t="str">
            <v>E02</v>
          </cell>
          <cell r="AQ9" t="str">
            <v>Asphalt Finisher</v>
          </cell>
          <cell r="AR9" t="str">
            <v>E02</v>
          </cell>
          <cell r="AS9">
            <v>76</v>
          </cell>
          <cell r="AT9">
            <v>10</v>
          </cell>
          <cell r="AU9" t="str">
            <v>Ton</v>
          </cell>
          <cell r="AV9">
            <v>2604971600</v>
          </cell>
          <cell r="AW9">
            <v>1064740.8987122714</v>
          </cell>
          <cell r="AX9" t="str">
            <v>Jam</v>
          </cell>
        </row>
        <row r="10">
          <cell r="AP10" t="str">
            <v>E03</v>
          </cell>
          <cell r="AQ10" t="str">
            <v>Asphalt Sprayer</v>
          </cell>
          <cell r="AR10" t="str">
            <v>E03</v>
          </cell>
          <cell r="AS10">
            <v>4</v>
          </cell>
          <cell r="AT10">
            <v>850</v>
          </cell>
          <cell r="AU10" t="str">
            <v>Liter</v>
          </cell>
          <cell r="AV10">
            <v>150000000</v>
          </cell>
          <cell r="AW10">
            <v>74334.211191735085</v>
          </cell>
          <cell r="AX10" t="str">
            <v>Jam</v>
          </cell>
        </row>
        <row r="11">
          <cell r="AP11" t="str">
            <v>E04</v>
          </cell>
          <cell r="AQ11" t="str">
            <v>Bulldozer 100-150 HP</v>
          </cell>
          <cell r="AR11" t="str">
            <v>E04</v>
          </cell>
          <cell r="AS11">
            <v>155</v>
          </cell>
          <cell r="AT11" t="str">
            <v xml:space="preserve">-  </v>
          </cell>
          <cell r="AU11" t="str">
            <v xml:space="preserve">-  </v>
          </cell>
          <cell r="AV11">
            <v>2632531000</v>
          </cell>
          <cell r="AW11">
            <v>947387.8376021398</v>
          </cell>
          <cell r="AX11" t="str">
            <v>Jam</v>
          </cell>
        </row>
        <row r="12">
          <cell r="AP12" t="str">
            <v>E05</v>
          </cell>
          <cell r="AQ12" t="str">
            <v>Compressor 4000-6500 L\M</v>
          </cell>
          <cell r="AR12" t="str">
            <v>E05</v>
          </cell>
          <cell r="AS12">
            <v>60</v>
          </cell>
          <cell r="AT12">
            <v>5000</v>
          </cell>
          <cell r="AU12" t="str">
            <v>CPM/(L/m)</v>
          </cell>
          <cell r="AV12">
            <v>215000000</v>
          </cell>
          <cell r="AW12">
            <v>195009.45585101075</v>
          </cell>
          <cell r="AX12" t="str">
            <v>Jam</v>
          </cell>
        </row>
        <row r="13">
          <cell r="AP13" t="str">
            <v>E06</v>
          </cell>
          <cell r="AQ13" t="str">
            <v>Concrete Mixer 0.3-0.6 M3</v>
          </cell>
          <cell r="AR13" t="str">
            <v>E06</v>
          </cell>
          <cell r="AS13">
            <v>20</v>
          </cell>
          <cell r="AT13">
            <v>500</v>
          </cell>
          <cell r="AU13" t="str">
            <v>Liter</v>
          </cell>
          <cell r="AV13">
            <v>15000000</v>
          </cell>
          <cell r="AW13">
            <v>81599.997304582212</v>
          </cell>
          <cell r="AX13" t="str">
            <v>Jam</v>
          </cell>
        </row>
        <row r="14">
          <cell r="AP14" t="str">
            <v>E07</v>
          </cell>
          <cell r="AQ14" t="str">
            <v>CRANE 10-15 TON</v>
          </cell>
          <cell r="AR14" t="str">
            <v>E07</v>
          </cell>
          <cell r="AS14">
            <v>138</v>
          </cell>
          <cell r="AT14">
            <v>15</v>
          </cell>
          <cell r="AU14" t="str">
            <v>Ton</v>
          </cell>
          <cell r="AV14">
            <v>700000000</v>
          </cell>
          <cell r="AW14">
            <v>464643.65984714462</v>
          </cell>
          <cell r="AX14" t="str">
            <v>Jam</v>
          </cell>
        </row>
        <row r="15">
          <cell r="AP15" t="str">
            <v>E08</v>
          </cell>
          <cell r="AQ15" t="str">
            <v>DUMP TRUCK 3.5 TON</v>
          </cell>
          <cell r="AR15" t="str">
            <v>E08</v>
          </cell>
          <cell r="AS15">
            <v>122.5</v>
          </cell>
          <cell r="AT15">
            <v>5</v>
          </cell>
          <cell r="AU15" t="str">
            <v>Ton</v>
          </cell>
          <cell r="AV15">
            <v>386800000</v>
          </cell>
          <cell r="AW15">
            <v>360741.55222737318</v>
          </cell>
          <cell r="AX15" t="str">
            <v>Jam</v>
          </cell>
        </row>
        <row r="16">
          <cell r="AP16" t="str">
            <v>E09</v>
          </cell>
          <cell r="AQ16" t="str">
            <v>DUMP TRUCK 10 TON</v>
          </cell>
          <cell r="AR16" t="str">
            <v>E09</v>
          </cell>
          <cell r="AS16">
            <v>215.6</v>
          </cell>
          <cell r="AT16">
            <v>14</v>
          </cell>
          <cell r="AU16" t="str">
            <v>Ton</v>
          </cell>
          <cell r="AV16">
            <v>680000000</v>
          </cell>
          <cell r="AW16">
            <v>616269.74825967522</v>
          </cell>
          <cell r="AX16" t="str">
            <v>Jam</v>
          </cell>
        </row>
        <row r="17">
          <cell r="AP17" t="str">
            <v>E10</v>
          </cell>
          <cell r="AQ17" t="str">
            <v>EXCAVATOR 80-140 HP</v>
          </cell>
          <cell r="AR17" t="str">
            <v>E10</v>
          </cell>
          <cell r="AS17">
            <v>138</v>
          </cell>
          <cell r="AT17">
            <v>0.93</v>
          </cell>
          <cell r="AU17" t="str">
            <v>M3</v>
          </cell>
          <cell r="AV17">
            <v>1671213500</v>
          </cell>
          <cell r="AW17">
            <v>690047.1422337821</v>
          </cell>
          <cell r="AX17" t="str">
            <v>Jam</v>
          </cell>
        </row>
        <row r="18">
          <cell r="AP18" t="str">
            <v>E11</v>
          </cell>
          <cell r="AQ18" t="str">
            <v>FLAT BED TRUCK 3-4 M3</v>
          </cell>
          <cell r="AR18" t="str">
            <v>E11</v>
          </cell>
          <cell r="AS18">
            <v>190</v>
          </cell>
          <cell r="AT18">
            <v>10</v>
          </cell>
          <cell r="AU18" t="str">
            <v>ton</v>
          </cell>
          <cell r="AV18">
            <v>275000000</v>
          </cell>
          <cell r="AW18">
            <v>396668.91861341905</v>
          </cell>
          <cell r="AX18" t="str">
            <v>Jam</v>
          </cell>
        </row>
        <row r="19">
          <cell r="AP19" t="str">
            <v>E12</v>
          </cell>
          <cell r="AQ19" t="str">
            <v>GENERATOR SET</v>
          </cell>
          <cell r="AR19" t="str">
            <v>E12</v>
          </cell>
          <cell r="AS19">
            <v>180</v>
          </cell>
          <cell r="AT19">
            <v>135</v>
          </cell>
          <cell r="AU19" t="str">
            <v>KVA</v>
          </cell>
          <cell r="AV19">
            <v>230000000</v>
          </cell>
          <cell r="AW19">
            <v>440141.92154161277</v>
          </cell>
          <cell r="AX19" t="str">
            <v>Jam</v>
          </cell>
        </row>
        <row r="20">
          <cell r="AP20" t="str">
            <v>E13</v>
          </cell>
          <cell r="AQ20" t="str">
            <v>MOTOR GRADER &gt;100 HP</v>
          </cell>
          <cell r="AR20" t="str">
            <v>E13</v>
          </cell>
          <cell r="AS20">
            <v>135</v>
          </cell>
          <cell r="AT20">
            <v>10800</v>
          </cell>
          <cell r="AU20" t="str">
            <v>-</v>
          </cell>
          <cell r="AV20">
            <v>2218425000</v>
          </cell>
          <cell r="AW20">
            <v>811005.10359730863</v>
          </cell>
          <cell r="AX20" t="str">
            <v>Jam</v>
          </cell>
        </row>
        <row r="21">
          <cell r="AP21" t="str">
            <v>E14</v>
          </cell>
          <cell r="AQ21" t="str">
            <v>TRACK LOADER 75-100 HP</v>
          </cell>
          <cell r="AR21" t="str">
            <v>E14</v>
          </cell>
          <cell r="AS21">
            <v>70</v>
          </cell>
          <cell r="AT21">
            <v>0.8</v>
          </cell>
          <cell r="AU21" t="str">
            <v>M3</v>
          </cell>
          <cell r="AV21">
            <v>650000000</v>
          </cell>
          <cell r="AW21">
            <v>316103.76087847108</v>
          </cell>
          <cell r="AX21" t="str">
            <v>Jam</v>
          </cell>
        </row>
        <row r="22">
          <cell r="AP22" t="str">
            <v>E15</v>
          </cell>
          <cell r="AQ22" t="str">
            <v>WHEEL LOADER 1.0-1.6 M3</v>
          </cell>
          <cell r="AR22" t="str">
            <v>E15</v>
          </cell>
          <cell r="AS22">
            <v>95</v>
          </cell>
          <cell r="AT22">
            <v>1.5</v>
          </cell>
          <cell r="AU22" t="str">
            <v>M3</v>
          </cell>
          <cell r="AV22">
            <v>1758458105</v>
          </cell>
          <cell r="AW22">
            <v>623703.57223889092</v>
          </cell>
          <cell r="AX22" t="str">
            <v>Jam</v>
          </cell>
        </row>
        <row r="23">
          <cell r="AP23" t="str">
            <v>E16</v>
          </cell>
          <cell r="AQ23" t="str">
            <v>THREE WHEEL ROLLER 6-8 T</v>
          </cell>
          <cell r="AR23" t="str">
            <v>E16</v>
          </cell>
          <cell r="AS23">
            <v>55</v>
          </cell>
          <cell r="AT23">
            <v>8</v>
          </cell>
          <cell r="AU23" t="str">
            <v>Ton</v>
          </cell>
          <cell r="AV23">
            <v>640000000</v>
          </cell>
          <cell r="AW23">
            <v>283576.51708473632</v>
          </cell>
          <cell r="AX23" t="str">
            <v>Jam</v>
          </cell>
        </row>
        <row r="24">
          <cell r="AP24" t="str">
            <v>E17</v>
          </cell>
          <cell r="AQ24" t="str">
            <v>TANDEM ROLLER 6-8 T.</v>
          </cell>
          <cell r="AR24" t="str">
            <v>E17</v>
          </cell>
          <cell r="AS24">
            <v>126</v>
          </cell>
          <cell r="AT24">
            <v>8.1</v>
          </cell>
          <cell r="AU24" t="str">
            <v>Ton</v>
          </cell>
          <cell r="AV24">
            <v>1696759000</v>
          </cell>
          <cell r="AW24">
            <v>671810.73374706716</v>
          </cell>
          <cell r="AX24" t="str">
            <v>Jam</v>
          </cell>
        </row>
        <row r="25">
          <cell r="AP25" t="str">
            <v>E18</v>
          </cell>
          <cell r="AQ25" t="str">
            <v>TIRE ROLLER 8-10 T.</v>
          </cell>
          <cell r="AR25" t="str">
            <v>E18</v>
          </cell>
          <cell r="AS25">
            <v>131</v>
          </cell>
          <cell r="AT25">
            <v>9</v>
          </cell>
          <cell r="AU25" t="str">
            <v>Ton</v>
          </cell>
          <cell r="AV25">
            <v>1555586500</v>
          </cell>
          <cell r="AW25">
            <v>649115.60169996566</v>
          </cell>
          <cell r="AX25" t="str">
            <v>Jam</v>
          </cell>
        </row>
        <row r="26">
          <cell r="AP26" t="str">
            <v>E19</v>
          </cell>
          <cell r="AQ26" t="str">
            <v>VIBRATORY ROLLER 5-8 T.</v>
          </cell>
          <cell r="AR26" t="str">
            <v>E19</v>
          </cell>
          <cell r="AS26">
            <v>112</v>
          </cell>
          <cell r="AT26">
            <v>7.05</v>
          </cell>
          <cell r="AU26" t="str">
            <v>Ton</v>
          </cell>
          <cell r="AV26">
            <v>1095767500</v>
          </cell>
          <cell r="AW26">
            <v>504137.35446083511</v>
          </cell>
          <cell r="AX26" t="str">
            <v>Jam</v>
          </cell>
        </row>
        <row r="27">
          <cell r="AP27" t="str">
            <v>E20</v>
          </cell>
          <cell r="AQ27" t="str">
            <v>CONCRETE VIBRATOR</v>
          </cell>
          <cell r="AR27" t="str">
            <v>E20</v>
          </cell>
          <cell r="AS27">
            <v>5.5</v>
          </cell>
          <cell r="AT27">
            <v>25</v>
          </cell>
          <cell r="AU27" t="str">
            <v>-</v>
          </cell>
          <cell r="AV27">
            <v>10000000</v>
          </cell>
          <cell r="AW27">
            <v>43213.424212465485</v>
          </cell>
          <cell r="AX27" t="str">
            <v>Jam</v>
          </cell>
        </row>
        <row r="28">
          <cell r="AP28" t="str">
            <v>E21</v>
          </cell>
          <cell r="AQ28" t="str">
            <v>STONE CRUSHER</v>
          </cell>
          <cell r="AR28" t="str">
            <v>E21</v>
          </cell>
          <cell r="AS28">
            <v>220</v>
          </cell>
          <cell r="AT28">
            <v>50</v>
          </cell>
          <cell r="AU28" t="str">
            <v>T/Jam</v>
          </cell>
          <cell r="AV28">
            <v>1191850000</v>
          </cell>
          <cell r="AW28">
            <v>753922.68184198672</v>
          </cell>
          <cell r="AX28" t="str">
            <v>Jam</v>
          </cell>
        </row>
        <row r="29">
          <cell r="AP29" t="str">
            <v>E22</v>
          </cell>
          <cell r="AQ29" t="str">
            <v>WATER PUMP 70-100 mm</v>
          </cell>
          <cell r="AR29" t="str">
            <v>E22</v>
          </cell>
          <cell r="AS29">
            <v>6</v>
          </cell>
          <cell r="AT29" t="str">
            <v xml:space="preserve">-  </v>
          </cell>
          <cell r="AU29" t="str">
            <v xml:space="preserve">-  </v>
          </cell>
          <cell r="AV29">
            <v>10000000</v>
          </cell>
          <cell r="AW29">
            <v>39314.344698232067</v>
          </cell>
          <cell r="AX29" t="str">
            <v>Jam</v>
          </cell>
        </row>
        <row r="30">
          <cell r="AP30" t="str">
            <v>E23</v>
          </cell>
          <cell r="AQ30" t="str">
            <v>WATER TANKER 3000-4500 L.</v>
          </cell>
          <cell r="AR30" t="str">
            <v>E23</v>
          </cell>
          <cell r="AS30">
            <v>100</v>
          </cell>
          <cell r="AT30">
            <v>4000</v>
          </cell>
          <cell r="AU30" t="str">
            <v>Liter</v>
          </cell>
          <cell r="AV30">
            <v>27000000</v>
          </cell>
          <cell r="AW30">
            <v>231927.99252879803</v>
          </cell>
          <cell r="AX30" t="str">
            <v>Jam</v>
          </cell>
        </row>
        <row r="31">
          <cell r="AP31" t="str">
            <v>E24</v>
          </cell>
          <cell r="AQ31" t="str">
            <v>PEDESTRIAN ROLLER</v>
          </cell>
          <cell r="AR31" t="str">
            <v>E24</v>
          </cell>
          <cell r="AS31">
            <v>8.8000000000000007</v>
          </cell>
          <cell r="AT31">
            <v>835</v>
          </cell>
          <cell r="AU31" t="str">
            <v>Ton</v>
          </cell>
          <cell r="AV31">
            <v>130000000</v>
          </cell>
          <cell r="AW31">
            <v>80305.717648445425</v>
          </cell>
          <cell r="AX31" t="str">
            <v>Jam</v>
          </cell>
        </row>
        <row r="32">
          <cell r="AP32" t="str">
            <v>E25</v>
          </cell>
          <cell r="AQ32" t="str">
            <v>TAMPER</v>
          </cell>
          <cell r="AR32" t="str">
            <v>E25</v>
          </cell>
          <cell r="AS32">
            <v>4.7</v>
          </cell>
          <cell r="AT32">
            <v>121</v>
          </cell>
          <cell r="AU32" t="str">
            <v>Ton</v>
          </cell>
          <cell r="AV32">
            <v>10000000</v>
          </cell>
          <cell r="AW32">
            <v>41239.66421246549</v>
          </cell>
          <cell r="AX32" t="str">
            <v>Jam</v>
          </cell>
        </row>
        <row r="33">
          <cell r="AP33" t="str">
            <v>E26</v>
          </cell>
          <cell r="AQ33" t="str">
            <v>JACK HAMMER</v>
          </cell>
          <cell r="AR33" t="str">
            <v>E26</v>
          </cell>
          <cell r="AS33">
            <v>0</v>
          </cell>
          <cell r="AT33">
            <v>1330</v>
          </cell>
          <cell r="AU33" t="str">
            <v>-</v>
          </cell>
          <cell r="AV33">
            <v>20000000</v>
          </cell>
          <cell r="AW33">
            <v>28927.401873183724</v>
          </cell>
          <cell r="AX33" t="str">
            <v>Jam</v>
          </cell>
        </row>
        <row r="34">
          <cell r="AP34" t="str">
            <v>E27</v>
          </cell>
          <cell r="AQ34" t="str">
            <v>FULVI MIXER</v>
          </cell>
          <cell r="AR34" t="str">
            <v>E27</v>
          </cell>
          <cell r="AS34">
            <v>345</v>
          </cell>
          <cell r="AT34">
            <v>2005</v>
          </cell>
          <cell r="AU34" t="str">
            <v>-</v>
          </cell>
          <cell r="AV34">
            <v>850000000</v>
          </cell>
          <cell r="AW34">
            <v>1330909.0580595669</v>
          </cell>
          <cell r="AX34" t="str">
            <v>Jam</v>
          </cell>
        </row>
        <row r="35">
          <cell r="AP35" t="str">
            <v>E28</v>
          </cell>
          <cell r="AQ35" t="str">
            <v>CONCRETE PUMP</v>
          </cell>
          <cell r="AR35" t="str">
            <v>E28</v>
          </cell>
          <cell r="AS35">
            <v>100</v>
          </cell>
          <cell r="AT35">
            <v>8</v>
          </cell>
          <cell r="AU35" t="str">
            <v>M3</v>
          </cell>
          <cell r="AV35">
            <v>850000000</v>
          </cell>
          <cell r="AW35">
            <v>409858.05158313492</v>
          </cell>
          <cell r="AX35" t="str">
            <v>Jam</v>
          </cell>
        </row>
        <row r="36">
          <cell r="AP36" t="str">
            <v>E29</v>
          </cell>
          <cell r="AQ36" t="str">
            <v>TRAILER 20 TON</v>
          </cell>
          <cell r="AR36" t="str">
            <v>E29</v>
          </cell>
          <cell r="AS36">
            <v>175</v>
          </cell>
          <cell r="AT36">
            <v>20</v>
          </cell>
          <cell r="AU36" t="str">
            <v>Ton</v>
          </cell>
          <cell r="AV36">
            <v>550000000</v>
          </cell>
          <cell r="AW36">
            <v>495879.57959580998</v>
          </cell>
          <cell r="AX36" t="str">
            <v>Jam</v>
          </cell>
        </row>
        <row r="37">
          <cell r="AP37" t="str">
            <v>E30</v>
          </cell>
          <cell r="AQ37" t="str">
            <v>PILE DRIVER + HAMMER</v>
          </cell>
          <cell r="AR37" t="str">
            <v>E30</v>
          </cell>
          <cell r="AS37">
            <v>25</v>
          </cell>
          <cell r="AT37">
            <v>2.5</v>
          </cell>
          <cell r="AU37" t="str">
            <v>Ton</v>
          </cell>
          <cell r="AV37">
            <v>1800000000</v>
          </cell>
          <cell r="AW37">
            <v>492381.59715796378</v>
          </cell>
          <cell r="AX37" t="str">
            <v>Jam</v>
          </cell>
        </row>
        <row r="38">
          <cell r="AP38" t="str">
            <v>E31</v>
          </cell>
          <cell r="AQ38" t="str">
            <v>CRANE ON TRACK 35 TON</v>
          </cell>
          <cell r="AR38" t="str">
            <v>E31</v>
          </cell>
          <cell r="AS38">
            <v>125</v>
          </cell>
          <cell r="AT38">
            <v>35</v>
          </cell>
          <cell r="AU38" t="str">
            <v>Ton</v>
          </cell>
          <cell r="AV38">
            <v>1800000000</v>
          </cell>
          <cell r="AW38">
            <v>666068.54620966385</v>
          </cell>
          <cell r="AX38" t="str">
            <v>Jam</v>
          </cell>
        </row>
        <row r="39">
          <cell r="AP39" t="str">
            <v>E32</v>
          </cell>
          <cell r="AQ39" t="str">
            <v>WELDING SET</v>
          </cell>
          <cell r="AR39" t="str">
            <v>E32</v>
          </cell>
          <cell r="AS39">
            <v>40</v>
          </cell>
          <cell r="AT39">
            <v>250</v>
          </cell>
          <cell r="AU39" t="str">
            <v>Amp</v>
          </cell>
          <cell r="AV39">
            <v>45000000</v>
          </cell>
          <cell r="AW39">
            <v>115279.91135752053</v>
          </cell>
          <cell r="AX39" t="str">
            <v>Jam</v>
          </cell>
        </row>
        <row r="40">
          <cell r="AP40" t="str">
            <v>E33</v>
          </cell>
          <cell r="AQ40" t="str">
            <v>BORE PILE MACHINE</v>
          </cell>
          <cell r="AR40" t="str">
            <v>E33</v>
          </cell>
          <cell r="AS40">
            <v>150</v>
          </cell>
          <cell r="AT40">
            <v>2000</v>
          </cell>
          <cell r="AU40" t="str">
            <v>Meter</v>
          </cell>
          <cell r="AV40">
            <v>4500000000</v>
          </cell>
          <cell r="AW40">
            <v>1301506.7940955884</v>
          </cell>
          <cell r="AX40" t="str">
            <v>Jam</v>
          </cell>
        </row>
        <row r="41">
          <cell r="AP41" t="str">
            <v>E34</v>
          </cell>
          <cell r="AQ41" t="str">
            <v>ASPHALT LIQUID MIXER</v>
          </cell>
          <cell r="AR41" t="str">
            <v>E34</v>
          </cell>
          <cell r="AS41">
            <v>5</v>
          </cell>
          <cell r="AT41">
            <v>1000</v>
          </cell>
          <cell r="AU41" t="str">
            <v>Liter</v>
          </cell>
          <cell r="AV41">
            <v>150000000</v>
          </cell>
          <cell r="AW41">
            <v>72665.338736348334</v>
          </cell>
          <cell r="AX41" t="str">
            <v>Jam</v>
          </cell>
        </row>
        <row r="42">
          <cell r="AP42" t="str">
            <v>E35</v>
          </cell>
          <cell r="AQ42" t="str">
            <v>Tronton</v>
          </cell>
          <cell r="AR42" t="str">
            <v>E35</v>
          </cell>
          <cell r="AS42">
            <v>150</v>
          </cell>
          <cell r="AT42">
            <v>15</v>
          </cell>
          <cell r="AU42" t="str">
            <v>Ton</v>
          </cell>
          <cell r="AV42">
            <v>895000000</v>
          </cell>
          <cell r="AW42">
            <v>667224.54377288395</v>
          </cell>
          <cell r="AX42" t="str">
            <v>Jam</v>
          </cell>
        </row>
        <row r="43">
          <cell r="AP43" t="str">
            <v>E36</v>
          </cell>
          <cell r="AQ43" t="str">
            <v>Cold Milling Machine</v>
          </cell>
          <cell r="AR43" t="str">
            <v>E36</v>
          </cell>
          <cell r="AS43">
            <v>228</v>
          </cell>
          <cell r="AT43">
            <v>1000</v>
          </cell>
          <cell r="AU43" t="str">
            <v>m</v>
          </cell>
          <cell r="AV43">
            <v>4033500000</v>
          </cell>
          <cell r="AW43">
            <v>1439535.3384886133</v>
          </cell>
          <cell r="AX43" t="str">
            <v>Jam</v>
          </cell>
        </row>
        <row r="44">
          <cell r="AP44" t="str">
            <v>E37</v>
          </cell>
          <cell r="AQ44" t="str">
            <v>ROCK DRILL BREAKER</v>
          </cell>
          <cell r="AR44" t="str">
            <v>E37</v>
          </cell>
          <cell r="AS44">
            <v>3</v>
          </cell>
          <cell r="AT44" t="str">
            <v>-</v>
          </cell>
          <cell r="AU44" t="str">
            <v>-</v>
          </cell>
          <cell r="AV44">
            <v>900000000</v>
          </cell>
          <cell r="AW44">
            <v>305958.76293203008</v>
          </cell>
          <cell r="AX44" t="str">
            <v>Jam</v>
          </cell>
        </row>
        <row r="45">
          <cell r="AP45" t="str">
            <v>E38</v>
          </cell>
          <cell r="AQ45" t="str">
            <v>COLD RECYCLER</v>
          </cell>
          <cell r="AR45" t="str">
            <v>E38</v>
          </cell>
          <cell r="AS45">
            <v>900</v>
          </cell>
          <cell r="AT45">
            <v>2200</v>
          </cell>
          <cell r="AU45" t="str">
            <v>M</v>
          </cell>
          <cell r="AV45">
            <v>10000000000</v>
          </cell>
          <cell r="AW45">
            <v>4177513.5080204336</v>
          </cell>
          <cell r="AX45" t="str">
            <v>Jam</v>
          </cell>
        </row>
        <row r="46">
          <cell r="AP46" t="str">
            <v>E39</v>
          </cell>
          <cell r="AQ46" t="str">
            <v>HOT RECYCLER</v>
          </cell>
          <cell r="AR46" t="str">
            <v>E39</v>
          </cell>
          <cell r="AS46">
            <v>400</v>
          </cell>
          <cell r="AT46">
            <v>3</v>
          </cell>
          <cell r="AU46" t="str">
            <v>M</v>
          </cell>
          <cell r="AV46">
            <v>10000000000</v>
          </cell>
          <cell r="AW46">
            <v>3170633.5080204336</v>
          </cell>
          <cell r="AX46" t="str">
            <v>Jam</v>
          </cell>
        </row>
        <row r="47">
          <cell r="AP47" t="str">
            <v>E40</v>
          </cell>
          <cell r="AQ47" t="str">
            <v>AGGREGAT (CHIP) SPREADER</v>
          </cell>
          <cell r="AR47" t="str">
            <v>E40</v>
          </cell>
          <cell r="AS47">
            <v>115</v>
          </cell>
          <cell r="AT47">
            <v>3.5</v>
          </cell>
          <cell r="AU47" t="str">
            <v>M</v>
          </cell>
          <cell r="AV47">
            <v>400000000</v>
          </cell>
          <cell r="AW47">
            <v>542338.11135576258</v>
          </cell>
          <cell r="AX47" t="str">
            <v>Jam</v>
          </cell>
        </row>
        <row r="48">
          <cell r="AP48" t="str">
            <v>E41</v>
          </cell>
          <cell r="AQ48" t="str">
            <v>ASPHALT DISTRIBUTOR</v>
          </cell>
          <cell r="AR48" t="str">
            <v>E41</v>
          </cell>
          <cell r="AS48">
            <v>115</v>
          </cell>
          <cell r="AT48">
            <v>4000</v>
          </cell>
          <cell r="AU48" t="str">
            <v>Liter</v>
          </cell>
          <cell r="AV48">
            <v>396759000</v>
          </cell>
          <cell r="AW48">
            <v>367949.68056155357</v>
          </cell>
          <cell r="AX48" t="str">
            <v>Jam</v>
          </cell>
        </row>
        <row r="49">
          <cell r="AP49" t="str">
            <v>E42</v>
          </cell>
          <cell r="AQ49" t="str">
            <v>SLIP FORM PAVER</v>
          </cell>
          <cell r="AR49" t="str">
            <v>E42</v>
          </cell>
          <cell r="AS49">
            <v>176</v>
          </cell>
          <cell r="AT49">
            <v>4</v>
          </cell>
          <cell r="AU49" t="str">
            <v>M</v>
          </cell>
          <cell r="AV49">
            <v>9300000000</v>
          </cell>
          <cell r="AW49">
            <v>2414032.1058927877</v>
          </cell>
          <cell r="AX49" t="str">
            <v>Jam</v>
          </cell>
        </row>
        <row r="50">
          <cell r="AP50" t="str">
            <v>E43</v>
          </cell>
          <cell r="AQ50" t="str">
            <v>CONCRETE PAN MIXER</v>
          </cell>
          <cell r="AR50" t="str">
            <v>E43</v>
          </cell>
          <cell r="AS50">
            <v>134</v>
          </cell>
          <cell r="AT50">
            <v>600</v>
          </cell>
          <cell r="AU50" t="str">
            <v>Liter</v>
          </cell>
          <cell r="AV50">
            <v>920000000</v>
          </cell>
          <cell r="AW50">
            <v>634812.4395686147</v>
          </cell>
          <cell r="AX50" t="str">
            <v>Jam</v>
          </cell>
        </row>
        <row r="51">
          <cell r="AP51" t="str">
            <v>E44</v>
          </cell>
          <cell r="AQ51" t="str">
            <v>CONCRETE BREAKER</v>
          </cell>
          <cell r="AR51" t="str">
            <v>E44</v>
          </cell>
          <cell r="AS51">
            <v>290</v>
          </cell>
          <cell r="AT51">
            <v>20</v>
          </cell>
          <cell r="AU51" t="str">
            <v>m3/jam</v>
          </cell>
          <cell r="AV51">
            <v>900000000</v>
          </cell>
          <cell r="AW51">
            <v>837152.05572183896</v>
          </cell>
          <cell r="AX51" t="str">
            <v>Jam</v>
          </cell>
        </row>
        <row r="52">
          <cell r="AP52" t="str">
            <v>E45</v>
          </cell>
          <cell r="AQ52" t="str">
            <v>ASPAHLT TANKER</v>
          </cell>
          <cell r="AR52" t="str">
            <v>E45</v>
          </cell>
          <cell r="AS52">
            <v>190</v>
          </cell>
          <cell r="AT52">
            <v>4000</v>
          </cell>
          <cell r="AU52" t="str">
            <v>liter</v>
          </cell>
          <cell r="AV52">
            <v>450000000</v>
          </cell>
          <cell r="AW52">
            <v>538207.82226670173</v>
          </cell>
          <cell r="AX52" t="str">
            <v>Jam</v>
          </cell>
        </row>
        <row r="53">
          <cell r="AP53" t="str">
            <v>E46</v>
          </cell>
          <cell r="AQ53" t="str">
            <v>CEMENT TANKER</v>
          </cell>
          <cell r="AR53" t="str">
            <v>E46</v>
          </cell>
          <cell r="AS53">
            <v>190</v>
          </cell>
          <cell r="AT53">
            <v>4000</v>
          </cell>
          <cell r="AU53" t="str">
            <v>liter</v>
          </cell>
          <cell r="AV53">
            <v>460000000</v>
          </cell>
          <cell r="AW53">
            <v>506582.8379996125</v>
          </cell>
          <cell r="AX53" t="str">
            <v>Jam</v>
          </cell>
        </row>
        <row r="54">
          <cell r="AP54" t="str">
            <v>E47</v>
          </cell>
          <cell r="AQ54" t="str">
            <v>CONDRETE MIXER (350)</v>
          </cell>
          <cell r="AR54" t="str">
            <v>E47</v>
          </cell>
          <cell r="AS54">
            <v>20</v>
          </cell>
          <cell r="AT54">
            <v>350</v>
          </cell>
          <cell r="AU54" t="str">
            <v>liter</v>
          </cell>
          <cell r="AV54">
            <v>20000000</v>
          </cell>
          <cell r="AW54">
            <v>72031.197304582209</v>
          </cell>
          <cell r="AX54" t="str">
            <v>Jam</v>
          </cell>
        </row>
        <row r="55">
          <cell r="AP55" t="str">
            <v>E48</v>
          </cell>
          <cell r="AQ55" t="str">
            <v>VIBRATING RAMMER</v>
          </cell>
          <cell r="AR55" t="str">
            <v>E48</v>
          </cell>
          <cell r="AS55">
            <v>4.2</v>
          </cell>
          <cell r="AT55">
            <v>80</v>
          </cell>
          <cell r="AU55" t="str">
            <v>KG</v>
          </cell>
          <cell r="AV55">
            <v>32500000</v>
          </cell>
          <cell r="AW55">
            <v>52061.8115476557</v>
          </cell>
          <cell r="AX55" t="str">
            <v>Jam</v>
          </cell>
        </row>
        <row r="56">
          <cell r="AP56" t="str">
            <v>E49</v>
          </cell>
          <cell r="AQ56" t="str">
            <v>TRUK MIXER (AGITATOR)</v>
          </cell>
          <cell r="AR56" t="str">
            <v>E49</v>
          </cell>
          <cell r="AS56">
            <v>220</v>
          </cell>
          <cell r="AT56">
            <v>5</v>
          </cell>
          <cell r="AU56" t="str">
            <v>M3</v>
          </cell>
          <cell r="AV56">
            <v>720000000</v>
          </cell>
          <cell r="AW56">
            <v>634413.66743461404</v>
          </cell>
          <cell r="AX56" t="str">
            <v>Jam</v>
          </cell>
        </row>
        <row r="57">
          <cell r="AP57" t="str">
            <v>E50</v>
          </cell>
          <cell r="AQ57" t="str">
            <v>BORE PILE MACHINE</v>
          </cell>
          <cell r="AR57" t="str">
            <v>E50</v>
          </cell>
          <cell r="AS57">
            <v>125</v>
          </cell>
          <cell r="AT57">
            <v>60</v>
          </cell>
          <cell r="AU57" t="str">
            <v>CM</v>
          </cell>
          <cell r="AV57">
            <v>1080000000</v>
          </cell>
          <cell r="AW57">
            <v>637811.45266129321</v>
          </cell>
          <cell r="AX57" t="str">
            <v>Jam</v>
          </cell>
        </row>
        <row r="58">
          <cell r="AP58" t="str">
            <v>E51</v>
          </cell>
          <cell r="AQ58" t="str">
            <v>CRANE ON TRACK 75-100 TON</v>
          </cell>
          <cell r="AR58" t="str">
            <v>E51</v>
          </cell>
          <cell r="AS58">
            <v>200</v>
          </cell>
          <cell r="AT58">
            <v>75</v>
          </cell>
          <cell r="AU58" t="str">
            <v>Ton</v>
          </cell>
          <cell r="AV58">
            <v>2200000000</v>
          </cell>
          <cell r="AW58">
            <v>937623.34890735254</v>
          </cell>
          <cell r="AX58" t="str">
            <v>Jam</v>
          </cell>
        </row>
        <row r="59">
          <cell r="AP59" t="str">
            <v>E52</v>
          </cell>
          <cell r="AQ59" t="str">
            <v>BLENDING EQUIPMENT</v>
          </cell>
          <cell r="AR59" t="str">
            <v>E52</v>
          </cell>
          <cell r="AS59">
            <v>50</v>
          </cell>
          <cell r="AT59">
            <v>30</v>
          </cell>
          <cell r="AU59" t="str">
            <v>Ton</v>
          </cell>
          <cell r="AV59">
            <v>600000000</v>
          </cell>
          <cell r="AW59">
            <v>247160.01338325813</v>
          </cell>
          <cell r="AX59" t="str">
            <v>Jam</v>
          </cell>
        </row>
        <row r="60">
          <cell r="AP60" t="str">
            <v>E34a</v>
          </cell>
          <cell r="AQ60" t="str">
            <v>ASPHALT LIQUID MIXER</v>
          </cell>
          <cell r="AR60" t="str">
            <v>E34a</v>
          </cell>
          <cell r="AS60">
            <v>40</v>
          </cell>
          <cell r="AT60">
            <v>20000</v>
          </cell>
          <cell r="AU60" t="str">
            <v>Liter</v>
          </cell>
          <cell r="AV60">
            <v>150000000</v>
          </cell>
          <cell r="AW60">
            <v>143146.93873634833</v>
          </cell>
          <cell r="AX60" t="str">
            <v>Jam</v>
          </cell>
        </row>
        <row r="61">
          <cell r="AP61" t="str">
            <v>E53</v>
          </cell>
          <cell r="AQ61" t="str">
            <v>BAR BENDER</v>
          </cell>
          <cell r="AR61" t="str">
            <v>E53</v>
          </cell>
          <cell r="AS61">
            <v>3</v>
          </cell>
          <cell r="AT61">
            <v>0</v>
          </cell>
          <cell r="AU61">
            <v>0</v>
          </cell>
          <cell r="AV61">
            <v>25000000</v>
          </cell>
          <cell r="AW61">
            <v>30773.841522075392</v>
          </cell>
          <cell r="AX61" t="str">
            <v>Jam</v>
          </cell>
        </row>
        <row r="62">
          <cell r="AP62" t="str">
            <v>E54</v>
          </cell>
          <cell r="AQ62" t="str">
            <v>BAR CUTTER</v>
          </cell>
          <cell r="AR62" t="str">
            <v>E54</v>
          </cell>
          <cell r="AS62">
            <v>3</v>
          </cell>
          <cell r="AT62">
            <v>0</v>
          </cell>
          <cell r="AU62">
            <v>0</v>
          </cell>
          <cell r="AV62">
            <v>27000000</v>
          </cell>
          <cell r="AW62">
            <v>30773.841522075392</v>
          </cell>
          <cell r="AX62" t="str">
            <v>Jam</v>
          </cell>
        </row>
        <row r="63">
          <cell r="AP63" t="str">
            <v>E55</v>
          </cell>
          <cell r="AQ63" t="str">
            <v>BREAKER</v>
          </cell>
          <cell r="AR63" t="str">
            <v>E55</v>
          </cell>
          <cell r="AS63">
            <v>80</v>
          </cell>
          <cell r="AT63">
            <v>3</v>
          </cell>
          <cell r="AU63" t="str">
            <v>m3/jam</v>
          </cell>
          <cell r="AV63">
            <v>150000000</v>
          </cell>
          <cell r="AW63">
            <v>194669.88946065315</v>
          </cell>
          <cell r="AX63" t="str">
            <v>Jam</v>
          </cell>
        </row>
        <row r="64">
          <cell r="AP64" t="str">
            <v>E56</v>
          </cell>
          <cell r="AQ64" t="str">
            <v>GROUTING PUMP</v>
          </cell>
          <cell r="AR64" t="str">
            <v>E56</v>
          </cell>
          <cell r="AS64">
            <v>100</v>
          </cell>
          <cell r="AT64">
            <v>15</v>
          </cell>
          <cell r="AU64" t="str">
            <v>Ton</v>
          </cell>
          <cell r="AV64">
            <v>40000000</v>
          </cell>
          <cell r="AW64">
            <v>234945.08946065317</v>
          </cell>
          <cell r="AX64" t="str">
            <v>Jam</v>
          </cell>
        </row>
        <row r="65">
          <cell r="AP65" t="str">
            <v>E57</v>
          </cell>
          <cell r="AQ65" t="str">
            <v>Jack Hidrolic</v>
          </cell>
          <cell r="AR65" t="str">
            <v>E57</v>
          </cell>
          <cell r="AS65">
            <v>3</v>
          </cell>
          <cell r="AT65">
            <v>150</v>
          </cell>
          <cell r="AU65" t="str">
            <v>Ton</v>
          </cell>
          <cell r="AV65">
            <v>7500000</v>
          </cell>
          <cell r="AW65">
            <v>32067.627131015328</v>
          </cell>
          <cell r="AX65" t="str">
            <v>Jam</v>
          </cell>
        </row>
        <row r="66">
          <cell r="AP66" t="str">
            <v>E58</v>
          </cell>
          <cell r="AQ66" t="str">
            <v>MESIN LAS</v>
          </cell>
          <cell r="AR66" t="str">
            <v>E58</v>
          </cell>
          <cell r="AS66">
            <v>3</v>
          </cell>
          <cell r="AT66">
            <v>0.17</v>
          </cell>
          <cell r="AU66" t="str">
            <v>Ton</v>
          </cell>
          <cell r="AV66">
            <v>100</v>
          </cell>
          <cell r="AW66">
            <v>31687.382531723455</v>
          </cell>
          <cell r="AX66" t="str">
            <v>Jam</v>
          </cell>
        </row>
        <row r="67">
          <cell r="AP67" t="str">
            <v>E59</v>
          </cell>
          <cell r="AQ67" t="str">
            <v>PILE DRIVER LEADER, 75 kw</v>
          </cell>
          <cell r="AR67" t="str">
            <v>E59</v>
          </cell>
          <cell r="AS67">
            <v>70</v>
          </cell>
          <cell r="AT67">
            <v>75</v>
          </cell>
          <cell r="AU67" t="str">
            <v>kw</v>
          </cell>
          <cell r="AV67">
            <v>100</v>
          </cell>
          <cell r="AW67">
            <v>165248.91912080554</v>
          </cell>
          <cell r="AX67" t="str">
            <v>Jam</v>
          </cell>
        </row>
        <row r="68">
          <cell r="AP68" t="str">
            <v>E60</v>
          </cell>
          <cell r="AQ68" t="str">
            <v>PILE HAMMER</v>
          </cell>
          <cell r="AR68" t="str">
            <v>E60</v>
          </cell>
          <cell r="AS68">
            <v>10</v>
          </cell>
          <cell r="AT68">
            <v>0</v>
          </cell>
          <cell r="AU68">
            <v>0</v>
          </cell>
          <cell r="AV68">
            <v>100</v>
          </cell>
          <cell r="AW68">
            <v>48957.791062474593</v>
          </cell>
          <cell r="AX68" t="str">
            <v>Jam</v>
          </cell>
        </row>
        <row r="69">
          <cell r="AP69" t="str">
            <v>E61</v>
          </cell>
          <cell r="AQ69" t="str">
            <v>PILE HAMMER, 2,5 Ton</v>
          </cell>
          <cell r="AR69" t="str">
            <v>E61</v>
          </cell>
          <cell r="AS69">
            <v>1</v>
          </cell>
          <cell r="AT69">
            <v>2.5</v>
          </cell>
          <cell r="AU69" t="str">
            <v>Ton</v>
          </cell>
          <cell r="AV69">
            <v>100</v>
          </cell>
          <cell r="AW69">
            <v>26299.480087823773</v>
          </cell>
          <cell r="AX69" t="str">
            <v>Jam</v>
          </cell>
        </row>
        <row r="70">
          <cell r="AP70" t="str">
            <v>E62</v>
          </cell>
          <cell r="AQ70" t="str">
            <v>STRESSING JACK</v>
          </cell>
          <cell r="AR70" t="str">
            <v>E62</v>
          </cell>
          <cell r="AS70">
            <v>89</v>
          </cell>
          <cell r="AT70">
            <v>15</v>
          </cell>
          <cell r="AU70" t="str">
            <v>Ton</v>
          </cell>
          <cell r="AV70">
            <v>100</v>
          </cell>
          <cell r="AW70">
            <v>203510.38007286756</v>
          </cell>
          <cell r="AX70" t="str">
            <v>Jam</v>
          </cell>
        </row>
        <row r="71">
          <cell r="AP71" t="str">
            <v>E63</v>
          </cell>
          <cell r="AQ71" t="str">
            <v>Welding Machine 300 A</v>
          </cell>
          <cell r="AR71" t="str">
            <v>E63</v>
          </cell>
          <cell r="AS71">
            <v>5</v>
          </cell>
          <cell r="AT71">
            <v>0</v>
          </cell>
          <cell r="AU71">
            <v>0</v>
          </cell>
          <cell r="AV71">
            <v>250000000</v>
          </cell>
          <cell r="AW71">
            <v>45958.73325438788</v>
          </cell>
          <cell r="AX71" t="str">
            <v>Jam</v>
          </cell>
        </row>
        <row r="72">
          <cell r="AP72">
            <v>0</v>
          </cell>
          <cell r="AQ72">
            <v>0</v>
          </cell>
          <cell r="AR72">
            <v>0</v>
          </cell>
          <cell r="AS72">
            <v>0</v>
          </cell>
          <cell r="AT72">
            <v>0</v>
          </cell>
          <cell r="AU72">
            <v>0</v>
          </cell>
          <cell r="AV72">
            <v>0</v>
          </cell>
          <cell r="AW72">
            <v>0</v>
          </cell>
          <cell r="AX72">
            <v>0</v>
          </cell>
        </row>
        <row r="73">
          <cell r="AP73">
            <v>0</v>
          </cell>
          <cell r="AQ73">
            <v>0</v>
          </cell>
          <cell r="AR73">
            <v>0</v>
          </cell>
          <cell r="AS73">
            <v>0</v>
          </cell>
          <cell r="AT73">
            <v>0</v>
          </cell>
          <cell r="AU73">
            <v>0</v>
          </cell>
          <cell r="AV73">
            <v>0</v>
          </cell>
          <cell r="AW73">
            <v>0</v>
          </cell>
          <cell r="AX73">
            <v>0</v>
          </cell>
        </row>
        <row r="74">
          <cell r="AP74">
            <v>0</v>
          </cell>
          <cell r="AQ74">
            <v>0</v>
          </cell>
          <cell r="AR74">
            <v>0</v>
          </cell>
          <cell r="AS74">
            <v>0</v>
          </cell>
          <cell r="AT74">
            <v>0</v>
          </cell>
          <cell r="AU74">
            <v>0</v>
          </cell>
          <cell r="AV74">
            <v>0</v>
          </cell>
          <cell r="AW74">
            <v>0</v>
          </cell>
          <cell r="AX74">
            <v>0</v>
          </cell>
        </row>
        <row r="75">
          <cell r="AP75">
            <v>0</v>
          </cell>
          <cell r="AQ75">
            <v>0</v>
          </cell>
          <cell r="AR75">
            <v>0</v>
          </cell>
          <cell r="AS75">
            <v>0</v>
          </cell>
          <cell r="AT75">
            <v>0</v>
          </cell>
          <cell r="AU75">
            <v>0</v>
          </cell>
          <cell r="AV75">
            <v>0</v>
          </cell>
          <cell r="AW75">
            <v>0</v>
          </cell>
          <cell r="AX75">
            <v>0</v>
          </cell>
        </row>
        <row r="76">
          <cell r="AP76">
            <v>0</v>
          </cell>
          <cell r="AQ76">
            <v>0</v>
          </cell>
          <cell r="AR76">
            <v>0</v>
          </cell>
          <cell r="AS76">
            <v>0</v>
          </cell>
          <cell r="AT76">
            <v>0</v>
          </cell>
          <cell r="AU76">
            <v>0</v>
          </cell>
          <cell r="AV76">
            <v>0</v>
          </cell>
          <cell r="AW76">
            <v>0</v>
          </cell>
          <cell r="AX76">
            <v>0</v>
          </cell>
        </row>
        <row r="77">
          <cell r="AP77">
            <v>0</v>
          </cell>
          <cell r="AQ77">
            <v>0</v>
          </cell>
          <cell r="AR77">
            <v>0</v>
          </cell>
          <cell r="AS77">
            <v>0</v>
          </cell>
          <cell r="AT77">
            <v>0</v>
          </cell>
          <cell r="AU77">
            <v>0</v>
          </cell>
          <cell r="AV77">
            <v>0</v>
          </cell>
          <cell r="AW77">
            <v>0</v>
          </cell>
          <cell r="AX77">
            <v>0</v>
          </cell>
        </row>
        <row r="78">
          <cell r="AP78">
            <v>0</v>
          </cell>
          <cell r="AQ78">
            <v>0</v>
          </cell>
          <cell r="AR78">
            <v>0</v>
          </cell>
          <cell r="AS78">
            <v>0</v>
          </cell>
          <cell r="AT78">
            <v>0</v>
          </cell>
          <cell r="AU78">
            <v>0</v>
          </cell>
          <cell r="AV78">
            <v>0</v>
          </cell>
          <cell r="AW78">
            <v>0</v>
          </cell>
          <cell r="AX78">
            <v>0</v>
          </cell>
        </row>
        <row r="79">
          <cell r="AP79">
            <v>0</v>
          </cell>
          <cell r="AQ79">
            <v>0</v>
          </cell>
          <cell r="AR79">
            <v>0</v>
          </cell>
          <cell r="AS79">
            <v>0</v>
          </cell>
          <cell r="AT79">
            <v>0</v>
          </cell>
          <cell r="AU79">
            <v>0</v>
          </cell>
          <cell r="AV79">
            <v>0</v>
          </cell>
          <cell r="AW79">
            <v>0</v>
          </cell>
          <cell r="AX79">
            <v>0</v>
          </cell>
        </row>
        <row r="80">
          <cell r="AP80">
            <v>0</v>
          </cell>
          <cell r="AQ80">
            <v>0</v>
          </cell>
          <cell r="AR80">
            <v>0</v>
          </cell>
          <cell r="AS80">
            <v>0</v>
          </cell>
          <cell r="AT80">
            <v>0</v>
          </cell>
          <cell r="AU80">
            <v>0</v>
          </cell>
          <cell r="AV80">
            <v>0</v>
          </cell>
          <cell r="AW80">
            <v>0</v>
          </cell>
          <cell r="AX80">
            <v>0</v>
          </cell>
        </row>
        <row r="81">
          <cell r="AP81">
            <v>0</v>
          </cell>
          <cell r="AQ81">
            <v>0</v>
          </cell>
          <cell r="AR81">
            <v>0</v>
          </cell>
          <cell r="AS81">
            <v>0</v>
          </cell>
          <cell r="AT81">
            <v>0</v>
          </cell>
          <cell r="AU81">
            <v>0</v>
          </cell>
          <cell r="AV81">
            <v>0</v>
          </cell>
          <cell r="AW81">
            <v>0</v>
          </cell>
          <cell r="AX81">
            <v>0</v>
          </cell>
        </row>
        <row r="82">
          <cell r="AP82">
            <v>0</v>
          </cell>
          <cell r="AQ82">
            <v>0</v>
          </cell>
          <cell r="AR82">
            <v>0</v>
          </cell>
          <cell r="AS82">
            <v>0</v>
          </cell>
          <cell r="AT82">
            <v>0</v>
          </cell>
          <cell r="AU82">
            <v>0</v>
          </cell>
          <cell r="AV82">
            <v>0</v>
          </cell>
          <cell r="AW82">
            <v>0</v>
          </cell>
          <cell r="AX82">
            <v>0</v>
          </cell>
        </row>
        <row r="83">
          <cell r="AP83">
            <v>0</v>
          </cell>
          <cell r="AQ83">
            <v>0</v>
          </cell>
          <cell r="AR83">
            <v>0</v>
          </cell>
          <cell r="AS83">
            <v>0</v>
          </cell>
          <cell r="AT83">
            <v>0</v>
          </cell>
          <cell r="AU83">
            <v>0</v>
          </cell>
          <cell r="AV83">
            <v>0</v>
          </cell>
          <cell r="AW83">
            <v>0</v>
          </cell>
          <cell r="AX83">
            <v>0</v>
          </cell>
        </row>
        <row r="84">
          <cell r="AP84">
            <v>0</v>
          </cell>
          <cell r="AQ84">
            <v>0</v>
          </cell>
          <cell r="AR84">
            <v>0</v>
          </cell>
          <cell r="AS84">
            <v>0</v>
          </cell>
          <cell r="AT84">
            <v>0</v>
          </cell>
          <cell r="AU84">
            <v>0</v>
          </cell>
          <cell r="AV84">
            <v>0</v>
          </cell>
          <cell r="AW84">
            <v>0</v>
          </cell>
          <cell r="AX84">
            <v>0</v>
          </cell>
        </row>
        <row r="85">
          <cell r="AP85">
            <v>0</v>
          </cell>
          <cell r="AQ85">
            <v>0</v>
          </cell>
          <cell r="AR85">
            <v>0</v>
          </cell>
          <cell r="AS85">
            <v>0</v>
          </cell>
          <cell r="AT85">
            <v>0</v>
          </cell>
          <cell r="AU85">
            <v>0</v>
          </cell>
          <cell r="AV85">
            <v>0</v>
          </cell>
          <cell r="AW85">
            <v>0</v>
          </cell>
          <cell r="AX85">
            <v>0</v>
          </cell>
        </row>
        <row r="86">
          <cell r="AP86">
            <v>0</v>
          </cell>
          <cell r="AQ86">
            <v>0</v>
          </cell>
          <cell r="AR86">
            <v>0</v>
          </cell>
          <cell r="AS86">
            <v>0</v>
          </cell>
          <cell r="AT86">
            <v>0</v>
          </cell>
          <cell r="AU86">
            <v>0</v>
          </cell>
          <cell r="AV86">
            <v>0</v>
          </cell>
          <cell r="AW86">
            <v>0</v>
          </cell>
          <cell r="AX86">
            <v>0</v>
          </cell>
        </row>
        <row r="87">
          <cell r="AP87">
            <v>0</v>
          </cell>
          <cell r="AQ87">
            <v>0</v>
          </cell>
          <cell r="AR87">
            <v>0</v>
          </cell>
          <cell r="AS87">
            <v>0</v>
          </cell>
          <cell r="AT87">
            <v>0</v>
          </cell>
          <cell r="AU87">
            <v>0</v>
          </cell>
          <cell r="AV87">
            <v>0</v>
          </cell>
          <cell r="AW87">
            <v>0</v>
          </cell>
          <cell r="AX87">
            <v>0</v>
          </cell>
        </row>
        <row r="88">
          <cell r="AP88">
            <v>0</v>
          </cell>
          <cell r="AQ88">
            <v>0</v>
          </cell>
          <cell r="AR88">
            <v>0</v>
          </cell>
          <cell r="AS88">
            <v>0</v>
          </cell>
          <cell r="AT88">
            <v>0</v>
          </cell>
          <cell r="AU88">
            <v>0</v>
          </cell>
          <cell r="AV88">
            <v>0</v>
          </cell>
          <cell r="AW88">
            <v>0</v>
          </cell>
          <cell r="AX88">
            <v>0</v>
          </cell>
        </row>
        <row r="89">
          <cell r="AP89">
            <v>0</v>
          </cell>
          <cell r="AQ89">
            <v>0</v>
          </cell>
          <cell r="AR89">
            <v>0</v>
          </cell>
          <cell r="AS89">
            <v>0</v>
          </cell>
          <cell r="AT89">
            <v>0</v>
          </cell>
          <cell r="AU89">
            <v>0</v>
          </cell>
          <cell r="AV89">
            <v>0</v>
          </cell>
          <cell r="AW89">
            <v>0</v>
          </cell>
          <cell r="AX89">
            <v>0</v>
          </cell>
        </row>
        <row r="90">
          <cell r="AP90">
            <v>0</v>
          </cell>
          <cell r="AQ90">
            <v>0</v>
          </cell>
          <cell r="AR90">
            <v>0</v>
          </cell>
          <cell r="AS90">
            <v>0</v>
          </cell>
          <cell r="AT90">
            <v>0</v>
          </cell>
          <cell r="AU90">
            <v>0</v>
          </cell>
          <cell r="AV90">
            <v>0</v>
          </cell>
          <cell r="AW90">
            <v>0</v>
          </cell>
          <cell r="AX90">
            <v>0</v>
          </cell>
        </row>
        <row r="91">
          <cell r="AP91">
            <v>0</v>
          </cell>
          <cell r="AQ91">
            <v>0</v>
          </cell>
          <cell r="AR91">
            <v>0</v>
          </cell>
          <cell r="AS91">
            <v>0</v>
          </cell>
          <cell r="AT91">
            <v>0</v>
          </cell>
          <cell r="AU91">
            <v>0</v>
          </cell>
          <cell r="AV91">
            <v>0</v>
          </cell>
          <cell r="AW91">
            <v>0</v>
          </cell>
          <cell r="AX91">
            <v>0</v>
          </cell>
        </row>
        <row r="92">
          <cell r="AP92">
            <v>0</v>
          </cell>
          <cell r="AQ92">
            <v>0</v>
          </cell>
          <cell r="AR92">
            <v>0</v>
          </cell>
          <cell r="AS92">
            <v>0</v>
          </cell>
          <cell r="AT92">
            <v>0</v>
          </cell>
          <cell r="AU92">
            <v>0</v>
          </cell>
          <cell r="AV92">
            <v>0</v>
          </cell>
          <cell r="AW92">
            <v>0</v>
          </cell>
          <cell r="AX92">
            <v>0</v>
          </cell>
        </row>
        <row r="93">
          <cell r="AP93">
            <v>0</v>
          </cell>
          <cell r="AQ93">
            <v>0</v>
          </cell>
          <cell r="AR93">
            <v>0</v>
          </cell>
          <cell r="AS93">
            <v>0</v>
          </cell>
          <cell r="AT93">
            <v>0</v>
          </cell>
          <cell r="AU93">
            <v>0</v>
          </cell>
          <cell r="AV93">
            <v>0</v>
          </cell>
          <cell r="AW93">
            <v>0</v>
          </cell>
          <cell r="AX93">
            <v>0</v>
          </cell>
        </row>
        <row r="94">
          <cell r="AP94">
            <v>0</v>
          </cell>
          <cell r="AQ94">
            <v>0</v>
          </cell>
          <cell r="AR94">
            <v>0</v>
          </cell>
          <cell r="AS94">
            <v>0</v>
          </cell>
          <cell r="AT94">
            <v>0</v>
          </cell>
          <cell r="AU94">
            <v>0</v>
          </cell>
          <cell r="AV94">
            <v>0</v>
          </cell>
          <cell r="AW94">
            <v>0</v>
          </cell>
          <cell r="AX94">
            <v>0</v>
          </cell>
        </row>
        <row r="95">
          <cell r="AP95">
            <v>0</v>
          </cell>
          <cell r="AQ95">
            <v>0</v>
          </cell>
          <cell r="AR95">
            <v>0</v>
          </cell>
          <cell r="AS95">
            <v>0</v>
          </cell>
          <cell r="AT95">
            <v>0</v>
          </cell>
          <cell r="AU95">
            <v>0</v>
          </cell>
          <cell r="AV95">
            <v>0</v>
          </cell>
          <cell r="AW95">
            <v>0</v>
          </cell>
          <cell r="AX95">
            <v>0</v>
          </cell>
        </row>
        <row r="96">
          <cell r="AP96">
            <v>0</v>
          </cell>
          <cell r="AQ96">
            <v>0</v>
          </cell>
          <cell r="AR96">
            <v>0</v>
          </cell>
          <cell r="AS96">
            <v>0</v>
          </cell>
          <cell r="AT96">
            <v>0</v>
          </cell>
          <cell r="AU96">
            <v>0</v>
          </cell>
          <cell r="AV96">
            <v>0</v>
          </cell>
          <cell r="AW96">
            <v>0</v>
          </cell>
          <cell r="AX96">
            <v>0</v>
          </cell>
        </row>
        <row r="97">
          <cell r="AP97">
            <v>0</v>
          </cell>
          <cell r="AQ97">
            <v>0</v>
          </cell>
          <cell r="AR97">
            <v>0</v>
          </cell>
          <cell r="AS97">
            <v>0</v>
          </cell>
          <cell r="AT97">
            <v>0</v>
          </cell>
          <cell r="AU97">
            <v>0</v>
          </cell>
          <cell r="AV97">
            <v>0</v>
          </cell>
          <cell r="AW97">
            <v>0</v>
          </cell>
          <cell r="AX97">
            <v>0</v>
          </cell>
        </row>
        <row r="98">
          <cell r="AP98">
            <v>0</v>
          </cell>
          <cell r="AQ98">
            <v>0</v>
          </cell>
          <cell r="AR98">
            <v>0</v>
          </cell>
          <cell r="AS98">
            <v>0</v>
          </cell>
          <cell r="AT98">
            <v>0</v>
          </cell>
          <cell r="AU98">
            <v>0</v>
          </cell>
          <cell r="AV98">
            <v>0</v>
          </cell>
          <cell r="AW98">
            <v>0</v>
          </cell>
          <cell r="AX98">
            <v>0</v>
          </cell>
        </row>
        <row r="99">
          <cell r="AP99">
            <v>0</v>
          </cell>
          <cell r="AQ99">
            <v>0</v>
          </cell>
          <cell r="AR99">
            <v>0</v>
          </cell>
          <cell r="AS99">
            <v>0</v>
          </cell>
          <cell r="AT99">
            <v>0</v>
          </cell>
          <cell r="AU99">
            <v>0</v>
          </cell>
          <cell r="AV99">
            <v>0</v>
          </cell>
          <cell r="AW99">
            <v>0</v>
          </cell>
          <cell r="AX99">
            <v>0</v>
          </cell>
        </row>
        <row r="100">
          <cell r="AP100">
            <v>0</v>
          </cell>
          <cell r="AQ100">
            <v>0</v>
          </cell>
          <cell r="AR100">
            <v>0</v>
          </cell>
          <cell r="AS100">
            <v>0</v>
          </cell>
          <cell r="AT100">
            <v>0</v>
          </cell>
          <cell r="AU100">
            <v>0</v>
          </cell>
          <cell r="AV100">
            <v>0</v>
          </cell>
          <cell r="AW100">
            <v>0</v>
          </cell>
          <cell r="AX100">
            <v>0</v>
          </cell>
        </row>
        <row r="101">
          <cell r="AP101">
            <v>0</v>
          </cell>
          <cell r="AQ101">
            <v>0</v>
          </cell>
          <cell r="AR101">
            <v>0</v>
          </cell>
          <cell r="AS101">
            <v>0</v>
          </cell>
          <cell r="AT101">
            <v>0</v>
          </cell>
          <cell r="AU101">
            <v>0</v>
          </cell>
          <cell r="AV101">
            <v>0</v>
          </cell>
          <cell r="AW101">
            <v>0</v>
          </cell>
          <cell r="AX101">
            <v>0</v>
          </cell>
        </row>
        <row r="102">
          <cell r="AP102">
            <v>0</v>
          </cell>
          <cell r="AQ102">
            <v>0</v>
          </cell>
          <cell r="AR102">
            <v>0</v>
          </cell>
          <cell r="AS102">
            <v>0</v>
          </cell>
          <cell r="AT102">
            <v>0</v>
          </cell>
          <cell r="AU102">
            <v>0</v>
          </cell>
          <cell r="AV102">
            <v>0</v>
          </cell>
          <cell r="AW102">
            <v>0</v>
          </cell>
          <cell r="AX102">
            <v>0</v>
          </cell>
        </row>
        <row r="103">
          <cell r="AP103">
            <v>0</v>
          </cell>
          <cell r="AQ103">
            <v>0</v>
          </cell>
          <cell r="AR103">
            <v>0</v>
          </cell>
          <cell r="AS103">
            <v>0</v>
          </cell>
          <cell r="AT103">
            <v>0</v>
          </cell>
          <cell r="AU103">
            <v>0</v>
          </cell>
          <cell r="AV103">
            <v>0</v>
          </cell>
          <cell r="AW103">
            <v>0</v>
          </cell>
          <cell r="AX103">
            <v>0</v>
          </cell>
        </row>
        <row r="104">
          <cell r="AP104">
            <v>0</v>
          </cell>
          <cell r="AQ104">
            <v>0</v>
          </cell>
          <cell r="AR104">
            <v>0</v>
          </cell>
          <cell r="AS104">
            <v>0</v>
          </cell>
          <cell r="AT104">
            <v>0</v>
          </cell>
          <cell r="AU104">
            <v>0</v>
          </cell>
          <cell r="AV104">
            <v>0</v>
          </cell>
          <cell r="AW104">
            <v>0</v>
          </cell>
          <cell r="AX104">
            <v>0</v>
          </cell>
        </row>
        <row r="105">
          <cell r="AP105">
            <v>0</v>
          </cell>
          <cell r="AQ105">
            <v>0</v>
          </cell>
          <cell r="AR105">
            <v>0</v>
          </cell>
          <cell r="AS105">
            <v>0</v>
          </cell>
          <cell r="AT105">
            <v>0</v>
          </cell>
          <cell r="AU105">
            <v>0</v>
          </cell>
          <cell r="AV105">
            <v>0</v>
          </cell>
          <cell r="AW105">
            <v>0</v>
          </cell>
          <cell r="AX105">
            <v>0</v>
          </cell>
        </row>
        <row r="106">
          <cell r="AP106">
            <v>0</v>
          </cell>
          <cell r="AQ106">
            <v>0</v>
          </cell>
          <cell r="AR106">
            <v>0</v>
          </cell>
          <cell r="AS106">
            <v>0</v>
          </cell>
          <cell r="AT106">
            <v>0</v>
          </cell>
          <cell r="AU106">
            <v>0</v>
          </cell>
          <cell r="AV106">
            <v>0</v>
          </cell>
          <cell r="AW106">
            <v>0</v>
          </cell>
          <cell r="AX106">
            <v>0</v>
          </cell>
        </row>
        <row r="107">
          <cell r="AP107">
            <v>0</v>
          </cell>
          <cell r="AQ107">
            <v>0</v>
          </cell>
          <cell r="AR107">
            <v>0</v>
          </cell>
          <cell r="AS107">
            <v>0</v>
          </cell>
          <cell r="AT107">
            <v>0</v>
          </cell>
          <cell r="AU107">
            <v>0</v>
          </cell>
          <cell r="AV107">
            <v>0</v>
          </cell>
          <cell r="AW107">
            <v>0</v>
          </cell>
          <cell r="AX107">
            <v>0</v>
          </cell>
        </row>
        <row r="108">
          <cell r="AP108">
            <v>0</v>
          </cell>
          <cell r="AQ108">
            <v>0</v>
          </cell>
          <cell r="AR108">
            <v>0</v>
          </cell>
          <cell r="AS108">
            <v>0</v>
          </cell>
          <cell r="AT108">
            <v>0</v>
          </cell>
          <cell r="AU108">
            <v>0</v>
          </cell>
          <cell r="AV108">
            <v>0</v>
          </cell>
          <cell r="AW108">
            <v>0</v>
          </cell>
          <cell r="AX108">
            <v>0</v>
          </cell>
        </row>
        <row r="109">
          <cell r="AP109">
            <v>0</v>
          </cell>
          <cell r="AQ109">
            <v>0</v>
          </cell>
          <cell r="AR109">
            <v>0</v>
          </cell>
          <cell r="AS109">
            <v>0</v>
          </cell>
          <cell r="AT109">
            <v>0</v>
          </cell>
          <cell r="AU109">
            <v>0</v>
          </cell>
          <cell r="AV109">
            <v>0</v>
          </cell>
          <cell r="AW109">
            <v>0</v>
          </cell>
          <cell r="AX109">
            <v>0</v>
          </cell>
        </row>
        <row r="110">
          <cell r="AP110">
            <v>0</v>
          </cell>
          <cell r="AQ110">
            <v>0</v>
          </cell>
          <cell r="AR110">
            <v>0</v>
          </cell>
          <cell r="AS110">
            <v>0</v>
          </cell>
          <cell r="AT110">
            <v>0</v>
          </cell>
          <cell r="AU110">
            <v>0</v>
          </cell>
          <cell r="AV110">
            <v>0</v>
          </cell>
          <cell r="AW110">
            <v>0</v>
          </cell>
          <cell r="AX110">
            <v>0</v>
          </cell>
        </row>
      </sheetData>
      <sheetData sheetId="26"/>
      <sheetData sheetId="27"/>
      <sheetData sheetId="28">
        <row r="10">
          <cell r="E10">
            <v>25</v>
          </cell>
        </row>
      </sheetData>
      <sheetData sheetId="29"/>
      <sheetData sheetId="30"/>
      <sheetData sheetId="31"/>
      <sheetData sheetId="32">
        <row r="8">
          <cell r="O8" t="str">
            <v>: Satker. Pelaksanaan Jalan Nasional Metropolitan Medan</v>
          </cell>
        </row>
      </sheetData>
      <sheetData sheetId="33"/>
      <sheetData sheetId="34"/>
      <sheetData sheetId="35"/>
      <sheetData sheetId="36"/>
      <sheetData sheetId="37"/>
      <sheetData sheetId="38">
        <row r="36">
          <cell r="Y36">
            <v>29.1</v>
          </cell>
        </row>
      </sheetData>
      <sheetData sheetId="39"/>
      <sheetData sheetId="40"/>
      <sheetData sheetId="41"/>
      <sheetData sheetId="42">
        <row r="4539">
          <cell r="H4539">
            <v>1.3</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endukung"/>
      <sheetName val="Daft-Hrg-Sat-Pek"/>
      <sheetName val="Cover"/>
      <sheetName val="Time Schedule"/>
      <sheetName val="Rekap "/>
      <sheetName val="RAB "/>
      <sheetName val="Hrg-Sat-Dasar"/>
      <sheetName val="Analisa Lump Sum"/>
      <sheetName val="Analisa Pekerjaan"/>
      <sheetName val="Mat-onsite"/>
      <sheetName val="Kon-Kap"/>
      <sheetName val="Lampiran"/>
      <sheetName val="Daf-Mata Utama"/>
      <sheetName val="Daf. Usulan Alat"/>
      <sheetName val="Daf. Usulan Staf"/>
      <sheetName val="Sub-kontrak"/>
      <sheetName val="Perny. Bukan PN-TNI"/>
      <sheetName val="Daf. Keb. Tenaga"/>
      <sheetName val="Daf. Keb. Bahan"/>
      <sheetName val="Analisa Alat"/>
      <sheetName val="S-Alat"/>
      <sheetName val="Kontrol"/>
      <sheetName val="RAB  (2)"/>
      <sheetName val="Data"/>
      <sheetName val="Surat Penawaran"/>
      <sheetName val="Bukan PNS"/>
      <sheetName val="Rekapitulasi"/>
      <sheetName val="RAB 1"/>
      <sheetName val="RAB 2"/>
      <sheetName val="Analisa Harga Satuan (2)"/>
      <sheetName val="RAB total"/>
      <sheetName val="Jadwal"/>
      <sheetName val="Upah-Bahan-Alat"/>
      <sheetName val="Sewa Alat"/>
      <sheetName val="Analisa Harga Satuan"/>
      <sheetName val="Daftar Harga Satuan"/>
      <sheetName val="Daftar Kebutuhan Tenaga"/>
      <sheetName val="Daftar Kebutuhan Bahan"/>
      <sheetName val="Daftar Peralatan"/>
      <sheetName val="Analisa Mob."/>
      <sheetName val="Daftar Staf Inti Proy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endukung"/>
      <sheetName val="Anal-BM"/>
      <sheetName val="Judul Cover"/>
      <sheetName val="Partisi"/>
      <sheetName val="Lampiran"/>
      <sheetName val="Schedule"/>
      <sheetName val="Rekapitulasi"/>
      <sheetName val="RAB Rekap"/>
      <sheetName val=" R  A  B "/>
      <sheetName val="Hrg-bahan"/>
      <sheetName val="Anal-Onsite"/>
      <sheetName val="Anal-mob"/>
      <sheetName val="Anal-Alat"/>
      <sheetName val="Sub-kontrak"/>
      <sheetName val="Rekap Alat"/>
      <sheetName val="Daftar Personil"/>
      <sheetName val="Daftar-Peralatan"/>
      <sheetName val="Bukan Pegawai Negeri"/>
      <sheetName val="Konfirmasi-kap"/>
      <sheetName val="Anal_BM"/>
      <sheetName val="Data_pendukung"/>
      <sheetName val="Daft-Hrg-Sat-Pek"/>
      <sheetName val="Cover 1"/>
      <sheetName val="Surat Penawaran "/>
      <sheetName val="Time Schedule"/>
      <sheetName val="Rekap Total"/>
      <sheetName val="Rekap"/>
      <sheetName val="RAB"/>
      <sheetName val="Rekap (2)"/>
      <sheetName val="RAB (2)"/>
      <sheetName val="Rekap (3)"/>
      <sheetName val="RAB (3)"/>
      <sheetName val="Rekap (4)"/>
      <sheetName val="RAB (4)"/>
      <sheetName val="Rekap (5)"/>
      <sheetName val="RAB (5)"/>
      <sheetName val="Rekap (6)"/>
      <sheetName val="RAB (6)"/>
      <sheetName val="Rekap (7)"/>
      <sheetName val="RAB (7)"/>
      <sheetName val="Rekap (8)"/>
      <sheetName val="RAB (8)"/>
      <sheetName val="Rekap (9)"/>
      <sheetName val="RAB (9)"/>
      <sheetName val="Upah&amp;Bahan"/>
      <sheetName val="Peralatan"/>
      <sheetName val="Koefisien-bahan"/>
      <sheetName val="Analisa Alat"/>
      <sheetName val="Analisa Mob."/>
      <sheetName val="daftar-personil"/>
      <sheetName val="daftar-keb-bhn"/>
      <sheetName val="Sheet1"/>
      <sheetName val="daftar-hrg-pek"/>
      <sheetName val="Pembatas"/>
      <sheetName val="Pernyataan Personil"/>
      <sheetName val="Analisa-Harga"/>
      <sheetName val="KLAS A &amp; B"/>
      <sheetName val="Galian &amp; Urugan"/>
      <sheetName val="ASPAL"/>
      <sheetName val="DIV.7"/>
      <sheetName val="Sheet1 (2)"/>
      <sheetName val="Assetdb"/>
      <sheetName val="PersList"/>
      <sheetName val="AssetPar"/>
      <sheetName val="Sales Parame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ort-data"/>
      <sheetName val="Data-pendukung"/>
      <sheetName val="Anal-BM"/>
    </sheetNames>
    <sheetDataSet>
      <sheetData sheetId="0" refreshError="1">
        <row r="16">
          <cell r="H16" t="str">
            <v>: OP - 08</v>
          </cell>
        </row>
        <row r="27">
          <cell r="H27" t="str">
            <v>Jakarta,  May 9, 1998</v>
          </cell>
        </row>
        <row r="29">
          <cell r="H29" t="str">
            <v>PT. DUTA GRAHA INDAH</v>
          </cell>
        </row>
      </sheetData>
      <sheetData sheetId="1" refreshError="1"/>
      <sheetData sheetId="2"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eknik"/>
    </sheetNames>
    <sheetDataSet>
      <sheetData sheetId="0"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amp;H"/>
      <sheetName val="Inf"/>
      <sheetName val="Mob"/>
      <sheetName val="Drain"/>
      <sheetName val="G&amp;T"/>
      <sheetName val="Sirtu"/>
      <sheetName val="Pond"/>
      <sheetName val="Lapis"/>
      <sheetName val="ATB"/>
      <sheetName val="bow"/>
      <sheetName val="Beton"/>
      <sheetName val="alat"/>
      <sheetName val="AgHK"/>
      <sheetName val="AgB"/>
      <sheetName val="AgC"/>
      <sheetName val="Basic"/>
      <sheetName val="Quarry"/>
      <sheetName val="Div 8"/>
      <sheetName val="Div IV"/>
      <sheetName val="HB 2008"/>
    </sheetNames>
    <sheetDataSet>
      <sheetData sheetId="0"/>
      <sheetData sheetId="1"/>
      <sheetData sheetId="2"/>
      <sheetData sheetId="3"/>
      <sheetData sheetId="4"/>
      <sheetData sheetId="5"/>
      <sheetData sheetId="6" refreshError="1"/>
      <sheetData sheetId="7"/>
      <sheetData sheetId="8"/>
      <sheetData sheetId="9" refreshError="1"/>
      <sheetData sheetId="10" refreshError="1"/>
      <sheetData sheetId="11"/>
      <sheetData sheetId="12"/>
      <sheetData sheetId="13"/>
      <sheetData sheetId="14" refreshError="1"/>
      <sheetData sheetId="15" refreshError="1"/>
      <sheetData sheetId="16"/>
      <sheetData sheetId="17"/>
      <sheetData sheetId="18" refreshError="1"/>
      <sheetData sheetId="19" refreshError="1"/>
      <sheetData sheetId="2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 val="Slab-Culvert"/>
      <sheetName val="DRAINASE"/>
      <sheetName val="vol.Aspal"/>
      <sheetName val="col miling"/>
      <sheetName val="Div.7.9"/>
      <sheetName val="Rekap"/>
      <sheetName val="BOQ"/>
      <sheetName val="DKH-Gbr"/>
      <sheetName val="Head-WallSlab-Culvert"/>
      <sheetName val="TCs-Tanggul"/>
    </sheetNames>
    <sheetDataSet>
      <sheetData sheetId="0">
        <row r="30">
          <cell r="K30">
            <v>0</v>
          </cell>
        </row>
      </sheetData>
      <sheetData sheetId="1"/>
      <sheetData sheetId="2"/>
      <sheetData sheetId="3"/>
      <sheetData sheetId="4"/>
      <sheetData sheetId="5"/>
      <sheetData sheetId="6">
        <row r="7">
          <cell r="E7" t="str">
            <v>Peningkatan Struktur Jalan  Medan Belawan ( Sep: 0.5 km)</v>
          </cell>
        </row>
      </sheetData>
      <sheetData sheetId="7">
        <row r="33">
          <cell r="H33">
            <v>107738000</v>
          </cell>
        </row>
        <row r="186">
          <cell r="H186">
            <v>717423921.27937102</v>
          </cell>
        </row>
      </sheetData>
      <sheetData sheetId="8"/>
      <sheetData sheetId="9"/>
      <sheetData sheetId="10"/>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EKAP-RAB"/>
      <sheetName val="RAB"/>
      <sheetName val="REKAP-ANL"/>
      <sheetName val="BASIC-PRICE"/>
      <sheetName val="INDIRECT-COST"/>
      <sheetName val="OPERASI-ALAT"/>
      <sheetName val="OPERATOR-COST"/>
      <sheetName val="DEPRECIATION"/>
      <sheetName val="REKAP-ALAT"/>
      <sheetName val="ANL-BOR"/>
      <sheetName val="ANL-JIAT"/>
      <sheetName val="SCH - ekstern"/>
      <sheetName val="SCH - intern"/>
      <sheetName val="BAHAN"/>
      <sheetName val="SUB"/>
      <sheetName val="Anl-Subm"/>
    </sheetNames>
    <sheetDataSet>
      <sheetData sheetId="0"/>
      <sheetData sheetId="1"/>
      <sheetData sheetId="2"/>
      <sheetData sheetId="3">
        <row r="1">
          <cell r="A1" t="str">
            <v>DAFTAR HARGA SATUAN UPAH DAN BAHAN</v>
          </cell>
        </row>
        <row r="3">
          <cell r="A3" t="str">
            <v>PEKERJAAN</v>
          </cell>
          <cell r="E3" t="str">
            <v>:</v>
          </cell>
          <cell r="F3" t="str">
            <v xml:space="preserve">PEMBANGUNAN JIAT, SUMUR EKSPLORASI/PRODUKSI DAN </v>
          </cell>
        </row>
        <row r="4">
          <cell r="F4" t="str">
            <v>PENGADAAN POMPA, SUBMERSIBLE, DIESEL DAN ASESORIS (150 HA)</v>
          </cell>
        </row>
        <row r="5">
          <cell r="F5" t="str">
            <v>MAUMERE SCHEME DI KEC. KEWAPANTE KAB. SIKKA</v>
          </cell>
        </row>
        <row r="6">
          <cell r="A6" t="str">
            <v>LOKASI</v>
          </cell>
          <cell r="E6" t="str">
            <v>:</v>
          </cell>
          <cell r="F6" t="str">
            <v>KEC. KEWAPANTE-KAB. SIKKA</v>
          </cell>
        </row>
        <row r="7">
          <cell r="A7" t="str">
            <v>DANA</v>
          </cell>
          <cell r="E7" t="str">
            <v>:</v>
          </cell>
          <cell r="F7" t="str">
            <v>JBIC ODA LOAN IP-509</v>
          </cell>
        </row>
        <row r="8">
          <cell r="A8" t="str">
            <v>TAHUN ANGGARAN</v>
          </cell>
          <cell r="E8" t="str">
            <v>:</v>
          </cell>
          <cell r="F8">
            <v>2004</v>
          </cell>
        </row>
        <row r="9">
          <cell r="A9" t="str">
            <v>P  R  O  Y  E  K</v>
          </cell>
          <cell r="E9" t="str">
            <v>:</v>
          </cell>
          <cell r="F9" t="str">
            <v>PENGEMBANGAN DAN PENGELOLAAN AIR TANAH - NTT</v>
          </cell>
        </row>
        <row r="10">
          <cell r="A10" t="str">
            <v>BAGIAN  PROYEK</v>
          </cell>
          <cell r="E10" t="str">
            <v>:</v>
          </cell>
          <cell r="F10" t="str">
            <v>PENGEMBANGAN AIR TANAH FLORES</v>
          </cell>
        </row>
        <row r="12">
          <cell r="H12" t="str">
            <v>HARGA</v>
          </cell>
        </row>
        <row r="13">
          <cell r="A13" t="str">
            <v>NO.</v>
          </cell>
          <cell r="C13" t="str">
            <v>U  R  A  I  A  N</v>
          </cell>
          <cell r="G13" t="str">
            <v>SATUAN</v>
          </cell>
        </row>
        <row r="14">
          <cell r="H14" t="str">
            <v>(Rp).</v>
          </cell>
        </row>
        <row r="15">
          <cell r="A15" t="str">
            <v>A.</v>
          </cell>
          <cell r="C15" t="str">
            <v>UPAH :</v>
          </cell>
          <cell r="H15" t="str">
            <v/>
          </cell>
        </row>
        <row r="16">
          <cell r="A16">
            <v>1</v>
          </cell>
          <cell r="C16" t="str">
            <v>Pekerja</v>
          </cell>
          <cell r="G16" t="str">
            <v>Org / Hari</v>
          </cell>
          <cell r="H16">
            <v>18000</v>
          </cell>
        </row>
        <row r="17">
          <cell r="A17">
            <v>2</v>
          </cell>
          <cell r="C17" t="str">
            <v>Mandor</v>
          </cell>
          <cell r="G17" t="str">
            <v>Org / Hari</v>
          </cell>
          <cell r="H17">
            <v>30000</v>
          </cell>
        </row>
        <row r="18">
          <cell r="A18">
            <v>3</v>
          </cell>
          <cell r="C18" t="str">
            <v>Tukang Batu</v>
          </cell>
          <cell r="G18" t="str">
            <v>Org / Hari</v>
          </cell>
          <cell r="H18">
            <v>25000</v>
          </cell>
        </row>
        <row r="19">
          <cell r="A19">
            <v>4</v>
          </cell>
          <cell r="C19" t="str">
            <v>Tukang Kayu</v>
          </cell>
          <cell r="G19" t="str">
            <v>Org / Hari</v>
          </cell>
          <cell r="H19">
            <v>25000</v>
          </cell>
        </row>
        <row r="20">
          <cell r="A20">
            <v>5</v>
          </cell>
          <cell r="C20" t="str">
            <v>Tukang Besi</v>
          </cell>
          <cell r="G20" t="str">
            <v>Org / Hari</v>
          </cell>
          <cell r="H20">
            <v>25000</v>
          </cell>
        </row>
        <row r="21">
          <cell r="A21">
            <v>6</v>
          </cell>
          <cell r="C21" t="str">
            <v>Tukang Pipa</v>
          </cell>
          <cell r="G21" t="str">
            <v>Org / Hari</v>
          </cell>
          <cell r="H21">
            <v>25000</v>
          </cell>
        </row>
        <row r="22">
          <cell r="A22">
            <v>7</v>
          </cell>
          <cell r="C22" t="str">
            <v>Tukang Cat</v>
          </cell>
          <cell r="G22" t="str">
            <v>Org / Hari</v>
          </cell>
          <cell r="H22">
            <v>25000</v>
          </cell>
        </row>
        <row r="23">
          <cell r="A23">
            <v>8</v>
          </cell>
          <cell r="C23" t="str">
            <v>Kepala Tukang</v>
          </cell>
          <cell r="G23" t="str">
            <v>Org / Hari</v>
          </cell>
          <cell r="H23">
            <v>27500</v>
          </cell>
        </row>
        <row r="24">
          <cell r="A24">
            <v>9</v>
          </cell>
          <cell r="C24" t="str">
            <v>Teknisi Pumping Test</v>
          </cell>
          <cell r="G24" t="str">
            <v>Org / Hari</v>
          </cell>
          <cell r="H24">
            <v>55000</v>
          </cell>
        </row>
        <row r="25">
          <cell r="A25">
            <v>10</v>
          </cell>
          <cell r="C25" t="str">
            <v>Teknisi Pompa</v>
          </cell>
          <cell r="G25" t="str">
            <v>Org / Hari</v>
          </cell>
          <cell r="H25">
            <v>50000</v>
          </cell>
        </row>
        <row r="26">
          <cell r="A26">
            <v>11</v>
          </cell>
          <cell r="C26" t="str">
            <v>Operator / Driver</v>
          </cell>
          <cell r="G26" t="str">
            <v>Org / Hari</v>
          </cell>
          <cell r="H26">
            <v>50000</v>
          </cell>
        </row>
        <row r="27">
          <cell r="A27">
            <v>12</v>
          </cell>
          <cell r="C27" t="str">
            <v>Asisten Operator</v>
          </cell>
          <cell r="G27" t="str">
            <v>Org / Hari</v>
          </cell>
          <cell r="H27">
            <v>35000</v>
          </cell>
        </row>
        <row r="28">
          <cell r="A28">
            <v>13</v>
          </cell>
          <cell r="C28" t="str">
            <v>Mekanik</v>
          </cell>
          <cell r="G28" t="str">
            <v>Org / Hari</v>
          </cell>
          <cell r="H28">
            <v>50000</v>
          </cell>
        </row>
        <row r="29">
          <cell r="A29">
            <v>14</v>
          </cell>
          <cell r="C29" t="str">
            <v>Geologist</v>
          </cell>
          <cell r="G29" t="str">
            <v>Org / Hari</v>
          </cell>
          <cell r="H29">
            <v>80000</v>
          </cell>
        </row>
        <row r="30">
          <cell r="A30">
            <v>15</v>
          </cell>
          <cell r="C30" t="str">
            <v xml:space="preserve">Tool Pusher </v>
          </cell>
          <cell r="G30" t="str">
            <v>Org / Hari</v>
          </cell>
          <cell r="H30">
            <v>75000</v>
          </cell>
        </row>
        <row r="31">
          <cell r="A31">
            <v>16</v>
          </cell>
          <cell r="C31" t="str">
            <v>Driller</v>
          </cell>
          <cell r="G31" t="str">
            <v>Org / Hari</v>
          </cell>
          <cell r="H31">
            <v>75000</v>
          </cell>
        </row>
        <row r="32">
          <cell r="A32">
            <v>17</v>
          </cell>
          <cell r="C32" t="str">
            <v>Asisten Driller</v>
          </cell>
          <cell r="G32" t="str">
            <v>Org / Hari</v>
          </cell>
          <cell r="H32">
            <v>65000</v>
          </cell>
        </row>
        <row r="33">
          <cell r="A33">
            <v>18</v>
          </cell>
          <cell r="C33" t="str">
            <v>Welder</v>
          </cell>
          <cell r="G33" t="str">
            <v>Org / Hari</v>
          </cell>
          <cell r="H33">
            <v>60000</v>
          </cell>
        </row>
        <row r="34">
          <cell r="A34">
            <v>19</v>
          </cell>
          <cell r="C34" t="str">
            <v>Fitter</v>
          </cell>
          <cell r="G34" t="str">
            <v>Org / Hari</v>
          </cell>
          <cell r="H34">
            <v>40000</v>
          </cell>
        </row>
        <row r="35">
          <cell r="A35">
            <v>20</v>
          </cell>
          <cell r="C35" t="str">
            <v>Helper/Tenaga Terlatih</v>
          </cell>
          <cell r="G35" t="str">
            <v>Org / Hari</v>
          </cell>
          <cell r="H35">
            <v>30000</v>
          </cell>
        </row>
        <row r="36">
          <cell r="A36">
            <v>21</v>
          </cell>
          <cell r="C36" t="str">
            <v>Watchman</v>
          </cell>
          <cell r="G36" t="str">
            <v>Org / Hari</v>
          </cell>
          <cell r="H36">
            <v>35000</v>
          </cell>
        </row>
        <row r="37">
          <cell r="A37" t="str">
            <v>B.</v>
          </cell>
          <cell r="C37" t="str">
            <v>BAHAN :</v>
          </cell>
        </row>
        <row r="38">
          <cell r="C38" t="str">
            <v>B.1. BAHAN UNTUK PEMBORAN DAN KONSTRUKSI SUMUR</v>
          </cell>
        </row>
        <row r="39">
          <cell r="A39">
            <v>1</v>
          </cell>
          <cell r="C39" t="str">
            <v>Bensin</v>
          </cell>
          <cell r="G39" t="str">
            <v>ltr</v>
          </cell>
          <cell r="H39">
            <v>2000</v>
          </cell>
        </row>
        <row r="40">
          <cell r="A40">
            <v>2</v>
          </cell>
          <cell r="C40" t="str">
            <v>Solar</v>
          </cell>
          <cell r="G40" t="str">
            <v>ltr</v>
          </cell>
          <cell r="H40">
            <v>1850</v>
          </cell>
        </row>
        <row r="41">
          <cell r="A41">
            <v>3</v>
          </cell>
          <cell r="C41" t="str">
            <v xml:space="preserve">Oli Mesin </v>
          </cell>
          <cell r="G41" t="str">
            <v>ltr</v>
          </cell>
          <cell r="H41">
            <v>15000</v>
          </cell>
        </row>
        <row r="42">
          <cell r="A42">
            <v>4</v>
          </cell>
          <cell r="C42" t="str">
            <v>Oli Gardan, Transmisi</v>
          </cell>
          <cell r="G42" t="str">
            <v>ltr</v>
          </cell>
          <cell r="H42">
            <v>15000</v>
          </cell>
        </row>
        <row r="43">
          <cell r="A43">
            <v>5</v>
          </cell>
          <cell r="C43" t="str">
            <v>Oli Hidrolik</v>
          </cell>
          <cell r="G43" t="str">
            <v>ltr</v>
          </cell>
          <cell r="H43">
            <v>15000</v>
          </cell>
        </row>
        <row r="44">
          <cell r="A44">
            <v>6</v>
          </cell>
          <cell r="C44" t="str">
            <v>Gemuk/ Grease</v>
          </cell>
          <cell r="G44" t="str">
            <v>ltr</v>
          </cell>
          <cell r="H44">
            <v>12000</v>
          </cell>
        </row>
        <row r="45">
          <cell r="A45">
            <v>7</v>
          </cell>
          <cell r="C45" t="str">
            <v>Polyposphate</v>
          </cell>
          <cell r="G45" t="str">
            <v>Kg</v>
          </cell>
          <cell r="H45">
            <v>40000</v>
          </cell>
        </row>
        <row r="46">
          <cell r="A46">
            <v>8</v>
          </cell>
          <cell r="C46" t="str">
            <v>Bentonite</v>
          </cell>
          <cell r="G46" t="str">
            <v>Zak</v>
          </cell>
          <cell r="H46">
            <v>260000</v>
          </cell>
        </row>
        <row r="47">
          <cell r="A47">
            <v>9</v>
          </cell>
          <cell r="C47" t="str">
            <v>Foam</v>
          </cell>
          <cell r="G47" t="str">
            <v>Kg</v>
          </cell>
          <cell r="H47">
            <v>15000</v>
          </cell>
        </row>
        <row r="48">
          <cell r="A48">
            <v>10</v>
          </cell>
          <cell r="C48" t="str">
            <v>Pipa Galvanished (GIP) Med. Ø 8"</v>
          </cell>
          <cell r="G48" t="str">
            <v>M'</v>
          </cell>
          <cell r="H48">
            <v>395000</v>
          </cell>
        </row>
        <row r="49">
          <cell r="A49">
            <v>11</v>
          </cell>
          <cell r="C49" t="str">
            <v>Pipa Galvanished (GIP) Med. Ø 6"</v>
          </cell>
          <cell r="G49" t="str">
            <v>M'</v>
          </cell>
          <cell r="H49">
            <v>290000</v>
          </cell>
        </row>
        <row r="50">
          <cell r="A50">
            <v>12</v>
          </cell>
          <cell r="C50" t="str">
            <v>Black Steel Pipe Ø 8"</v>
          </cell>
          <cell r="G50" t="str">
            <v>M'</v>
          </cell>
          <cell r="H50">
            <v>400000</v>
          </cell>
        </row>
        <row r="51">
          <cell r="A51">
            <v>13</v>
          </cell>
          <cell r="C51" t="str">
            <v>Black Steel Pipe Ø 6"</v>
          </cell>
          <cell r="G51" t="str">
            <v>M'</v>
          </cell>
          <cell r="H51">
            <v>200000</v>
          </cell>
        </row>
        <row r="52">
          <cell r="A52">
            <v>14</v>
          </cell>
          <cell r="C52" t="str">
            <v>Screen Low Carbon Steel Ø 8"</v>
          </cell>
          <cell r="G52" t="str">
            <v>M'</v>
          </cell>
          <cell r="H52">
            <v>530000</v>
          </cell>
        </row>
        <row r="53">
          <cell r="A53">
            <v>15</v>
          </cell>
          <cell r="C53" t="str">
            <v>Screen Low Carbon Steel Ø 6"</v>
          </cell>
          <cell r="G53" t="str">
            <v>M'</v>
          </cell>
          <cell r="H53">
            <v>365000</v>
          </cell>
        </row>
        <row r="54">
          <cell r="A54">
            <v>16</v>
          </cell>
          <cell r="C54" t="str">
            <v>Reducer 8" - 6"</v>
          </cell>
          <cell r="G54" t="str">
            <v>bh</v>
          </cell>
          <cell r="H54">
            <v>220000</v>
          </cell>
        </row>
        <row r="55">
          <cell r="A55">
            <v>17</v>
          </cell>
          <cell r="C55" t="str">
            <v>Centralizer 8" - 14-3/4"</v>
          </cell>
          <cell r="G55" t="str">
            <v>bh</v>
          </cell>
          <cell r="H55">
            <v>70000</v>
          </cell>
        </row>
        <row r="56">
          <cell r="A56">
            <v>18</v>
          </cell>
          <cell r="C56" t="str">
            <v>Centralizer 6" - 12-3/4"</v>
          </cell>
          <cell r="G56" t="str">
            <v>bh</v>
          </cell>
          <cell r="H56">
            <v>55000</v>
          </cell>
        </row>
        <row r="57">
          <cell r="A57">
            <v>19</v>
          </cell>
          <cell r="C57" t="str">
            <v>Flens Galvanished Low Carbon</v>
          </cell>
          <cell r="G57" t="str">
            <v>bh</v>
          </cell>
          <cell r="H57">
            <v>180000</v>
          </cell>
        </row>
        <row r="58">
          <cell r="A58">
            <v>20</v>
          </cell>
          <cell r="C58" t="str">
            <v>Balok</v>
          </cell>
          <cell r="G58" t="str">
            <v>btg</v>
          </cell>
          <cell r="H58">
            <v>50000</v>
          </cell>
        </row>
        <row r="59">
          <cell r="A59">
            <v>21</v>
          </cell>
          <cell r="C59" t="str">
            <v>Kawat Kasa</v>
          </cell>
          <cell r="G59" t="str">
            <v>bh</v>
          </cell>
          <cell r="H59">
            <v>30000</v>
          </cell>
        </row>
        <row r="60">
          <cell r="A60">
            <v>22</v>
          </cell>
          <cell r="C60" t="str">
            <v>Kotak Sampel</v>
          </cell>
          <cell r="G60" t="str">
            <v>bh</v>
          </cell>
          <cell r="H60">
            <v>120000</v>
          </cell>
        </row>
        <row r="61">
          <cell r="A61">
            <v>23</v>
          </cell>
          <cell r="C61" t="str">
            <v>Kantong Plastik</v>
          </cell>
          <cell r="G61" t="str">
            <v>rol</v>
          </cell>
          <cell r="H61">
            <v>15000</v>
          </cell>
        </row>
        <row r="62">
          <cell r="A62">
            <v>24</v>
          </cell>
          <cell r="C62" t="str">
            <v>Gambar Litologi</v>
          </cell>
          <cell r="G62" t="str">
            <v>sumur</v>
          </cell>
          <cell r="H62">
            <v>80000</v>
          </cell>
        </row>
        <row r="63">
          <cell r="A63">
            <v>25</v>
          </cell>
          <cell r="C63" t="str">
            <v>Kerikil dia. 2 - 10 mm</v>
          </cell>
          <cell r="G63" t="str">
            <v>M3</v>
          </cell>
          <cell r="H63">
            <v>80000</v>
          </cell>
        </row>
        <row r="64">
          <cell r="A64">
            <v>26</v>
          </cell>
          <cell r="C64" t="str">
            <v>Bahan Pumping Test</v>
          </cell>
          <cell r="G64" t="str">
            <v>ls</v>
          </cell>
          <cell r="H64">
            <v>45000</v>
          </cell>
        </row>
        <row r="65">
          <cell r="A65">
            <v>27</v>
          </cell>
          <cell r="C65" t="str">
            <v>Analisa Kualitas Air</v>
          </cell>
          <cell r="G65" t="str">
            <v>sampel</v>
          </cell>
          <cell r="H65">
            <v>1200000</v>
          </cell>
        </row>
        <row r="66">
          <cell r="A66">
            <v>28</v>
          </cell>
          <cell r="C66" t="str">
            <v>Jerigen 2 liter</v>
          </cell>
          <cell r="G66" t="str">
            <v>bh</v>
          </cell>
          <cell r="H66">
            <v>7000</v>
          </cell>
        </row>
        <row r="70">
          <cell r="C70" t="str">
            <v>B.2. BAHAN UNTUK KONSTRUKSI JIAT</v>
          </cell>
        </row>
        <row r="71">
          <cell r="A71">
            <v>1</v>
          </cell>
          <cell r="C71" t="str">
            <v>Semen (40 kg)</v>
          </cell>
          <cell r="G71" t="str">
            <v>Zak</v>
          </cell>
          <cell r="H71">
            <v>24000</v>
          </cell>
        </row>
        <row r="72">
          <cell r="A72">
            <v>2</v>
          </cell>
          <cell r="C72" t="str">
            <v>Batu Kali / Batu Gunung</v>
          </cell>
          <cell r="G72" t="str">
            <v>m3</v>
          </cell>
          <cell r="H72">
            <v>80000</v>
          </cell>
        </row>
        <row r="73">
          <cell r="A73">
            <v>3</v>
          </cell>
          <cell r="C73" t="str">
            <v>Batu Pecah 2-3 cm</v>
          </cell>
          <cell r="G73" t="str">
            <v>m3</v>
          </cell>
          <cell r="H73">
            <v>120000</v>
          </cell>
        </row>
        <row r="74">
          <cell r="A74">
            <v>4</v>
          </cell>
          <cell r="C74" t="str">
            <v>Pasir Pasang</v>
          </cell>
          <cell r="G74" t="str">
            <v>m3</v>
          </cell>
          <cell r="H74">
            <v>60000</v>
          </cell>
        </row>
        <row r="75">
          <cell r="A75">
            <v>5</v>
          </cell>
          <cell r="C75" t="str">
            <v>Pasir Urug</v>
          </cell>
          <cell r="G75" t="str">
            <v>m3</v>
          </cell>
          <cell r="H75">
            <v>55000</v>
          </cell>
        </row>
        <row r="76">
          <cell r="A76">
            <v>6</v>
          </cell>
          <cell r="C76" t="str">
            <v>Batako</v>
          </cell>
          <cell r="G76" t="str">
            <v>bh</v>
          </cell>
          <cell r="H76">
            <v>2000</v>
          </cell>
        </row>
        <row r="77">
          <cell r="A77">
            <v>7</v>
          </cell>
          <cell r="C77" t="str">
            <v>Batu Bata</v>
          </cell>
          <cell r="G77" t="str">
            <v>bh</v>
          </cell>
          <cell r="H77">
            <v>350</v>
          </cell>
        </row>
        <row r="78">
          <cell r="A78">
            <v>8</v>
          </cell>
          <cell r="C78" t="str">
            <v>Roster</v>
          </cell>
          <cell r="G78" t="str">
            <v>bh</v>
          </cell>
          <cell r="H78">
            <v>2500</v>
          </cell>
        </row>
        <row r="79">
          <cell r="A79">
            <v>9</v>
          </cell>
          <cell r="C79" t="str">
            <v>Keramik 30/30</v>
          </cell>
          <cell r="G79" t="str">
            <v>bh</v>
          </cell>
          <cell r="H79">
            <v>4500</v>
          </cell>
        </row>
        <row r="80">
          <cell r="A80">
            <v>10</v>
          </cell>
          <cell r="C80" t="str">
            <v>Cat Besi</v>
          </cell>
          <cell r="G80" t="str">
            <v>Kg</v>
          </cell>
          <cell r="H80">
            <v>30000</v>
          </cell>
        </row>
        <row r="81">
          <cell r="A81">
            <v>11</v>
          </cell>
          <cell r="C81" t="str">
            <v>Thinner</v>
          </cell>
          <cell r="G81" t="str">
            <v>Ltr</v>
          </cell>
          <cell r="H81">
            <v>12000</v>
          </cell>
        </row>
        <row r="82">
          <cell r="A82">
            <v>12</v>
          </cell>
          <cell r="C82" t="str">
            <v>Kuas</v>
          </cell>
          <cell r="G82" t="str">
            <v>bh</v>
          </cell>
          <cell r="H82">
            <v>5000</v>
          </cell>
        </row>
        <row r="83">
          <cell r="A83">
            <v>13</v>
          </cell>
          <cell r="C83" t="str">
            <v>Kertas Pasir / amplas</v>
          </cell>
          <cell r="G83" t="str">
            <v>lbr</v>
          </cell>
          <cell r="H83">
            <v>3000</v>
          </cell>
        </row>
        <row r="84">
          <cell r="A84">
            <v>14</v>
          </cell>
          <cell r="C84" t="str">
            <v>Cat Tembok</v>
          </cell>
          <cell r="G84" t="str">
            <v>kg</v>
          </cell>
          <cell r="H84">
            <v>14000</v>
          </cell>
        </row>
        <row r="85">
          <cell r="A85">
            <v>15</v>
          </cell>
          <cell r="C85" t="str">
            <v>Cat Kayu</v>
          </cell>
          <cell r="G85" t="str">
            <v>kg</v>
          </cell>
          <cell r="H85">
            <v>25000</v>
          </cell>
        </row>
        <row r="86">
          <cell r="A86">
            <v>16</v>
          </cell>
          <cell r="C86" t="str">
            <v>Cat Dasar Kayu</v>
          </cell>
          <cell r="G86" t="str">
            <v>Kg</v>
          </cell>
          <cell r="H86">
            <v>12500</v>
          </cell>
        </row>
        <row r="87">
          <cell r="A87">
            <v>17</v>
          </cell>
          <cell r="C87" t="str">
            <v>Cat Dasar Besi/Seng</v>
          </cell>
          <cell r="G87" t="str">
            <v>kg</v>
          </cell>
          <cell r="H87">
            <v>12500</v>
          </cell>
        </row>
        <row r="88">
          <cell r="A88">
            <v>18</v>
          </cell>
          <cell r="C88" t="str">
            <v>Rolling Brush</v>
          </cell>
          <cell r="G88" t="str">
            <v>bh</v>
          </cell>
          <cell r="H88">
            <v>17000</v>
          </cell>
        </row>
        <row r="89">
          <cell r="A89">
            <v>19</v>
          </cell>
          <cell r="C89" t="str">
            <v>Plamir</v>
          </cell>
          <cell r="G89" t="str">
            <v>Kg</v>
          </cell>
          <cell r="H89">
            <v>12500</v>
          </cell>
        </row>
        <row r="90">
          <cell r="A90">
            <v>20</v>
          </cell>
          <cell r="C90" t="str">
            <v>Lem PVC</v>
          </cell>
          <cell r="G90" t="str">
            <v>kg</v>
          </cell>
          <cell r="H90">
            <v>45000</v>
          </cell>
        </row>
        <row r="91">
          <cell r="A91">
            <v>21</v>
          </cell>
          <cell r="C91" t="str">
            <v>Kayu Klas I (Bayam)</v>
          </cell>
          <cell r="G91" t="str">
            <v>M3</v>
          </cell>
          <cell r="H91">
            <v>2200000</v>
          </cell>
        </row>
        <row r="92">
          <cell r="A92">
            <v>22</v>
          </cell>
          <cell r="C92" t="str">
            <v>Kayu Klas II (Jati, Kanfer)</v>
          </cell>
          <cell r="G92" t="str">
            <v>M3</v>
          </cell>
          <cell r="H92">
            <v>1500000</v>
          </cell>
        </row>
        <row r="93">
          <cell r="A93">
            <v>23</v>
          </cell>
          <cell r="C93" t="str">
            <v>Kayu Klas III  (Sengon, Kapok)</v>
          </cell>
          <cell r="G93" t="str">
            <v>M3</v>
          </cell>
          <cell r="H93">
            <v>900000</v>
          </cell>
        </row>
        <row r="94">
          <cell r="A94">
            <v>24</v>
          </cell>
          <cell r="C94" t="str">
            <v>Triplek = 3 mm</v>
          </cell>
          <cell r="G94" t="str">
            <v>lbr</v>
          </cell>
          <cell r="H94">
            <v>30000</v>
          </cell>
        </row>
        <row r="95">
          <cell r="A95">
            <v>25</v>
          </cell>
          <cell r="C95" t="str">
            <v>Seng Gelombang BJLS 0,30</v>
          </cell>
          <cell r="G95" t="str">
            <v>lbr</v>
          </cell>
          <cell r="H95">
            <v>32000</v>
          </cell>
        </row>
        <row r="96">
          <cell r="A96">
            <v>26</v>
          </cell>
          <cell r="C96" t="str">
            <v>Seng Licin  l = 60 cm</v>
          </cell>
          <cell r="G96" t="str">
            <v>M'</v>
          </cell>
          <cell r="H96">
            <v>18500</v>
          </cell>
        </row>
        <row r="97">
          <cell r="A97">
            <v>27</v>
          </cell>
          <cell r="C97" t="str">
            <v>Paku Campur</v>
          </cell>
          <cell r="G97" t="str">
            <v>Kg</v>
          </cell>
          <cell r="H97">
            <v>8500</v>
          </cell>
        </row>
        <row r="98">
          <cell r="A98">
            <v>28</v>
          </cell>
          <cell r="C98" t="str">
            <v>Paku Payung / Seng</v>
          </cell>
          <cell r="G98" t="str">
            <v>Kg</v>
          </cell>
          <cell r="H98">
            <v>9000</v>
          </cell>
        </row>
        <row r="99">
          <cell r="A99">
            <v>29</v>
          </cell>
          <cell r="C99" t="str">
            <v>Perlengkapan Pintu</v>
          </cell>
        </row>
        <row r="100">
          <cell r="C100" t="str">
            <v>a.</v>
          </cell>
          <cell r="D100" t="str">
            <v>Engsel</v>
          </cell>
          <cell r="G100" t="str">
            <v>bh</v>
          </cell>
          <cell r="H100">
            <v>4500</v>
          </cell>
        </row>
        <row r="101">
          <cell r="C101" t="str">
            <v>b.</v>
          </cell>
          <cell r="D101" t="str">
            <v>Overval</v>
          </cell>
          <cell r="G101" t="str">
            <v>bh</v>
          </cell>
          <cell r="H101">
            <v>7000</v>
          </cell>
        </row>
        <row r="102">
          <cell r="C102" t="str">
            <v>c.</v>
          </cell>
          <cell r="D102" t="str">
            <v>Gembok/Slot</v>
          </cell>
          <cell r="G102" t="str">
            <v>bh</v>
          </cell>
          <cell r="H102">
            <v>10000</v>
          </cell>
        </row>
        <row r="103">
          <cell r="C103" t="str">
            <v>d.</v>
          </cell>
          <cell r="D103" t="str">
            <v>Kunci</v>
          </cell>
          <cell r="G103" t="str">
            <v>bh</v>
          </cell>
          <cell r="H103">
            <v>64000</v>
          </cell>
        </row>
        <row r="104">
          <cell r="A104">
            <v>30</v>
          </cell>
          <cell r="C104" t="str">
            <v>Baja</v>
          </cell>
        </row>
        <row r="105">
          <cell r="C105" t="str">
            <v>a.</v>
          </cell>
          <cell r="D105" t="str">
            <v>Plat, t=1,20 mm</v>
          </cell>
          <cell r="G105" t="str">
            <v>lbr</v>
          </cell>
          <cell r="H105">
            <v>200000</v>
          </cell>
        </row>
        <row r="106">
          <cell r="C106" t="str">
            <v>b.</v>
          </cell>
          <cell r="D106" t="str">
            <v>Baja Strip 30/3</v>
          </cell>
          <cell r="G106" t="str">
            <v>M'</v>
          </cell>
          <cell r="H106">
            <v>6500</v>
          </cell>
        </row>
        <row r="107">
          <cell r="C107" t="str">
            <v>c.</v>
          </cell>
          <cell r="D107" t="str">
            <v>L 30/30/3</v>
          </cell>
          <cell r="G107" t="str">
            <v>M'</v>
          </cell>
          <cell r="H107">
            <v>7500</v>
          </cell>
        </row>
        <row r="108">
          <cell r="C108" t="str">
            <v>d.</v>
          </cell>
          <cell r="D108" t="str">
            <v>L 50/50/5</v>
          </cell>
          <cell r="G108" t="str">
            <v>M'</v>
          </cell>
          <cell r="H108">
            <v>16500</v>
          </cell>
        </row>
        <row r="109">
          <cell r="C109" t="str">
            <v>e.</v>
          </cell>
          <cell r="D109" t="str">
            <v xml:space="preserve">Besi Beton </v>
          </cell>
          <cell r="G109" t="str">
            <v>Kg</v>
          </cell>
          <cell r="H109">
            <v>7000</v>
          </cell>
        </row>
        <row r="110">
          <cell r="C110" t="str">
            <v>f.</v>
          </cell>
          <cell r="D110" t="str">
            <v>Kawat Beton</v>
          </cell>
          <cell r="G110" t="str">
            <v>Kg</v>
          </cell>
          <cell r="H110">
            <v>8000</v>
          </cell>
        </row>
        <row r="111">
          <cell r="C111" t="str">
            <v>g.</v>
          </cell>
          <cell r="D111" t="str">
            <v>Angker</v>
          </cell>
          <cell r="G111" t="str">
            <v>bh</v>
          </cell>
          <cell r="H111">
            <v>5000</v>
          </cell>
        </row>
        <row r="112">
          <cell r="C112" t="str">
            <v>h</v>
          </cell>
          <cell r="D112" t="str">
            <v>Kawat harmonika</v>
          </cell>
          <cell r="G112" t="str">
            <v>M2</v>
          </cell>
          <cell r="H112">
            <v>10000</v>
          </cell>
        </row>
        <row r="113">
          <cell r="C113" t="str">
            <v>i.</v>
          </cell>
          <cell r="D113" t="str">
            <v>Kawat Duri</v>
          </cell>
          <cell r="G113" t="str">
            <v>M'</v>
          </cell>
          <cell r="H113">
            <v>1400</v>
          </cell>
        </row>
        <row r="114">
          <cell r="A114">
            <v>31</v>
          </cell>
          <cell r="C114" t="str">
            <v>Galvanis dan Asesoriesnya</v>
          </cell>
        </row>
        <row r="115">
          <cell r="C115" t="str">
            <v>i.</v>
          </cell>
          <cell r="D115" t="str">
            <v>Pipa</v>
          </cell>
        </row>
        <row r="116">
          <cell r="C116" t="str">
            <v>a.</v>
          </cell>
          <cell r="D116" t="str">
            <v>Ø 0,5"</v>
          </cell>
          <cell r="G116" t="str">
            <v>M'</v>
          </cell>
          <cell r="H116">
            <v>7500</v>
          </cell>
        </row>
        <row r="117">
          <cell r="C117" t="str">
            <v>b.</v>
          </cell>
          <cell r="D117" t="str">
            <v>Ø 0,75"</v>
          </cell>
          <cell r="G117" t="str">
            <v>M'</v>
          </cell>
          <cell r="H117">
            <v>9000</v>
          </cell>
        </row>
        <row r="118">
          <cell r="C118" t="str">
            <v>c.</v>
          </cell>
          <cell r="D118" t="str">
            <v>Ø 1,0"</v>
          </cell>
          <cell r="G118" t="str">
            <v>M'</v>
          </cell>
          <cell r="H118">
            <v>13000</v>
          </cell>
        </row>
        <row r="119">
          <cell r="C119" t="str">
            <v>d.</v>
          </cell>
          <cell r="D119" t="str">
            <v>Ø 1,25"</v>
          </cell>
          <cell r="G119" t="str">
            <v>M'</v>
          </cell>
          <cell r="H119">
            <v>35000</v>
          </cell>
        </row>
        <row r="120">
          <cell r="C120" t="str">
            <v>e.</v>
          </cell>
          <cell r="D120" t="str">
            <v>Ø 1,5"</v>
          </cell>
          <cell r="G120" t="str">
            <v>M'</v>
          </cell>
          <cell r="H120">
            <v>40000</v>
          </cell>
        </row>
        <row r="121">
          <cell r="C121" t="str">
            <v>f.</v>
          </cell>
          <cell r="D121" t="str">
            <v>Ø 2,0"</v>
          </cell>
          <cell r="G121" t="str">
            <v>M'</v>
          </cell>
          <cell r="H121">
            <v>70000</v>
          </cell>
        </row>
        <row r="122">
          <cell r="C122" t="str">
            <v>g.</v>
          </cell>
          <cell r="D122" t="str">
            <v>Ø 3,0"</v>
          </cell>
          <cell r="G122" t="str">
            <v>M'</v>
          </cell>
          <cell r="H122">
            <v>110000</v>
          </cell>
        </row>
        <row r="123">
          <cell r="C123" t="str">
            <v>h.</v>
          </cell>
          <cell r="D123" t="str">
            <v>Ø 4,0"</v>
          </cell>
          <cell r="G123" t="str">
            <v>M'</v>
          </cell>
          <cell r="H123">
            <v>120000</v>
          </cell>
        </row>
        <row r="124">
          <cell r="C124" t="str">
            <v>ii</v>
          </cell>
          <cell r="D124" t="str">
            <v>Water Mur</v>
          </cell>
        </row>
        <row r="125">
          <cell r="C125" t="str">
            <v>a.</v>
          </cell>
          <cell r="D125" t="str">
            <v>Ø 0,75"</v>
          </cell>
          <cell r="G125" t="str">
            <v>bh</v>
          </cell>
          <cell r="H125">
            <v>12000</v>
          </cell>
        </row>
        <row r="126">
          <cell r="C126" t="str">
            <v>b.</v>
          </cell>
          <cell r="D126" t="str">
            <v xml:space="preserve">Ø 1" </v>
          </cell>
          <cell r="G126" t="str">
            <v>bh</v>
          </cell>
          <cell r="H126">
            <v>12000</v>
          </cell>
        </row>
        <row r="127">
          <cell r="C127" t="str">
            <v>c.</v>
          </cell>
          <cell r="D127" t="str">
            <v xml:space="preserve">Ø 1,25" </v>
          </cell>
          <cell r="G127" t="str">
            <v>bh</v>
          </cell>
          <cell r="H127">
            <v>15000</v>
          </cell>
        </row>
        <row r="128">
          <cell r="C128" t="str">
            <v>d.</v>
          </cell>
          <cell r="D128" t="str">
            <v xml:space="preserve">Ø 1,5" </v>
          </cell>
          <cell r="G128" t="str">
            <v>bh</v>
          </cell>
          <cell r="H128">
            <v>20000</v>
          </cell>
        </row>
        <row r="129">
          <cell r="C129" t="str">
            <v>e.</v>
          </cell>
          <cell r="D129" t="str">
            <v>Ø 2,0"</v>
          </cell>
          <cell r="G129" t="str">
            <v>bh</v>
          </cell>
          <cell r="H129">
            <v>30000</v>
          </cell>
        </row>
        <row r="130">
          <cell r="C130" t="str">
            <v>f.</v>
          </cell>
          <cell r="D130" t="str">
            <v>Ø 3,0"</v>
          </cell>
          <cell r="G130" t="str">
            <v>bh</v>
          </cell>
          <cell r="H130">
            <v>75000</v>
          </cell>
        </row>
        <row r="131">
          <cell r="C131" t="str">
            <v>iii</v>
          </cell>
          <cell r="D131" t="str">
            <v>Reducer</v>
          </cell>
        </row>
        <row r="132">
          <cell r="C132" t="str">
            <v>a.</v>
          </cell>
          <cell r="D132" t="str">
            <v>Ø 1,5" - 0,75"</v>
          </cell>
          <cell r="G132" t="str">
            <v>bh</v>
          </cell>
          <cell r="H132">
            <v>8000</v>
          </cell>
        </row>
        <row r="133">
          <cell r="C133" t="str">
            <v>b.</v>
          </cell>
          <cell r="D133" t="str">
            <v>Ø 2,0" - 1,0"</v>
          </cell>
          <cell r="G133" t="str">
            <v>bh</v>
          </cell>
          <cell r="H133">
            <v>17000</v>
          </cell>
        </row>
        <row r="134">
          <cell r="C134" t="str">
            <v>c.</v>
          </cell>
          <cell r="D134" t="str">
            <v>Ø 2,0" - 1,5"</v>
          </cell>
          <cell r="G134" t="str">
            <v>bh</v>
          </cell>
          <cell r="H134">
            <v>17000</v>
          </cell>
        </row>
        <row r="135">
          <cell r="C135" t="str">
            <v>d.</v>
          </cell>
          <cell r="D135" t="str">
            <v>Ø 3,0" - 2"</v>
          </cell>
          <cell r="G135" t="str">
            <v>bh</v>
          </cell>
          <cell r="H135">
            <v>20000</v>
          </cell>
        </row>
        <row r="136">
          <cell r="C136" t="str">
            <v>e.</v>
          </cell>
          <cell r="D136" t="str">
            <v>Ø 3,0" - 1,5"</v>
          </cell>
          <cell r="G136" t="str">
            <v>bh</v>
          </cell>
          <cell r="H136">
            <v>24000</v>
          </cell>
        </row>
        <row r="137">
          <cell r="C137" t="str">
            <v>f.</v>
          </cell>
          <cell r="D137" t="str">
            <v>Ø 4,0" - 3,0"</v>
          </cell>
          <cell r="G137" t="str">
            <v>bh</v>
          </cell>
          <cell r="H137">
            <v>52000</v>
          </cell>
        </row>
        <row r="138">
          <cell r="C138" t="str">
            <v>g.</v>
          </cell>
          <cell r="D138" t="str">
            <v>Ø 6,0" - 3,0"</v>
          </cell>
          <cell r="G138" t="str">
            <v>bh</v>
          </cell>
          <cell r="H138">
            <v>140000</v>
          </cell>
        </row>
        <row r="139">
          <cell r="C139" t="str">
            <v>iv</v>
          </cell>
          <cell r="D139" t="str">
            <v>Elbow 90 derajat</v>
          </cell>
        </row>
        <row r="140">
          <cell r="C140" t="str">
            <v>a.</v>
          </cell>
          <cell r="D140" t="str">
            <v>Ø 0,75"</v>
          </cell>
          <cell r="G140" t="str">
            <v>bh</v>
          </cell>
          <cell r="H140">
            <v>5000</v>
          </cell>
        </row>
        <row r="141">
          <cell r="C141" t="str">
            <v>b.</v>
          </cell>
          <cell r="D141" t="str">
            <v>Ø 1,0"</v>
          </cell>
          <cell r="G141" t="str">
            <v>bh</v>
          </cell>
          <cell r="H141">
            <v>7000</v>
          </cell>
        </row>
        <row r="142">
          <cell r="C142" t="str">
            <v>c.</v>
          </cell>
          <cell r="D142" t="str">
            <v>Ø 1,25"</v>
          </cell>
          <cell r="G142" t="str">
            <v>bh</v>
          </cell>
          <cell r="H142">
            <v>10000</v>
          </cell>
        </row>
        <row r="143">
          <cell r="C143" t="str">
            <v>d.</v>
          </cell>
          <cell r="D143" t="str">
            <v>Ø 1,5"</v>
          </cell>
          <cell r="G143" t="str">
            <v>bh</v>
          </cell>
          <cell r="H143">
            <v>15000</v>
          </cell>
        </row>
        <row r="144">
          <cell r="C144" t="str">
            <v>e.</v>
          </cell>
          <cell r="D144" t="str">
            <v>Ø 2,0"</v>
          </cell>
          <cell r="G144" t="str">
            <v>bh</v>
          </cell>
          <cell r="H144">
            <v>22500</v>
          </cell>
        </row>
        <row r="145">
          <cell r="C145" t="str">
            <v>f.</v>
          </cell>
          <cell r="D145" t="str">
            <v>Ø 3,0"</v>
          </cell>
          <cell r="G145" t="str">
            <v>bh</v>
          </cell>
          <cell r="H145">
            <v>40000</v>
          </cell>
        </row>
        <row r="146">
          <cell r="C146" t="str">
            <v>g.</v>
          </cell>
          <cell r="D146" t="str">
            <v>Ø 4,0"</v>
          </cell>
          <cell r="G146" t="str">
            <v>bh</v>
          </cell>
          <cell r="H146">
            <v>55000</v>
          </cell>
        </row>
        <row r="147">
          <cell r="C147" t="str">
            <v>v</v>
          </cell>
          <cell r="D147" t="str">
            <v>Knee</v>
          </cell>
        </row>
        <row r="148">
          <cell r="C148" t="str">
            <v>a.</v>
          </cell>
          <cell r="D148" t="str">
            <v>Ø 0,75"</v>
          </cell>
          <cell r="G148" t="str">
            <v>bh</v>
          </cell>
          <cell r="H148">
            <v>3000</v>
          </cell>
        </row>
        <row r="149">
          <cell r="C149" t="str">
            <v>b.</v>
          </cell>
          <cell r="D149" t="str">
            <v>Ø 1"</v>
          </cell>
          <cell r="G149" t="str">
            <v>bh</v>
          </cell>
          <cell r="H149">
            <v>4500</v>
          </cell>
        </row>
        <row r="150">
          <cell r="C150" t="str">
            <v>c.</v>
          </cell>
          <cell r="D150" t="str">
            <v>Ø 1,5"</v>
          </cell>
          <cell r="G150" t="str">
            <v>bh</v>
          </cell>
          <cell r="H150">
            <v>7500</v>
          </cell>
        </row>
        <row r="151">
          <cell r="C151" t="str">
            <v>d.</v>
          </cell>
          <cell r="D151" t="str">
            <v>Ø 2,0"</v>
          </cell>
          <cell r="G151" t="str">
            <v>bh</v>
          </cell>
          <cell r="H151">
            <v>10000</v>
          </cell>
        </row>
        <row r="152">
          <cell r="C152" t="str">
            <v>e.</v>
          </cell>
          <cell r="D152" t="str">
            <v>Ø 3,0"</v>
          </cell>
          <cell r="G152" t="str">
            <v>bh</v>
          </cell>
          <cell r="H152">
            <v>30000</v>
          </cell>
        </row>
        <row r="153">
          <cell r="C153" t="str">
            <v>f.</v>
          </cell>
          <cell r="D153" t="str">
            <v>Ø 4,0"</v>
          </cell>
          <cell r="G153" t="str">
            <v>bh</v>
          </cell>
          <cell r="H153">
            <v>55000</v>
          </cell>
        </row>
        <row r="154">
          <cell r="C154" t="str">
            <v>vi</v>
          </cell>
          <cell r="D154" t="str">
            <v>Tee</v>
          </cell>
        </row>
        <row r="155">
          <cell r="C155" t="str">
            <v>a.</v>
          </cell>
          <cell r="D155" t="str">
            <v>Ø 0,75"</v>
          </cell>
          <cell r="G155" t="str">
            <v>bh</v>
          </cell>
          <cell r="H155">
            <v>3000</v>
          </cell>
        </row>
        <row r="156">
          <cell r="C156" t="str">
            <v>b.</v>
          </cell>
          <cell r="D156" t="str">
            <v>Ø 1,0"</v>
          </cell>
          <cell r="G156" t="str">
            <v>bh</v>
          </cell>
          <cell r="H156">
            <v>5000</v>
          </cell>
        </row>
        <row r="157">
          <cell r="C157" t="str">
            <v>c.</v>
          </cell>
          <cell r="D157" t="str">
            <v>Ø 1,5" - 0,75"</v>
          </cell>
          <cell r="G157" t="str">
            <v>bh</v>
          </cell>
          <cell r="H157">
            <v>11000</v>
          </cell>
        </row>
        <row r="158">
          <cell r="C158" t="str">
            <v>d.</v>
          </cell>
          <cell r="D158" t="str">
            <v>Ø 2,0" - 1,5"</v>
          </cell>
          <cell r="G158" t="str">
            <v>bh</v>
          </cell>
          <cell r="H158">
            <v>15000</v>
          </cell>
        </row>
        <row r="159">
          <cell r="C159" t="str">
            <v>e.</v>
          </cell>
          <cell r="D159" t="str">
            <v>Ø 1,5"</v>
          </cell>
          <cell r="G159" t="str">
            <v>bh</v>
          </cell>
          <cell r="H159">
            <v>10000</v>
          </cell>
        </row>
        <row r="160">
          <cell r="C160" t="str">
            <v>f.</v>
          </cell>
          <cell r="D160" t="str">
            <v>Ø 2,0"</v>
          </cell>
          <cell r="G160" t="str">
            <v>bh</v>
          </cell>
          <cell r="H160">
            <v>14900</v>
          </cell>
        </row>
        <row r="161">
          <cell r="C161" t="str">
            <v>g.</v>
          </cell>
          <cell r="D161" t="str">
            <v>Ø 3,0"</v>
          </cell>
          <cell r="G161" t="str">
            <v>bh</v>
          </cell>
          <cell r="H161">
            <v>40000</v>
          </cell>
        </row>
        <row r="162">
          <cell r="C162" t="str">
            <v>h.</v>
          </cell>
          <cell r="D162" t="str">
            <v>Ø 3,0" - 2,0"</v>
          </cell>
          <cell r="G162" t="str">
            <v>bh</v>
          </cell>
          <cell r="H162">
            <v>45750</v>
          </cell>
        </row>
        <row r="163">
          <cell r="C163" t="str">
            <v>i.</v>
          </cell>
          <cell r="D163" t="str">
            <v>Ø 3,0" - 1,5"</v>
          </cell>
          <cell r="G163" t="str">
            <v>bh</v>
          </cell>
          <cell r="H163">
            <v>45000</v>
          </cell>
        </row>
        <row r="164">
          <cell r="C164" t="str">
            <v>j.</v>
          </cell>
          <cell r="D164" t="str">
            <v>Ø 2,0" - 0,75"</v>
          </cell>
          <cell r="G164" t="str">
            <v>bh</v>
          </cell>
          <cell r="H164">
            <v>15500</v>
          </cell>
        </row>
        <row r="165">
          <cell r="C165" t="str">
            <v>k.</v>
          </cell>
          <cell r="D165" t="str">
            <v>Ø 4,0"</v>
          </cell>
          <cell r="G165" t="str">
            <v>bh</v>
          </cell>
          <cell r="H165">
            <v>77000</v>
          </cell>
        </row>
        <row r="166">
          <cell r="B166" t="str">
            <v/>
          </cell>
          <cell r="C166" t="str">
            <v>vii</v>
          </cell>
          <cell r="D166" t="str">
            <v>Socket</v>
          </cell>
        </row>
        <row r="167">
          <cell r="C167" t="str">
            <v>a.</v>
          </cell>
          <cell r="D167" t="str">
            <v>Ø 0,5"</v>
          </cell>
          <cell r="G167" t="str">
            <v>bh</v>
          </cell>
          <cell r="H167">
            <v>2000</v>
          </cell>
        </row>
        <row r="168">
          <cell r="C168" t="str">
            <v>b.</v>
          </cell>
          <cell r="D168" t="str">
            <v>Ø 0,75"</v>
          </cell>
          <cell r="G168" t="str">
            <v>bh</v>
          </cell>
          <cell r="H168">
            <v>2500</v>
          </cell>
        </row>
        <row r="169">
          <cell r="C169" t="str">
            <v>c.</v>
          </cell>
          <cell r="D169" t="str">
            <v>Ø 1,0"</v>
          </cell>
          <cell r="G169" t="str">
            <v>bh</v>
          </cell>
          <cell r="H169">
            <v>3500</v>
          </cell>
        </row>
        <row r="170">
          <cell r="C170" t="str">
            <v>d.</v>
          </cell>
          <cell r="D170" t="str">
            <v>Ø 1,25"</v>
          </cell>
          <cell r="G170" t="str">
            <v>bh</v>
          </cell>
          <cell r="H170">
            <v>4500</v>
          </cell>
        </row>
        <row r="171">
          <cell r="C171" t="str">
            <v>e.</v>
          </cell>
          <cell r="D171" t="str">
            <v>Ø 1,5"</v>
          </cell>
          <cell r="G171" t="str">
            <v>bh</v>
          </cell>
          <cell r="H171">
            <v>5500</v>
          </cell>
        </row>
        <row r="172">
          <cell r="C172" t="str">
            <v>f.</v>
          </cell>
          <cell r="D172" t="str">
            <v>Ø 2,0"</v>
          </cell>
          <cell r="G172" t="str">
            <v>bh</v>
          </cell>
          <cell r="H172">
            <v>8000</v>
          </cell>
        </row>
        <row r="173">
          <cell r="C173" t="str">
            <v>g.</v>
          </cell>
          <cell r="D173" t="str">
            <v>Ø 3,0"</v>
          </cell>
          <cell r="G173" t="str">
            <v>bh</v>
          </cell>
          <cell r="H173">
            <v>22000</v>
          </cell>
        </row>
        <row r="174">
          <cell r="C174" t="str">
            <v>h.</v>
          </cell>
          <cell r="D174" t="str">
            <v>Ø 4,0"</v>
          </cell>
          <cell r="G174" t="str">
            <v>bh</v>
          </cell>
          <cell r="H174">
            <v>35000</v>
          </cell>
        </row>
        <row r="175">
          <cell r="C175" t="str">
            <v>viii</v>
          </cell>
          <cell r="D175" t="str">
            <v>Double Neppel</v>
          </cell>
        </row>
        <row r="176">
          <cell r="C176" t="str">
            <v>a.</v>
          </cell>
          <cell r="D176" t="str">
            <v>Ø 0,75"</v>
          </cell>
          <cell r="G176" t="str">
            <v>bh</v>
          </cell>
          <cell r="H176">
            <v>2000</v>
          </cell>
        </row>
        <row r="177">
          <cell r="C177" t="str">
            <v>b.</v>
          </cell>
          <cell r="D177" t="str">
            <v>Ø 1,0"</v>
          </cell>
          <cell r="G177" t="str">
            <v>bh</v>
          </cell>
          <cell r="H177">
            <v>3250</v>
          </cell>
        </row>
        <row r="178">
          <cell r="C178" t="str">
            <v>c.</v>
          </cell>
          <cell r="D178" t="str">
            <v>Ø 1,25"</v>
          </cell>
          <cell r="G178" t="str">
            <v>bh</v>
          </cell>
          <cell r="H178">
            <v>5000</v>
          </cell>
        </row>
        <row r="179">
          <cell r="C179" t="str">
            <v>d.</v>
          </cell>
          <cell r="D179" t="str">
            <v>Ø 1,5"</v>
          </cell>
          <cell r="G179" t="str">
            <v>bh</v>
          </cell>
          <cell r="H179">
            <v>6000</v>
          </cell>
        </row>
        <row r="180">
          <cell r="C180" t="str">
            <v>e.</v>
          </cell>
          <cell r="D180" t="str">
            <v>Ø 2,0"</v>
          </cell>
          <cell r="G180" t="str">
            <v>bh</v>
          </cell>
          <cell r="H180">
            <v>8250</v>
          </cell>
        </row>
        <row r="181">
          <cell r="C181" t="str">
            <v>f.</v>
          </cell>
          <cell r="D181" t="str">
            <v>Ø 3,0"</v>
          </cell>
          <cell r="G181" t="str">
            <v>bh</v>
          </cell>
          <cell r="H181">
            <v>22000</v>
          </cell>
        </row>
        <row r="182">
          <cell r="C182" t="str">
            <v>g.</v>
          </cell>
          <cell r="D182" t="str">
            <v>Ø 4,0"</v>
          </cell>
          <cell r="G182" t="str">
            <v>bh</v>
          </cell>
          <cell r="H182">
            <v>30000</v>
          </cell>
        </row>
        <row r="183">
          <cell r="C183" t="str">
            <v>ix</v>
          </cell>
          <cell r="D183" t="str">
            <v>Neppel</v>
          </cell>
        </row>
        <row r="184">
          <cell r="C184" t="str">
            <v>a.</v>
          </cell>
          <cell r="D184" t="str">
            <v>Ø 3,0"</v>
          </cell>
          <cell r="G184" t="str">
            <v>bh</v>
          </cell>
          <cell r="H184">
            <v>15000</v>
          </cell>
        </row>
        <row r="185">
          <cell r="C185" t="str">
            <v>b.</v>
          </cell>
          <cell r="D185" t="str">
            <v>Ø 4,0"</v>
          </cell>
          <cell r="G185" t="str">
            <v>bh</v>
          </cell>
          <cell r="H185">
            <v>30000</v>
          </cell>
        </row>
        <row r="186">
          <cell r="A186">
            <v>32</v>
          </cell>
          <cell r="C186" t="str">
            <v>Stop Kran</v>
          </cell>
        </row>
        <row r="187">
          <cell r="C187" t="str">
            <v>a.</v>
          </cell>
          <cell r="D187" t="str">
            <v xml:space="preserve">Ø 0,5" </v>
          </cell>
          <cell r="G187" t="str">
            <v>bh</v>
          </cell>
          <cell r="H187">
            <v>16000</v>
          </cell>
        </row>
        <row r="188">
          <cell r="C188" t="str">
            <v>b.</v>
          </cell>
          <cell r="D188" t="str">
            <v xml:space="preserve">Ø 0,75" </v>
          </cell>
          <cell r="G188" t="str">
            <v>bh</v>
          </cell>
          <cell r="H188">
            <v>18000</v>
          </cell>
        </row>
        <row r="189">
          <cell r="C189" t="str">
            <v>c.</v>
          </cell>
          <cell r="D189" t="str">
            <v xml:space="preserve">Ø 1,0" </v>
          </cell>
          <cell r="G189" t="str">
            <v>bh</v>
          </cell>
          <cell r="H189">
            <v>21000</v>
          </cell>
        </row>
        <row r="190">
          <cell r="C190" t="str">
            <v>d.</v>
          </cell>
          <cell r="D190" t="str">
            <v xml:space="preserve">Ø 1,5" </v>
          </cell>
          <cell r="G190" t="str">
            <v>bh</v>
          </cell>
          <cell r="H190">
            <v>48000</v>
          </cell>
        </row>
        <row r="191">
          <cell r="C191" t="str">
            <v>e.</v>
          </cell>
          <cell r="D191" t="str">
            <v>Ø 2,0"</v>
          </cell>
          <cell r="G191" t="str">
            <v>bh</v>
          </cell>
          <cell r="H191">
            <v>65000</v>
          </cell>
        </row>
        <row r="192">
          <cell r="C192" t="str">
            <v>f.</v>
          </cell>
          <cell r="D192" t="str">
            <v>Ø 3,0"</v>
          </cell>
          <cell r="G192" t="str">
            <v>bh</v>
          </cell>
          <cell r="H192">
            <v>90000</v>
          </cell>
        </row>
        <row r="193">
          <cell r="A193">
            <v>33</v>
          </cell>
          <cell r="C193" t="str">
            <v>Pipa PVC (Polyvinyl Chloride) Klas AW</v>
          </cell>
        </row>
        <row r="194">
          <cell r="C194" t="str">
            <v>a. Ø 1"</v>
          </cell>
          <cell r="G194" t="str">
            <v>M'</v>
          </cell>
          <cell r="H194">
            <v>6000</v>
          </cell>
        </row>
        <row r="195">
          <cell r="C195" t="str">
            <v>b. Ø 1.5"</v>
          </cell>
          <cell r="G195" t="str">
            <v>M'</v>
          </cell>
          <cell r="H195">
            <v>12000</v>
          </cell>
        </row>
        <row r="196">
          <cell r="C196" t="str">
            <v>c. Ø 2"</v>
          </cell>
          <cell r="G196" t="str">
            <v>M'</v>
          </cell>
          <cell r="H196">
            <v>17000</v>
          </cell>
        </row>
        <row r="197">
          <cell r="C197" t="str">
            <v>d. Ø 3"</v>
          </cell>
          <cell r="G197" t="str">
            <v>M'</v>
          </cell>
          <cell r="H197">
            <v>30000</v>
          </cell>
        </row>
        <row r="198">
          <cell r="C198" t="str">
            <v>e. Ø 4"</v>
          </cell>
          <cell r="G198" t="str">
            <v>M'</v>
          </cell>
          <cell r="H198">
            <v>45000</v>
          </cell>
        </row>
        <row r="199">
          <cell r="C199" t="str">
            <v>f. Ø 5"</v>
          </cell>
          <cell r="G199" t="str">
            <v>M'</v>
          </cell>
          <cell r="H199">
            <v>72000</v>
          </cell>
        </row>
        <row r="200">
          <cell r="C200" t="str">
            <v>g. Ø 6"</v>
          </cell>
          <cell r="G200" t="str">
            <v>M'</v>
          </cell>
          <cell r="H200">
            <v>95000</v>
          </cell>
        </row>
        <row r="201">
          <cell r="C201" t="str">
            <v>h. Double Socket Ø 3"</v>
          </cell>
          <cell r="G201" t="str">
            <v>bh</v>
          </cell>
          <cell r="H201">
            <v>24000</v>
          </cell>
        </row>
        <row r="202">
          <cell r="C202" t="str">
            <v>i. Double Socket Ø 4"</v>
          </cell>
          <cell r="G202" t="str">
            <v>bh</v>
          </cell>
          <cell r="H202">
            <v>32000</v>
          </cell>
        </row>
        <row r="203">
          <cell r="C203" t="str">
            <v>j. Double Socket Ø 5"</v>
          </cell>
          <cell r="G203" t="str">
            <v>bh</v>
          </cell>
          <cell r="H203">
            <v>45000</v>
          </cell>
        </row>
        <row r="204">
          <cell r="C204" t="str">
            <v>k. Double Socket Ø 6"</v>
          </cell>
          <cell r="G204" t="str">
            <v>bh</v>
          </cell>
          <cell r="H204">
            <v>55000</v>
          </cell>
        </row>
        <row r="205">
          <cell r="C205" t="str">
            <v>l. Elbow 90o Ø 3"</v>
          </cell>
          <cell r="G205" t="str">
            <v>bh</v>
          </cell>
          <cell r="H205">
            <v>27000</v>
          </cell>
        </row>
        <row r="206">
          <cell r="C206" t="str">
            <v>m. Elbow 90o Ø 4"</v>
          </cell>
          <cell r="G206" t="str">
            <v>bh</v>
          </cell>
          <cell r="H206">
            <v>30000</v>
          </cell>
        </row>
        <row r="207">
          <cell r="C207" t="str">
            <v>n. Elbow 90o Ø 5"</v>
          </cell>
          <cell r="G207" t="str">
            <v>bh</v>
          </cell>
          <cell r="H207">
            <v>32000</v>
          </cell>
        </row>
        <row r="208">
          <cell r="C208" t="str">
            <v>o. Elbow 90o Ø 6"</v>
          </cell>
          <cell r="G208" t="str">
            <v>bh</v>
          </cell>
          <cell r="H208">
            <v>47000</v>
          </cell>
        </row>
        <row r="209">
          <cell r="C209" t="str">
            <v>p. Tee Ø 4"</v>
          </cell>
          <cell r="G209" t="str">
            <v>bh</v>
          </cell>
          <cell r="H209">
            <v>25000</v>
          </cell>
        </row>
        <row r="210">
          <cell r="C210" t="str">
            <v>q. Tee Ø 5"</v>
          </cell>
          <cell r="G210" t="str">
            <v>bh</v>
          </cell>
          <cell r="H210">
            <v>32000</v>
          </cell>
        </row>
        <row r="211">
          <cell r="C211" t="str">
            <v>r. Tee Ø 6"</v>
          </cell>
          <cell r="G211" t="str">
            <v>bh</v>
          </cell>
          <cell r="H211">
            <v>50000</v>
          </cell>
        </row>
        <row r="212">
          <cell r="C212" t="str">
            <v>s. Reducer 4" - 3"</v>
          </cell>
          <cell r="G212" t="str">
            <v>bh</v>
          </cell>
          <cell r="H212">
            <v>42000</v>
          </cell>
        </row>
        <row r="213">
          <cell r="C213" t="str">
            <v>t. Reducer 6" - 4"</v>
          </cell>
          <cell r="G213" t="str">
            <v>bh</v>
          </cell>
          <cell r="H213">
            <v>70000</v>
          </cell>
        </row>
        <row r="214">
          <cell r="C214" t="str">
            <v>u. Flens Ø 6"</v>
          </cell>
          <cell r="G214" t="str">
            <v>bh</v>
          </cell>
          <cell r="H214">
            <v>75000</v>
          </cell>
        </row>
        <row r="215">
          <cell r="A215">
            <v>34</v>
          </cell>
          <cell r="C215" t="str">
            <v>Dop Pipa GIP. Ø 2"</v>
          </cell>
          <cell r="G215" t="str">
            <v>bh</v>
          </cell>
          <cell r="H215">
            <v>21000</v>
          </cell>
        </row>
        <row r="216">
          <cell r="A216">
            <v>35</v>
          </cell>
          <cell r="C216" t="str">
            <v>Dop Pipa GIP. Ø 1,5"</v>
          </cell>
          <cell r="G216" t="str">
            <v>bh</v>
          </cell>
          <cell r="H216">
            <v>18000</v>
          </cell>
        </row>
        <row r="217">
          <cell r="A217">
            <v>36</v>
          </cell>
          <cell r="C217" t="str">
            <v xml:space="preserve">Kawat Las </v>
          </cell>
          <cell r="G217" t="str">
            <v>slop</v>
          </cell>
          <cell r="H217">
            <v>74000</v>
          </cell>
        </row>
        <row r="218">
          <cell r="A218">
            <v>37</v>
          </cell>
          <cell r="C218" t="str">
            <v>Sikat Baja</v>
          </cell>
          <cell r="G218" t="str">
            <v>bh</v>
          </cell>
          <cell r="H218">
            <v>18000</v>
          </cell>
        </row>
        <row r="219">
          <cell r="A219">
            <v>38</v>
          </cell>
          <cell r="C219" t="str">
            <v>Flexible Hose</v>
          </cell>
          <cell r="G219" t="str">
            <v>M'</v>
          </cell>
          <cell r="H219">
            <v>120000</v>
          </cell>
        </row>
        <row r="220">
          <cell r="A220">
            <v>39</v>
          </cell>
          <cell r="C220" t="str">
            <v>Katub Alfalfa dan Flens Ø 6"</v>
          </cell>
          <cell r="G220" t="str">
            <v>bh</v>
          </cell>
          <cell r="H220">
            <v>600000</v>
          </cell>
        </row>
        <row r="221">
          <cell r="A221">
            <v>40</v>
          </cell>
          <cell r="C221" t="str">
            <v>Hose Clamps</v>
          </cell>
          <cell r="G221" t="str">
            <v>bh</v>
          </cell>
          <cell r="H221">
            <v>17500</v>
          </cell>
        </row>
        <row r="222">
          <cell r="A222">
            <v>41</v>
          </cell>
          <cell r="C222" t="str">
            <v>Flow Meter Ø 4"</v>
          </cell>
          <cell r="G222" t="str">
            <v>bh</v>
          </cell>
          <cell r="H222">
            <v>1900000</v>
          </cell>
        </row>
        <row r="223">
          <cell r="A223">
            <v>42</v>
          </cell>
          <cell r="C223" t="str">
            <v>Flow Meter Ø 3"</v>
          </cell>
          <cell r="G223" t="str">
            <v>bh</v>
          </cell>
          <cell r="H223">
            <v>1550000</v>
          </cell>
        </row>
        <row r="224">
          <cell r="A224">
            <v>43</v>
          </cell>
          <cell r="C224" t="str">
            <v>Flow Meter Ø 2"</v>
          </cell>
          <cell r="G224" t="str">
            <v>bh</v>
          </cell>
          <cell r="H224">
            <v>1250000</v>
          </cell>
        </row>
        <row r="225">
          <cell r="A225">
            <v>44</v>
          </cell>
          <cell r="C225" t="str">
            <v>Gate Valve Ø 4"</v>
          </cell>
          <cell r="G225" t="str">
            <v>bh</v>
          </cell>
          <cell r="H225">
            <v>1000000</v>
          </cell>
        </row>
        <row r="226">
          <cell r="A226">
            <v>45</v>
          </cell>
          <cell r="C226" t="str">
            <v>Gate Valve Ø 3"</v>
          </cell>
          <cell r="G226" t="str">
            <v>bh</v>
          </cell>
          <cell r="H226">
            <v>800000</v>
          </cell>
        </row>
        <row r="227">
          <cell r="A227">
            <v>46</v>
          </cell>
          <cell r="C227" t="str">
            <v>Saringan/strainer Ø 3"</v>
          </cell>
          <cell r="G227" t="str">
            <v>bh</v>
          </cell>
          <cell r="H227">
            <v>50000</v>
          </cell>
        </row>
        <row r="228">
          <cell r="A228">
            <v>47</v>
          </cell>
          <cell r="C228" t="str">
            <v>Mesin dan Pompa Centrifugal 8,5 HP Ø 3"</v>
          </cell>
          <cell r="G228" t="str">
            <v>unit</v>
          </cell>
          <cell r="H228">
            <v>22000000</v>
          </cell>
        </row>
        <row r="229">
          <cell r="A229">
            <v>48</v>
          </cell>
          <cell r="C229" t="str">
            <v xml:space="preserve">Panel Pompa </v>
          </cell>
          <cell r="G229" t="str">
            <v>unit</v>
          </cell>
          <cell r="H229">
            <v>2500000</v>
          </cell>
        </row>
        <row r="230">
          <cell r="A230">
            <v>49</v>
          </cell>
          <cell r="C230" t="str">
            <v>Mata Gergaji</v>
          </cell>
          <cell r="G230" t="str">
            <v>bh</v>
          </cell>
          <cell r="H230">
            <v>12500</v>
          </cell>
        </row>
        <row r="231">
          <cell r="A231">
            <v>50</v>
          </cell>
          <cell r="C231" t="str">
            <v>Plat Klamp</v>
          </cell>
          <cell r="G231" t="str">
            <v>bh</v>
          </cell>
          <cell r="H231">
            <v>25000</v>
          </cell>
        </row>
        <row r="232">
          <cell r="A232">
            <v>51</v>
          </cell>
          <cell r="C232" t="str">
            <v>Klem Pipa Ø 2"</v>
          </cell>
          <cell r="G232" t="str">
            <v>psg</v>
          </cell>
          <cell r="H232">
            <v>75000</v>
          </cell>
        </row>
        <row r="233">
          <cell r="A233">
            <v>52</v>
          </cell>
          <cell r="C233" t="str">
            <v>Klem Pipa Ø 3"</v>
          </cell>
          <cell r="G233" t="str">
            <v>psg</v>
          </cell>
          <cell r="H233">
            <v>100000</v>
          </cell>
        </row>
        <row r="234">
          <cell r="A234">
            <v>53</v>
          </cell>
          <cell r="C234" t="str">
            <v>Plat Tutup Sumur</v>
          </cell>
          <cell r="G234" t="str">
            <v>psg</v>
          </cell>
          <cell r="H234">
            <v>75000</v>
          </cell>
        </row>
        <row r="235">
          <cell r="A235">
            <v>54</v>
          </cell>
          <cell r="C235" t="str">
            <v>Penutup Bak Air Minum</v>
          </cell>
          <cell r="G235" t="str">
            <v>LS</v>
          </cell>
          <cell r="H235">
            <v>200000</v>
          </cell>
        </row>
        <row r="236">
          <cell r="A236">
            <v>55</v>
          </cell>
          <cell r="C236" t="str">
            <v>Penutup Box Bagi</v>
          </cell>
          <cell r="G236" t="str">
            <v>LS</v>
          </cell>
          <cell r="H236">
            <v>283273.36800000101</v>
          </cell>
        </row>
        <row r="237">
          <cell r="A237">
            <v>56</v>
          </cell>
          <cell r="C237" t="str">
            <v>Splicing Kit (glue)</v>
          </cell>
          <cell r="G237" t="str">
            <v>bh</v>
          </cell>
          <cell r="H237">
            <v>200000</v>
          </cell>
        </row>
        <row r="238">
          <cell r="A238">
            <v>57</v>
          </cell>
          <cell r="C238" t="str">
            <v>Flens</v>
          </cell>
          <cell r="G238" t="str">
            <v>bh</v>
          </cell>
          <cell r="H238">
            <v>100000</v>
          </cell>
        </row>
        <row r="239">
          <cell r="A239">
            <v>58</v>
          </cell>
          <cell r="C239" t="str">
            <v>Karet Flens</v>
          </cell>
          <cell r="G239" t="str">
            <v>lbr</v>
          </cell>
          <cell r="H239">
            <v>15000</v>
          </cell>
        </row>
        <row r="240">
          <cell r="A240">
            <v>59</v>
          </cell>
          <cell r="C240" t="str">
            <v>Seal Tipe</v>
          </cell>
          <cell r="G240" t="str">
            <v>bh</v>
          </cell>
          <cell r="H240">
            <v>2000</v>
          </cell>
        </row>
        <row r="241">
          <cell r="A241">
            <v>60</v>
          </cell>
          <cell r="C241" t="str">
            <v>Pump Bowl Assembly</v>
          </cell>
          <cell r="G241" t="str">
            <v>bh</v>
          </cell>
          <cell r="H241">
            <v>9000000</v>
          </cell>
        </row>
        <row r="242">
          <cell r="A242">
            <v>61</v>
          </cell>
          <cell r="C242" t="str">
            <v>Discharge Head</v>
          </cell>
          <cell r="G242" t="str">
            <v>bh</v>
          </cell>
          <cell r="H242">
            <v>4000000</v>
          </cell>
        </row>
        <row r="243">
          <cell r="A243">
            <v>62</v>
          </cell>
          <cell r="C243" t="str">
            <v>RAGD ratio 1:1</v>
          </cell>
          <cell r="G243" t="str">
            <v>Set</v>
          </cell>
          <cell r="H243">
            <v>22000000</v>
          </cell>
        </row>
        <row r="244">
          <cell r="A244">
            <v>63</v>
          </cell>
          <cell r="C244" t="str">
            <v>Flexible Drive Shaft</v>
          </cell>
          <cell r="G244" t="str">
            <v>Set</v>
          </cell>
          <cell r="H244">
            <v>2500000</v>
          </cell>
        </row>
        <row r="245">
          <cell r="A245">
            <v>64</v>
          </cell>
          <cell r="C245" t="str">
            <v>Shaft Guard</v>
          </cell>
          <cell r="G245" t="str">
            <v>Set</v>
          </cell>
          <cell r="H245">
            <v>500000</v>
          </cell>
        </row>
        <row r="246">
          <cell r="A246">
            <v>65</v>
          </cell>
          <cell r="C246" t="str">
            <v>Flange Engine dan Pompa</v>
          </cell>
          <cell r="G246" t="str">
            <v>Set</v>
          </cell>
          <cell r="H246">
            <v>200000</v>
          </cell>
        </row>
        <row r="247">
          <cell r="A247">
            <v>66</v>
          </cell>
          <cell r="C247" t="str">
            <v>Column Pipe 4" x 1.5 m dan asesoris</v>
          </cell>
          <cell r="G247" t="str">
            <v>Set</v>
          </cell>
          <cell r="H247">
            <v>900000</v>
          </cell>
        </row>
        <row r="248">
          <cell r="A248">
            <v>67</v>
          </cell>
          <cell r="C248" t="str">
            <v>Strainer cornucopea 4 "</v>
          </cell>
          <cell r="G248" t="str">
            <v>bh</v>
          </cell>
          <cell r="H248">
            <v>300000</v>
          </cell>
        </row>
        <row r="249">
          <cell r="A249">
            <v>68</v>
          </cell>
          <cell r="C249" t="str">
            <v>Prelubrication Tank</v>
          </cell>
          <cell r="G249" t="str">
            <v>Set</v>
          </cell>
          <cell r="H249">
            <v>850000</v>
          </cell>
        </row>
        <row r="250">
          <cell r="A250">
            <v>69</v>
          </cell>
          <cell r="C250" t="str">
            <v>Diesel Engine, Panel, Base Frame dan PTO</v>
          </cell>
          <cell r="G250" t="str">
            <v>Unit</v>
          </cell>
          <cell r="H250">
            <v>74330000</v>
          </cell>
        </row>
        <row r="251">
          <cell r="A251">
            <v>70</v>
          </cell>
          <cell r="C251" t="str">
            <v>Discharge Pipe Dia. 4 inch ( 2 m) Galv.</v>
          </cell>
          <cell r="G251" t="str">
            <v>bh</v>
          </cell>
          <cell r="H251">
            <v>250000</v>
          </cell>
        </row>
        <row r="252">
          <cell r="A252">
            <v>71</v>
          </cell>
          <cell r="C252" t="str">
            <v>Pompa submersible</v>
          </cell>
          <cell r="G252" t="str">
            <v>Unit</v>
          </cell>
          <cell r="H252">
            <v>46500000</v>
          </cell>
        </row>
        <row r="253">
          <cell r="A253">
            <v>72</v>
          </cell>
          <cell r="C253" t="str">
            <v>Panel Kontrol</v>
          </cell>
          <cell r="G253" t="str">
            <v>Unit</v>
          </cell>
          <cell r="H253">
            <v>14000000</v>
          </cell>
        </row>
        <row r="254">
          <cell r="A254">
            <v>73</v>
          </cell>
          <cell r="C254" t="str">
            <v>Generator Set</v>
          </cell>
          <cell r="G254" t="str">
            <v>Unit</v>
          </cell>
          <cell r="H254">
            <v>45000000</v>
          </cell>
        </row>
        <row r="255">
          <cell r="A255">
            <v>74</v>
          </cell>
          <cell r="C255" t="str">
            <v>Column Pipe dia. 3 inch</v>
          </cell>
          <cell r="G255" t="str">
            <v>M1</v>
          </cell>
          <cell r="H255">
            <v>125000</v>
          </cell>
        </row>
        <row r="256">
          <cell r="A256">
            <v>75</v>
          </cell>
          <cell r="C256" t="str">
            <v>Poli</v>
          </cell>
          <cell r="G256" t="str">
            <v>bh</v>
          </cell>
          <cell r="H256">
            <v>75000</v>
          </cell>
        </row>
        <row r="257">
          <cell r="A257">
            <v>76</v>
          </cell>
          <cell r="C257" t="str">
            <v>Tali kipas</v>
          </cell>
          <cell r="G257" t="str">
            <v>bh</v>
          </cell>
          <cell r="H257">
            <v>39000</v>
          </cell>
        </row>
        <row r="258">
          <cell r="A258">
            <v>77</v>
          </cell>
          <cell r="C258" t="str">
            <v>Oil Filter</v>
          </cell>
          <cell r="G258" t="str">
            <v>bh</v>
          </cell>
          <cell r="H258">
            <v>35000</v>
          </cell>
        </row>
        <row r="259">
          <cell r="A259">
            <v>78</v>
          </cell>
          <cell r="C259" t="str">
            <v>Fuel Filter</v>
          </cell>
          <cell r="G259" t="str">
            <v>bh</v>
          </cell>
          <cell r="H259">
            <v>35000</v>
          </cell>
        </row>
        <row r="260">
          <cell r="A260">
            <v>79</v>
          </cell>
          <cell r="C260" t="str">
            <v>Nozzel</v>
          </cell>
          <cell r="G260" t="str">
            <v>bh</v>
          </cell>
          <cell r="H260">
            <v>500000</v>
          </cell>
        </row>
        <row r="261">
          <cell r="A261">
            <v>80</v>
          </cell>
          <cell r="C261" t="str">
            <v>Injection Pump</v>
          </cell>
          <cell r="G261" t="str">
            <v>bh</v>
          </cell>
          <cell r="H261">
            <v>4000000</v>
          </cell>
        </row>
        <row r="262">
          <cell r="A262">
            <v>81</v>
          </cell>
          <cell r="C262" t="str">
            <v>Ring Sekher</v>
          </cell>
          <cell r="G262" t="str">
            <v>Set</v>
          </cell>
          <cell r="H262">
            <v>940000</v>
          </cell>
        </row>
        <row r="263">
          <cell r="A263">
            <v>82</v>
          </cell>
          <cell r="C263" t="str">
            <v>Metal</v>
          </cell>
          <cell r="G263" t="str">
            <v>Set</v>
          </cell>
          <cell r="H263">
            <v>150000</v>
          </cell>
        </row>
        <row r="264">
          <cell r="A264">
            <v>83</v>
          </cell>
          <cell r="C264" t="str">
            <v>Packing Kop</v>
          </cell>
          <cell r="G264" t="str">
            <v>bh</v>
          </cell>
          <cell r="H264">
            <v>155000</v>
          </cell>
        </row>
        <row r="265">
          <cell r="A265">
            <v>84</v>
          </cell>
          <cell r="C265" t="str">
            <v>Daily Tank (200 Liter)</v>
          </cell>
          <cell r="G265" t="str">
            <v>bh</v>
          </cell>
          <cell r="H265">
            <v>150000</v>
          </cell>
        </row>
        <row r="266">
          <cell r="A266">
            <v>85</v>
          </cell>
          <cell r="C266" t="str">
            <v>Instruction Manual</v>
          </cell>
          <cell r="G266" t="str">
            <v>bh</v>
          </cell>
          <cell r="H266">
            <v>50000</v>
          </cell>
        </row>
        <row r="267">
          <cell r="A267">
            <v>86</v>
          </cell>
          <cell r="C267" t="str">
            <v>Tool Kit</v>
          </cell>
          <cell r="G267" t="str">
            <v>bh</v>
          </cell>
          <cell r="H267">
            <v>85000</v>
          </cell>
        </row>
        <row r="268">
          <cell r="A268">
            <v>87</v>
          </cell>
          <cell r="C268" t="str">
            <v>Air Hose 3/4"</v>
          </cell>
          <cell r="G268" t="str">
            <v>M'</v>
          </cell>
          <cell r="H268">
            <v>15000</v>
          </cell>
        </row>
        <row r="269">
          <cell r="A269">
            <v>88</v>
          </cell>
          <cell r="C269" t="str">
            <v>Clamp Flexible</v>
          </cell>
          <cell r="G269" t="str">
            <v>bh</v>
          </cell>
          <cell r="H269">
            <v>15000</v>
          </cell>
        </row>
        <row r="270">
          <cell r="A270">
            <v>89</v>
          </cell>
          <cell r="C270" t="str">
            <v>Anchor-bolts for Pumpset</v>
          </cell>
          <cell r="G270" t="str">
            <v>bh</v>
          </cell>
          <cell r="H270">
            <v>9500</v>
          </cell>
        </row>
        <row r="271">
          <cell r="A271">
            <v>90</v>
          </cell>
          <cell r="C271" t="str">
            <v>Isolasi</v>
          </cell>
          <cell r="G271" t="str">
            <v>rol</v>
          </cell>
          <cell r="H271">
            <v>10000</v>
          </cell>
        </row>
        <row r="272">
          <cell r="A272">
            <v>91</v>
          </cell>
          <cell r="C272" t="str">
            <v>Linggis</v>
          </cell>
          <cell r="G272" t="str">
            <v>bh</v>
          </cell>
          <cell r="H272">
            <v>27500</v>
          </cell>
        </row>
        <row r="273">
          <cell r="A273">
            <v>92</v>
          </cell>
          <cell r="C273" t="str">
            <v>Sekop</v>
          </cell>
          <cell r="G273" t="str">
            <v>bh</v>
          </cell>
          <cell r="H273">
            <v>25000</v>
          </cell>
        </row>
        <row r="274">
          <cell r="A274">
            <v>93</v>
          </cell>
          <cell r="C274" t="str">
            <v>Ember</v>
          </cell>
          <cell r="G274" t="str">
            <v>bh</v>
          </cell>
          <cell r="H274">
            <v>15000</v>
          </cell>
        </row>
        <row r="275">
          <cell r="A275">
            <v>94</v>
          </cell>
          <cell r="C275" t="str">
            <v>Tali Rafia</v>
          </cell>
          <cell r="G275" t="str">
            <v>rol</v>
          </cell>
          <cell r="H275">
            <v>10000</v>
          </cell>
        </row>
        <row r="276">
          <cell r="A276">
            <v>95</v>
          </cell>
          <cell r="C276" t="str">
            <v>PTEE Pipe Thread Sealant</v>
          </cell>
          <cell r="G276" t="str">
            <v>bh</v>
          </cell>
          <cell r="H276">
            <v>3500</v>
          </cell>
        </row>
        <row r="277">
          <cell r="A277">
            <v>96</v>
          </cell>
          <cell r="C277" t="str">
            <v>Tangki BBM Kapasitas 5000 liter lengkap dudukan pelat besi</v>
          </cell>
          <cell r="G277" t="str">
            <v>bh</v>
          </cell>
          <cell r="H277">
            <v>17500000</v>
          </cell>
        </row>
        <row r="278">
          <cell r="A278">
            <v>97</v>
          </cell>
          <cell r="C278" t="str">
            <v>Meja Rapat Kayu: persegi panjang kapasitas 10 orang</v>
          </cell>
          <cell r="G278" t="str">
            <v>bh</v>
          </cell>
          <cell r="H278">
            <v>2000000</v>
          </cell>
        </row>
        <row r="279">
          <cell r="A279">
            <v>98</v>
          </cell>
          <cell r="C279" t="str">
            <v>Meja Setengah Biro: panjang 95 cm, lebar 60 cm, tinggi 75 cm</v>
          </cell>
          <cell r="G279" t="str">
            <v>bh</v>
          </cell>
          <cell r="H279">
            <v>560000</v>
          </cell>
        </row>
        <row r="280">
          <cell r="A280">
            <v>99</v>
          </cell>
          <cell r="C280" t="str">
            <v>Filling Cabinet (lemari arsip) 4 laci</v>
          </cell>
          <cell r="G280" t="str">
            <v>bh</v>
          </cell>
          <cell r="H280">
            <v>1170000</v>
          </cell>
        </row>
        <row r="281">
          <cell r="A281">
            <v>100</v>
          </cell>
          <cell r="C281" t="str">
            <v>Kursi Lipat (rangka besi;dudukan &amp; sandaran bahan sintetis)</v>
          </cell>
          <cell r="G281" t="str">
            <v>bh</v>
          </cell>
          <cell r="H281">
            <v>185000</v>
          </cell>
        </row>
        <row r="282">
          <cell r="A282">
            <v>101</v>
          </cell>
          <cell r="C282" t="str">
            <v>Kursi Plastik</v>
          </cell>
          <cell r="G282" t="str">
            <v>bh</v>
          </cell>
          <cell r="H282">
            <v>50000</v>
          </cell>
        </row>
        <row r="283">
          <cell r="A283">
            <v>102</v>
          </cell>
          <cell r="C283" t="str">
            <v>White Board ukuran 180 x 90 cm</v>
          </cell>
          <cell r="G283" t="str">
            <v>bh</v>
          </cell>
          <cell r="H283">
            <v>400000</v>
          </cell>
        </row>
        <row r="284">
          <cell r="A284">
            <v>103</v>
          </cell>
          <cell r="C284" t="str">
            <v>Kaca Jendela Nako Polos 90 x 120 cm</v>
          </cell>
          <cell r="G284" t="str">
            <v>bh</v>
          </cell>
          <cell r="H284">
            <v>50000</v>
          </cell>
        </row>
        <row r="285">
          <cell r="A285">
            <v>104</v>
          </cell>
          <cell r="C285" t="str">
            <v>Kloset</v>
          </cell>
          <cell r="G285" t="str">
            <v>bh</v>
          </cell>
          <cell r="H285">
            <v>80000</v>
          </cell>
        </row>
        <row r="286">
          <cell r="A286">
            <v>105</v>
          </cell>
          <cell r="C286" t="str">
            <v>Papan Nama Kantor</v>
          </cell>
          <cell r="G286" t="str">
            <v>bh</v>
          </cell>
          <cell r="H286">
            <v>750000</v>
          </cell>
        </row>
        <row r="287">
          <cell r="A287" t="str">
            <v>C</v>
          </cell>
          <cell r="C287" t="str">
            <v>TRANSPORTASI</v>
          </cell>
        </row>
        <row r="288">
          <cell r="A288">
            <v>1</v>
          </cell>
          <cell r="C288" t="str">
            <v>Biaya Angkutan Darat</v>
          </cell>
          <cell r="G288" t="str">
            <v>ton/km</v>
          </cell>
          <cell r="H288">
            <v>600</v>
          </cell>
        </row>
        <row r="289">
          <cell r="A289">
            <v>2</v>
          </cell>
          <cell r="C289" t="str">
            <v>Sewa Logger</v>
          </cell>
          <cell r="G289" t="str">
            <v>Hari</v>
          </cell>
          <cell r="H289">
            <v>600000</v>
          </cell>
        </row>
        <row r="290">
          <cell r="A290">
            <v>3</v>
          </cell>
          <cell r="C290" t="str">
            <v>Sewa Tripod</v>
          </cell>
          <cell r="G290" t="str">
            <v>Hari</v>
          </cell>
          <cell r="H290">
            <v>80000</v>
          </cell>
        </row>
        <row r="291">
          <cell r="A291">
            <v>4</v>
          </cell>
          <cell r="C291" t="str">
            <v>Tarip Angkutan Truk via Laut ke Pelabuhan Larantuka</v>
          </cell>
          <cell r="G291" t="str">
            <v>Tiket</v>
          </cell>
          <cell r="H291">
            <v>800000</v>
          </cell>
        </row>
        <row r="292">
          <cell r="A292">
            <v>5</v>
          </cell>
          <cell r="C292" t="str">
            <v>Tarip Angkutan Mobil/Jeep via Laut ke Pelabuhan Larantuka</v>
          </cell>
          <cell r="G292" t="str">
            <v>Tiket</v>
          </cell>
          <cell r="H292">
            <v>400000</v>
          </cell>
        </row>
        <row r="293">
          <cell r="A293">
            <v>6</v>
          </cell>
          <cell r="C293" t="str">
            <v>Tarip Penumpang via Laut ke Pelabuhan Larantuka</v>
          </cell>
          <cell r="G293" t="str">
            <v>Tiket</v>
          </cell>
          <cell r="H293">
            <v>35000</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ct"/>
      <sheetName val="gvl"/>
      <sheetName val="Sheet10"/>
      <sheetName val="Sheet11"/>
      <sheetName val="Sheet12"/>
      <sheetName val="Sheet13"/>
      <sheetName val="Sheet14"/>
      <sheetName val="Sheet15"/>
      <sheetName val="Sheet16"/>
    </sheetNames>
    <sheetDataSet>
      <sheetData sheetId="0"/>
      <sheetData sheetId="1"/>
      <sheetData sheetId="2">
        <row r="9">
          <cell r="N9">
            <v>118182</v>
          </cell>
        </row>
        <row r="16">
          <cell r="N16">
            <v>759</v>
          </cell>
        </row>
        <row r="38">
          <cell r="N38">
            <v>4.5</v>
          </cell>
        </row>
      </sheetData>
      <sheetData sheetId="3"/>
      <sheetData sheetId="4"/>
      <sheetData sheetId="5"/>
      <sheetData sheetId="6"/>
      <sheetData sheetId="7"/>
      <sheetData sheetId="8"/>
      <sheetData sheetId="9"/>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2"/>
      <sheetName val="analisa alat "/>
      <sheetName val="kuantitas "/>
      <sheetName val="harga alat "/>
      <sheetName val="Analisa Teknis "/>
      <sheetName val="Scedule 1"/>
      <sheetName val="hrg. satuan"/>
      <sheetName val="Surat Penawaran "/>
      <sheetName val="SubKon"/>
    </sheetNames>
    <sheetDataSet>
      <sheetData sheetId="0"/>
      <sheetData sheetId="1" refreshError="1"/>
      <sheetData sheetId="2" refreshError="1"/>
      <sheetData sheetId="3"/>
      <sheetData sheetId="4">
        <row r="666">
          <cell r="BO666" t="str">
            <v xml:space="preserve"> Alat Baru</v>
          </cell>
        </row>
      </sheetData>
      <sheetData sheetId="5" refreshError="1"/>
      <sheetData sheetId="6" refreshError="1"/>
      <sheetData sheetId="7" refreshError="1"/>
      <sheetData sheetId="8" refreshError="1"/>
      <sheetData sheetId="9"/>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Tender"/>
    </sheetNames>
    <sheetDataSet>
      <sheetData sheetId="0"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s>
    <sheetDataSet>
      <sheetData sheetId="0" refreshError="1"/>
      <sheetData sheetId="1">
        <row r="53">
          <cell r="G53">
            <v>0</v>
          </cell>
        </row>
      </sheetData>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KS"/>
      <sheetName val="Analisa"/>
      <sheetName val="DU&amp;B"/>
      <sheetName val="a_alat"/>
      <sheetName val="Analisa Alat"/>
      <sheetName val="Alat"/>
      <sheetName val="Sampul"/>
      <sheetName val="Surat Penawaran"/>
      <sheetName val="Metoda"/>
      <sheetName val="jadwa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BNA-i"/>
      <sheetName val="BNA 1"/>
      <sheetName val="Jadwal Pek"/>
      <sheetName val="BNAII"/>
      <sheetName val="BNA2"/>
      <sheetName val="BNAIII"/>
      <sheetName val="BNA3"/>
    </sheetNames>
    <sheetDataSet>
      <sheetData sheetId="0"/>
      <sheetData sheetId="1"/>
      <sheetData sheetId="2"/>
      <sheetData sheetId="3"/>
      <sheetData sheetId="4"/>
      <sheetData sheetId="5"/>
      <sheetData sheetId="6">
        <row r="29">
          <cell r="G29">
            <v>942282413.61460006</v>
          </cell>
        </row>
        <row r="43">
          <cell r="G43">
            <v>6237900.3334177872</v>
          </cell>
        </row>
        <row r="54">
          <cell r="C54" t="str">
            <v>DIVISI  6.  PERKERASAN  ASPAL</v>
          </cell>
        </row>
        <row r="56">
          <cell r="A56" t="str">
            <v>6.1 (1)</v>
          </cell>
          <cell r="C56" t="str">
            <v>Lapis Resap Pengikat</v>
          </cell>
          <cell r="D56" t="str">
            <v>Liter</v>
          </cell>
          <cell r="E56">
            <v>6830</v>
          </cell>
          <cell r="F56">
            <v>8533.3649028486561</v>
          </cell>
          <cell r="G56">
            <v>58282882.286456324</v>
          </cell>
        </row>
        <row r="57">
          <cell r="A57" t="str">
            <v>6.3 (6)</v>
          </cell>
          <cell r="C57" t="str">
            <v>Lapis Pengikat Aspal Beton (AC-BC)</v>
          </cell>
          <cell r="D57" t="str">
            <v>M3</v>
          </cell>
          <cell r="E57">
            <v>1490.31</v>
          </cell>
          <cell r="F57">
            <v>1479023.0401102949</v>
          </cell>
          <cell r="G57">
            <v>2204202826.9067736</v>
          </cell>
        </row>
        <row r="60">
          <cell r="B60" t="str">
            <v>Jumlah Harga Pekerjaan DIVISI 6  (masuk pada Rekapitulasi Perkiraan Harga Pekerjaan)</v>
          </cell>
          <cell r="G60">
            <v>2262485709.1932297</v>
          </cell>
        </row>
      </sheetData>
      <sheetData sheetId="7"/>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Schedule"/>
      <sheetName val="Df-Alat"/>
      <sheetName val="Daf Personil"/>
      <sheetName val="Anl-Bhn (ok)"/>
      <sheetName val="Lamp-14 -Hit-Alt"/>
      <sheetName val="Lamp-13-Pengg Alat"/>
      <sheetName val="Lamp-4 (Pemel. Rutin)"/>
      <sheetName val="Lamp-5 (On Site)"/>
      <sheetName val="Lamp-6 (Plant)"/>
      <sheetName val="Lamp-7 (Df-Utm) ok"/>
      <sheetName val="Lamp-8 (Kont Seleksi)"/>
      <sheetName val="Lamp-11 (Sub-kont) ok"/>
      <sheetName val="Lamp-14 (Lamp-Penaw) OK"/>
    </sheetNames>
    <sheetDataSet>
      <sheetData sheetId="0"/>
      <sheetData sheetId="1"/>
      <sheetData sheetId="2"/>
      <sheetData sheetId="3">
        <row r="19">
          <cell r="J19">
            <v>39300</v>
          </cell>
        </row>
        <row r="29">
          <cell r="J29">
            <v>6000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RAP"/>
      <sheetName val="Rekap"/>
      <sheetName val="RAP"/>
      <sheetName val="Analisa"/>
      <sheetName val="Upah"/>
      <sheetName val="Bahan"/>
      <sheetName val="Alat"/>
      <sheetName val="Sub"/>
      <sheetName val="DC"/>
      <sheetName val="Tawar"/>
      <sheetName val="BUL"/>
      <sheetName val="Peralatan Mess"/>
      <sheetName val="Qlty &amp; Traffic Managemen"/>
      <sheetName val="Lain2"/>
      <sheetName val="Beton Readymix"/>
      <sheetName val="Sheet2"/>
      <sheetName val="Alat Bantu"/>
      <sheetName val="Staff"/>
      <sheetName val="met_ala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refreshError="1"/>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eta"/>
      <sheetName val="Pnw"/>
      <sheetName val="Rekap"/>
      <sheetName val="K&amp;H"/>
      <sheetName val="U"/>
      <sheetName val="B"/>
      <sheetName val="Alt"/>
      <sheetName val="Q"/>
      <sheetName val="L2a"/>
      <sheetName val="L2b"/>
      <sheetName val="L2c"/>
      <sheetName val="Anl"/>
      <sheetName val="Anl 2"/>
      <sheetName val="1"/>
      <sheetName val="2"/>
      <sheetName val="3"/>
      <sheetName val="4"/>
      <sheetName val="5"/>
      <sheetName val="6"/>
      <sheetName val="7"/>
      <sheetName val="8"/>
      <sheetName val="L 7,8,9"/>
      <sheetName val="L11"/>
      <sheetName val="Agg"/>
      <sheetName val="Agg A"/>
      <sheetName val="Agg B"/>
      <sheetName val="Inf"/>
      <sheetName val="Sheet1"/>
      <sheetName val="LAB"/>
    </sheetNames>
    <sheetDataSet>
      <sheetData sheetId="0">
        <row r="5">
          <cell r="B5" t="str">
            <v>CV. XXXX</v>
          </cell>
        </row>
        <row r="7">
          <cell r="B7" t="str">
            <v>Ir. XXX</v>
          </cell>
        </row>
        <row r="8">
          <cell r="B8" t="str">
            <v>Direktur</v>
          </cell>
        </row>
        <row r="9">
          <cell r="B9" t="str">
            <v>Sibolga,  23 Desember 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3" t="str">
            <v>NOMOR PAKET</v>
          </cell>
        </row>
      </sheetData>
      <sheetData sheetId="10" refreshError="1"/>
      <sheetData sheetId="11" refreshError="1"/>
      <sheetData sheetId="12">
        <row r="38">
          <cell r="M38">
            <v>0</v>
          </cell>
        </row>
      </sheetData>
      <sheetData sheetId="13">
        <row r="31">
          <cell r="N31">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3)"/>
      <sheetName val="Schedule "/>
      <sheetName val="Rekap (2)"/>
      <sheetName val="Koef"/>
      <sheetName val="Anls Hrg"/>
      <sheetName val="MPU"/>
      <sheetName val="Hrg Dasar"/>
      <sheetName val="M. Onsite"/>
      <sheetName val="Prsnl inti"/>
      <sheetName val="Alat Utm"/>
      <sheetName val="Analisa Alat"/>
      <sheetName val="Kualitas Bhn"/>
      <sheetName val="Kuantitas Bhn"/>
      <sheetName val="Kuantitas alat"/>
      <sheetName val="Schedule Alat"/>
      <sheetName val="Perht.Bahan"/>
      <sheetName val="Schedule Bahan"/>
      <sheetName val="Sub-KOnt"/>
      <sheetName val="Konf-plant"/>
      <sheetName val="Srt Pnwrn"/>
      <sheetName val="Pem. Rutin"/>
      <sheetName val="Urn Anl 1-5"/>
      <sheetName val="Urn Anl 6-10"/>
      <sheetName val="Check-list"/>
      <sheetName val="Pelaksanaa"/>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endukung"/>
      <sheetName val="Metode Penawaran"/>
      <sheetName val="Lampiran"/>
      <sheetName val="Perny ikut Lelang"/>
      <sheetName val="Surat Penawaran"/>
      <sheetName val="Time Schedule"/>
      <sheetName val="Rekapitulasi"/>
      <sheetName val="RAB"/>
      <sheetName val="Analisa-Harga"/>
      <sheetName val="daftar-hrg-pek"/>
      <sheetName val="Upah&amp;Bahan"/>
      <sheetName val="Mat-onsite"/>
      <sheetName val="Konfirmasi-kap"/>
      <sheetName val="Alat"/>
      <sheetName val="Analisa Alat"/>
      <sheetName val="Analisa Mob."/>
      <sheetName val="Koefisien-bahan"/>
      <sheetName val="Sub-kontrak"/>
      <sheetName val="daftar-personil"/>
      <sheetName val="daftar-peralatan"/>
      <sheetName val="daftar-keb-bhn"/>
      <sheetName val="PENGGUNAAN PRODUK DLM NEGERI"/>
      <sheetName val="Bukan Pegawai Negeri"/>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RT"/>
      <sheetName val="SCH"/>
      <sheetName val="KONF"/>
      <sheetName val="REK"/>
      <sheetName val="BOQ"/>
      <sheetName val="MJR"/>
      <sheetName val="ANA"/>
      <sheetName val="ANA MOB"/>
      <sheetName val="HSD"/>
      <sheetName val="MOS"/>
      <sheetName val="RTN"/>
      <sheetName val="Met Rtn"/>
      <sheetName val="MET"/>
      <sheetName val="lamp penw"/>
      <sheetName val="DT  KONT SL"/>
      <sheetName val="ALT"/>
      <sheetName val="STF"/>
      <sheetName val="Peng STF"/>
      <sheetName val="SUB"/>
      <sheetName val="ana alat"/>
      <sheetName val="LMP.1"/>
      <sheetName val="IND"/>
      <sheetName val="Sheet2"/>
      <sheetName val="Sheet1"/>
      <sheetName val="TM"/>
      <sheetName val="alat"/>
      <sheetName val="Penjelasan"/>
    </sheetNames>
    <sheetDataSet>
      <sheetData sheetId="0">
        <row r="25">
          <cell r="C25">
            <v>24</v>
          </cell>
        </row>
        <row r="42">
          <cell r="C42" t="str">
            <v>DIREKTUR UTAMA</v>
          </cell>
        </row>
      </sheetData>
      <sheetData sheetId="1" refreshError="1"/>
      <sheetData sheetId="2" refreshError="1"/>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uantts"/>
      <sheetName val="Sch (A0)"/>
      <sheetName val="Sch (A3+)"/>
      <sheetName val="Sheet1"/>
      <sheetName val="Sch"/>
      <sheetName val="Sheet3"/>
    </sheetNames>
    <sheetDataSet>
      <sheetData sheetId="0"/>
      <sheetData sheetId="1">
        <row r="103">
          <cell r="K103">
            <v>0.8</v>
          </cell>
        </row>
      </sheetData>
      <sheetData sheetId="2"/>
      <sheetData sheetId="3"/>
      <sheetData sheetId="4"/>
      <sheetData sheetId="5" refreshError="1"/>
      <sheetData sheetId="6"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mpiran"/>
      <sheetName val="Rescedult"/>
      <sheetName val="time_schedule"/>
      <sheetName val="Rekapitulasi"/>
      <sheetName val="R A B1"/>
      <sheetName val="R A B 2"/>
      <sheetName val="R A B 3"/>
      <sheetName val="R A B 4"/>
      <sheetName val="R A B 5-Sumpur Laston"/>
      <sheetName val="R A B 6"/>
      <sheetName val="Upah&amp;Bahan"/>
      <sheetName val="Analisa-Harga"/>
      <sheetName val="Anal Keof Bab 1-5"/>
      <sheetName val="Anal Keof Bab 6-10"/>
      <sheetName val="Koefisien-bahan"/>
      <sheetName val="Mata Pemb Utama"/>
      <sheetName val="Analisa1-10"/>
      <sheetName val="Anal-onsite"/>
      <sheetName val="Sub-kontrak"/>
      <sheetName val="Anal-Teknik"/>
      <sheetName val="struktur"/>
      <sheetName val="Bukan Pegawai Negeri"/>
      <sheetName val="Konfirmasi-kap"/>
      <sheetName val="data-pendukung"/>
    </sheetNames>
    <sheetDataSet>
      <sheetData sheetId="0" refreshError="1"/>
      <sheetData sheetId="1" refreshError="1"/>
      <sheetData sheetId="2" refreshError="1"/>
      <sheetData sheetId="3" refreshError="1"/>
      <sheetData sheetId="4" refreshError="1">
        <row r="17">
          <cell r="I17">
            <v>12705000</v>
          </cell>
        </row>
        <row r="36">
          <cell r="I36">
            <v>2046990</v>
          </cell>
        </row>
        <row r="49">
          <cell r="I49">
            <v>2471500.284</v>
          </cell>
        </row>
        <row r="66">
          <cell r="I66">
            <v>1728590.0000000002</v>
          </cell>
        </row>
        <row r="96">
          <cell r="I96">
            <v>2908385</v>
          </cell>
        </row>
        <row r="137">
          <cell r="I137">
            <v>75425887.5</v>
          </cell>
        </row>
        <row r="165">
          <cell r="I165">
            <v>7002289.9999999991</v>
          </cell>
        </row>
        <row r="209">
          <cell r="I209">
            <v>6093636</v>
          </cell>
        </row>
        <row r="268">
          <cell r="I268">
            <v>0</v>
          </cell>
        </row>
        <row r="328">
          <cell r="I328">
            <v>0</v>
          </cell>
        </row>
      </sheetData>
      <sheetData sheetId="5" refreshError="1"/>
      <sheetData sheetId="6" refreshError="1"/>
      <sheetData sheetId="7" refreshError="1"/>
      <sheetData sheetId="8" refreshError="1"/>
      <sheetData sheetId="9" refreshError="1"/>
      <sheetData sheetId="10" refreshError="1">
        <row r="13">
          <cell r="G13">
            <v>1500</v>
          </cell>
        </row>
        <row r="14">
          <cell r="G14">
            <v>2000</v>
          </cell>
        </row>
        <row r="15">
          <cell r="G15">
            <v>2500</v>
          </cell>
        </row>
        <row r="16">
          <cell r="G16">
            <v>2500</v>
          </cell>
        </row>
        <row r="18">
          <cell r="G18">
            <v>1250</v>
          </cell>
        </row>
        <row r="20">
          <cell r="G20">
            <v>1500</v>
          </cell>
        </row>
        <row r="24">
          <cell r="G24">
            <v>17750</v>
          </cell>
        </row>
        <row r="25">
          <cell r="G25">
            <v>15000</v>
          </cell>
        </row>
        <row r="26">
          <cell r="G26">
            <v>25000</v>
          </cell>
        </row>
        <row r="27">
          <cell r="G27">
            <v>30000</v>
          </cell>
        </row>
        <row r="28">
          <cell r="G28">
            <v>32500</v>
          </cell>
        </row>
        <row r="29">
          <cell r="G29">
            <v>220</v>
          </cell>
        </row>
        <row r="30">
          <cell r="G30">
            <v>12500</v>
          </cell>
        </row>
        <row r="31">
          <cell r="G31">
            <v>25000</v>
          </cell>
        </row>
        <row r="32">
          <cell r="G32">
            <v>25000</v>
          </cell>
        </row>
        <row r="33">
          <cell r="G33">
            <v>5000</v>
          </cell>
        </row>
        <row r="34">
          <cell r="G34">
            <v>15000</v>
          </cell>
        </row>
        <row r="35">
          <cell r="G35">
            <v>1985</v>
          </cell>
        </row>
        <row r="36">
          <cell r="G36">
            <v>1985</v>
          </cell>
        </row>
        <row r="37">
          <cell r="G37">
            <v>500</v>
          </cell>
        </row>
        <row r="38">
          <cell r="G38">
            <v>18500</v>
          </cell>
        </row>
        <row r="39">
          <cell r="G39">
            <v>3500</v>
          </cell>
        </row>
        <row r="40">
          <cell r="G40">
            <v>5000</v>
          </cell>
        </row>
        <row r="41">
          <cell r="G41">
            <v>5000</v>
          </cell>
        </row>
        <row r="42">
          <cell r="G42">
            <v>5000</v>
          </cell>
        </row>
        <row r="43">
          <cell r="G43">
            <v>350000</v>
          </cell>
        </row>
        <row r="70">
          <cell r="G70">
            <v>89700</v>
          </cell>
        </row>
        <row r="71">
          <cell r="G71">
            <v>65800</v>
          </cell>
        </row>
        <row r="72">
          <cell r="G72">
            <v>72600</v>
          </cell>
        </row>
        <row r="73">
          <cell r="G73">
            <v>33700</v>
          </cell>
        </row>
        <row r="74">
          <cell r="G74">
            <v>68500</v>
          </cell>
        </row>
        <row r="75">
          <cell r="G75">
            <v>28700</v>
          </cell>
        </row>
        <row r="76">
          <cell r="G76">
            <v>56200</v>
          </cell>
        </row>
        <row r="77">
          <cell r="G77">
            <v>16950</v>
          </cell>
        </row>
        <row r="78">
          <cell r="G78">
            <v>40150</v>
          </cell>
        </row>
        <row r="79">
          <cell r="G79">
            <v>32600</v>
          </cell>
        </row>
        <row r="80">
          <cell r="G80">
            <v>218000</v>
          </cell>
        </row>
        <row r="81">
          <cell r="G81">
            <v>596500</v>
          </cell>
        </row>
        <row r="83">
          <cell r="G83">
            <v>26500</v>
          </cell>
        </row>
        <row r="84">
          <cell r="G84">
            <v>15700</v>
          </cell>
        </row>
        <row r="85">
          <cell r="G85">
            <v>18450</v>
          </cell>
        </row>
        <row r="86">
          <cell r="G86">
            <v>38600</v>
          </cell>
        </row>
        <row r="87">
          <cell r="G87">
            <v>11000</v>
          </cell>
        </row>
        <row r="88">
          <cell r="G88">
            <v>5163</v>
          </cell>
        </row>
        <row r="89">
          <cell r="G89">
            <v>56400</v>
          </cell>
        </row>
        <row r="90">
          <cell r="G90">
            <v>64300</v>
          </cell>
        </row>
        <row r="91">
          <cell r="G91">
            <v>81500</v>
          </cell>
        </row>
        <row r="92">
          <cell r="G92">
            <v>85000</v>
          </cell>
        </row>
        <row r="93">
          <cell r="G93">
            <v>6500</v>
          </cell>
        </row>
        <row r="94">
          <cell r="G94">
            <v>3500</v>
          </cell>
        </row>
        <row r="95">
          <cell r="G95">
            <v>7000</v>
          </cell>
        </row>
        <row r="96">
          <cell r="G96">
            <v>12500</v>
          </cell>
        </row>
      </sheetData>
      <sheetData sheetId="11" refreshError="1">
        <row r="227">
          <cell r="I227">
            <v>171641.7</v>
          </cell>
        </row>
        <row r="416">
          <cell r="I416">
            <v>20586.099999999999</v>
          </cell>
        </row>
        <row r="668">
          <cell r="I668">
            <v>58167.7</v>
          </cell>
        </row>
        <row r="794">
          <cell r="I794">
            <v>1954.6</v>
          </cell>
        </row>
        <row r="920">
          <cell r="I920">
            <v>16408.3</v>
          </cell>
        </row>
        <row r="1046">
          <cell r="I1046">
            <v>542491.80000000005</v>
          </cell>
        </row>
        <row r="1109">
          <cell r="I1109">
            <v>263002.7</v>
          </cell>
        </row>
        <row r="1298">
          <cell r="I1298">
            <v>4864.8</v>
          </cell>
        </row>
        <row r="1361">
          <cell r="I1361">
            <v>140045.79999999999</v>
          </cell>
        </row>
        <row r="1613">
          <cell r="I1613">
            <v>549363.6</v>
          </cell>
        </row>
        <row r="1739">
          <cell r="I1739">
            <v>301397.40000000002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0">
          <cell r="H10" t="str">
            <v>: Sumatera Barat</v>
          </cell>
        </row>
        <row r="12">
          <cell r="H12" t="str">
            <v>: Perhubungan dan Penanganan Jalan Dati II (P2JD-II)</v>
          </cell>
        </row>
        <row r="14">
          <cell r="H14" t="str">
            <v>:</v>
          </cell>
        </row>
        <row r="16">
          <cell r="H16" t="str">
            <v>: Pemeliharaan Periodik</v>
          </cell>
        </row>
        <row r="20">
          <cell r="H20" t="str">
            <v>: PT. BARETTAMUDA PRATAMA</v>
          </cell>
        </row>
        <row r="22">
          <cell r="H22" t="str">
            <v xml:space="preserve"> 21 September 1999</v>
          </cell>
        </row>
      </sheetData>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uantitas &amp; Harga"/>
      <sheetName val="AC-WC AsbP"/>
      <sheetName val="AC-BC AsbP"/>
      <sheetName val="AC-Base AsbP"/>
      <sheetName val="AC-WC AsbP (L)"/>
      <sheetName val="AC-BC AsbP (L)"/>
      <sheetName val="AC-Base AsbP (L)"/>
      <sheetName val="Basic Price"/>
      <sheetName val="AC-WC Asb (H)"/>
      <sheetName val="AC-BC Asb (H)"/>
      <sheetName val="AC-Base Asb (H)"/>
      <sheetName val="AC-WC Asb (H) (L)"/>
      <sheetName val="AC-BC Asb (H) (L)"/>
      <sheetName val="AC-Base Asb (H) (L)"/>
      <sheetName val="5-Alat"/>
    </sheetNames>
    <sheetDataSet>
      <sheetData sheetId="0"/>
      <sheetData sheetId="1">
        <row r="21">
          <cell r="H21">
            <v>1353030000</v>
          </cell>
        </row>
        <row r="40">
          <cell r="H40">
            <v>19955089.954059675</v>
          </cell>
        </row>
        <row r="65">
          <cell r="H65">
            <v>2710435.2925738338</v>
          </cell>
        </row>
        <row r="99">
          <cell r="H99">
            <v>1819313.61204887</v>
          </cell>
        </row>
        <row r="114">
          <cell r="H114">
            <v>2157199.8192229434</v>
          </cell>
        </row>
        <row r="183">
          <cell r="H183">
            <v>25587411.462271936</v>
          </cell>
        </row>
        <row r="362">
          <cell r="H362">
            <v>307331597.7359246</v>
          </cell>
        </row>
        <row r="436">
          <cell r="H436">
            <v>41240320.292185128</v>
          </cell>
        </row>
        <row r="483">
          <cell r="H483">
            <v>4725532.494279067</v>
          </cell>
        </row>
        <row r="499">
          <cell r="H499">
            <v>220135353.78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4"/>
      <sheetName val="Isolasi Luar"/>
      <sheetName val="Isolasi Luar Dalam"/>
      <sheetName val="Tanpa Isolasi"/>
      <sheetName val="INFO"/>
      <sheetName val="CAT-HARGA"/>
      <sheetName val="TOTAL"/>
      <sheetName val="DAF-1"/>
      <sheetName val="DAF-2"/>
      <sheetName val="DAF-3"/>
    </sheetNames>
    <sheetDataSet>
      <sheetData sheetId="0"/>
      <sheetData sheetId="1">
        <row r="342">
          <cell r="K342">
            <v>1092.3399999999997</v>
          </cell>
          <cell r="L342">
            <v>1210.4800000000002</v>
          </cell>
          <cell r="M342">
            <v>164.61</v>
          </cell>
          <cell r="N342">
            <v>40.5</v>
          </cell>
          <cell r="O342">
            <v>0</v>
          </cell>
        </row>
      </sheetData>
      <sheetData sheetId="2">
        <row r="23">
          <cell r="N23">
            <v>28.799999999999997</v>
          </cell>
        </row>
        <row r="46">
          <cell r="L46">
            <v>16.16</v>
          </cell>
          <cell r="M46">
            <v>15.319999999999999</v>
          </cell>
          <cell r="N46">
            <v>80.239999999999995</v>
          </cell>
        </row>
      </sheetData>
      <sheetData sheetId="3"/>
      <sheetData sheetId="4"/>
      <sheetData sheetId="5"/>
      <sheetData sheetId="6"/>
      <sheetData sheetId="7"/>
      <sheetData sheetId="8"/>
      <sheetData sheetId="9"/>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war"/>
      <sheetName val="Sheet1"/>
      <sheetName val="rekapitulasi"/>
      <sheetName val="daftarkuantitas"/>
      <sheetName val="analisa.K"/>
      <sheetName val="upah.bahan.alat"/>
      <sheetName val="jadwal"/>
      <sheetName val="metode"/>
      <sheetName val="daf.usulan.alat"/>
      <sheetName val="daf.inti"/>
      <sheetName val="sek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Pendukung"/>
      <sheetName val="Analisa-Harga"/>
      <sheetName val="Surat Penawaran"/>
      <sheetName val="Rekapitulasi"/>
      <sheetName val="ceK"/>
      <sheetName val="Rekap RAB"/>
      <sheetName val="Upah&amp;Bahan"/>
      <sheetName val="Schedule Umum"/>
      <sheetName val="Patameh"/>
      <sheetName val="Sche_Patameh"/>
      <sheetName val="Gdng Bendi"/>
      <sheetName val="Sche_Bendi"/>
      <sheetName val="Rnh Kodok"/>
      <sheetName val="Sche_Kodok"/>
      <sheetName val="Lurah"/>
      <sheetName val="Sche_Lurah"/>
      <sheetName val="Sawah"/>
      <sheetName val="Sche_Sawah"/>
      <sheetName val="Simp Masjid"/>
      <sheetName val="Sche_Mesjid"/>
      <sheetName val="Lareh nan pjng"/>
      <sheetName val="Sche_Lareh"/>
      <sheetName val="Bt. BAsurek"/>
      <sheetName val="Sche_Basurek"/>
      <sheetName val="Lingkar "/>
      <sheetName val="Sche_Lingkar"/>
      <sheetName val="Gombak"/>
      <sheetName val="Sche_Gombak"/>
      <sheetName val="Anal - Alat"/>
      <sheetName val="Kebutuhan"/>
      <sheetName val="Mata Pemb Utama"/>
      <sheetName val="Mobilisasi"/>
      <sheetName val="Sub-kontrak"/>
      <sheetName val="daftar-personil"/>
      <sheetName val="Bukan Pegawai Negeri"/>
      <sheetName val="struktur"/>
      <sheetName val="struktur Paket I"/>
      <sheetName val="Anl. Mobilisasi"/>
      <sheetName val="Kuantitas &amp; Harga"/>
    </sheetNames>
    <sheetDataSet>
      <sheetData sheetId="0" refreshError="1">
        <row r="10">
          <cell r="D10" t="str">
            <v>Padang, 05 Juni 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p"/>
      <sheetName val="Kuan"/>
      <sheetName val="Har Sat"/>
      <sheetName val="Har. Das"/>
      <sheetName val="M.P.U"/>
      <sheetName val="Mob"/>
      <sheetName val="ANMOS"/>
      <sheetName val="Jad. Alat"/>
      <sheetName val="T. Shed"/>
      <sheetName val="Sub. Kon"/>
      <sheetName val="List"/>
      <sheetName val="6.a &amp;6,b"/>
      <sheetName val="Catatan"/>
      <sheetName val="Anls Alat"/>
      <sheetName val="Anls Bahan"/>
      <sheetName val="Sheet1"/>
      <sheetName val="Div 2-5"/>
      <sheetName val="Div 6"/>
      <sheetName val="Div 7-8"/>
      <sheetName val="Div 9-10"/>
    </sheetNames>
    <sheetDataSet>
      <sheetData sheetId="0" refreshError="1">
        <row r="17">
          <cell r="K17">
            <v>42200000</v>
          </cell>
        </row>
        <row r="19">
          <cell r="K19">
            <v>16737300</v>
          </cell>
        </row>
        <row r="23">
          <cell r="K23">
            <v>0</v>
          </cell>
        </row>
        <row r="27">
          <cell r="K27">
            <v>618448050</v>
          </cell>
        </row>
        <row r="29">
          <cell r="K29">
            <v>29609370</v>
          </cell>
        </row>
        <row r="35">
          <cell r="K3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D4" t="str">
            <v>PT. JULIPRIMA KENTJANA</v>
          </cell>
        </row>
        <row r="8">
          <cell r="D8" t="str">
            <v>PEMELIHARAAN BERKALA JALAN  SUBULUSSALAM - BATAS SUMUT</v>
          </cell>
        </row>
        <row r="11">
          <cell r="D11" t="str">
            <v>HAR. VI.3</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heetName val="Daftar"/>
      <sheetName val="SRT"/>
      <sheetName val="Sipil"/>
      <sheetName val="Rkp"/>
      <sheetName val="BOQ"/>
      <sheetName val="Ana"/>
      <sheetName val="SDY"/>
      <sheetName val="Meto"/>
      <sheetName val="Mos"/>
      <sheetName val="Lamp 1"/>
      <sheetName val="Lamp.12"/>
      <sheetName val="Lamp.11"/>
      <sheetName val="Sche"/>
      <sheetName val="u_Alat"/>
      <sheetName val="Inti"/>
      <sheetName val="Hitung"/>
      <sheetName val="Agg.A"/>
      <sheetName val="Ana .A"/>
      <sheetName val="Sheet1"/>
      <sheetName val="Alat"/>
      <sheetName val="Staf"/>
      <sheetName val="METODE"/>
      <sheetName val="BASIC"/>
      <sheetName val="BT KALI"/>
      <sheetName val="ONSITE"/>
      <sheetName val="PASIR"/>
      <sheetName val="Meth "/>
      <sheetName val="NP (2)"/>
      <sheetName val="meth hsl nego"/>
      <sheetName val="Isolasi Luar Dalam"/>
      <sheetName val="Isolasi Luar"/>
      <sheetName val="Hargamat"/>
      <sheetName val="H-BHN"/>
      <sheetName val="Metod TWR"/>
      <sheetName val="Material"/>
      <sheetName val="NP"/>
      <sheetName val="Bangunan Utama"/>
      <sheetName val="Anal_Gorong2"/>
      <sheetName val="Sheet1 (2)"/>
      <sheetName val="Analisa Harga"/>
      <sheetName val="Beton"/>
      <sheetName val="Cover"/>
      <sheetName val="D4"/>
      <sheetName val="D6"/>
      <sheetName val="D7"/>
      <sheetName val="D8"/>
      <sheetName val="PAD-F"/>
      <sheetName val="ANSAT K'AYI"/>
      <sheetName val="Rekap"/>
      <sheetName val="Harga ME "/>
      <sheetName val="Lt 1"/>
      <sheetName val="SEX"/>
      <sheetName val="Master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Analisa K3"/>
      <sheetName val="4-Basic Price"/>
      <sheetName val="4-Analisa Quarry"/>
      <sheetName val="4-formulir harga bahan"/>
      <sheetName val="5-ALAT(1)"/>
      <sheetName val="5-ALAT (2)"/>
      <sheetName val="Agg Halus &amp; Kasar"/>
      <sheetName val="Agg A"/>
      <sheetName val="Agg B"/>
      <sheetName val="Agg C"/>
      <sheetName val="D2"/>
      <sheetName val="D3"/>
      <sheetName val="D3 (verse 2)"/>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sheetData sheetId="3">
        <row r="29">
          <cell r="H29">
            <v>22050000000</v>
          </cell>
        </row>
      </sheetData>
      <sheetData sheetId="4" refreshError="1"/>
      <sheetData sheetId="5" refreshError="1"/>
      <sheetData sheetId="6" refreshError="1"/>
      <sheetData sheetId="7" refreshError="1"/>
      <sheetData sheetId="8" refreshError="1"/>
      <sheetData sheetId="9" refreshError="1"/>
      <sheetData sheetId="10">
        <row r="17">
          <cell r="A17" t="str">
            <v>1.2</v>
          </cell>
        </row>
        <row r="29">
          <cell r="G29">
            <v>0</v>
          </cell>
        </row>
        <row r="77">
          <cell r="G77">
            <v>3284757859.7634201</v>
          </cell>
        </row>
      </sheetData>
      <sheetData sheetId="11" refreshError="1"/>
      <sheetData sheetId="12">
        <row r="8">
          <cell r="D8" t="str">
            <v>(L01)</v>
          </cell>
        </row>
        <row r="54">
          <cell r="F54">
            <v>198684.77640548805</v>
          </cell>
        </row>
        <row r="55">
          <cell r="F55">
            <v>1260</v>
          </cell>
        </row>
        <row r="60">
          <cell r="F60">
            <v>7950</v>
          </cell>
        </row>
        <row r="62">
          <cell r="F62">
            <v>6800</v>
          </cell>
        </row>
        <row r="63">
          <cell r="F63">
            <v>68199.999750000003</v>
          </cell>
        </row>
        <row r="68">
          <cell r="F68">
            <v>134200</v>
          </cell>
        </row>
        <row r="77">
          <cell r="F77">
            <v>154000</v>
          </cell>
        </row>
        <row r="80">
          <cell r="F80">
            <v>248936.47464517175</v>
          </cell>
        </row>
        <row r="81">
          <cell r="F81">
            <v>222927.53559223516</v>
          </cell>
        </row>
        <row r="84">
          <cell r="F84">
            <v>21650</v>
          </cell>
        </row>
        <row r="87">
          <cell r="F87">
            <v>19260</v>
          </cell>
        </row>
        <row r="92">
          <cell r="F92">
            <v>1770588.0897160831</v>
          </cell>
        </row>
        <row r="100">
          <cell r="F100">
            <v>130000</v>
          </cell>
        </row>
        <row r="103">
          <cell r="F103">
            <v>839965.59095920972</v>
          </cell>
        </row>
        <row r="104">
          <cell r="F104">
            <v>27540</v>
          </cell>
        </row>
      </sheetData>
      <sheetData sheetId="13" refreshError="1"/>
      <sheetData sheetId="14" refreshError="1"/>
      <sheetData sheetId="15">
        <row r="9">
          <cell r="AW9">
            <v>293822.70807788998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Alat"/>
      <sheetName val="Sheet1"/>
      <sheetName val="Harga &amp; Bahan "/>
      <sheetName val="An. Alat"/>
      <sheetName val="NP"/>
      <sheetName val="Analisa"/>
      <sheetName val="Rab"/>
      <sheetName val="rEKAP"/>
      <sheetName val="Sekedul pak lah"/>
      <sheetName val="Pak Lah Anas tek"/>
      <sheetName val="Anas Tek"/>
      <sheetName val="jadwal"/>
      <sheetName val="Anal.Teknik"/>
      <sheetName val="Skedul"/>
    </sheetNames>
    <sheetDataSet>
      <sheetData sheetId="0"/>
      <sheetData sheetId="1"/>
      <sheetData sheetId="2"/>
      <sheetData sheetId="3">
        <row r="1">
          <cell r="A1" t="str">
            <v>URAIAN ANALISA ALAT</v>
          </cell>
        </row>
      </sheetData>
      <sheetData sheetId="4">
        <row r="2">
          <cell r="A2" t="str">
            <v>ITEM PEMBAYARAN NO.</v>
          </cell>
        </row>
      </sheetData>
      <sheetData sheetId="5"/>
      <sheetData sheetId="6"/>
      <sheetData sheetId="7"/>
      <sheetData sheetId="8"/>
      <sheetData sheetId="9"/>
      <sheetData sheetId="10"/>
      <sheetData sheetId="11"/>
      <sheetData sheetId="12"/>
      <sheetData sheetId="13"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ut kabupaten"/>
      <sheetName val="Jalan Mantap Tertinggi"/>
      <sheetName val="Jalan Mantap Terendah"/>
      <sheetName val="JJS Tertinggi"/>
      <sheetName val="JJS Terendah"/>
    </sheetNames>
    <sheetDataSet>
      <sheetData sheetId="0" refreshError="1"/>
      <sheetData sheetId="1"/>
      <sheetData sheetId="2"/>
      <sheetData sheetId="3"/>
      <sheetData sheetId="4"/>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LMP.1"/>
      <sheetName val="MOS"/>
      <sheetName val="ANA mob"/>
      <sheetName val="HSD"/>
      <sheetName val="REK"/>
      <sheetName val="BOQ"/>
      <sheetName val="ANA-BAB-03"/>
      <sheetName val="GALI BIASA"/>
      <sheetName val="TIMB BIASA"/>
      <sheetName val="TIMB PIL"/>
      <sheetName val="ANA-BAB-05"/>
      <sheetName val="AGG A"/>
      <sheetName val="AGG B"/>
      <sheetName val="ANA-BAB-06"/>
      <sheetName val="ACWC"/>
      <sheetName val="ACBC"/>
      <sheetName val="ANA-BAB-07"/>
      <sheetName val="READY MIX K250"/>
      <sheetName val="U24 MEKANIK"/>
      <sheetName val="ANA-BAB-08"/>
      <sheetName val="KERB"/>
      <sheetName val="SCH "/>
      <sheetName val="SCH back up"/>
      <sheetName val="SCH ALAT"/>
      <sheetName val="RTN"/>
      <sheetName val="Met Rtn"/>
      <sheetName val="konfir"/>
      <sheetName val="Sort"/>
      <sheetName val="DPU"/>
      <sheetName val="data"/>
      <sheetName val="alat"/>
      <sheetName val="staff"/>
      <sheetName val="SUBkon"/>
      <sheetName val="SRT"/>
      <sheetName val="IND"/>
      <sheetName val="KUASA"/>
      <sheetName val="MTD"/>
      <sheetName val="KSO"/>
      <sheetName val="Sheet1"/>
      <sheetName val=" mtd back up"/>
      <sheetName val="NON TNI"/>
      <sheetName val="contih 1"/>
      <sheetName val="contoh 2"/>
      <sheetName val="alat min"/>
      <sheetName val="alat backup"/>
      <sheetName val="Kar"/>
      <sheetName val="judul"/>
    </sheetNames>
    <sheetDataSet>
      <sheetData sheetId="0">
        <row r="8">
          <cell r="C8" t="str">
            <v>Ulee Lheue Roadworks 1 (B. Aceh - Ulee Lheue)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Rekap RAP"/>
    </sheetNames>
    <sheetDataSet>
      <sheetData sheetId="0" refreshError="1"/>
      <sheetData sheetId="1"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Umum Penawaran"/>
      <sheetName val="Rkp"/>
      <sheetName val="Catatan"/>
    </sheetNames>
    <sheetDataSet>
      <sheetData sheetId="0" refreshError="1">
        <row r="33">
          <cell r="F33" t="str">
            <v>PADANG,  13 JUNI 1995</v>
          </cell>
        </row>
        <row r="35">
          <cell r="F35" t="str">
            <v>PT. STATIKA MITRASARANA</v>
          </cell>
        </row>
        <row r="37">
          <cell r="F37" t="str">
            <v>IR. SOEHINTO SADIKIN</v>
          </cell>
        </row>
        <row r="39">
          <cell r="F39" t="str">
            <v>Direktur</v>
          </cell>
        </row>
      </sheetData>
      <sheetData sheetId="1" refreshError="1"/>
      <sheetData sheetId="2"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
      <sheetName val="DATA"/>
    </sheetNames>
    <sheetDataSet>
      <sheetData sheetId="0" refreshError="1"/>
      <sheetData sheetId="1"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harga"/>
    </sheetNames>
    <sheetDataSet>
      <sheetData sheetId="0" refreshError="1"/>
      <sheetData sheetId="1"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H.Bhn"/>
      <sheetName val="H.Uph"/>
      <sheetName val="Daf B"/>
      <sheetName val="Bow"/>
      <sheetName val="Daf K"/>
      <sheetName val="ANL K"/>
      <sheetName val="Anl alat"/>
      <sheetName val="alat"/>
      <sheetName val="Angkut"/>
      <sheetName val="Anl Angkut"/>
      <sheetName val="H.Alt"/>
      <sheetName val="Sampul "/>
      <sheetName val="Sheet1"/>
      <sheetName val="RAB"/>
      <sheetName val="Rekap"/>
      <sheetName val="Sheet2"/>
      <sheetName val="Sheet3"/>
      <sheetName val="Mobilisasi"/>
      <sheetName val="Jarak Angkut"/>
      <sheetName val="Cover"/>
      <sheetName val="Galian++80"/>
      <sheetName val="GG-80"/>
      <sheetName val="Galian++GG-100"/>
      <sheetName val="GG-100"/>
      <sheetName val="Gal++150"/>
      <sheetName val="GG-150-150"/>
      <sheetName val="Penyebrangan"/>
      <sheetName val="Saluran"/>
      <sheetName val="Pasangan"/>
      <sheetName val="Saluran Tertutup"/>
      <sheetName val="Pasangan (2)"/>
    </sheetNames>
    <sheetDataSet>
      <sheetData sheetId="0" refreshError="1"/>
      <sheetData sheetId="1">
        <row r="36">
          <cell r="M36">
            <v>326800</v>
          </cell>
        </row>
      </sheetData>
      <sheetData sheetId="2">
        <row r="11">
          <cell r="F11">
            <v>130800</v>
          </cell>
        </row>
      </sheetData>
      <sheetData sheetId="3" refreshError="1"/>
      <sheetData sheetId="4">
        <row r="491">
          <cell r="O491">
            <v>50050</v>
          </cell>
        </row>
      </sheetData>
      <sheetData sheetId="5" refreshError="1"/>
      <sheetData sheetId="6">
        <row r="441">
          <cell r="J441">
            <v>601942</v>
          </cell>
        </row>
      </sheetData>
      <sheetData sheetId="7" refreshError="1"/>
      <sheetData sheetId="8">
        <row r="7">
          <cell r="AC7">
            <v>707433</v>
          </cell>
        </row>
        <row r="30">
          <cell r="AC30">
            <v>225968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9">
          <cell r="B39">
            <v>160</v>
          </cell>
        </row>
      </sheetData>
      <sheetData sheetId="24"/>
      <sheetData sheetId="25" refreshError="1"/>
      <sheetData sheetId="26" refreshError="1"/>
      <sheetData sheetId="27" refreshError="1"/>
      <sheetData sheetId="28">
        <row r="3">
          <cell r="E3" t="str">
            <v>Pembangunan/Pembetonan Drainase Jalan Alumunium I</v>
          </cell>
        </row>
      </sheetData>
      <sheetData sheetId="29" refreshError="1"/>
      <sheetData sheetId="30" refreshError="1"/>
      <sheetData sheetId="31"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Bahan"/>
      <sheetName val="K"/>
      <sheetName val="E"/>
      <sheetName val="Rab"/>
      <sheetName val="TS"/>
      <sheetName val="Tawar"/>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sheetName val="5-Peralatan (2)"/>
      <sheetName val="6-Agregat Halus &amp; Kasar"/>
      <sheetName val="6-Agregat Kelas A"/>
      <sheetName val="6-Agregat Kelas B"/>
      <sheetName val="6-Agregat Kelas C"/>
      <sheetName val="5_Peralatan"/>
      <sheetName val="Total"/>
      <sheetName val="Alt"/>
      <sheetName val="Sheet1"/>
      <sheetName val="Input"/>
      <sheetName val="9"/>
      <sheetName val="BQ"/>
      <sheetName val="ANAL.BOW"/>
      <sheetName val="ANAL_BOW"/>
      <sheetName val="Hujan tahunan"/>
      <sheetName val="Hujan BUlanan"/>
      <sheetName val="Kuantitas"/>
      <sheetName val="HRG BHN"/>
    </sheetNames>
    <sheetDataSet>
      <sheetData sheetId="0">
        <row r="13">
          <cell r="AW13">
            <v>47472.058636363639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W13">
            <v>47472.058636363639</v>
          </cell>
        </row>
      </sheetData>
      <sheetData sheetId="37" refreshError="1">
        <row r="13">
          <cell r="AW13">
            <v>47472.058636363639</v>
          </cell>
        </row>
        <row r="16">
          <cell r="AW16">
            <v>70230.073977639215</v>
          </cell>
        </row>
        <row r="24">
          <cell r="AW24">
            <v>293927.19306224468</v>
          </cell>
        </row>
      </sheetData>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 val="Calculation"/>
      <sheetName val="Sal.Pasangan"/>
      <sheetName val="TPT"/>
      <sheetName val="DKH-Gbr"/>
      <sheetName val="Sheet1"/>
    </sheetNames>
    <sheetDataSet>
      <sheetData sheetId="0">
        <row r="28">
          <cell r="I28">
            <v>5060643975.6654663</v>
          </cell>
        </row>
      </sheetData>
      <sheetData sheetId="1">
        <row r="24">
          <cell r="H24">
            <v>135820000</v>
          </cell>
        </row>
        <row r="128">
          <cell r="H128">
            <v>1665768099.9666488</v>
          </cell>
        </row>
        <row r="156">
          <cell r="H156">
            <v>394293348.04941988</v>
          </cell>
        </row>
        <row r="213">
          <cell r="H213" t="e">
            <v>#VALUE!</v>
          </cell>
        </row>
      </sheetData>
      <sheetData sheetId="2"/>
      <sheetData sheetId="3"/>
      <sheetData sheetId="4"/>
      <sheetData sheetId="5"/>
      <sheetData sheetId="6"/>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Peralatan"/>
      <sheetName val="DATA TAMBAHAN"/>
      <sheetName val="DISAIN RDS"/>
      <sheetName val="KOEFESIEN"/>
      <sheetName val="Rekap Biaya"/>
      <sheetName val="Kuantitas &amp; Harga"/>
      <sheetName val="Pekerjaan Utama"/>
      <sheetName val="%"/>
      <sheetName val="Informasi"/>
      <sheetName val="Peta Quarry"/>
      <sheetName val="Mobilisasi"/>
      <sheetName val="Perhitungan Mobilisasi Alat"/>
      <sheetName val="Lalu Lintas"/>
      <sheetName val="Jembatan Sementara"/>
      <sheetName val="Additional"/>
      <sheetName val="3-DIV2"/>
      <sheetName val="3-DIV3"/>
      <sheetName val="3-DIV3 (2)"/>
      <sheetName val="3-DIV3 (3)"/>
      <sheetName val="3-DIV3 (4)"/>
      <sheetName val="3-DIV4"/>
      <sheetName val="3-DIV5"/>
      <sheetName val="3-DIV5-LPAS"/>
      <sheetName val="Lean Concr"/>
      <sheetName val="Sand-Bedding"/>
      <sheetName val="3-DIV6"/>
      <sheetName val="3-DIV6 Lasbutag"/>
      <sheetName val="3-DIV7"/>
      <sheetName val="3-DIV7.1"/>
      <sheetName val="3-DIV8"/>
      <sheetName val="3-DIV9"/>
      <sheetName val="3-DIV10 LS-Rutin"/>
      <sheetName val="3-DIV10 Kuantitas"/>
      <sheetName val="3-DIV10 Analisa HSP"/>
      <sheetName val="SPESIFIKASI"/>
      <sheetName val="4-Basic Price"/>
      <sheetName val="4-formulir harga bahan"/>
      <sheetName val="4-Analisa Quarry"/>
      <sheetName val="5-Peralatan (2)"/>
      <sheetName val="6-Agregat Halus &amp; Kasar"/>
      <sheetName val="6-Agregat Kelas A"/>
      <sheetName val="6-Agregat Kelas B"/>
      <sheetName val="6-Agregat Kelas C"/>
      <sheetName val="5_Peralatan"/>
      <sheetName val="Total"/>
      <sheetName val="Alt"/>
      <sheetName val="Sheet1"/>
      <sheetName val="Input"/>
      <sheetName val="9"/>
      <sheetName val="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K"/>
      <sheetName val="LA"/>
      <sheetName val="MTa"/>
      <sheetName val="EQ"/>
      <sheetName val="MT"/>
      <sheetName val="0000000"/>
      <sheetName val="1000000"/>
      <sheetName val="MT_an"/>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_an"/>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_an"/>
    </sheetNames>
    <sheetDataSet>
      <sheetData sheetId="0"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IDLE ALAT"/>
      <sheetName val="ATB pers (2)"/>
      <sheetName val="FOTO PR"/>
      <sheetName val="Sheet3"/>
      <sheetName val="G.umum"/>
      <sheetName val="SCHE vareto"/>
      <sheetName val="ATB pers"/>
      <sheetName val="BQ diva"/>
      <sheetName val="Item7"/>
      <sheetName val="MAT BARU AC"/>
      <sheetName val="CashFlow"/>
      <sheetName val="AC +"/>
      <sheetName val="an.ATB G"/>
      <sheetName val="an.AC"/>
      <sheetName val="an.ATB L"/>
      <sheetName val="ATB +"/>
      <sheetName val="Mat"/>
      <sheetName val="Alat DC"/>
      <sheetName val="Camp"/>
      <sheetName val="Kap.Tenaga"/>
      <sheetName val="H_Satuan"/>
      <sheetName val="ISIAN"/>
      <sheetName val=""/>
      <sheetName val="HRG BHN"/>
      <sheetName val="pricing"/>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Agregat Halus &amp; Kasar"/>
      <sheetName val="FA"/>
      <sheetName val="Analisa HS"/>
      <sheetName val="ANALISA"/>
      <sheetName val="Boq"/>
      <sheetName val="bill qty"/>
      <sheetName val="meth hsl nego"/>
      <sheetName val="LO"/>
      <sheetName val="SITE-E"/>
      <sheetName val="Kr tengahDiva"/>
      <sheetName val="Isolasi Luar Dalam"/>
      <sheetName val="Isolasi Luar"/>
      <sheetName val="GASATAGG.XLS"/>
      <sheetName val="Informasi"/>
      <sheetName val="ANAL.BOW"/>
      <sheetName val="EXTERNAL WORK"/>
      <sheetName val="Break_down"/>
      <sheetName val="Equipment"/>
      <sheetName val="Subkon"/>
      <sheetName val="B - Norelec"/>
      <sheetName val="upahbahan"/>
      <sheetName val="DAPRO"/>
      <sheetName val="BL"/>
      <sheetName val="L3 An H Sat Mob"/>
      <sheetName val="rab me (by owner) "/>
      <sheetName val="BQ (by owner)"/>
      <sheetName val="rab me (fisik)"/>
      <sheetName val="Perm. Test"/>
      <sheetName val="01A- RAB"/>
      <sheetName val="Man Power"/>
      <sheetName val="BASEMENT"/>
      <sheetName val="Anls"/>
      <sheetName val="LOADDAT"/>
      <sheetName val="rekap mekanikal"/>
      <sheetName val="Analisa _ Upah"/>
      <sheetName val="Markup"/>
      <sheetName val="BAG_2"/>
      <sheetName val="Analisa &amp; Upah"/>
      <sheetName val="Pipe"/>
      <sheetName val="M_12 _2_"/>
      <sheetName val="REKAP"/>
      <sheetName val="Material"/>
      <sheetName val="Upah"/>
      <sheetName val="basic"/>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LE ALAT"/>
      <sheetName val="ATB pers (2)"/>
      <sheetName val="FOTO PR"/>
      <sheetName val="Sheet3"/>
      <sheetName val="G.umum"/>
      <sheetName val="SCHE vareto"/>
      <sheetName val="ATB pers"/>
      <sheetName val="BQ diva"/>
      <sheetName val="Item7"/>
      <sheetName val="MAT BARU AC"/>
      <sheetName val="H.Satuan"/>
      <sheetName val="CashFlow"/>
      <sheetName val="AC +"/>
      <sheetName val="an.ATB G"/>
      <sheetName val="an.AC"/>
      <sheetName val="an.ATB L"/>
      <sheetName val="ATB +"/>
      <sheetName val="Mat"/>
      <sheetName val="Alat DC"/>
      <sheetName val="Camp"/>
      <sheetName val="Kap.Tenaga"/>
      <sheetName val="H_Satuan"/>
      <sheetName val="HRG BHN"/>
      <sheetName val=""/>
      <sheetName val="Agregat Halus &amp; Kasar"/>
      <sheetName val="IDLE_ALAT"/>
      <sheetName val="ATB_pers_(2)"/>
      <sheetName val="FOTO_PR"/>
      <sheetName val="G_umum"/>
      <sheetName val="SCHE_vareto"/>
      <sheetName val="ATB_pers"/>
      <sheetName val="BQ_diva"/>
      <sheetName val="MAT_BARU_AC"/>
      <sheetName val="H_Satuan1"/>
      <sheetName val="AC_+"/>
      <sheetName val="an_ATB_G"/>
      <sheetName val="an_AC"/>
      <sheetName val="an_ATB_L"/>
      <sheetName val="ATB_+"/>
      <sheetName val="Alat_DC"/>
      <sheetName val="Kap_Tenaga"/>
      <sheetName val="DAPRO"/>
      <sheetName val="BL"/>
      <sheetName val="L3 An H Sat Mob"/>
      <sheetName val="FA"/>
      <sheetName val="Analisa HS"/>
      <sheetName val="Kr tengahDiva"/>
      <sheetName val="Man Power"/>
      <sheetName val="BAG-2"/>
      <sheetName val="LO"/>
      <sheetName val="Fill this out first___"/>
      <sheetName val="5-Peralatan"/>
      <sheetName val="Fin-Bengkel"/>
      <sheetName val="Fin-Showroom"/>
      <sheetName val="Hal_Pagar"/>
      <sheetName val="Str-Bengkel"/>
      <sheetName val="Str-Showroom"/>
      <sheetName val="Isolasi Luar Dalam"/>
      <sheetName val="Isolasi Luar"/>
      <sheetName val="BHN"/>
      <sheetName val="hardas"/>
      <sheetName val="EXTERNAL WORK"/>
      <sheetName val="01A- RAB"/>
      <sheetName val="AC-C"/>
      <sheetName val="A"/>
      <sheetName val="Fill this out first..."/>
      <sheetName val="Markup"/>
      <sheetName val="Analisa ME (2)"/>
      <sheetName val="BTL-Persiapan"/>
      <sheetName val="BTL-Bau"/>
      <sheetName val="BTL-alat"/>
      <sheetName val="BTL-Rupa"/>
      <sheetName val="escon"/>
      <sheetName val="STD Lanjutan"/>
      <sheetName val="NS Lanjutan"/>
      <sheetName val="NS GD.UTAMA"/>
      <sheetName val="GASATAGG.XLS"/>
      <sheetName val="Informasi"/>
      <sheetName val="Valve"/>
      <sheetName val="Sanitair+Drain"/>
      <sheetName val="Flange"/>
      <sheetName val="Pipa (2)"/>
      <sheetName val="SITE-E"/>
      <sheetName val="LOADDAT"/>
      <sheetName val="REKAP"/>
      <sheetName val="rekap mekanikal"/>
      <sheetName val="BASEMENT"/>
      <sheetName val="Anls"/>
      <sheetName val="BAG_2"/>
      <sheetName val="Analisa _ Upah"/>
      <sheetName val="Material"/>
      <sheetName val="Upah"/>
      <sheetName val="BOQ KSN"/>
      <sheetName val="alat,bahan,sub"/>
      <sheetName val="Break_down"/>
      <sheetName val="Equipment"/>
      <sheetName val="Subkon"/>
      <sheetName val="B - Norelec"/>
      <sheetName val="REKAP_ARSITEKTUR."/>
      <sheetName val="Sat Upah"/>
      <sheetName val="HS Alat"/>
      <sheetName val="HS Upah"/>
      <sheetName val="HS Sub-Kon"/>
      <sheetName val="Anal"/>
      <sheetName val="ANAL.BOW"/>
      <sheetName val="Daf 1"/>
      <sheetName val="Unit Rate"/>
      <sheetName val="Lamp BAP"/>
      <sheetName val="pricing"/>
      <sheetName val="ANALISA"/>
      <sheetName val="Boq"/>
      <sheetName val="bill qty"/>
      <sheetName val="meth hsl nego"/>
      <sheetName val="upahbahan"/>
      <sheetName val="rab me (by owner) "/>
      <sheetName val="BQ (by owner)"/>
      <sheetName val="rab me (fisik)"/>
      <sheetName val="Perm. Test"/>
      <sheetName val="5-Ur-ALAT"/>
      <sheetName val="4-Basic Price-Upah"/>
      <sheetName val="WT-LIST"/>
      <sheetName val="1.B"/>
      <sheetName val="ANAL. ME"/>
      <sheetName val="BW analisa cika 2005"/>
      <sheetName val="Cover"/>
      <sheetName val="L_Mechanical"/>
      <sheetName val="Data"/>
      <sheetName val="villa"/>
      <sheetName val="Div2"/>
      <sheetName val="MAP-1"/>
      <sheetName val="Fire Alarm"/>
      <sheetName val="LISTRIK"/>
      <sheetName val="F ALARM"/>
      <sheetName val="AC"/>
      <sheetName val="M&amp;E R"/>
      <sheetName val="RAB PERSIAPAN "/>
      <sheetName val="AHSP"/>
      <sheetName val="Scedule(S-Curve)"/>
      <sheetName val="G_SUMMARY"/>
      <sheetName val="ANAL_BOW"/>
      <sheetName val="Bill No 2.1 Cold Water System"/>
      <sheetName val="Civil Works"/>
      <sheetName val="analysis"/>
      <sheetName val="HARSAT"/>
      <sheetName val="Pos 4-1"/>
      <sheetName val="RAB.ADMINISTRASI PUSAT (1)"/>
      <sheetName val="bahan"/>
      <sheetName val="L-Mechanical"/>
      <sheetName val="KET"/>
      <sheetName val="Equip"/>
      <sheetName val="TELEPON"/>
      <sheetName val="PROTEKSI PETIR"/>
      <sheetName val="KABEL FEEDER"/>
      <sheetName val="PENRNGN &amp; KTK-KNTK"/>
      <sheetName val="REKAP-MEK"/>
      <sheetName val="EQ_an"/>
      <sheetName val="BoQ C4"/>
      <sheetName val="GFA-20-N"/>
      <sheetName val="RAB_HREZ"/>
      <sheetName val="ANAL_HREZ"/>
      <sheetName val="FIRE FIGHTING"/>
      <sheetName val="Master 1.0"/>
      <sheetName val="BANGUNAN PENUNJANG"/>
      <sheetName val="har-sat"/>
      <sheetName val="harga"/>
      <sheetName val="Persiapan"/>
      <sheetName val="HSD"/>
      <sheetName val="Fin_Bengkel"/>
      <sheetName val="Fin_Showroom"/>
      <sheetName val="Str_Bengkel"/>
      <sheetName val="Str_Showroom"/>
      <sheetName val="2_Plumbing"/>
      <sheetName val="3_FF"/>
      <sheetName val="Analisa &amp; Upah"/>
      <sheetName val="Pipe"/>
      <sheetName val="M_12 _2_"/>
      <sheetName val="anal_alat"/>
      <sheetName val="Material&amp;Upah"/>
      <sheetName val="Piping"/>
      <sheetName val="AHS str"/>
      <sheetName val="351BQMCN"/>
      <sheetName val="name"/>
      <sheetName val="BasicPrice"/>
      <sheetName val="BQWH3"/>
      <sheetName val="MAPDC"/>
      <sheetName val="Data Ktr Bupati Tapsel"/>
      <sheetName val="BAU"/>
      <sheetName val="BQ Stdr R-1"/>
      <sheetName val="basic"/>
      <sheetName val="DAF-2"/>
      <sheetName val="REK"/>
      <sheetName val="Panel"/>
      <sheetName val="Inst_penerangan_"/>
      <sheetName val="Plumbing"/>
      <sheetName val="Petir"/>
      <sheetName val="MATV"/>
      <sheetName val="CCTV"/>
      <sheetName val="Alarm"/>
      <sheetName val="Hydran _ springkler"/>
      <sheetName val="U_rate"/>
      <sheetName val="Art"/>
      <sheetName val="CPAoC"/>
      <sheetName val="IDLE_ALAT1"/>
      <sheetName val="ATB_pers_(2)1"/>
      <sheetName val="FOTO_PR1"/>
      <sheetName val="G_umum1"/>
      <sheetName val="SCHE_vareto1"/>
      <sheetName val="ATB_pers1"/>
      <sheetName val="BQ_diva1"/>
      <sheetName val="MAT_BARU_AC1"/>
      <sheetName val="H_Satuan2"/>
      <sheetName val="AC_+1"/>
      <sheetName val="an_ATB_G1"/>
      <sheetName val="an_AC1"/>
      <sheetName val="an_ATB_L1"/>
      <sheetName val="ATB_+1"/>
      <sheetName val="Alat_DC1"/>
      <sheetName val="Kap_Tenaga1"/>
      <sheetName val="Hsat1"/>
      <sheetName val="New MADC"/>
      <sheetName val="HB "/>
      <sheetName val="Harga Satuan"/>
      <sheetName val="sheet 2"/>
      <sheetName val="RAB ME"/>
      <sheetName val="eq_data"/>
      <sheetName val="bahan+upah"/>
      <sheetName val="AHSbj"/>
      <sheetName val="analisa_gedung"/>
      <sheetName val="Koefisien"/>
      <sheetName val="AC_C"/>
      <sheetName val="Daftar berat"/>
      <sheetName val="Telephone"/>
      <sheetName val="Rek_ELEKT"/>
      <sheetName val="Duct"/>
      <sheetName val="MON_OH"/>
      <sheetName val="AHS-E"/>
      <sheetName val="BQ-ME"/>
      <sheetName val="Rekap Prelim"/>
      <sheetName val="ALAT"/>
      <sheetName val="MAIN EQUIP AC"/>
      <sheetName val="RKP PLUMBING"/>
      <sheetName val="BQ Arsit"/>
      <sheetName val="An HarSatPek"/>
      <sheetName val="Sat Bah &amp; Up"/>
      <sheetName val="CBL"/>
      <sheetName val="I-KAMAR"/>
      <sheetName val="D &amp; W sizes"/>
      <sheetName val="coeff"/>
      <sheetName val="Cable 150kV Ref."/>
      <sheetName val="ANALISA 1"/>
      <sheetName val="4-Basic Price"/>
      <sheetName val="DPENSIUN"/>
      <sheetName val="HSD_Alat"/>
      <sheetName val="MADC"/>
      <sheetName val="bilangan"/>
      <sheetName val="D _ W sizes"/>
      <sheetName val="Bill of Qty MEP"/>
      <sheetName val="ANALIS.1"/>
      <sheetName val="DUTCH CONE"/>
      <sheetName val="EE-PROP"/>
      <sheetName val="slab"/>
      <sheetName val="Upah Bahan"/>
      <sheetName val="index"/>
      <sheetName val="hs"/>
      <sheetName val="ana_str"/>
      <sheetName val="RAW MATERIALS "/>
      <sheetName val="COST-PERSON-J.O."/>
      <sheetName val="RENTAL1"/>
      <sheetName val="BASIC-PRICE"/>
      <sheetName val="Transfer Pump"/>
      <sheetName val="EQ"/>
      <sheetName val="Dasboard"/>
      <sheetName val="H_Upah"/>
      <sheetName val="H-Upah"/>
      <sheetName val="Rate"/>
      <sheetName val="NS GD.UGD"/>
      <sheetName val="STD GD.UGD"/>
      <sheetName val="Mat.Mek"/>
      <sheetName val="Daf_ No_ _ 4_2"/>
      <sheetName val="Terbilang"/>
      <sheetName val="analis"/>
      <sheetName val="FINISHING"/>
      <sheetName val="DKH"/>
      <sheetName val="KAN. LOKAL"/>
      <sheetName val="SUMBER"/>
      <sheetName val="Upah dan bahan"/>
      <sheetName val="analisa "/>
      <sheetName val="GH Quantity"/>
      <sheetName val="Project_P"/>
      <sheetName val="Eng_Hrs"/>
      <sheetName val="BOI-me"/>
      <sheetName val="MUA"/>
      <sheetName val="BQ struktur"/>
      <sheetName val="AHS"/>
      <sheetName val="kki"/>
      <sheetName val="fin pro centers"/>
      <sheetName val="SUMMARY"/>
      <sheetName val="LATIH1"/>
      <sheetName val="Data2"/>
      <sheetName val="Peralatan"/>
      <sheetName val="R.A.B."/>
      <sheetName val="공정양식"/>
      <sheetName val="Rekap Direct Cost"/>
      <sheetName val="Urai _ Guide Post"/>
      <sheetName val="Met_Pas Batu"/>
      <sheetName val="Urai_Galian Tanah"/>
      <sheetName val="Met_ Minor"/>
      <sheetName val="FAK"/>
      <sheetName val="JADWAL"/>
      <sheetName val="2.NSB."/>
      <sheetName val="2.SB"/>
      <sheetName val="pinjen"/>
      <sheetName val="M.ITEM"/>
      <sheetName val="BHN.Ars"/>
      <sheetName val="7.NS.H"/>
      <sheetName val="Rates"/>
      <sheetName val="Terbilang sertifikat"/>
      <sheetName val="NP"/>
      <sheetName val="J"/>
      <sheetName val="HRG_BHN"/>
      <sheetName val="Agregat_Halus_&amp;_Kasar"/>
      <sheetName val="Analisa_HS"/>
      <sheetName val="Kr_tengahDiva"/>
      <sheetName val="B_-_Norelec"/>
      <sheetName val="Isolasi_Luar_Dalam"/>
      <sheetName val="Isolasi_Luar"/>
      <sheetName val="Man_Power"/>
      <sheetName val="L3_An_H_Sat_Mob"/>
      <sheetName val="Analisa ME"/>
      <sheetName val="HARGA ALAT"/>
      <sheetName val="UMUM"/>
      <sheetName val="ETAB 1"/>
      <sheetName val="BOOQ"/>
      <sheetName val="ENC.14"/>
      <sheetName val="Bill Of Quantity"/>
      <sheetName val="BGN PENUNJANG"/>
      <sheetName val="Analisa Pusaka Jaya"/>
      <sheetName val="Report detil kondisi"/>
      <sheetName val="daftar_harga"/>
      <sheetName val="REKAP TOTAL"/>
      <sheetName val="RAB"/>
      <sheetName val="Lead Schedule"/>
      <sheetName val="REKAP ARSITEKTUR"/>
      <sheetName val="anal_hs"/>
      <sheetName val="OVERHEAD"/>
      <sheetName val="rincian per proyek"/>
      <sheetName val="SDM"/>
      <sheetName val="MAP"/>
      <sheetName val="????"/>
      <sheetName val="5-ALAT(1)"/>
      <sheetName val="Rincian"/>
      <sheetName val="komponen"/>
      <sheetName val="Daftar Upah,Bhn,&amp; alat"/>
      <sheetName val="Anal Koef"/>
      <sheetName val="Rekap Biaya"/>
      <sheetName val="Estimate"/>
      <sheetName val="DAFTAR HARGA"/>
      <sheetName val="AC LOAD"/>
      <sheetName val="QSS"/>
      <sheetName val="ISIAN"/>
      <sheetName val="EMS"/>
      <sheetName val="Bill_Qua"/>
      <sheetName val="Rkp"/>
      <sheetName val="Up&amp;Bhn "/>
      <sheetName val="List of Eqp"/>
      <sheetName val="UPA"/>
      <sheetName val="bilangkas"/>
      <sheetName val="ANALISA HARGA SATUAN"/>
      <sheetName val="D.1.2_LT- 1 ~ Atap"/>
      <sheetName val="Market"/>
      <sheetName val="Bill 5 Summary"/>
      <sheetName val="M"/>
      <sheetName val="KH Bahagia"/>
      <sheetName val="HDasar"/>
      <sheetName val="AN Panel"/>
      <sheetName val="NS"/>
      <sheetName val="대비표"/>
      <sheetName val="bill_qty"/>
      <sheetName val="meth_hsl_nego"/>
      <sheetName val="AN_Panel"/>
      <sheetName val="HS_Alat"/>
      <sheetName val="HS_Upah"/>
      <sheetName val="HS_Sub-Kon"/>
      <sheetName val="ALEK"/>
      <sheetName val="Upah&amp;Bahan"/>
      <sheetName val="PDMP"/>
      <sheetName val="PCE"/>
      <sheetName val="PRODUK"/>
      <sheetName val="TOOL-ME"/>
      <sheetName val="Input monthly capex"/>
      <sheetName val="INDEKS"/>
      <sheetName val="JABATAN"/>
      <sheetName val="Sheet1"/>
      <sheetName val="SOP"/>
      <sheetName val="MASTER"/>
      <sheetName val="Mtd_Pelak"/>
      <sheetName val="own"/>
      <sheetName val="may'03"/>
      <sheetName val="PENJ.NERACA"/>
      <sheetName val="CASH FLOW"/>
      <sheetName val="[Kr tengahࡄiva.xls聝H_Satua聮"/>
      <sheetName val="IDL聅_AL聁T"/>
      <sheetName val="SCH聅_vareto"/>
      <sheetName val="[Kr te࡮gahࡄiva.xls聝MAT_BAR聕_AC"/>
      <sheetName val="[Kr tengahࡄiva࠮xls聝H_Satua聮1"/>
      <sheetName val="[Kࡲ tengahࡄiva.xls聝Kap聟Tenaga"/>
      <sheetName val="[Kࡲ te࡮gahࡄiva.xls聝Ana聬isa HS"/>
      <sheetName val="B -耠Nor聥lec"/>
      <sheetName val="Man耠Pow聥r"/>
      <sheetName val="[Kࡲ tengahࡄiva.xls聝5-P聥ralatan"/>
      <sheetName val="[Kࡲ te࡮gahࡄiva࠮xls聝Inf聯rmasi"/>
      <sheetName val="BTL耭ala聴"/>
      <sheetName val="BTL-Rup聡"/>
      <sheetName val="[Kr te࡮gahࡄiva.xls聝upahbahan"/>
      <sheetName val="[Kr tengahࡄiva࠮xls聝01A- RA聂"/>
      <sheetName val="BASEMEN联"/>
      <sheetName val="[Kr tengahࡄiva࠮xls聝NS GD.U联AMA"/>
      <sheetName val="[Kr tengahࡄiva.xls聝Str耭Bengkel"/>
      <sheetName val="[Kࡲ te࡮gahࡄiva࠮xls聝ANA职.BOW"/>
      <sheetName val="M_12 _2聟"/>
      <sheetName val="Mat聥ria聬"/>
      <sheetName val="[Kࡲ tengahࡄiva.xls聝G_SUMMARY"/>
      <sheetName val="GFA耭20-聎"/>
      <sheetName val="RAB聟HRE聚"/>
      <sheetName val="[Kr tengahDiva.xls聝ANAL_HREZ"/>
      <sheetName val="ANAL. M聅"/>
      <sheetName val="[Kr tengahDiva.xls聝analysis"/>
      <sheetName val="anal_al聡t"/>
      <sheetName val="struktur"/>
      <sheetName val="B _ Norelec"/>
      <sheetName val="Site Expenses"/>
      <sheetName val="Cover Daf-2"/>
      <sheetName val="소업1교"/>
      <sheetName val="#REF"/>
      <sheetName val="PRICE-COMP"/>
      <sheetName val="UshDeb00"/>
      <sheetName val="An_Basic"/>
      <sheetName val="UPH,BHN,ALT"/>
      <sheetName val="BoQA"/>
      <sheetName val="REF.ONLY"/>
      <sheetName val="database-emp"/>
      <sheetName val="BQ"/>
      <sheetName val="SELISIH HARGA"/>
      <sheetName val="PB_B_"/>
      <sheetName val="Analisa 2"/>
      <sheetName val="AKUN"/>
      <sheetName val="H. Dasar"/>
      <sheetName val="Sat Alat"/>
      <sheetName val="Bq Ars"/>
      <sheetName val="KONTRAK INDUK BULANAN"/>
      <sheetName val="struktur tdk dipakai"/>
      <sheetName val="ELEMEN"/>
      <sheetName val="Kode"/>
      <sheetName val="Currency Rate"/>
      <sheetName val="T. Cs Log P III"/>
      <sheetName val="REKAP ME"/>
      <sheetName val="2. MVAC R1"/>
      <sheetName val="3.3b"/>
      <sheetName val="Appendix 2(SatDas)"/>
      <sheetName val="KEBALAT"/>
      <sheetName val="FINAL"/>
      <sheetName val="CRUSER"/>
      <sheetName val="ANALISA-HST"/>
      <sheetName val="T-3.4 Cost of Equipment"/>
      <sheetName val="HARDAS-ALAT"/>
      <sheetName val="HARDAS-MAT"/>
      <sheetName val="dasar"/>
      <sheetName val="An H.Sat Pek.Ut"/>
      <sheetName val="list"/>
      <sheetName val="Harga Sat Das"/>
      <sheetName val="T-3.2 UP Labour"/>
      <sheetName val="T-3.3 UP Material"/>
      <sheetName val="pivot2"/>
      <sheetName val="pivot1"/>
      <sheetName val="kuantts"/>
      <sheetName val="Bill 4 Summary"/>
      <sheetName val="[Kr tengah?iva.xls?H_Satua?"/>
      <sheetName val="IDL?_AL?T"/>
      <sheetName val="SCH?_vareto"/>
      <sheetName val="[Kr te?gah?iva.xls?MAT_BAR?_AC"/>
      <sheetName val="[Kr tengah?iva?xls?H_Satua?1"/>
      <sheetName val="[K? tengah?iva.xls?Kap?Tenaga"/>
      <sheetName val="[K? te?gah?iva.xls?Ana?isa HS"/>
      <sheetName val="B -?Nor?lec"/>
      <sheetName val="Man?Pow?r"/>
      <sheetName val="[K? tengah?iva.xls?5-P?ralatan"/>
      <sheetName val="[K? te?gah?iva?xls?Inf?rmasi"/>
      <sheetName val="BTL?ala?"/>
      <sheetName val="BTL-Rup?"/>
      <sheetName val="[Kr te?gah?iva.xls?upahbahan"/>
      <sheetName val="[Kr tengah?iva?xls?01A- RA?"/>
      <sheetName val="BASEMEN?"/>
      <sheetName val="[Kr tengah?iva?xls?NS GD.U?AMA"/>
      <sheetName val="[Kr tengah?iva.xls?Str?Bengkel"/>
      <sheetName val="[K? te?gah?iva?xls?ANA?.BOW"/>
      <sheetName val="M_12 _2?"/>
      <sheetName val="Mat?ria?"/>
      <sheetName val="[K? tengah?iva.xls?G_SUMMARY"/>
      <sheetName val="GFA?20-?"/>
      <sheetName val="RAB?HRE?"/>
      <sheetName val="[Kr tengahDiva.xls?ANAL_HREZ"/>
      <sheetName val="ANAL. M?"/>
      <sheetName val="[Kr tengahDiva.xls?analysis"/>
      <sheetName val="anal_al?t"/>
      <sheetName val="faktor"/>
      <sheetName val="rab_me_(by_owner)_"/>
      <sheetName val="BQ_(by_owner)"/>
      <sheetName val="rab_me_(fisik)"/>
      <sheetName val="Daftar_berat"/>
      <sheetName val="Fill_this_out_first___"/>
      <sheetName val="rekap_mekanikal"/>
      <sheetName val="Analisa___Upah"/>
      <sheetName val="Analisa_&amp;_Upah"/>
      <sheetName val="GASATAGG_XLS"/>
      <sheetName val="EXTERNAL_WORK"/>
      <sheetName val="ANAL_BOW1"/>
      <sheetName val="M_12__2_"/>
      <sheetName val="Bill_No_2_1_Cold_Water_System"/>
      <sheetName val="Civil_Works"/>
      <sheetName val="D___W_sizes"/>
      <sheetName val="FIRE_FIGHTING"/>
      <sheetName val="Analisa_ME_(2)"/>
      <sheetName val="Fire_Alarm"/>
      <sheetName val="F_ALARM"/>
      <sheetName val="Bill_of_Qty_MEP"/>
      <sheetName val="01A-_RAB"/>
      <sheetName val="Fill_this_out_first___1"/>
      <sheetName val="1_B"/>
      <sheetName val="NS_GD_UTAMA"/>
      <sheetName val="BoQ_C4"/>
      <sheetName val="STD_Lanjutan"/>
      <sheetName val="NS_Lanjutan"/>
      <sheetName val="Sat_Upah"/>
      <sheetName val="REKAP_ARSITEKTUR_"/>
      <sheetName val="BOQ_KSN"/>
      <sheetName val="RAB_ADMINISTRASI_PUSAT_(1)"/>
      <sheetName val="ANAL__ME"/>
      <sheetName val="BW_analisa_cika_2005"/>
      <sheetName val="M&amp;E_R"/>
      <sheetName val="RAB_PERSIAPAN_"/>
      <sheetName val="Rekap_Prelim"/>
      <sheetName val="Pos_4-1"/>
      <sheetName val="PROTEKSI_PETIR"/>
      <sheetName val="KABEL_FEEDER"/>
      <sheetName val="PENRNGN_&amp;_KTK-KNTK"/>
      <sheetName val="Master_1_0"/>
      <sheetName val="BANGUNAN_PENUNJANG"/>
      <sheetName val="Mat_Mek"/>
      <sheetName val="D_&amp;_W_sizes"/>
      <sheetName val="Cable_150kV_Ref_"/>
      <sheetName val="MAIN_EQUIP_AC"/>
      <sheetName val="ANALIS_1"/>
      <sheetName val="DUTCH_CONE"/>
      <sheetName val="Data-Masukan"/>
      <sheetName val="Cash Flow bulanan"/>
      <sheetName val="Investment Valuation"/>
      <sheetName val="BasPri"/>
      <sheetName val="Bulanan"/>
      <sheetName val="Trafo"/>
      <sheetName val="Elekt"/>
      <sheetName val="PConsCS"/>
      <sheetName val="dia-in"/>
      <sheetName val="SEX"/>
      <sheetName val="Sec I ML"/>
      <sheetName val="Progress"/>
      <sheetName val="PC"/>
      <sheetName val="CH"/>
      <sheetName val="SAT-DAS"/>
      <sheetName val="AnalisaKantor"/>
      <sheetName val="Profil"/>
      <sheetName val="GFA 22"/>
      <sheetName val="CC-20-N"/>
      <sheetName val="____"/>
      <sheetName val="Dashboard"/>
      <sheetName val="alm"/>
      <sheetName val="MEP"/>
      <sheetName val="D_S_UPAH"/>
      <sheetName val="ME Apt2"/>
      <sheetName val="Rate Analysis"/>
      <sheetName val="_Kr tengahࡄiva.xls聝H_Satua聮"/>
      <sheetName val="_Kr te࡮gahࡄiva.xls聝MAT_BAR聕_AC"/>
      <sheetName val="_Kr tengahࡄiva࠮xls聝H_Satua聮1"/>
      <sheetName val="_Kࡲ tengahࡄiva.xls聝Kap聟Tenaga"/>
      <sheetName val="_Kࡲ te࡮gahࡄiva.xls聝Ana聬isa HS"/>
      <sheetName val="_Kࡲ tengahࡄiva.xls聝5-P聥ralatan"/>
      <sheetName val="_Kࡲ te࡮gahࡄiva࠮xls聝Inf聯rmasi"/>
      <sheetName val="_Kr te࡮gahࡄiva.xls聝upahbahan"/>
      <sheetName val="_Kr tengahࡄiva࠮xls聝01A- RA聂"/>
      <sheetName val="_Kr tengahࡄiva࠮xls聝NS GD.U联AMA"/>
      <sheetName val="_Kr tengahࡄiva.xls聝Str耭Bengkel"/>
      <sheetName val="_Kࡲ te࡮gahࡄiva࠮xls聝ANA职.BOW"/>
      <sheetName val="_Kࡲ tengahࡄiva.xls聝G_SUMMARY"/>
      <sheetName val="_Kr tengahDiva.xls聝ANAL_HREZ"/>
      <sheetName val="_Kr tengahDiva.xls聝analysis"/>
      <sheetName val="Analisa Harga"/>
      <sheetName val="집계표(OPTION)"/>
      <sheetName val="Sheet2"/>
      <sheetName val="Harsat Bahan"/>
      <sheetName val="Pengujian"/>
      <sheetName val="Mobilisasi"/>
      <sheetName val="SUM"/>
      <sheetName val="List Plant"/>
      <sheetName val="SAP"/>
      <sheetName val="analisa stroke"/>
      <sheetName val="keb-BHN"/>
      <sheetName val="U&amp;B"/>
      <sheetName val="Uph&amp;bhn"/>
      <sheetName val="QUARRY"/>
      <sheetName val="RAB_STR"/>
      <sheetName val="Hrg_Bahan"/>
      <sheetName val="Mat.Elk"/>
      <sheetName val="AHS Isolasi"/>
      <sheetName val="Ref"/>
      <sheetName val="OHD"/>
      <sheetName val="Data Sei Belutu"/>
      <sheetName val="610.6"/>
      <sheetName val="610.5"/>
      <sheetName val="Data Sinabung"/>
      <sheetName val="Kuantitas"/>
      <sheetName val="Sat~Bahu"/>
      <sheetName val="Summary Sheets"/>
      <sheetName val="ANAL TEKNIK"/>
      <sheetName val="Monitor"/>
      <sheetName val="bhn FINAL"/>
      <sheetName val="bidang"/>
      <sheetName val="DIV1"/>
      <sheetName val="Har-sat-dasr"/>
      <sheetName val="TE TS FA LAN MATV"/>
      <sheetName val="Data Pendukung"/>
      <sheetName val="Analisa-Harga"/>
      <sheetName val="Rekapitulasi"/>
      <sheetName val="chemcal"/>
      <sheetName val="Speck ARSITEK"/>
      <sheetName val="Stden center"/>
      <sheetName val="IDLE_ALAT2"/>
      <sheetName val="ATB_pers_(2)2"/>
      <sheetName val="FOTO_PR2"/>
      <sheetName val="G_umum2"/>
      <sheetName val="SCHE_vareto2"/>
      <sheetName val="ATB_pers2"/>
      <sheetName val="BQ_diva2"/>
      <sheetName val="MAT_BARU_AC2"/>
      <sheetName val="H_Satuan3"/>
      <sheetName val="AC_+2"/>
      <sheetName val="an_ATB_G2"/>
      <sheetName val="an_AC2"/>
      <sheetName val="an_ATB_L2"/>
      <sheetName val="ATB_+2"/>
      <sheetName val="Alat_DC2"/>
      <sheetName val="Kap_Tenaga2"/>
      <sheetName val="HRG_BHN1"/>
      <sheetName val="Agregat_Halus_&amp;_Kasar1"/>
      <sheetName val="Analisa_HS1"/>
      <sheetName val="L3_An_H_Sat_Mob1"/>
      <sheetName val="Kr_tengahDiva1"/>
      <sheetName val="Isolasi_Luar_Dalam1"/>
      <sheetName val="Isolasi_Luar1"/>
      <sheetName val="B_-_Norelec1"/>
      <sheetName val="Man_Power1"/>
      <sheetName val="Perm__Test"/>
      <sheetName val="KAN__LOKAL"/>
      <sheetName val="HB_"/>
      <sheetName val="Unit_Rate"/>
      <sheetName val="BQ_Stdr_R-1"/>
      <sheetName val="Transfer_Pump"/>
      <sheetName val="GH_Quantity"/>
      <sheetName val="Harga_Satuan"/>
      <sheetName val="RAW_MATERIALS_"/>
      <sheetName val="COST-PERSON-J_O_"/>
      <sheetName val="Upah_dan_bahan"/>
      <sheetName val="analisa_"/>
      <sheetName val="NS_GD_UGD"/>
      <sheetName val="STD_GD_UGD"/>
      <sheetName val="HARGA_ALAT"/>
      <sheetName val="ETAB_1"/>
      <sheetName val="sheet_2"/>
      <sheetName val="RAB_ME"/>
      <sheetName val="Pipa_(2)"/>
      <sheetName val="Lamp_BAP"/>
      <sheetName val="Analisa_ME"/>
      <sheetName val="Upah_Bahan"/>
      <sheetName val="Rekap_Direct_Cost"/>
      <sheetName val="Urai___Guide_Post"/>
      <sheetName val="Met_Pas_Batu"/>
      <sheetName val="Urai_Galian_Tanah"/>
      <sheetName val="Met__Minor"/>
      <sheetName val="AHS_str"/>
      <sheetName val="An_HarSatPek"/>
      <sheetName val="RKP_PLUMBING"/>
      <sheetName val="ANALISA_1"/>
      <sheetName val="4-Basic_Price"/>
      <sheetName val="T-3_4_Cost_of_Equipment"/>
      <sheetName val="Daf_1"/>
      <sheetName val="Data_Ktr_Bupati_Tapsel"/>
      <sheetName val="New_MADC"/>
      <sheetName val="Analisa_Pusaka_Jaya"/>
      <sheetName val="R_A_B_"/>
      <sheetName val="BQ_Arsit"/>
      <sheetName val="Sat_Bah_&amp;_Up"/>
      <sheetName val="Daf__No____4_2"/>
      <sheetName val="fin_pro_centers"/>
      <sheetName val="Lead_Schedule"/>
      <sheetName val="REKAP_ARSITEKTUR"/>
      <sheetName val="rincian_per_proyek"/>
      <sheetName val="BQ_struktur"/>
      <sheetName val="An_H_Sat_Pek_Ut"/>
      <sheetName val="Harga_Sat_Das"/>
      <sheetName val="Analisa_2"/>
      <sheetName val="T-3_2_UP_Labour"/>
      <sheetName val="T-3_3_UP_Material"/>
      <sheetName val="Hydran___springkler"/>
      <sheetName val="Report_detil_kondisi"/>
      <sheetName val="Daftar_Upah,Bhn,&amp;_alat"/>
      <sheetName val="Anal_Koef"/>
      <sheetName val="Rekap_Biaya"/>
      <sheetName val="ANALISA_HARGA_SATUAN"/>
      <sheetName val="REKAP_TOTAL"/>
      <sheetName val="2_NSB_"/>
      <sheetName val="2_SB"/>
      <sheetName val="M_ITEM"/>
      <sheetName val="BHN_Ars"/>
      <sheetName val="7_NS_H"/>
      <sheetName val="D_1_2_LT-_1_~_Atap"/>
      <sheetName val="Input_monthly_capex"/>
      <sheetName val="Bill_5_Summary"/>
      <sheetName val="DHSD"/>
      <sheetName val="S-Curve-print"/>
      <sheetName val="PAGE 1 "/>
      <sheetName val="dtxl"/>
      <sheetName val="Ｎｏ.13"/>
      <sheetName val="Main"/>
      <sheetName val="Ammonia"/>
      <sheetName val="II.MAIN-LOB"/>
      <sheetName val="Page"/>
      <sheetName val="Pengalaman Per"/>
      <sheetName val="Price list"/>
      <sheetName val="Quantity"/>
      <sheetName val="DAF-1"/>
      <sheetName val="6-AGREGAT"/>
      <sheetName val="Sumber Daya"/>
      <sheetName val="Hargasatuan"/>
      <sheetName val="DivVII"/>
      <sheetName val="GAJI"/>
      <sheetName val="daftar analisa"/>
      <sheetName val="PO-2"/>
      <sheetName val="Analisa HSP"/>
      <sheetName val="Galian 1"/>
      <sheetName val="AnProd"/>
      <sheetName val="TA"/>
      <sheetName val="Rencana _2_"/>
      <sheetName val="MobAlt"/>
      <sheetName val="DESBT"/>
      <sheetName val="STR"/>
      <sheetName val="HARGA MATERIAL"/>
      <sheetName val="Blk B1"/>
      <sheetName val="PileCap"/>
      <sheetName val="_Kr tengah_iva.xls_H_Satua_"/>
      <sheetName val="IDL__AL_T"/>
      <sheetName val="SCH__vareto"/>
      <sheetName val="_Kr te_gah_iva.xls_MAT_BAR__AC"/>
      <sheetName val="_Kr tengah_iva_xls_H_Satua_1"/>
      <sheetName val="_K_ tengah_iva.xls_Kap_Tenaga"/>
      <sheetName val="_K_ te_gah_iva.xls_Ana_isa HS"/>
      <sheetName val="B -_Nor_lec"/>
      <sheetName val="Man_Pow_r"/>
      <sheetName val="_K_ tengah_iva.xls_5-P_ralatan"/>
      <sheetName val="_K_ te_gah_iva_xls_Inf_rmasi"/>
      <sheetName val="BTL_ala_"/>
      <sheetName val="BTL-Rup_"/>
      <sheetName val="_Kr te_gah_iva.xls_upahbahan"/>
      <sheetName val="_Kr tengah_iva_xls_01A- RA_"/>
      <sheetName val="BASEMEN_"/>
      <sheetName val="_Kr tengah_iva_xls_NS GD.U_AMA"/>
      <sheetName val="_Kr tengah_iva.xls_Str_Bengkel"/>
      <sheetName val="_K_ te_gah_iva_xls_ANA_.BOW"/>
      <sheetName val="Mat_ria_"/>
      <sheetName val="_K_ tengah_iva.xls_G_SUMMARY"/>
      <sheetName val="GFA_20-_"/>
      <sheetName val="RAB_HRE_"/>
      <sheetName val="_Kr tengahDiva.xls_ANAL_HREZ"/>
      <sheetName val="ANAL. M_"/>
      <sheetName val="_Kr tengahDiva.xls_analysis"/>
      <sheetName val="anal_al_t"/>
      <sheetName val="Unit Cost"/>
      <sheetName val="3.Mob"/>
      <sheetName val="PROD"/>
      <sheetName val="Hrg_elemen"/>
      <sheetName val="Master Edit"/>
      <sheetName val="Hst_mat"/>
      <sheetName val="ANPRO"/>
      <sheetName val="L_O&amp;O"/>
      <sheetName val="gvl"/>
      <sheetName val="Du_lieu"/>
      <sheetName val="Rkp Total"/>
      <sheetName val="RUMUS"/>
      <sheetName val="Koef"/>
      <sheetName val="PRODALAT"/>
      <sheetName val="Daf.Biaya sewa alat"/>
      <sheetName val="rekap-ans"/>
      <sheetName val="Supl.X"/>
      <sheetName val="DU&amp;B"/>
      <sheetName val="HSLAIN-LAIN"/>
      <sheetName val="An. HS"/>
      <sheetName val="K210"/>
      <sheetName val="DAF.ALAT"/>
      <sheetName val="ANALISAGATE"/>
      <sheetName val="TOTAL Agustus"/>
      <sheetName val="ANALISA PEK.UMUM"/>
      <sheetName val="RAP"/>
      <sheetName val="BIIL ASLI"/>
      <sheetName val="Q'ty per m"/>
      <sheetName val="General"/>
      <sheetName val="Saluran"/>
      <sheetName val="mek_REKAP"/>
      <sheetName val="UPAH BAHAN ARST"/>
      <sheetName val="ELEC STIS"/>
      <sheetName val="GASATAGG_XLS1"/>
      <sheetName val="EXTERNAL_WORK1"/>
      <sheetName val="rab_me_(by_owner)_1"/>
      <sheetName val="BQ_(by_owner)1"/>
      <sheetName val="rab_me_(fisik)1"/>
      <sheetName val="bill_qty1"/>
      <sheetName val="meth_hsl_nego1"/>
      <sheetName val="HS_Alat1"/>
      <sheetName val="HS_Upah1"/>
      <sheetName val="HS_Sub-Kon1"/>
      <sheetName val="Up&amp;Bhn_"/>
      <sheetName val="C_2_8"/>
      <sheetName val="C_2_12"/>
      <sheetName val="C_2_5"/>
      <sheetName val="C_2_15"/>
      <sheetName val="BANG TONG HOP (2)"/>
      <sheetName val="SATDAS"/>
      <sheetName val="01A-_RAB1"/>
      <sheetName val="REKAP_ARSITEKTUR_1"/>
      <sheetName val="RAB_ADMINISTRASI_PUSAT_(1)1"/>
      <sheetName val="rekap_mekanikal1"/>
      <sheetName val="PROTEKSI_PETIR1"/>
      <sheetName val="KABEL_FEEDER1"/>
      <sheetName val="PENRNGN_&amp;_KTK-KNTK1"/>
      <sheetName val="Bill_No_2_1_Cold_Water_System1"/>
      <sheetName val="Civil_Works1"/>
      <sheetName val="NS_GD_UTAMA1"/>
      <sheetName val="BANGUNAN_PENUNJANG1"/>
      <sheetName val="M&amp;E_R1"/>
      <sheetName val="RAB_PERSIAPAN_1"/>
      <sheetName val="FIRE_FIGHTING1"/>
      <sheetName val="Master_1_01"/>
      <sheetName val="Fill_this_out_first___2"/>
      <sheetName val="Fill_this_out_first___3"/>
      <sheetName val="BOQ_KSN1"/>
      <sheetName val="BoQ_C41"/>
      <sheetName val="F_ALARM1"/>
      <sheetName val="STD_Lanjutan1"/>
      <sheetName val="NS_Lanjutan1"/>
      <sheetName val="ANAL_BOW2"/>
      <sheetName val="1_B1"/>
      <sheetName val="ANAL__ME1"/>
      <sheetName val="BW_analisa_cika_20051"/>
      <sheetName val="Analisa___Upah1"/>
      <sheetName val="Sat_Upah1"/>
      <sheetName val="Analisa_ME_(2)1"/>
      <sheetName val="Analisa_&amp;_Upah1"/>
      <sheetName val="M_12__2_1"/>
      <sheetName val="Daftar_berat1"/>
      <sheetName val="Fire_Alarm1"/>
      <sheetName val="D_&amp;_W_sizes1"/>
      <sheetName val="Cable_150kV_Ref_1"/>
      <sheetName val="MAIN_EQUIP_AC1"/>
      <sheetName val="Rekap_Prelim1"/>
      <sheetName val="DUTCH_CONE1"/>
      <sheetName val="Pos_4-11"/>
      <sheetName val="D___W_sizes1"/>
      <sheetName val="Bill_of_Qty_MEP1"/>
      <sheetName val="Mat_Mek1"/>
      <sheetName val="ANALIS_11"/>
      <sheetName val="Terbilang_sertifikat"/>
      <sheetName val="AC_LOAD"/>
      <sheetName val="ENC_14"/>
      <sheetName val="Bill_Of_Quantity"/>
      <sheetName val="BGN_PENUNJANG"/>
      <sheetName val="KH_Bahagia"/>
      <sheetName val="AN_Panel1"/>
      <sheetName val="KONTRAK_INDUK_BULANAN"/>
      <sheetName val="Bq_Ars"/>
      <sheetName val="H__Dasar"/>
      <sheetName val="Sat_Alat"/>
      <sheetName val="Bill_4_Summary"/>
      <sheetName val="GFA_22"/>
      <sheetName val="PENJ_NERACA"/>
      <sheetName val="CASH_FLOW"/>
      <sheetName val="List_of_Eqp"/>
      <sheetName val="REKAP_ME"/>
      <sheetName val="SELISIH_HARGA"/>
      <sheetName val="struktur_tdk_dipakai"/>
      <sheetName val="B___Norelec"/>
      <sheetName val="Site_Expenses"/>
      <sheetName val="2__MVAC_R1"/>
      <sheetName val="Cover_Daf-2"/>
      <sheetName val="[Kr_tengahࡄiva_xls聝H_Satua聮"/>
      <sheetName val="[Kr_te࡮gahࡄiva_xls聝MAT_BAR聕_AC"/>
      <sheetName val="[Kr_tengahࡄiva࠮xls聝H_Satua聮1"/>
      <sheetName val="[Kࡲ_tengahࡄiva_xls聝Kap聟Tenaga"/>
      <sheetName val="[Kࡲ_te࡮gahࡄiva_xls聝Ana聬isa_HS"/>
      <sheetName val="B_-耠Nor聥lec"/>
      <sheetName val="[Kࡲ_tengahࡄiva_xls聝5-P聥ralatan"/>
      <sheetName val="[Kࡲ_te࡮gahࡄiva࠮xls聝Inf聯rmasi"/>
      <sheetName val="[Kr_te࡮gahࡄiva_xls聝upahbahan"/>
      <sheetName val="[Kr_tengahࡄiva࠮xls聝01A-_RA聂"/>
      <sheetName val="[Kr_tengahࡄiva࠮xls聝NS_GD_U联AMA"/>
      <sheetName val="[Kr_tengahࡄiva_xls聝Str耭Bengkel"/>
      <sheetName val="[Kࡲ_te࡮gahࡄiva࠮xls聝ANA职_BOW"/>
      <sheetName val="M_12__2聟"/>
      <sheetName val="[Kࡲ_tengahࡄiva_xls聝G_SUMMARY"/>
      <sheetName val="[Kr_tengahDiva_xls聝ANAL_HREZ"/>
      <sheetName val="ANAL__M聅"/>
      <sheetName val="[Kr_tengahDiva_xls聝analysis"/>
      <sheetName val="3_3b"/>
      <sheetName val="Sec_I_ML"/>
      <sheetName val="Cash_Flow_bulanan"/>
      <sheetName val="[Kr_tengah?iva_xls?H_Satua?"/>
      <sheetName val="[Kr_te?gah?iva_xls?MAT_BAR?_AC"/>
      <sheetName val="[Kr_tengah?iva?xls?H_Satua?1"/>
      <sheetName val="[K?_tengah?iva_xls?Kap?Tenaga"/>
      <sheetName val="[K?_te?gah?iva_xls?Ana?isa_HS"/>
      <sheetName val="B_-?Nor?lec"/>
      <sheetName val="[K?_tengah?iva_xls?5-P?ralatan"/>
      <sheetName val="[K?_te?gah?iva?xls?Inf?rmasi"/>
      <sheetName val="[Kr_te?gah?iva_xls?upahbahan"/>
      <sheetName val="[Kr_tengah?iva?xls?01A-_RA?"/>
      <sheetName val="[Kr_tengah?iva?xls?NS_GD_U?AMA"/>
      <sheetName val="[Kr_tengah?iva_xls?Str?Bengkel"/>
      <sheetName val="[K?_te?gah?iva?xls?ANA?_BOW"/>
      <sheetName val="M_12__2?"/>
      <sheetName val="[K?_tengah?iva_xls?G_SUMMARY"/>
      <sheetName val="[Kr_tengahDiva_xls?ANAL_HREZ"/>
      <sheetName val="ANAL__M?"/>
      <sheetName val="[Kr_tengahDiva_xls?analysis"/>
      <sheetName val="Summary_Sheets"/>
      <sheetName val="T__Cs_Log_P_III"/>
      <sheetName val="REF_ONLY"/>
      <sheetName val="Mat_Elk"/>
      <sheetName val="AHS_Isolasi"/>
      <sheetName val="Data_Sei_Belutu"/>
      <sheetName val="610_6"/>
      <sheetName val="610_5"/>
      <sheetName val="Data_Sinabung"/>
      <sheetName val="List_Plant"/>
      <sheetName val="3_Mob"/>
      <sheetName val="Price_list"/>
      <sheetName val="ANAL_TEKNIK"/>
      <sheetName val="bhn_FINAL"/>
      <sheetName val="TE_TS_FA_LAN_MATV"/>
      <sheetName val="_Kr_tengahࡄiva_xls聝H_Satua聮"/>
      <sheetName val="_Kr_te࡮gahࡄiva_xls聝MAT_BAR聕_AC"/>
      <sheetName val="_Kr_tengahࡄiva࠮xls聝H_Satua聮1"/>
      <sheetName val="_Kࡲ_tengahࡄiva_xls聝Kap聟Tenaga"/>
      <sheetName val="_Kࡲ_te࡮gahࡄiva_xls聝Ana聬isa_HS"/>
      <sheetName val="_Kࡲ_tengahࡄiva_xls聝5-P聥ralatan"/>
      <sheetName val="_Kࡲ_te࡮gahࡄiva࠮xls聝Inf聯rmasi"/>
      <sheetName val="_Kr_te࡮gahࡄiva_xls聝upahbahan"/>
      <sheetName val="_Kr_tengahࡄiva࠮xls聝01A-_RA聂"/>
      <sheetName val="_Kr_tengahࡄiva࠮xls聝NS_GD_U联AMA"/>
      <sheetName val="_Kr_tengahࡄiva_xls聝Str耭Bengkel"/>
      <sheetName val="_Kࡲ_te࡮gahࡄiva࠮xls聝ANA职_BOW"/>
      <sheetName val="_Kࡲ_tengahࡄiva_xls聝G_SUMMARY"/>
      <sheetName val="_Kr_tengahDiva_xls聝ANAL_HREZ"/>
      <sheetName val="_Kr_tengahDiva_xls聝analysis"/>
      <sheetName val="PAGE_1_"/>
      <sheetName val="ME_Apt2"/>
      <sheetName val="Rate_Analysis"/>
      <sheetName val="HARGA_MATERIAL"/>
      <sheetName val="Blk_B1"/>
      <sheetName val="IDLE_ALAT3"/>
      <sheetName val="ATB_pers_(2)3"/>
      <sheetName val="FOTO_PR3"/>
      <sheetName val="G_umum3"/>
      <sheetName val="SCHE_vareto3"/>
      <sheetName val="ATB_pers3"/>
      <sheetName val="BQ_diva3"/>
      <sheetName val="MAT_BARU_AC3"/>
      <sheetName val="H_Satuan4"/>
      <sheetName val="AC_+3"/>
      <sheetName val="an_ATB_G3"/>
      <sheetName val="an_AC3"/>
      <sheetName val="an_ATB_L3"/>
      <sheetName val="ATB_+3"/>
      <sheetName val="Alat_DC3"/>
      <sheetName val="Kap_Tenaga3"/>
      <sheetName val="HRG_BHN2"/>
      <sheetName val="Agregat_Halus_&amp;_Kasar2"/>
      <sheetName val="B_-_Norelec2"/>
      <sheetName val="01A-_RAB2"/>
      <sheetName val="Analisa_HS2"/>
      <sheetName val="Kr_tengahDiva2"/>
      <sheetName val="Isolasi_Luar_Dalam2"/>
      <sheetName val="Isolasi_Luar2"/>
      <sheetName val="REKAP_ARSITEKTUR_2"/>
      <sheetName val="RAB_ADMINISTRASI_PUSAT_(1)2"/>
      <sheetName val="Man_Power2"/>
      <sheetName val="L3_An_H_Sat_Mob2"/>
      <sheetName val="RKP_PLUMBING1"/>
      <sheetName val="HB_1"/>
      <sheetName val="rekap_mekanikal2"/>
      <sheetName val="PROTEKSI_PETIR2"/>
      <sheetName val="KABEL_FEEDER2"/>
      <sheetName val="PENRNGN_&amp;_KTK-KNTK2"/>
      <sheetName val="Bill_No_2_1_Cold_Water_System2"/>
      <sheetName val="Civil_Works2"/>
      <sheetName val="GASATAGG_XLS2"/>
      <sheetName val="rab_me_(by_owner)_2"/>
      <sheetName val="BQ_(by_owner)2"/>
      <sheetName val="NS_GD_UTAMA2"/>
      <sheetName val="BANGUNAN_PENUNJANG2"/>
      <sheetName val="M&amp;E_R2"/>
      <sheetName val="RAB_PERSIAPAN_2"/>
      <sheetName val="FIRE_FIGHTING2"/>
      <sheetName val="Master_1_02"/>
      <sheetName val="EXTERNAL_WORK2"/>
      <sheetName val="Fill_this_out_first___4"/>
      <sheetName val="Fill_this_out_first___5"/>
      <sheetName val="BOQ_KSN2"/>
      <sheetName val="BoQ_C42"/>
      <sheetName val="F_ALARM2"/>
      <sheetName val="STD_Lanjutan2"/>
      <sheetName val="NS_Lanjutan2"/>
      <sheetName val="ANAL_BOW3"/>
      <sheetName val="rab_me_(fisik)2"/>
      <sheetName val="1_B2"/>
      <sheetName val="ANAL__ME2"/>
      <sheetName val="BW_analisa_cika_20052"/>
      <sheetName val="Analisa___Upah2"/>
      <sheetName val="Sat_Upah2"/>
      <sheetName val="HS_Alat2"/>
      <sheetName val="HS_Upah2"/>
      <sheetName val="HS_Sub-Kon2"/>
      <sheetName val="Analisa_ME_(2)2"/>
      <sheetName val="sheet_21"/>
      <sheetName val="RAB_ME1"/>
      <sheetName val="Harga_Satuan1"/>
      <sheetName val="fin_pro_centers1"/>
      <sheetName val="bill_qty2"/>
      <sheetName val="meth_hsl_nego2"/>
      <sheetName val="ANALISA_11"/>
      <sheetName val="4-Basic_Price1"/>
      <sheetName val="R_A_B_1"/>
      <sheetName val="Analisa_&amp;_Upah2"/>
      <sheetName val="M_12__2_2"/>
      <sheetName val="Daftar_berat2"/>
      <sheetName val="Fire_Alarm2"/>
      <sheetName val="D_&amp;_W_sizes2"/>
      <sheetName val="Cable_150kV_Ref_2"/>
      <sheetName val="MAIN_EQUIP_AC2"/>
      <sheetName val="Rekap_Prelim2"/>
      <sheetName val="An_HarSatPek1"/>
      <sheetName val="Unit_Rate1"/>
      <sheetName val="BQ_Stdr_R-11"/>
      <sheetName val="Pipa_(2)1"/>
      <sheetName val="Lamp_BAP1"/>
      <sheetName val="DUTCH_CONE2"/>
      <sheetName val="Rekap_Direct_Cost1"/>
      <sheetName val="Urai___Guide_Post1"/>
      <sheetName val="Met_Pas_Batu1"/>
      <sheetName val="Urai_Galian_Tanah1"/>
      <sheetName val="Met__Minor1"/>
      <sheetName val="Pos_4-12"/>
      <sheetName val="Lead_Schedule1"/>
      <sheetName val="NS_GD_UGD1"/>
      <sheetName val="STD_GD_UGD1"/>
      <sheetName val="D___W_sizes2"/>
      <sheetName val="Bill_of_Qty_MEP2"/>
      <sheetName val="Mat_Mek2"/>
      <sheetName val="Transfer_Pump1"/>
      <sheetName val="RAW_MATERIALS_1"/>
      <sheetName val="COST-PERSON-J_O_1"/>
      <sheetName val="Data_Ktr_Bupati_Tapsel1"/>
      <sheetName val="BQ_struktur1"/>
      <sheetName val="Analisa_ME1"/>
      <sheetName val="Upah_Bahan1"/>
      <sheetName val="ANALIS_12"/>
      <sheetName val="REKAP_ARSITEKTUR1"/>
      <sheetName val="rincian_per_proyek1"/>
      <sheetName val="AHS_str1"/>
      <sheetName val="Daf__No____4_21"/>
      <sheetName val="BQ_Arsit1"/>
      <sheetName val="Sat_Bah_&amp;_Up1"/>
      <sheetName val="Perm__Test1"/>
      <sheetName val="New_MADC1"/>
      <sheetName val="HARGA_ALAT1"/>
      <sheetName val="ETAB_11"/>
      <sheetName val="Daf_11"/>
      <sheetName val="Anal_Koef1"/>
      <sheetName val="Rekap_Biaya1"/>
      <sheetName val="Hydran___springkler1"/>
      <sheetName val="GH_Quantity1"/>
      <sheetName val="Daftar_Upah,Bhn,&amp;_alat1"/>
      <sheetName val="KAN__LOKAL1"/>
      <sheetName val="Terbilang_sertifikat1"/>
      <sheetName val="Bill_5_Summary1"/>
      <sheetName val="Analisa_21"/>
      <sheetName val="Upah_dan_bahan1"/>
      <sheetName val="AC_LOAD1"/>
      <sheetName val="D_1_2_LT-_1_~_Atap1"/>
      <sheetName val="ENC_141"/>
      <sheetName val="2_NSB_1"/>
      <sheetName val="2_SB1"/>
      <sheetName val="M_ITEM1"/>
      <sheetName val="BHN_Ars1"/>
      <sheetName val="7_NS_H1"/>
      <sheetName val="Analisa_Pusaka_Jaya1"/>
      <sheetName val="Report_detil_kondisi1"/>
      <sheetName val="REKAP_TOTAL1"/>
      <sheetName val="Bill_Of_Quantity1"/>
      <sheetName val="BGN_PENUNJANG1"/>
      <sheetName val="KH_Bahagia1"/>
      <sheetName val="AN_Panel2"/>
      <sheetName val="KONTRAK_INDUK_BULANAN1"/>
      <sheetName val="Bq_Ars1"/>
      <sheetName val="Up&amp;Bhn_1"/>
      <sheetName val="H__Dasar1"/>
      <sheetName val="Sat_Alat1"/>
      <sheetName val="ANALISA_HARGA_SATUAN1"/>
      <sheetName val="Bill_4_Summary1"/>
      <sheetName val="GFA_221"/>
      <sheetName val="T-3_4_Cost_of_Equipment1"/>
      <sheetName val="An_H_Sat_Pek_Ut1"/>
      <sheetName val="Harga_Sat_Das1"/>
      <sheetName val="T-3_2_UP_Labour1"/>
      <sheetName val="T-3_3_UP_Material1"/>
      <sheetName val="Input_monthly_capex1"/>
      <sheetName val="PENJ_NERACA1"/>
      <sheetName val="CASH_FLOW1"/>
      <sheetName val="List_of_Eqp1"/>
      <sheetName val="REKAP_ME1"/>
      <sheetName val="SELISIH_HARGA1"/>
      <sheetName val="struktur_tdk_dipakai1"/>
      <sheetName val="B___Norelec1"/>
      <sheetName val="Site_Expenses1"/>
      <sheetName val="2__MVAC_R11"/>
      <sheetName val="Cover_Daf-21"/>
      <sheetName val="[Kr_tengahࡄiva_xls聝H_Satua聮1"/>
      <sheetName val="[Kr_te࡮gahࡄiva_xls聝MAT_BAR聕_AC1"/>
      <sheetName val="[Kr_tengahࡄiva࠮xls聝H_Satua聮11"/>
      <sheetName val="[Kࡲ_tengahࡄiva_xls聝Kap聟Tenaga1"/>
      <sheetName val="[Kࡲ_te࡮gahࡄiva_xls聝Ana聬isa_HS1"/>
      <sheetName val="B_-耠Nor聥lec1"/>
      <sheetName val="[Kࡲ_tengahࡄiva_xls聝5-P聥ralatan1"/>
      <sheetName val="[Kࡲ_te࡮gahࡄiva࠮xls聝Inf聯rmasi1"/>
      <sheetName val="[Kr_te࡮gahࡄiva_xls聝upahbahan1"/>
      <sheetName val="[Kr_tengahࡄiva࠮xls聝01A-_RA聂1"/>
      <sheetName val="[Kr_tengahࡄiva࠮xls聝NS_GD_U联AMA1"/>
      <sheetName val="[Kr_tengahࡄiva_xls聝Str耭Bengkel1"/>
      <sheetName val="[Kࡲ_te࡮gahࡄiva࠮xls聝ANA职_BOW1"/>
      <sheetName val="M_12__2聟1"/>
      <sheetName val="[Kࡲ_tengahࡄiva_xls聝G_SUMMARY1"/>
      <sheetName val="[Kr_tengahDiva_xls聝ANAL_HREZ1"/>
      <sheetName val="ANAL__M聅1"/>
      <sheetName val="[Kr_tengahDiva_xls聝analysis1"/>
      <sheetName val="3_3b1"/>
      <sheetName val="Sec_I_ML1"/>
      <sheetName val="Cash_Flow_bulanan1"/>
      <sheetName val="[Kr_tengah?iva_xls?H_Satua?1"/>
      <sheetName val="[Kr_te?gah?iva_xls?MAT_BAR?_AC1"/>
      <sheetName val="[Kr_tengah?iva?xls?H_Satua?11"/>
      <sheetName val="[K?_tengah?iva_xls?Kap?Tenaga1"/>
      <sheetName val="[K?_te?gah?iva_xls?Ana?isa_HS1"/>
      <sheetName val="B_-?Nor?lec1"/>
      <sheetName val="[K?_tengah?iva_xls?5-P?ralatan1"/>
      <sheetName val="[K?_te?gah?iva?xls?Inf?rmasi1"/>
      <sheetName val="[Kr_te?gah?iva_xls?upahbahan1"/>
      <sheetName val="[Kr_tengah?iva?xls?01A-_RA?1"/>
      <sheetName val="[Kr_tengah?iva?xls?NS_GD_U?AMA1"/>
      <sheetName val="[Kr_tengah?iva_xls?Str?Bengkel1"/>
      <sheetName val="[K?_te?gah?iva?xls?ANA?_BOW1"/>
      <sheetName val="M_12__2?1"/>
      <sheetName val="[K?_tengah?iva_xls?G_SUMMARY1"/>
      <sheetName val="[Kr_tengahDiva_xls?ANAL_HREZ1"/>
      <sheetName val="ANAL__M?1"/>
      <sheetName val="[Kr_tengahDiva_xls?analysis1"/>
      <sheetName val="Summary_Sheets1"/>
      <sheetName val="T__Cs_Log_P_III1"/>
      <sheetName val="REF_ONLY1"/>
      <sheetName val="Mat_Elk1"/>
      <sheetName val="AHS_Isolasi1"/>
      <sheetName val="Data_Sei_Belutu1"/>
      <sheetName val="610_61"/>
      <sheetName val="610_51"/>
      <sheetName val="Data_Sinabung1"/>
      <sheetName val="List_Plant1"/>
      <sheetName val="3_Mob1"/>
      <sheetName val="Price_list1"/>
      <sheetName val="ANAL_TEKNIK1"/>
      <sheetName val="bhn_FINAL1"/>
      <sheetName val="TE_TS_FA_LAN_MATV1"/>
      <sheetName val="_Kr_tengahࡄiva_xls聝H_Satua聮1"/>
      <sheetName val="_Kr_te࡮gahࡄiva_xls聝MAT_BAR聕_AC1"/>
      <sheetName val="_Kr_tengahࡄiva࠮xls聝H_Satua聮11"/>
      <sheetName val="_Kࡲ_tengahࡄiva_xls聝Kap聟Tenaga1"/>
      <sheetName val="_Kࡲ_te࡮gahࡄiva_xls聝Ana聬isa_HS1"/>
      <sheetName val="_Kࡲ_tengahࡄiva_xls聝5-P聥ralatan1"/>
      <sheetName val="_Kࡲ_te࡮gahࡄiva࠮xls聝Inf聯rmasi1"/>
      <sheetName val="_Kr_te࡮gahࡄiva_xls聝upahbahan1"/>
      <sheetName val="_Kr_tengahࡄiva࠮xls聝01A-_RA聂1"/>
      <sheetName val="_Kr_tengahࡄiva࠮xls聝NS_GD_U联AMA1"/>
      <sheetName val="_Kr_tengahࡄiva_xls聝Str耭Bengkel1"/>
      <sheetName val="_Kࡲ_te࡮gahࡄiva࠮xls聝ANA职_BOW1"/>
      <sheetName val="_Kࡲ_tengahࡄiva_xls聝G_SUMMARY1"/>
      <sheetName val="_Kr_tengahDiva_xls聝ANAL_HREZ1"/>
      <sheetName val="_Kr_tengahDiva_xls聝analysis1"/>
      <sheetName val="PAGE_1_1"/>
      <sheetName val="ME_Apt21"/>
      <sheetName val="Rate_Analysis1"/>
      <sheetName val="HARGA_MATERIAL1"/>
      <sheetName val="Blk_B11"/>
      <sheetName val="INPUT"/>
      <sheetName val="telp"/>
      <sheetName val="_Kr tengahDiva.xls聝analysi蕈"/>
      <sheetName val="Basic Price"/>
      <sheetName val="sanitair"/>
      <sheetName val="A-Pintu"/>
      <sheetName val="4.2 Public"/>
      <sheetName val="Analisa (ok)"/>
      <sheetName val="Kuantitas &amp; Harga"/>
      <sheetName val="On Time"/>
      <sheetName val="Curup"/>
      <sheetName val="Prabu"/>
      <sheetName val="PESANTREN"/>
      <sheetName val="G"/>
      <sheetName val="List Material"/>
      <sheetName val="BQ Mekanikal"/>
      <sheetName val="Break Down"/>
      <sheetName val="ANAL-TRM"/>
      <sheetName val="一発シート"/>
      <sheetName val="SubmitCal"/>
      <sheetName val="hub"/>
      <sheetName val="LAIN-LAIN"/>
      <sheetName val="PRELIM"/>
      <sheetName val="402"/>
      <sheetName val="beam"/>
      <sheetName val="rab me _by owner_ "/>
      <sheetName val="BQ _by owner_"/>
      <sheetName val="rab me _fisik_"/>
      <sheetName val="KJ 2002"/>
      <sheetName val="MS"/>
      <sheetName val="Data Tower"/>
      <sheetName val="MP3"/>
      <sheetName val="M.Pekerjaan"/>
      <sheetName val="HQ-TO"/>
      <sheetName val="3"/>
      <sheetName val="Har_mat"/>
      <sheetName val="1.2"/>
      <sheetName val="33"/>
      <sheetName val="Tie Beam GN"/>
      <sheetName val="Tangga GN"/>
      <sheetName val="ARSITEKTUR"/>
      <sheetName val="Harsat_marina"/>
      <sheetName val="ana_struktur"/>
      <sheetName val="HB"/>
      <sheetName val="PANELKAST"/>
      <sheetName val="."/>
      <sheetName val="Div.1"/>
      <sheetName val="Form 4,5,6"/>
      <sheetName val="DMPU&amp;DUP"/>
      <sheetName val="BoQ1"/>
      <sheetName val="table"/>
      <sheetName val="RAB-NEGO"/>
      <sheetName val="PL (MONTHLY)"/>
      <sheetName val="revisiSTR-pondasi"/>
      <sheetName val="ASSUM-COMB-Prop"/>
      <sheetName val="List Pla_x0000_È"/>
      <sheetName val="Cessie"/>
      <sheetName val="Detail"/>
      <sheetName val="EL"/>
      <sheetName val="Villa A"/>
      <sheetName val="Uraian"/>
      <sheetName val="D.1.7"/>
      <sheetName val="D.1.5"/>
      <sheetName val="D.2.3"/>
      <sheetName val="D.2.2"/>
      <sheetName val="Cost_BD_Steel"/>
      <sheetName val="SCH_GG &amp; SAS"/>
      <sheetName val="Data Base List"/>
      <sheetName val="Proposal"/>
      <sheetName val="7.공정표"/>
      <sheetName val="Basic alat"/>
      <sheetName val="Basic bahan"/>
      <sheetName val="Basic upah"/>
      <sheetName val="Konfirm"/>
      <sheetName val="BHN-ALAT"/>
      <sheetName val="TNG"/>
      <sheetName val="Enc14"/>
      <sheetName val="DaftarHS"/>
      <sheetName val="MAP-Tot"/>
      <sheetName val="AQC"/>
      <sheetName val="Detail-AQC"/>
      <sheetName val="TABEL-DETASIR"/>
      <sheetName val="BQ-4storey"/>
      <sheetName val="hrg sat"/>
      <sheetName val="AI"/>
      <sheetName val="Schedule"/>
      <sheetName val="Lt 1"/>
      <sheetName val="hrg-sat.pek"/>
      <sheetName val="Anl"/>
      <sheetName val="(ANALISA-lain)"/>
      <sheetName val="hitungan"/>
      <sheetName val="schman"/>
      <sheetName val="schmat"/>
      <sheetName val="TPI"/>
      <sheetName val="data_Asli"/>
      <sheetName val="IPA1"/>
      <sheetName val="P&amp;L"/>
      <sheetName val="JSiar"/>
      <sheetName val="Vibro_Roller"/>
      <sheetName val="REQDELTA"/>
      <sheetName val="CHIPPING"/>
      <sheetName val="GAL.BIASA"/>
      <sheetName val="Vendor Information"/>
      <sheetName val="Daftar Upah"/>
      <sheetName val="UPAH&amp;BHN"/>
      <sheetName val="Sum IF"/>
      <sheetName val="RAB 1"/>
      <sheetName val="RAB 2"/>
      <sheetName val="RAB 3"/>
      <sheetName val="Material-List,mekanikal"/>
      <sheetName val="PNT"/>
      <sheetName val="metode"/>
      <sheetName val="LR-OKT-06"/>
      <sheetName val="Luas-Tot"/>
      <sheetName val="JadwaPenugasanl"/>
      <sheetName val="Uraian Analisa"/>
      <sheetName val="VLOOK"/>
      <sheetName val="Application"/>
      <sheetName val="FORM X COST"/>
      <sheetName val="HALAMAN 1-60"/>
      <sheetName val="Mobil"/>
      <sheetName val="Daftar No MAPPI"/>
      <sheetName val="As"/>
      <sheetName val="bct-PABRIK"/>
      <sheetName val="UTILITAS"/>
      <sheetName val="Export"/>
      <sheetName val="Standby Alat"/>
      <sheetName val="LAP_ HARIAN"/>
      <sheetName val="REKAP Tbh"/>
      <sheetName val="Urai _Resap pengikat"/>
      <sheetName val="DAF.HRG"/>
      <sheetName val="BIALANG"/>
      <sheetName val="BUL. A"/>
      <sheetName val="K"/>
      <sheetName val="ANALISA SNI"/>
      <sheetName val="ub"/>
      <sheetName val="Analisa Upah _ Bahan Plum"/>
      <sheetName val="DATA BASE"/>
      <sheetName val="BAHAN (2)"/>
      <sheetName val="DAF-BAHAN"/>
      <sheetName val="DAF-UPAH"/>
      <sheetName val="hs-str"/>
      <sheetName val="hs_str"/>
      <sheetName val="Pag_hal"/>
      <sheetName val="H. Satuan Upah &amp; Bahan"/>
      <sheetName val="Analisa Satuan Pekerjaan"/>
      <sheetName val="H. Satuan Pekerjaan"/>
      <sheetName val="H-Dasar-Bahan"/>
      <sheetName val="ANA bab 2"/>
      <sheetName val="DAF.TUL"/>
      <sheetName val="SAT UPH BHN"/>
      <sheetName val="Analisa Upah &amp; Bahan Plum"/>
      <sheetName val="Assumption &amp; Dashboard."/>
      <sheetName val="Lists"/>
      <sheetName val="Upah&amp;Bahan (2)"/>
      <sheetName val="Analisa-Harga (1F)"/>
      <sheetName val="Daf Besi"/>
      <sheetName val="RAB-3"/>
      <sheetName val="BUL"/>
      <sheetName val="ITB COST"/>
      <sheetName val="Summ"/>
      <sheetName val="적용환율"/>
      <sheetName val="HDS Sipil"/>
      <sheetName val="IDLE_ALAT4"/>
      <sheetName val="ATB_pers_(2)4"/>
      <sheetName val="FOTO_PR4"/>
      <sheetName val="G_umum4"/>
      <sheetName val="SCHE_vareto4"/>
      <sheetName val="ATB_pers4"/>
      <sheetName val="BQ_diva4"/>
      <sheetName val="MAT_BARU_AC4"/>
      <sheetName val="H_Satuan5"/>
      <sheetName val="AC_+4"/>
      <sheetName val="an_ATB_G4"/>
      <sheetName val="an_AC4"/>
      <sheetName val="an_ATB_L4"/>
      <sheetName val="ATB_+4"/>
      <sheetName val="Alat_DC4"/>
      <sheetName val="Kap_Tenaga4"/>
      <sheetName val="HRG_BHN3"/>
      <sheetName val="Agregat_Halus_&amp;_Kasar3"/>
      <sheetName val="Analisa_HS3"/>
      <sheetName val="Kr_tengahDiva3"/>
      <sheetName val="B_-_Norelec3"/>
      <sheetName val="01A-_RAB3"/>
      <sheetName val="Isolasi_Luar_Dalam3"/>
      <sheetName val="Isolasi_Luar3"/>
      <sheetName val="REKAP_ARSITEKTUR_3"/>
      <sheetName val="RAB_ADMINISTRASI_PUSAT_(1)3"/>
      <sheetName val="M&amp;E_R3"/>
      <sheetName val="RAB_PERSIAPAN_3"/>
      <sheetName val="Man_Power3"/>
      <sheetName val="L3_An_H_Sat_Mob3"/>
      <sheetName val="PROTEKSI_PETIR3"/>
      <sheetName val="KABEL_FEEDER3"/>
      <sheetName val="PENRNGN_&amp;_KTK-KNTK3"/>
      <sheetName val="FIRE_FIGHTING3"/>
      <sheetName val="Master_1_03"/>
      <sheetName val="Bill_No_2_1_Cold_Water_System3"/>
      <sheetName val="Civil_Works3"/>
      <sheetName val="GASATAGG_XLS3"/>
      <sheetName val="rab_me_(by_owner)_3"/>
      <sheetName val="BQ_(by_owner)3"/>
      <sheetName val="NS_GD_UTAMA3"/>
      <sheetName val="ANAL__ME3"/>
      <sheetName val="BW_analisa_cika_20053"/>
      <sheetName val="EXTERNAL_WORK3"/>
      <sheetName val="rekap_mekanikal3"/>
      <sheetName val="Analisa___Upah3"/>
      <sheetName val="Harga_Satuan2"/>
      <sheetName val="Fill_this_out_first___6"/>
      <sheetName val="ANAL_BOW4"/>
      <sheetName val="rab_me_(fisik)3"/>
      <sheetName val="Analisa_&amp;_Upah3"/>
      <sheetName val="M_12__2_3"/>
      <sheetName val="BoQ_C43"/>
      <sheetName val="BOQ_KSN3"/>
      <sheetName val="Fill_this_out_first___7"/>
      <sheetName val="F_ALARM3"/>
      <sheetName val="1_B3"/>
      <sheetName val="STD_Lanjutan3"/>
      <sheetName val="NS_Lanjutan3"/>
      <sheetName val="Sat_Upah3"/>
      <sheetName val="Daftar_berat3"/>
      <sheetName val="Fire_Alarm3"/>
      <sheetName val="BANGUNAN_PENUNJANG3"/>
      <sheetName val="HS_Alat3"/>
      <sheetName val="HS_Upah3"/>
      <sheetName val="HS_Sub-Kon3"/>
      <sheetName val="Analisa_ME_(2)3"/>
      <sheetName val="HB_2"/>
      <sheetName val="D_&amp;_W_sizes3"/>
      <sheetName val="Cable_150kV_Ref_3"/>
      <sheetName val="MAIN_EQUIP_AC3"/>
      <sheetName val="Rekap_Prelim3"/>
      <sheetName val="bill_qty3"/>
      <sheetName val="meth_hsl_nego3"/>
      <sheetName val="Unit_Rate2"/>
      <sheetName val="BQ_Stdr_R-12"/>
      <sheetName val="sheet_22"/>
      <sheetName val="RAB_ME2"/>
      <sheetName val="An_HarSatPek2"/>
      <sheetName val="RKP_PLUMBING2"/>
      <sheetName val="ANALISA_12"/>
      <sheetName val="4-Basic_Price2"/>
      <sheetName val="NS_GD_UGD2"/>
      <sheetName val="STD_GD_UGD2"/>
      <sheetName val="Transfer_Pump2"/>
      <sheetName val="D___W_sizes3"/>
      <sheetName val="Bill_of_Qty_MEP3"/>
      <sheetName val="Pipa_(2)2"/>
      <sheetName val="Lamp_BAP2"/>
      <sheetName val="Pos_4-13"/>
      <sheetName val="RAW_MATERIALS_2"/>
      <sheetName val="COST-PERSON-J_O_2"/>
      <sheetName val="fin_pro_centers2"/>
      <sheetName val="R_A_B_2"/>
      <sheetName val="DUTCH_CONE3"/>
      <sheetName val="Rekap_Direct_Cost2"/>
      <sheetName val="Urai___Guide_Post2"/>
      <sheetName val="Met_Pas_Batu2"/>
      <sheetName val="Urai_Galian_Tanah2"/>
      <sheetName val="Met__Minor2"/>
      <sheetName val="Mat_Mek3"/>
      <sheetName val="Data_Ktr_Bupati_Tapsel2"/>
      <sheetName val="AHS_str2"/>
      <sheetName val="Perm__Test2"/>
      <sheetName val="GH_Quantity2"/>
      <sheetName val="New_MADC2"/>
      <sheetName val="Anal_Koef2"/>
      <sheetName val="Rekap_Biaya2"/>
      <sheetName val="Hydran___springkler2"/>
      <sheetName val="BQ_Arsit2"/>
      <sheetName val="Sat_Bah_&amp;_Up2"/>
      <sheetName val="D_1_2_LT-_1_~_Atap2"/>
      <sheetName val="ANALIS_13"/>
      <sheetName val="Upah_Bahan2"/>
      <sheetName val="Daftar_Upah,Bhn,&amp;_alat2"/>
      <sheetName val="Lead_Schedule2"/>
      <sheetName val="REKAP_TOTAL2"/>
      <sheetName val="Daf_12"/>
      <sheetName val="2_NSB_2"/>
      <sheetName val="2_SB2"/>
      <sheetName val="M_ITEM2"/>
      <sheetName val="BHN_Ars2"/>
      <sheetName val="7_NS_H2"/>
      <sheetName val="Daf__No____4_22"/>
      <sheetName val="BQ_struktur2"/>
      <sheetName val="Analisa_ME2"/>
      <sheetName val="REKAP_ARSITEKTUR2"/>
      <sheetName val="rincian_per_proyek2"/>
      <sheetName val="HARGA_ALAT2"/>
      <sheetName val="ETAB_12"/>
      <sheetName val="KAN__LOKAL2"/>
      <sheetName val="Terbilang_sertifikat2"/>
      <sheetName val="Bill_5_Summary2"/>
      <sheetName val="Analisa_22"/>
      <sheetName val="Upah_dan_bahan2"/>
      <sheetName val="AC_LOAD2"/>
      <sheetName val="ENC_142"/>
      <sheetName val="KH_Bahagia2"/>
      <sheetName val="Analisa_Pusaka_Jaya2"/>
      <sheetName val="Report_detil_kondisi2"/>
      <sheetName val="Bill_Of_Quantity2"/>
      <sheetName val="BGN_PENUNJANG2"/>
      <sheetName val="AN_Panel3"/>
      <sheetName val="KONTRAK_INDUK_BULANAN2"/>
      <sheetName val="Bq_Ars2"/>
      <sheetName val="Up&amp;Bhn_2"/>
      <sheetName val="H__Dasar2"/>
      <sheetName val="Sat_Alat2"/>
      <sheetName val="ANALISA_HARGA_SATUAN2"/>
      <sheetName val="Bill_4_Summary2"/>
      <sheetName val="GFA_222"/>
      <sheetName val="T-3_4_Cost_of_Equipment2"/>
      <sheetName val="An_H_Sat_Pek_Ut2"/>
      <sheetName val="Harga_Sat_Das2"/>
      <sheetName val="T-3_2_UP_Labour2"/>
      <sheetName val="T-3_3_UP_Material2"/>
      <sheetName val="Input_monthly_capex2"/>
      <sheetName val="PENJ_NERACA2"/>
      <sheetName val="CASH_FLOW2"/>
      <sheetName val="REKAP_ME2"/>
      <sheetName val="SELISIH_HARGA2"/>
      <sheetName val="struktur_tdk_dipakai2"/>
      <sheetName val="List_of_Eqp2"/>
      <sheetName val="B___Norelec2"/>
      <sheetName val="Site_Expenses2"/>
      <sheetName val="2__MVAC_R12"/>
      <sheetName val="Cover_Daf-22"/>
      <sheetName val="[Kr_tengahࡄiva_xls聝H_Satua聮2"/>
      <sheetName val="[Kr_te࡮gahࡄiva_xls聝MAT_BAR聕_AC2"/>
      <sheetName val="[Kr_tengahࡄiva࠮xls聝H_Satua聮12"/>
      <sheetName val="[Kࡲ_tengahࡄiva_xls聝Kap聟Tenaga2"/>
      <sheetName val="[Kࡲ_te࡮gahࡄiva_xls聝Ana聬isa_HS2"/>
      <sheetName val="B_-耠Nor聥lec2"/>
      <sheetName val="[Kࡲ_tengahࡄiva_xls聝5-P聥ralatan2"/>
      <sheetName val="[Kࡲ_te࡮gahࡄiva࠮xls聝Inf聯rmasi2"/>
      <sheetName val="[Kr_te࡮gahࡄiva_xls聝upahbahan2"/>
      <sheetName val="[Kr_tengahࡄiva࠮xls聝01A-_RA聂2"/>
      <sheetName val="[Kr_tengahࡄiva࠮xls聝NS_GD_U联AMA2"/>
      <sheetName val="[Kr_tengahࡄiva_xls聝Str耭Bengkel2"/>
      <sheetName val="[Kࡲ_te࡮gahࡄiva࠮xls聝ANA职_BOW2"/>
      <sheetName val="M_12__2聟2"/>
      <sheetName val="[Kࡲ_tengahࡄiva_xls聝G_SUMMARY2"/>
      <sheetName val="[Kr_tengahDiva_xls聝ANAL_HREZ2"/>
      <sheetName val="ANAL__M聅2"/>
      <sheetName val="[Kr_tengahDiva_xls聝analysis2"/>
      <sheetName val="3_3b2"/>
      <sheetName val="Sec_I_ML2"/>
      <sheetName val="Cash_Flow_bulanan2"/>
      <sheetName val="[Kr_tengah?iva_xls?H_Satua?2"/>
      <sheetName val="[Kr_te?gah?iva_xls?MAT_BAR?_AC2"/>
      <sheetName val="[Kr_tengah?iva?xls?H_Satua?12"/>
      <sheetName val="[K?_tengah?iva_xls?Kap?Tenaga2"/>
      <sheetName val="[K?_te?gah?iva_xls?Ana?isa_HS2"/>
      <sheetName val="B_-?Nor?lec2"/>
      <sheetName val="[K?_tengah?iva_xls?5-P?ralatan2"/>
      <sheetName val="[K?_te?gah?iva?xls?Inf?rmasi2"/>
      <sheetName val="[Kr_te?gah?iva_xls?upahbahan2"/>
      <sheetName val="[Kr_tengah?iva?xls?01A-_RA?2"/>
      <sheetName val="[Kr_tengah?iva?xls?NS_GD_U?AMA2"/>
      <sheetName val="[Kr_tengah?iva_xls?Str?Bengkel2"/>
      <sheetName val="[K?_te?gah?iva?xls?ANA?_BOW2"/>
      <sheetName val="M_12__2?2"/>
      <sheetName val="[K?_tengah?iva_xls?G_SUMMARY2"/>
      <sheetName val="[Kr_tengahDiva_xls?ANAL_HREZ2"/>
      <sheetName val="ANAL__M?2"/>
      <sheetName val="[Kr_tengahDiva_xls?analysis2"/>
      <sheetName val="Mat_Elk2"/>
      <sheetName val="AHS_Isolasi2"/>
      <sheetName val="Data_Sei_Belutu2"/>
      <sheetName val="610_62"/>
      <sheetName val="610_52"/>
      <sheetName val="Data_Sinabung2"/>
      <sheetName val="List_Plant2"/>
      <sheetName val="T__Cs_Log_P_III2"/>
      <sheetName val="REF_ONLY2"/>
      <sheetName val="Summary_Sheets2"/>
      <sheetName val="Price_list2"/>
      <sheetName val="ANAL_TEKNIK2"/>
      <sheetName val="bhn_FINAL2"/>
      <sheetName val="_Kr_tengahࡄiva_xls聝H_Satua聮2"/>
      <sheetName val="_Kr_te࡮gahࡄiva_xls聝MAT_BAR聕_AC2"/>
      <sheetName val="_Kr_tengahࡄiva࠮xls聝H_Satua聮12"/>
      <sheetName val="_Kࡲ_tengahࡄiva_xls聝Kap聟Tenaga2"/>
      <sheetName val="_Kࡲ_te࡮gahࡄiva_xls聝Ana聬isa_HS2"/>
      <sheetName val="_Kࡲ_tengahࡄiva_xls聝5-P聥ralatan2"/>
      <sheetName val="_Kࡲ_te࡮gahࡄiva࠮xls聝Inf聯rmasi2"/>
      <sheetName val="_Kr_te࡮gahࡄiva_xls聝upahbahan2"/>
      <sheetName val="_Kr_tengahࡄiva࠮xls聝01A-_RA聂2"/>
      <sheetName val="_Kr_tengahࡄiva࠮xls聝NS_GD_U联AMA2"/>
      <sheetName val="_Kr_tengahࡄiva_xls聝Str耭Bengkel2"/>
      <sheetName val="_Kࡲ_te࡮gahࡄiva࠮xls聝ANA职_BOW2"/>
      <sheetName val="_Kࡲ_tengahࡄiva_xls聝G_SUMMARY2"/>
      <sheetName val="_Kr_tengahDiva_xls聝ANAL_HREZ2"/>
      <sheetName val="_Kr_tengahDiva_xls聝analysis2"/>
      <sheetName val="3_Mob2"/>
      <sheetName val="TE_TS_FA_LAN_MATV2"/>
      <sheetName val="PAGE_1_2"/>
      <sheetName val="ME_Apt22"/>
      <sheetName val="Rate_Analysis2"/>
      <sheetName val="HARGA_MATERIAL2"/>
      <sheetName val="Blk_B12"/>
      <sheetName val="Pengalaman_Per"/>
      <sheetName val="II_MAIN-LOB"/>
      <sheetName val="Investment_Valuation"/>
      <sheetName val="Unit_Cost"/>
      <sheetName val="analisa_stroke"/>
      <sheetName val="Rkp_Total"/>
      <sheetName val="Harsat_Bahan"/>
      <sheetName val="Appendix_2(SatDas)"/>
      <sheetName val="daftar_analisa"/>
      <sheetName val="Sumber_Daya"/>
      <sheetName val="Currency_Rate"/>
      <sheetName val="List_Material"/>
      <sheetName val="On_Time"/>
      <sheetName val="Analisa_Harga"/>
      <sheetName val="Ｎｏ_13"/>
      <sheetName val="Analisa_HSP"/>
      <sheetName val="Galian_1"/>
      <sheetName val="Basic_alat"/>
      <sheetName val="Basic_bahan"/>
      <sheetName val="Basic_upah"/>
      <sheetName val="Analisa_(ok)"/>
      <sheetName val="Kuantitas_&amp;_Harga"/>
      <sheetName val="Master_Edit"/>
      <sheetName val="1_2"/>
      <sheetName val="ELEC_STIS"/>
      <sheetName val="Div_1"/>
      <sheetName val="Form_4,5,6"/>
      <sheetName val="UPAH_BAHAN_ARST"/>
      <sheetName val="Data_Pendukung"/>
      <sheetName val="Basic_Price"/>
      <sheetName val="PL_(MONTHLY)"/>
      <sheetName val="_Kr_tengah_iva_xls_H_Satua_"/>
      <sheetName val="_Kr_te_gah_iva_xls_MAT_BAR__AC"/>
      <sheetName val="_Kr_tengah_iva_xls_H_Satua_1"/>
      <sheetName val="_K__tengah_iva_xls_Kap_Tenaga"/>
      <sheetName val="_K__te_gah_iva_xls_Ana_isa_HS"/>
      <sheetName val="B_-_Nor_lec"/>
      <sheetName val="_K__tengah_iva_xls_5-P_ralatan"/>
      <sheetName val="_K__te_gah_iva_xls_Inf_rmasi"/>
      <sheetName val="_Kr_te_gah_iva_xls_upahbahan"/>
      <sheetName val="_Kr_tengah_iva_xls_01A-_RA_"/>
      <sheetName val="_Kr_tengah_iva_xls_NS_GD_U_AMA"/>
      <sheetName val="_Kr_tengah_iva_xls_Str_Bengkel"/>
      <sheetName val="_K__te_gah_iva_xls_ANA__BOW"/>
      <sheetName val="_K__tengah_iva_xls_G_SUMMARY"/>
      <sheetName val="_Kr_tengahDiva_xls_ANAL_HREZ"/>
      <sheetName val="ANAL__M_"/>
      <sheetName val="_Kr_tengahDiva_xls_analysis"/>
      <sheetName val="7_공정표"/>
      <sheetName val="TOTAL_Agustus"/>
      <sheetName val="DAF_ALAT"/>
      <sheetName val="Vendor_Information"/>
      <sheetName val="M_Pekerjaan"/>
      <sheetName val="Analisa_Upah_&amp;_Bahan_Plum"/>
      <sheetName val="Upah&amp;Bahan_(2)"/>
      <sheetName val="Analisa-Harga_(1F)"/>
      <sheetName val="List_PlaÈ"/>
      <sheetName val="Daf_Besi"/>
      <sheetName val="ITB_COST"/>
      <sheetName val="대비"/>
      <sheetName val="Tata Udara"/>
      <sheetName val="Ana Fin"/>
      <sheetName val="ANALISA railing"/>
      <sheetName val="영업소실적"/>
      <sheetName val="TERMINAL"/>
      <sheetName val="01.FA"/>
      <sheetName val="BQ-E20-02(Rp)"/>
      <sheetName val="K3"/>
      <sheetName val="MATRL"/>
      <sheetName val="KALKULASI"/>
      <sheetName val="CASHFLOW FORECAST"/>
      <sheetName val="Bank"/>
      <sheetName val="Bunga"/>
      <sheetName val="Mark-up"/>
      <sheetName val="HRG BAHAN _ UPAH okk"/>
      <sheetName val="HRG BAHAN &amp; UPAH okk"/>
      <sheetName val="Analis Kusen okk"/>
      <sheetName val="BQ-IABK"/>
      <sheetName val="STOK MAT"/>
      <sheetName val="ANAL-1"/>
      <sheetName val="DHS"/>
      <sheetName val="ALATSEWA"/>
      <sheetName val="terbilang1"/>
      <sheetName val="JAD-PEL"/>
      <sheetName val="INFO"/>
      <sheetName val="BANTU"/>
      <sheetName val="TAGIHAN"/>
      <sheetName val="22"/>
      <sheetName val="mat&amp;upah"/>
      <sheetName val="a-hardsc"/>
      <sheetName val="DafHrgSatuan"/>
      <sheetName val="AnBiaya OperasionalAlat"/>
      <sheetName val="ana pt"/>
      <sheetName val="FORM"/>
      <sheetName val="Anls-Um"/>
      <sheetName val="Daftar Kuantitas &amp; Harga"/>
      <sheetName val="Huruf"/>
      <sheetName val="Assumptions"/>
      <sheetName val="Control Settings"/>
      <sheetName val="Dates &amp; Escalators"/>
      <sheetName val="Check Totals"/>
      <sheetName val="DaftarHarga"/>
      <sheetName val="An-str(krgnyr)"/>
      <sheetName val="alt1"/>
      <sheetName val="Har Sat"/>
      <sheetName val="FGL"/>
      <sheetName val="HSAT"/>
      <sheetName val="8LT 12"/>
      <sheetName val="LoTA"/>
      <sheetName val="BILL"/>
      <sheetName val="CAB 2"/>
      <sheetName val="A+Supl."/>
      <sheetName val="7"/>
      <sheetName val="price"/>
      <sheetName val="Cover Daf_2"/>
      <sheetName val="H_ Dasar"/>
      <sheetName val="OFFICE 2 LT"/>
      <sheetName val="rab g. menara pengawas"/>
      <sheetName val="tabel pnganan mslh"/>
      <sheetName val="PL"/>
      <sheetName val="RPP01 6"/>
      <sheetName val="pricelist"/>
      <sheetName val="m schedule"/>
      <sheetName val="HM.MEK."/>
      <sheetName val="Factor"/>
      <sheetName val="Rekap-link"/>
      <sheetName val="Daftar Paket"/>
      <sheetName val="notasi"/>
      <sheetName val="HASAT DASAR"/>
      <sheetName val="Cont"/>
      <sheetName val="Bhn_upah"/>
      <sheetName val="billed"/>
      <sheetName val="COST TOGO"/>
      <sheetName val="report"/>
      <sheetName val="antisipasi"/>
      <sheetName val="H Satuan Dasar"/>
      <sheetName val="perbhn"/>
      <sheetName val="waktu"/>
      <sheetName val="128+800"/>
      <sheetName val="Price of Equip"/>
      <sheetName val="LINK-MAST. BASIC PRICE"/>
      <sheetName val="ANA bab 6"/>
      <sheetName val="HSD ALAT"/>
      <sheetName val="HSD BAHAN"/>
      <sheetName val="HSD UPAH "/>
      <sheetName val="FP"/>
      <sheetName val="PLB"/>
      <sheetName val="Price of Mat"/>
      <sheetName val="RAB Ekstern"/>
      <sheetName val="岩性"/>
      <sheetName val="SAT UPAH RAPI"/>
      <sheetName val="_Kr_te_gah_iva_xls_MAT_BAR__AC1"/>
      <sheetName val="_Kr_tengah_iva_xls_H_Satua_11"/>
      <sheetName val="_K__tengah_iva_xls_Kap_Tenaga1"/>
      <sheetName val="_K__te_gah_iva_xls_Ana_isa_HS1"/>
      <sheetName val="B_-_Nor_lec1"/>
      <sheetName val="_K__tengah_iva_xls_5-P_ralatan1"/>
      <sheetName val="_K__te_gah_iva_xls_Inf_rmasi1"/>
      <sheetName val="_Kr_te_gah_iva_xls_upahbahan1"/>
      <sheetName val="_Kr_tengah_iva_xls_01A-_RA_1"/>
      <sheetName val="_Kr_tengah_iva_xls_NS_GD_U_AMA1"/>
      <sheetName val="_Kr_tengah_iva_xls_Str_Bengkel1"/>
      <sheetName val="_K__te_gah_iva_xls_ANA__BOW1"/>
      <sheetName val="_K__tengah_iva_xls_G_SUMMARY1"/>
      <sheetName val="_Kr_tengahDiva_xls_ANAL_HREZ1"/>
      <sheetName val="ANAL__M_1"/>
      <sheetName val="_Kr_tengahDiva_xls_analysis1"/>
      <sheetName val="Unit Price"/>
      <sheetName val="B-P"/>
      <sheetName val="cargo"/>
      <sheetName val="Rekap "/>
      <sheetName val="BAHAN~"/>
      <sheetName val="HRG"/>
      <sheetName val="Manpower"/>
      <sheetName val="Equipt,Tools&amp;Cons"/>
      <sheetName val="Engine"/>
      <sheetName val="GRADE SKALA"/>
      <sheetName val="MASTER DATA"/>
      <sheetName val="Muh Akhir"/>
      <sheetName val="chandra"/>
      <sheetName val="Gerson"/>
      <sheetName val="Eko"/>
      <sheetName val="manda"/>
      <sheetName val="Panimba"/>
      <sheetName val="Chandra Prabowo"/>
      <sheetName val="MASTER 1"/>
      <sheetName val="BOQ+BTL"/>
      <sheetName val="(htp@.. "/>
      <sheetName val="RAB (A) (2)"/>
      <sheetName val="NK"/>
      <sheetName val="3-DIV2"/>
      <sheetName val="RAB TTB_ADM8"/>
      <sheetName val="RAPA"/>
      <sheetName val="Analisa Alat"/>
      <sheetName val="Anl-BM"/>
      <sheetName val="Harsat Bahan "/>
      <sheetName val="sh健et 2"/>
      <sheetName val="SILICATE"/>
      <sheetName val="10"/>
      <sheetName val="5"/>
      <sheetName val="Rekap BQ-Pompong"/>
      <sheetName val="prog-mgu"/>
      <sheetName val="PERS PENY"/>
      <sheetName val="RAB DC"/>
      <sheetName val="anal rinci"/>
      <sheetName val="Rek.An"/>
      <sheetName val="HARSAT-lain"/>
      <sheetName val="HARSAT-tanah"/>
      <sheetName val="HARSAT-lhn"/>
      <sheetName val="DbCost"/>
      <sheetName val="brd2"/>
      <sheetName val="41,9&amp;36,3"/>
      <sheetName val="Ranges"/>
      <sheetName val="cons workpapers"/>
      <sheetName val="500kV BOQ"/>
      <sheetName val="Des_05"/>
      <sheetName val="Agst"/>
      <sheetName val="GeneralInfo"/>
      <sheetName val="Hrg.Sat"/>
      <sheetName val="urain teknis"/>
      <sheetName val="skenario"/>
      <sheetName val="REKAP GROSS"/>
      <sheetName val="PB(B)"/>
      <sheetName val="pipa32"/>
      <sheetName val="AN.BIAYA MAKAN"/>
      <sheetName val="Concrete"/>
      <sheetName val="2200-3500"/>
      <sheetName val="6175-6450"/>
      <sheetName val="6475-6575"/>
      <sheetName val="Marshal"/>
      <sheetName val="Anl.2s.d4e"/>
      <sheetName val="u.aLAT"/>
      <sheetName val="ANALISA EL DAN ELC"/>
      <sheetName val="_Kr tengahDiva.xls聝analysi"/>
      <sheetName val="Mob"/>
      <sheetName val="data profit"/>
      <sheetName val="0504"/>
      <sheetName val="profit"/>
      <sheetName val="sumpro"/>
      <sheetName val="srt"/>
      <sheetName val="Rokan 1"/>
      <sheetName val="mg"/>
      <sheetName val="Schedule(overall)"/>
      <sheetName val="reinforce"/>
      <sheetName val="E450"/>
      <sheetName val="Aggr"/>
      <sheetName val="D2"/>
      <sheetName val="D6"/>
      <sheetName val="D7(1)"/>
      <sheetName val="D8(1)"/>
      <sheetName val="Elektrikal"/>
      <sheetName val="Spr-Mnt"/>
      <sheetName val="Bahan Upah"/>
      <sheetName val="ALT"/>
      <sheetName val="UMUR ALAT"/>
      <sheetName val="FAKTOR MODAL CRF"/>
      <sheetName val="upah bahan "/>
      <sheetName val="Rinc. Harg.BHN"/>
      <sheetName val="ANA"/>
      <sheetName val="harsat sdy"/>
      <sheetName val="7.PEK-STRUKTUR"/>
      <sheetName val="UOA"/>
      <sheetName val="MT_an"/>
      <sheetName val="공사내역"/>
      <sheetName val="DB"/>
      <sheetName val="BULAN 1"/>
      <sheetName val="Analisa SNI STANDART "/>
      <sheetName val="Basic P"/>
      <sheetName val="H.Alat"/>
      <sheetName val="H.Bahan"/>
      <sheetName val="RAB-ME"/>
      <sheetName val="RAB-Pipa"/>
      <sheetName val="RAB-Sipil"/>
      <sheetName val="Rekap RAB"/>
      <sheetName val="unit 3"/>
      <sheetName val="trns-c1"/>
      <sheetName val="PLANT"/>
      <sheetName val="Currencies"/>
      <sheetName val="Daf.Dasar Upah&amp;Bahan"/>
      <sheetName val="ANALISA GRS TENGAH"/>
      <sheetName val=" INCOME STATEMENT (2)"/>
      <sheetName val="Labour"/>
      <sheetName val="Tanaman"/>
      <sheetName val="견적기준"/>
      <sheetName val="MPU. 6-3(4).LastonAC"/>
      <sheetName val="Data Info"/>
      <sheetName val="bahan dan upah"/>
      <sheetName val="D6-1b"/>
      <sheetName val="Sheet9"/>
      <sheetName val="ANAL RABP"/>
      <sheetName val="BQ-SIPIL"/>
      <sheetName val="daf-3(OK)"/>
      <sheetName val="daf-7(OK)"/>
      <sheetName val="SATUAN"/>
      <sheetName val="Indirect_Const"/>
      <sheetName val="Faktor Konversi"/>
      <sheetName val="841"/>
      <sheetName val="311"/>
      <sheetName val="715"/>
      <sheetName val="Data alat"/>
      <sheetName val="Df-Kuan"/>
      <sheetName val="Data_alat"/>
      <sheetName val="upah_bahan_"/>
      <sheetName val="Rinc__Harg_BHN"/>
      <sheetName val="Daftar_Kuantitas_&amp;_Harga"/>
      <sheetName val="Sumber_Daya1"/>
      <sheetName val="Basic_alat1"/>
      <sheetName val="Basic_bahan1"/>
      <sheetName val="Basic_upah1"/>
      <sheetName val="Appendix_2(SatDas)1"/>
      <sheetName val="Currency_Rate1"/>
      <sheetName val="UPAH_BAHAN_ARST1"/>
      <sheetName val="ELEC_STIS1"/>
      <sheetName val="analisa_stroke1"/>
      <sheetName val="Investment_Valuation1"/>
      <sheetName val="daftar_analisa1"/>
      <sheetName val="Data_alat1"/>
      <sheetName val="upah_bahan_1"/>
      <sheetName val="Rinc__Harg_BHN1"/>
      <sheetName val="Kuantitas_&amp;_Harga1"/>
      <sheetName val="Daftar_Kuantitas_&amp;_Harga1"/>
      <sheetName val="Analisa_Harga1"/>
      <sheetName val="1_21"/>
      <sheetName val="IDLE_ALAT5"/>
      <sheetName val="ATB_pers_(2)5"/>
      <sheetName val="FOTO_PR5"/>
      <sheetName val="G_umum5"/>
      <sheetName val="SCHE_vareto5"/>
      <sheetName val="ATB_pers5"/>
      <sheetName val="BQ_diva5"/>
      <sheetName val="MAT_BARU_AC5"/>
      <sheetName val="H_Satuan6"/>
      <sheetName val="AC_+5"/>
      <sheetName val="an_ATB_G5"/>
      <sheetName val="an_AC5"/>
      <sheetName val="an_ATB_L5"/>
      <sheetName val="ATB_+5"/>
      <sheetName val="Alat_DC5"/>
      <sheetName val="Kap_Tenaga5"/>
      <sheetName val="KH_Bahagia3"/>
      <sheetName val="HRG_BHN4"/>
      <sheetName val="Analisa_HS4"/>
      <sheetName val="Agregat_Halus_&amp;_Kasar4"/>
      <sheetName val="Kr_tengahDiva4"/>
      <sheetName val="B_-_Norelec4"/>
      <sheetName val="Isolasi_Luar_Dalam4"/>
      <sheetName val="Isolasi_Luar4"/>
      <sheetName val="GASATAGG_XLS4"/>
      <sheetName val="L3_An_H_Sat_Mob4"/>
      <sheetName val="Man_Power4"/>
      <sheetName val="EXTERNAL_WORK4"/>
      <sheetName val="rab_me_(by_owner)_4"/>
      <sheetName val="BQ_(by_owner)4"/>
      <sheetName val="rab_me_(fisik)4"/>
      <sheetName val="ANALISA_HARGA_SATUAN3"/>
      <sheetName val="Unit_Rate3"/>
      <sheetName val="BQ_Stdr_R-13"/>
      <sheetName val="HS_Alat4"/>
      <sheetName val="HS_Upah4"/>
      <sheetName val="HS_Sub-Kon4"/>
      <sheetName val="HB_3"/>
      <sheetName val="bill_qty4"/>
      <sheetName val="meth_hsl_nego4"/>
      <sheetName val="Transfer_Pump3"/>
      <sheetName val="Perm__Test3"/>
      <sheetName val="R_A_B_3"/>
      <sheetName val="New_MADC3"/>
      <sheetName val="Data_Ktr_Bupati_Tapsel3"/>
      <sheetName val="Harga_Satuan3"/>
      <sheetName val="sheet_23"/>
      <sheetName val="RAB_ME3"/>
      <sheetName val="RKP_PLUMBING3"/>
      <sheetName val="ENC_143"/>
      <sheetName val="An_HarSatPek3"/>
      <sheetName val="Pipa_(2)3"/>
      <sheetName val="Lamp_BAP3"/>
      <sheetName val="RAW_MATERIALS_3"/>
      <sheetName val="COST-PERSON-J_O_3"/>
      <sheetName val="NS_GD_UGD3"/>
      <sheetName val="STD_GD_UGD3"/>
      <sheetName val="AHS_str3"/>
      <sheetName val="4-Basic_Price3"/>
      <sheetName val="Daftar_Upah,Bhn,&amp;_alat3"/>
      <sheetName val="Lead_Schedule3"/>
      <sheetName val="Anal_Koef3"/>
      <sheetName val="Rekap_Biaya3"/>
      <sheetName val="HARGA_ALAT3"/>
      <sheetName val="ETAB_13"/>
      <sheetName val="Bill_5_Summary3"/>
      <sheetName val="GH_Quantity3"/>
      <sheetName val="KAN__LOKAL3"/>
      <sheetName val="Analisa_ME3"/>
      <sheetName val="Upah_Bahan3"/>
      <sheetName val="Rekap_Direct_Cost3"/>
      <sheetName val="Urai___Guide_Post3"/>
      <sheetName val="Met_Pas_Batu3"/>
      <sheetName val="Urai_Galian_Tanah3"/>
      <sheetName val="Met__Minor3"/>
      <sheetName val="Up&amp;Bhn_3"/>
      <sheetName val="fin_pro_centers3"/>
      <sheetName val="REKAP_ARSITEKTUR3"/>
      <sheetName val="rincian_per_proyek3"/>
      <sheetName val="BQ_struktur3"/>
      <sheetName val="Daf__No____4_23"/>
      <sheetName val="BQ_Arsit3"/>
      <sheetName val="Sat_Bah_&amp;_Up3"/>
      <sheetName val="Bq_Ars3"/>
      <sheetName val="Daf_13"/>
      <sheetName val="Hydran___springkler3"/>
      <sheetName val="Terbilang_sertifikat3"/>
      <sheetName val="REKAP_TOTAL3"/>
      <sheetName val="2_NSB_3"/>
      <sheetName val="2_SB3"/>
      <sheetName val="M_ITEM3"/>
      <sheetName val="BHN_Ars3"/>
      <sheetName val="7_NS_H3"/>
      <sheetName val="D_1_2_LT-_1_~_Atap3"/>
      <sheetName val="Analisa_Pusaka_Jaya3"/>
      <sheetName val="Report_detil_kondisi3"/>
      <sheetName val="Upah_dan_bahan3"/>
      <sheetName val="AC_LOAD3"/>
      <sheetName val="DAFTAR_HARGA1"/>
      <sheetName val="Bill_Of_Quantity3"/>
      <sheetName val="BGN_PENUNJANG3"/>
      <sheetName val="AN_Panel4"/>
      <sheetName val="KONTRAK_INDUK_BULANAN3"/>
      <sheetName val="H__Dasar3"/>
      <sheetName val="Sat_Alat3"/>
      <sheetName val="Bill_4_Summary3"/>
      <sheetName val="T-3_4_Cost_of_Equipment3"/>
      <sheetName val="An_H_Sat_Pek_Ut3"/>
      <sheetName val="Harga_Sat_Das3"/>
      <sheetName val="T-3_2_UP_Labour3"/>
      <sheetName val="T-3_3_UP_Material3"/>
      <sheetName val="Input_monthly_capex3"/>
      <sheetName val="PENJ_NERACA3"/>
      <sheetName val="CASH_FLOW3"/>
      <sheetName val="REKAP_ME3"/>
      <sheetName val="SELISIH_HARGA3"/>
      <sheetName val="B___Norelec3"/>
      <sheetName val="Site_Expenses3"/>
      <sheetName val="Cover_Daf-23"/>
      <sheetName val="[Kr_tengahࡄiva_xls聝H_Satua聮3"/>
      <sheetName val="[Kr_te࡮gahࡄiva_xls聝MAT_BAR聕_AC3"/>
      <sheetName val="[Kr_tengahࡄiva࠮xls聝H_Satua聮13"/>
      <sheetName val="[Kࡲ_tengahࡄiva_xls聝Kap聟Tenaga3"/>
      <sheetName val="[Kࡲ_te࡮gahࡄiva_xls聝Ana聬isa_HS3"/>
      <sheetName val="B_-耠Nor聥lec3"/>
      <sheetName val="[Kࡲ_tengahࡄiva_xls聝5-P聥ralatan3"/>
      <sheetName val="[Kࡲ_te࡮gahࡄiva࠮xls聝Inf聯rmasi3"/>
      <sheetName val="[Kr_te࡮gahࡄiva_xls聝upahbahan3"/>
      <sheetName val="[Kr_tengahࡄiva࠮xls聝01A-_RA聂3"/>
      <sheetName val="[Kr_tengahࡄiva࠮xls聝NS_GD_U联AMA3"/>
      <sheetName val="[Kr_tengahࡄiva_xls聝Str耭Bengkel3"/>
      <sheetName val="[Kࡲ_te࡮gahࡄiva࠮xls聝ANA职_BOW3"/>
      <sheetName val="M_12__2聟3"/>
      <sheetName val="[Kࡲ_tengahࡄiva_xls聝G_SUMMARY3"/>
      <sheetName val="[Kr_tengahDiva_xls聝ANAL_HREZ3"/>
      <sheetName val="ANAL__M聅3"/>
      <sheetName val="[Kr_tengahDiva_xls聝analysis3"/>
      <sheetName val="Data_Sei_Belutu3"/>
      <sheetName val="610_63"/>
      <sheetName val="610_53"/>
      <sheetName val="Data_Sinabung3"/>
      <sheetName val="Sumber_Daya2"/>
      <sheetName val="ANAL_TEKNIK3"/>
      <sheetName val="bhn_FINAL3"/>
      <sheetName val="List_Plant3"/>
      <sheetName val="Mat_Elk3"/>
      <sheetName val="AHS_Isolasi3"/>
      <sheetName val="Basic_alat2"/>
      <sheetName val="Basic_bahan2"/>
      <sheetName val="Basic_upah2"/>
      <sheetName val="T__Cs_Log_P_III3"/>
      <sheetName val="Appendix_2(SatDas)2"/>
      <sheetName val="Currency_Rate2"/>
      <sheetName val="UPAH_BAHAN_ARST2"/>
      <sheetName val="ELEC_STIS2"/>
      <sheetName val="analisa_stroke2"/>
      <sheetName val="Investment_Valuation2"/>
      <sheetName val="daftar_analisa2"/>
      <sheetName val="Data_alat2"/>
      <sheetName val="upah_bahan_2"/>
      <sheetName val="Rinc__Harg_BHN2"/>
      <sheetName val="Kuantitas_&amp;_Harga2"/>
      <sheetName val="Daftar_Kuantitas_&amp;_Harga2"/>
      <sheetName val="Analisa_Harga2"/>
      <sheetName val="1_22"/>
      <sheetName val="Harga S Dasar UNTUK IDISI"/>
      <sheetName val="D7"/>
      <sheetName val="Div 2 - Drainase"/>
      <sheetName val="Div 3 - Tanah"/>
      <sheetName val="Div 5 - Berbutir"/>
      <sheetName val="Div 6 - Aspal"/>
      <sheetName val="Div 7 - Struktur"/>
      <sheetName val="Div 8 - Peng Kondisi"/>
      <sheetName val="Sheet15"/>
      <sheetName val="OPNAME COMM-10+825-10+300"/>
      <sheetName val="3-DIV4"/>
      <sheetName val="Rekap BBM"/>
      <sheetName val="ATB"/>
      <sheetName val="LNPB-2"/>
      <sheetName val="SPK"/>
      <sheetName val="Metod TWR"/>
      <sheetName val="Hargamat"/>
      <sheetName val="LP-IDR"/>
      <sheetName val="MB"/>
      <sheetName val="List Pla"/>
      <sheetName val="F-JKM"/>
      <sheetName val="Harga Dasar"/>
      <sheetName val="Hopf"/>
      <sheetName val="eQUIPMENT COST"/>
      <sheetName val="BOQ EM"/>
      <sheetName val="Field DCPT"/>
      <sheetName val="sort2"/>
      <sheetName val="civil-work"/>
      <sheetName val="Watertank"/>
      <sheetName val="div7"/>
      <sheetName val="U"/>
      <sheetName val="Daftar Upah_Material_Alat"/>
      <sheetName val="RAB.adm"/>
      <sheetName val="Sat.adm"/>
      <sheetName val="rms remunerasi"/>
      <sheetName val="TL"/>
      <sheetName val="upah-prod"/>
      <sheetName val="3-DIV5"/>
      <sheetName val="Als Struk"/>
      <sheetName val="Dftr Isi"/>
      <sheetName val="ANALHASA"/>
      <sheetName val="HargaDasar"/>
      <sheetName val="RAB AR&amp;STR"/>
      <sheetName val="DC"/>
      <sheetName val="sch"/>
      <sheetName val="BIIL_ASLI"/>
      <sheetName val="Q'ty_per_m"/>
      <sheetName val="ANALISA_PEK_UMUM"/>
      <sheetName val="Har_Sat"/>
      <sheetName val="500kV_BOQ"/>
      <sheetName val="Data_Tower"/>
      <sheetName val="Daftar_Upah"/>
      <sheetName val="Sum_IF"/>
      <sheetName val="Uraian_Analisa"/>
      <sheetName val="Speck_ARSITEK"/>
      <sheetName val="Stden_center"/>
      <sheetName val="BQ__by_owner_"/>
      <sheetName val="RPP01_6"/>
      <sheetName val="m_schedule"/>
      <sheetName val="HM_MEK_"/>
      <sheetName val="STOK_MAT"/>
      <sheetName val="_Kr_tengahDiva_xls聝analysi蕈"/>
      <sheetName val="ANALISA_railing"/>
      <sheetName val="Control_Settings"/>
      <sheetName val="Dates_&amp;_Escalators"/>
      <sheetName val="Check_Totals"/>
      <sheetName val="Rekap_BQ-Pompong"/>
      <sheetName val="PERS_PENY"/>
      <sheetName val="RAB_DC"/>
      <sheetName val="anal_rinci"/>
      <sheetName val="Rek_An"/>
      <sheetName val="hrg_sat"/>
      <sheetName val="BANG_TONG_HOP_(2)"/>
      <sheetName val="BQ_Mekanikal"/>
      <sheetName val="BUL__A"/>
      <sheetName val="rab_me__by_owner__"/>
      <sheetName val="rab_me__fisik_"/>
      <sheetName val="_"/>
      <sheetName val="Assumption_&amp;_Dashboard_"/>
      <sheetName val="SAT_UPH_BHN"/>
      <sheetName val="hrg-sat_pek"/>
      <sheetName val="Lt_1"/>
      <sheetName val="Daya"/>
      <sheetName val="RESOURCES"/>
      <sheetName val="B"/>
      <sheetName val="DINDING"/>
      <sheetName val="Kata Pengantar"/>
      <sheetName val="Amortization Table"/>
      <sheetName val="asumsi"/>
      <sheetName val="hsat-SD"/>
      <sheetName val="an-satuan"/>
      <sheetName val="Rekap-SD"/>
      <sheetName val="skets"/>
      <sheetName val="LEMBAR3"/>
      <sheetName val="LEMBAR1"/>
      <sheetName val="LEMBAR2"/>
      <sheetName val="LEMBAR4"/>
      <sheetName val="LEMBAR5"/>
      <sheetName val="Harga Bahan"/>
      <sheetName val="Internal AFE Form 2 "/>
      <sheetName val="Foundation"/>
      <sheetName val="SCH2"/>
      <sheetName val="Appendix 2(SatDas´"/>
      <sheetName val="ANAL_BOW5"/>
      <sheetName val="01A-_RAB4"/>
      <sheetName val="rekap_mekanikal4"/>
      <sheetName val="Analisa___Upah4"/>
      <sheetName val="Analisa_&amp;_Upah4"/>
      <sheetName val="M_12__2_4"/>
      <sheetName val="ANAL__ME4"/>
      <sheetName val="BW_analisa_cika_20054"/>
      <sheetName val="M&amp;E_R4"/>
      <sheetName val="RAB_PERSIAPAN_4"/>
      <sheetName val="Fill_this_out_first___8"/>
      <sheetName val="D_&amp;_W_sizes4"/>
      <sheetName val="REKAP_ARSITEKTUR_4"/>
      <sheetName val="RAB_ADMINISTRASI_PUSAT_(1)4"/>
      <sheetName val="PROTEKSI_PETIR4"/>
      <sheetName val="KABEL_FEEDER4"/>
      <sheetName val="PENRNGN_&amp;_KTK-KNTK4"/>
      <sheetName val="NS_GD_UTAMA4"/>
      <sheetName val="Bill_No_2_1_Cold_Water_System4"/>
      <sheetName val="Civil_Works4"/>
      <sheetName val="1_B4"/>
      <sheetName val="FIRE_FIGHTING4"/>
      <sheetName val="Master_1_04"/>
      <sheetName val="BOQ_KSN4"/>
      <sheetName val="Analisa_ME_(2)4"/>
      <sheetName val="Sat_Upah4"/>
      <sheetName val="Fill_this_out_first___9"/>
      <sheetName val="BoQ_C44"/>
      <sheetName val="BANGUNAN_PENUNJANG4"/>
      <sheetName val="F_ALARM4"/>
      <sheetName val="STD_Lanjutan4"/>
      <sheetName val="NS_Lanjutan4"/>
      <sheetName val="Daftar_berat4"/>
      <sheetName val="Fire_Alarm4"/>
      <sheetName val="D___W_sizes4"/>
      <sheetName val="Bill_of_Qty_MEP4"/>
      <sheetName val="Cable_150kV_Ref_4"/>
      <sheetName val="Pos_4-14"/>
      <sheetName val="Rekap_Prelim4"/>
      <sheetName val="Mat_Mek4"/>
      <sheetName val="MAIN_EQUIP_AC4"/>
      <sheetName val="DUTCH_CONE4"/>
      <sheetName val="ANALISA_13"/>
      <sheetName val="ANALIS_14"/>
      <sheetName val="Analisa_23"/>
      <sheetName val="TE_TS_FA_LAN_MATV3"/>
      <sheetName val="struktur_tdk_dipakai3"/>
      <sheetName val="List_of_Eqp3"/>
      <sheetName val="GFA_223"/>
      <sheetName val="2__MVAC_R13"/>
      <sheetName val="3_3b3"/>
      <sheetName val="[Kr_tengah?iva_xls?H_Satua?3"/>
      <sheetName val="[Kr_te?gah?iva_xls?MAT_BAR?_AC3"/>
      <sheetName val="[Kr_tengah?iva?xls?H_Satua?13"/>
      <sheetName val="[K?_tengah?iva_xls?Kap?Tenaga3"/>
      <sheetName val="[K?_te?gah?iva_xls?Ana?isa_HS3"/>
      <sheetName val="B_-?Nor?lec3"/>
      <sheetName val="[K?_tengah?iva_xls?5-P?ralatan3"/>
      <sheetName val="[K?_te?gah?iva?xls?Inf?rmasi3"/>
      <sheetName val="[Kr_te?gah?iva_xls?upahbahan3"/>
      <sheetName val="[Kr_tengah?iva?xls?01A-_RA?3"/>
      <sheetName val="[Kr_tengah?iva?xls?NS_GD_U?AMA3"/>
      <sheetName val="[Kr_tengah?iva_xls?Str?Bengkel3"/>
      <sheetName val="[K?_te?gah?iva?xls?ANA?_BOW3"/>
      <sheetName val="M_12__2?3"/>
      <sheetName val="[K?_tengah?iva_xls?G_SUMMARY3"/>
      <sheetName val="[Kr_tengahDiva_xls?ANAL_HREZ3"/>
      <sheetName val="ANAL__M?3"/>
      <sheetName val="[Kr_tengahDiva_xls?analysis3"/>
      <sheetName val="Sec_I_ML3"/>
      <sheetName val="Cash_Flow_bulanan3"/>
      <sheetName val="REF_ONLY3"/>
      <sheetName val="Rate_Analysis3"/>
      <sheetName val="Summary_Sheets3"/>
      <sheetName val="3_Mob3"/>
      <sheetName val="Analisa_HSP1"/>
      <sheetName val="Galian_11"/>
      <sheetName val="Analisa_(ok)1"/>
      <sheetName val="_Kr_tengahࡄiva_xls聝H_Satua聮3"/>
      <sheetName val="_Kr_te࡮gahࡄiva_xls聝MAT_BAR聕_AC3"/>
      <sheetName val="_Kr_tengahࡄiva࠮xls聝H_Satua聮13"/>
      <sheetName val="_Kࡲ_tengahࡄiva_xls聝Kap聟Tenaga3"/>
      <sheetName val="_Kࡲ_te࡮gahࡄiva_xls聝Ana聬isa_HS3"/>
      <sheetName val="_Kࡲ_tengahࡄiva_xls聝5-P聥ralatan3"/>
      <sheetName val="_Kࡲ_te࡮gahࡄiva࠮xls聝Inf聯rmasi3"/>
      <sheetName val="_Kr_te࡮gahࡄiva_xls聝upahbahan3"/>
      <sheetName val="_Kr_tengahࡄiva࠮xls聝01A-_RA聂3"/>
      <sheetName val="_Kr_tengahࡄiva࠮xls聝NS_GD_U联AMA3"/>
      <sheetName val="_Kr_tengahࡄiva_xls聝Str耭Bengkel3"/>
      <sheetName val="_Kࡲ_te࡮gahࡄiva࠮xls聝ANA职_BOW3"/>
      <sheetName val="_Kࡲ_tengahࡄiva_xls聝G_SUMMARY3"/>
      <sheetName val="_Kr_tengahDiva_xls聝ANAL_HREZ3"/>
      <sheetName val="_Kr_tengahDiva_xls聝analysis3"/>
      <sheetName val="Price_list3"/>
      <sheetName val="PAGE_1_3"/>
      <sheetName val="ME_Apt23"/>
      <sheetName val="HARGA_MATERIAL3"/>
      <sheetName val="Blk_B13"/>
      <sheetName val="Pengalaman_Per1"/>
      <sheetName val="Master_Edit1"/>
      <sheetName val="Harsat_Bahan1"/>
      <sheetName val="II_MAIN-LOB1"/>
      <sheetName val="Ｎｏ_131"/>
      <sheetName val="Rkp_Total1"/>
      <sheetName val="Unit_Cost1"/>
      <sheetName val="On_Time1"/>
      <sheetName val="List_Material1"/>
      <sheetName val="Div_11"/>
      <sheetName val="Form_4,5,61"/>
      <sheetName val="PL_(MONTHLY)1"/>
      <sheetName val="_Kr_tengah_iva_xls_H_Satua_2"/>
      <sheetName val="_Kr_te_gah_iva_xls_MAT_BAR__AC2"/>
      <sheetName val="_Kr_tengah_iva_xls_H_Satua_12"/>
      <sheetName val="_K__tengah_iva_xls_Kap_Tenaga2"/>
      <sheetName val="_K__te_gah_iva_xls_Ana_isa_HS2"/>
      <sheetName val="B_-_Nor_lec2"/>
      <sheetName val="_K__tengah_iva_xls_5-P_ralatan2"/>
      <sheetName val="_K__te_gah_iva_xls_Inf_rmasi2"/>
      <sheetName val="_Kr_te_gah_iva_xls_upahbahan2"/>
      <sheetName val="_Kr_tengah_iva_xls_01A-_RA_2"/>
      <sheetName val="_Kr_tengah_iva_xls_NS_GD_U_AMA2"/>
      <sheetName val="_Kr_tengah_iva_xls_Str_Bengkel2"/>
      <sheetName val="_K__te_gah_iva_xls_ANA__BOW2"/>
      <sheetName val="_K__tengah_iva_xls_G_SUMMARY2"/>
      <sheetName val="_Kr_tengahDiva_xls_ANAL_HREZ2"/>
      <sheetName val="ANAL__M_2"/>
      <sheetName val="_Kr_tengahDiva_xls_analysis2"/>
      <sheetName val="BIIL_ASLI1"/>
      <sheetName val="Q'ty_per_m1"/>
      <sheetName val="TOTAL_Agustus1"/>
      <sheetName val="7_공정표1"/>
      <sheetName val="Daftar_Upah1"/>
      <sheetName val="Sum_IF1"/>
      <sheetName val="Uraian_Analisa1"/>
      <sheetName val="Basic_Price1"/>
      <sheetName val="Speck_ARSITEK1"/>
      <sheetName val="Stden_center1"/>
      <sheetName val="BQ__by_owner_1"/>
      <sheetName val="M_Pekerjaan1"/>
      <sheetName val="DAF_ALAT1"/>
      <sheetName val="RPP01_61"/>
      <sheetName val="Rekap_"/>
      <sheetName val="ANALISA_PEK_UMUM1"/>
      <sheetName val="Daftar_Paket"/>
      <sheetName val="8LT_12"/>
      <sheetName val="SAT_UPAH_RAPI"/>
      <sheetName val="HASAT_DASAR"/>
      <sheetName val="AnBiaya_OperasionalAlat"/>
      <sheetName val="Rencana__2_"/>
      <sheetName val="Data_Pendukung1"/>
      <sheetName val="4-Basic_Price-Upah"/>
      <sheetName val="ana_pt"/>
      <sheetName val="GRADE_SKALA"/>
      <sheetName val="MASTER_DATA"/>
      <sheetName val="Muh_Akhir"/>
      <sheetName val="Chandra_Prabowo"/>
      <sheetName val="SAT_UPH_BHN1"/>
      <sheetName val="BQ_Mekanikal1"/>
      <sheetName val="Analisa_Upah_&amp;_Bahan_Plum1"/>
      <sheetName val="Assumption_&amp;_Dashboard_1"/>
      <sheetName val="Cover_Daf_2"/>
      <sheetName val="ANALISA_railing1"/>
      <sheetName val="REKAP_GROSS"/>
      <sheetName val="AN_BIAYA_MAKAN"/>
      <sheetName val="urain_teknis"/>
      <sheetName val="BUL__A1"/>
      <sheetName val="rab_me__by_owner__1"/>
      <sheetName val="rab_me__fisik_1"/>
      <sheetName val="_1"/>
      <sheetName val="hrg-sat_pek1"/>
      <sheetName val="_Kr_tengahDiva_xls聝analysi蕈1"/>
      <sheetName val="Lt_11"/>
      <sheetName val="Ana_Fin"/>
      <sheetName val="CAB_2"/>
      <sheetName val="STOK_MAT1"/>
      <sheetName val="BANG_TONG_HOP_(2)1"/>
      <sheetName val="analisa_SNI"/>
      <sheetName val="BAHAN_(2)"/>
      <sheetName val="Tata_Udara"/>
      <sheetName val="4_2_Public"/>
      <sheetName val="HDS_Sipil"/>
      <sheetName val="Data_Tower1"/>
      <sheetName val="COST_TOGO"/>
      <sheetName val="H_Satuan_Dasar"/>
      <sheetName val="A+Supl_"/>
      <sheetName val="hrg_sat1"/>
      <sheetName val="RAB_1"/>
      <sheetName val="RAB_2"/>
      <sheetName val="RAB_3"/>
      <sheetName val="Urai__Resap_pengikat"/>
      <sheetName val="Unit_Price"/>
      <sheetName val="500kV_BOQ1"/>
      <sheetName val="m_schedule1"/>
      <sheetName val="HM_MEK_1"/>
      <sheetName val="Control_Settings1"/>
      <sheetName val="Dates_&amp;_Escalators1"/>
      <sheetName val="Check_Totals1"/>
      <sheetName val="Rekap_BQ-Pompong1"/>
      <sheetName val="PERS_PENY1"/>
      <sheetName val="RAB_DC1"/>
      <sheetName val="anal_rinci1"/>
      <sheetName val="Rek_An1"/>
      <sheetName val="Har_Sat1"/>
      <sheetName val="LINK-MAST__BASIC_PRICE"/>
      <sheetName val="ANA_bab_6"/>
      <sheetName val="HSD_BAHAN"/>
      <sheetName val="HSD_UPAH_"/>
      <sheetName val="Price_of_Equip"/>
      <sheetName val="Price_of_Mat"/>
      <sheetName val="Upah&amp;Bahan_(2)1"/>
      <sheetName val="Analisa-Harga_(1F)1"/>
      <sheetName val="GAL_BIASA"/>
      <sheetName val="RAB_Ekstern"/>
      <sheetName val="Metod_TWR"/>
      <sheetName val="H_Alat"/>
      <sheetName val="H_Bahan"/>
      <sheetName val="Rekap_RAB"/>
      <sheetName val="unit_3"/>
      <sheetName val="Rokan_1"/>
      <sheetName val="7_PEK-STRUKTUR"/>
      <sheetName val="RBP-5"/>
      <sheetName val="DRUP (ASLI)"/>
      <sheetName val="SNI FIX"/>
      <sheetName val="anal-drainase,tanah&amp;ps batu"/>
      <sheetName val="anal-beton"/>
      <sheetName val="anal-aspal"/>
      <sheetName val="CH-RANC"/>
      <sheetName val="AnalisaSIPIL RIIL RAP"/>
      <sheetName val="L. Hr"/>
      <sheetName val="3-DIV3"/>
      <sheetName val=" BoQ Green Field option 1"/>
      <sheetName val="HARI"/>
      <sheetName val="NP (2)"/>
      <sheetName val="Harsat Upah"/>
      <sheetName val="PL-2"/>
      <sheetName val="Tax"/>
      <sheetName val="Ex_Rate"/>
      <sheetName val="Rencana Anggaran Biaya"/>
      <sheetName val="Mobilisasi (2)"/>
      <sheetName val="F"/>
      <sheetName val="I"/>
      <sheetName val="s.g.exx"/>
      <sheetName val="Urugan Pasir"/>
      <sheetName val="extern"/>
      <sheetName val="61004"/>
      <sheetName val="BGT 07"/>
      <sheetName val="Daf Harga Satuan"/>
      <sheetName val="Uraian Upah"/>
      <sheetName val="61008"/>
      <sheetName val="RINCI"/>
      <sheetName val="H-Dasar"/>
      <sheetName val="BILL OF QUAN"/>
      <sheetName val="Database"/>
      <sheetName val="AHS all"/>
      <sheetName val="Por"/>
      <sheetName val="Rekap Anl"/>
      <sheetName val="Bhn+Uph"/>
      <sheetName val=" MINGGUAN"/>
      <sheetName val="analbahan"/>
      <sheetName val="petunjuk"/>
      <sheetName val="HAR_INI"/>
      <sheetName val="HAR_LALU"/>
      <sheetName val="harian"/>
      <sheetName val="dt-bum"/>
      <sheetName val="AnalisaSIPIL RIIL"/>
      <sheetName val="lkalibrasi BENENAIN"/>
      <sheetName val="Data Umum Penawaran"/>
      <sheetName val="Pekerjaan"/>
      <sheetName val="Anas"/>
      <sheetName val="upah.bahan.alat"/>
      <sheetName val="analisa.K"/>
      <sheetName val="daftarkuantitas"/>
      <sheetName val="GRAFIK "/>
      <sheetName val="An-Sipil"/>
      <sheetName val="ANALISA BANGLI"/>
      <sheetName val="AWAL"/>
      <sheetName val="Jenjang_Eselon"/>
      <sheetName val="ANALISA GRS kota"/>
      <sheetName val="HEADCOUNT_Bud"/>
      <sheetName val="Costs_ActivityNature"/>
      <sheetName val="BQ_Tenis"/>
      <sheetName val="BOQ_Aula"/>
      <sheetName val="DAF-HARSAT"/>
      <sheetName val="AHS ME "/>
      <sheetName val="BA_CCO"/>
      <sheetName val="Daf_isi"/>
      <sheetName val="PREMLIN"/>
      <sheetName val="Man Power &amp; Comp"/>
      <sheetName val="bau-6"/>
      <sheetName val="prd01-5"/>
      <sheetName val="PkRp"/>
      <sheetName val="Dist_analys"/>
      <sheetName val="HSP LT BS"/>
      <sheetName val="BAHAN MKNL"/>
      <sheetName val="HSU 2016"/>
      <sheetName val="Goodwill Calculation"/>
      <sheetName val="Anal Alat Type II A"/>
      <sheetName val="HD ALAT"/>
      <sheetName val="HD BAHAN"/>
      <sheetName val="Hrg Satuan &amp; Upah"/>
      <sheetName val="MAJOR"/>
      <sheetName val="MAPP"/>
      <sheetName val="Tambahan Biaro"/>
      <sheetName val="DATA 2009"/>
      <sheetName val="DATA 2010"/>
      <sheetName val="Target Raker TW III"/>
      <sheetName val="KUB-01(10)"/>
      <sheetName val="610.04"/>
      <sheetName val="610.05"/>
      <sheetName val="610.06"/>
      <sheetName val="610.07"/>
      <sheetName val="610.08"/>
      <sheetName val="DATAOKT"/>
      <sheetName val="BOQ CONTRACT WK"/>
      <sheetName val="Schedule 11a"/>
      <sheetName val="Temporary"/>
      <sheetName val="Septick tank"/>
      <sheetName val="PRIST LIST"/>
      <sheetName val="PERALATAN PROYEK GOL III A"/>
      <sheetName val="Dash"/>
      <sheetName val="SUB &amp; mandor"/>
      <sheetName val="EVALUASI"/>
      <sheetName val="jan"/>
      <sheetName val="FEB"/>
      <sheetName val="MAR"/>
      <sheetName val="Parameter"/>
      <sheetName val="MasterSheet"/>
      <sheetName val="Master Schedule"/>
      <sheetName val="rate-alat"/>
      <sheetName val="DAF-4"/>
      <sheetName val="81+200"/>
      <sheetName val="baja"/>
      <sheetName val="AssumptionValue"/>
      <sheetName val="DAF_2"/>
      <sheetName val="A_2"/>
      <sheetName val="2"/>
      <sheetName val="4"/>
      <sheetName val="1"/>
      <sheetName val="modal"/>
      <sheetName val="ANALIS-ALAT"/>
      <sheetName val="AN-HSD"/>
      <sheetName val="AN-Agregat"/>
      <sheetName val="ANALISA-MOB"/>
      <sheetName val="sai"/>
      <sheetName val="Luas"/>
      <sheetName val="MT"/>
      <sheetName val="Note"/>
      <sheetName val="ANALISA SBU"/>
      <sheetName val="ALS4"/>
      <sheetName val="ALS1"/>
      <sheetName val="ALS5"/>
      <sheetName val="ALS3"/>
      <sheetName val="ANL K"/>
      <sheetName val="6"/>
      <sheetName val="sched-induk-(Th.2008 5M)"/>
      <sheetName val="chitimc"/>
      <sheetName val="Hit Vol Str Jambi"/>
      <sheetName val="Klm-Mnl"/>
      <sheetName val="daftar"/>
      <sheetName val="URAIAN "/>
      <sheetName val="LS-Rutin"/>
      <sheetName val="TOTAL"/>
      <sheetName val="2. Elektrik"/>
      <sheetName val="hRG Stn Bhn,Uph, perl"/>
      <sheetName val="6a Rekap"/>
      <sheetName val="13mm E.P "/>
      <sheetName val="20mm(E.P)"/>
      <sheetName val="20mm(StaircaseP.P)"/>
      <sheetName val="13mm P.P"/>
      <sheetName val="M+MC"/>
      <sheetName val="내역서"/>
      <sheetName val="Rutin"/>
      <sheetName val="BID"/>
      <sheetName val="ERECTION"/>
      <sheetName val="BQ25"/>
      <sheetName val="REK ADD"/>
      <sheetName val="BQ22"/>
      <sheetName val="BQ23"/>
      <sheetName val="DATA_DES"/>
      <sheetName val="Pay Items"/>
      <sheetName val="DATE"/>
      <sheetName val="단가"/>
      <sheetName val="정부노임단가"/>
      <sheetName val="P&amp;L01-02GR"/>
      <sheetName val="일위대가목차"/>
      <sheetName val="DSBDY"/>
      <sheetName val="식재인부"/>
      <sheetName val="SPL"/>
      <sheetName val="analt"/>
      <sheetName val="A-ALAT"/>
      <sheetName val="Perhitungan RAB"/>
      <sheetName val="MC0"/>
      <sheetName val="Bangunan Utama B"/>
      <sheetName val="Bt.Kosong"/>
      <sheetName val="teori"/>
      <sheetName val="satp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06">
          <cell r="C106" t="str">
            <v>Hour</v>
          </cell>
          <cell r="D106">
            <v>50625</v>
          </cell>
          <cell r="E106">
            <v>25312.5</v>
          </cell>
          <cell r="F106">
            <v>5000</v>
          </cell>
          <cell r="G106">
            <v>7142.8571428571431</v>
          </cell>
          <cell r="H106">
            <v>7142.8571428571431</v>
          </cell>
          <cell r="I106">
            <v>55000</v>
          </cell>
          <cell r="J106">
            <v>6666.67</v>
          </cell>
          <cell r="K106">
            <v>7700</v>
          </cell>
          <cell r="L106">
            <v>80937.5</v>
          </cell>
          <cell r="M106">
            <v>76509.527142857143</v>
          </cell>
          <cell r="N106">
            <v>157447.02714285717</v>
          </cell>
          <cell r="O106">
            <v>80937.5</v>
          </cell>
          <cell r="P106">
            <v>76509.527142857143</v>
          </cell>
        </row>
        <row r="107">
          <cell r="C107" t="str">
            <v>Hour</v>
          </cell>
          <cell r="D107">
            <v>4500</v>
          </cell>
          <cell r="E107">
            <v>2700</v>
          </cell>
          <cell r="F107">
            <v>531</v>
          </cell>
          <cell r="G107">
            <v>4250</v>
          </cell>
          <cell r="H107">
            <v>850</v>
          </cell>
          <cell r="I107">
            <v>4250</v>
          </cell>
          <cell r="J107">
            <v>850</v>
          </cell>
          <cell r="K107">
            <v>5100</v>
          </cell>
          <cell r="L107">
            <v>0</v>
          </cell>
          <cell r="M107">
            <v>0</v>
          </cell>
          <cell r="N107">
            <v>12831</v>
          </cell>
          <cell r="O107">
            <v>7731</v>
          </cell>
          <cell r="P107">
            <v>5100</v>
          </cell>
        </row>
        <row r="108">
          <cell r="C108" t="str">
            <v>Hour</v>
          </cell>
          <cell r="D108">
            <v>2250</v>
          </cell>
          <cell r="E108">
            <v>405</v>
          </cell>
          <cell r="F108">
            <v>7600</v>
          </cell>
          <cell r="G108">
            <v>7600</v>
          </cell>
          <cell r="H108">
            <v>0</v>
          </cell>
          <cell r="I108">
            <v>5000</v>
          </cell>
          <cell r="J108">
            <v>225</v>
          </cell>
          <cell r="K108">
            <v>0</v>
          </cell>
          <cell r="L108">
            <v>2655</v>
          </cell>
          <cell r="M108">
            <v>12825</v>
          </cell>
          <cell r="N108">
            <v>15480</v>
          </cell>
          <cell r="O108">
            <v>2655</v>
          </cell>
          <cell r="P108">
            <v>12825</v>
          </cell>
        </row>
        <row r="109">
          <cell r="C109" t="str">
            <v>Hour</v>
          </cell>
          <cell r="D109">
            <v>8250</v>
          </cell>
          <cell r="E109">
            <v>3300</v>
          </cell>
          <cell r="F109">
            <v>1093.75</v>
          </cell>
          <cell r="G109">
            <v>16730</v>
          </cell>
          <cell r="H109">
            <v>0</v>
          </cell>
          <cell r="I109">
            <v>9125</v>
          </cell>
          <cell r="J109">
            <v>1600</v>
          </cell>
          <cell r="K109">
            <v>0</v>
          </cell>
          <cell r="L109">
            <v>40098.75</v>
          </cell>
          <cell r="M109">
            <v>12643.75</v>
          </cell>
          <cell r="N109">
            <v>40098.75</v>
          </cell>
          <cell r="O109">
            <v>12643.75</v>
          </cell>
          <cell r="P109">
            <v>27455</v>
          </cell>
        </row>
        <row r="110">
          <cell r="C110" t="str">
            <v>Hour</v>
          </cell>
          <cell r="D110">
            <v>22800</v>
          </cell>
          <cell r="E110">
            <v>5700</v>
          </cell>
          <cell r="F110">
            <v>0</v>
          </cell>
          <cell r="G110">
            <v>22800</v>
          </cell>
          <cell r="H110">
            <v>5700</v>
          </cell>
          <cell r="I110">
            <v>0</v>
          </cell>
          <cell r="J110">
            <v>128500</v>
          </cell>
          <cell r="K110">
            <v>100000</v>
          </cell>
          <cell r="L110">
            <v>0</v>
          </cell>
          <cell r="M110">
            <v>0</v>
          </cell>
          <cell r="N110">
            <v>128500</v>
          </cell>
          <cell r="O110">
            <v>0</v>
          </cell>
          <cell r="P110">
            <v>128500</v>
          </cell>
        </row>
        <row r="111">
          <cell r="C111" t="str">
            <v>Hour</v>
          </cell>
          <cell r="D111">
            <v>25000</v>
          </cell>
          <cell r="E111">
            <v>0</v>
          </cell>
          <cell r="F111">
            <v>0</v>
          </cell>
          <cell r="G111">
            <v>16280</v>
          </cell>
          <cell r="H111">
            <v>0</v>
          </cell>
          <cell r="I111">
            <v>15500</v>
          </cell>
          <cell r="J111">
            <v>2500</v>
          </cell>
          <cell r="K111">
            <v>0</v>
          </cell>
          <cell r="L111">
            <v>59280</v>
          </cell>
          <cell r="M111">
            <v>25000</v>
          </cell>
          <cell r="N111">
            <v>59280</v>
          </cell>
          <cell r="O111">
            <v>25000</v>
          </cell>
          <cell r="P111">
            <v>34280</v>
          </cell>
        </row>
        <row r="112">
          <cell r="C112" t="str">
            <v>Ls</v>
          </cell>
          <cell r="D112">
            <v>1000</v>
          </cell>
          <cell r="E112">
            <v>1000</v>
          </cell>
          <cell r="F112">
            <v>0</v>
          </cell>
          <cell r="G112">
            <v>1000</v>
          </cell>
          <cell r="H112">
            <v>0</v>
          </cell>
          <cell r="I112">
            <v>0</v>
          </cell>
          <cell r="J112">
            <v>0</v>
          </cell>
          <cell r="K112">
            <v>1000</v>
          </cell>
          <cell r="L112">
            <v>0</v>
          </cell>
          <cell r="M112">
            <v>0</v>
          </cell>
          <cell r="N112">
            <v>1000</v>
          </cell>
          <cell r="O112">
            <v>0</v>
          </cell>
          <cell r="P112">
            <v>1000</v>
          </cell>
        </row>
        <row r="113">
          <cell r="C113" t="str">
            <v>Hour</v>
          </cell>
          <cell r="D113">
            <v>7865</v>
          </cell>
          <cell r="E113">
            <v>5160</v>
          </cell>
          <cell r="F113">
            <v>830</v>
          </cell>
          <cell r="G113">
            <v>0</v>
          </cell>
          <cell r="H113">
            <v>0</v>
          </cell>
          <cell r="I113">
            <v>1750</v>
          </cell>
          <cell r="J113">
            <v>0</v>
          </cell>
          <cell r="K113">
            <v>0</v>
          </cell>
          <cell r="L113">
            <v>15605</v>
          </cell>
          <cell r="M113">
            <v>13855</v>
          </cell>
          <cell r="N113">
            <v>15605</v>
          </cell>
          <cell r="O113">
            <v>13855</v>
          </cell>
          <cell r="P113">
            <v>1750</v>
          </cell>
        </row>
        <row r="114">
          <cell r="C114" t="str">
            <v>Hour</v>
          </cell>
          <cell r="D114">
            <v>28500</v>
          </cell>
          <cell r="E114">
            <v>5700</v>
          </cell>
          <cell r="F114">
            <v>130000</v>
          </cell>
          <cell r="G114">
            <v>28500</v>
          </cell>
          <cell r="H114">
            <v>5700</v>
          </cell>
          <cell r="I114">
            <v>164200</v>
          </cell>
          <cell r="J114">
            <v>0</v>
          </cell>
          <cell r="K114">
            <v>130000</v>
          </cell>
          <cell r="L114">
            <v>0</v>
          </cell>
          <cell r="M114">
            <v>0</v>
          </cell>
          <cell r="N114">
            <v>164200</v>
          </cell>
          <cell r="O114">
            <v>0</v>
          </cell>
          <cell r="P114">
            <v>164200</v>
          </cell>
        </row>
        <row r="115">
          <cell r="C115" t="str">
            <v>Hour</v>
          </cell>
          <cell r="D115">
            <v>28500</v>
          </cell>
          <cell r="E115">
            <v>5700</v>
          </cell>
          <cell r="F115">
            <v>130000</v>
          </cell>
          <cell r="G115">
            <v>28500</v>
          </cell>
          <cell r="H115">
            <v>5700</v>
          </cell>
          <cell r="I115">
            <v>164200</v>
          </cell>
          <cell r="J115">
            <v>0</v>
          </cell>
          <cell r="K115">
            <v>130000</v>
          </cell>
          <cell r="L115">
            <v>0</v>
          </cell>
          <cell r="M115">
            <v>0</v>
          </cell>
          <cell r="N115">
            <v>164200</v>
          </cell>
          <cell r="O115">
            <v>0</v>
          </cell>
          <cell r="P115">
            <v>164200</v>
          </cell>
        </row>
        <row r="116">
          <cell r="C116" t="str">
            <v>Hour</v>
          </cell>
          <cell r="D116">
            <v>1750</v>
          </cell>
          <cell r="E116">
            <v>315</v>
          </cell>
          <cell r="F116">
            <v>21.88</v>
          </cell>
          <cell r="G116">
            <v>2087.5</v>
          </cell>
          <cell r="H116">
            <v>445.5</v>
          </cell>
          <cell r="I116">
            <v>875</v>
          </cell>
          <cell r="J116">
            <v>175</v>
          </cell>
          <cell r="K116">
            <v>280</v>
          </cell>
          <cell r="L116">
            <v>5949.88</v>
          </cell>
          <cell r="M116">
            <v>2086.88</v>
          </cell>
          <cell r="N116">
            <v>5949.88</v>
          </cell>
          <cell r="O116">
            <v>2086.88</v>
          </cell>
          <cell r="P116">
            <v>3863</v>
          </cell>
        </row>
        <row r="117">
          <cell r="C117" t="str">
            <v>Hour</v>
          </cell>
          <cell r="D117">
            <v>15200</v>
          </cell>
          <cell r="E117">
            <v>4300</v>
          </cell>
          <cell r="F117">
            <v>1000</v>
          </cell>
          <cell r="G117">
            <v>15200</v>
          </cell>
          <cell r="H117">
            <v>4300</v>
          </cell>
          <cell r="I117">
            <v>0</v>
          </cell>
          <cell r="J117">
            <v>1000</v>
          </cell>
          <cell r="K117">
            <v>60000</v>
          </cell>
          <cell r="L117">
            <v>0</v>
          </cell>
          <cell r="M117">
            <v>0</v>
          </cell>
          <cell r="N117">
            <v>80500</v>
          </cell>
          <cell r="O117">
            <v>0</v>
          </cell>
          <cell r="P117">
            <v>80500</v>
          </cell>
        </row>
        <row r="118">
          <cell r="C118" t="str">
            <v>Hour</v>
          </cell>
          <cell r="D118">
            <v>15200</v>
          </cell>
          <cell r="E118">
            <v>0</v>
          </cell>
          <cell r="F118">
            <v>1000</v>
          </cell>
          <cell r="G118">
            <v>15200</v>
          </cell>
          <cell r="H118">
            <v>0</v>
          </cell>
          <cell r="I118">
            <v>0</v>
          </cell>
          <cell r="J118">
            <v>1000</v>
          </cell>
          <cell r="K118">
            <v>0</v>
          </cell>
          <cell r="L118">
            <v>0</v>
          </cell>
          <cell r="M118">
            <v>0</v>
          </cell>
          <cell r="N118">
            <v>16200</v>
          </cell>
          <cell r="O118">
            <v>0</v>
          </cell>
          <cell r="P118">
            <v>16200</v>
          </cell>
        </row>
        <row r="119">
          <cell r="C119" t="str">
            <v>Hour</v>
          </cell>
          <cell r="D119">
            <v>50000</v>
          </cell>
          <cell r="E119">
            <v>0</v>
          </cell>
          <cell r="F119">
            <v>0</v>
          </cell>
          <cell r="G119">
            <v>29275</v>
          </cell>
          <cell r="H119">
            <v>0</v>
          </cell>
          <cell r="I119">
            <v>33500</v>
          </cell>
          <cell r="J119">
            <v>7500</v>
          </cell>
          <cell r="K119">
            <v>0</v>
          </cell>
          <cell r="L119">
            <v>120275</v>
          </cell>
          <cell r="M119">
            <v>50000</v>
          </cell>
          <cell r="N119">
            <v>120275</v>
          </cell>
          <cell r="O119">
            <v>50000</v>
          </cell>
          <cell r="P119">
            <v>70275</v>
          </cell>
        </row>
        <row r="120">
          <cell r="C120" t="str">
            <v>Hour</v>
          </cell>
          <cell r="D120">
            <v>0</v>
          </cell>
          <cell r="E120">
            <v>0</v>
          </cell>
          <cell r="F120">
            <v>0</v>
          </cell>
          <cell r="G120">
            <v>38000</v>
          </cell>
          <cell r="H120">
            <v>5700</v>
          </cell>
          <cell r="I120">
            <v>0</v>
          </cell>
          <cell r="J120">
            <v>0</v>
          </cell>
          <cell r="K120">
            <v>125000</v>
          </cell>
          <cell r="L120">
            <v>168700</v>
          </cell>
          <cell r="M120">
            <v>0</v>
          </cell>
          <cell r="N120">
            <v>168700</v>
          </cell>
          <cell r="O120">
            <v>0</v>
          </cell>
          <cell r="P120">
            <v>168700</v>
          </cell>
        </row>
        <row r="121">
          <cell r="O121">
            <v>0</v>
          </cell>
        </row>
        <row r="122">
          <cell r="N122">
            <v>165583</v>
          </cell>
          <cell r="O122">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6">
          <cell r="C106" t="str">
            <v>Hour</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106">
          <cell r="C106" t="str">
            <v>Hour</v>
          </cell>
        </row>
      </sheetData>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row r="106">
          <cell r="C106" t="str">
            <v>Hour</v>
          </cell>
        </row>
      </sheetData>
      <sheetData sheetId="531"/>
      <sheetData sheetId="532"/>
      <sheetData sheetId="533"/>
      <sheetData sheetId="534">
        <row r="106">
          <cell r="C106" t="str">
            <v>Hour</v>
          </cell>
        </row>
      </sheetData>
      <sheetData sheetId="535"/>
      <sheetData sheetId="536"/>
      <sheetData sheetId="537"/>
      <sheetData sheetId="538"/>
      <sheetData sheetId="539">
        <row r="106">
          <cell r="C106" t="str">
            <v>Hour</v>
          </cell>
        </row>
      </sheetData>
      <sheetData sheetId="540">
        <row r="106">
          <cell r="C106" t="str">
            <v>Hour</v>
          </cell>
        </row>
      </sheetData>
      <sheetData sheetId="541"/>
      <sheetData sheetId="542"/>
      <sheetData sheetId="543">
        <row r="106">
          <cell r="C106" t="str">
            <v>Hour</v>
          </cell>
        </row>
      </sheetData>
      <sheetData sheetId="544">
        <row r="106">
          <cell r="C106" t="str">
            <v>Hour</v>
          </cell>
        </row>
      </sheetData>
      <sheetData sheetId="545">
        <row r="106">
          <cell r="C106" t="str">
            <v>Hour</v>
          </cell>
        </row>
      </sheetData>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sheetData sheetId="612" refreshError="1"/>
      <sheetData sheetId="613"/>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ow r="106">
          <cell r="C106" t="str">
            <v>Hour</v>
          </cell>
        </row>
      </sheetData>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ow r="106">
          <cell r="C106" t="str">
            <v>Hour</v>
          </cell>
        </row>
      </sheetData>
      <sheetData sheetId="681">
        <row r="106">
          <cell r="C106" t="str">
            <v>Hour</v>
          </cell>
        </row>
      </sheetData>
      <sheetData sheetId="682">
        <row r="106">
          <cell r="C106" t="str">
            <v>Hour</v>
          </cell>
        </row>
      </sheetData>
      <sheetData sheetId="683">
        <row r="106">
          <cell r="C106" t="str">
            <v>Hour</v>
          </cell>
        </row>
      </sheetData>
      <sheetData sheetId="684">
        <row r="106">
          <cell r="C106" t="str">
            <v>Hour</v>
          </cell>
        </row>
      </sheetData>
      <sheetData sheetId="685">
        <row r="106">
          <cell r="C106" t="str">
            <v>Hour</v>
          </cell>
        </row>
      </sheetData>
      <sheetData sheetId="686">
        <row r="106">
          <cell r="C106" t="str">
            <v>Hour</v>
          </cell>
        </row>
      </sheetData>
      <sheetData sheetId="687">
        <row r="106">
          <cell r="C106" t="str">
            <v>Hour</v>
          </cell>
        </row>
      </sheetData>
      <sheetData sheetId="688">
        <row r="106">
          <cell r="C106" t="str">
            <v>Hour</v>
          </cell>
        </row>
      </sheetData>
      <sheetData sheetId="689">
        <row r="106">
          <cell r="C106" t="str">
            <v>Hour</v>
          </cell>
        </row>
      </sheetData>
      <sheetData sheetId="690" refreshError="1"/>
      <sheetData sheetId="691" refreshError="1"/>
      <sheetData sheetId="692">
        <row r="106">
          <cell r="C106" t="str">
            <v>Hour</v>
          </cell>
        </row>
      </sheetData>
      <sheetData sheetId="693" refreshError="1"/>
      <sheetData sheetId="694" refreshError="1"/>
      <sheetData sheetId="695">
        <row r="106">
          <cell r="C106" t="str">
            <v>Hour</v>
          </cell>
        </row>
      </sheetData>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sheetData sheetId="771" refreshError="1"/>
      <sheetData sheetId="772"/>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sheetData sheetId="790" refreshError="1"/>
      <sheetData sheetId="791"/>
      <sheetData sheetId="792" refreshError="1"/>
      <sheetData sheetId="793" refreshError="1"/>
      <sheetData sheetId="794" refreshError="1"/>
      <sheetData sheetId="795" refreshError="1"/>
      <sheetData sheetId="796"/>
      <sheetData sheetId="797">
        <row r="106">
          <cell r="C106" t="str">
            <v>Hour</v>
          </cell>
        </row>
      </sheetData>
      <sheetData sheetId="798">
        <row r="106">
          <cell r="C106" t="str">
            <v>Hour</v>
          </cell>
        </row>
      </sheetData>
      <sheetData sheetId="799">
        <row r="106">
          <cell r="C106" t="str">
            <v>Hour</v>
          </cell>
        </row>
      </sheetData>
      <sheetData sheetId="800">
        <row r="106">
          <cell r="C106" t="str">
            <v>Hour</v>
          </cell>
        </row>
      </sheetData>
      <sheetData sheetId="801">
        <row r="106">
          <cell r="C106" t="str">
            <v>Hour</v>
          </cell>
        </row>
      </sheetData>
      <sheetData sheetId="802">
        <row r="106">
          <cell r="C106" t="str">
            <v>Hour</v>
          </cell>
        </row>
      </sheetData>
      <sheetData sheetId="803">
        <row r="106">
          <cell r="C106" t="str">
            <v>Hour</v>
          </cell>
        </row>
      </sheetData>
      <sheetData sheetId="804">
        <row r="106">
          <cell r="C106" t="str">
            <v>Hour</v>
          </cell>
        </row>
      </sheetData>
      <sheetData sheetId="805">
        <row r="106">
          <cell r="C106" t="str">
            <v>Hour</v>
          </cell>
        </row>
      </sheetData>
      <sheetData sheetId="806">
        <row r="106">
          <cell r="C106" t="str">
            <v>Hour</v>
          </cell>
        </row>
      </sheetData>
      <sheetData sheetId="807">
        <row r="106">
          <cell r="C106" t="str">
            <v>Hour</v>
          </cell>
        </row>
      </sheetData>
      <sheetData sheetId="808">
        <row r="106">
          <cell r="C106" t="str">
            <v>Hour</v>
          </cell>
        </row>
      </sheetData>
      <sheetData sheetId="809">
        <row r="106">
          <cell r="C106" t="str">
            <v>Hour</v>
          </cell>
        </row>
      </sheetData>
      <sheetData sheetId="810">
        <row r="106">
          <cell r="C106" t="str">
            <v>Hour</v>
          </cell>
        </row>
      </sheetData>
      <sheetData sheetId="811">
        <row r="106">
          <cell r="C106" t="str">
            <v>Hour</v>
          </cell>
        </row>
      </sheetData>
      <sheetData sheetId="812">
        <row r="106">
          <cell r="C106" t="str">
            <v>Hour</v>
          </cell>
        </row>
      </sheetData>
      <sheetData sheetId="813">
        <row r="106">
          <cell r="C106" t="str">
            <v>Hour</v>
          </cell>
        </row>
      </sheetData>
      <sheetData sheetId="814">
        <row r="106">
          <cell r="C106" t="str">
            <v>Hour</v>
          </cell>
        </row>
      </sheetData>
      <sheetData sheetId="815">
        <row r="106">
          <cell r="C106" t="str">
            <v>Hour</v>
          </cell>
        </row>
      </sheetData>
      <sheetData sheetId="816">
        <row r="106">
          <cell r="C106" t="str">
            <v>Hour</v>
          </cell>
        </row>
      </sheetData>
      <sheetData sheetId="817">
        <row r="106">
          <cell r="C106" t="str">
            <v>Hour</v>
          </cell>
        </row>
      </sheetData>
      <sheetData sheetId="818">
        <row r="106">
          <cell r="C106" t="str">
            <v>Hour</v>
          </cell>
        </row>
      </sheetData>
      <sheetData sheetId="819">
        <row r="106">
          <cell r="C106" t="str">
            <v>Hour</v>
          </cell>
        </row>
      </sheetData>
      <sheetData sheetId="820">
        <row r="106">
          <cell r="C106" t="str">
            <v>Hour</v>
          </cell>
        </row>
      </sheetData>
      <sheetData sheetId="821">
        <row r="106">
          <cell r="C106" t="str">
            <v>Hour</v>
          </cell>
        </row>
      </sheetData>
      <sheetData sheetId="822">
        <row r="106">
          <cell r="C106" t="str">
            <v>Hour</v>
          </cell>
        </row>
      </sheetData>
      <sheetData sheetId="823">
        <row r="106">
          <cell r="C106" t="str">
            <v>Hour</v>
          </cell>
        </row>
      </sheetData>
      <sheetData sheetId="824">
        <row r="106">
          <cell r="C106" t="str">
            <v>Hour</v>
          </cell>
        </row>
      </sheetData>
      <sheetData sheetId="825">
        <row r="106">
          <cell r="C106" t="str">
            <v>Hour</v>
          </cell>
        </row>
      </sheetData>
      <sheetData sheetId="826">
        <row r="106">
          <cell r="C106" t="str">
            <v>Hour</v>
          </cell>
        </row>
      </sheetData>
      <sheetData sheetId="827">
        <row r="106">
          <cell r="C106" t="str">
            <v>Hour</v>
          </cell>
        </row>
      </sheetData>
      <sheetData sheetId="828">
        <row r="106">
          <cell r="C106" t="str">
            <v>Hour</v>
          </cell>
        </row>
      </sheetData>
      <sheetData sheetId="829">
        <row r="106">
          <cell r="C106" t="str">
            <v>Hour</v>
          </cell>
        </row>
      </sheetData>
      <sheetData sheetId="830">
        <row r="106">
          <cell r="C106" t="str">
            <v>Hour</v>
          </cell>
        </row>
      </sheetData>
      <sheetData sheetId="831">
        <row r="106">
          <cell r="C106" t="str">
            <v>Hour</v>
          </cell>
        </row>
      </sheetData>
      <sheetData sheetId="832">
        <row r="106">
          <cell r="C106" t="str">
            <v>Hour</v>
          </cell>
        </row>
      </sheetData>
      <sheetData sheetId="833">
        <row r="106">
          <cell r="C106" t="str">
            <v>Hour</v>
          </cell>
        </row>
      </sheetData>
      <sheetData sheetId="834">
        <row r="106">
          <cell r="C106" t="str">
            <v>Hour</v>
          </cell>
        </row>
      </sheetData>
      <sheetData sheetId="835">
        <row r="106">
          <cell r="C106" t="str">
            <v>Hour</v>
          </cell>
        </row>
      </sheetData>
      <sheetData sheetId="836">
        <row r="106">
          <cell r="C106" t="str">
            <v>Hour</v>
          </cell>
        </row>
      </sheetData>
      <sheetData sheetId="837">
        <row r="106">
          <cell r="C106" t="str">
            <v>Hour</v>
          </cell>
        </row>
      </sheetData>
      <sheetData sheetId="838">
        <row r="106">
          <cell r="C106" t="str">
            <v>Hour</v>
          </cell>
        </row>
      </sheetData>
      <sheetData sheetId="839">
        <row r="106">
          <cell r="C106" t="str">
            <v>Hour</v>
          </cell>
        </row>
      </sheetData>
      <sheetData sheetId="840">
        <row r="106">
          <cell r="C106" t="str">
            <v>Hour</v>
          </cell>
        </row>
      </sheetData>
      <sheetData sheetId="841">
        <row r="106">
          <cell r="C106" t="str">
            <v>Hour</v>
          </cell>
        </row>
      </sheetData>
      <sheetData sheetId="842">
        <row r="106">
          <cell r="C106" t="str">
            <v>Hour</v>
          </cell>
        </row>
      </sheetData>
      <sheetData sheetId="843">
        <row r="106">
          <cell r="C106" t="str">
            <v>Hour</v>
          </cell>
        </row>
      </sheetData>
      <sheetData sheetId="844">
        <row r="106">
          <cell r="C106" t="str">
            <v>Hour</v>
          </cell>
        </row>
      </sheetData>
      <sheetData sheetId="845">
        <row r="106">
          <cell r="C106" t="str">
            <v>Hour</v>
          </cell>
        </row>
      </sheetData>
      <sheetData sheetId="846">
        <row r="106">
          <cell r="C106" t="str">
            <v>Hour</v>
          </cell>
        </row>
      </sheetData>
      <sheetData sheetId="847">
        <row r="106">
          <cell r="C106" t="str">
            <v>Hour</v>
          </cell>
        </row>
      </sheetData>
      <sheetData sheetId="848">
        <row r="106">
          <cell r="C106" t="str">
            <v>Hour</v>
          </cell>
        </row>
      </sheetData>
      <sheetData sheetId="849">
        <row r="106">
          <cell r="C106" t="str">
            <v>Hour</v>
          </cell>
        </row>
      </sheetData>
      <sheetData sheetId="850">
        <row r="106">
          <cell r="C106" t="str">
            <v>Hour</v>
          </cell>
        </row>
      </sheetData>
      <sheetData sheetId="851">
        <row r="106">
          <cell r="C106" t="str">
            <v>Hour</v>
          </cell>
        </row>
      </sheetData>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ow r="106">
          <cell r="C106" t="str">
            <v>Hour</v>
          </cell>
        </row>
      </sheetData>
      <sheetData sheetId="880">
        <row r="106">
          <cell r="C106" t="str">
            <v>Hour</v>
          </cell>
        </row>
      </sheetData>
      <sheetData sheetId="881">
        <row r="106">
          <cell r="C106" t="str">
            <v>Hour</v>
          </cell>
        </row>
      </sheetData>
      <sheetData sheetId="882">
        <row r="106">
          <cell r="C106" t="str">
            <v>Hour</v>
          </cell>
        </row>
      </sheetData>
      <sheetData sheetId="883">
        <row r="106">
          <cell r="C106" t="str">
            <v>Hour</v>
          </cell>
        </row>
      </sheetData>
      <sheetData sheetId="884">
        <row r="106">
          <cell r="C106" t="str">
            <v>Hour</v>
          </cell>
        </row>
      </sheetData>
      <sheetData sheetId="885">
        <row r="106">
          <cell r="C106" t="str">
            <v>Hour</v>
          </cell>
        </row>
      </sheetData>
      <sheetData sheetId="886">
        <row r="106">
          <cell r="C106" t="str">
            <v>Hour</v>
          </cell>
        </row>
      </sheetData>
      <sheetData sheetId="887">
        <row r="106">
          <cell r="C106" t="str">
            <v>Hour</v>
          </cell>
        </row>
      </sheetData>
      <sheetData sheetId="888">
        <row r="106">
          <cell r="C106" t="str">
            <v>Hour</v>
          </cell>
        </row>
      </sheetData>
      <sheetData sheetId="889">
        <row r="106">
          <cell r="C106" t="str">
            <v>Hour</v>
          </cell>
        </row>
      </sheetData>
      <sheetData sheetId="890">
        <row r="106">
          <cell r="C106" t="str">
            <v>Hour</v>
          </cell>
        </row>
      </sheetData>
      <sheetData sheetId="891">
        <row r="106">
          <cell r="C106" t="str">
            <v>Hour</v>
          </cell>
        </row>
      </sheetData>
      <sheetData sheetId="892">
        <row r="106">
          <cell r="C106" t="str">
            <v>Hour</v>
          </cell>
        </row>
      </sheetData>
      <sheetData sheetId="893">
        <row r="106">
          <cell r="C106" t="str">
            <v>Hour</v>
          </cell>
        </row>
      </sheetData>
      <sheetData sheetId="894">
        <row r="106">
          <cell r="C106" t="str">
            <v>Hour</v>
          </cell>
        </row>
      </sheetData>
      <sheetData sheetId="895">
        <row r="106">
          <cell r="C106" t="str">
            <v>Hour</v>
          </cell>
        </row>
      </sheetData>
      <sheetData sheetId="896">
        <row r="106">
          <cell r="C106" t="str">
            <v>Hour</v>
          </cell>
        </row>
      </sheetData>
      <sheetData sheetId="897">
        <row r="106">
          <cell r="C106" t="str">
            <v>Hour</v>
          </cell>
        </row>
      </sheetData>
      <sheetData sheetId="898">
        <row r="106">
          <cell r="C106" t="str">
            <v>Hour</v>
          </cell>
        </row>
      </sheetData>
      <sheetData sheetId="899">
        <row r="106">
          <cell r="C106" t="str">
            <v>Hour</v>
          </cell>
        </row>
      </sheetData>
      <sheetData sheetId="900">
        <row r="106">
          <cell r="C106" t="str">
            <v>Hour</v>
          </cell>
        </row>
      </sheetData>
      <sheetData sheetId="901">
        <row r="106">
          <cell r="C106" t="str">
            <v>Hour</v>
          </cell>
        </row>
      </sheetData>
      <sheetData sheetId="902">
        <row r="106">
          <cell r="C106" t="str">
            <v>Hour</v>
          </cell>
        </row>
      </sheetData>
      <sheetData sheetId="903">
        <row r="106">
          <cell r="C106" t="str">
            <v>Hour</v>
          </cell>
        </row>
      </sheetData>
      <sheetData sheetId="904">
        <row r="106">
          <cell r="C106" t="str">
            <v>Hour</v>
          </cell>
        </row>
      </sheetData>
      <sheetData sheetId="905">
        <row r="106">
          <cell r="C106" t="str">
            <v>Hour</v>
          </cell>
        </row>
      </sheetData>
      <sheetData sheetId="906">
        <row r="106">
          <cell r="C106" t="str">
            <v>Hour</v>
          </cell>
        </row>
      </sheetData>
      <sheetData sheetId="907">
        <row r="106">
          <cell r="C106" t="str">
            <v>Hour</v>
          </cell>
        </row>
      </sheetData>
      <sheetData sheetId="908">
        <row r="106">
          <cell r="C106" t="str">
            <v>Hour</v>
          </cell>
        </row>
      </sheetData>
      <sheetData sheetId="909">
        <row r="106">
          <cell r="C106" t="str">
            <v>Hour</v>
          </cell>
        </row>
      </sheetData>
      <sheetData sheetId="910">
        <row r="106">
          <cell r="C106" t="str">
            <v>Hour</v>
          </cell>
        </row>
      </sheetData>
      <sheetData sheetId="911">
        <row r="106">
          <cell r="C106" t="str">
            <v>Hour</v>
          </cell>
        </row>
      </sheetData>
      <sheetData sheetId="912">
        <row r="106">
          <cell r="C106" t="str">
            <v>Hour</v>
          </cell>
        </row>
      </sheetData>
      <sheetData sheetId="913">
        <row r="106">
          <cell r="C106" t="str">
            <v>Hour</v>
          </cell>
        </row>
      </sheetData>
      <sheetData sheetId="914">
        <row r="106">
          <cell r="C106" t="str">
            <v>Hour</v>
          </cell>
        </row>
      </sheetData>
      <sheetData sheetId="915">
        <row r="106">
          <cell r="C106" t="str">
            <v>Hour</v>
          </cell>
        </row>
      </sheetData>
      <sheetData sheetId="916">
        <row r="106">
          <cell r="C106" t="str">
            <v>Hour</v>
          </cell>
        </row>
      </sheetData>
      <sheetData sheetId="917">
        <row r="106">
          <cell r="C106" t="str">
            <v>Hour</v>
          </cell>
        </row>
      </sheetData>
      <sheetData sheetId="918">
        <row r="106">
          <cell r="C106" t="str">
            <v>Hour</v>
          </cell>
        </row>
      </sheetData>
      <sheetData sheetId="919">
        <row r="106">
          <cell r="C106" t="str">
            <v>Hour</v>
          </cell>
        </row>
      </sheetData>
      <sheetData sheetId="920">
        <row r="106">
          <cell r="C106" t="str">
            <v>Hour</v>
          </cell>
        </row>
      </sheetData>
      <sheetData sheetId="921">
        <row r="106">
          <cell r="C106" t="str">
            <v>Hour</v>
          </cell>
        </row>
      </sheetData>
      <sheetData sheetId="922">
        <row r="106">
          <cell r="C106" t="str">
            <v>Hour</v>
          </cell>
        </row>
      </sheetData>
      <sheetData sheetId="923">
        <row r="106">
          <cell r="C106" t="str">
            <v>Hour</v>
          </cell>
        </row>
      </sheetData>
      <sheetData sheetId="924">
        <row r="106">
          <cell r="C106" t="str">
            <v>Hour</v>
          </cell>
        </row>
      </sheetData>
      <sheetData sheetId="925">
        <row r="106">
          <cell r="C106" t="str">
            <v>Hour</v>
          </cell>
        </row>
      </sheetData>
      <sheetData sheetId="926">
        <row r="106">
          <cell r="C106" t="str">
            <v>Hour</v>
          </cell>
        </row>
      </sheetData>
      <sheetData sheetId="927">
        <row r="106">
          <cell r="C106" t="str">
            <v>Hour</v>
          </cell>
        </row>
      </sheetData>
      <sheetData sheetId="928">
        <row r="106">
          <cell r="C106" t="str">
            <v>Hour</v>
          </cell>
        </row>
      </sheetData>
      <sheetData sheetId="929">
        <row r="106">
          <cell r="C106" t="str">
            <v>Hour</v>
          </cell>
        </row>
      </sheetData>
      <sheetData sheetId="930">
        <row r="106">
          <cell r="C106" t="str">
            <v>Hour</v>
          </cell>
        </row>
      </sheetData>
      <sheetData sheetId="931">
        <row r="106">
          <cell r="C106" t="str">
            <v>Hour</v>
          </cell>
        </row>
      </sheetData>
      <sheetData sheetId="932">
        <row r="106">
          <cell r="C106" t="str">
            <v>Hour</v>
          </cell>
        </row>
      </sheetData>
      <sheetData sheetId="933">
        <row r="106">
          <cell r="C106" t="str">
            <v>Hour</v>
          </cell>
        </row>
      </sheetData>
      <sheetData sheetId="934">
        <row r="106">
          <cell r="C106" t="str">
            <v>Hour</v>
          </cell>
        </row>
      </sheetData>
      <sheetData sheetId="935">
        <row r="106">
          <cell r="C106" t="str">
            <v>Hour</v>
          </cell>
        </row>
      </sheetData>
      <sheetData sheetId="936">
        <row r="106">
          <cell r="C106" t="str">
            <v>Hour</v>
          </cell>
        </row>
      </sheetData>
      <sheetData sheetId="937">
        <row r="106">
          <cell r="C106" t="str">
            <v>Hour</v>
          </cell>
        </row>
      </sheetData>
      <sheetData sheetId="938">
        <row r="106">
          <cell r="C106" t="str">
            <v>Hour</v>
          </cell>
        </row>
      </sheetData>
      <sheetData sheetId="939">
        <row r="106">
          <cell r="C106" t="str">
            <v>Hour</v>
          </cell>
        </row>
      </sheetData>
      <sheetData sheetId="940">
        <row r="106">
          <cell r="C106" t="str">
            <v>Hour</v>
          </cell>
        </row>
      </sheetData>
      <sheetData sheetId="941">
        <row r="106">
          <cell r="C106" t="str">
            <v>Hour</v>
          </cell>
        </row>
      </sheetData>
      <sheetData sheetId="942">
        <row r="106">
          <cell r="C106" t="str">
            <v>Hour</v>
          </cell>
        </row>
      </sheetData>
      <sheetData sheetId="943">
        <row r="106">
          <cell r="C106" t="str">
            <v>Hour</v>
          </cell>
        </row>
      </sheetData>
      <sheetData sheetId="944">
        <row r="106">
          <cell r="C106" t="str">
            <v>Hour</v>
          </cell>
        </row>
      </sheetData>
      <sheetData sheetId="945">
        <row r="106">
          <cell r="C106" t="str">
            <v>Hour</v>
          </cell>
        </row>
      </sheetData>
      <sheetData sheetId="946">
        <row r="106">
          <cell r="C106" t="str">
            <v>Hour</v>
          </cell>
        </row>
      </sheetData>
      <sheetData sheetId="947">
        <row r="106">
          <cell r="C106" t="str">
            <v>Hour</v>
          </cell>
        </row>
      </sheetData>
      <sheetData sheetId="948">
        <row r="106">
          <cell r="C106" t="str">
            <v>Hour</v>
          </cell>
        </row>
      </sheetData>
      <sheetData sheetId="949">
        <row r="106">
          <cell r="C106" t="str">
            <v>Hour</v>
          </cell>
        </row>
      </sheetData>
      <sheetData sheetId="950">
        <row r="106">
          <cell r="C106" t="str">
            <v>Hour</v>
          </cell>
        </row>
      </sheetData>
      <sheetData sheetId="951">
        <row r="106">
          <cell r="C106" t="str">
            <v>Hour</v>
          </cell>
        </row>
      </sheetData>
      <sheetData sheetId="952">
        <row r="106">
          <cell r="C106" t="str">
            <v>Hour</v>
          </cell>
        </row>
      </sheetData>
      <sheetData sheetId="953">
        <row r="106">
          <cell r="C106" t="str">
            <v>Hour</v>
          </cell>
        </row>
      </sheetData>
      <sheetData sheetId="954">
        <row r="106">
          <cell r="C106" t="str">
            <v>Hour</v>
          </cell>
        </row>
      </sheetData>
      <sheetData sheetId="955">
        <row r="106">
          <cell r="C106" t="str">
            <v>Hour</v>
          </cell>
        </row>
      </sheetData>
      <sheetData sheetId="956">
        <row r="106">
          <cell r="C106" t="str">
            <v>Hour</v>
          </cell>
        </row>
      </sheetData>
      <sheetData sheetId="957">
        <row r="106">
          <cell r="C106" t="str">
            <v>Hour</v>
          </cell>
        </row>
      </sheetData>
      <sheetData sheetId="958">
        <row r="106">
          <cell r="C106" t="str">
            <v>Hour</v>
          </cell>
        </row>
      </sheetData>
      <sheetData sheetId="959">
        <row r="106">
          <cell r="C106" t="str">
            <v>Hour</v>
          </cell>
        </row>
      </sheetData>
      <sheetData sheetId="960">
        <row r="106">
          <cell r="C106" t="str">
            <v>Hour</v>
          </cell>
        </row>
      </sheetData>
      <sheetData sheetId="961">
        <row r="106">
          <cell r="C106" t="str">
            <v>Hour</v>
          </cell>
        </row>
      </sheetData>
      <sheetData sheetId="962">
        <row r="106">
          <cell r="C106" t="str">
            <v>Hour</v>
          </cell>
        </row>
      </sheetData>
      <sheetData sheetId="963">
        <row r="106">
          <cell r="C106" t="str">
            <v>Hour</v>
          </cell>
        </row>
      </sheetData>
      <sheetData sheetId="964">
        <row r="106">
          <cell r="C106" t="str">
            <v>Hour</v>
          </cell>
        </row>
      </sheetData>
      <sheetData sheetId="965">
        <row r="106">
          <cell r="C106" t="str">
            <v>Hour</v>
          </cell>
        </row>
      </sheetData>
      <sheetData sheetId="966">
        <row r="106">
          <cell r="C106" t="str">
            <v>Hour</v>
          </cell>
        </row>
      </sheetData>
      <sheetData sheetId="967">
        <row r="106">
          <cell r="C106" t="str">
            <v>Hour</v>
          </cell>
        </row>
      </sheetData>
      <sheetData sheetId="968">
        <row r="106">
          <cell r="C106" t="str">
            <v>Hour</v>
          </cell>
        </row>
      </sheetData>
      <sheetData sheetId="969">
        <row r="106">
          <cell r="C106" t="str">
            <v>Hour</v>
          </cell>
        </row>
      </sheetData>
      <sheetData sheetId="970">
        <row r="106">
          <cell r="C106" t="str">
            <v>Hour</v>
          </cell>
        </row>
      </sheetData>
      <sheetData sheetId="971">
        <row r="106">
          <cell r="C106" t="str">
            <v>Hour</v>
          </cell>
        </row>
      </sheetData>
      <sheetData sheetId="972">
        <row r="106">
          <cell r="C106" t="str">
            <v>Hour</v>
          </cell>
        </row>
      </sheetData>
      <sheetData sheetId="973">
        <row r="106">
          <cell r="C106" t="str">
            <v>Hour</v>
          </cell>
        </row>
      </sheetData>
      <sheetData sheetId="974">
        <row r="106">
          <cell r="C106" t="str">
            <v>Hour</v>
          </cell>
        </row>
      </sheetData>
      <sheetData sheetId="975">
        <row r="106">
          <cell r="C106" t="str">
            <v>Hour</v>
          </cell>
        </row>
      </sheetData>
      <sheetData sheetId="976">
        <row r="106">
          <cell r="C106" t="str">
            <v>Hour</v>
          </cell>
        </row>
      </sheetData>
      <sheetData sheetId="977">
        <row r="106">
          <cell r="C106" t="str">
            <v>Hour</v>
          </cell>
        </row>
      </sheetData>
      <sheetData sheetId="978">
        <row r="106">
          <cell r="C106" t="str">
            <v>Hour</v>
          </cell>
        </row>
      </sheetData>
      <sheetData sheetId="979">
        <row r="106">
          <cell r="C106" t="str">
            <v>Hour</v>
          </cell>
        </row>
      </sheetData>
      <sheetData sheetId="980">
        <row r="106">
          <cell r="C106" t="str">
            <v>Hour</v>
          </cell>
        </row>
      </sheetData>
      <sheetData sheetId="981">
        <row r="106">
          <cell r="C106" t="str">
            <v>Hour</v>
          </cell>
        </row>
      </sheetData>
      <sheetData sheetId="982">
        <row r="106">
          <cell r="C106" t="str">
            <v>Hour</v>
          </cell>
        </row>
      </sheetData>
      <sheetData sheetId="983">
        <row r="106">
          <cell r="C106" t="str">
            <v>Hour</v>
          </cell>
        </row>
      </sheetData>
      <sheetData sheetId="984">
        <row r="106">
          <cell r="C106" t="str">
            <v>Hour</v>
          </cell>
        </row>
      </sheetData>
      <sheetData sheetId="985">
        <row r="106">
          <cell r="C106" t="str">
            <v>Hour</v>
          </cell>
        </row>
      </sheetData>
      <sheetData sheetId="986">
        <row r="106">
          <cell r="C106" t="str">
            <v>Hour</v>
          </cell>
        </row>
      </sheetData>
      <sheetData sheetId="987">
        <row r="106">
          <cell r="C106" t="str">
            <v>Hour</v>
          </cell>
        </row>
      </sheetData>
      <sheetData sheetId="988">
        <row r="106">
          <cell r="C106" t="str">
            <v>Hour</v>
          </cell>
        </row>
      </sheetData>
      <sheetData sheetId="989">
        <row r="106">
          <cell r="C106" t="str">
            <v>Hour</v>
          </cell>
        </row>
      </sheetData>
      <sheetData sheetId="990">
        <row r="106">
          <cell r="C106" t="str">
            <v>Hour</v>
          </cell>
        </row>
      </sheetData>
      <sheetData sheetId="991">
        <row r="106">
          <cell r="C106" t="str">
            <v>Hour</v>
          </cell>
        </row>
      </sheetData>
      <sheetData sheetId="992">
        <row r="106">
          <cell r="C106" t="str">
            <v>Hour</v>
          </cell>
        </row>
      </sheetData>
      <sheetData sheetId="993">
        <row r="106">
          <cell r="C106" t="str">
            <v>Hour</v>
          </cell>
        </row>
      </sheetData>
      <sheetData sheetId="994">
        <row r="106">
          <cell r="C106" t="str">
            <v>Hour</v>
          </cell>
        </row>
      </sheetData>
      <sheetData sheetId="995">
        <row r="106">
          <cell r="C106" t="str">
            <v>Hour</v>
          </cell>
        </row>
      </sheetData>
      <sheetData sheetId="996">
        <row r="106">
          <cell r="C106" t="str">
            <v>Hour</v>
          </cell>
        </row>
      </sheetData>
      <sheetData sheetId="997">
        <row r="106">
          <cell r="C106" t="str">
            <v>Hour</v>
          </cell>
        </row>
      </sheetData>
      <sheetData sheetId="998">
        <row r="106">
          <cell r="C106" t="str">
            <v>Hour</v>
          </cell>
        </row>
      </sheetData>
      <sheetData sheetId="999">
        <row r="106">
          <cell r="C106" t="str">
            <v>Hour</v>
          </cell>
        </row>
      </sheetData>
      <sheetData sheetId="1000">
        <row r="106">
          <cell r="C106" t="str">
            <v>Hour</v>
          </cell>
        </row>
      </sheetData>
      <sheetData sheetId="1001">
        <row r="106">
          <cell r="C106" t="str">
            <v>Hour</v>
          </cell>
        </row>
      </sheetData>
      <sheetData sheetId="1002">
        <row r="106">
          <cell r="C106" t="str">
            <v>Hour</v>
          </cell>
        </row>
      </sheetData>
      <sheetData sheetId="1003">
        <row r="106">
          <cell r="C106" t="str">
            <v>Hour</v>
          </cell>
        </row>
      </sheetData>
      <sheetData sheetId="1004">
        <row r="106">
          <cell r="C106" t="str">
            <v>Hour</v>
          </cell>
        </row>
      </sheetData>
      <sheetData sheetId="1005">
        <row r="106">
          <cell r="C106" t="str">
            <v>Hour</v>
          </cell>
        </row>
      </sheetData>
      <sheetData sheetId="1006">
        <row r="106">
          <cell r="C106" t="str">
            <v>Hour</v>
          </cell>
        </row>
      </sheetData>
      <sheetData sheetId="1007">
        <row r="106">
          <cell r="C106" t="str">
            <v>Hour</v>
          </cell>
        </row>
      </sheetData>
      <sheetData sheetId="1008">
        <row r="106">
          <cell r="C106" t="str">
            <v>Hour</v>
          </cell>
        </row>
      </sheetData>
      <sheetData sheetId="1009">
        <row r="106">
          <cell r="C106" t="str">
            <v>Hour</v>
          </cell>
        </row>
      </sheetData>
      <sheetData sheetId="1010">
        <row r="106">
          <cell r="C106" t="str">
            <v>Hour</v>
          </cell>
        </row>
      </sheetData>
      <sheetData sheetId="1011">
        <row r="106">
          <cell r="C106" t="str">
            <v>Hour</v>
          </cell>
        </row>
      </sheetData>
      <sheetData sheetId="1012">
        <row r="106">
          <cell r="C106" t="str">
            <v>Hour</v>
          </cell>
        </row>
      </sheetData>
      <sheetData sheetId="1013">
        <row r="106">
          <cell r="C106" t="str">
            <v>Hour</v>
          </cell>
        </row>
      </sheetData>
      <sheetData sheetId="1014">
        <row r="106">
          <cell r="C106" t="str">
            <v>Hour</v>
          </cell>
        </row>
      </sheetData>
      <sheetData sheetId="1015">
        <row r="106">
          <cell r="C106" t="str">
            <v>Hour</v>
          </cell>
        </row>
      </sheetData>
      <sheetData sheetId="1016">
        <row r="106">
          <cell r="C106" t="str">
            <v>Hour</v>
          </cell>
        </row>
      </sheetData>
      <sheetData sheetId="1017">
        <row r="106">
          <cell r="C106" t="str">
            <v>Hour</v>
          </cell>
        </row>
      </sheetData>
      <sheetData sheetId="1018">
        <row r="106">
          <cell r="C106" t="str">
            <v>Hour</v>
          </cell>
        </row>
      </sheetData>
      <sheetData sheetId="1019">
        <row r="106">
          <cell r="C106" t="str">
            <v>Hour</v>
          </cell>
        </row>
      </sheetData>
      <sheetData sheetId="1020">
        <row r="106">
          <cell r="C106" t="str">
            <v>Hour</v>
          </cell>
        </row>
      </sheetData>
      <sheetData sheetId="1021">
        <row r="106">
          <cell r="C106" t="str">
            <v>Hour</v>
          </cell>
        </row>
      </sheetData>
      <sheetData sheetId="1022">
        <row r="106">
          <cell r="C106" t="str">
            <v>Hour</v>
          </cell>
        </row>
      </sheetData>
      <sheetData sheetId="1023">
        <row r="106">
          <cell r="C106" t="str">
            <v>Hour</v>
          </cell>
        </row>
      </sheetData>
      <sheetData sheetId="1024">
        <row r="106">
          <cell r="C106" t="str">
            <v>Hour</v>
          </cell>
        </row>
      </sheetData>
      <sheetData sheetId="1025">
        <row r="106">
          <cell r="C106" t="str">
            <v>Hour</v>
          </cell>
        </row>
      </sheetData>
      <sheetData sheetId="1026">
        <row r="106">
          <cell r="C106" t="str">
            <v>Hour</v>
          </cell>
        </row>
      </sheetData>
      <sheetData sheetId="1027">
        <row r="106">
          <cell r="C106" t="str">
            <v>Hour</v>
          </cell>
        </row>
      </sheetData>
      <sheetData sheetId="1028">
        <row r="106">
          <cell r="C106" t="str">
            <v>Hour</v>
          </cell>
        </row>
      </sheetData>
      <sheetData sheetId="1029">
        <row r="106">
          <cell r="C106" t="str">
            <v>Hour</v>
          </cell>
        </row>
      </sheetData>
      <sheetData sheetId="1030">
        <row r="106">
          <cell r="C106" t="str">
            <v>Hour</v>
          </cell>
        </row>
      </sheetData>
      <sheetData sheetId="1031">
        <row r="106">
          <cell r="C106" t="str">
            <v>Hour</v>
          </cell>
        </row>
      </sheetData>
      <sheetData sheetId="1032">
        <row r="106">
          <cell r="C106" t="str">
            <v>Hour</v>
          </cell>
        </row>
      </sheetData>
      <sheetData sheetId="1033">
        <row r="106">
          <cell r="C106" t="str">
            <v>Hour</v>
          </cell>
        </row>
      </sheetData>
      <sheetData sheetId="1034">
        <row r="106">
          <cell r="C106" t="str">
            <v>Hour</v>
          </cell>
        </row>
      </sheetData>
      <sheetData sheetId="1035">
        <row r="106">
          <cell r="C106" t="str">
            <v>Hour</v>
          </cell>
        </row>
      </sheetData>
      <sheetData sheetId="1036">
        <row r="106">
          <cell r="C106" t="str">
            <v>Hour</v>
          </cell>
        </row>
      </sheetData>
      <sheetData sheetId="1037">
        <row r="106">
          <cell r="C106" t="str">
            <v>Hour</v>
          </cell>
        </row>
      </sheetData>
      <sheetData sheetId="1038">
        <row r="106">
          <cell r="C106" t="str">
            <v>Hour</v>
          </cell>
        </row>
      </sheetData>
      <sheetData sheetId="1039">
        <row r="106">
          <cell r="C106" t="str">
            <v>Hour</v>
          </cell>
        </row>
      </sheetData>
      <sheetData sheetId="1040">
        <row r="106">
          <cell r="C106" t="str">
            <v>Hour</v>
          </cell>
        </row>
      </sheetData>
      <sheetData sheetId="1041">
        <row r="106">
          <cell r="C106" t="str">
            <v>Hour</v>
          </cell>
        </row>
      </sheetData>
      <sheetData sheetId="1042">
        <row r="106">
          <cell r="C106" t="str">
            <v>Hour</v>
          </cell>
        </row>
      </sheetData>
      <sheetData sheetId="1043">
        <row r="106">
          <cell r="C106" t="str">
            <v>Hour</v>
          </cell>
        </row>
      </sheetData>
      <sheetData sheetId="1044">
        <row r="106">
          <cell r="C106" t="str">
            <v>Hour</v>
          </cell>
        </row>
      </sheetData>
      <sheetData sheetId="1045">
        <row r="106">
          <cell r="C106" t="str">
            <v>Hour</v>
          </cell>
        </row>
      </sheetData>
      <sheetData sheetId="1046">
        <row r="106">
          <cell r="C106" t="str">
            <v>Hour</v>
          </cell>
        </row>
      </sheetData>
      <sheetData sheetId="1047">
        <row r="106">
          <cell r="C106" t="str">
            <v>Hour</v>
          </cell>
        </row>
      </sheetData>
      <sheetData sheetId="1048">
        <row r="106">
          <cell r="C106" t="str">
            <v>Hour</v>
          </cell>
        </row>
      </sheetData>
      <sheetData sheetId="1049">
        <row r="106">
          <cell r="C106" t="str">
            <v>Hour</v>
          </cell>
        </row>
      </sheetData>
      <sheetData sheetId="1050">
        <row r="106">
          <cell r="C106" t="str">
            <v>Hour</v>
          </cell>
        </row>
      </sheetData>
      <sheetData sheetId="1051">
        <row r="106">
          <cell r="C106" t="str">
            <v>Hour</v>
          </cell>
        </row>
      </sheetData>
      <sheetData sheetId="1052">
        <row r="106">
          <cell r="C106" t="str">
            <v>Hour</v>
          </cell>
        </row>
      </sheetData>
      <sheetData sheetId="1053">
        <row r="106">
          <cell r="C106" t="str">
            <v>Hour</v>
          </cell>
        </row>
      </sheetData>
      <sheetData sheetId="1054">
        <row r="106">
          <cell r="C106" t="str">
            <v>Hour</v>
          </cell>
        </row>
      </sheetData>
      <sheetData sheetId="1055">
        <row r="106">
          <cell r="C106" t="str">
            <v>Hour</v>
          </cell>
        </row>
      </sheetData>
      <sheetData sheetId="1056">
        <row r="106">
          <cell r="C106" t="str">
            <v>Hour</v>
          </cell>
        </row>
      </sheetData>
      <sheetData sheetId="1057">
        <row r="106">
          <cell r="C106" t="str">
            <v>Hour</v>
          </cell>
        </row>
      </sheetData>
      <sheetData sheetId="1058">
        <row r="106">
          <cell r="C106" t="str">
            <v>Hour</v>
          </cell>
        </row>
      </sheetData>
      <sheetData sheetId="1059">
        <row r="106">
          <cell r="C106" t="str">
            <v>Hour</v>
          </cell>
        </row>
      </sheetData>
      <sheetData sheetId="1060">
        <row r="106">
          <cell r="C106" t="str">
            <v>Hour</v>
          </cell>
        </row>
      </sheetData>
      <sheetData sheetId="1061">
        <row r="106">
          <cell r="C106" t="str">
            <v>Hour</v>
          </cell>
        </row>
      </sheetData>
      <sheetData sheetId="1062">
        <row r="106">
          <cell r="C106" t="str">
            <v>Hour</v>
          </cell>
        </row>
      </sheetData>
      <sheetData sheetId="1063">
        <row r="106">
          <cell r="C106" t="str">
            <v>Hour</v>
          </cell>
        </row>
      </sheetData>
      <sheetData sheetId="1064">
        <row r="106">
          <cell r="C106" t="str">
            <v>Hour</v>
          </cell>
        </row>
      </sheetData>
      <sheetData sheetId="1065">
        <row r="106">
          <cell r="C106" t="str">
            <v>Hour</v>
          </cell>
        </row>
      </sheetData>
      <sheetData sheetId="1066">
        <row r="106">
          <cell r="C106" t="str">
            <v>Hour</v>
          </cell>
        </row>
      </sheetData>
      <sheetData sheetId="1067">
        <row r="106">
          <cell r="C106" t="str">
            <v>Hour</v>
          </cell>
        </row>
      </sheetData>
      <sheetData sheetId="1068">
        <row r="106">
          <cell r="C106" t="str">
            <v>Hour</v>
          </cell>
        </row>
      </sheetData>
      <sheetData sheetId="1069">
        <row r="106">
          <cell r="C106" t="str">
            <v>Hour</v>
          </cell>
        </row>
      </sheetData>
      <sheetData sheetId="1070">
        <row r="106">
          <cell r="C106" t="str">
            <v>Hour</v>
          </cell>
        </row>
      </sheetData>
      <sheetData sheetId="1071">
        <row r="106">
          <cell r="C106" t="str">
            <v>Hour</v>
          </cell>
        </row>
      </sheetData>
      <sheetData sheetId="1072">
        <row r="106">
          <cell r="C106" t="str">
            <v>Hour</v>
          </cell>
        </row>
      </sheetData>
      <sheetData sheetId="1073">
        <row r="106">
          <cell r="C106" t="str">
            <v>Hour</v>
          </cell>
        </row>
      </sheetData>
      <sheetData sheetId="1074">
        <row r="106">
          <cell r="C106" t="str">
            <v>Hour</v>
          </cell>
        </row>
      </sheetData>
      <sheetData sheetId="1075">
        <row r="106">
          <cell r="C106" t="str">
            <v>Hour</v>
          </cell>
        </row>
      </sheetData>
      <sheetData sheetId="1076">
        <row r="106">
          <cell r="C106" t="str">
            <v>Hour</v>
          </cell>
        </row>
      </sheetData>
      <sheetData sheetId="1077">
        <row r="106">
          <cell r="C106" t="str">
            <v>Hour</v>
          </cell>
        </row>
      </sheetData>
      <sheetData sheetId="1078">
        <row r="106">
          <cell r="C106" t="str">
            <v>Hour</v>
          </cell>
        </row>
      </sheetData>
      <sheetData sheetId="1079">
        <row r="106">
          <cell r="C106" t="str">
            <v>Hour</v>
          </cell>
        </row>
      </sheetData>
      <sheetData sheetId="1080">
        <row r="106">
          <cell r="C106" t="str">
            <v>Hour</v>
          </cell>
        </row>
      </sheetData>
      <sheetData sheetId="1081">
        <row r="106">
          <cell r="C106" t="str">
            <v>Hour</v>
          </cell>
        </row>
      </sheetData>
      <sheetData sheetId="1082">
        <row r="106">
          <cell r="C106" t="str">
            <v>Hour</v>
          </cell>
        </row>
      </sheetData>
      <sheetData sheetId="1083">
        <row r="106">
          <cell r="C106" t="str">
            <v>Hour</v>
          </cell>
        </row>
      </sheetData>
      <sheetData sheetId="1084">
        <row r="106">
          <cell r="C106" t="str">
            <v>Hour</v>
          </cell>
        </row>
      </sheetData>
      <sheetData sheetId="1085">
        <row r="106">
          <cell r="C106" t="str">
            <v>Hour</v>
          </cell>
        </row>
      </sheetData>
      <sheetData sheetId="1086">
        <row r="106">
          <cell r="C106" t="str">
            <v>Hour</v>
          </cell>
        </row>
      </sheetData>
      <sheetData sheetId="1087">
        <row r="106">
          <cell r="C106" t="str">
            <v>Hour</v>
          </cell>
        </row>
      </sheetData>
      <sheetData sheetId="1088">
        <row r="106">
          <cell r="C106" t="str">
            <v>Hour</v>
          </cell>
        </row>
      </sheetData>
      <sheetData sheetId="1089">
        <row r="106">
          <cell r="C106" t="str">
            <v>Hour</v>
          </cell>
        </row>
      </sheetData>
      <sheetData sheetId="1090">
        <row r="106">
          <cell r="C106" t="str">
            <v>Hour</v>
          </cell>
        </row>
      </sheetData>
      <sheetData sheetId="1091">
        <row r="106">
          <cell r="C106" t="str">
            <v>Hour</v>
          </cell>
        </row>
      </sheetData>
      <sheetData sheetId="1092">
        <row r="106">
          <cell r="C106" t="str">
            <v>Hour</v>
          </cell>
        </row>
      </sheetData>
      <sheetData sheetId="1093">
        <row r="106">
          <cell r="C106" t="str">
            <v>Hour</v>
          </cell>
        </row>
      </sheetData>
      <sheetData sheetId="1094">
        <row r="106">
          <cell r="C106" t="str">
            <v>Hour</v>
          </cell>
        </row>
      </sheetData>
      <sheetData sheetId="1095">
        <row r="106">
          <cell r="C106" t="str">
            <v>Hour</v>
          </cell>
        </row>
      </sheetData>
      <sheetData sheetId="1096">
        <row r="106">
          <cell r="C106" t="str">
            <v>Hour</v>
          </cell>
        </row>
      </sheetData>
      <sheetData sheetId="1097">
        <row r="106">
          <cell r="C106" t="str">
            <v>Hour</v>
          </cell>
        </row>
      </sheetData>
      <sheetData sheetId="1098">
        <row r="106">
          <cell r="C106" t="str">
            <v>Hour</v>
          </cell>
        </row>
      </sheetData>
      <sheetData sheetId="1099">
        <row r="106">
          <cell r="C106" t="str">
            <v>Hour</v>
          </cell>
        </row>
      </sheetData>
      <sheetData sheetId="1100">
        <row r="106">
          <cell r="C106" t="str">
            <v>Hour</v>
          </cell>
        </row>
      </sheetData>
      <sheetData sheetId="1101">
        <row r="106">
          <cell r="C106" t="str">
            <v>Hour</v>
          </cell>
        </row>
      </sheetData>
      <sheetData sheetId="1102">
        <row r="106">
          <cell r="C106" t="str">
            <v>Hour</v>
          </cell>
        </row>
      </sheetData>
      <sheetData sheetId="1103">
        <row r="106">
          <cell r="C106" t="str">
            <v>Hour</v>
          </cell>
        </row>
      </sheetData>
      <sheetData sheetId="1104">
        <row r="106">
          <cell r="C106" t="str">
            <v>Hour</v>
          </cell>
        </row>
      </sheetData>
      <sheetData sheetId="1105">
        <row r="106">
          <cell r="C106" t="str">
            <v>Hour</v>
          </cell>
        </row>
      </sheetData>
      <sheetData sheetId="1106">
        <row r="106">
          <cell r="C106" t="str">
            <v>Hour</v>
          </cell>
        </row>
      </sheetData>
      <sheetData sheetId="1107">
        <row r="106">
          <cell r="C106" t="str">
            <v>Hour</v>
          </cell>
        </row>
      </sheetData>
      <sheetData sheetId="1108">
        <row r="106">
          <cell r="C106" t="str">
            <v>Hour</v>
          </cell>
        </row>
      </sheetData>
      <sheetData sheetId="1109">
        <row r="106">
          <cell r="C106" t="str">
            <v>Hour</v>
          </cell>
        </row>
      </sheetData>
      <sheetData sheetId="1110">
        <row r="106">
          <cell r="C106" t="str">
            <v>Hour</v>
          </cell>
        </row>
      </sheetData>
      <sheetData sheetId="1111">
        <row r="106">
          <cell r="C106" t="str">
            <v>Hour</v>
          </cell>
        </row>
      </sheetData>
      <sheetData sheetId="1112">
        <row r="106">
          <cell r="C106" t="str">
            <v>Hour</v>
          </cell>
        </row>
      </sheetData>
      <sheetData sheetId="1113">
        <row r="106">
          <cell r="C106" t="str">
            <v>Hour</v>
          </cell>
        </row>
      </sheetData>
      <sheetData sheetId="1114">
        <row r="106">
          <cell r="C106" t="str">
            <v>Hour</v>
          </cell>
        </row>
      </sheetData>
      <sheetData sheetId="1115">
        <row r="106">
          <cell r="C106" t="str">
            <v>Hour</v>
          </cell>
        </row>
      </sheetData>
      <sheetData sheetId="1116">
        <row r="106">
          <cell r="C106" t="str">
            <v>Hour</v>
          </cell>
        </row>
      </sheetData>
      <sheetData sheetId="1117">
        <row r="106">
          <cell r="C106" t="str">
            <v>Hour</v>
          </cell>
        </row>
      </sheetData>
      <sheetData sheetId="1118">
        <row r="106">
          <cell r="C106" t="str">
            <v>Hour</v>
          </cell>
        </row>
      </sheetData>
      <sheetData sheetId="1119">
        <row r="106">
          <cell r="C106" t="str">
            <v>Hour</v>
          </cell>
        </row>
      </sheetData>
      <sheetData sheetId="1120">
        <row r="106">
          <cell r="C106" t="str">
            <v>Hour</v>
          </cell>
        </row>
      </sheetData>
      <sheetData sheetId="1121">
        <row r="106">
          <cell r="C106" t="str">
            <v>Hour</v>
          </cell>
        </row>
      </sheetData>
      <sheetData sheetId="1122">
        <row r="106">
          <cell r="C106" t="str">
            <v>Hour</v>
          </cell>
        </row>
      </sheetData>
      <sheetData sheetId="1123">
        <row r="106">
          <cell r="C106" t="str">
            <v>Hour</v>
          </cell>
        </row>
      </sheetData>
      <sheetData sheetId="1124">
        <row r="106">
          <cell r="C106" t="str">
            <v>Hour</v>
          </cell>
        </row>
      </sheetData>
      <sheetData sheetId="1125">
        <row r="106">
          <cell r="C106" t="str">
            <v>Hour</v>
          </cell>
        </row>
      </sheetData>
      <sheetData sheetId="1126">
        <row r="106">
          <cell r="C106" t="str">
            <v>Hour</v>
          </cell>
        </row>
      </sheetData>
      <sheetData sheetId="1127">
        <row r="106">
          <cell r="C106" t="str">
            <v>Hour</v>
          </cell>
        </row>
      </sheetData>
      <sheetData sheetId="1128">
        <row r="106">
          <cell r="C106" t="str">
            <v>Hour</v>
          </cell>
        </row>
      </sheetData>
      <sheetData sheetId="1129">
        <row r="106">
          <cell r="C106" t="str">
            <v>Hour</v>
          </cell>
        </row>
      </sheetData>
      <sheetData sheetId="1130">
        <row r="106">
          <cell r="C106" t="str">
            <v>Hour</v>
          </cell>
        </row>
      </sheetData>
      <sheetData sheetId="1131">
        <row r="106">
          <cell r="C106" t="str">
            <v>Hour</v>
          </cell>
        </row>
      </sheetData>
      <sheetData sheetId="1132">
        <row r="106">
          <cell r="C106" t="str">
            <v>Hour</v>
          </cell>
        </row>
      </sheetData>
      <sheetData sheetId="1133">
        <row r="106">
          <cell r="C106" t="str">
            <v>Hour</v>
          </cell>
        </row>
      </sheetData>
      <sheetData sheetId="1134">
        <row r="106">
          <cell r="C106" t="str">
            <v>Hour</v>
          </cell>
        </row>
      </sheetData>
      <sheetData sheetId="1135">
        <row r="106">
          <cell r="C106" t="str">
            <v>Hour</v>
          </cell>
        </row>
      </sheetData>
      <sheetData sheetId="1136">
        <row r="106">
          <cell r="C106" t="str">
            <v>Hour</v>
          </cell>
        </row>
      </sheetData>
      <sheetData sheetId="1137">
        <row r="106">
          <cell r="C106" t="str">
            <v>Hour</v>
          </cell>
        </row>
      </sheetData>
      <sheetData sheetId="1138">
        <row r="106">
          <cell r="C106" t="str">
            <v>Hour</v>
          </cell>
        </row>
      </sheetData>
      <sheetData sheetId="1139">
        <row r="106">
          <cell r="C106" t="str">
            <v>Hour</v>
          </cell>
        </row>
      </sheetData>
      <sheetData sheetId="1140">
        <row r="106">
          <cell r="C106" t="str">
            <v>Hour</v>
          </cell>
        </row>
      </sheetData>
      <sheetData sheetId="1141">
        <row r="106">
          <cell r="C106" t="str">
            <v>Hour</v>
          </cell>
        </row>
      </sheetData>
      <sheetData sheetId="1142">
        <row r="106">
          <cell r="C106" t="str">
            <v>Hour</v>
          </cell>
        </row>
      </sheetData>
      <sheetData sheetId="1143">
        <row r="106">
          <cell r="C106" t="str">
            <v>Hour</v>
          </cell>
        </row>
      </sheetData>
      <sheetData sheetId="1144">
        <row r="106">
          <cell r="C106" t="str">
            <v>Hour</v>
          </cell>
        </row>
      </sheetData>
      <sheetData sheetId="1145">
        <row r="106">
          <cell r="C106" t="str">
            <v>Hour</v>
          </cell>
        </row>
      </sheetData>
      <sheetData sheetId="1146">
        <row r="106">
          <cell r="C106" t="str">
            <v>Hour</v>
          </cell>
        </row>
      </sheetData>
      <sheetData sheetId="1147">
        <row r="106">
          <cell r="C106" t="str">
            <v>Hour</v>
          </cell>
        </row>
      </sheetData>
      <sheetData sheetId="1148">
        <row r="106">
          <cell r="C106" t="str">
            <v>Hour</v>
          </cell>
        </row>
      </sheetData>
      <sheetData sheetId="1149">
        <row r="106">
          <cell r="C106" t="str">
            <v>Hour</v>
          </cell>
        </row>
      </sheetData>
      <sheetData sheetId="1150">
        <row r="106">
          <cell r="C106" t="str">
            <v>Hour</v>
          </cell>
        </row>
      </sheetData>
      <sheetData sheetId="1151">
        <row r="106">
          <cell r="C106" t="str">
            <v>Hour</v>
          </cell>
        </row>
      </sheetData>
      <sheetData sheetId="1152">
        <row r="106">
          <cell r="C106" t="str">
            <v>Hour</v>
          </cell>
        </row>
      </sheetData>
      <sheetData sheetId="1153">
        <row r="106">
          <cell r="C106" t="str">
            <v>Hour</v>
          </cell>
        </row>
      </sheetData>
      <sheetData sheetId="1154">
        <row r="106">
          <cell r="C106" t="str">
            <v>Hour</v>
          </cell>
        </row>
      </sheetData>
      <sheetData sheetId="1155">
        <row r="106">
          <cell r="C106" t="str">
            <v>Hour</v>
          </cell>
        </row>
      </sheetData>
      <sheetData sheetId="1156">
        <row r="106">
          <cell r="C106" t="str">
            <v>Hour</v>
          </cell>
        </row>
      </sheetData>
      <sheetData sheetId="1157">
        <row r="106">
          <cell r="C106" t="str">
            <v>Hour</v>
          </cell>
        </row>
      </sheetData>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sheetData sheetId="1245"/>
      <sheetData sheetId="1246"/>
      <sheetData sheetId="1247"/>
      <sheetData sheetId="1248"/>
      <sheetData sheetId="1249"/>
      <sheetData sheetId="1250"/>
      <sheetData sheetId="1251">
        <row r="106">
          <cell r="C106" t="str">
            <v>Hour</v>
          </cell>
        </row>
      </sheetData>
      <sheetData sheetId="1252">
        <row r="106">
          <cell r="C106" t="str">
            <v>Hour</v>
          </cell>
        </row>
      </sheetData>
      <sheetData sheetId="1253">
        <row r="106">
          <cell r="C106" t="str">
            <v>Hour</v>
          </cell>
        </row>
      </sheetData>
      <sheetData sheetId="1254">
        <row r="106">
          <cell r="C106" t="str">
            <v>Hour</v>
          </cell>
        </row>
      </sheetData>
      <sheetData sheetId="1255">
        <row r="106">
          <cell r="C106" t="str">
            <v>Hour</v>
          </cell>
        </row>
      </sheetData>
      <sheetData sheetId="1256">
        <row r="106">
          <cell r="C106" t="str">
            <v>Hour</v>
          </cell>
        </row>
      </sheetData>
      <sheetData sheetId="1257">
        <row r="106">
          <cell r="C106" t="str">
            <v>Hour</v>
          </cell>
        </row>
      </sheetData>
      <sheetData sheetId="1258">
        <row r="106">
          <cell r="C106" t="str">
            <v>Hour</v>
          </cell>
        </row>
      </sheetData>
      <sheetData sheetId="1259">
        <row r="106">
          <cell r="C106" t="str">
            <v>Hour</v>
          </cell>
        </row>
      </sheetData>
      <sheetData sheetId="1260">
        <row r="106">
          <cell r="C106" t="str">
            <v>Hour</v>
          </cell>
        </row>
      </sheetData>
      <sheetData sheetId="1261"/>
      <sheetData sheetId="1262"/>
      <sheetData sheetId="1263"/>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ow r="106">
          <cell r="C106" t="str">
            <v>Hour</v>
          </cell>
        </row>
      </sheetData>
      <sheetData sheetId="1327" refreshError="1"/>
      <sheetData sheetId="1328" refreshError="1"/>
      <sheetData sheetId="1329">
        <row r="106">
          <cell r="C106" t="str">
            <v>Hour</v>
          </cell>
        </row>
      </sheetData>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ow r="106">
          <cell r="C106" t="str">
            <v>Hour</v>
          </cell>
        </row>
      </sheetData>
      <sheetData sheetId="1375">
        <row r="106">
          <cell r="C106" t="str">
            <v>Hour</v>
          </cell>
        </row>
      </sheetData>
      <sheetData sheetId="1376">
        <row r="106">
          <cell r="C106" t="str">
            <v>Hour</v>
          </cell>
        </row>
      </sheetData>
      <sheetData sheetId="1377">
        <row r="106">
          <cell r="C106" t="str">
            <v>Hour</v>
          </cell>
        </row>
      </sheetData>
      <sheetData sheetId="1378">
        <row r="106">
          <cell r="C106" t="str">
            <v>Hour</v>
          </cell>
        </row>
      </sheetData>
      <sheetData sheetId="1379">
        <row r="106">
          <cell r="C106" t="str">
            <v>Hour</v>
          </cell>
        </row>
      </sheetData>
      <sheetData sheetId="1380">
        <row r="106">
          <cell r="C106" t="str">
            <v>Hour</v>
          </cell>
        </row>
      </sheetData>
      <sheetData sheetId="1381">
        <row r="106">
          <cell r="C106" t="str">
            <v>Hour</v>
          </cell>
        </row>
      </sheetData>
      <sheetData sheetId="1382">
        <row r="106">
          <cell r="C106" t="str">
            <v>Hour</v>
          </cell>
        </row>
      </sheetData>
      <sheetData sheetId="1383">
        <row r="106">
          <cell r="C106" t="str">
            <v>Hour</v>
          </cell>
        </row>
      </sheetData>
      <sheetData sheetId="1384">
        <row r="106">
          <cell r="C106" t="str">
            <v>Hour</v>
          </cell>
        </row>
      </sheetData>
      <sheetData sheetId="1385">
        <row r="106">
          <cell r="C106" t="str">
            <v>Hour</v>
          </cell>
        </row>
      </sheetData>
      <sheetData sheetId="1386">
        <row r="106">
          <cell r="C106" t="str">
            <v>Hour</v>
          </cell>
        </row>
      </sheetData>
      <sheetData sheetId="1387">
        <row r="106">
          <cell r="C106" t="str">
            <v>Hour</v>
          </cell>
        </row>
      </sheetData>
      <sheetData sheetId="1388">
        <row r="106">
          <cell r="C106" t="str">
            <v>Hour</v>
          </cell>
        </row>
      </sheetData>
      <sheetData sheetId="1389">
        <row r="106">
          <cell r="C106" t="str">
            <v>Hour</v>
          </cell>
        </row>
      </sheetData>
      <sheetData sheetId="1390">
        <row r="106">
          <cell r="C106" t="str">
            <v>Hour</v>
          </cell>
        </row>
      </sheetData>
      <sheetData sheetId="1391">
        <row r="106">
          <cell r="C106" t="str">
            <v>Hour</v>
          </cell>
        </row>
      </sheetData>
      <sheetData sheetId="1392">
        <row r="106">
          <cell r="C106" t="str">
            <v>Hour</v>
          </cell>
        </row>
      </sheetData>
      <sheetData sheetId="1393">
        <row r="106">
          <cell r="C106" t="str">
            <v>Hour</v>
          </cell>
        </row>
      </sheetData>
      <sheetData sheetId="1394">
        <row r="106">
          <cell r="C106" t="str">
            <v>Hour</v>
          </cell>
        </row>
      </sheetData>
      <sheetData sheetId="1395">
        <row r="106">
          <cell r="C106" t="str">
            <v>Hour</v>
          </cell>
        </row>
      </sheetData>
      <sheetData sheetId="1396">
        <row r="106">
          <cell r="C106" t="str">
            <v>Hour</v>
          </cell>
        </row>
      </sheetData>
      <sheetData sheetId="1397">
        <row r="106">
          <cell r="C106" t="str">
            <v>Hour</v>
          </cell>
        </row>
      </sheetData>
      <sheetData sheetId="1398">
        <row r="106">
          <cell r="C106" t="str">
            <v>Hour</v>
          </cell>
        </row>
      </sheetData>
      <sheetData sheetId="1399">
        <row r="106">
          <cell r="C106" t="str">
            <v>Hour</v>
          </cell>
        </row>
      </sheetData>
      <sheetData sheetId="1400">
        <row r="106">
          <cell r="C106" t="str">
            <v>Hour</v>
          </cell>
        </row>
      </sheetData>
      <sheetData sheetId="1401">
        <row r="106">
          <cell r="C106" t="str">
            <v>Hour</v>
          </cell>
        </row>
      </sheetData>
      <sheetData sheetId="1402">
        <row r="106">
          <cell r="C106" t="str">
            <v>Hour</v>
          </cell>
        </row>
      </sheetData>
      <sheetData sheetId="1403">
        <row r="106">
          <cell r="C106" t="str">
            <v>Hour</v>
          </cell>
        </row>
      </sheetData>
      <sheetData sheetId="1404">
        <row r="106">
          <cell r="C106" t="str">
            <v>Hour</v>
          </cell>
        </row>
      </sheetData>
      <sheetData sheetId="1405">
        <row r="106">
          <cell r="C106" t="str">
            <v>Hour</v>
          </cell>
        </row>
      </sheetData>
      <sheetData sheetId="1406">
        <row r="106">
          <cell r="C106" t="str">
            <v>Hour</v>
          </cell>
        </row>
      </sheetData>
      <sheetData sheetId="1407">
        <row r="106">
          <cell r="C106" t="str">
            <v>Hour</v>
          </cell>
        </row>
      </sheetData>
      <sheetData sheetId="1408">
        <row r="106">
          <cell r="C106" t="str">
            <v>Hour</v>
          </cell>
        </row>
      </sheetData>
      <sheetData sheetId="1409">
        <row r="106">
          <cell r="C106" t="str">
            <v>Hour</v>
          </cell>
        </row>
      </sheetData>
      <sheetData sheetId="1410">
        <row r="106">
          <cell r="C106" t="str">
            <v>Hour</v>
          </cell>
        </row>
      </sheetData>
      <sheetData sheetId="1411">
        <row r="106">
          <cell r="C106" t="str">
            <v>Hour</v>
          </cell>
        </row>
      </sheetData>
      <sheetData sheetId="1412">
        <row r="106">
          <cell r="C106" t="str">
            <v>Hour</v>
          </cell>
        </row>
      </sheetData>
      <sheetData sheetId="1413">
        <row r="106">
          <cell r="C106" t="str">
            <v>Hour</v>
          </cell>
        </row>
      </sheetData>
      <sheetData sheetId="1414">
        <row r="106">
          <cell r="C106" t="str">
            <v>Hour</v>
          </cell>
        </row>
      </sheetData>
      <sheetData sheetId="1415">
        <row r="106">
          <cell r="C106" t="str">
            <v>Hour</v>
          </cell>
        </row>
      </sheetData>
      <sheetData sheetId="1416">
        <row r="106">
          <cell r="C106" t="str">
            <v>Hour</v>
          </cell>
        </row>
      </sheetData>
      <sheetData sheetId="1417">
        <row r="106">
          <cell r="C106" t="str">
            <v>Hour</v>
          </cell>
        </row>
      </sheetData>
      <sheetData sheetId="1418">
        <row r="106">
          <cell r="C106" t="str">
            <v>Hour</v>
          </cell>
        </row>
      </sheetData>
      <sheetData sheetId="1419">
        <row r="106">
          <cell r="C106" t="str">
            <v>Hour</v>
          </cell>
        </row>
      </sheetData>
      <sheetData sheetId="1420">
        <row r="106">
          <cell r="C106" t="str">
            <v>Hour</v>
          </cell>
        </row>
      </sheetData>
      <sheetData sheetId="1421">
        <row r="106">
          <cell r="C106" t="str">
            <v>Hour</v>
          </cell>
        </row>
      </sheetData>
      <sheetData sheetId="1422">
        <row r="106">
          <cell r="C106" t="str">
            <v>Hour</v>
          </cell>
        </row>
      </sheetData>
      <sheetData sheetId="1423">
        <row r="106">
          <cell r="C106" t="str">
            <v>Hour</v>
          </cell>
        </row>
      </sheetData>
      <sheetData sheetId="1424">
        <row r="106">
          <cell r="C106" t="str">
            <v>Hour</v>
          </cell>
        </row>
      </sheetData>
      <sheetData sheetId="1425">
        <row r="106">
          <cell r="C106" t="str">
            <v>Hour</v>
          </cell>
        </row>
      </sheetData>
      <sheetData sheetId="1426">
        <row r="106">
          <cell r="C106" t="str">
            <v>Hour</v>
          </cell>
        </row>
      </sheetData>
      <sheetData sheetId="1427">
        <row r="106">
          <cell r="C106" t="str">
            <v>Hour</v>
          </cell>
        </row>
      </sheetData>
      <sheetData sheetId="1428">
        <row r="106">
          <cell r="C106" t="str">
            <v>Hour</v>
          </cell>
        </row>
      </sheetData>
      <sheetData sheetId="1429">
        <row r="106">
          <cell r="C106" t="str">
            <v>Hour</v>
          </cell>
        </row>
      </sheetData>
      <sheetData sheetId="1430">
        <row r="106">
          <cell r="C106" t="str">
            <v>Hour</v>
          </cell>
        </row>
      </sheetData>
      <sheetData sheetId="1431">
        <row r="106">
          <cell r="C106" t="str">
            <v>Hour</v>
          </cell>
        </row>
      </sheetData>
      <sheetData sheetId="1432">
        <row r="106">
          <cell r="C106" t="str">
            <v>Hour</v>
          </cell>
        </row>
      </sheetData>
      <sheetData sheetId="1433">
        <row r="106">
          <cell r="C106" t="str">
            <v>Hour</v>
          </cell>
        </row>
      </sheetData>
      <sheetData sheetId="1434">
        <row r="106">
          <cell r="C106" t="str">
            <v>Hour</v>
          </cell>
        </row>
      </sheetData>
      <sheetData sheetId="1435">
        <row r="106">
          <cell r="C106" t="str">
            <v>Hour</v>
          </cell>
        </row>
      </sheetData>
      <sheetData sheetId="1436">
        <row r="106">
          <cell r="C106" t="str">
            <v>Hour</v>
          </cell>
        </row>
      </sheetData>
      <sheetData sheetId="1437">
        <row r="106">
          <cell r="C106" t="str">
            <v>Hour</v>
          </cell>
        </row>
      </sheetData>
      <sheetData sheetId="1438">
        <row r="106">
          <cell r="C106" t="str">
            <v>Hour</v>
          </cell>
        </row>
      </sheetData>
      <sheetData sheetId="1439">
        <row r="106">
          <cell r="C106" t="str">
            <v>Hour</v>
          </cell>
        </row>
      </sheetData>
      <sheetData sheetId="1440">
        <row r="106">
          <cell r="C106" t="str">
            <v>Hour</v>
          </cell>
        </row>
      </sheetData>
      <sheetData sheetId="1441">
        <row r="106">
          <cell r="C106" t="str">
            <v>Hour</v>
          </cell>
        </row>
      </sheetData>
      <sheetData sheetId="1442">
        <row r="106">
          <cell r="C106" t="str">
            <v>Hour</v>
          </cell>
        </row>
      </sheetData>
      <sheetData sheetId="1443">
        <row r="106">
          <cell r="C106" t="str">
            <v>Hour</v>
          </cell>
        </row>
      </sheetData>
      <sheetData sheetId="1444">
        <row r="106">
          <cell r="C106" t="str">
            <v>Hour</v>
          </cell>
        </row>
      </sheetData>
      <sheetData sheetId="1445">
        <row r="106">
          <cell r="C106" t="str">
            <v>Hour</v>
          </cell>
        </row>
      </sheetData>
      <sheetData sheetId="1446">
        <row r="106">
          <cell r="C106" t="str">
            <v>Hour</v>
          </cell>
        </row>
      </sheetData>
      <sheetData sheetId="1447">
        <row r="106">
          <cell r="C106" t="str">
            <v>Hour</v>
          </cell>
        </row>
      </sheetData>
      <sheetData sheetId="1448">
        <row r="106">
          <cell r="C106" t="str">
            <v>Hour</v>
          </cell>
        </row>
      </sheetData>
      <sheetData sheetId="1449">
        <row r="106">
          <cell r="C106" t="str">
            <v>Hour</v>
          </cell>
        </row>
      </sheetData>
      <sheetData sheetId="1450">
        <row r="106">
          <cell r="C106" t="str">
            <v>Hour</v>
          </cell>
        </row>
      </sheetData>
      <sheetData sheetId="1451">
        <row r="106">
          <cell r="C106" t="str">
            <v>Hour</v>
          </cell>
        </row>
      </sheetData>
      <sheetData sheetId="1452">
        <row r="106">
          <cell r="C106" t="str">
            <v>Hour</v>
          </cell>
        </row>
      </sheetData>
      <sheetData sheetId="1453">
        <row r="106">
          <cell r="C106" t="str">
            <v>Hour</v>
          </cell>
        </row>
      </sheetData>
      <sheetData sheetId="1454">
        <row r="106">
          <cell r="C106" t="str">
            <v>Hour</v>
          </cell>
        </row>
      </sheetData>
      <sheetData sheetId="1455">
        <row r="106">
          <cell r="C106" t="str">
            <v>Hour</v>
          </cell>
        </row>
      </sheetData>
      <sheetData sheetId="1456">
        <row r="106">
          <cell r="C106" t="str">
            <v>Hour</v>
          </cell>
        </row>
      </sheetData>
      <sheetData sheetId="1457">
        <row r="106">
          <cell r="C106" t="str">
            <v>Hour</v>
          </cell>
        </row>
      </sheetData>
      <sheetData sheetId="1458">
        <row r="106">
          <cell r="C106" t="str">
            <v>Hour</v>
          </cell>
        </row>
      </sheetData>
      <sheetData sheetId="1459">
        <row r="106">
          <cell r="C106" t="str">
            <v>Hour</v>
          </cell>
        </row>
      </sheetData>
      <sheetData sheetId="1460">
        <row r="106">
          <cell r="C106" t="str">
            <v>Hour</v>
          </cell>
        </row>
      </sheetData>
      <sheetData sheetId="1461">
        <row r="106">
          <cell r="C106" t="str">
            <v>Hour</v>
          </cell>
        </row>
      </sheetData>
      <sheetData sheetId="1462">
        <row r="106">
          <cell r="C106" t="str">
            <v>Hour</v>
          </cell>
        </row>
      </sheetData>
      <sheetData sheetId="1463">
        <row r="106">
          <cell r="C106" t="str">
            <v>Hour</v>
          </cell>
        </row>
      </sheetData>
      <sheetData sheetId="1464">
        <row r="106">
          <cell r="C106" t="str">
            <v>Hour</v>
          </cell>
        </row>
      </sheetData>
      <sheetData sheetId="1465">
        <row r="106">
          <cell r="C106" t="str">
            <v>Hour</v>
          </cell>
        </row>
      </sheetData>
      <sheetData sheetId="1466">
        <row r="106">
          <cell r="C106" t="str">
            <v>Hour</v>
          </cell>
        </row>
      </sheetData>
      <sheetData sheetId="1467">
        <row r="106">
          <cell r="C106" t="str">
            <v>Hour</v>
          </cell>
        </row>
      </sheetData>
      <sheetData sheetId="1468">
        <row r="106">
          <cell r="C106" t="str">
            <v>Hour</v>
          </cell>
        </row>
      </sheetData>
      <sheetData sheetId="1469">
        <row r="106">
          <cell r="C106" t="str">
            <v>Hour</v>
          </cell>
        </row>
      </sheetData>
      <sheetData sheetId="1470">
        <row r="106">
          <cell r="C106" t="str">
            <v>Hour</v>
          </cell>
        </row>
      </sheetData>
      <sheetData sheetId="1471">
        <row r="106">
          <cell r="C106" t="str">
            <v>Hour</v>
          </cell>
        </row>
      </sheetData>
      <sheetData sheetId="1472">
        <row r="106">
          <cell r="C106" t="str">
            <v>Hour</v>
          </cell>
        </row>
      </sheetData>
      <sheetData sheetId="1473">
        <row r="106">
          <cell r="C106" t="str">
            <v>Hour</v>
          </cell>
        </row>
      </sheetData>
      <sheetData sheetId="1474">
        <row r="106">
          <cell r="C106" t="str">
            <v>Hour</v>
          </cell>
        </row>
      </sheetData>
      <sheetData sheetId="1475">
        <row r="106">
          <cell r="C106" t="str">
            <v>Hour</v>
          </cell>
        </row>
      </sheetData>
      <sheetData sheetId="1476">
        <row r="106">
          <cell r="C106" t="str">
            <v>Hour</v>
          </cell>
        </row>
      </sheetData>
      <sheetData sheetId="1477">
        <row r="106">
          <cell r="C106" t="str">
            <v>Hour</v>
          </cell>
        </row>
      </sheetData>
      <sheetData sheetId="1478">
        <row r="106">
          <cell r="C106" t="str">
            <v>Hour</v>
          </cell>
        </row>
      </sheetData>
      <sheetData sheetId="1479">
        <row r="106">
          <cell r="C106" t="str">
            <v>Hour</v>
          </cell>
        </row>
      </sheetData>
      <sheetData sheetId="1480">
        <row r="106">
          <cell r="C106" t="str">
            <v>Hour</v>
          </cell>
        </row>
      </sheetData>
      <sheetData sheetId="1481">
        <row r="106">
          <cell r="C106" t="str">
            <v>Hour</v>
          </cell>
        </row>
      </sheetData>
      <sheetData sheetId="1482">
        <row r="106">
          <cell r="C106" t="str">
            <v>Hour</v>
          </cell>
        </row>
      </sheetData>
      <sheetData sheetId="1483">
        <row r="106">
          <cell r="C106" t="str">
            <v>Hour</v>
          </cell>
        </row>
      </sheetData>
      <sheetData sheetId="1484">
        <row r="106">
          <cell r="C106" t="str">
            <v>Hour</v>
          </cell>
        </row>
      </sheetData>
      <sheetData sheetId="1485">
        <row r="106">
          <cell r="C106" t="str">
            <v>Hour</v>
          </cell>
        </row>
      </sheetData>
      <sheetData sheetId="1486">
        <row r="106">
          <cell r="C106" t="str">
            <v>Hour</v>
          </cell>
        </row>
      </sheetData>
      <sheetData sheetId="1487">
        <row r="106">
          <cell r="C106" t="str">
            <v>Hour</v>
          </cell>
        </row>
      </sheetData>
      <sheetData sheetId="1488">
        <row r="106">
          <cell r="C106" t="str">
            <v>Hour</v>
          </cell>
        </row>
      </sheetData>
      <sheetData sheetId="1489">
        <row r="106">
          <cell r="C106" t="str">
            <v>Hour</v>
          </cell>
        </row>
      </sheetData>
      <sheetData sheetId="1490">
        <row r="106">
          <cell r="C106" t="str">
            <v>Hour</v>
          </cell>
        </row>
      </sheetData>
      <sheetData sheetId="1491">
        <row r="106">
          <cell r="C106" t="str">
            <v>Hour</v>
          </cell>
        </row>
      </sheetData>
      <sheetData sheetId="1492">
        <row r="106">
          <cell r="C106" t="str">
            <v>Hour</v>
          </cell>
        </row>
      </sheetData>
      <sheetData sheetId="1493">
        <row r="106">
          <cell r="C106" t="str">
            <v>Hour</v>
          </cell>
        </row>
      </sheetData>
      <sheetData sheetId="1494">
        <row r="106">
          <cell r="C106" t="str">
            <v>Hour</v>
          </cell>
        </row>
      </sheetData>
      <sheetData sheetId="1495">
        <row r="106">
          <cell r="C106" t="str">
            <v>Hour</v>
          </cell>
        </row>
      </sheetData>
      <sheetData sheetId="1496">
        <row r="106">
          <cell r="C106" t="str">
            <v>Hour</v>
          </cell>
        </row>
      </sheetData>
      <sheetData sheetId="1497">
        <row r="106">
          <cell r="C106" t="str">
            <v>Hour</v>
          </cell>
        </row>
      </sheetData>
      <sheetData sheetId="1498">
        <row r="106">
          <cell r="C106" t="str">
            <v>Hour</v>
          </cell>
        </row>
      </sheetData>
      <sheetData sheetId="1499">
        <row r="106">
          <cell r="C106" t="str">
            <v>Hour</v>
          </cell>
        </row>
      </sheetData>
      <sheetData sheetId="1500">
        <row r="106">
          <cell r="C106" t="str">
            <v>Hour</v>
          </cell>
        </row>
      </sheetData>
      <sheetData sheetId="1501">
        <row r="106">
          <cell r="C106" t="str">
            <v>Hour</v>
          </cell>
        </row>
      </sheetData>
      <sheetData sheetId="1502">
        <row r="106">
          <cell r="C106" t="str">
            <v>Hour</v>
          </cell>
        </row>
      </sheetData>
      <sheetData sheetId="1503">
        <row r="106">
          <cell r="C106" t="str">
            <v>Hour</v>
          </cell>
        </row>
      </sheetData>
      <sheetData sheetId="1504">
        <row r="106">
          <cell r="C106" t="str">
            <v>Hour</v>
          </cell>
        </row>
      </sheetData>
      <sheetData sheetId="1505">
        <row r="106">
          <cell r="C106" t="str">
            <v>Hour</v>
          </cell>
        </row>
      </sheetData>
      <sheetData sheetId="1506">
        <row r="106">
          <cell r="C106" t="str">
            <v>Hour</v>
          </cell>
        </row>
      </sheetData>
      <sheetData sheetId="1507">
        <row r="106">
          <cell r="C106" t="str">
            <v>Hour</v>
          </cell>
        </row>
      </sheetData>
      <sheetData sheetId="1508">
        <row r="106">
          <cell r="C106" t="str">
            <v>Hour</v>
          </cell>
        </row>
      </sheetData>
      <sheetData sheetId="1509">
        <row r="106">
          <cell r="C106" t="str">
            <v>Hour</v>
          </cell>
        </row>
      </sheetData>
      <sheetData sheetId="1510">
        <row r="106">
          <cell r="C106" t="str">
            <v>Hour</v>
          </cell>
        </row>
      </sheetData>
      <sheetData sheetId="1511">
        <row r="106">
          <cell r="C106" t="str">
            <v>Hour</v>
          </cell>
        </row>
      </sheetData>
      <sheetData sheetId="1512">
        <row r="106">
          <cell r="C106" t="str">
            <v>Hour</v>
          </cell>
        </row>
      </sheetData>
      <sheetData sheetId="1513">
        <row r="106">
          <cell r="C106" t="str">
            <v>Hour</v>
          </cell>
        </row>
      </sheetData>
      <sheetData sheetId="1514">
        <row r="106">
          <cell r="C106" t="str">
            <v>Hour</v>
          </cell>
        </row>
      </sheetData>
      <sheetData sheetId="1515">
        <row r="106">
          <cell r="C106" t="str">
            <v>Hour</v>
          </cell>
        </row>
      </sheetData>
      <sheetData sheetId="1516">
        <row r="106">
          <cell r="C106" t="str">
            <v>Hour</v>
          </cell>
        </row>
      </sheetData>
      <sheetData sheetId="1517">
        <row r="106">
          <cell r="C106" t="str">
            <v>Hour</v>
          </cell>
        </row>
      </sheetData>
      <sheetData sheetId="1518">
        <row r="106">
          <cell r="C106" t="str">
            <v>Hour</v>
          </cell>
        </row>
      </sheetData>
      <sheetData sheetId="1519">
        <row r="106">
          <cell r="C106" t="str">
            <v>Hour</v>
          </cell>
        </row>
      </sheetData>
      <sheetData sheetId="1520">
        <row r="106">
          <cell r="C106" t="str">
            <v>Hour</v>
          </cell>
        </row>
      </sheetData>
      <sheetData sheetId="1521">
        <row r="106">
          <cell r="C106" t="str">
            <v>Hour</v>
          </cell>
        </row>
      </sheetData>
      <sheetData sheetId="1522">
        <row r="106">
          <cell r="C106" t="str">
            <v>Hour</v>
          </cell>
        </row>
      </sheetData>
      <sheetData sheetId="1523">
        <row r="106">
          <cell r="C106" t="str">
            <v>Hour</v>
          </cell>
        </row>
      </sheetData>
      <sheetData sheetId="1524">
        <row r="106">
          <cell r="C106" t="str">
            <v>Hour</v>
          </cell>
        </row>
      </sheetData>
      <sheetData sheetId="1525">
        <row r="106">
          <cell r="C106" t="str">
            <v>Hour</v>
          </cell>
        </row>
      </sheetData>
      <sheetData sheetId="1526">
        <row r="106">
          <cell r="C106" t="str">
            <v>Hour</v>
          </cell>
        </row>
      </sheetData>
      <sheetData sheetId="1527">
        <row r="106">
          <cell r="C106" t="str">
            <v>Hour</v>
          </cell>
        </row>
      </sheetData>
      <sheetData sheetId="1528">
        <row r="106">
          <cell r="C106" t="str">
            <v>Hour</v>
          </cell>
        </row>
      </sheetData>
      <sheetData sheetId="1529">
        <row r="106">
          <cell r="C106" t="str">
            <v>Hour</v>
          </cell>
        </row>
      </sheetData>
      <sheetData sheetId="1530">
        <row r="106">
          <cell r="C106" t="str">
            <v>Hour</v>
          </cell>
        </row>
      </sheetData>
      <sheetData sheetId="1531">
        <row r="106">
          <cell r="C106" t="str">
            <v>Hour</v>
          </cell>
        </row>
      </sheetData>
      <sheetData sheetId="1532">
        <row r="106">
          <cell r="C106" t="str">
            <v>Hour</v>
          </cell>
        </row>
      </sheetData>
      <sheetData sheetId="1533">
        <row r="106">
          <cell r="C106" t="str">
            <v>Hour</v>
          </cell>
        </row>
      </sheetData>
      <sheetData sheetId="1534">
        <row r="106">
          <cell r="C106" t="str">
            <v>Hour</v>
          </cell>
        </row>
      </sheetData>
      <sheetData sheetId="1535">
        <row r="106">
          <cell r="C106" t="str">
            <v>Hour</v>
          </cell>
        </row>
      </sheetData>
      <sheetData sheetId="1536">
        <row r="106">
          <cell r="C106" t="str">
            <v>Hour</v>
          </cell>
        </row>
      </sheetData>
      <sheetData sheetId="1537">
        <row r="106">
          <cell r="C106" t="str">
            <v>Hour</v>
          </cell>
        </row>
      </sheetData>
      <sheetData sheetId="1538">
        <row r="106">
          <cell r="C106" t="str">
            <v>Hour</v>
          </cell>
        </row>
      </sheetData>
      <sheetData sheetId="1539">
        <row r="106">
          <cell r="C106" t="str">
            <v>Hour</v>
          </cell>
        </row>
      </sheetData>
      <sheetData sheetId="1540">
        <row r="106">
          <cell r="C106" t="str">
            <v>Hour</v>
          </cell>
        </row>
      </sheetData>
      <sheetData sheetId="1541">
        <row r="106">
          <cell r="C106" t="str">
            <v>Hour</v>
          </cell>
        </row>
      </sheetData>
      <sheetData sheetId="1542">
        <row r="106">
          <cell r="C106" t="str">
            <v>Hour</v>
          </cell>
        </row>
      </sheetData>
      <sheetData sheetId="1543">
        <row r="106">
          <cell r="C106" t="str">
            <v>Hour</v>
          </cell>
        </row>
      </sheetData>
      <sheetData sheetId="1544">
        <row r="106">
          <cell r="C106" t="str">
            <v>Hour</v>
          </cell>
        </row>
      </sheetData>
      <sheetData sheetId="1545">
        <row r="106">
          <cell r="C106" t="str">
            <v>Hour</v>
          </cell>
        </row>
      </sheetData>
      <sheetData sheetId="1546">
        <row r="106">
          <cell r="C106" t="str">
            <v>Hour</v>
          </cell>
        </row>
      </sheetData>
      <sheetData sheetId="1547">
        <row r="106">
          <cell r="C106" t="str">
            <v>Hour</v>
          </cell>
        </row>
      </sheetData>
      <sheetData sheetId="1548">
        <row r="106">
          <cell r="C106" t="str">
            <v>Hour</v>
          </cell>
        </row>
      </sheetData>
      <sheetData sheetId="1549">
        <row r="106">
          <cell r="C106" t="str">
            <v>Hour</v>
          </cell>
        </row>
      </sheetData>
      <sheetData sheetId="1550">
        <row r="106">
          <cell r="C106" t="str">
            <v>Hour</v>
          </cell>
        </row>
      </sheetData>
      <sheetData sheetId="1551">
        <row r="106">
          <cell r="C106" t="str">
            <v>Hour</v>
          </cell>
        </row>
      </sheetData>
      <sheetData sheetId="1552">
        <row r="106">
          <cell r="C106" t="str">
            <v>Hour</v>
          </cell>
        </row>
      </sheetData>
      <sheetData sheetId="1553">
        <row r="106">
          <cell r="C106" t="str">
            <v>Hour</v>
          </cell>
        </row>
      </sheetData>
      <sheetData sheetId="1554">
        <row r="106">
          <cell r="C106" t="str">
            <v>Hour</v>
          </cell>
        </row>
      </sheetData>
      <sheetData sheetId="1555">
        <row r="106">
          <cell r="C106" t="str">
            <v>Hour</v>
          </cell>
        </row>
      </sheetData>
      <sheetData sheetId="1556">
        <row r="106">
          <cell r="C106" t="str">
            <v>Hour</v>
          </cell>
        </row>
      </sheetData>
      <sheetData sheetId="1557">
        <row r="106">
          <cell r="C106" t="str">
            <v>Hour</v>
          </cell>
        </row>
      </sheetData>
      <sheetData sheetId="1558">
        <row r="106">
          <cell r="C106" t="str">
            <v>Hour</v>
          </cell>
        </row>
      </sheetData>
      <sheetData sheetId="1559">
        <row r="106">
          <cell r="C106" t="str">
            <v>Hour</v>
          </cell>
        </row>
      </sheetData>
      <sheetData sheetId="1560">
        <row r="106">
          <cell r="C106" t="str">
            <v>Hour</v>
          </cell>
        </row>
      </sheetData>
      <sheetData sheetId="1561">
        <row r="106">
          <cell r="C106" t="str">
            <v>Hour</v>
          </cell>
        </row>
      </sheetData>
      <sheetData sheetId="1562">
        <row r="106">
          <cell r="C106" t="str">
            <v>Hour</v>
          </cell>
        </row>
      </sheetData>
      <sheetData sheetId="1563">
        <row r="106">
          <cell r="C106" t="str">
            <v>Hour</v>
          </cell>
        </row>
      </sheetData>
      <sheetData sheetId="1564">
        <row r="106">
          <cell r="C106" t="str">
            <v>Hour</v>
          </cell>
        </row>
      </sheetData>
      <sheetData sheetId="1565">
        <row r="106">
          <cell r="C106" t="str">
            <v>Hour</v>
          </cell>
        </row>
      </sheetData>
      <sheetData sheetId="1566">
        <row r="106">
          <cell r="C106" t="str">
            <v>Hour</v>
          </cell>
        </row>
      </sheetData>
      <sheetData sheetId="1567">
        <row r="106">
          <cell r="C106" t="str">
            <v>Hour</v>
          </cell>
        </row>
      </sheetData>
      <sheetData sheetId="1568">
        <row r="106">
          <cell r="C106" t="str">
            <v>Hour</v>
          </cell>
        </row>
      </sheetData>
      <sheetData sheetId="1569">
        <row r="106">
          <cell r="C106" t="str">
            <v>Hour</v>
          </cell>
        </row>
      </sheetData>
      <sheetData sheetId="1570">
        <row r="106">
          <cell r="C106" t="str">
            <v>Hour</v>
          </cell>
        </row>
      </sheetData>
      <sheetData sheetId="1571">
        <row r="106">
          <cell r="C106" t="str">
            <v>Hour</v>
          </cell>
        </row>
      </sheetData>
      <sheetData sheetId="1572">
        <row r="106">
          <cell r="C106" t="str">
            <v>Hour</v>
          </cell>
        </row>
      </sheetData>
      <sheetData sheetId="1573">
        <row r="106">
          <cell r="C106" t="str">
            <v>Hour</v>
          </cell>
        </row>
      </sheetData>
      <sheetData sheetId="1574">
        <row r="106">
          <cell r="C106" t="str">
            <v>Hour</v>
          </cell>
        </row>
      </sheetData>
      <sheetData sheetId="1575">
        <row r="106">
          <cell r="C106" t="str">
            <v>Hour</v>
          </cell>
        </row>
      </sheetData>
      <sheetData sheetId="1576">
        <row r="106">
          <cell r="C106" t="str">
            <v>Hour</v>
          </cell>
        </row>
      </sheetData>
      <sheetData sheetId="1577">
        <row r="106">
          <cell r="C106" t="str">
            <v>Hour</v>
          </cell>
        </row>
      </sheetData>
      <sheetData sheetId="1578">
        <row r="106">
          <cell r="C106" t="str">
            <v>Hour</v>
          </cell>
        </row>
      </sheetData>
      <sheetData sheetId="1579">
        <row r="106">
          <cell r="C106" t="str">
            <v>Hour</v>
          </cell>
        </row>
      </sheetData>
      <sheetData sheetId="1580">
        <row r="106">
          <cell r="C106" t="str">
            <v>Hour</v>
          </cell>
        </row>
      </sheetData>
      <sheetData sheetId="1581">
        <row r="106">
          <cell r="C106" t="str">
            <v>Hour</v>
          </cell>
        </row>
      </sheetData>
      <sheetData sheetId="1582">
        <row r="106">
          <cell r="C106" t="str">
            <v>Hour</v>
          </cell>
        </row>
      </sheetData>
      <sheetData sheetId="1583">
        <row r="106">
          <cell r="C106" t="str">
            <v>Hour</v>
          </cell>
        </row>
      </sheetData>
      <sheetData sheetId="1584">
        <row r="106">
          <cell r="C106" t="str">
            <v>Hour</v>
          </cell>
        </row>
      </sheetData>
      <sheetData sheetId="1585">
        <row r="106">
          <cell r="C106" t="str">
            <v>Hour</v>
          </cell>
        </row>
      </sheetData>
      <sheetData sheetId="1586">
        <row r="106">
          <cell r="C106" t="str">
            <v>Hour</v>
          </cell>
        </row>
      </sheetData>
      <sheetData sheetId="1587">
        <row r="106">
          <cell r="C106" t="str">
            <v>Hour</v>
          </cell>
        </row>
      </sheetData>
      <sheetData sheetId="1588">
        <row r="106">
          <cell r="C106" t="str">
            <v>Hour</v>
          </cell>
        </row>
      </sheetData>
      <sheetData sheetId="1589">
        <row r="106">
          <cell r="C106" t="str">
            <v>Hour</v>
          </cell>
        </row>
      </sheetData>
      <sheetData sheetId="1590">
        <row r="106">
          <cell r="C106" t="str">
            <v>Hour</v>
          </cell>
        </row>
      </sheetData>
      <sheetData sheetId="1591">
        <row r="106">
          <cell r="C106" t="str">
            <v>Hour</v>
          </cell>
        </row>
      </sheetData>
      <sheetData sheetId="1592">
        <row r="106">
          <cell r="C106" t="str">
            <v>Hour</v>
          </cell>
        </row>
      </sheetData>
      <sheetData sheetId="1593">
        <row r="106">
          <cell r="C106" t="str">
            <v>Hour</v>
          </cell>
        </row>
      </sheetData>
      <sheetData sheetId="1594">
        <row r="106">
          <cell r="C106" t="str">
            <v>Hour</v>
          </cell>
        </row>
      </sheetData>
      <sheetData sheetId="1595">
        <row r="106">
          <cell r="C106" t="str">
            <v>Hour</v>
          </cell>
        </row>
      </sheetData>
      <sheetData sheetId="1596">
        <row r="106">
          <cell r="C106" t="str">
            <v>Hour</v>
          </cell>
        </row>
      </sheetData>
      <sheetData sheetId="1597">
        <row r="106">
          <cell r="C106" t="str">
            <v>Hour</v>
          </cell>
        </row>
      </sheetData>
      <sheetData sheetId="1598">
        <row r="106">
          <cell r="C106" t="str">
            <v>Hour</v>
          </cell>
        </row>
      </sheetData>
      <sheetData sheetId="1599">
        <row r="106">
          <cell r="C106" t="str">
            <v>Hour</v>
          </cell>
        </row>
      </sheetData>
      <sheetData sheetId="1600">
        <row r="106">
          <cell r="C106" t="str">
            <v>Hour</v>
          </cell>
        </row>
      </sheetData>
      <sheetData sheetId="1601">
        <row r="106">
          <cell r="C106" t="str">
            <v>Hour</v>
          </cell>
        </row>
      </sheetData>
      <sheetData sheetId="1602">
        <row r="106">
          <cell r="C106" t="str">
            <v>Hour</v>
          </cell>
        </row>
      </sheetData>
      <sheetData sheetId="1603">
        <row r="106">
          <cell r="C106" t="str">
            <v>Hour</v>
          </cell>
        </row>
      </sheetData>
      <sheetData sheetId="1604">
        <row r="106">
          <cell r="C106" t="str">
            <v>Hour</v>
          </cell>
        </row>
      </sheetData>
      <sheetData sheetId="1605">
        <row r="106">
          <cell r="C106" t="str">
            <v>Hour</v>
          </cell>
        </row>
      </sheetData>
      <sheetData sheetId="1606">
        <row r="106">
          <cell r="C106" t="str">
            <v>Hour</v>
          </cell>
        </row>
      </sheetData>
      <sheetData sheetId="1607">
        <row r="106">
          <cell r="C106" t="str">
            <v>Hour</v>
          </cell>
        </row>
      </sheetData>
      <sheetData sheetId="1608">
        <row r="106">
          <cell r="C106" t="str">
            <v>Hour</v>
          </cell>
        </row>
      </sheetData>
      <sheetData sheetId="1609">
        <row r="106">
          <cell r="C106" t="str">
            <v>Hour</v>
          </cell>
        </row>
      </sheetData>
      <sheetData sheetId="1610">
        <row r="106">
          <cell r="C106" t="str">
            <v>Hour</v>
          </cell>
        </row>
      </sheetData>
      <sheetData sheetId="1611">
        <row r="106">
          <cell r="C106" t="str">
            <v>Hour</v>
          </cell>
        </row>
      </sheetData>
      <sheetData sheetId="1612">
        <row r="106">
          <cell r="C106" t="str">
            <v>Hour</v>
          </cell>
        </row>
      </sheetData>
      <sheetData sheetId="1613">
        <row r="106">
          <cell r="C106" t="str">
            <v>Hour</v>
          </cell>
        </row>
      </sheetData>
      <sheetData sheetId="1614">
        <row r="106">
          <cell r="C106" t="str">
            <v>Hour</v>
          </cell>
        </row>
      </sheetData>
      <sheetData sheetId="1615">
        <row r="106">
          <cell r="C106" t="str">
            <v>Hour</v>
          </cell>
        </row>
      </sheetData>
      <sheetData sheetId="1616">
        <row r="106">
          <cell r="C106" t="str">
            <v>Hour</v>
          </cell>
        </row>
      </sheetData>
      <sheetData sheetId="1617">
        <row r="106">
          <cell r="C106" t="str">
            <v>Hour</v>
          </cell>
        </row>
      </sheetData>
      <sheetData sheetId="1618">
        <row r="106">
          <cell r="C106" t="str">
            <v>Hour</v>
          </cell>
        </row>
      </sheetData>
      <sheetData sheetId="1619">
        <row r="106">
          <cell r="C106" t="str">
            <v>Hour</v>
          </cell>
        </row>
      </sheetData>
      <sheetData sheetId="1620">
        <row r="106">
          <cell r="C106" t="str">
            <v>Hour</v>
          </cell>
        </row>
      </sheetData>
      <sheetData sheetId="1621">
        <row r="106">
          <cell r="C106" t="str">
            <v>Hour</v>
          </cell>
        </row>
      </sheetData>
      <sheetData sheetId="1622">
        <row r="106">
          <cell r="C106" t="str">
            <v>Hour</v>
          </cell>
        </row>
      </sheetData>
      <sheetData sheetId="1623">
        <row r="106">
          <cell r="C106" t="str">
            <v>Hour</v>
          </cell>
        </row>
      </sheetData>
      <sheetData sheetId="1624">
        <row r="106">
          <cell r="C106" t="str">
            <v>Hour</v>
          </cell>
        </row>
      </sheetData>
      <sheetData sheetId="1625">
        <row r="106">
          <cell r="C106" t="str">
            <v>Hour</v>
          </cell>
        </row>
      </sheetData>
      <sheetData sheetId="1626">
        <row r="106">
          <cell r="C106" t="str">
            <v>Hour</v>
          </cell>
        </row>
      </sheetData>
      <sheetData sheetId="1627">
        <row r="106">
          <cell r="C106" t="str">
            <v>Hour</v>
          </cell>
        </row>
      </sheetData>
      <sheetData sheetId="1628">
        <row r="106">
          <cell r="C106" t="str">
            <v>Hour</v>
          </cell>
        </row>
      </sheetData>
      <sheetData sheetId="1629">
        <row r="106">
          <cell r="C106" t="str">
            <v>Hour</v>
          </cell>
        </row>
      </sheetData>
      <sheetData sheetId="1630">
        <row r="106">
          <cell r="C106" t="str">
            <v>Hour</v>
          </cell>
        </row>
      </sheetData>
      <sheetData sheetId="1631">
        <row r="106">
          <cell r="C106" t="str">
            <v>Hour</v>
          </cell>
        </row>
      </sheetData>
      <sheetData sheetId="1632">
        <row r="106">
          <cell r="C106" t="str">
            <v>Hour</v>
          </cell>
        </row>
      </sheetData>
      <sheetData sheetId="1633">
        <row r="106">
          <cell r="C106" t="str">
            <v>Hour</v>
          </cell>
        </row>
      </sheetData>
      <sheetData sheetId="1634">
        <row r="106">
          <cell r="C106" t="str">
            <v>Hour</v>
          </cell>
        </row>
      </sheetData>
      <sheetData sheetId="1635">
        <row r="106">
          <cell r="C106" t="str">
            <v>Hour</v>
          </cell>
        </row>
      </sheetData>
      <sheetData sheetId="1636">
        <row r="106">
          <cell r="C106" t="str">
            <v>Hour</v>
          </cell>
        </row>
      </sheetData>
      <sheetData sheetId="1637">
        <row r="106">
          <cell r="C106" t="str">
            <v>Hour</v>
          </cell>
        </row>
      </sheetData>
      <sheetData sheetId="1638">
        <row r="106">
          <cell r="C106" t="str">
            <v>Hour</v>
          </cell>
        </row>
      </sheetData>
      <sheetData sheetId="1639">
        <row r="106">
          <cell r="C106" t="str">
            <v>Hour</v>
          </cell>
        </row>
      </sheetData>
      <sheetData sheetId="1640">
        <row r="106">
          <cell r="C106" t="str">
            <v>Hour</v>
          </cell>
        </row>
      </sheetData>
      <sheetData sheetId="1641">
        <row r="106">
          <cell r="C106" t="str">
            <v>Hour</v>
          </cell>
        </row>
      </sheetData>
      <sheetData sheetId="1642">
        <row r="106">
          <cell r="C106" t="str">
            <v>Hour</v>
          </cell>
        </row>
      </sheetData>
      <sheetData sheetId="1643">
        <row r="106">
          <cell r="C106" t="str">
            <v>Hour</v>
          </cell>
        </row>
      </sheetData>
      <sheetData sheetId="1644">
        <row r="106">
          <cell r="C106" t="str">
            <v>Hour</v>
          </cell>
        </row>
      </sheetData>
      <sheetData sheetId="1645">
        <row r="106">
          <cell r="C106" t="str">
            <v>Hour</v>
          </cell>
        </row>
      </sheetData>
      <sheetData sheetId="1646">
        <row r="106">
          <cell r="C106" t="str">
            <v>Hour</v>
          </cell>
        </row>
      </sheetData>
      <sheetData sheetId="1647">
        <row r="106">
          <cell r="C106" t="str">
            <v>Hour</v>
          </cell>
        </row>
      </sheetData>
      <sheetData sheetId="1648">
        <row r="106">
          <cell r="C106" t="str">
            <v>Hour</v>
          </cell>
        </row>
      </sheetData>
      <sheetData sheetId="1649">
        <row r="106">
          <cell r="C106" t="str">
            <v>Hour</v>
          </cell>
        </row>
      </sheetData>
      <sheetData sheetId="1650">
        <row r="106">
          <cell r="C106" t="str">
            <v>Hour</v>
          </cell>
        </row>
      </sheetData>
      <sheetData sheetId="1651">
        <row r="106">
          <cell r="C106" t="str">
            <v>Hour</v>
          </cell>
        </row>
      </sheetData>
      <sheetData sheetId="1652">
        <row r="106">
          <cell r="C106" t="str">
            <v>Hour</v>
          </cell>
        </row>
      </sheetData>
      <sheetData sheetId="1653">
        <row r="106">
          <cell r="C106" t="str">
            <v>Hour</v>
          </cell>
        </row>
      </sheetData>
      <sheetData sheetId="1654">
        <row r="106">
          <cell r="C106" t="str">
            <v>Hour</v>
          </cell>
        </row>
      </sheetData>
      <sheetData sheetId="1655">
        <row r="106">
          <cell r="C106" t="str">
            <v>Hour</v>
          </cell>
        </row>
      </sheetData>
      <sheetData sheetId="1656">
        <row r="106">
          <cell r="C106" t="str">
            <v>Hour</v>
          </cell>
        </row>
      </sheetData>
      <sheetData sheetId="1657">
        <row r="106">
          <cell r="C106" t="str">
            <v>Hour</v>
          </cell>
        </row>
      </sheetData>
      <sheetData sheetId="1658">
        <row r="106">
          <cell r="C106" t="str">
            <v>Hour</v>
          </cell>
        </row>
      </sheetData>
      <sheetData sheetId="1659">
        <row r="106">
          <cell r="C106" t="str">
            <v>Hour</v>
          </cell>
        </row>
      </sheetData>
      <sheetData sheetId="1660">
        <row r="106">
          <cell r="C106" t="str">
            <v>Hour</v>
          </cell>
        </row>
      </sheetData>
      <sheetData sheetId="1661">
        <row r="106">
          <cell r="C106" t="str">
            <v>Hour</v>
          </cell>
        </row>
      </sheetData>
      <sheetData sheetId="1662">
        <row r="106">
          <cell r="C106" t="str">
            <v>Hour</v>
          </cell>
        </row>
      </sheetData>
      <sheetData sheetId="1663">
        <row r="106">
          <cell r="C106" t="str">
            <v>Hour</v>
          </cell>
        </row>
      </sheetData>
      <sheetData sheetId="1664">
        <row r="106">
          <cell r="C106" t="str">
            <v>Hour</v>
          </cell>
        </row>
      </sheetData>
      <sheetData sheetId="1665">
        <row r="106">
          <cell r="C106" t="str">
            <v>Hour</v>
          </cell>
        </row>
      </sheetData>
      <sheetData sheetId="1666">
        <row r="106">
          <cell r="C106" t="str">
            <v>Hour</v>
          </cell>
        </row>
      </sheetData>
      <sheetData sheetId="1667">
        <row r="106">
          <cell r="C106" t="str">
            <v>Hour</v>
          </cell>
        </row>
      </sheetData>
      <sheetData sheetId="1668">
        <row r="106">
          <cell r="C106" t="str">
            <v>Hour</v>
          </cell>
        </row>
      </sheetData>
      <sheetData sheetId="1669">
        <row r="106">
          <cell r="C106" t="str">
            <v>Hour</v>
          </cell>
        </row>
      </sheetData>
      <sheetData sheetId="1670">
        <row r="106">
          <cell r="C106" t="str">
            <v>Hour</v>
          </cell>
        </row>
      </sheetData>
      <sheetData sheetId="1671">
        <row r="106">
          <cell r="C106" t="str">
            <v>Hour</v>
          </cell>
        </row>
      </sheetData>
      <sheetData sheetId="1672">
        <row r="106">
          <cell r="C106" t="str">
            <v>Hour</v>
          </cell>
        </row>
      </sheetData>
      <sheetData sheetId="1673">
        <row r="106">
          <cell r="C106" t="str">
            <v>Hour</v>
          </cell>
        </row>
      </sheetData>
      <sheetData sheetId="1674">
        <row r="106">
          <cell r="C106" t="str">
            <v>Hour</v>
          </cell>
        </row>
      </sheetData>
      <sheetData sheetId="1675">
        <row r="106">
          <cell r="C106" t="str">
            <v>Hour</v>
          </cell>
        </row>
      </sheetData>
      <sheetData sheetId="1676">
        <row r="106">
          <cell r="C106" t="str">
            <v>Hour</v>
          </cell>
        </row>
      </sheetData>
      <sheetData sheetId="1677">
        <row r="106">
          <cell r="C106" t="str">
            <v>Hour</v>
          </cell>
        </row>
      </sheetData>
      <sheetData sheetId="1678">
        <row r="106">
          <cell r="C106" t="str">
            <v>Hour</v>
          </cell>
        </row>
      </sheetData>
      <sheetData sheetId="1679">
        <row r="106">
          <cell r="C106" t="str">
            <v>Hour</v>
          </cell>
        </row>
      </sheetData>
      <sheetData sheetId="1680">
        <row r="106">
          <cell r="C106" t="str">
            <v>Hour</v>
          </cell>
        </row>
      </sheetData>
      <sheetData sheetId="1681">
        <row r="106">
          <cell r="C106" t="str">
            <v>Hour</v>
          </cell>
        </row>
      </sheetData>
      <sheetData sheetId="1682">
        <row r="106">
          <cell r="C106" t="str">
            <v>Hour</v>
          </cell>
        </row>
      </sheetData>
      <sheetData sheetId="1683">
        <row r="106">
          <cell r="C106" t="str">
            <v>Hour</v>
          </cell>
        </row>
      </sheetData>
      <sheetData sheetId="1684">
        <row r="106">
          <cell r="C106" t="str">
            <v>Hour</v>
          </cell>
        </row>
      </sheetData>
      <sheetData sheetId="1685">
        <row r="106">
          <cell r="C106" t="str">
            <v>Hour</v>
          </cell>
        </row>
      </sheetData>
      <sheetData sheetId="1686">
        <row r="106">
          <cell r="C106" t="str">
            <v>Hour</v>
          </cell>
        </row>
      </sheetData>
      <sheetData sheetId="1687">
        <row r="106">
          <cell r="C106" t="str">
            <v>Hour</v>
          </cell>
        </row>
      </sheetData>
      <sheetData sheetId="1688">
        <row r="106">
          <cell r="C106" t="str">
            <v>Hour</v>
          </cell>
        </row>
      </sheetData>
      <sheetData sheetId="1689">
        <row r="106">
          <cell r="C106" t="str">
            <v>Hour</v>
          </cell>
        </row>
      </sheetData>
      <sheetData sheetId="1690">
        <row r="106">
          <cell r="C106" t="str">
            <v>Hour</v>
          </cell>
        </row>
      </sheetData>
      <sheetData sheetId="1691">
        <row r="106">
          <cell r="C106" t="str">
            <v>Hour</v>
          </cell>
        </row>
      </sheetData>
      <sheetData sheetId="1692">
        <row r="106">
          <cell r="C106" t="str">
            <v>Hour</v>
          </cell>
        </row>
      </sheetData>
      <sheetData sheetId="1693">
        <row r="106">
          <cell r="C106" t="str">
            <v>Hour</v>
          </cell>
        </row>
      </sheetData>
      <sheetData sheetId="1694">
        <row r="106">
          <cell r="C106" t="str">
            <v>Hour</v>
          </cell>
        </row>
      </sheetData>
      <sheetData sheetId="1695">
        <row r="106">
          <cell r="C106" t="str">
            <v>Hour</v>
          </cell>
        </row>
      </sheetData>
      <sheetData sheetId="1696">
        <row r="106">
          <cell r="C106" t="str">
            <v>Hour</v>
          </cell>
        </row>
      </sheetData>
      <sheetData sheetId="1697">
        <row r="106">
          <cell r="C106" t="str">
            <v>Hour</v>
          </cell>
        </row>
      </sheetData>
      <sheetData sheetId="1698">
        <row r="106">
          <cell r="C106" t="str">
            <v>Hour</v>
          </cell>
        </row>
      </sheetData>
      <sheetData sheetId="1699">
        <row r="106">
          <cell r="C106" t="str">
            <v>Hour</v>
          </cell>
        </row>
      </sheetData>
      <sheetData sheetId="1700">
        <row r="106">
          <cell r="C106" t="str">
            <v>Hour</v>
          </cell>
        </row>
      </sheetData>
      <sheetData sheetId="1701">
        <row r="106">
          <cell r="C106" t="str">
            <v>Hour</v>
          </cell>
        </row>
      </sheetData>
      <sheetData sheetId="1702">
        <row r="106">
          <cell r="C106" t="str">
            <v>Hour</v>
          </cell>
        </row>
      </sheetData>
      <sheetData sheetId="1703">
        <row r="106">
          <cell r="C106" t="str">
            <v>Hour</v>
          </cell>
        </row>
      </sheetData>
      <sheetData sheetId="1704">
        <row r="106">
          <cell r="C106" t="str">
            <v>Hour</v>
          </cell>
        </row>
      </sheetData>
      <sheetData sheetId="1705">
        <row r="106">
          <cell r="C106" t="str">
            <v>Hour</v>
          </cell>
        </row>
      </sheetData>
      <sheetData sheetId="1706">
        <row r="106">
          <cell r="C106" t="str">
            <v>Hour</v>
          </cell>
        </row>
      </sheetData>
      <sheetData sheetId="1707">
        <row r="106">
          <cell r="C106" t="str">
            <v>Hour</v>
          </cell>
        </row>
      </sheetData>
      <sheetData sheetId="1708">
        <row r="106">
          <cell r="C106" t="str">
            <v>Hour</v>
          </cell>
        </row>
      </sheetData>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ow r="106">
          <cell r="C106" t="str">
            <v>Hour</v>
          </cell>
        </row>
      </sheetData>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ow r="106">
          <cell r="C106" t="str">
            <v>Hour</v>
          </cell>
        </row>
      </sheetData>
      <sheetData sheetId="1742">
        <row r="106">
          <cell r="C106" t="str">
            <v>Hour</v>
          </cell>
        </row>
      </sheetData>
      <sheetData sheetId="1743">
        <row r="106">
          <cell r="C106" t="str">
            <v>Hour</v>
          </cell>
        </row>
      </sheetData>
      <sheetData sheetId="1744">
        <row r="106">
          <cell r="C106" t="str">
            <v>Hour</v>
          </cell>
        </row>
      </sheetData>
      <sheetData sheetId="1745">
        <row r="106">
          <cell r="C106" t="str">
            <v>Hour</v>
          </cell>
        </row>
      </sheetData>
      <sheetData sheetId="1746" refreshError="1"/>
      <sheetData sheetId="1747" refreshError="1"/>
      <sheetData sheetId="1748" refreshError="1"/>
      <sheetData sheetId="1749" refreshError="1"/>
      <sheetData sheetId="1750">
        <row r="106">
          <cell r="C106" t="str">
            <v>Hour</v>
          </cell>
        </row>
      </sheetData>
      <sheetData sheetId="1751">
        <row r="106">
          <cell r="C106" t="str">
            <v>Hour</v>
          </cell>
        </row>
      </sheetData>
      <sheetData sheetId="1752">
        <row r="106">
          <cell r="C106" t="str">
            <v>Hour</v>
          </cell>
        </row>
      </sheetData>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ow r="106">
          <cell r="C106" t="str">
            <v>Hour</v>
          </cell>
        </row>
      </sheetData>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ow r="106">
          <cell r="C106" t="str">
            <v>Hour</v>
          </cell>
        </row>
      </sheetData>
      <sheetData sheetId="1948">
        <row r="106">
          <cell r="C106" t="str">
            <v>Hour</v>
          </cell>
        </row>
      </sheetData>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sheetData sheetId="2029">
        <row r="106">
          <cell r="C106" t="str">
            <v>Hour</v>
          </cell>
        </row>
      </sheetData>
      <sheetData sheetId="2030" refreshError="1"/>
      <sheetData sheetId="2031" refreshError="1"/>
      <sheetData sheetId="2032" refreshError="1"/>
      <sheetData sheetId="2033" refreshError="1"/>
      <sheetData sheetId="2034" refreshError="1"/>
      <sheetData sheetId="2035" refreshError="1"/>
      <sheetData sheetId="2036"/>
      <sheetData sheetId="2037"/>
      <sheetData sheetId="2038"/>
      <sheetData sheetId="2039"/>
      <sheetData sheetId="2040"/>
      <sheetData sheetId="2041">
        <row r="106">
          <cell r="C106" t="str">
            <v>Hour</v>
          </cell>
        </row>
      </sheetData>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sheetData sheetId="2075">
        <row r="106">
          <cell r="C106" t="str">
            <v>Hour</v>
          </cell>
        </row>
      </sheetData>
      <sheetData sheetId="2076">
        <row r="106">
          <cell r="C106" t="str">
            <v>Hour</v>
          </cell>
        </row>
      </sheetData>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ow r="106">
          <cell r="C106" t="str">
            <v>Hour</v>
          </cell>
        </row>
      </sheetData>
      <sheetData sheetId="2105" refreshError="1"/>
      <sheetData sheetId="2106" refreshError="1"/>
      <sheetData sheetId="2107" refreshError="1"/>
      <sheetData sheetId="2108">
        <row r="106">
          <cell r="C106" t="str">
            <v>Hour</v>
          </cell>
        </row>
      </sheetData>
      <sheetData sheetId="2109">
        <row r="106">
          <cell r="C106" t="str">
            <v>Hour</v>
          </cell>
        </row>
      </sheetData>
      <sheetData sheetId="2110">
        <row r="106">
          <cell r="C106" t="str">
            <v>Hour</v>
          </cell>
        </row>
      </sheetData>
      <sheetData sheetId="2111">
        <row r="106">
          <cell r="C106" t="str">
            <v>Hour</v>
          </cell>
        </row>
      </sheetData>
      <sheetData sheetId="2112">
        <row r="106">
          <cell r="C106" t="str">
            <v>Hour</v>
          </cell>
        </row>
      </sheetData>
      <sheetData sheetId="2113" refreshError="1"/>
      <sheetData sheetId="2114">
        <row r="106">
          <cell r="C106" t="str">
            <v>Hour</v>
          </cell>
        </row>
      </sheetData>
      <sheetData sheetId="2115">
        <row r="106">
          <cell r="C106" t="str">
            <v>Hour</v>
          </cell>
        </row>
      </sheetData>
      <sheetData sheetId="2116">
        <row r="106">
          <cell r="C106" t="str">
            <v>Hour</v>
          </cell>
        </row>
      </sheetData>
      <sheetData sheetId="2117">
        <row r="106">
          <cell r="C106" t="str">
            <v>Hour</v>
          </cell>
        </row>
      </sheetData>
      <sheetData sheetId="2118" refreshError="1"/>
      <sheetData sheetId="2119">
        <row r="106">
          <cell r="C106" t="str">
            <v>Hour</v>
          </cell>
        </row>
      </sheetData>
      <sheetData sheetId="2120">
        <row r="106">
          <cell r="C106" t="str">
            <v>Hour</v>
          </cell>
        </row>
      </sheetData>
      <sheetData sheetId="2121">
        <row r="106">
          <cell r="C106" t="str">
            <v>Hour</v>
          </cell>
        </row>
      </sheetData>
      <sheetData sheetId="2122">
        <row r="106">
          <cell r="C106" t="str">
            <v>Hour</v>
          </cell>
        </row>
      </sheetData>
      <sheetData sheetId="2123">
        <row r="106">
          <cell r="C106" t="str">
            <v>Hour</v>
          </cell>
        </row>
      </sheetData>
      <sheetData sheetId="2124" refreshError="1"/>
      <sheetData sheetId="2125">
        <row r="106">
          <cell r="C106" t="str">
            <v>Hour</v>
          </cell>
        </row>
      </sheetData>
      <sheetData sheetId="2126" refreshError="1"/>
      <sheetData sheetId="2127">
        <row r="106">
          <cell r="C106" t="str">
            <v>Hour</v>
          </cell>
        </row>
      </sheetData>
      <sheetData sheetId="2128">
        <row r="106">
          <cell r="C106" t="str">
            <v>Hour</v>
          </cell>
        </row>
      </sheetData>
      <sheetData sheetId="2129">
        <row r="106">
          <cell r="C106" t="str">
            <v>Hour</v>
          </cell>
        </row>
      </sheetData>
      <sheetData sheetId="2130">
        <row r="106">
          <cell r="C106" t="str">
            <v>Hour</v>
          </cell>
        </row>
      </sheetData>
      <sheetData sheetId="2131">
        <row r="106">
          <cell r="C106" t="str">
            <v>Hour</v>
          </cell>
        </row>
      </sheetData>
      <sheetData sheetId="2132">
        <row r="106">
          <cell r="C106" t="str">
            <v>Hour</v>
          </cell>
        </row>
      </sheetData>
      <sheetData sheetId="2133">
        <row r="106">
          <cell r="C106" t="str">
            <v>Hour</v>
          </cell>
        </row>
      </sheetData>
      <sheetData sheetId="2134">
        <row r="106">
          <cell r="C106" t="str">
            <v>Hour</v>
          </cell>
        </row>
      </sheetData>
      <sheetData sheetId="2135">
        <row r="106">
          <cell r="C106" t="str">
            <v>Hour</v>
          </cell>
        </row>
      </sheetData>
      <sheetData sheetId="2136">
        <row r="106">
          <cell r="C106" t="str">
            <v>Hour</v>
          </cell>
        </row>
      </sheetData>
      <sheetData sheetId="2137">
        <row r="106">
          <cell r="C106" t="str">
            <v>Hour</v>
          </cell>
        </row>
      </sheetData>
      <sheetData sheetId="2138">
        <row r="106">
          <cell r="C106" t="str">
            <v>Hour</v>
          </cell>
        </row>
      </sheetData>
      <sheetData sheetId="2139">
        <row r="106">
          <cell r="C106" t="str">
            <v>Hour</v>
          </cell>
        </row>
      </sheetData>
      <sheetData sheetId="2140">
        <row r="106">
          <cell r="C106" t="str">
            <v>Hour</v>
          </cell>
        </row>
      </sheetData>
      <sheetData sheetId="2141">
        <row r="106">
          <cell r="C106" t="str">
            <v>Hour</v>
          </cell>
        </row>
      </sheetData>
      <sheetData sheetId="2142">
        <row r="106">
          <cell r="C106" t="str">
            <v>Hour</v>
          </cell>
        </row>
      </sheetData>
      <sheetData sheetId="2143">
        <row r="106">
          <cell r="C106" t="str">
            <v>Hour</v>
          </cell>
        </row>
      </sheetData>
      <sheetData sheetId="2144">
        <row r="106">
          <cell r="C106" t="str">
            <v>Hour</v>
          </cell>
        </row>
      </sheetData>
      <sheetData sheetId="2145">
        <row r="106">
          <cell r="C106" t="str">
            <v>Hour</v>
          </cell>
        </row>
      </sheetData>
      <sheetData sheetId="2146">
        <row r="106">
          <cell r="C106" t="str">
            <v>Hour</v>
          </cell>
        </row>
      </sheetData>
      <sheetData sheetId="2147">
        <row r="106">
          <cell r="C106" t="str">
            <v>Hour</v>
          </cell>
        </row>
      </sheetData>
      <sheetData sheetId="2148">
        <row r="106">
          <cell r="C106" t="str">
            <v>Hour</v>
          </cell>
        </row>
      </sheetData>
      <sheetData sheetId="2149">
        <row r="106">
          <cell r="C106" t="str">
            <v>Hour</v>
          </cell>
        </row>
      </sheetData>
      <sheetData sheetId="2150">
        <row r="106">
          <cell r="C106" t="str">
            <v>Hour</v>
          </cell>
        </row>
      </sheetData>
      <sheetData sheetId="2151">
        <row r="106">
          <cell r="C106" t="str">
            <v>Hour</v>
          </cell>
        </row>
      </sheetData>
      <sheetData sheetId="2152">
        <row r="106">
          <cell r="C106" t="str">
            <v>Hour</v>
          </cell>
        </row>
      </sheetData>
      <sheetData sheetId="2153">
        <row r="106">
          <cell r="C106" t="str">
            <v>Hour</v>
          </cell>
        </row>
      </sheetData>
      <sheetData sheetId="2154">
        <row r="106">
          <cell r="C106" t="str">
            <v>Hour</v>
          </cell>
        </row>
      </sheetData>
      <sheetData sheetId="2155">
        <row r="106">
          <cell r="C106" t="str">
            <v>Hour</v>
          </cell>
        </row>
      </sheetData>
      <sheetData sheetId="2156">
        <row r="106">
          <cell r="C106" t="str">
            <v>Hour</v>
          </cell>
        </row>
      </sheetData>
      <sheetData sheetId="2157">
        <row r="106">
          <cell r="C106" t="str">
            <v>Hour</v>
          </cell>
        </row>
      </sheetData>
      <sheetData sheetId="2158"/>
      <sheetData sheetId="2159">
        <row r="106">
          <cell r="C106" t="str">
            <v>Hour</v>
          </cell>
        </row>
      </sheetData>
      <sheetData sheetId="2160">
        <row r="106">
          <cell r="C106" t="str">
            <v>Hour</v>
          </cell>
        </row>
      </sheetData>
      <sheetData sheetId="2161">
        <row r="106">
          <cell r="C106" t="str">
            <v>Hour</v>
          </cell>
        </row>
      </sheetData>
      <sheetData sheetId="2162">
        <row r="106">
          <cell r="C106" t="str">
            <v>Hour</v>
          </cell>
        </row>
      </sheetData>
      <sheetData sheetId="2163">
        <row r="106">
          <cell r="C106" t="str">
            <v>Hour</v>
          </cell>
        </row>
      </sheetData>
      <sheetData sheetId="2164">
        <row r="106">
          <cell r="C106" t="str">
            <v>Hour</v>
          </cell>
        </row>
      </sheetData>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row r="106">
          <cell r="C106" t="str">
            <v>Hour</v>
          </cell>
        </row>
      </sheetData>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row r="106">
          <cell r="C106" t="str">
            <v>Hour</v>
          </cell>
        </row>
      </sheetData>
      <sheetData sheetId="2194"/>
      <sheetData sheetId="2195"/>
      <sheetData sheetId="2196"/>
      <sheetData sheetId="2197"/>
      <sheetData sheetId="2198"/>
      <sheetData sheetId="2199"/>
      <sheetData sheetId="2200"/>
      <sheetData sheetId="2201"/>
      <sheetData sheetId="2202"/>
      <sheetData sheetId="2203">
        <row r="106">
          <cell r="C106" t="str">
            <v>Hour</v>
          </cell>
        </row>
      </sheetData>
      <sheetData sheetId="2204">
        <row r="106">
          <cell r="C106" t="str">
            <v>Hour</v>
          </cell>
        </row>
      </sheetData>
      <sheetData sheetId="2205"/>
      <sheetData sheetId="2206"/>
      <sheetData sheetId="2207">
        <row r="106">
          <cell r="C106" t="str">
            <v>Hour</v>
          </cell>
        </row>
      </sheetData>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arga Sat Dasar"/>
      <sheetName val="Analisa Alat Lengkap"/>
    </sheetNames>
    <sheetDataSet>
      <sheetData sheetId="0" refreshError="1"/>
      <sheetData sheetId="1" refreshError="1"/>
      <sheetData sheetId="2" refreshError="1"/>
      <sheetData sheetId="3"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RAB"/>
      <sheetName val="Basic"/>
      <sheetName val="Prod"/>
      <sheetName val="Alat Kcl"/>
      <sheetName val="Sum Equip"/>
      <sheetName val="Anls G"/>
      <sheetName val="Anls HS"/>
      <sheetName val="Sch"/>
      <sheetName val="Rek1"/>
      <sheetName val="PRD1-4"/>
      <sheetName val="PRD1-5"/>
      <sheetName val="Dash Board"/>
      <sheetName val="ABCD"/>
      <sheetName val="D"/>
      <sheetName val="E-H"/>
      <sheetName val="HrgSat"/>
      <sheetName val="Gaji"/>
      <sheetName val="Evl D-H"/>
      <sheetName val="AnlHSSub"/>
      <sheetName val="AnlHSG"/>
      <sheetName val="P1"/>
      <sheetName val="DW"/>
      <sheetName val="Dev"/>
      <sheetName val="Sheet1"/>
    </sheetNames>
    <sheetDataSet>
      <sheetData sheetId="0" refreshError="1"/>
      <sheetData sheetId="1" refreshError="1"/>
      <sheetData sheetId="2" refreshError="1">
        <row r="2">
          <cell r="J2">
            <v>1.6</v>
          </cell>
        </row>
        <row r="45">
          <cell r="F45">
            <v>12000</v>
          </cell>
        </row>
        <row r="53">
          <cell r="F53">
            <v>508840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BC"/>
      <sheetName val="MET.AC-BC"/>
      <sheetName val="AN.AC-WC"/>
      <sheetName val="MET.AC-WC"/>
      <sheetName val="AN base B"/>
      <sheetName val="MET Base B"/>
      <sheetName val="Matons"/>
      <sheetName val="ONSITE"/>
      <sheetName val="ANMPUdll"/>
      <sheetName val="METODE"/>
      <sheetName val="PemecahBatu"/>
      <sheetName val="PlantAspal"/>
      <sheetName val="RUTIN"/>
      <sheetName val="Upah,Bahan,Alat"/>
      <sheetName val="BASIC"/>
      <sheetName val="MOBILI"/>
      <sheetName val="Disubkontr"/>
      <sheetName val="SchePant-bant"/>
      <sheetName val="Sche1b"/>
      <sheetName val="Sche1c"/>
      <sheetName val="MPUPnyd-Siberuk"/>
      <sheetName val="dkhSpPenyandingan-Siberuk"/>
      <sheetName val="SUMPnyd-Siberuk"/>
      <sheetName val="LampPenawaran"/>
      <sheetName val="O&amp;O"/>
      <sheetName val="metpektambah"/>
      <sheetName val="METODE3"/>
      <sheetName val="KEBALT"/>
      <sheetName val="NATURAL"/>
      <sheetName val="FINE BASE"/>
      <sheetName val="FINE ASP"/>
      <sheetName val="COARSE BASE"/>
      <sheetName val="COARSE ASPAL"/>
      <sheetName val="PASIR"/>
      <sheetName val="PROD"/>
      <sheetName val="BT KALI"/>
      <sheetName val="GRAVEL"/>
      <sheetName val="AGREG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
          <cell r="I12">
            <v>6050.0000000000009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Rekap (2)"/>
      <sheetName val="%"/>
      <sheetName val="Sheet2"/>
      <sheetName val="Rekap"/>
      <sheetName val="Peta Quarry"/>
      <sheetName val="Mobilisasi"/>
      <sheetName val="Perhitungan Mobilisasi Alat"/>
      <sheetName val="Lalu Lintas"/>
      <sheetName val="Jembatan Sementara"/>
      <sheetName val="Informasi"/>
      <sheetName val="Sheet1"/>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ACWC Asb.retona"/>
      <sheetName val="ACBC Asb.retona"/>
      <sheetName val="ACBC Lev. Asb.retona"/>
      <sheetName val="AC Base Asb.retona"/>
      <sheetName val="D6 ASBT"/>
      <sheetName val="D7(1)"/>
      <sheetName val="D7(2)"/>
      <sheetName val="D7(3)"/>
      <sheetName val="D8(1)"/>
      <sheetName val="D8(2)"/>
      <sheetName val="D9"/>
      <sheetName val="D10 LS-Rutin"/>
      <sheetName val="D10 Kuantitas"/>
      <sheetName val="D10 Analisa HSP"/>
    </sheetNames>
    <sheetDataSet>
      <sheetData sheetId="0">
        <row r="8">
          <cell r="AW8">
            <v>3853364.6801618133</v>
          </cell>
        </row>
      </sheetData>
      <sheetData sheetId="1">
        <row r="8">
          <cell r="D8" t="str">
            <v>(L01)</v>
          </cell>
        </row>
      </sheetData>
      <sheetData sheetId="2">
        <row r="28">
          <cell r="G28">
            <v>166680000</v>
          </cell>
        </row>
      </sheetData>
      <sheetData sheetId="3"/>
      <sheetData sheetId="4"/>
      <sheetData sheetId="5">
        <row r="28">
          <cell r="H28">
            <v>21640963846.068325</v>
          </cell>
        </row>
      </sheetData>
      <sheetData sheetId="6"/>
      <sheetData sheetId="7">
        <row r="7">
          <cell r="G7" t="str">
            <v>: PEMBANGUNAN JALAN LINTAS UTAMA</v>
          </cell>
        </row>
      </sheetData>
      <sheetData sheetId="8"/>
      <sheetData sheetId="9">
        <row r="28">
          <cell r="G28">
            <v>166680000</v>
          </cell>
        </row>
      </sheetData>
      <sheetData sheetId="10">
        <row r="8">
          <cell r="D8" t="str">
            <v>(L01)</v>
          </cell>
        </row>
      </sheetData>
      <sheetData sheetId="11">
        <row r="7">
          <cell r="G7" t="str">
            <v>: PEMBANGUNAN JALAN LINTAS UTAMA</v>
          </cell>
        </row>
      </sheetData>
      <sheetData sheetId="12"/>
      <sheetData sheetId="13">
        <row r="28">
          <cell r="G28">
            <v>166680000</v>
          </cell>
        </row>
        <row r="53">
          <cell r="G53">
            <v>0</v>
          </cell>
        </row>
        <row r="76">
          <cell r="G76">
            <v>295606668.1791907</v>
          </cell>
        </row>
        <row r="89">
          <cell r="G89">
            <v>0</v>
          </cell>
        </row>
        <row r="106">
          <cell r="G106">
            <v>3672542151.6390734</v>
          </cell>
        </row>
        <row r="164">
          <cell r="G164">
            <v>15146423713.757271</v>
          </cell>
        </row>
        <row r="289">
          <cell r="G289">
            <v>135101169.72354731</v>
          </cell>
        </row>
        <row r="347">
          <cell r="G347">
            <v>219343646.92221612</v>
          </cell>
        </row>
        <row r="373">
          <cell r="G373">
            <v>37906146.204454198</v>
          </cell>
        </row>
        <row r="384">
          <cell r="G384">
            <v>0</v>
          </cell>
        </row>
      </sheetData>
      <sheetData sheetId="14">
        <row r="8">
          <cell r="D8" t="str">
            <v>(L01)</v>
          </cell>
          <cell r="F8">
            <v>6787.4149659863942</v>
          </cell>
        </row>
        <row r="9">
          <cell r="F9">
            <v>8741.700680272108</v>
          </cell>
        </row>
        <row r="10">
          <cell r="F10">
            <v>9230.2721088435374</v>
          </cell>
        </row>
        <row r="53">
          <cell r="F53">
            <v>159481.37027627983</v>
          </cell>
        </row>
        <row r="54">
          <cell r="F54">
            <v>159481.37027627983</v>
          </cell>
        </row>
        <row r="55">
          <cell r="F55">
            <v>750</v>
          </cell>
        </row>
        <row r="60">
          <cell r="F60">
            <v>8910</v>
          </cell>
        </row>
        <row r="61">
          <cell r="F61">
            <v>5445</v>
          </cell>
        </row>
        <row r="62">
          <cell r="F62">
            <v>68347.5</v>
          </cell>
        </row>
        <row r="67">
          <cell r="F67">
            <v>44600</v>
          </cell>
        </row>
        <row r="70">
          <cell r="F70">
            <v>30000</v>
          </cell>
        </row>
        <row r="71">
          <cell r="F71">
            <v>1250000</v>
          </cell>
        </row>
        <row r="78">
          <cell r="F78">
            <v>134922.20795133431</v>
          </cell>
        </row>
        <row r="79">
          <cell r="F79">
            <v>102755.63336779059</v>
          </cell>
        </row>
        <row r="85">
          <cell r="F85">
            <v>12000</v>
          </cell>
        </row>
        <row r="90">
          <cell r="F90">
            <v>1763428.4972852506</v>
          </cell>
        </row>
        <row r="91">
          <cell r="F91">
            <v>17000</v>
          </cell>
        </row>
        <row r="98">
          <cell r="F98">
            <v>38100</v>
          </cell>
        </row>
        <row r="101">
          <cell r="F101">
            <v>846627.27004285064</v>
          </cell>
        </row>
        <row r="102">
          <cell r="F102">
            <v>11000</v>
          </cell>
        </row>
      </sheetData>
      <sheetData sheetId="15">
        <row r="7">
          <cell r="G7" t="str">
            <v>: PEMBANGUNAN JALAN LINTAS UTAMA</v>
          </cell>
        </row>
      </sheetData>
      <sheetData sheetId="16"/>
      <sheetData sheetId="17">
        <row r="8">
          <cell r="AW8">
            <v>3853364.6801618133</v>
          </cell>
        </row>
        <row r="9">
          <cell r="AW9">
            <v>182203.87242015856</v>
          </cell>
        </row>
        <row r="12">
          <cell r="AW12">
            <v>169443.23940867843</v>
          </cell>
        </row>
        <row r="13">
          <cell r="AW13">
            <v>64465.697741496595</v>
          </cell>
        </row>
        <row r="14">
          <cell r="AW14">
            <v>703715.34869000223</v>
          </cell>
        </row>
        <row r="15">
          <cell r="AW15">
            <v>248253.74687234632</v>
          </cell>
        </row>
        <row r="16">
          <cell r="AW16">
            <v>312221.74662502523</v>
          </cell>
        </row>
        <row r="17">
          <cell r="AW17">
            <v>440757.41412828059</v>
          </cell>
        </row>
        <row r="18">
          <cell r="AW18">
            <v>424512.97595023393</v>
          </cell>
        </row>
        <row r="19">
          <cell r="AW19">
            <v>399470.08326547849</v>
          </cell>
        </row>
        <row r="20">
          <cell r="AW20">
            <v>452002.73441439297</v>
          </cell>
        </row>
        <row r="22">
          <cell r="AW22">
            <v>335029.5851184362</v>
          </cell>
        </row>
        <row r="23">
          <cell r="AW23">
            <v>185241.13409843415</v>
          </cell>
        </row>
        <row r="24">
          <cell r="AW24">
            <v>240309.44849843418</v>
          </cell>
        </row>
        <row r="25">
          <cell r="AW25">
            <v>352838.01088626252</v>
          </cell>
        </row>
        <row r="26">
          <cell r="AW26">
            <v>252067.67839593336</v>
          </cell>
        </row>
        <row r="29">
          <cell r="AW29">
            <v>33530.552078886896</v>
          </cell>
        </row>
        <row r="30">
          <cell r="AW30">
            <v>255639.25426348014</v>
          </cell>
        </row>
        <row r="34">
          <cell r="AW34">
            <v>731640.39272964571</v>
          </cell>
        </row>
        <row r="36">
          <cell r="AW36">
            <v>550229.9020382904</v>
          </cell>
        </row>
        <row r="38">
          <cell r="AW38">
            <v>796908.31855425914</v>
          </cell>
        </row>
      </sheetData>
      <sheetData sheetId="18"/>
      <sheetData sheetId="19"/>
      <sheetData sheetId="20"/>
      <sheetData sheetId="21"/>
      <sheetData sheetId="22">
        <row r="56">
          <cell r="L56" t="str">
            <v>Note: 1</v>
          </cell>
        </row>
      </sheetData>
      <sheetData sheetId="23">
        <row r="56">
          <cell r="L56" t="str">
            <v>Note: 1</v>
          </cell>
        </row>
      </sheetData>
      <sheetData sheetId="24">
        <row r="56">
          <cell r="L56" t="str">
            <v>Note: 1</v>
          </cell>
        </row>
      </sheetData>
      <sheetData sheetId="25"/>
      <sheetData sheetId="26"/>
      <sheetData sheetId="27">
        <row r="46">
          <cell r="R46">
            <v>312221.74662502523</v>
          </cell>
        </row>
      </sheetData>
      <sheetData sheetId="28">
        <row r="46">
          <cell r="R46">
            <v>312221.74662502523</v>
          </cell>
        </row>
      </sheetData>
      <sheetData sheetId="29">
        <row r="46">
          <cell r="R46">
            <v>312221.74662502523</v>
          </cell>
        </row>
      </sheetData>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rek"/>
      <sheetName val="rekvol"/>
      <sheetName val="boq"/>
      <sheetName val="umum"/>
      <sheetName val="div1"/>
      <sheetName val="div2"/>
      <sheetName val="div3"/>
      <sheetName val="div4"/>
      <sheetName val="div5"/>
      <sheetName val="div6"/>
      <sheetName val="div7"/>
      <sheetName val="div8"/>
      <sheetName val="div9"/>
      <sheetName val="div10"/>
      <sheetName val="basic"/>
      <sheetName val="angk_nonlok"/>
      <sheetName val="nonlok"/>
      <sheetName val="angkt_quary"/>
      <sheetName val="Analisa Quarry"/>
      <sheetName val="alat"/>
      <sheetName val="agg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Hrg"/>
      <sheetName val="Anl (2)"/>
      <sheetName val="Sheet2"/>
      <sheetName val="Sheet3"/>
      <sheetName val="REK"/>
      <sheetName val="Analisa"/>
      <sheetName val="4-Basic Price"/>
      <sheetName val="5-Peralatan"/>
      <sheetName val="3-DIV2"/>
      <sheetName val="Div6"/>
    </sheetNames>
    <sheetDataSet>
      <sheetData sheetId="0">
        <row r="8">
          <cell r="B8" t="str">
            <v>BAHAN</v>
          </cell>
        </row>
      </sheetData>
      <sheetData sheetId="1">
        <row r="8">
          <cell r="B8" t="str">
            <v>BAHAN</v>
          </cell>
          <cell r="D8" t="str">
            <v>M3</v>
          </cell>
          <cell r="E8" t="str">
            <v>Rp.</v>
          </cell>
          <cell r="F8">
            <v>240500</v>
          </cell>
        </row>
        <row r="9">
          <cell r="B9" t="str">
            <v>Batu Bata</v>
          </cell>
          <cell r="D9" t="str">
            <v>Bh</v>
          </cell>
          <cell r="E9" t="str">
            <v>Rp</v>
          </cell>
          <cell r="F9">
            <v>525</v>
          </cell>
        </row>
      </sheetData>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R ESTIMATE all"/>
      <sheetName val="Cycle Time Pasir"/>
      <sheetName val="Cycle Time  Tanah"/>
      <sheetName val="Cycle Time Kerikil"/>
      <sheetName val="ongkos angkut material"/>
      <sheetName val="Sheet3"/>
      <sheetName val="Harga sat'! Mat"/>
      <sheetName val="Basic Price"/>
      <sheetName val="HARGA DAN JARAK SUMBER BAHAN"/>
      <sheetName val="ANL H.SAT BAHAN-PASIR"/>
      <sheetName val="ANL H.SAT BATU KALI"/>
      <sheetName val="ANL H.SAT BAHAN-KERIKIL"/>
      <sheetName val="ANL H.SAT SIRTU"/>
      <sheetName val="ANL H.SAT BHN-MATERIAL PILIHAN"/>
      <sheetName val="ANL H.SAT BAHAN-MATERIAL TIMBUN"/>
      <sheetName val="ANL H.SAT BAHAN-AGREGAT"/>
      <sheetName val="ANL H.SAT AGREGAT lanjutan"/>
      <sheetName val="Uraian Anl EXCAVATOR"/>
      <sheetName val="Uraian Anl DUMP TRUK"/>
      <sheetName val="Uraian Anl DUMP TRUK (2)"/>
      <sheetName val="Uraian Anl DUMP TRUK (3)"/>
      <sheetName val="Uraian Anl PICK UP 1 TON"/>
      <sheetName val="Uraian Anl FLAT BED TRUCK"/>
      <sheetName val="Uraian Anl TRAILER"/>
      <sheetName val="Uraian Anl BULLDOZER"/>
      <sheetName val="Uraian Anl MOTOR GRADER"/>
      <sheetName val="Uraian Anl WHEEL LOADER"/>
      <sheetName val="Uraian Anl VIBRATORY ROLLER"/>
      <sheetName val="Uraian Anl WATER TANKER"/>
      <sheetName val="Uraian Anl Conc Mixer"/>
      <sheetName val="Uraian Anl Conc VIBRATOR"/>
      <sheetName val="Uraian Anl STONE CRUSHER"/>
      <sheetName val="Uraian Anl THREE WHELL ROLLER"/>
      <sheetName val="Uraian Anl TANDEM ROLLER"/>
      <sheetName val="Uraian Anl ASPHALT SPRAYER"/>
      <sheetName val="Uraian Anl ASPHALT MIXING PLANT"/>
      <sheetName val="DAftar Harga Bahan"/>
      <sheetName val="Daftar Harga Peralatan"/>
      <sheetName val="Daftar Harga Upah"/>
      <sheetName val="Analisa Pek. BAJA TULANGAN PO"/>
      <sheetName val="Analisa Pek. BETON SIKLOP K175"/>
      <sheetName val="Analisa LPS PEN MACADAM PERATA"/>
      <sheetName val="Analisa LPS PEN MACADAM PERMUKA"/>
      <sheetName val="Analisa LAPIS PONDASI BAWAH"/>
      <sheetName val="Analisa PENYIAPAN BADAN JALAN"/>
      <sheetName val="Analisa URUGAN PILIHAN"/>
      <sheetName val="Analisa GALIAN BIASA"/>
      <sheetName val="Analisa GALIAN UNTUK SALURAN"/>
      <sheetName val="MOBILISASI"/>
      <sheetName val="Mobilisasi (1)"/>
      <sheetName val="DKH Divisi - 10"/>
      <sheetName val="DKH Divisi - 8,9"/>
      <sheetName val="DKH Divisi-7 lanjutan"/>
      <sheetName val="DKH Divisi-7"/>
      <sheetName val="DKH DIVISI-6"/>
      <sheetName val="DKH Divisi- 4, 5"/>
      <sheetName val="DKH Divisi 1-3"/>
      <sheetName val="TIME SCHEDULED (2)"/>
      <sheetName val="REKAPITULASI K.HARGA"/>
      <sheetName val="INFORMASI UMUM"/>
      <sheetName val="SURAT PENAWARAN"/>
      <sheetName val="BAGIAN YANG DISUBKONTRAKKAN"/>
      <sheetName val="METODE PELAKSANAAN"/>
      <sheetName val="DATA PERALATAN"/>
      <sheetName val="DAFTAR TENAGA INTI"/>
      <sheetName val="IS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refreshError="1"/>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MUS TERBILANG"/>
      <sheetName val="EE LANDSCAPE"/>
      <sheetName val="OE LANDSCAPE"/>
      <sheetName val="BQ LANDSCAPE"/>
      <sheetName val="ANALISA"/>
    </sheetNames>
    <sheetDataSet>
      <sheetData sheetId="0" refreshError="1"/>
      <sheetData sheetId="1"/>
      <sheetData sheetId="2" refreshError="1"/>
      <sheetData sheetId="3" refreshError="1"/>
      <sheetData sheetId="4">
        <row r="3">
          <cell r="F3">
            <v>1.2</v>
          </cell>
        </row>
      </sheetData>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l-Alt"/>
      <sheetName val="Anl-Bhn"/>
      <sheetName val="Ur-Anl"/>
      <sheetName val="Rekap"/>
      <sheetName val="BOQ"/>
      <sheetName val="Appendix 2-2(Analisa)"/>
      <sheetName val="Appendix 1(Schedul)"/>
      <sheetName val="Appendix 2(SatDas)"/>
      <sheetName val="Appendix 2-a(Mob)"/>
      <sheetName val="Appendix 2-b(Plant)"/>
      <sheetName val="Appendix 3(Lamp)"/>
      <sheetName val="Appendix 4(DafPembUt)"/>
      <sheetName val="Appendix 5(Sub Clause)"/>
      <sheetName val="Staf Inti"/>
      <sheetName val="Daf Alat (2)"/>
      <sheetName val="Appendix 8(Subkont)"/>
      <sheetName val="Srt Benar Dok"/>
      <sheetName val="Srt Bkn PNS"/>
      <sheetName val="Srt Daf Hitam"/>
      <sheetName val="Srt Pengadil"/>
      <sheetName val="Srt Perny T-Inti"/>
      <sheetName val="Pembts-Tender"/>
      <sheetName val="Sheet2"/>
    </sheetNames>
    <sheetDataSet>
      <sheetData sheetId="0"/>
      <sheetData sheetId="1"/>
      <sheetData sheetId="2"/>
      <sheetData sheetId="3"/>
      <sheetData sheetId="4"/>
      <sheetData sheetId="5"/>
      <sheetData sheetId="6"/>
      <sheetData sheetId="7"/>
      <sheetData sheetId="8">
        <row r="70">
          <cell r="H70">
            <v>173775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Anl-Alt"/>
      <sheetName val="Ls-Mobilisasi (OK)"/>
      <sheetName val="REKAP(copy) ok"/>
      <sheetName val="Ur-Anl"/>
      <sheetName val="BQ(copy) ok"/>
      <sheetName val="Analisa (ok)"/>
      <sheetName val="SAT-DAS"/>
      <sheetName val="Anl-Bhn (ok)"/>
      <sheetName val="Lamp-14 -Hit-Alt"/>
      <sheetName val="Lamp-13-Pengg Alat"/>
      <sheetName val="Lamp-1 (Schedule ok"/>
      <sheetName val="Lamp-4 (Pemel. Rutin)"/>
      <sheetName val="Lamp-5 (On Site)"/>
      <sheetName val="Lamp-6 (Plant)"/>
      <sheetName val="Lamp-7 (Df-Utm) ok"/>
      <sheetName val="Lamp-8 (Kont Seleksi)"/>
      <sheetName val="Lamp-9 (Df-Alat)"/>
      <sheetName val="Lamp-10"/>
      <sheetName val="Lamp-11 (Sub-kont) ok"/>
      <sheetName val="Lamp-14 (Lamp-Penaw) OK"/>
      <sheetName val="Lamp-12 (Metod-Pel)"/>
      <sheetName val="Lamp-13 (Guna Alt)"/>
      <sheetName val="D"/>
      <sheetName val="In-Um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4">
          <cell r="J14">
            <v>3650</v>
          </cell>
        </row>
        <row r="22">
          <cell r="J22">
            <v>127400</v>
          </cell>
        </row>
        <row r="32">
          <cell r="J32">
            <v>1900</v>
          </cell>
        </row>
        <row r="33">
          <cell r="J33">
            <v>1040</v>
          </cell>
        </row>
        <row r="38">
          <cell r="J38">
            <v>5400</v>
          </cell>
        </row>
        <row r="53">
          <cell r="J53">
            <v>20879.03</v>
          </cell>
        </row>
        <row r="68">
          <cell r="J68">
            <v>87258.96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7(1)"/>
      <sheetName val="4-Basic Price"/>
      <sheetName val="Faktor Konversi"/>
      <sheetName val="DISCLAIMER"/>
      <sheetName val="MAJOR"/>
      <sheetName val="%"/>
      <sheetName val="Rekap"/>
      <sheetName val="Peta Quarry"/>
      <sheetName val="Informasi"/>
      <sheetName val="Mobilisasi"/>
      <sheetName val="Perhitungan Mobilisasi Alat"/>
      <sheetName val="Lalu Lintas"/>
      <sheetName val="Jembatan Sementara"/>
      <sheetName val="Rekap harga"/>
      <sheetName val="Vol JBT "/>
      <sheetName val="EE"/>
      <sheetName val="Rekap EE"/>
      <sheetName val="Analisa K3"/>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2)"/>
      <sheetName val="D7(3)"/>
      <sheetName val="D8(1)"/>
      <sheetName val="D8(2)"/>
      <sheetName val="D9"/>
      <sheetName val="D10 LS-Rutin"/>
      <sheetName val="D10 Kuantitas"/>
      <sheetName val="D10 Analisa HSP"/>
      <sheetName val="AHS TAMBAHAN"/>
      <sheetName val="BBM"/>
      <sheetName val="E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ktor Konversi"/>
    </sheetNames>
    <sheetDataSet>
      <sheetData sheetId="0"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2)"/>
      <sheetName val="onil"/>
      <sheetName val="umum"/>
      <sheetName val="us-alat"/>
      <sheetName val="boq"/>
      <sheetName val="Sheet1"/>
      <sheetName val="bab2"/>
      <sheetName val="bab3"/>
      <sheetName val="bab5"/>
      <sheetName val="bab6"/>
      <sheetName val="bab7"/>
      <sheetName val="bab8"/>
      <sheetName val="BASIC"/>
      <sheetName val="alat"/>
      <sheetName val="Konf"/>
      <sheetName val="sub-kon"/>
      <sheetName val="TI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rek"/>
      <sheetName val="rekvol"/>
      <sheetName val="boq"/>
      <sheetName val="umum"/>
      <sheetName val="div1"/>
      <sheetName val="div2"/>
      <sheetName val="div3"/>
      <sheetName val="div4"/>
      <sheetName val="div5"/>
      <sheetName val="div6"/>
      <sheetName val="div7"/>
      <sheetName val="div8"/>
      <sheetName val="div9"/>
      <sheetName val="div10"/>
      <sheetName val="basic"/>
      <sheetName val="angk_nonlok"/>
      <sheetName val="nonlok"/>
      <sheetName val="angkt_quary"/>
      <sheetName val="Analisa Quarry"/>
      <sheetName val="alat"/>
      <sheetName val="agg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REKAP"/>
      <sheetName val="rab"/>
      <sheetName val="satuanjadi"/>
      <sheetName val="satuanjadiSNI2007"/>
      <sheetName val="analSNI2007"/>
      <sheetName val="upah"/>
      <sheetName val="metode"/>
      <sheetName val="skedul"/>
      <sheetName val="skema"/>
      <sheetName val="DAFT-SONIL"/>
      <sheetName val="DAFT-ALAT"/>
      <sheetName val="analisa"/>
      <sheetName val="Sheet1"/>
      <sheetName val="Sheet3"/>
    </sheetNames>
    <sheetDataSet>
      <sheetData sheetId="0" refreshError="1"/>
      <sheetData sheetId="1"/>
      <sheetData sheetId="2">
        <row r="166">
          <cell r="B166" t="str">
            <v>MENGETAHUI/MENYETUJUI</v>
          </cell>
        </row>
        <row r="170">
          <cell r="B170" t="str">
            <v>DIBUAT OLEH</v>
          </cell>
        </row>
      </sheetData>
      <sheetData sheetId="3" refreshError="1"/>
      <sheetData sheetId="4" refreshError="1"/>
      <sheetData sheetId="5" refreshError="1"/>
      <sheetData sheetId="6">
        <row r="21">
          <cell r="H21">
            <v>40000</v>
          </cell>
        </row>
        <row r="25">
          <cell r="H25">
            <v>75000</v>
          </cell>
        </row>
        <row r="50">
          <cell r="H50">
            <v>65000</v>
          </cell>
        </row>
        <row r="53">
          <cell r="H53">
            <v>115000</v>
          </cell>
        </row>
        <row r="54">
          <cell r="H54">
            <v>65000</v>
          </cell>
        </row>
        <row r="56">
          <cell r="H56">
            <v>600</v>
          </cell>
        </row>
        <row r="58">
          <cell r="H58">
            <v>250000</v>
          </cell>
        </row>
        <row r="59">
          <cell r="H59">
            <v>12500</v>
          </cell>
        </row>
        <row r="60">
          <cell r="H60">
            <v>20000</v>
          </cell>
        </row>
        <row r="61">
          <cell r="H61">
            <v>15000</v>
          </cell>
        </row>
        <row r="62">
          <cell r="H62">
            <v>1550000</v>
          </cell>
        </row>
        <row r="66">
          <cell r="H66">
            <v>2600000</v>
          </cell>
        </row>
        <row r="70">
          <cell r="H70">
            <v>2600000</v>
          </cell>
        </row>
        <row r="74">
          <cell r="H74">
            <v>47500</v>
          </cell>
        </row>
        <row r="75">
          <cell r="H75">
            <v>35000</v>
          </cell>
        </row>
        <row r="76">
          <cell r="H76">
            <v>38000</v>
          </cell>
        </row>
        <row r="77">
          <cell r="H77">
            <v>7500</v>
          </cell>
        </row>
        <row r="78">
          <cell r="H78">
            <v>185000</v>
          </cell>
        </row>
        <row r="79">
          <cell r="H79">
            <v>12000</v>
          </cell>
        </row>
        <row r="80">
          <cell r="H80">
            <v>20000</v>
          </cell>
        </row>
        <row r="82">
          <cell r="H82">
            <v>5000</v>
          </cell>
        </row>
        <row r="91">
          <cell r="H91">
            <v>9000</v>
          </cell>
        </row>
        <row r="93">
          <cell r="H93">
            <v>5000</v>
          </cell>
        </row>
        <row r="94">
          <cell r="H94">
            <v>125000</v>
          </cell>
        </row>
        <row r="95">
          <cell r="H95">
            <v>7500</v>
          </cell>
        </row>
        <row r="96">
          <cell r="H96">
            <v>4500</v>
          </cell>
        </row>
        <row r="97">
          <cell r="H97">
            <v>95000</v>
          </cell>
        </row>
        <row r="98">
          <cell r="H98">
            <v>5000</v>
          </cell>
        </row>
        <row r="99">
          <cell r="H99">
            <v>25000</v>
          </cell>
        </row>
        <row r="100">
          <cell r="H100">
            <v>17500</v>
          </cell>
        </row>
        <row r="101">
          <cell r="H101">
            <v>15000</v>
          </cell>
        </row>
        <row r="102">
          <cell r="H102">
            <v>3000</v>
          </cell>
        </row>
        <row r="104">
          <cell r="H104">
            <v>25000</v>
          </cell>
        </row>
        <row r="105">
          <cell r="H105">
            <v>20000</v>
          </cell>
        </row>
        <row r="106">
          <cell r="H106">
            <v>40000</v>
          </cell>
        </row>
        <row r="108">
          <cell r="H108">
            <v>10000</v>
          </cell>
        </row>
        <row r="109">
          <cell r="H109">
            <v>4500</v>
          </cell>
        </row>
        <row r="110">
          <cell r="H110">
            <v>40000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PaketA"/>
      <sheetName val="MAP PaketB"/>
      <sheetName val="PRD 01-6(I-II)"/>
      <sheetName val="rekap harga tanah"/>
      <sheetName val="Rinian KMK"/>
      <sheetName val="Eskalasi"/>
      <sheetName val="610.07"/>
      <sheetName val="610.08.1"/>
      <sheetName val="610.,06"/>
      <sheetName val="610.05"/>
      <sheetName val="610.04"/>
      <sheetName val="SPONSOR"/>
      <sheetName val="Rekap1"/>
      <sheetName val="Rekap2"/>
      <sheetName val="RPP01-3"/>
      <sheetName val="RPP01-4"/>
      <sheetName val="PRD 01-5"/>
      <sheetName val="harsat Upah"/>
      <sheetName val="BoQ BJ-1Final"/>
      <sheetName val="bahan"/>
      <sheetName val="PRD 01-7 alat"/>
      <sheetName val="PRD01-8PP"/>
      <sheetName val="PRD01-9 BAU"/>
      <sheetName val="PRD 01-10 Rupa2"/>
      <sheetName val="PRD 01-11Bank"/>
      <sheetName val="Rinci PP"/>
      <sheetName val="Rinci  BAU"/>
      <sheetName val="Summary"/>
      <sheetName val="alat"/>
      <sheetName val="koofisien alat buy back"/>
      <sheetName val="koofisien alat sewa"/>
    </sheetNames>
    <sheetDataSet>
      <sheetData sheetId="0"/>
      <sheetData sheetId="1"/>
      <sheetData sheetId="2">
        <row r="222">
          <cell r="V222">
            <v>0</v>
          </cell>
        </row>
        <row r="291">
          <cell r="V291">
            <v>7500</v>
          </cell>
        </row>
        <row r="305">
          <cell r="V305">
            <v>7500</v>
          </cell>
        </row>
        <row r="383">
          <cell r="V383">
            <v>20000</v>
          </cell>
        </row>
        <row r="399">
          <cell r="V399">
            <v>527000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Dasar-Bahan"/>
      <sheetName val="ABP"/>
      <sheetName val="Rekap"/>
      <sheetName val="Rab"/>
      <sheetName val="AHS"/>
      <sheetName val="Analisa-MPU"/>
      <sheetName val="Uraian-Teknis-MPU"/>
      <sheetName val="Metode"/>
      <sheetName val="Analisa Alat"/>
      <sheetName val="Konfirm-AMP"/>
      <sheetName val="Konfirm-Crusher"/>
      <sheetName val="MOS"/>
      <sheetName val="Data-Kontrak"/>
      <sheetName val="Cycle-Time"/>
      <sheetName val="Ongkos-Angkut"/>
      <sheetName val="Ongkos-Ang-Lain2"/>
      <sheetName val="H-Dasar-Alat"/>
      <sheetName val="H-Dasar-Upah"/>
      <sheetName val="Metode-Rutin"/>
      <sheetName val="Analisa-Rutin"/>
      <sheetName val="Analisa Mobilisasi"/>
      <sheetName val="Sub"/>
      <sheetName val="M.Pemb.Utama"/>
      <sheetName val="Jadwal"/>
      <sheetName val="Usulan Alat"/>
      <sheetName val="Personil"/>
      <sheetName val="Chek List"/>
      <sheetName val="Srt-Pnwrn"/>
      <sheetName val="Seka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PP"/>
      <sheetName val="BAU"/>
      <sheetName val="Rupa2"/>
      <sheetName val="Bank"/>
      <sheetName val="DashBoard"/>
      <sheetName val="Form of Tender"/>
      <sheetName val="Summary"/>
      <sheetName val="BOQ1"/>
      <sheetName val="BOQ2"/>
      <sheetName val="BOQ3"/>
      <sheetName val="BOQ4"/>
      <sheetName val="Analisa LS"/>
      <sheetName val="Analisa"/>
      <sheetName val="BasicPrice"/>
      <sheetName val="Estimated CF"/>
      <sheetName val="S-Curve"/>
      <sheetName val="Analisa Minor"/>
      <sheetName val="AnaBetMortar"/>
      <sheetName val="Rekap Alat"/>
      <sheetName val="EquipProduct"/>
      <sheetName val="Harga Major Item"/>
      <sheetName val="Works Item"/>
      <sheetName val="Scaffolding"/>
      <sheetName val="ProdukAlat"/>
      <sheetName val="LS Item"/>
      <sheetName val="Other"/>
      <sheetName val="KoefAlat"/>
      <sheetName val="CashFlow"/>
      <sheetName val="Owning Cost"/>
      <sheetName val="Uraian Ringkas"/>
      <sheetName val="CheckList"/>
      <sheetName val="Encl-3"/>
      <sheetName val="Encl-4"/>
      <sheetName val="Encl-5"/>
      <sheetName val="Encl-6"/>
      <sheetName val="Encl-7"/>
      <sheetName val="Encl-8"/>
      <sheetName val="Encl-9"/>
      <sheetName val="Encl-13"/>
      <sheetName val="Encl-14"/>
      <sheetName val="Bill_Qua"/>
      <sheetName val="REK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3">
          <cell r="F13">
            <v>41320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4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E) "/>
      <sheetName val="SRT"/>
      <sheetName val="ESCON"/>
      <sheetName val="SCOPE"/>
      <sheetName val="MAKER (E)"/>
      <sheetName val="MAKER"/>
      <sheetName val="SUM-PRO"/>
      <sheetName val="Sheet1"/>
      <sheetName val="BQ"/>
      <sheetName val="Pro(M)"/>
      <sheetName val="SEX"/>
      <sheetName val="DBP-E"/>
      <sheetName val="DBP-0900"/>
      <sheetName val="DBP-0200"/>
      <sheetName val="rab me (by owner) "/>
      <sheetName val="BQ (by owner)"/>
      <sheetName val="rab me (fisik)"/>
      <sheetName val="SAT"/>
      <sheetName val="H.Satuan"/>
      <sheetName val="STR"/>
      <sheetName val="Bill Of Quantity"/>
      <sheetName val="MAP"/>
      <sheetName val="PC"/>
      <sheetName val="Balok"/>
      <sheetName val="L-Mechanical"/>
      <sheetName val="KODE REK"/>
      <sheetName val="GLP-DISCOUNT"/>
      <sheetName val="GLP 2001"/>
      <sheetName val="EE-PROP"/>
      <sheetName val="GB"/>
      <sheetName val="Upah+Bahan"/>
      <sheetName val="HB "/>
      <sheetName val="ANALISA"/>
      <sheetName val="SITE-E"/>
      <sheetName val="A"/>
      <sheetName val="GE_1_2"/>
      <sheetName val="dasar"/>
      <sheetName val="RAB"/>
      <sheetName val="Rekap"/>
      <sheetName val="AHS"/>
      <sheetName val="BAHAN"/>
      <sheetName val="harsat"/>
      <sheetName val="K"/>
      <sheetName val="saluran"/>
      <sheetName val="c"/>
      <sheetName val="f"/>
      <sheetName val="K Lead"/>
      <sheetName val="Anl.+"/>
      <sheetName val="112-885"/>
      <sheetName val="Analis Kusen 1 ESKALASI"/>
      <sheetName val="Analisa ME"/>
      <sheetName val="PL-Office"/>
      <sheetName val="BAG-2"/>
      <sheetName val="Mekanikal"/>
      <sheetName val="01A- RAB"/>
      <sheetName val="G_SUMMARY"/>
      <sheetName val="Bill of Qty MEP"/>
      <sheetName val="Infrastruktur"/>
      <sheetName val="Persiapan"/>
      <sheetName val="AC"/>
      <sheetName val="ｺﾝY条件BD"/>
      <sheetName val="DAF-1"/>
      <sheetName val="NP (4)"/>
      <sheetName val="ahs_utama"/>
      <sheetName val="boq"/>
      <sheetName val="HS Alat"/>
      <sheetName val="REF.ONLY"/>
      <sheetName val="5.1.ELEKTRIKAL-ELEKTRONIK"/>
      <sheetName val="Panel,feeder,elek"/>
      <sheetName val="metode"/>
      <sheetName val="Fin-Bengkel"/>
      <sheetName val="Fin-Showroom"/>
      <sheetName val="Hal_Pagar"/>
      <sheetName val="Str-Bengkel"/>
      <sheetName val="Str-Showroom"/>
      <sheetName val="ANALISA-A"/>
      <sheetName val="HRG BHN"/>
      <sheetName val="BoQ STR"/>
      <sheetName val="Finishing (2)"/>
      <sheetName val="AN_Kusen"/>
      <sheetName val="BQ_ARS"/>
      <sheetName val="Finishing"/>
      <sheetName val="DAF_2"/>
      <sheetName val="Plambing"/>
      <sheetName val="BQ Arsitektur"/>
      <sheetName val="DAF_3.1"/>
      <sheetName val="DAF_3.11"/>
      <sheetName val="Man_Power_Const"/>
      <sheetName val="NS GD.UTAMA"/>
      <sheetName val="anal"/>
      <sheetName val="Pro(E)_"/>
      <sheetName val="MAKER_(E)"/>
      <sheetName val="Bill_Of_Quantity"/>
      <sheetName val="H_Satuan"/>
      <sheetName val="rab_me_(by_owner)_"/>
      <sheetName val="BQ_(by_owner)"/>
      <sheetName val="rab_me_(fisik)"/>
      <sheetName val="GLP_2001"/>
      <sheetName val="Anl_+"/>
      <sheetName val="Isolasi Luar Dalam"/>
      <sheetName val="Isolasi Luar"/>
      <sheetName val="ELEC STIS"/>
      <sheetName val="struktur"/>
      <sheetName val="Roofing2"/>
      <sheetName val="PileCap"/>
      <sheetName val="Tie Beam GN"/>
      <sheetName val="Tangga GN"/>
      <sheetName val="rab - persiapan &amp; lantai-1"/>
      <sheetName val="Bronjong_Geoteks"/>
      <sheetName val="DAF-5"/>
      <sheetName val="FLAF&amp;PARTSI"/>
      <sheetName val="FORM X COST"/>
      <sheetName val="Transfer Pump"/>
      <sheetName val="Material"/>
      <sheetName val="KK"/>
      <sheetName val="LISTRIK"/>
      <sheetName val="附表4-辅助工程"/>
      <sheetName val="附表4-公用工程项目"/>
      <sheetName val="附表2"/>
      <sheetName val="부하계산서"/>
      <sheetName val="finalisasi"/>
      <sheetName val="ANALISA PEK.UMUM"/>
      <sheetName val="an. struktur"/>
      <sheetName val="Dashboard"/>
      <sheetName val="tuong"/>
      <sheetName val="BOQ INTERN"/>
      <sheetName val="Piping"/>
      <sheetName val="ANLS 2009"/>
      <sheetName val="Harga Bahan &amp; Upah "/>
      <sheetName val="analisa pagar"/>
      <sheetName val="RATE&amp;FCTR"/>
      <sheetName val="Factors"/>
      <sheetName val="analis"/>
      <sheetName val="Upah"/>
      <sheetName val="dATA pc"/>
      <sheetName val="D &amp; W sizes"/>
      <sheetName val="Rek Tot"/>
      <sheetName val="BANGUNAN PENUNJANG"/>
      <sheetName val="Tata Udara"/>
      <sheetName val="Plumbing"/>
      <sheetName val="3-DIV4"/>
      <sheetName val="RKP PLUMBING"/>
      <sheetName val="RATE_FCTR"/>
      <sheetName val="DAFTAR HARGA"/>
      <sheetName val="경비2내역"/>
      <sheetName val="GENERAL"/>
      <sheetName val="Pricing"/>
      <sheetName val="Alat"/>
      <sheetName val="Sub"/>
      <sheetName val="MARK UP"/>
      <sheetName val="anal_hs"/>
      <sheetName val="Master 1.0"/>
      <sheetName val="Har Sat"/>
      <sheetName val="NP"/>
      <sheetName val="L3 An H Sat Mob"/>
      <sheetName val="DRUP (ASLI)"/>
      <sheetName val="Student"/>
      <sheetName val="PT."/>
      <sheetName val="Urai_Galian Tanah"/>
      <sheetName val="Pekerjaan Harian"/>
      <sheetName val="Mahasiswa 2 lantai"/>
      <sheetName val="HSD"/>
      <sheetName val="RAB AR&amp;STR"/>
      <sheetName val="Cover"/>
      <sheetName val="WT-LIST"/>
      <sheetName val="name"/>
      <sheetName val="ME"/>
      <sheetName val="TOEC"/>
      <sheetName val="M &amp; E"/>
      <sheetName val="DIV7-BM"/>
      <sheetName val="prog-mg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sheetNames>
    <sheetDataSet>
      <sheetData sheetId="0" refreshError="1"/>
    </sheetDataSet>
  </externalBook>
</externalLink>
</file>

<file path=xl/externalLinks/externalLink4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JDL"/>
      <sheetName val="RAB"/>
      <sheetName val="SUB"/>
      <sheetName val="PNWR"/>
      <sheetName val="HDS"/>
      <sheetName val="MPEL"/>
      <sheetName val="AHS"/>
      <sheetName val="Sheet1"/>
      <sheetName val="PLANT"/>
      <sheetName val="USAL"/>
      <sheetName val="ANAL"/>
      <sheetName val="MPU"/>
      <sheetName val="CHKLIS"/>
      <sheetName val="DAKON"/>
      <sheetName val="DALAM"/>
      <sheetName val="MRUT"/>
      <sheetName val="ARUT"/>
      <sheetName val="MOS"/>
      <sheetName val="MOB"/>
      <sheetName val="PSONIL"/>
      <sheetName val="TBL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RAB"/>
      <sheetName val="ANALISA"/>
      <sheetName val="QUARY"/>
    </sheetNames>
    <sheetDataSet>
      <sheetData sheetId="0"/>
      <sheetData sheetId="1"/>
      <sheetData sheetId="2" refreshError="1">
        <row r="28">
          <cell r="L28">
            <v>90000</v>
          </cell>
        </row>
        <row r="29">
          <cell r="L29">
            <v>283200</v>
          </cell>
        </row>
        <row r="30">
          <cell r="L30">
            <v>128850</v>
          </cell>
        </row>
        <row r="31">
          <cell r="L31">
            <v>103800</v>
          </cell>
        </row>
        <row r="32">
          <cell r="L32">
            <v>55800</v>
          </cell>
        </row>
        <row r="33">
          <cell r="L33">
            <v>40000</v>
          </cell>
        </row>
        <row r="35">
          <cell r="L35">
            <v>12500</v>
          </cell>
        </row>
        <row r="41">
          <cell r="L41">
            <v>72000</v>
          </cell>
        </row>
        <row r="42">
          <cell r="L42">
            <v>25000</v>
          </cell>
        </row>
      </sheetData>
      <sheetData sheetId="3"/>
      <sheetData sheetId="4"/>
      <sheetData sheetId="5"/>
    </sheetDataSet>
  </externalBook>
</externalLink>
</file>

<file path=xl/externalLinks/externalLink4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antitas"/>
      <sheetName val="terbilang "/>
      <sheetName val="MOS"/>
      <sheetName val="Informasi"/>
      <sheetName val="Rekap"/>
      <sheetName val="DKH"/>
      <sheetName val="PE UT"/>
      <sheetName val="Upah+Bahan"/>
      <sheetName val="H.Alat"/>
      <sheetName val="A.Alat"/>
      <sheetName val="Analisa Quarry"/>
      <sheetName val="AGREGAT"/>
      <sheetName val="Div.1"/>
      <sheetName val="A.Div 2"/>
      <sheetName val="R.Div 2 "/>
      <sheetName val="A.Div3"/>
      <sheetName val="R.Div3 "/>
      <sheetName val="A.Div 4"/>
      <sheetName val="R.Div4"/>
      <sheetName val="A.Div5"/>
      <sheetName val="R.Div5"/>
      <sheetName val="A.Div 6"/>
      <sheetName val="R.Div 6"/>
      <sheetName val="A.Div7"/>
      <sheetName val="R.Div7"/>
      <sheetName val="A.Div8"/>
      <sheetName val="R.Div8 "/>
      <sheetName val="A.Div9"/>
      <sheetName val="R.Div9 "/>
      <sheetName val="A.Div10"/>
      <sheetName val="R.Div10 "/>
      <sheetName val="Rutin"/>
      <sheetName val="KONFIRM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2"/>
    </sheetNames>
    <sheetDataSet>
      <sheetData sheetId="0" refreshError="1">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t="str">
            <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t="str">
            <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Set>
  </externalBook>
</externalLink>
</file>

<file path=xl/externalLinks/externalLink4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2"/>
      <sheetName val="3_DIV2"/>
      <sheetName val="#REF"/>
      <sheetName val="4-Basic Price"/>
      <sheetName val="Informasi"/>
      <sheetName val="5-ALAT(1)"/>
      <sheetName val="Rekap"/>
      <sheetName val="FINISHING"/>
      <sheetName val="#REF!"/>
    </sheetNames>
    <sheetDataSet>
      <sheetData sheetId="0">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v>0</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v>0</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fsn"/>
      <sheetName val="Koef"/>
      <sheetName val="Anls Hrg"/>
      <sheetName val="Hrg Dasar"/>
      <sheetName val="MPU"/>
      <sheetName val="Sub-KOnt"/>
      <sheetName val="Schedule"/>
      <sheetName val="M. Onsite"/>
      <sheetName val="Prsnl inti"/>
      <sheetName val="Alat Utm"/>
      <sheetName val="Srt Pnwrn"/>
      <sheetName val="Analisa Alat"/>
      <sheetName val="Schedule Alat"/>
      <sheetName val="Perht.Bahan"/>
      <sheetName val="Schedule Bahan"/>
      <sheetName val="Konf-plant"/>
      <sheetName val="Check-list"/>
      <sheetName val="Pelaksana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2"/>
      <sheetName val="3_DIV2"/>
      <sheetName val="#REF"/>
      <sheetName val="4-Basic Price"/>
      <sheetName val="Informasi"/>
      <sheetName val="5-ALAT(1)"/>
      <sheetName val="Rekap"/>
      <sheetName val="FINISHING"/>
      <sheetName val="isian"/>
      <sheetName val="Urai _ Guide Post"/>
      <sheetName val="Urai_Galian Tanah"/>
      <sheetName val="Met_Pas Batu"/>
      <sheetName val="K"/>
      <sheetName val="Met_ Minor"/>
      <sheetName val="3-DIV3"/>
      <sheetName val="5-Peralatan"/>
      <sheetName val="D7"/>
      <sheetName val="harsat"/>
      <sheetName val="Har Sat"/>
      <sheetName val="lamp 2-analisa"/>
    </sheetNames>
    <sheetDataSet>
      <sheetData sheetId="0" refreshError="1">
        <row r="1">
          <cell r="A1" t="str">
            <v>ITEM PEMBAYARAN NO.</v>
          </cell>
          <cell r="D1" t="str">
            <v>:  2.1</v>
          </cell>
          <cell r="E1" t="str">
            <v>oke</v>
          </cell>
          <cell r="J1" t="str">
            <v xml:space="preserve">Analisa EI-21 </v>
          </cell>
          <cell r="T1" t="str">
            <v xml:space="preserve">Analisa EI-21 </v>
          </cell>
        </row>
        <row r="2">
          <cell r="A2" t="str">
            <v>JENIS PEKERJAAN</v>
          </cell>
          <cell r="D2" t="str">
            <v>:  Galian Utk Drainase, Saluran dan Saluran Air</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2.1</v>
          </cell>
          <cell r="R12" t="str">
            <v>PERKIRAAN VOL. PEK.</v>
          </cell>
          <cell r="T12" t="str">
            <v>:</v>
          </cell>
          <cell r="U12">
            <v>1</v>
          </cell>
        </row>
        <row r="13">
          <cell r="A13">
            <v>4</v>
          </cell>
          <cell r="C13" t="str">
            <v>Jam kerja efektif per-hari</v>
          </cell>
          <cell r="G13" t="str">
            <v>Tk</v>
          </cell>
          <cell r="H13">
            <v>7</v>
          </cell>
          <cell r="I13" t="str">
            <v>jam</v>
          </cell>
          <cell r="L13" t="str">
            <v>JENIS PEKERJAAN</v>
          </cell>
          <cell r="O13" t="str">
            <v>:  Galian Utk Drainase, Saluran dan Saluran Air</v>
          </cell>
          <cell r="R13" t="str">
            <v>TOTAL HARGA (Rp.)</v>
          </cell>
          <cell r="T13" t="str">
            <v>:</v>
          </cell>
          <cell r="U13">
            <v>32339.52</v>
          </cell>
        </row>
        <row r="14">
          <cell r="A14">
            <v>5</v>
          </cell>
          <cell r="C14" t="str">
            <v>Faktor pengembangan bahan</v>
          </cell>
          <cell r="G14" t="str">
            <v>Fk</v>
          </cell>
          <cell r="H14">
            <v>1.2</v>
          </cell>
          <cell r="I14" t="str">
            <v>-</v>
          </cell>
          <cell r="L14" t="str">
            <v>SATUAN PEMBAYARAN</v>
          </cell>
          <cell r="O14" t="str">
            <v>:  M3</v>
          </cell>
          <cell r="Q14">
            <v>0</v>
          </cell>
          <cell r="R14" t="str">
            <v>% THD. BIAYA PROYEK</v>
          </cell>
          <cell r="T14" t="str">
            <v>:</v>
          </cell>
          <cell r="U14">
            <v>7.6954069998812278E-4</v>
          </cell>
        </row>
        <row r="17">
          <cell r="A17" t="str">
            <v>II.</v>
          </cell>
          <cell r="C17" t="str">
            <v>URUTAN  KERJA</v>
          </cell>
          <cell r="Q17" t="str">
            <v>PERKIRAAN</v>
          </cell>
          <cell r="R17" t="str">
            <v>HARGA</v>
          </cell>
          <cell r="S17" t="str">
            <v>JUMLAH</v>
          </cell>
        </row>
        <row r="18">
          <cell r="A18">
            <v>1</v>
          </cell>
          <cell r="C18" t="str">
            <v>Penggalian dilakukan dengan menggunakan Excavator</v>
          </cell>
          <cell r="L18" t="str">
            <v>NO.</v>
          </cell>
          <cell r="N18" t="str">
            <v>KOMPONEN</v>
          </cell>
          <cell r="P18" t="str">
            <v>SATUAN</v>
          </cell>
          <cell r="Q18" t="str">
            <v>KUANTITAS</v>
          </cell>
          <cell r="R18" t="str">
            <v>SATUAN</v>
          </cell>
          <cell r="S18" t="str">
            <v>HARGA</v>
          </cell>
        </row>
        <row r="19">
          <cell r="A19">
            <v>2</v>
          </cell>
          <cell r="C19" t="str">
            <v>Selanjutnya Excavator menuangkan material hasil</v>
          </cell>
          <cell r="R19" t="str">
            <v>(Rp.)</v>
          </cell>
          <cell r="S19" t="str">
            <v>(Rp.)</v>
          </cell>
        </row>
        <row r="20">
          <cell r="C20" t="str">
            <v>galian kedalam Dump Truck</v>
          </cell>
        </row>
        <row r="21">
          <cell r="A21">
            <v>3</v>
          </cell>
          <cell r="C21" t="str">
            <v>Dump Truck membuang material hasil galian keluar</v>
          </cell>
        </row>
        <row r="22">
          <cell r="C22" t="str">
            <v>lokasi jalan sejauh</v>
          </cell>
          <cell r="G22" t="str">
            <v>L</v>
          </cell>
          <cell r="H22">
            <v>5</v>
          </cell>
          <cell r="I22" t="str">
            <v>Km</v>
          </cell>
          <cell r="L22" t="str">
            <v>A.</v>
          </cell>
          <cell r="N22" t="str">
            <v>TENAGA</v>
          </cell>
        </row>
        <row r="23">
          <cell r="A23">
            <v>4</v>
          </cell>
          <cell r="C23" t="str">
            <v>Sekelompok pekerja akan merapikan hasil galian</v>
          </cell>
        </row>
        <row r="24">
          <cell r="L24" t="str">
            <v>1.</v>
          </cell>
          <cell r="N24" t="str">
            <v>Pekerja</v>
          </cell>
          <cell r="O24" t="str">
            <v>(L01)</v>
          </cell>
          <cell r="P24" t="str">
            <v>jam</v>
          </cell>
          <cell r="Q24">
            <v>3.6504440701875605E-2</v>
          </cell>
          <cell r="R24">
            <v>2857.14</v>
          </cell>
          <cell r="U24">
            <v>104.29829770695686</v>
          </cell>
        </row>
        <row r="25">
          <cell r="L25" t="str">
            <v>2.</v>
          </cell>
          <cell r="N25" t="str">
            <v>Mandor</v>
          </cell>
          <cell r="O25" t="str">
            <v>(L03)</v>
          </cell>
          <cell r="P25" t="str">
            <v>jam</v>
          </cell>
          <cell r="Q25">
            <v>9.1261101754689013E-3</v>
          </cell>
          <cell r="R25">
            <v>3214.29</v>
          </cell>
          <cell r="U25">
            <v>29.333964675907936</v>
          </cell>
        </row>
        <row r="26">
          <cell r="A26" t="str">
            <v>III.</v>
          </cell>
          <cell r="C26" t="str">
            <v>PEMAKAIAN BAHAN, ALAT DAN TENAGA</v>
          </cell>
        </row>
        <row r="28">
          <cell r="A28" t="str">
            <v xml:space="preserve">   1.</v>
          </cell>
          <cell r="C28" t="str">
            <v>BAHAN</v>
          </cell>
          <cell r="R28" t="str">
            <v xml:space="preserve">JUMLAH HARGA TENAGA   </v>
          </cell>
          <cell r="U28">
            <v>133.63226238286478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7">
          <cell r="C37" t="str">
            <v>Faktor Konversi</v>
          </cell>
          <cell r="G37" t="str">
            <v>Fv</v>
          </cell>
          <cell r="H37">
            <v>0.9</v>
          </cell>
        </row>
        <row r="39">
          <cell r="C39" t="str">
            <v>Waktu siklus</v>
          </cell>
          <cell r="G39" t="str">
            <v>Ts1</v>
          </cell>
          <cell r="R39" t="str">
            <v xml:space="preserve">JUMLAH HARGA BAHAN   </v>
          </cell>
          <cell r="U39">
            <v>0</v>
          </cell>
        </row>
        <row r="40">
          <cell r="C40" t="str">
            <v>- Menggali,  memuat dan berputar</v>
          </cell>
          <cell r="G40" t="str">
            <v>T1</v>
          </cell>
          <cell r="H40">
            <v>0.317</v>
          </cell>
          <cell r="I40" t="str">
            <v>menit</v>
          </cell>
        </row>
        <row r="41">
          <cell r="C41" t="str">
            <v>- Lain-lain</v>
          </cell>
          <cell r="G41" t="str">
            <v>T2</v>
          </cell>
          <cell r="I41" t="str">
            <v>menit</v>
          </cell>
          <cell r="L41" t="str">
            <v>C.</v>
          </cell>
          <cell r="N41" t="str">
            <v>PERALATAN</v>
          </cell>
        </row>
        <row r="42">
          <cell r="G42" t="str">
            <v>Ts1</v>
          </cell>
          <cell r="H42">
            <v>0.317</v>
          </cell>
          <cell r="I42" t="str">
            <v>menit</v>
          </cell>
        </row>
        <row r="43">
          <cell r="L43" t="str">
            <v>1.</v>
          </cell>
          <cell r="N43" t="str">
            <v>Excavator</v>
          </cell>
          <cell r="O43" t="str">
            <v>(E10)</v>
          </cell>
          <cell r="P43" t="str">
            <v>jam</v>
          </cell>
          <cell r="Q43">
            <v>9.1261101754689013E-3</v>
          </cell>
          <cell r="R43">
            <v>238185.05650827778</v>
          </cell>
          <cell r="U43">
            <v>2173.7030678448291</v>
          </cell>
        </row>
        <row r="44">
          <cell r="C44" t="str">
            <v>Kap. Prod. / jam =</v>
          </cell>
          <cell r="D44" t="str">
            <v>V  x Fb x Fa x Fv x  60</v>
          </cell>
          <cell r="G44" t="str">
            <v>Q1</v>
          </cell>
          <cell r="H44">
            <v>109.5757097791798</v>
          </cell>
          <cell r="I44" t="str">
            <v xml:space="preserve">M3  </v>
          </cell>
          <cell r="L44" t="str">
            <v>2.</v>
          </cell>
          <cell r="N44" t="str">
            <v>Dump Truck</v>
          </cell>
          <cell r="O44" t="str">
            <v>(E08)</v>
          </cell>
          <cell r="P44" t="str">
            <v>jam</v>
          </cell>
          <cell r="Q44">
            <v>0.16982088218140085</v>
          </cell>
          <cell r="R44">
            <v>153645.58193291764</v>
          </cell>
          <cell r="U44">
            <v>26092.228267122777</v>
          </cell>
        </row>
        <row r="45">
          <cell r="D45" t="str">
            <v>Ts1 x Fk</v>
          </cell>
          <cell r="L45" t="str">
            <v>3.</v>
          </cell>
          <cell r="N45" t="str">
            <v>Alat Bantu</v>
          </cell>
          <cell r="P45" t="str">
            <v>Ls</v>
          </cell>
          <cell r="Q45">
            <v>1</v>
          </cell>
          <cell r="R45">
            <v>1000</v>
          </cell>
          <cell r="U45">
            <v>1000</v>
          </cell>
        </row>
        <row r="47">
          <cell r="C47" t="str">
            <v>Koefisien Alat / M3</v>
          </cell>
          <cell r="D47" t="str">
            <v xml:space="preserve"> =  1  :  Q1</v>
          </cell>
          <cell r="G47" t="str">
            <v>-</v>
          </cell>
          <cell r="H47">
            <v>9.1261101754689013E-3</v>
          </cell>
          <cell r="I47" t="str">
            <v>Jam</v>
          </cell>
        </row>
        <row r="50">
          <cell r="R50" t="str">
            <v xml:space="preserve">JUMLAH HARGA PERALATAN   </v>
          </cell>
          <cell r="U50">
            <v>29265.931334967605</v>
          </cell>
        </row>
        <row r="51">
          <cell r="A51" t="str">
            <v xml:space="preserve">   2.b.</v>
          </cell>
          <cell r="C51" t="str">
            <v>DUMP TRUCK</v>
          </cell>
          <cell r="G51" t="str">
            <v>(E08)</v>
          </cell>
        </row>
        <row r="52">
          <cell r="C52" t="str">
            <v>Kaasitas bak</v>
          </cell>
          <cell r="G52" t="str">
            <v>V</v>
          </cell>
          <cell r="H52">
            <v>4</v>
          </cell>
          <cell r="I52" t="str">
            <v>M3</v>
          </cell>
          <cell r="L52" t="str">
            <v>D.</v>
          </cell>
          <cell r="N52" t="str">
            <v>JUMLAH HARGA TENAGA, BAHAN DAN PERALATAN  ( A + B + C )</v>
          </cell>
          <cell r="U52">
            <v>29399.563597350469</v>
          </cell>
        </row>
        <row r="53">
          <cell r="C53" t="str">
            <v>Faktor  efisiensi alat</v>
          </cell>
          <cell r="G53" t="str">
            <v>Fa</v>
          </cell>
          <cell r="H53">
            <v>0.83</v>
          </cell>
          <cell r="I53" t="str">
            <v>-</v>
          </cell>
          <cell r="L53" t="str">
            <v>E.</v>
          </cell>
          <cell r="N53" t="str">
            <v>OVERHEAD &amp; PROFIT</v>
          </cell>
          <cell r="P53">
            <v>10</v>
          </cell>
          <cell r="Q53" t="str">
            <v>%  x  D</v>
          </cell>
          <cell r="U53">
            <v>2939.956359735047</v>
          </cell>
        </row>
        <row r="54">
          <cell r="C54" t="str">
            <v>Kecepatan rata-rata bermuatan</v>
          </cell>
          <cell r="G54" t="str">
            <v>v1</v>
          </cell>
          <cell r="H54">
            <v>20</v>
          </cell>
          <cell r="I54" t="str">
            <v>Km/Jam</v>
          </cell>
          <cell r="L54" t="str">
            <v>F.</v>
          </cell>
          <cell r="N54" t="str">
            <v>HARGA SATUAN PEKERJAAN  ( D + E )</v>
          </cell>
          <cell r="U54">
            <v>32339.519957085515</v>
          </cell>
        </row>
        <row r="55">
          <cell r="C55" t="str">
            <v>Kecepatan rata-rata kosong</v>
          </cell>
          <cell r="G55" t="str">
            <v>v2</v>
          </cell>
          <cell r="H55">
            <v>30</v>
          </cell>
          <cell r="I55" t="str">
            <v>Km/Jam</v>
          </cell>
          <cell r="L55" t="str">
            <v>Note: 1</v>
          </cell>
          <cell r="N55" t="str">
            <v>SATUAN dapat berdasarkan atas jam operasi untuk Tenaga Kerja dan Peralatan, volume dan/atau ukuran</v>
          </cell>
        </row>
        <row r="56">
          <cell r="C56" t="str">
            <v>Waktu  siklus  :</v>
          </cell>
          <cell r="G56" t="str">
            <v>Ts2</v>
          </cell>
          <cell r="N56" t="str">
            <v>berat untuk bahan-bahan.</v>
          </cell>
        </row>
        <row r="57">
          <cell r="C57" t="str">
            <v>- Waktu tempuh isi</v>
          </cell>
          <cell r="E57" t="str">
            <v>=   (L  :  v1)  x  60</v>
          </cell>
          <cell r="G57" t="str">
            <v>T1</v>
          </cell>
          <cell r="H57">
            <v>15</v>
          </cell>
          <cell r="I57" t="str">
            <v>menit</v>
          </cell>
          <cell r="L57">
            <v>2</v>
          </cell>
          <cell r="N57" t="str">
            <v>Kuantitas satuan adalah kuantitas setiap komponen untuk menyelesaikan satu satuan pekerjaan dari nomor</v>
          </cell>
        </row>
        <row r="58">
          <cell r="C58" t="str">
            <v>- Waktu tempuh kosong</v>
          </cell>
          <cell r="E58" t="str">
            <v>=   (L  :  v2)  x  60</v>
          </cell>
          <cell r="G58" t="str">
            <v>T2</v>
          </cell>
          <cell r="H58">
            <v>10</v>
          </cell>
          <cell r="I58" t="str">
            <v>menit</v>
          </cell>
          <cell r="N58" t="str">
            <v>mata pembayaran.</v>
          </cell>
        </row>
        <row r="59">
          <cell r="C59" t="str">
            <v>- Muat</v>
          </cell>
          <cell r="E59" t="str">
            <v>=   (V  :  Q1) x 60</v>
          </cell>
          <cell r="G59" t="str">
            <v>T3</v>
          </cell>
          <cell r="H59">
            <v>2.1902664421125362</v>
          </cell>
          <cell r="I59" t="str">
            <v>menit</v>
          </cell>
          <cell r="L59">
            <v>3</v>
          </cell>
          <cell r="N59" t="str">
            <v>Biaya satuan untuk peralatan sudah termasuk bahan bakar, bahan habis dipakai dan operator.</v>
          </cell>
        </row>
        <row r="60">
          <cell r="C60" t="str">
            <v>- Lain-lain</v>
          </cell>
          <cell r="G60" t="str">
            <v>T4</v>
          </cell>
          <cell r="H60">
            <v>1</v>
          </cell>
          <cell r="I60" t="str">
            <v>menit</v>
          </cell>
          <cell r="L60">
            <v>4</v>
          </cell>
          <cell r="N60" t="str">
            <v>Biaya satuan sudah termasuk pengeluaran untuk seluruh pajak yang berkaitan (tetapi tidak termasuk PPN</v>
          </cell>
        </row>
        <row r="61">
          <cell r="G61" t="str">
            <v>Ts2</v>
          </cell>
          <cell r="H61">
            <v>28.190266442112538</v>
          </cell>
          <cell r="I61" t="str">
            <v>menit</v>
          </cell>
          <cell r="N61" t="str">
            <v>yang dibayar dari kontrak) dan biaya-biaya lainnya.</v>
          </cell>
        </row>
        <row r="62">
          <cell r="J62" t="str">
            <v>Berlanjut ke halaman berikut</v>
          </cell>
        </row>
        <row r="63">
          <cell r="A63" t="str">
            <v>ITEM PEMBAYARAN NO.</v>
          </cell>
          <cell r="D63" t="str">
            <v>:  2.1</v>
          </cell>
          <cell r="J63" t="str">
            <v xml:space="preserve">Analisa EI-21 </v>
          </cell>
        </row>
        <row r="64">
          <cell r="A64" t="str">
            <v>JENIS PEKERJAAN</v>
          </cell>
          <cell r="D64" t="str">
            <v>:  Galian Utk Drainase, Saluran dan Saluran Air</v>
          </cell>
        </row>
        <row r="65">
          <cell r="A65" t="str">
            <v>SATUAN PEMBAYARAN</v>
          </cell>
          <cell r="D65" t="str">
            <v>:  M3</v>
          </cell>
          <cell r="J65" t="str">
            <v xml:space="preserve">         URAIAN ANALISA HARGA SATUAN</v>
          </cell>
        </row>
        <row r="66">
          <cell r="J66" t="str">
            <v>Lanjutan</v>
          </cell>
        </row>
        <row r="68">
          <cell r="A68" t="str">
            <v>No.</v>
          </cell>
          <cell r="C68" t="str">
            <v>U R A I A N</v>
          </cell>
          <cell r="G68" t="str">
            <v>KODE</v>
          </cell>
          <cell r="H68" t="str">
            <v>KOEF.</v>
          </cell>
          <cell r="I68" t="str">
            <v>SATUAN</v>
          </cell>
          <cell r="J68" t="str">
            <v>KETERANGAN</v>
          </cell>
        </row>
        <row r="71">
          <cell r="C71" t="str">
            <v>Kapasitas Produksi / Jam   =</v>
          </cell>
          <cell r="E71" t="str">
            <v>V x Fa x 60</v>
          </cell>
          <cell r="G71" t="str">
            <v>Q2</v>
          </cell>
          <cell r="H71">
            <v>5.888557326723876</v>
          </cell>
          <cell r="I71" t="str">
            <v>M3</v>
          </cell>
        </row>
        <row r="72">
          <cell r="E72" t="str">
            <v xml:space="preserve">    Fk x Ts2</v>
          </cell>
        </row>
        <row r="75">
          <cell r="C75" t="str">
            <v>Koefisien Alat / M3</v>
          </cell>
          <cell r="D75" t="str">
            <v xml:space="preserve"> =  1  :  Q2</v>
          </cell>
          <cell r="G75" t="str">
            <v>-</v>
          </cell>
          <cell r="H75">
            <v>0.16982088218140085</v>
          </cell>
          <cell r="I75" t="str">
            <v>Jam</v>
          </cell>
        </row>
        <row r="78">
          <cell r="A78" t="str">
            <v>2.d.</v>
          </cell>
          <cell r="C78" t="str">
            <v>ALAT  BANTU</v>
          </cell>
        </row>
        <row r="79">
          <cell r="C79" t="str">
            <v>Diperlukan alat-alat bantu kecil</v>
          </cell>
          <cell r="J79" t="str">
            <v>Lump Sump</v>
          </cell>
        </row>
        <row r="80">
          <cell r="C80" t="str">
            <v>- Sekop</v>
          </cell>
        </row>
        <row r="81">
          <cell r="C81" t="str">
            <v>- Keranjang + Sapu</v>
          </cell>
        </row>
        <row r="83">
          <cell r="A83" t="str">
            <v xml:space="preserve">   3.</v>
          </cell>
          <cell r="C83" t="str">
            <v>TENAGA</v>
          </cell>
        </row>
        <row r="84">
          <cell r="C84" t="str">
            <v>Produksi menentukan : EXCAVATOR</v>
          </cell>
          <cell r="G84" t="str">
            <v>Q1</v>
          </cell>
          <cell r="H84">
            <v>109.5757097791798</v>
          </cell>
          <cell r="I84" t="str">
            <v>M3/Jam</v>
          </cell>
        </row>
        <row r="85">
          <cell r="C85" t="str">
            <v>Produksi Galian / hari  =  Tk x Q1</v>
          </cell>
          <cell r="G85" t="str">
            <v>Qt</v>
          </cell>
          <cell r="H85">
            <v>767.02996845425866</v>
          </cell>
          <cell r="I85" t="str">
            <v>M3</v>
          </cell>
        </row>
        <row r="86">
          <cell r="C86" t="str">
            <v>Kebutuhan tenaga :</v>
          </cell>
        </row>
        <row r="87">
          <cell r="D87" t="str">
            <v>- Pekerja</v>
          </cell>
          <cell r="G87" t="str">
            <v>P</v>
          </cell>
          <cell r="H87">
            <v>4</v>
          </cell>
          <cell r="I87" t="str">
            <v>orang</v>
          </cell>
        </row>
        <row r="88">
          <cell r="D88" t="str">
            <v>- Mandor</v>
          </cell>
          <cell r="G88" t="str">
            <v>M</v>
          </cell>
          <cell r="H88">
            <v>1</v>
          </cell>
          <cell r="I88" t="str">
            <v>orang</v>
          </cell>
        </row>
        <row r="90">
          <cell r="C90" t="str">
            <v>Koefisien tenaga / M3   :</v>
          </cell>
        </row>
        <row r="91">
          <cell r="D91" t="str">
            <v>- Pekerja</v>
          </cell>
          <cell r="E91" t="str">
            <v>= (Tk x P) : Qt</v>
          </cell>
          <cell r="G91" t="str">
            <v>(L01)</v>
          </cell>
          <cell r="H91">
            <v>3.6504440701875605E-2</v>
          </cell>
          <cell r="I91" t="str">
            <v>Jam</v>
          </cell>
        </row>
        <row r="92">
          <cell r="D92" t="str">
            <v>- Mandor</v>
          </cell>
          <cell r="E92" t="str">
            <v>= (Tk x M) : Qt</v>
          </cell>
          <cell r="G92" t="str">
            <v>(L03)</v>
          </cell>
          <cell r="H92">
            <v>9.1261101754689013E-3</v>
          </cell>
          <cell r="I92" t="str">
            <v>Jam</v>
          </cell>
        </row>
        <row r="94">
          <cell r="A94" t="str">
            <v>4.</v>
          </cell>
          <cell r="C94" t="str">
            <v>HARGA DASAR SATUAN UPAH, BAHAN DAN ALAT</v>
          </cell>
        </row>
        <row r="95">
          <cell r="C95" t="str">
            <v>Lihat lampiran.</v>
          </cell>
        </row>
        <row r="97">
          <cell r="A97" t="str">
            <v>5.</v>
          </cell>
          <cell r="C97" t="str">
            <v>ANALISA HARGA SATUAN PEKERJAAN</v>
          </cell>
        </row>
        <row r="98">
          <cell r="C98" t="str">
            <v>Lihat perhitungan dalam FORMULIR STANDAR UNTUK</v>
          </cell>
        </row>
        <row r="99">
          <cell r="C99" t="str">
            <v>PEREKEMAN ANALISA MASING-MASING HARGA</v>
          </cell>
        </row>
        <row r="100">
          <cell r="C100" t="str">
            <v>SATUAN.</v>
          </cell>
        </row>
        <row r="101">
          <cell r="C101" t="str">
            <v>Didapat Harga Satuan Pekerjaan :</v>
          </cell>
        </row>
        <row r="103">
          <cell r="C103" t="str">
            <v xml:space="preserve">Rp.  </v>
          </cell>
          <cell r="D103">
            <v>32339.519957085515</v>
          </cell>
          <cell r="E103" t="str">
            <v xml:space="preserve"> / M3</v>
          </cell>
        </row>
        <row r="106">
          <cell r="A106" t="str">
            <v>6.</v>
          </cell>
          <cell r="C106" t="str">
            <v>WAKTU PELAKSANAAN YANG DIPERLUKAN</v>
          </cell>
        </row>
        <row r="107">
          <cell r="C107" t="str">
            <v>Masa Pelaksanaan :</v>
          </cell>
          <cell r="D107" t="str">
            <v>. . . . . . . . . . . .</v>
          </cell>
          <cell r="E107" t="str">
            <v>bulan</v>
          </cell>
        </row>
        <row r="109">
          <cell r="A109" t="str">
            <v>7.</v>
          </cell>
          <cell r="C109" t="str">
            <v>VOLUME PEKERJAAN YANG DIPERLUKAN</v>
          </cell>
        </row>
        <row r="110">
          <cell r="C110" t="str">
            <v>Volume pekerjaan  :</v>
          </cell>
          <cell r="D110">
            <v>1</v>
          </cell>
          <cell r="E110" t="str">
            <v>M3</v>
          </cell>
        </row>
        <row r="121">
          <cell r="T121" t="str">
            <v xml:space="preserve">Analisa LI-22 </v>
          </cell>
        </row>
        <row r="123">
          <cell r="A123" t="str">
            <v>ITEM PEMBAYARAN NO.</v>
          </cell>
          <cell r="D123" t="str">
            <v>:  2.2</v>
          </cell>
          <cell r="E123" t="str">
            <v>oke</v>
          </cell>
          <cell r="J123" t="str">
            <v xml:space="preserve">Analisa EI-22 </v>
          </cell>
        </row>
        <row r="124">
          <cell r="A124" t="str">
            <v>JENIS PEKERJAAN</v>
          </cell>
          <cell r="D124" t="str">
            <v>:  Pasangan Batu Dengan Mortar untuk Saluran</v>
          </cell>
          <cell r="L124" t="str">
            <v>FORMULIR STANDAR UNTUK</v>
          </cell>
        </row>
        <row r="125">
          <cell r="A125" t="str">
            <v>SATUAN PEMBAYARAN</v>
          </cell>
          <cell r="D125" t="str">
            <v>:  M3</v>
          </cell>
          <cell r="J125" t="str">
            <v xml:space="preserve">         URAIAN ANALISA HARGA SATUAN</v>
          </cell>
          <cell r="L125" t="str">
            <v>PEREKAMAN ANALISA MASING-MASING HARGA SATUAN</v>
          </cell>
        </row>
        <row r="126">
          <cell r="L126" t="str">
            <v/>
          </cell>
        </row>
        <row r="128">
          <cell r="A128" t="str">
            <v>No.</v>
          </cell>
          <cell r="C128" t="str">
            <v>U R A I A N</v>
          </cell>
          <cell r="G128" t="str">
            <v>KODE</v>
          </cell>
          <cell r="H128" t="str">
            <v>KOEF.</v>
          </cell>
          <cell r="I128" t="str">
            <v>SATUAN</v>
          </cell>
          <cell r="J128" t="str">
            <v>KETERANGAN</v>
          </cell>
        </row>
        <row r="129">
          <cell r="L129" t="str">
            <v>PROYEK</v>
          </cell>
          <cell r="O129" t="str">
            <v>:</v>
          </cell>
        </row>
        <row r="130">
          <cell r="L130" t="str">
            <v>No. PAKET KONTRAK</v>
          </cell>
          <cell r="O130" t="str">
            <v>:</v>
          </cell>
        </row>
        <row r="131">
          <cell r="A131" t="str">
            <v>I.</v>
          </cell>
          <cell r="C131" t="str">
            <v>ASUMSI</v>
          </cell>
          <cell r="L131" t="str">
            <v>NAMA PAKET</v>
          </cell>
          <cell r="O131" t="str">
            <v>:</v>
          </cell>
        </row>
        <row r="132">
          <cell r="A132">
            <v>1</v>
          </cell>
          <cell r="C132" t="str">
            <v>Menggunakan alat (cara mekanik)</v>
          </cell>
          <cell r="L132" t="str">
            <v>PROP / KAB / KODYA</v>
          </cell>
          <cell r="O132" t="str">
            <v>:</v>
          </cell>
        </row>
        <row r="133">
          <cell r="A133">
            <v>2</v>
          </cell>
          <cell r="C133" t="str">
            <v>Lokasi pekerjaan : sepanjang jalan</v>
          </cell>
          <cell r="L133" t="str">
            <v>ITEM PEMBAYARAN NO.</v>
          </cell>
          <cell r="O133" t="str">
            <v>:  2.2</v>
          </cell>
          <cell r="R133" t="str">
            <v>PERKIRAAN VOL. PEK.</v>
          </cell>
          <cell r="T133" t="str">
            <v>:</v>
          </cell>
          <cell r="U133">
            <v>1</v>
          </cell>
        </row>
        <row r="134">
          <cell r="A134">
            <v>3</v>
          </cell>
          <cell r="C134" t="str">
            <v>Bahan dasar (batu, pasir dan semen) diterima</v>
          </cell>
          <cell r="L134" t="str">
            <v>JENIS PEKERJAAN</v>
          </cell>
          <cell r="O134" t="str">
            <v>:  Pasangan Batu Dengan Mortar untuk Saluran</v>
          </cell>
          <cell r="R134" t="str">
            <v>TOTAL HARGA (Rp.)</v>
          </cell>
          <cell r="T134" t="str">
            <v>:</v>
          </cell>
          <cell r="U134">
            <v>32339.52</v>
          </cell>
        </row>
        <row r="135">
          <cell r="C135" t="str">
            <v>seluruhnya di lokasi pekerjaan</v>
          </cell>
          <cell r="L135" t="str">
            <v>SATUAN PEMBAYARAN</v>
          </cell>
          <cell r="O135" t="str">
            <v>:  M3</v>
          </cell>
          <cell r="R135" t="str">
            <v>% THD. BIAYA PROYEK</v>
          </cell>
          <cell r="T135" t="str">
            <v>:</v>
          </cell>
          <cell r="U135" t="e">
            <v>#DIV/0!</v>
          </cell>
        </row>
        <row r="136">
          <cell r="A136">
            <v>4</v>
          </cell>
          <cell r="C136" t="str">
            <v>Jarak rata-rata Base camp ke lokasi pekerjaan</v>
          </cell>
          <cell r="G136" t="str">
            <v>L</v>
          </cell>
          <cell r="H136">
            <v>8.7249999999999996</v>
          </cell>
          <cell r="I136" t="str">
            <v>KM</v>
          </cell>
        </row>
        <row r="137">
          <cell r="A137">
            <v>5</v>
          </cell>
          <cell r="C137" t="str">
            <v>Jam kerja efektif per-hari</v>
          </cell>
          <cell r="G137" t="str">
            <v>Tk</v>
          </cell>
          <cell r="H137">
            <v>7</v>
          </cell>
          <cell r="I137" t="str">
            <v>jam</v>
          </cell>
        </row>
        <row r="138">
          <cell r="A138">
            <v>6</v>
          </cell>
          <cell r="C138" t="str">
            <v>Perbandingan Pasir &amp; Semen</v>
          </cell>
          <cell r="E138" t="str">
            <v>: - Volume Semen</v>
          </cell>
          <cell r="G138" t="str">
            <v>Sm</v>
          </cell>
          <cell r="H138">
            <v>20</v>
          </cell>
          <cell r="I138" t="str">
            <v>%</v>
          </cell>
          <cell r="J138" t="str">
            <v xml:space="preserve"> Kuat Tekan min.</v>
          </cell>
          <cell r="Q138" t="str">
            <v>PERKIRAAN</v>
          </cell>
          <cell r="R138" t="str">
            <v>HARGA</v>
          </cell>
          <cell r="S138" t="str">
            <v>JUMLAH</v>
          </cell>
        </row>
        <row r="139">
          <cell r="E139" t="str">
            <v>: - Volume Pasir</v>
          </cell>
          <cell r="G139" t="str">
            <v>Ps</v>
          </cell>
          <cell r="H139">
            <v>80</v>
          </cell>
          <cell r="I139" t="str">
            <v>%</v>
          </cell>
          <cell r="J139" t="str">
            <v xml:space="preserve"> 50 kg/cm2</v>
          </cell>
          <cell r="L139" t="str">
            <v>NO.</v>
          </cell>
          <cell r="N139" t="str">
            <v>KOMPONEN</v>
          </cell>
          <cell r="P139" t="str">
            <v>SATUAN</v>
          </cell>
          <cell r="Q139" t="str">
            <v>KUANTITAS</v>
          </cell>
          <cell r="R139" t="str">
            <v>SATUAN</v>
          </cell>
          <cell r="S139" t="str">
            <v>HARGA</v>
          </cell>
        </row>
        <row r="140">
          <cell r="A140">
            <v>7</v>
          </cell>
          <cell r="C140" t="str">
            <v>Perbandingan Batu &amp; Mortar  :</v>
          </cell>
          <cell r="R140" t="str">
            <v>(Rp.)</v>
          </cell>
          <cell r="S140" t="str">
            <v>(Rp.)</v>
          </cell>
        </row>
        <row r="141">
          <cell r="C141" t="str">
            <v>- Batu</v>
          </cell>
          <cell r="G141" t="str">
            <v>Bt</v>
          </cell>
          <cell r="H141">
            <v>60</v>
          </cell>
          <cell r="I141" t="str">
            <v>%</v>
          </cell>
        </row>
        <row r="142">
          <cell r="C142" t="str">
            <v>- Mortar (campuran semen &amp; pasir)</v>
          </cell>
          <cell r="G142" t="str">
            <v>Mr</v>
          </cell>
          <cell r="H142">
            <v>40</v>
          </cell>
          <cell r="I142" t="str">
            <v>%</v>
          </cell>
        </row>
        <row r="143">
          <cell r="A143">
            <v>8</v>
          </cell>
          <cell r="C143" t="str">
            <v>Berat Jenis Bahan  :</v>
          </cell>
          <cell r="L143" t="str">
            <v>A.</v>
          </cell>
          <cell r="N143" t="str">
            <v>TENAGA</v>
          </cell>
        </row>
        <row r="144">
          <cell r="C144" t="str">
            <v>- Pasangan Batu Dengan Mortar</v>
          </cell>
          <cell r="G144" t="str">
            <v>D1</v>
          </cell>
          <cell r="H144">
            <v>2.4</v>
          </cell>
          <cell r="I144" t="str">
            <v>ton/M3</v>
          </cell>
        </row>
        <row r="145">
          <cell r="C145" t="str">
            <v>- Batu</v>
          </cell>
          <cell r="G145" t="str">
            <v>D2</v>
          </cell>
          <cell r="H145">
            <v>1.6</v>
          </cell>
          <cell r="I145" t="str">
            <v>ton/M3</v>
          </cell>
          <cell r="L145" t="str">
            <v>1.</v>
          </cell>
          <cell r="N145" t="str">
            <v>Pekerja</v>
          </cell>
          <cell r="O145" t="str">
            <v>(L01)</v>
          </cell>
          <cell r="P145" t="str">
            <v>jam</v>
          </cell>
          <cell r="Q145">
            <v>5.2208835341365463</v>
          </cell>
          <cell r="R145">
            <v>2857.14</v>
          </cell>
          <cell r="U145">
            <v>14916.795180722891</v>
          </cell>
        </row>
        <row r="146">
          <cell r="C146" t="str">
            <v>- Adukan (mortar)</v>
          </cell>
          <cell r="G146" t="str">
            <v>D3</v>
          </cell>
          <cell r="H146">
            <v>1.8</v>
          </cell>
          <cell r="I146" t="str">
            <v>ton/M3</v>
          </cell>
          <cell r="L146" t="str">
            <v>2.</v>
          </cell>
          <cell r="N146" t="str">
            <v>Tukang Batu</v>
          </cell>
          <cell r="O146" t="str">
            <v>(L02)</v>
          </cell>
          <cell r="P146" t="str">
            <v>jam</v>
          </cell>
          <cell r="Q146">
            <v>1.5662650602409638</v>
          </cell>
          <cell r="R146">
            <v>4285.71</v>
          </cell>
          <cell r="U146">
            <v>6712.5578313253009</v>
          </cell>
        </row>
        <row r="147">
          <cell r="C147" t="str">
            <v>- Pasir</v>
          </cell>
          <cell r="G147" t="str">
            <v>D4</v>
          </cell>
          <cell r="H147">
            <v>1.67</v>
          </cell>
          <cell r="I147" t="str">
            <v>ton/M3</v>
          </cell>
          <cell r="L147" t="str">
            <v>3.</v>
          </cell>
          <cell r="N147" t="str">
            <v>Mandor</v>
          </cell>
          <cell r="O147" t="str">
            <v>(L03)</v>
          </cell>
          <cell r="P147" t="str">
            <v>jam</v>
          </cell>
          <cell r="Q147">
            <v>0.52208835341365456</v>
          </cell>
          <cell r="R147">
            <v>3214.29</v>
          </cell>
          <cell r="U147">
            <v>1678.1433734939758</v>
          </cell>
        </row>
        <row r="148">
          <cell r="C148" t="str">
            <v>- Semen Portland</v>
          </cell>
          <cell r="G148" t="str">
            <v>D5</v>
          </cell>
          <cell r="H148">
            <v>1.44</v>
          </cell>
          <cell r="I148" t="str">
            <v>ton/M3</v>
          </cell>
        </row>
        <row r="149">
          <cell r="Q149" t="str">
            <v xml:space="preserve">JUMLAH HARGA TENAGA   </v>
          </cell>
          <cell r="U149">
            <v>23307.496385542167</v>
          </cell>
        </row>
        <row r="150">
          <cell r="A150" t="str">
            <v>II.</v>
          </cell>
          <cell r="C150" t="str">
            <v>URUTAN KERJA</v>
          </cell>
        </row>
        <row r="151">
          <cell r="A151">
            <v>1</v>
          </cell>
          <cell r="C151" t="str">
            <v>Semen, pasir dan air dicampur dan diaduk menjadi</v>
          </cell>
          <cell r="L151" t="str">
            <v>B.</v>
          </cell>
          <cell r="N151" t="str">
            <v>BAHAN</v>
          </cell>
        </row>
        <row r="152">
          <cell r="C152" t="str">
            <v>mortar dengan menggunakan alat bantu</v>
          </cell>
        </row>
        <row r="153">
          <cell r="A153">
            <v>2</v>
          </cell>
          <cell r="C153" t="str">
            <v>Batu dibersihkan dan dibasahi seluruh permukaannya</v>
          </cell>
          <cell r="L153" t="str">
            <v>1.</v>
          </cell>
          <cell r="N153" t="str">
            <v>Batu</v>
          </cell>
          <cell r="O153" t="str">
            <v>(M02)</v>
          </cell>
          <cell r="P153" t="str">
            <v>M3</v>
          </cell>
          <cell r="Q153">
            <v>1.08</v>
          </cell>
          <cell r="R153">
            <v>166100</v>
          </cell>
          <cell r="U153">
            <v>179388</v>
          </cell>
        </row>
        <row r="154">
          <cell r="C154" t="str">
            <v>sebelum dipasang</v>
          </cell>
          <cell r="L154" t="str">
            <v>2.</v>
          </cell>
          <cell r="N154" t="str">
            <v>Semen (PC)</v>
          </cell>
          <cell r="O154" t="str">
            <v>(M12)</v>
          </cell>
          <cell r="P154" t="str">
            <v>zak</v>
          </cell>
          <cell r="Q154">
            <v>161</v>
          </cell>
          <cell r="R154">
            <v>688.65625</v>
          </cell>
          <cell r="U154">
            <v>110873.65625</v>
          </cell>
        </row>
        <row r="155">
          <cell r="A155">
            <v>3</v>
          </cell>
          <cell r="C155" t="str">
            <v>Penyelesaian dan perapihan setelah pemasangan</v>
          </cell>
          <cell r="L155" t="str">
            <v>3.</v>
          </cell>
          <cell r="N155" t="str">
            <v>Pasir</v>
          </cell>
          <cell r="O155" t="str">
            <v>(M01)</v>
          </cell>
          <cell r="P155" t="str">
            <v>M3</v>
          </cell>
          <cell r="Q155">
            <v>0.48287425149700602</v>
          </cell>
          <cell r="R155">
            <v>54300</v>
          </cell>
          <cell r="U155">
            <v>26220.071856287428</v>
          </cell>
        </row>
        <row r="157">
          <cell r="A157" t="str">
            <v>III.</v>
          </cell>
          <cell r="C157" t="str">
            <v>PEMAKAIAN BAHAN, ALAT DAN TENAGA</v>
          </cell>
        </row>
        <row r="159">
          <cell r="A159" t="str">
            <v xml:space="preserve">   1.</v>
          </cell>
          <cell r="C159" t="str">
            <v>BAHAN</v>
          </cell>
        </row>
        <row r="160">
          <cell r="A160" t="str">
            <v>1.a.</v>
          </cell>
          <cell r="C160" t="str">
            <v>Batu     -----&gt;</v>
          </cell>
          <cell r="D160" t="str">
            <v>{(Bt x D1 x 1 M3) : D2} x 1.20</v>
          </cell>
          <cell r="G160" t="str">
            <v>(M02)</v>
          </cell>
          <cell r="H160">
            <v>1.08</v>
          </cell>
          <cell r="I160" t="str">
            <v>M3</v>
          </cell>
          <cell r="J160" t="str">
            <v xml:space="preserve"> Lepas</v>
          </cell>
          <cell r="Q160" t="str">
            <v xml:space="preserve">JUMLAH HARGA BAHAN   </v>
          </cell>
          <cell r="U160">
            <v>316481.72810628742</v>
          </cell>
        </row>
        <row r="161">
          <cell r="A161" t="str">
            <v>1.b.</v>
          </cell>
          <cell r="C161" t="str">
            <v>Semen    ----&gt;</v>
          </cell>
          <cell r="D161" t="str">
            <v>Sm x {(Mr x D1 x 1 M3} : D3} x 1.05</v>
          </cell>
          <cell r="H161">
            <v>0.11200000000000002</v>
          </cell>
          <cell r="I161" t="str">
            <v>M3</v>
          </cell>
        </row>
        <row r="162">
          <cell r="D162" t="str">
            <v>x {D5 x (1000)}</v>
          </cell>
          <cell r="G162" t="str">
            <v>(M12)</v>
          </cell>
          <cell r="H162">
            <v>161</v>
          </cell>
          <cell r="I162" t="str">
            <v>Kg</v>
          </cell>
          <cell r="L162" t="str">
            <v>C.</v>
          </cell>
          <cell r="N162" t="str">
            <v>PERALATAN</v>
          </cell>
        </row>
        <row r="163">
          <cell r="A163" t="str">
            <v>1.c.</v>
          </cell>
          <cell r="C163" t="str">
            <v>Pasir    -----&gt;</v>
          </cell>
          <cell r="D163" t="str">
            <v>Ps x {(Mr x D1 x 1 M3) : D4} x 1.05</v>
          </cell>
          <cell r="G163" t="str">
            <v>(M01)</v>
          </cell>
          <cell r="H163">
            <v>0.48287425149700602</v>
          </cell>
          <cell r="I163" t="str">
            <v>M3</v>
          </cell>
        </row>
        <row r="164">
          <cell r="L164" t="str">
            <v>1.</v>
          </cell>
          <cell r="N164" t="str">
            <v>Conc. Mixer</v>
          </cell>
          <cell r="O164" t="str">
            <v>(E06)</v>
          </cell>
          <cell r="P164" t="str">
            <v>jam</v>
          </cell>
          <cell r="Q164">
            <v>0.52208835341365456</v>
          </cell>
          <cell r="R164">
            <v>47472.058636363639</v>
          </cell>
          <cell r="U164">
            <v>24784.60892661555</v>
          </cell>
        </row>
        <row r="165">
          <cell r="A165" t="str">
            <v>2.</v>
          </cell>
          <cell r="C165" t="str">
            <v>ALAT</v>
          </cell>
          <cell r="L165" t="str">
            <v>2.</v>
          </cell>
          <cell r="N165" t="str">
            <v>Alat Bantu</v>
          </cell>
          <cell r="P165" t="str">
            <v>Ls</v>
          </cell>
          <cell r="Q165">
            <v>1</v>
          </cell>
          <cell r="R165">
            <v>900</v>
          </cell>
          <cell r="U165">
            <v>900</v>
          </cell>
        </row>
        <row r="166">
          <cell r="A166" t="str">
            <v>2.a.</v>
          </cell>
          <cell r="C166" t="str">
            <v>CONCRETE MIXER</v>
          </cell>
          <cell r="G166" t="str">
            <v>(E06)</v>
          </cell>
        </row>
        <row r="167">
          <cell r="C167" t="str">
            <v>Kapasitas Alat</v>
          </cell>
          <cell r="G167" t="str">
            <v>V</v>
          </cell>
          <cell r="H167">
            <v>500</v>
          </cell>
          <cell r="I167" t="str">
            <v>Liter</v>
          </cell>
        </row>
        <row r="168">
          <cell r="C168" t="str">
            <v>Faktor Efisiensi Alat</v>
          </cell>
          <cell r="G168" t="str">
            <v>Fa</v>
          </cell>
          <cell r="H168">
            <v>0.83</v>
          </cell>
          <cell r="I168" t="str">
            <v>-</v>
          </cell>
        </row>
        <row r="169">
          <cell r="C169" t="str">
            <v>Waktu siklus   :</v>
          </cell>
          <cell r="D169" t="str">
            <v>(T1 + T2 + T3 + T4)</v>
          </cell>
        </row>
        <row r="170">
          <cell r="C170" t="str">
            <v>-  Memuat</v>
          </cell>
          <cell r="G170" t="str">
            <v>T1</v>
          </cell>
          <cell r="H170">
            <v>5</v>
          </cell>
          <cell r="I170" t="str">
            <v>menit</v>
          </cell>
        </row>
        <row r="171">
          <cell r="C171" t="str">
            <v>-  Mengaduk</v>
          </cell>
          <cell r="G171" t="str">
            <v>T2</v>
          </cell>
          <cell r="H171">
            <v>3.5</v>
          </cell>
          <cell r="I171" t="str">
            <v>menit</v>
          </cell>
          <cell r="Q171" t="str">
            <v xml:space="preserve">JUMLAH HARGA PERALATAN   </v>
          </cell>
          <cell r="U171">
            <v>25684.60892661555</v>
          </cell>
        </row>
        <row r="172">
          <cell r="C172" t="str">
            <v>-  Menuang</v>
          </cell>
          <cell r="G172" t="str">
            <v>T3</v>
          </cell>
          <cell r="H172">
            <v>3</v>
          </cell>
          <cell r="I172" t="str">
            <v>menit</v>
          </cell>
        </row>
        <row r="173">
          <cell r="C173" t="str">
            <v>-  Menunggu, dll.</v>
          </cell>
          <cell r="G173" t="str">
            <v>T4</v>
          </cell>
          <cell r="H173">
            <v>1.5</v>
          </cell>
          <cell r="I173" t="str">
            <v>menit</v>
          </cell>
          <cell r="L173" t="str">
            <v>D.</v>
          </cell>
          <cell r="N173" t="str">
            <v>JUMLAH HARGA TENAGA, BAHAN DAN PERALATAN  ( A + B + C )</v>
          </cell>
          <cell r="U173">
            <v>365473.83341844514</v>
          </cell>
        </row>
        <row r="174">
          <cell r="G174" t="str">
            <v>Ts1</v>
          </cell>
          <cell r="H174">
            <v>13</v>
          </cell>
          <cell r="I174" t="str">
            <v>menit</v>
          </cell>
          <cell r="L174" t="str">
            <v>E.</v>
          </cell>
          <cell r="N174" t="str">
            <v>OVERHEAD &amp; PROFIT</v>
          </cell>
          <cell r="P174">
            <v>10</v>
          </cell>
          <cell r="Q174" t="str">
            <v>%  x  D</v>
          </cell>
          <cell r="U174">
            <v>36547.383341844514</v>
          </cell>
        </row>
        <row r="175">
          <cell r="L175" t="str">
            <v>F.</v>
          </cell>
          <cell r="N175" t="str">
            <v>HARGA SATUAN PEKERJAAN  ( D + E )</v>
          </cell>
          <cell r="U175">
            <v>402021.21676028962</v>
          </cell>
        </row>
        <row r="176">
          <cell r="C176" t="str">
            <v>Kap. Prod. / jam  =</v>
          </cell>
          <cell r="D176" t="str">
            <v>V x Fa x 60</v>
          </cell>
          <cell r="G176" t="str">
            <v>Q1</v>
          </cell>
          <cell r="H176">
            <v>1.9153846153846155</v>
          </cell>
          <cell r="I176" t="str">
            <v>M3</v>
          </cell>
          <cell r="L176" t="str">
            <v>Note: 1</v>
          </cell>
          <cell r="N176" t="str">
            <v>SATUAN dapat berdasarkan atas jam operasi untuk Tenaga Kerja dan Peralatan, volume dan/atau ukuran</v>
          </cell>
        </row>
        <row r="177">
          <cell r="D177" t="str">
            <v>1000 x Ts1</v>
          </cell>
          <cell r="N177" t="str">
            <v>berat untuk bahan-bahan.</v>
          </cell>
        </row>
        <row r="178">
          <cell r="L178">
            <v>2</v>
          </cell>
          <cell r="N178" t="str">
            <v>Kuantitas satuan adalah kuantitas setiap komponen untuk menyelesaikan satu satuan pekerjaan dari nomor</v>
          </cell>
        </row>
        <row r="179">
          <cell r="C179" t="str">
            <v>Koefisien Alat / M3</v>
          </cell>
          <cell r="D179" t="str">
            <v xml:space="preserve">  =   1  :  Q1</v>
          </cell>
          <cell r="G179" t="str">
            <v>(E06)</v>
          </cell>
          <cell r="H179">
            <v>0.52208835341365456</v>
          </cell>
          <cell r="I179" t="str">
            <v>jam</v>
          </cell>
          <cell r="N179" t="str">
            <v>mata pembayaran.</v>
          </cell>
        </row>
        <row r="180">
          <cell r="L180">
            <v>3</v>
          </cell>
          <cell r="N180" t="str">
            <v>Biaya satuan untuk peralatan sudah termasuk bahan bakar, bahan habis dipakai dan operator.</v>
          </cell>
        </row>
        <row r="181">
          <cell r="L181">
            <v>4</v>
          </cell>
          <cell r="N181" t="str">
            <v>Biaya satuan sudah termasuk pengeluaran untuk seluruh pajak yang berkaitan (tetapi tidak termasuk PPN</v>
          </cell>
        </row>
        <row r="182">
          <cell r="N182" t="str">
            <v>yang dibayar dari kontrak) dan biaya-biaya lainnya.</v>
          </cell>
        </row>
        <row r="183">
          <cell r="J183" t="str">
            <v>Berlanjut ke halaman berikut</v>
          </cell>
        </row>
        <row r="184">
          <cell r="A184" t="str">
            <v>ITEM PEMBAYARAN NO.</v>
          </cell>
          <cell r="D184" t="str">
            <v>:  2.2</v>
          </cell>
          <cell r="J184" t="str">
            <v xml:space="preserve">Analisa EI-22 </v>
          </cell>
        </row>
        <row r="185">
          <cell r="A185" t="str">
            <v>JENIS PEKERJAAN</v>
          </cell>
          <cell r="D185" t="str">
            <v>:  Pasangan Batu Dengan Mortar untuk Saluran</v>
          </cell>
        </row>
        <row r="186">
          <cell r="A186" t="str">
            <v>SATUAN PEMBAYARAN</v>
          </cell>
          <cell r="D186" t="str">
            <v>:  M3</v>
          </cell>
          <cell r="J186" t="str">
            <v xml:space="preserve">         URAIAN ANALISA HARGA SATUAN</v>
          </cell>
        </row>
        <row r="187">
          <cell r="J187" t="str">
            <v>Lanjutan</v>
          </cell>
        </row>
        <row r="189">
          <cell r="A189" t="str">
            <v>No.</v>
          </cell>
          <cell r="C189" t="str">
            <v>U R A I A N</v>
          </cell>
          <cell r="G189" t="str">
            <v>KODE</v>
          </cell>
          <cell r="H189" t="str">
            <v>KOEF.</v>
          </cell>
          <cell r="I189" t="str">
            <v>SATUAN</v>
          </cell>
          <cell r="J189" t="str">
            <v>KETERANGAN</v>
          </cell>
        </row>
        <row r="193">
          <cell r="A193" t="str">
            <v>2.a.</v>
          </cell>
          <cell r="C193" t="str">
            <v>ALAT BANTU</v>
          </cell>
          <cell r="I193" t="str">
            <v>Lump Sum</v>
          </cell>
        </row>
        <row r="194">
          <cell r="C194" t="str">
            <v>Diperlukan  :</v>
          </cell>
        </row>
        <row r="195">
          <cell r="C195" t="str">
            <v>- Sekop</v>
          </cell>
          <cell r="D195" t="str">
            <v>=  4  buah</v>
          </cell>
        </row>
        <row r="196">
          <cell r="C196" t="str">
            <v>- Pacul</v>
          </cell>
          <cell r="D196" t="str">
            <v>=  4  buah</v>
          </cell>
        </row>
        <row r="197">
          <cell r="C197" t="str">
            <v>- Sendok Semen</v>
          </cell>
          <cell r="D197" t="str">
            <v>=  4  buah</v>
          </cell>
        </row>
        <row r="198">
          <cell r="C198" t="str">
            <v>- Ember Cor</v>
          </cell>
          <cell r="D198" t="str">
            <v>=  8  buah</v>
          </cell>
        </row>
        <row r="199">
          <cell r="C199" t="str">
            <v>- Gerobak Dorong</v>
          </cell>
          <cell r="D199" t="str">
            <v>=  3  buah</v>
          </cell>
        </row>
        <row r="203">
          <cell r="A203" t="str">
            <v>3.</v>
          </cell>
          <cell r="C203" t="str">
            <v>TENAGA</v>
          </cell>
        </row>
        <row r="204">
          <cell r="C204" t="str">
            <v>Produksi Pas. Batu yang menentukan</v>
          </cell>
          <cell r="E204" t="str">
            <v>( Prod. C. Mixer )</v>
          </cell>
          <cell r="G204" t="str">
            <v>Q1</v>
          </cell>
          <cell r="H204">
            <v>1.9153846153846155</v>
          </cell>
          <cell r="I204" t="str">
            <v>M3/Jam</v>
          </cell>
        </row>
        <row r="205">
          <cell r="C205" t="str">
            <v>Produksi Pasangan Batu dalam 1 hari  =  Tk x Q1</v>
          </cell>
          <cell r="G205" t="str">
            <v>Qt</v>
          </cell>
          <cell r="H205">
            <v>13.407692307692308</v>
          </cell>
          <cell r="I205" t="str">
            <v>M3</v>
          </cell>
        </row>
        <row r="207">
          <cell r="C207" t="str">
            <v>Kebutuhan tenaga :</v>
          </cell>
          <cell r="D207" t="str">
            <v>- Mandor</v>
          </cell>
          <cell r="G207" t="str">
            <v>M</v>
          </cell>
          <cell r="H207">
            <v>1</v>
          </cell>
          <cell r="I207" t="str">
            <v>orang</v>
          </cell>
        </row>
        <row r="208">
          <cell r="D208" t="str">
            <v>- Tukang Batu</v>
          </cell>
          <cell r="G208" t="str">
            <v>Tb</v>
          </cell>
          <cell r="H208">
            <v>3</v>
          </cell>
          <cell r="I208" t="str">
            <v>orang</v>
          </cell>
        </row>
        <row r="209">
          <cell r="D209" t="str">
            <v>- Pekerja</v>
          </cell>
          <cell r="G209" t="str">
            <v>P</v>
          </cell>
          <cell r="H209">
            <v>10</v>
          </cell>
          <cell r="I209" t="str">
            <v>orang</v>
          </cell>
        </row>
        <row r="211">
          <cell r="C211" t="str">
            <v>Koefisien Tenaga / M3   :</v>
          </cell>
        </row>
        <row r="212">
          <cell r="D212" t="str">
            <v>-  Mandor</v>
          </cell>
          <cell r="E212" t="str">
            <v>= (Tk x M) : Qt</v>
          </cell>
          <cell r="G212" t="str">
            <v>(L03)</v>
          </cell>
          <cell r="H212">
            <v>0.52208835341365456</v>
          </cell>
          <cell r="I212" t="str">
            <v>jam</v>
          </cell>
        </row>
        <row r="213">
          <cell r="D213" t="str">
            <v>-  Tukang</v>
          </cell>
          <cell r="E213" t="str">
            <v>= (Tk x Tb) : Qt</v>
          </cell>
          <cell r="G213" t="str">
            <v>(L02)</v>
          </cell>
          <cell r="H213">
            <v>1.5662650602409638</v>
          </cell>
          <cell r="I213" t="str">
            <v>jam</v>
          </cell>
        </row>
        <row r="214">
          <cell r="D214" t="str">
            <v>-  Pekerja</v>
          </cell>
          <cell r="E214" t="str">
            <v>= (Tk x P) : Qt</v>
          </cell>
          <cell r="G214" t="str">
            <v>(L01)</v>
          </cell>
          <cell r="H214">
            <v>5.2208835341365463</v>
          </cell>
          <cell r="I214" t="str">
            <v>jam</v>
          </cell>
        </row>
        <row r="216">
          <cell r="A216" t="str">
            <v>4.</v>
          </cell>
          <cell r="C216" t="str">
            <v>HARGA DASAR SATUAN UPAH, BAHAN DAN ALAT</v>
          </cell>
        </row>
        <row r="217">
          <cell r="C217" t="str">
            <v>Lihat lampiran.</v>
          </cell>
        </row>
        <row r="219">
          <cell r="A219" t="str">
            <v>5.</v>
          </cell>
          <cell r="C219" t="str">
            <v>ANALISA HARGA SATUAN PEKERJAAN</v>
          </cell>
        </row>
        <row r="220">
          <cell r="C220" t="str">
            <v>Lihat perhitungan dalam FORMULIR STANDAR UNTUK</v>
          </cell>
        </row>
        <row r="221">
          <cell r="C221" t="str">
            <v>PEREKEMAN ANALISA MASING-MASING HARGA</v>
          </cell>
        </row>
        <row r="222">
          <cell r="C222" t="str">
            <v>SATUAN.</v>
          </cell>
        </row>
        <row r="223">
          <cell r="C223" t="str">
            <v>Didapat Harga Satuan Pekerjaan :</v>
          </cell>
        </row>
        <row r="225">
          <cell r="C225" t="str">
            <v xml:space="preserve">Rp.  </v>
          </cell>
          <cell r="D225">
            <v>402021.21676028962</v>
          </cell>
          <cell r="E225" t="str">
            <v xml:space="preserve"> / M3</v>
          </cell>
        </row>
        <row r="228">
          <cell r="A228" t="str">
            <v>6.</v>
          </cell>
          <cell r="C228" t="str">
            <v>WAKTU PELAKSANAAN YANG DIPERLUKAN</v>
          </cell>
        </row>
        <row r="229">
          <cell r="C229" t="str">
            <v>Masa Pelaksanaan :</v>
          </cell>
          <cell r="D229" t="str">
            <v>. . . . . . . . . . . .</v>
          </cell>
          <cell r="E229" t="str">
            <v>bulan</v>
          </cell>
        </row>
        <row r="231">
          <cell r="A231" t="str">
            <v>7.</v>
          </cell>
          <cell r="C231" t="str">
            <v>VOLUME PEKERJAAN YANG DIPERLUKAN</v>
          </cell>
        </row>
        <row r="232">
          <cell r="C232" t="str">
            <v>Volume pekerjaan  :</v>
          </cell>
          <cell r="D232">
            <v>1</v>
          </cell>
          <cell r="E232" t="str">
            <v>M3</v>
          </cell>
        </row>
        <row r="243">
          <cell r="A243" t="str">
            <v>ITEM PEMBAYARAN NO.</v>
          </cell>
          <cell r="D243" t="str">
            <v>:  2.3 (1)</v>
          </cell>
          <cell r="J243" t="str">
            <v xml:space="preserve">Analisa EI-231 </v>
          </cell>
        </row>
        <row r="244">
          <cell r="A244" t="str">
            <v>JENIS PEKERJAAN</v>
          </cell>
          <cell r="D244" t="str">
            <v>:  Gorong2 Pipa Beton Bertulang Diameter &lt; 500 mm</v>
          </cell>
          <cell r="L244" t="str">
            <v>FORMULIR STANDAR UNTUK</v>
          </cell>
        </row>
        <row r="245">
          <cell r="A245" t="str">
            <v>SATUAN PEMBAYARAN</v>
          </cell>
          <cell r="D245" t="str">
            <v>:  M1</v>
          </cell>
          <cell r="J245" t="str">
            <v xml:space="preserve">         URAIAN ANALISA HARGA SATUAN</v>
          </cell>
          <cell r="L245" t="str">
            <v>PEREKAMAN ANALISA MASING-MASING HARGA SATUAN</v>
          </cell>
        </row>
        <row r="246">
          <cell r="L246" t="str">
            <v/>
          </cell>
        </row>
        <row r="248">
          <cell r="A248" t="str">
            <v>No.</v>
          </cell>
          <cell r="C248" t="str">
            <v>U R A I A N</v>
          </cell>
          <cell r="G248" t="str">
            <v>KODE</v>
          </cell>
          <cell r="H248" t="str">
            <v>KOEF.</v>
          </cell>
          <cell r="I248" t="str">
            <v>SATUAN</v>
          </cell>
          <cell r="J248" t="str">
            <v>KETERANGAN</v>
          </cell>
        </row>
        <row r="249">
          <cell r="L249" t="str">
            <v>PROYEK</v>
          </cell>
          <cell r="O249" t="str">
            <v>:</v>
          </cell>
        </row>
        <row r="250">
          <cell r="L250" t="str">
            <v>No. PAKET KONTRAK</v>
          </cell>
          <cell r="O250" t="str">
            <v>:</v>
          </cell>
        </row>
        <row r="251">
          <cell r="A251" t="str">
            <v>I.</v>
          </cell>
          <cell r="C251" t="str">
            <v>ASUMSI</v>
          </cell>
          <cell r="L251" t="str">
            <v>NAMA PAKET</v>
          </cell>
          <cell r="O251" t="str">
            <v>:</v>
          </cell>
        </row>
        <row r="252">
          <cell r="A252">
            <v>1</v>
          </cell>
          <cell r="C252" t="str">
            <v>Pekerjaan dilakukan secara mekanik/manual</v>
          </cell>
          <cell r="L252" t="str">
            <v>PROP / KAB / KODYA</v>
          </cell>
          <cell r="O252" t="str">
            <v>:</v>
          </cell>
        </row>
        <row r="253">
          <cell r="A253">
            <v>2</v>
          </cell>
          <cell r="C253" t="str">
            <v>Lokasi pekerjaan : sepanjang jalan</v>
          </cell>
          <cell r="L253" t="str">
            <v>ITEM PEMBAYARAN NO.</v>
          </cell>
          <cell r="O253" t="str">
            <v>:  2.3 (1)</v>
          </cell>
          <cell r="R253" t="str">
            <v>PERKIRAAN VOL. PEK.</v>
          </cell>
          <cell r="T253" t="str">
            <v>:</v>
          </cell>
          <cell r="U253">
            <v>1</v>
          </cell>
        </row>
        <row r="254">
          <cell r="A254">
            <v>3</v>
          </cell>
          <cell r="C254" t="str">
            <v>Diameter bagian dalam gorong-gorong</v>
          </cell>
          <cell r="G254" t="str">
            <v>d</v>
          </cell>
          <cell r="H254">
            <v>0.5</v>
          </cell>
          <cell r="I254" t="str">
            <v>m</v>
          </cell>
          <cell r="L254" t="str">
            <v>JENIS PEKERJAAN</v>
          </cell>
          <cell r="O254" t="str">
            <v>:  Gorong2 Pipa Beton Bertulang Diameter &lt; 500 mm</v>
          </cell>
          <cell r="R254" t="str">
            <v>TOTAL HARGA (Rp.)</v>
          </cell>
          <cell r="T254" t="str">
            <v>:</v>
          </cell>
          <cell r="U254">
            <v>218715.29344341051</v>
          </cell>
        </row>
        <row r="255">
          <cell r="A255">
            <v>4</v>
          </cell>
          <cell r="C255" t="str">
            <v>Jarak rata-rata Base Camp ke lokasi pekerjaan</v>
          </cell>
          <cell r="G255" t="str">
            <v>L</v>
          </cell>
          <cell r="H255">
            <v>8.7249999999999996</v>
          </cell>
          <cell r="I255" t="str">
            <v>Km</v>
          </cell>
          <cell r="L255" t="str">
            <v>SATUAN PEMBAYARAN</v>
          </cell>
          <cell r="O255" t="str">
            <v>:  M1</v>
          </cell>
          <cell r="Q255">
            <v>0</v>
          </cell>
          <cell r="R255" t="str">
            <v>% THD. BIAYA PROYEK</v>
          </cell>
          <cell r="T255" t="str">
            <v>:</v>
          </cell>
          <cell r="U255" t="e">
            <v>#DIV/0!</v>
          </cell>
        </row>
        <row r="256">
          <cell r="A256">
            <v>5</v>
          </cell>
          <cell r="C256" t="str">
            <v>Jam kerja efektif per-hari</v>
          </cell>
          <cell r="G256" t="str">
            <v>Tk</v>
          </cell>
          <cell r="H256">
            <v>7</v>
          </cell>
          <cell r="I256" t="str">
            <v>jam</v>
          </cell>
        </row>
        <row r="257">
          <cell r="A257">
            <v>6</v>
          </cell>
          <cell r="C257" t="str">
            <v>Tebal gorong-gorong</v>
          </cell>
          <cell r="G257" t="str">
            <v>tg</v>
          </cell>
          <cell r="H257">
            <v>6.5</v>
          </cell>
          <cell r="I257" t="str">
            <v>Cm</v>
          </cell>
        </row>
        <row r="258">
          <cell r="Q258" t="str">
            <v>PERKIRAAN</v>
          </cell>
          <cell r="R258" t="str">
            <v>HARGA</v>
          </cell>
          <cell r="S258" t="str">
            <v>JUMLAH</v>
          </cell>
        </row>
        <row r="259">
          <cell r="A259" t="str">
            <v>II.</v>
          </cell>
          <cell r="C259" t="str">
            <v>URUTAN KERJA</v>
          </cell>
          <cell r="L259" t="str">
            <v>NO.</v>
          </cell>
          <cell r="N259" t="str">
            <v>KOMPONEN</v>
          </cell>
          <cell r="P259" t="str">
            <v>SATUAN</v>
          </cell>
          <cell r="Q259" t="str">
            <v>KUANTITAS</v>
          </cell>
          <cell r="R259" t="str">
            <v>SATUAN</v>
          </cell>
          <cell r="S259" t="str">
            <v>HARGA</v>
          </cell>
        </row>
        <row r="260">
          <cell r="A260">
            <v>1</v>
          </cell>
          <cell r="C260" t="str">
            <v>Gorong-gorong dicetak di Base Camp</v>
          </cell>
          <cell r="R260" t="str">
            <v>(Rp.)</v>
          </cell>
          <cell r="S260" t="str">
            <v>(Rp.)</v>
          </cell>
        </row>
        <row r="261">
          <cell r="A261">
            <v>2</v>
          </cell>
          <cell r="C261" t="str">
            <v>Dump Truck mengangkut gorong-gorong jadi</v>
          </cell>
        </row>
        <row r="262">
          <cell r="C262" t="str">
            <v>ke lapangan</v>
          </cell>
        </row>
        <row r="263">
          <cell r="A263">
            <v>3</v>
          </cell>
          <cell r="C263" t="str">
            <v>Dasar gorong-gorong digali sesuai kebutuhan dan ma-</v>
          </cell>
          <cell r="L263" t="str">
            <v>A.</v>
          </cell>
          <cell r="N263" t="str">
            <v>TENAGA</v>
          </cell>
        </row>
        <row r="264">
          <cell r="C264" t="str">
            <v>terial backfill dipadatkan dengan Tamper</v>
          </cell>
        </row>
        <row r="265">
          <cell r="A265">
            <v>4</v>
          </cell>
          <cell r="C265" t="str">
            <v>Tebal lapis porus pada dasar gorong-gorong pipa</v>
          </cell>
          <cell r="G265" t="str">
            <v>tp</v>
          </cell>
          <cell r="H265">
            <v>0.1</v>
          </cell>
          <cell r="I265" t="str">
            <v>M</v>
          </cell>
          <cell r="J265" t="str">
            <v xml:space="preserve"> Sand bedding</v>
          </cell>
          <cell r="L265" t="str">
            <v>1.</v>
          </cell>
          <cell r="N265" t="str">
            <v>Pekerja</v>
          </cell>
          <cell r="O265" t="str">
            <v>(L01)</v>
          </cell>
          <cell r="P265" t="str">
            <v>jam</v>
          </cell>
          <cell r="Q265">
            <v>2.3333333333333335</v>
          </cell>
          <cell r="R265">
            <v>2857.14</v>
          </cell>
          <cell r="U265">
            <v>6666.66</v>
          </cell>
        </row>
        <row r="266">
          <cell r="A266">
            <v>5</v>
          </cell>
          <cell r="C266" t="str">
            <v>Material pilihan untuk penimbunan kembali (padat)</v>
          </cell>
          <cell r="L266" t="str">
            <v>2.</v>
          </cell>
          <cell r="N266" t="str">
            <v>Tukang</v>
          </cell>
          <cell r="O266" t="str">
            <v>(L02)</v>
          </cell>
          <cell r="P266" t="str">
            <v>jam</v>
          </cell>
          <cell r="Q266">
            <v>0.93333333333333335</v>
          </cell>
          <cell r="R266">
            <v>4285.71</v>
          </cell>
          <cell r="U266">
            <v>3999.9960000000001</v>
          </cell>
        </row>
        <row r="267">
          <cell r="A267">
            <v>6</v>
          </cell>
          <cell r="C267" t="str">
            <v>Sekelompok pekerja akan melaksanakan pekerjaan</v>
          </cell>
          <cell r="L267" t="str">
            <v>3.</v>
          </cell>
          <cell r="N267" t="str">
            <v>Mandor</v>
          </cell>
          <cell r="O267" t="str">
            <v>(L03)</v>
          </cell>
          <cell r="P267" t="str">
            <v>jam</v>
          </cell>
          <cell r="Q267">
            <v>0.46666666666666667</v>
          </cell>
          <cell r="R267">
            <v>3214.29</v>
          </cell>
          <cell r="U267">
            <v>1500.002</v>
          </cell>
        </row>
        <row r="268">
          <cell r="C268" t="str">
            <v>dengan cara manual dengan menggunakan alat bantu</v>
          </cell>
        </row>
        <row r="269">
          <cell r="Q269" t="str">
            <v xml:space="preserve">JUMLAH HARGA TENAGA   </v>
          </cell>
          <cell r="U269">
            <v>12166.657999999999</v>
          </cell>
        </row>
        <row r="271">
          <cell r="A271" t="str">
            <v>III.</v>
          </cell>
          <cell r="C271" t="str">
            <v>PEMAKAIAN BAHAN, ALAT DAN TENAGA</v>
          </cell>
          <cell r="L271" t="str">
            <v>B.</v>
          </cell>
          <cell r="N271" t="str">
            <v>BAHAN</v>
          </cell>
        </row>
        <row r="272">
          <cell r="A272" t="str">
            <v xml:space="preserve">   1.</v>
          </cell>
          <cell r="C272" t="str">
            <v>BAHAN</v>
          </cell>
        </row>
        <row r="273">
          <cell r="C273" t="str">
            <v>Untuk mendapatkan 1 M' gorong-gorong diperlukan</v>
          </cell>
          <cell r="L273" t="str">
            <v>1.</v>
          </cell>
          <cell r="N273" t="str">
            <v>Beton K-300</v>
          </cell>
          <cell r="O273" t="str">
            <v>(EI-714)</v>
          </cell>
          <cell r="P273" t="str">
            <v>M3</v>
          </cell>
          <cell r="Q273">
            <v>0.11537499020308517</v>
          </cell>
          <cell r="R273">
            <v>652902.54982502444</v>
          </cell>
          <cell r="U273">
            <v>75328.625289631527</v>
          </cell>
        </row>
        <row r="274">
          <cell r="C274" t="str">
            <v>- Beton K-300 = (22/7*((2*tg/100+d)/2)^2)-(22/7*(d/2)^2))*1</v>
          </cell>
          <cell r="G274" t="str">
            <v>(EI-714)</v>
          </cell>
          <cell r="H274">
            <v>0.11537499020308517</v>
          </cell>
          <cell r="I274" t="str">
            <v>M3</v>
          </cell>
          <cell r="L274" t="str">
            <v>2.</v>
          </cell>
          <cell r="N274" t="str">
            <v>Baja Tulangan</v>
          </cell>
          <cell r="O274" t="str">
            <v>(M39)</v>
          </cell>
          <cell r="P274" t="str">
            <v>Kg</v>
          </cell>
          <cell r="Q274">
            <v>12.691248922339369</v>
          </cell>
          <cell r="R274">
            <v>4000</v>
          </cell>
          <cell r="U274">
            <v>50764.995689357478</v>
          </cell>
        </row>
        <row r="275">
          <cell r="C275" t="str">
            <v>- Baja Tulangan (asumsi 100kg/m3)</v>
          </cell>
          <cell r="G275" t="str">
            <v>(M39)</v>
          </cell>
          <cell r="H275">
            <v>12.691248922339369</v>
          </cell>
          <cell r="I275" t="str">
            <v>Kg</v>
          </cell>
          <cell r="L275" t="str">
            <v>3.</v>
          </cell>
          <cell r="N275" t="str">
            <v>Urugan Porus</v>
          </cell>
          <cell r="O275" t="str">
            <v>(EI-241)</v>
          </cell>
          <cell r="P275" t="str">
            <v>M3</v>
          </cell>
          <cell r="Q275">
            <v>0.12915000000000001</v>
          </cell>
          <cell r="R275">
            <v>186901.40625406182</v>
          </cell>
          <cell r="U275">
            <v>24138.316617712087</v>
          </cell>
        </row>
        <row r="276">
          <cell r="C276" t="str">
            <v>- Timbunan Porus      = {(tp*(0.3+2*tg/100+d+0.3)*1)*1.05}</v>
          </cell>
          <cell r="G276" t="str">
            <v>(EI-241)</v>
          </cell>
          <cell r="H276">
            <v>0.12915000000000001</v>
          </cell>
          <cell r="I276" t="str">
            <v>M3</v>
          </cell>
          <cell r="L276" t="str">
            <v>4.</v>
          </cell>
          <cell r="N276" t="str">
            <v>Mat. Pilihan</v>
          </cell>
          <cell r="O276" t="str">
            <v>(M09)</v>
          </cell>
          <cell r="P276" t="str">
            <v>M3</v>
          </cell>
          <cell r="Q276">
            <v>0.87365249999999994</v>
          </cell>
          <cell r="R276">
            <v>25000</v>
          </cell>
          <cell r="U276">
            <v>21841.3125</v>
          </cell>
        </row>
        <row r="277">
          <cell r="C277" t="str">
            <v>- Material Pilihan</v>
          </cell>
          <cell r="D277" t="str">
            <v>= ((2*tg/100+d+0.3)*(0.3+2*tg/100+d+0.3)</v>
          </cell>
          <cell r="G277" t="str">
            <v>(M09)</v>
          </cell>
          <cell r="H277">
            <v>0.87365249999999994</v>
          </cell>
          <cell r="I277" t="str">
            <v>M3</v>
          </cell>
          <cell r="J277" t="str">
            <v xml:space="preserve"> = Vp</v>
          </cell>
        </row>
        <row r="278">
          <cell r="D278" t="str">
            <v xml:space="preserve">   -(22/7*(0.5*(2*tg/100+d))^2))*1*1.05</v>
          </cell>
        </row>
        <row r="279">
          <cell r="A279" t="str">
            <v xml:space="preserve">   2.</v>
          </cell>
          <cell r="C279" t="str">
            <v>ALAT</v>
          </cell>
          <cell r="Q279" t="str">
            <v xml:space="preserve">JUMLAH HARGA BAHAN   </v>
          </cell>
          <cell r="U279">
            <v>172073.25009670109</v>
          </cell>
        </row>
        <row r="280">
          <cell r="A280" t="str">
            <v>2.a.</v>
          </cell>
          <cell r="C280" t="str">
            <v>TAMPER</v>
          </cell>
          <cell r="G280" t="str">
            <v>(E25)</v>
          </cell>
        </row>
        <row r="281">
          <cell r="C281" t="str">
            <v>Kecepatan</v>
          </cell>
          <cell r="G281" t="str">
            <v>v</v>
          </cell>
          <cell r="H281">
            <v>0.5</v>
          </cell>
          <cell r="I281" t="str">
            <v>Km / Jam</v>
          </cell>
          <cell r="L281" t="str">
            <v>C.</v>
          </cell>
          <cell r="N281" t="str">
            <v>PERALATAN</v>
          </cell>
        </row>
        <row r="282">
          <cell r="C282" t="str">
            <v>Efisiensi alat</v>
          </cell>
          <cell r="G282" t="str">
            <v>Fa</v>
          </cell>
          <cell r="H282">
            <v>0.83</v>
          </cell>
          <cell r="I282" t="str">
            <v>-</v>
          </cell>
        </row>
        <row r="283">
          <cell r="C283" t="str">
            <v>Lebar pemadatan</v>
          </cell>
          <cell r="G283" t="str">
            <v>Lb</v>
          </cell>
          <cell r="H283">
            <v>0.4</v>
          </cell>
          <cell r="I283" t="str">
            <v>M</v>
          </cell>
          <cell r="L283" t="str">
            <v>1.</v>
          </cell>
          <cell r="N283" t="str">
            <v>Tamper</v>
          </cell>
          <cell r="O283" t="str">
            <v>(E25)</v>
          </cell>
          <cell r="P283" t="str">
            <v>jam</v>
          </cell>
          <cell r="Q283">
            <v>0.26314834337349391</v>
          </cell>
          <cell r="R283">
            <v>18672.16854694486</v>
          </cell>
          <cell r="U283">
            <v>4913.5502203191991</v>
          </cell>
        </row>
        <row r="284">
          <cell r="C284" t="str">
            <v>Banyak lintasan</v>
          </cell>
          <cell r="G284" t="str">
            <v>n</v>
          </cell>
          <cell r="H284">
            <v>10</v>
          </cell>
          <cell r="I284" t="str">
            <v>lintasan</v>
          </cell>
          <cell r="L284" t="str">
            <v>2.</v>
          </cell>
          <cell r="N284" t="str">
            <v>Dump Truck</v>
          </cell>
          <cell r="O284" t="str">
            <v>(E08)</v>
          </cell>
          <cell r="P284" t="str">
            <v>jam</v>
          </cell>
          <cell r="Q284">
            <v>5.9738955823293166E-2</v>
          </cell>
          <cell r="R284">
            <v>153645.58193291764</v>
          </cell>
          <cell r="U284">
            <v>9178.6266315347384</v>
          </cell>
        </row>
        <row r="285">
          <cell r="C285" t="str">
            <v>Tebal lapis hamparan</v>
          </cell>
          <cell r="G285" t="str">
            <v>tp</v>
          </cell>
          <cell r="H285">
            <v>0.2</v>
          </cell>
          <cell r="I285" t="str">
            <v>M</v>
          </cell>
          <cell r="L285" t="str">
            <v>3.</v>
          </cell>
          <cell r="N285" t="str">
            <v>Alat  Bantu</v>
          </cell>
          <cell r="P285" t="str">
            <v>Ls</v>
          </cell>
          <cell r="Q285">
            <v>1</v>
          </cell>
          <cell r="R285">
            <v>500</v>
          </cell>
          <cell r="U285">
            <v>500</v>
          </cell>
        </row>
        <row r="288">
          <cell r="C288" t="str">
            <v>Kap. Prod. / Jam   =</v>
          </cell>
          <cell r="D288" t="str">
            <v>v x 1000 x Fa x Lb x 60</v>
          </cell>
          <cell r="G288" t="str">
            <v>Q1</v>
          </cell>
          <cell r="H288">
            <v>3.3200000000000003</v>
          </cell>
          <cell r="I288" t="str">
            <v xml:space="preserve">M3 / Jam </v>
          </cell>
        </row>
        <row r="289">
          <cell r="D289" t="str">
            <v xml:space="preserve">    n x tp</v>
          </cell>
        </row>
        <row r="291">
          <cell r="C291" t="str">
            <v>Koefisien Alat / m'</v>
          </cell>
          <cell r="D291" t="str">
            <v xml:space="preserve"> =  1  :  Q1 x Vp</v>
          </cell>
          <cell r="G291" t="str">
            <v>(E25)</v>
          </cell>
          <cell r="H291">
            <v>0.26314834337349391</v>
          </cell>
          <cell r="I291" t="str">
            <v>jam</v>
          </cell>
          <cell r="Q291" t="str">
            <v xml:space="preserve">JUMLAH HARGA PERALATAN   </v>
          </cell>
          <cell r="U291">
            <v>14592.176851853937</v>
          </cell>
        </row>
        <row r="293">
          <cell r="A293" t="str">
            <v>2.b.</v>
          </cell>
          <cell r="C293" t="str">
            <v>DUMP TRUCK</v>
          </cell>
          <cell r="G293" t="str">
            <v>(E08)</v>
          </cell>
          <cell r="L293" t="str">
            <v>D.</v>
          </cell>
          <cell r="N293" t="str">
            <v>JUMLAH HARGA TENAGA, BAHAN DAN PERALATAN  ( A + B + C )</v>
          </cell>
          <cell r="U293">
            <v>198832.08494855501</v>
          </cell>
        </row>
        <row r="294">
          <cell r="C294" t="str">
            <v>Kapasitas bak sekali muat</v>
          </cell>
          <cell r="G294" t="str">
            <v>V</v>
          </cell>
          <cell r="H294">
            <v>15</v>
          </cell>
          <cell r="I294" t="str">
            <v>Buah/M'</v>
          </cell>
          <cell r="L294" t="str">
            <v>E.</v>
          </cell>
          <cell r="N294" t="str">
            <v>OVERHEAD &amp; PROFIT</v>
          </cell>
          <cell r="P294">
            <v>10</v>
          </cell>
          <cell r="Q294" t="str">
            <v>%  x  D</v>
          </cell>
          <cell r="U294">
            <v>19883.208494855502</v>
          </cell>
        </row>
        <row r="295">
          <cell r="C295" t="str">
            <v>Faktor efisiensi alat</v>
          </cell>
          <cell r="G295" t="str">
            <v>Fa</v>
          </cell>
          <cell r="H295">
            <v>0.83</v>
          </cell>
          <cell r="L295" t="str">
            <v>F.</v>
          </cell>
          <cell r="N295" t="str">
            <v>HARGA SATUAN PEKERJAAN  ( D + E )</v>
          </cell>
          <cell r="U295">
            <v>218715.29344341051</v>
          </cell>
        </row>
        <row r="296">
          <cell r="C296" t="str">
            <v>Kecepatanrata-rata bermuatan</v>
          </cell>
          <cell r="G296" t="str">
            <v>v1</v>
          </cell>
          <cell r="H296">
            <v>20</v>
          </cell>
          <cell r="I296" t="str">
            <v>Km/Jam</v>
          </cell>
          <cell r="L296" t="str">
            <v>Note: 1</v>
          </cell>
          <cell r="N296" t="str">
            <v>SATUAN dapat berdasarkan atas jam operasi untuk Tenaga Kerja dan Peralatan, volume dan/atau ukuran</v>
          </cell>
        </row>
        <row r="297">
          <cell r="C297" t="str">
            <v>Kecepatan rata-rata kosong</v>
          </cell>
          <cell r="G297" t="str">
            <v>v2</v>
          </cell>
          <cell r="H297">
            <v>30</v>
          </cell>
          <cell r="I297" t="str">
            <v>Km/Jam</v>
          </cell>
          <cell r="N297" t="str">
            <v>berat untuk bahan-bahan.</v>
          </cell>
        </row>
        <row r="298">
          <cell r="C298" t="str">
            <v>Waktu siklus    :</v>
          </cell>
          <cell r="G298" t="str">
            <v>Ts1</v>
          </cell>
          <cell r="L298">
            <v>2</v>
          </cell>
          <cell r="N298" t="str">
            <v>Kuantitas satuan adalah kuantitas setiap komponen untuk menyelesaikan satu satuan pekerjaan dari nomor</v>
          </cell>
        </row>
        <row r="299">
          <cell r="C299" t="str">
            <v>- Waktu  tempuh in  si  = (L : v1 ) x 60</v>
          </cell>
          <cell r="G299" t="str">
            <v>T1</v>
          </cell>
          <cell r="H299">
            <v>26.174999999999997</v>
          </cell>
          <cell r="I299" t="str">
            <v>menit</v>
          </cell>
          <cell r="N299" t="str">
            <v>mata pembayaran.</v>
          </cell>
        </row>
        <row r="300">
          <cell r="C300" t="str">
            <v>-  Waktutempuh kosong  = (L : v2)  x  60</v>
          </cell>
          <cell r="G300" t="str">
            <v>T2</v>
          </cell>
          <cell r="H300">
            <v>17.45</v>
          </cell>
          <cell r="I300" t="str">
            <v>menit</v>
          </cell>
          <cell r="L300">
            <v>3</v>
          </cell>
          <cell r="N300" t="str">
            <v>Biaya satuan untuk peralatan sudah termasuk bahan bakar, bahan habis dipakai dan operator.</v>
          </cell>
        </row>
        <row r="301">
          <cell r="C301" t="str">
            <v>-  Muat, bongkar dan lain-lain</v>
          </cell>
          <cell r="G301" t="str">
            <v>T3</v>
          </cell>
          <cell r="H301">
            <v>1</v>
          </cell>
          <cell r="I301" t="str">
            <v>menit</v>
          </cell>
          <cell r="L301">
            <v>4</v>
          </cell>
          <cell r="N301" t="str">
            <v>Biaya satuan sudah termasuk pengeluaran untuk seluruh pajak yang berkaitan (tetapi tidak termasuk PPN</v>
          </cell>
        </row>
        <row r="302">
          <cell r="G302" t="str">
            <v>Ts1</v>
          </cell>
          <cell r="H302">
            <v>44.625</v>
          </cell>
          <cell r="I302" t="str">
            <v>menit</v>
          </cell>
          <cell r="N302" t="str">
            <v>yang dibayar dari kontrak) dan biaya-biaya lainnya.</v>
          </cell>
        </row>
        <row r="303">
          <cell r="J303" t="str">
            <v>Berlanjut ke halaman berikut</v>
          </cell>
        </row>
        <row r="304">
          <cell r="A304" t="str">
            <v>ITEM PEMBAYARAN NO.</v>
          </cell>
          <cell r="D304" t="str">
            <v>:  2.3 (1)</v>
          </cell>
          <cell r="J304" t="str">
            <v xml:space="preserve">Analisa EI-231 </v>
          </cell>
        </row>
        <row r="305">
          <cell r="A305" t="str">
            <v>JENIS PEKERJAAN</v>
          </cell>
          <cell r="D305" t="str">
            <v>:  Gorong2 Pipa Beton Bertulang Diameter &lt; 500 mm</v>
          </cell>
        </row>
        <row r="306">
          <cell r="A306" t="str">
            <v>SATUAN PEMBAYARAN</v>
          </cell>
          <cell r="D306" t="str">
            <v>:  M1</v>
          </cell>
          <cell r="J306" t="str">
            <v xml:space="preserve">         URAIAN ANALISA HARGA SATUAN</v>
          </cell>
        </row>
        <row r="307">
          <cell r="J307" t="str">
            <v>Lanjutan</v>
          </cell>
        </row>
        <row r="309">
          <cell r="A309" t="str">
            <v>No.</v>
          </cell>
          <cell r="C309" t="str">
            <v>U R A I A N</v>
          </cell>
          <cell r="G309" t="str">
            <v>KODE</v>
          </cell>
          <cell r="H309" t="str">
            <v>KOEF.</v>
          </cell>
          <cell r="I309" t="str">
            <v>SATUAN</v>
          </cell>
          <cell r="J309" t="str">
            <v>KETERANGAN</v>
          </cell>
        </row>
        <row r="312">
          <cell r="C312" t="str">
            <v>Kapasitas Produksi / Jam   =</v>
          </cell>
          <cell r="E312" t="str">
            <v>V x Fa x 60</v>
          </cell>
          <cell r="G312" t="str">
            <v>Q2</v>
          </cell>
          <cell r="H312">
            <v>16.739495798319329</v>
          </cell>
          <cell r="I312" t="str">
            <v xml:space="preserve">M' / Jam </v>
          </cell>
        </row>
        <row r="313">
          <cell r="E313" t="str">
            <v>Ts1</v>
          </cell>
        </row>
        <row r="315">
          <cell r="C315" t="str">
            <v>Koefisien Alat / m'</v>
          </cell>
          <cell r="D315" t="str">
            <v xml:space="preserve"> =  1  :  Q2</v>
          </cell>
          <cell r="G315" t="str">
            <v>(E08)</v>
          </cell>
          <cell r="H315">
            <v>5.9738955823293166E-2</v>
          </cell>
          <cell r="I315" t="str">
            <v>jam</v>
          </cell>
        </row>
        <row r="318">
          <cell r="A318" t="str">
            <v>2.c.</v>
          </cell>
          <cell r="C318" t="str">
            <v>ALAT  BANTU</v>
          </cell>
        </row>
        <row r="319">
          <cell r="C319" t="str">
            <v>Diperlukan alat-alat bantu kecil</v>
          </cell>
          <cell r="J319" t="str">
            <v>Lump Sump</v>
          </cell>
        </row>
        <row r="320">
          <cell r="C320" t="str">
            <v>- Sekop    =         3   buah</v>
          </cell>
        </row>
        <row r="321">
          <cell r="C321" t="str">
            <v>- Pacul     =         3   buah</v>
          </cell>
        </row>
        <row r="322">
          <cell r="C322" t="str">
            <v>- Alat-alat kecil lain</v>
          </cell>
        </row>
        <row r="324">
          <cell r="A324" t="str">
            <v xml:space="preserve">   3.</v>
          </cell>
          <cell r="C324" t="str">
            <v>TENAGA</v>
          </cell>
        </row>
        <row r="325">
          <cell r="C325" t="str">
            <v>Produksi Gorong-gorong / hari</v>
          </cell>
          <cell r="G325" t="str">
            <v>Qt</v>
          </cell>
          <cell r="H325">
            <v>15</v>
          </cell>
          <cell r="I325" t="str">
            <v>M'</v>
          </cell>
        </row>
        <row r="326">
          <cell r="C326" t="str">
            <v>Kebutuhan tenaga :</v>
          </cell>
        </row>
        <row r="327">
          <cell r="D327" t="str">
            <v>- Pekerja</v>
          </cell>
          <cell r="G327" t="str">
            <v>P</v>
          </cell>
          <cell r="H327">
            <v>5</v>
          </cell>
          <cell r="I327" t="str">
            <v>orang</v>
          </cell>
        </row>
        <row r="328">
          <cell r="D328" t="str">
            <v>- Tukang</v>
          </cell>
          <cell r="G328" t="str">
            <v>T</v>
          </cell>
          <cell r="H328">
            <v>2</v>
          </cell>
          <cell r="I328" t="str">
            <v>orang</v>
          </cell>
        </row>
        <row r="329">
          <cell r="D329" t="str">
            <v>- Mandor</v>
          </cell>
          <cell r="G329" t="str">
            <v>M</v>
          </cell>
          <cell r="H329">
            <v>1</v>
          </cell>
          <cell r="I329" t="str">
            <v>orang</v>
          </cell>
        </row>
        <row r="331">
          <cell r="C331" t="str">
            <v>Koefisien tenaga / M1   :</v>
          </cell>
        </row>
        <row r="332">
          <cell r="D332" t="str">
            <v>- Pekerja</v>
          </cell>
          <cell r="E332" t="str">
            <v>= (Tk x P) : Qt</v>
          </cell>
          <cell r="G332" t="str">
            <v>(L01)</v>
          </cell>
          <cell r="H332">
            <v>2.3333333333333335</v>
          </cell>
          <cell r="I332" t="str">
            <v>Jam</v>
          </cell>
        </row>
        <row r="333">
          <cell r="D333" t="str">
            <v>- Tukang</v>
          </cell>
          <cell r="E333" t="str">
            <v>= (Tk x T) : Qt</v>
          </cell>
          <cell r="G333" t="str">
            <v>(L02)</v>
          </cell>
          <cell r="H333">
            <v>0.93333333333333335</v>
          </cell>
          <cell r="I333" t="str">
            <v>Jam</v>
          </cell>
        </row>
        <row r="334">
          <cell r="D334" t="str">
            <v>- Mandor</v>
          </cell>
          <cell r="E334" t="str">
            <v>= (Tk x M) : Qt</v>
          </cell>
          <cell r="G334" t="str">
            <v>(L03)</v>
          </cell>
          <cell r="H334">
            <v>0.46666666666666667</v>
          </cell>
          <cell r="I334" t="str">
            <v>Jam</v>
          </cell>
        </row>
        <row r="336">
          <cell r="A336" t="str">
            <v>4.</v>
          </cell>
          <cell r="C336" t="str">
            <v>HARGA DASAR SATUAN UPAH, BAHAN DAN ALAT</v>
          </cell>
        </row>
        <row r="337">
          <cell r="C337" t="str">
            <v>Lihat lampiran.</v>
          </cell>
        </row>
        <row r="340">
          <cell r="A340" t="str">
            <v>5.</v>
          </cell>
          <cell r="C340" t="str">
            <v>ANALISA HARGA SATUAN PEKERJAAN</v>
          </cell>
        </row>
        <row r="341">
          <cell r="C341" t="str">
            <v>Lihat perhitungan dalam FORMULIR STANDAR UNTUK</v>
          </cell>
        </row>
        <row r="342">
          <cell r="C342" t="str">
            <v>PEREKEMAN ANALISA MASING-MASING HARGA</v>
          </cell>
        </row>
        <row r="343">
          <cell r="C343" t="str">
            <v>SATUAN.</v>
          </cell>
        </row>
        <row r="344">
          <cell r="C344" t="str">
            <v>Didapat Harga Satuan Pekerjaan :</v>
          </cell>
        </row>
        <row r="346">
          <cell r="C346" t="str">
            <v xml:space="preserve">Rp.  </v>
          </cell>
          <cell r="D346">
            <v>218715.29344341051</v>
          </cell>
          <cell r="E346" t="str">
            <v xml:space="preserve"> / M'</v>
          </cell>
        </row>
        <row r="349">
          <cell r="A349" t="str">
            <v>6.</v>
          </cell>
          <cell r="C349" t="str">
            <v>WAKTU PELAKSANAAN YANG DIPERLUKAN</v>
          </cell>
        </row>
        <row r="350">
          <cell r="C350" t="str">
            <v>Masa Pelaksanaan :</v>
          </cell>
          <cell r="D350" t="str">
            <v>. . . . . . . . . . . .</v>
          </cell>
          <cell r="E350" t="str">
            <v>bulan</v>
          </cell>
        </row>
        <row r="352">
          <cell r="A352" t="str">
            <v>7.</v>
          </cell>
          <cell r="C352" t="str">
            <v>VOLUME PEKERJAAN YANG DIPERLUKAN</v>
          </cell>
        </row>
        <row r="353">
          <cell r="C353" t="str">
            <v>Volume pekerjaan  :</v>
          </cell>
          <cell r="D353">
            <v>1</v>
          </cell>
          <cell r="E353" t="str">
            <v>M'</v>
          </cell>
        </row>
        <row r="363">
          <cell r="A363" t="str">
            <v>ITEM PEMBAYARAN NO.</v>
          </cell>
          <cell r="D363" t="str">
            <v>:  2.3 (2)</v>
          </cell>
          <cell r="J363" t="str">
            <v xml:space="preserve">Analisa EI-232 </v>
          </cell>
        </row>
        <row r="364">
          <cell r="A364" t="str">
            <v>JENIS PEKERJAAN</v>
          </cell>
          <cell r="D364" t="str">
            <v>:  Gorong2 Pipa Beton Bertulang 500 mm &lt; diameter dalam 700 mm</v>
          </cell>
          <cell r="L364" t="str">
            <v>FORMULIR STANDAR UNTUK</v>
          </cell>
        </row>
        <row r="365">
          <cell r="A365" t="str">
            <v>SATUAN PEMBAYARAN</v>
          </cell>
          <cell r="D365" t="str">
            <v>:  M1</v>
          </cell>
          <cell r="J365" t="str">
            <v xml:space="preserve">         URAIAN ANALISA HARGA SATUAN</v>
          </cell>
          <cell r="L365" t="str">
            <v>PEREKAMAN ANALISA MASING-MASING HARGA SATUAN</v>
          </cell>
        </row>
        <row r="366">
          <cell r="L366" t="str">
            <v/>
          </cell>
        </row>
        <row r="368">
          <cell r="A368" t="str">
            <v>No.</v>
          </cell>
          <cell r="C368" t="str">
            <v>U R A I A N</v>
          </cell>
          <cell r="G368" t="str">
            <v>KODE</v>
          </cell>
          <cell r="H368" t="str">
            <v>KOEF.</v>
          </cell>
          <cell r="I368" t="str">
            <v>SATUAN</v>
          </cell>
          <cell r="J368" t="str">
            <v>KETERANGAN</v>
          </cell>
        </row>
        <row r="369">
          <cell r="L369" t="str">
            <v>PROYEK</v>
          </cell>
          <cell r="O369" t="str">
            <v>:</v>
          </cell>
        </row>
        <row r="370">
          <cell r="L370" t="str">
            <v>No. PAKET KONTRAK</v>
          </cell>
          <cell r="O370" t="str">
            <v>:</v>
          </cell>
        </row>
        <row r="371">
          <cell r="A371" t="str">
            <v>I.</v>
          </cell>
          <cell r="C371" t="str">
            <v>ASUMSI</v>
          </cell>
          <cell r="L371" t="str">
            <v>NAMA PAKET</v>
          </cell>
          <cell r="O371" t="str">
            <v>:</v>
          </cell>
        </row>
        <row r="372">
          <cell r="A372">
            <v>1</v>
          </cell>
          <cell r="C372" t="str">
            <v>Pekerjaan dilakukan secara mekanik/manual</v>
          </cell>
          <cell r="L372" t="str">
            <v>PROP / KAB / KODYA</v>
          </cell>
          <cell r="O372" t="str">
            <v>:</v>
          </cell>
        </row>
        <row r="373">
          <cell r="A373">
            <v>2</v>
          </cell>
          <cell r="C373" t="str">
            <v>Lokasi pekerjaan : sepanjang jalan</v>
          </cell>
          <cell r="L373" t="str">
            <v>ITEM PEMBAYARAN NO.</v>
          </cell>
          <cell r="O373" t="str">
            <v>:  2.3 (2)</v>
          </cell>
          <cell r="R373" t="str">
            <v>PERKIRAAN VOL. PEK.</v>
          </cell>
          <cell r="T373" t="str">
            <v>:</v>
          </cell>
          <cell r="U373">
            <v>1</v>
          </cell>
        </row>
        <row r="374">
          <cell r="A374">
            <v>3</v>
          </cell>
          <cell r="C374" t="str">
            <v>Diameter bagian dalam gorong-gorong</v>
          </cell>
          <cell r="G374" t="str">
            <v>d</v>
          </cell>
          <cell r="H374">
            <v>0.6</v>
          </cell>
          <cell r="I374" t="str">
            <v>m</v>
          </cell>
          <cell r="L374" t="str">
            <v>JENIS PEKERJAAN</v>
          </cell>
          <cell r="O374" t="str">
            <v>:  Gorong2 Pipa Beton Bertulang 500 mm &lt; diameter dalam 700 mm</v>
          </cell>
          <cell r="R374" t="str">
            <v>TOTAL HARGA (Rp.)</v>
          </cell>
          <cell r="T374" t="str">
            <v>:</v>
          </cell>
          <cell r="U374">
            <v>282846.80804673955</v>
          </cell>
        </row>
        <row r="375">
          <cell r="A375">
            <v>4</v>
          </cell>
          <cell r="C375" t="str">
            <v>Jarak rata-rata Base Camp ke lokasi pekerjaan</v>
          </cell>
          <cell r="G375" t="str">
            <v>L</v>
          </cell>
          <cell r="H375">
            <v>8.7249999999999996</v>
          </cell>
          <cell r="I375" t="str">
            <v>Km</v>
          </cell>
          <cell r="L375" t="str">
            <v>SATUAN PEMBAYARAN</v>
          </cell>
          <cell r="O375" t="str">
            <v>:  M1</v>
          </cell>
          <cell r="Q375">
            <v>0</v>
          </cell>
          <cell r="R375" t="str">
            <v>% THD. BIAYA PROYEK</v>
          </cell>
          <cell r="T375" t="str">
            <v>:</v>
          </cell>
          <cell r="U375" t="e">
            <v>#DIV/0!</v>
          </cell>
        </row>
        <row r="376">
          <cell r="A376">
            <v>5</v>
          </cell>
          <cell r="C376" t="str">
            <v>Jam kerja efektif per-hari</v>
          </cell>
          <cell r="G376" t="str">
            <v>Tk</v>
          </cell>
          <cell r="H376">
            <v>7</v>
          </cell>
          <cell r="I376" t="str">
            <v>jam</v>
          </cell>
        </row>
        <row r="377">
          <cell r="A377">
            <v>6</v>
          </cell>
          <cell r="C377" t="str">
            <v>Tebal gorong-gorong</v>
          </cell>
          <cell r="G377" t="str">
            <v>tg</v>
          </cell>
          <cell r="H377">
            <v>6.5</v>
          </cell>
          <cell r="I377" t="str">
            <v>Cm</v>
          </cell>
        </row>
        <row r="378">
          <cell r="Q378" t="str">
            <v>PERKIRAAN</v>
          </cell>
          <cell r="R378" t="str">
            <v>HARGA</v>
          </cell>
          <cell r="S378" t="str">
            <v>JUMLAH</v>
          </cell>
        </row>
        <row r="379">
          <cell r="A379" t="str">
            <v>II.</v>
          </cell>
          <cell r="C379" t="str">
            <v>URUTAN KERJA</v>
          </cell>
          <cell r="L379" t="str">
            <v>NO.</v>
          </cell>
          <cell r="N379" t="str">
            <v>KOMPONEN</v>
          </cell>
          <cell r="P379" t="str">
            <v>SATUAN</v>
          </cell>
          <cell r="Q379" t="str">
            <v>KUANTITAS</v>
          </cell>
          <cell r="R379" t="str">
            <v>SATUAN</v>
          </cell>
          <cell r="S379" t="str">
            <v>HARGA</v>
          </cell>
        </row>
        <row r="380">
          <cell r="A380">
            <v>1</v>
          </cell>
          <cell r="C380" t="str">
            <v>Gorong-gorong dicetak di Base Camp</v>
          </cell>
          <cell r="R380" t="str">
            <v>(Rp.)</v>
          </cell>
          <cell r="S380" t="str">
            <v>(Rp.)</v>
          </cell>
        </row>
        <row r="381">
          <cell r="A381">
            <v>2</v>
          </cell>
          <cell r="C381" t="str">
            <v>Dump Truck mengangkut gorong-gorong jadi</v>
          </cell>
        </row>
        <row r="382">
          <cell r="C382" t="str">
            <v>ke lapangan</v>
          </cell>
        </row>
        <row r="383">
          <cell r="A383">
            <v>3</v>
          </cell>
          <cell r="C383" t="str">
            <v>Dasar gorong-gorong digali sesuai kebutuhan dan ma-</v>
          </cell>
          <cell r="L383" t="str">
            <v>A.</v>
          </cell>
          <cell r="N383" t="str">
            <v>TENAGA</v>
          </cell>
        </row>
        <row r="384">
          <cell r="C384" t="str">
            <v>terial backfill dipadatkan dengan Tamper</v>
          </cell>
        </row>
        <row r="385">
          <cell r="A385">
            <v>4</v>
          </cell>
          <cell r="C385" t="str">
            <v>Tebal lapis porus pada dasar gorong-gorong pipa</v>
          </cell>
          <cell r="G385" t="str">
            <v>tp</v>
          </cell>
          <cell r="H385">
            <v>0.1</v>
          </cell>
          <cell r="I385" t="str">
            <v>M</v>
          </cell>
          <cell r="J385" t="str">
            <v xml:space="preserve"> Sand bedding</v>
          </cell>
          <cell r="L385" t="str">
            <v>1.</v>
          </cell>
          <cell r="N385" t="str">
            <v>Pekerja</v>
          </cell>
          <cell r="O385" t="str">
            <v>(L01)</v>
          </cell>
          <cell r="P385" t="str">
            <v>jam</v>
          </cell>
          <cell r="Q385">
            <v>4.9000000000000004</v>
          </cell>
          <cell r="R385">
            <v>2857.14</v>
          </cell>
          <cell r="U385">
            <v>13999.986000000001</v>
          </cell>
        </row>
        <row r="386">
          <cell r="A386">
            <v>5</v>
          </cell>
          <cell r="C386" t="str">
            <v>Material pilihan untuk penimbunan kembali (padat)</v>
          </cell>
          <cell r="L386" t="str">
            <v>2.</v>
          </cell>
          <cell r="N386" t="str">
            <v>Tukang</v>
          </cell>
          <cell r="O386" t="str">
            <v>(L02)</v>
          </cell>
          <cell r="P386" t="str">
            <v>jam</v>
          </cell>
          <cell r="Q386">
            <v>1.4</v>
          </cell>
          <cell r="R386">
            <v>4285.71</v>
          </cell>
          <cell r="U386">
            <v>5999.9939999999997</v>
          </cell>
        </row>
        <row r="387">
          <cell r="A387">
            <v>6</v>
          </cell>
          <cell r="C387" t="str">
            <v>Sekelompok pekerja akan melaksanakan pekerjaan</v>
          </cell>
          <cell r="L387" t="str">
            <v>3.</v>
          </cell>
          <cell r="N387" t="str">
            <v>Mandor</v>
          </cell>
          <cell r="O387" t="str">
            <v>(L03)</v>
          </cell>
          <cell r="P387" t="str">
            <v>jam</v>
          </cell>
          <cell r="Q387">
            <v>0.7</v>
          </cell>
          <cell r="R387">
            <v>3214.29</v>
          </cell>
          <cell r="U387">
            <v>2250.0029999999997</v>
          </cell>
        </row>
        <row r="388">
          <cell r="C388" t="str">
            <v>dengan cara manual dengan menggunakan alat bantu</v>
          </cell>
        </row>
        <row r="389">
          <cell r="Q389" t="str">
            <v xml:space="preserve">JUMLAH HARGA TENAGA   </v>
          </cell>
          <cell r="U389">
            <v>22249.983</v>
          </cell>
        </row>
        <row r="391">
          <cell r="A391" t="str">
            <v>III.</v>
          </cell>
          <cell r="C391" t="str">
            <v>PEMAKAIAN BAHAN, ALAT DAN TENAGA</v>
          </cell>
          <cell r="L391" t="str">
            <v>B.</v>
          </cell>
          <cell r="N391" t="str">
            <v>BAHAN</v>
          </cell>
        </row>
        <row r="392">
          <cell r="A392" t="str">
            <v xml:space="preserve">   1.</v>
          </cell>
          <cell r="C392" t="str">
            <v>BAHAN</v>
          </cell>
        </row>
        <row r="393">
          <cell r="C393" t="str">
            <v>Untuk mendapatkan 1 M' gorong-gorong diperlukan</v>
          </cell>
          <cell r="L393" t="str">
            <v>1.</v>
          </cell>
          <cell r="N393" t="str">
            <v>Beton K-300</v>
          </cell>
          <cell r="O393" t="str">
            <v>(EI-714)</v>
          </cell>
          <cell r="P393" t="str">
            <v>M3</v>
          </cell>
          <cell r="Q393">
            <v>0.13579534245141872</v>
          </cell>
          <cell r="R393">
            <v>652902.54982502444</v>
          </cell>
          <cell r="U393">
            <v>88661.125340893675</v>
          </cell>
        </row>
        <row r="394">
          <cell r="C394" t="str">
            <v>- Beton K-300 = (22/7*((2*tg/100+d)/2)^2)-(22/7*(d/2)^2))*1</v>
          </cell>
          <cell r="G394" t="str">
            <v>(EI-714)</v>
          </cell>
          <cell r="H394">
            <v>0.13579534245141872</v>
          </cell>
          <cell r="I394" t="str">
            <v>M3</v>
          </cell>
          <cell r="L394" t="str">
            <v>2.</v>
          </cell>
          <cell r="N394" t="str">
            <v>Baja Tulangan</v>
          </cell>
          <cell r="O394" t="str">
            <v>(M39)</v>
          </cell>
          <cell r="P394" t="str">
            <v>Kg</v>
          </cell>
          <cell r="Q394">
            <v>14.937487669656059</v>
          </cell>
          <cell r="R394">
            <v>4000</v>
          </cell>
          <cell r="U394">
            <v>59749.950678624235</v>
          </cell>
        </row>
        <row r="395">
          <cell r="C395" t="str">
            <v>- Baja Tulangan (asumsi 100kg/m3)</v>
          </cell>
          <cell r="G395" t="str">
            <v>(M39)</v>
          </cell>
          <cell r="H395">
            <v>14.937487669656059</v>
          </cell>
          <cell r="I395" t="str">
            <v>Kg</v>
          </cell>
          <cell r="L395" t="str">
            <v>3.</v>
          </cell>
          <cell r="N395" t="str">
            <v>Urugan Porus</v>
          </cell>
          <cell r="O395" t="str">
            <v>(EI-241)</v>
          </cell>
          <cell r="P395" t="str">
            <v>M3</v>
          </cell>
          <cell r="Q395">
            <v>0.13965000000000002</v>
          </cell>
          <cell r="R395">
            <v>186901.40625406182</v>
          </cell>
          <cell r="U395">
            <v>26100.781383379737</v>
          </cell>
        </row>
        <row r="396">
          <cell r="C396" t="str">
            <v>- Timbunan Porus      = {(tp*(0.3+2*tg/100+d+0.3)*1)*1.05}</v>
          </cell>
          <cell r="G396" t="str">
            <v>(EI-241)</v>
          </cell>
          <cell r="H396">
            <v>0.13965000000000002</v>
          </cell>
          <cell r="I396" t="str">
            <v>M3</v>
          </cell>
          <cell r="L396" t="str">
            <v>4.</v>
          </cell>
          <cell r="N396" t="str">
            <v>Mat. Pilihan</v>
          </cell>
          <cell r="O396" t="str">
            <v>(M09)</v>
          </cell>
          <cell r="P396" t="str">
            <v>M3</v>
          </cell>
          <cell r="Q396">
            <v>0.99875250000000027</v>
          </cell>
          <cell r="R396">
            <v>25000</v>
          </cell>
          <cell r="U396">
            <v>24968.812500000007</v>
          </cell>
        </row>
        <row r="397">
          <cell r="C397" t="str">
            <v>- Material Pilihan</v>
          </cell>
          <cell r="D397" t="str">
            <v>= ((2*tg/100+d+0.3)*(0.3+2*tg/100+d+0.3)</v>
          </cell>
          <cell r="G397" t="str">
            <v>(M09)</v>
          </cell>
          <cell r="H397">
            <v>0.99875250000000027</v>
          </cell>
          <cell r="I397" t="str">
            <v>M3</v>
          </cell>
          <cell r="J397" t="str">
            <v xml:space="preserve"> = Vp</v>
          </cell>
        </row>
        <row r="398">
          <cell r="D398" t="str">
            <v xml:space="preserve">   -(22/7*(0.5*(2*tg/100+d))^2))*1*1.05</v>
          </cell>
        </row>
        <row r="399">
          <cell r="A399" t="str">
            <v xml:space="preserve">   2.</v>
          </cell>
          <cell r="C399" t="str">
            <v>ALAT</v>
          </cell>
          <cell r="Q399" t="str">
            <v xml:space="preserve">JUMLAH HARGA BAHAN   </v>
          </cell>
          <cell r="U399">
            <v>199480.66990289764</v>
          </cell>
        </row>
        <row r="400">
          <cell r="A400" t="str">
            <v>2.a.</v>
          </cell>
          <cell r="C400" t="str">
            <v>TAMPER</v>
          </cell>
          <cell r="G400" t="str">
            <v>(E25)</v>
          </cell>
        </row>
        <row r="401">
          <cell r="C401" t="str">
            <v>Kecepatan</v>
          </cell>
          <cell r="G401" t="str">
            <v>v</v>
          </cell>
          <cell r="H401">
            <v>0.5</v>
          </cell>
          <cell r="I401" t="str">
            <v>Km / Jam</v>
          </cell>
          <cell r="L401" t="str">
            <v>C.</v>
          </cell>
          <cell r="N401" t="str">
            <v>PERALATAN</v>
          </cell>
        </row>
        <row r="402">
          <cell r="C402" t="str">
            <v>Efisiensi alat</v>
          </cell>
          <cell r="G402" t="str">
            <v>Fa</v>
          </cell>
          <cell r="H402">
            <v>0.83</v>
          </cell>
          <cell r="I402" t="str">
            <v>-</v>
          </cell>
        </row>
        <row r="403">
          <cell r="C403" t="str">
            <v>Lebar pemadatan</v>
          </cell>
          <cell r="G403" t="str">
            <v>Lb</v>
          </cell>
          <cell r="H403">
            <v>0.4</v>
          </cell>
          <cell r="I403" t="str">
            <v>M</v>
          </cell>
          <cell r="L403" t="str">
            <v>1.</v>
          </cell>
          <cell r="N403" t="str">
            <v>Tamper</v>
          </cell>
          <cell r="O403" t="str">
            <v>(E25)</v>
          </cell>
          <cell r="P403" t="str">
            <v>Jam</v>
          </cell>
          <cell r="Q403">
            <v>0.30082906626506029</v>
          </cell>
          <cell r="R403">
            <v>18672.16854694486</v>
          </cell>
          <cell r="U403">
            <v>5617.1310291212494</v>
          </cell>
        </row>
        <row r="404">
          <cell r="C404" t="str">
            <v>Banyak lintasan</v>
          </cell>
          <cell r="G404" t="str">
            <v>n</v>
          </cell>
          <cell r="H404">
            <v>10</v>
          </cell>
          <cell r="I404" t="str">
            <v>lintasan</v>
          </cell>
          <cell r="L404" t="str">
            <v>2.</v>
          </cell>
          <cell r="N404" t="str">
            <v>Dump Truck</v>
          </cell>
          <cell r="O404" t="str">
            <v>(E08)</v>
          </cell>
          <cell r="P404" t="str">
            <v>Jam</v>
          </cell>
          <cell r="Q404">
            <v>0.18800200803212852</v>
          </cell>
          <cell r="R404">
            <v>153645.58193291764</v>
          </cell>
          <cell r="U404">
            <v>28885.677928653444</v>
          </cell>
        </row>
        <row r="405">
          <cell r="C405" t="str">
            <v>Tebal lapis hamparan</v>
          </cell>
          <cell r="G405" t="str">
            <v>tp</v>
          </cell>
          <cell r="H405">
            <v>0.2</v>
          </cell>
          <cell r="I405" t="str">
            <v>M</v>
          </cell>
          <cell r="L405" t="str">
            <v>3.</v>
          </cell>
          <cell r="N405" t="str">
            <v>Alat  Bantu</v>
          </cell>
          <cell r="P405" t="str">
            <v>Ls</v>
          </cell>
          <cell r="Q405">
            <v>1</v>
          </cell>
          <cell r="R405">
            <v>900</v>
          </cell>
          <cell r="U405">
            <v>900</v>
          </cell>
        </row>
        <row r="408">
          <cell r="C408" t="str">
            <v>Kap. Prod. / Jam   =</v>
          </cell>
          <cell r="D408" t="str">
            <v>v x 1000 x Fa x Lb x 60</v>
          </cell>
          <cell r="G408" t="str">
            <v>Q1</v>
          </cell>
          <cell r="H408">
            <v>3.3200000000000003</v>
          </cell>
          <cell r="I408" t="str">
            <v xml:space="preserve">M3 / Jam </v>
          </cell>
        </row>
        <row r="409">
          <cell r="D409" t="str">
            <v xml:space="preserve">    n x tp</v>
          </cell>
        </row>
        <row r="411">
          <cell r="C411" t="str">
            <v>Koefisien Alat / m'</v>
          </cell>
          <cell r="D411" t="str">
            <v xml:space="preserve"> =  1  :  Q1 x Vp</v>
          </cell>
          <cell r="G411" t="str">
            <v>(E25)</v>
          </cell>
          <cell r="H411">
            <v>0.30082906626506029</v>
          </cell>
          <cell r="I411" t="str">
            <v>jam</v>
          </cell>
          <cell r="Q411" t="str">
            <v xml:space="preserve">JUMLAH HARGA PERALATAN   </v>
          </cell>
          <cell r="U411">
            <v>35402.808957774694</v>
          </cell>
        </row>
        <row r="413">
          <cell r="A413" t="str">
            <v>2.b.</v>
          </cell>
          <cell r="C413" t="str">
            <v>DUMP TRUCK</v>
          </cell>
          <cell r="G413" t="str">
            <v>(E08)</v>
          </cell>
          <cell r="L413" t="str">
            <v>D.</v>
          </cell>
          <cell r="N413" t="str">
            <v>JUMLAH HARGA TENAGA, BAHAN DAN PERALATAN  ( A + B + C )</v>
          </cell>
          <cell r="U413">
            <v>257133.46186067234</v>
          </cell>
        </row>
        <row r="414">
          <cell r="C414" t="str">
            <v>Kapasitas bak sekali muat</v>
          </cell>
          <cell r="G414" t="str">
            <v>V</v>
          </cell>
          <cell r="H414">
            <v>10</v>
          </cell>
          <cell r="I414" t="str">
            <v>Buah/M'</v>
          </cell>
          <cell r="L414" t="str">
            <v>E.</v>
          </cell>
          <cell r="N414" t="str">
            <v>OVERHEAD &amp; PROFIT</v>
          </cell>
          <cell r="P414">
            <v>10</v>
          </cell>
          <cell r="Q414" t="str">
            <v>%  x  D</v>
          </cell>
          <cell r="U414">
            <v>25713.346186067236</v>
          </cell>
        </row>
        <row r="415">
          <cell r="C415" t="str">
            <v>Faktor efisiensi alat</v>
          </cell>
          <cell r="G415" t="str">
            <v>Fa</v>
          </cell>
          <cell r="H415">
            <v>0.83</v>
          </cell>
          <cell r="L415" t="str">
            <v>F.</v>
          </cell>
          <cell r="N415" t="str">
            <v>HARGA SATUAN PEKERJAAN  ( D + E )</v>
          </cell>
          <cell r="U415">
            <v>282846.80804673955</v>
          </cell>
        </row>
        <row r="416">
          <cell r="C416" t="str">
            <v>Kecepatanrata-rata bermuatan</v>
          </cell>
          <cell r="G416" t="str">
            <v>v1</v>
          </cell>
          <cell r="H416">
            <v>20</v>
          </cell>
          <cell r="I416" t="str">
            <v>Km/Jam</v>
          </cell>
          <cell r="L416" t="str">
            <v>Note: 1</v>
          </cell>
          <cell r="N416" t="str">
            <v>SATUAN dapat berdasarkan atas jam operasi untuk Tenaga Kerja dan Peralatan, volume dan/atau ukuran</v>
          </cell>
        </row>
        <row r="417">
          <cell r="C417" t="str">
            <v>Kecepatan rata-rata kosong</v>
          </cell>
          <cell r="G417" t="str">
            <v>v2</v>
          </cell>
          <cell r="H417">
            <v>30</v>
          </cell>
          <cell r="I417" t="str">
            <v>Km/Jam</v>
          </cell>
          <cell r="N417" t="str">
            <v>berat untuk bahan-bahan.</v>
          </cell>
        </row>
        <row r="418">
          <cell r="C418" t="str">
            <v>Waktu siklus    :</v>
          </cell>
          <cell r="G418" t="str">
            <v>Ts</v>
          </cell>
          <cell r="L418">
            <v>2</v>
          </cell>
          <cell r="N418" t="str">
            <v>Kuantitas satuan adalah kuantitas setiap komponen untuk menyelesaikan satu satuan pekerjaan dari nomor</v>
          </cell>
        </row>
        <row r="419">
          <cell r="C419" t="str">
            <v>- Waktu  tempuh in  si  = (L : v1 ) x 60</v>
          </cell>
          <cell r="G419" t="str">
            <v>T1</v>
          </cell>
          <cell r="H419">
            <v>26.174999999999997</v>
          </cell>
          <cell r="I419" t="str">
            <v>menit</v>
          </cell>
          <cell r="N419" t="str">
            <v>mata pembayaran.</v>
          </cell>
        </row>
        <row r="420">
          <cell r="C420" t="str">
            <v>-  Waktutempuh kosong  = (L : v2)  x  60</v>
          </cell>
          <cell r="G420" t="str">
            <v>T2</v>
          </cell>
          <cell r="H420">
            <v>17.45</v>
          </cell>
          <cell r="I420" t="str">
            <v>menit</v>
          </cell>
          <cell r="L420">
            <v>3</v>
          </cell>
          <cell r="N420" t="str">
            <v>Biaya satuan untuk peralatan sudah termasuk bahan bakar, bahan habis dipakai dan operator.</v>
          </cell>
        </row>
        <row r="421">
          <cell r="C421" t="str">
            <v>-  Muat, bongkar dan lain-lain</v>
          </cell>
          <cell r="G421" t="str">
            <v>T3</v>
          </cell>
          <cell r="H421">
            <v>50</v>
          </cell>
          <cell r="I421" t="str">
            <v>menit</v>
          </cell>
          <cell r="L421">
            <v>4</v>
          </cell>
          <cell r="N421" t="str">
            <v>Biaya satuan sudah termasuk pengeluaran untuk seluruh pajak yang berkaitan (tetapi tidak termasuk PPN</v>
          </cell>
        </row>
        <row r="422">
          <cell r="G422" t="str">
            <v>Ts</v>
          </cell>
          <cell r="H422">
            <v>93.625</v>
          </cell>
          <cell r="I422" t="str">
            <v>menit</v>
          </cell>
          <cell r="N422" t="str">
            <v>yang dibayar dari kontrak) dan biaya-biaya lainnya.</v>
          </cell>
        </row>
        <row r="423">
          <cell r="J423" t="str">
            <v>Berlanjut ke halaman berikut</v>
          </cell>
        </row>
        <row r="424">
          <cell r="A424" t="str">
            <v>ITEM PEMBAYARAN NO.</v>
          </cell>
          <cell r="D424" t="str">
            <v>:  2.3 (2)</v>
          </cell>
          <cell r="J424" t="str">
            <v xml:space="preserve">Analisa EI-232 </v>
          </cell>
        </row>
        <row r="425">
          <cell r="A425" t="str">
            <v>JENIS PEKERJAAN</v>
          </cell>
          <cell r="D425" t="str">
            <v>:  Gorong2 Pipa Beton Bertulang 500 mm &lt; diameter dalam 700 mm</v>
          </cell>
        </row>
        <row r="426">
          <cell r="A426" t="str">
            <v>SATUAN PEMBAYARAN</v>
          </cell>
          <cell r="D426" t="str">
            <v>:  M1</v>
          </cell>
          <cell r="J426" t="str">
            <v xml:space="preserve">         URAIAN ANALISA HARGA SATUAN</v>
          </cell>
        </row>
        <row r="427">
          <cell r="J427" t="str">
            <v>Lanjutan</v>
          </cell>
        </row>
        <row r="429">
          <cell r="A429" t="str">
            <v>No.</v>
          </cell>
          <cell r="C429" t="str">
            <v>U R A I A N</v>
          </cell>
          <cell r="G429" t="str">
            <v>KODE</v>
          </cell>
          <cell r="H429" t="str">
            <v>KOEF.</v>
          </cell>
          <cell r="I429" t="str">
            <v>SATUAN</v>
          </cell>
          <cell r="J429" t="str">
            <v>KETERANGAN</v>
          </cell>
        </row>
        <row r="432">
          <cell r="C432" t="str">
            <v>Kapasitas Produksi / Jam   =</v>
          </cell>
          <cell r="E432" t="str">
            <v>V x Fa x 60</v>
          </cell>
          <cell r="G432" t="str">
            <v>Q2</v>
          </cell>
          <cell r="H432">
            <v>5.3190921228304404</v>
          </cell>
          <cell r="I432" t="str">
            <v xml:space="preserve">M' / Jam </v>
          </cell>
        </row>
        <row r="433">
          <cell r="E433" t="str">
            <v xml:space="preserve">    Ts</v>
          </cell>
        </row>
        <row r="435">
          <cell r="C435" t="str">
            <v>Koefisien Alat / m'</v>
          </cell>
          <cell r="D435" t="str">
            <v xml:space="preserve"> =  1  :  Q2</v>
          </cell>
          <cell r="G435" t="str">
            <v>(E08)</v>
          </cell>
          <cell r="H435">
            <v>0.18800200803212852</v>
          </cell>
          <cell r="I435" t="str">
            <v>jam</v>
          </cell>
        </row>
        <row r="438">
          <cell r="A438" t="str">
            <v>2.c.</v>
          </cell>
          <cell r="C438" t="str">
            <v>ALAT  BANTU</v>
          </cell>
        </row>
        <row r="439">
          <cell r="C439" t="str">
            <v>Diperlukan alat-alat bantu kecil</v>
          </cell>
          <cell r="J439" t="str">
            <v>Lump Sump</v>
          </cell>
        </row>
        <row r="440">
          <cell r="C440" t="str">
            <v>- Sekop    =         3   buah</v>
          </cell>
        </row>
        <row r="441">
          <cell r="C441" t="str">
            <v>- Pacul     =         3   buah</v>
          </cell>
        </row>
        <row r="442">
          <cell r="C442" t="str">
            <v>- Alat-alat kecil lain</v>
          </cell>
        </row>
        <row r="444">
          <cell r="A444" t="str">
            <v xml:space="preserve">   3.</v>
          </cell>
          <cell r="C444" t="str">
            <v>TENAGA</v>
          </cell>
        </row>
        <row r="445">
          <cell r="C445" t="str">
            <v>Produksi Gorong-gorong / hari</v>
          </cell>
          <cell r="G445" t="str">
            <v>Qt</v>
          </cell>
          <cell r="H445">
            <v>10</v>
          </cell>
          <cell r="I445" t="str">
            <v>M'</v>
          </cell>
        </row>
        <row r="446">
          <cell r="C446" t="str">
            <v>Kebutuhan tenaga :</v>
          </cell>
        </row>
        <row r="447">
          <cell r="D447" t="str">
            <v>- Pekerja</v>
          </cell>
          <cell r="G447" t="str">
            <v>P</v>
          </cell>
          <cell r="H447">
            <v>7</v>
          </cell>
          <cell r="I447" t="str">
            <v>orang</v>
          </cell>
        </row>
        <row r="448">
          <cell r="D448" t="str">
            <v>- Tukang</v>
          </cell>
          <cell r="G448" t="str">
            <v>T</v>
          </cell>
          <cell r="H448">
            <v>2</v>
          </cell>
          <cell r="I448" t="str">
            <v>orang</v>
          </cell>
        </row>
        <row r="449">
          <cell r="D449" t="str">
            <v>- Mandor</v>
          </cell>
          <cell r="G449" t="str">
            <v>M</v>
          </cell>
          <cell r="H449">
            <v>1</v>
          </cell>
          <cell r="I449" t="str">
            <v>orang</v>
          </cell>
        </row>
        <row r="451">
          <cell r="C451" t="str">
            <v>Koefisien tenaga / M'   :</v>
          </cell>
        </row>
        <row r="452">
          <cell r="D452" t="str">
            <v>- Pekerja</v>
          </cell>
          <cell r="E452" t="str">
            <v>= (Tk x P) : Qt</v>
          </cell>
          <cell r="G452" t="str">
            <v>(L01)</v>
          </cell>
          <cell r="H452">
            <v>4.9000000000000004</v>
          </cell>
          <cell r="I452" t="str">
            <v>jam</v>
          </cell>
        </row>
        <row r="453">
          <cell r="D453" t="str">
            <v>- Tukang</v>
          </cell>
          <cell r="E453" t="str">
            <v>= (Tk x T) : Qt</v>
          </cell>
          <cell r="G453" t="str">
            <v>(L02)</v>
          </cell>
          <cell r="H453">
            <v>1.4</v>
          </cell>
          <cell r="I453" t="str">
            <v>jam</v>
          </cell>
        </row>
        <row r="454">
          <cell r="D454" t="str">
            <v>- Mandor</v>
          </cell>
          <cell r="E454" t="str">
            <v>= (Tk x M) : Qt</v>
          </cell>
          <cell r="G454" t="str">
            <v>(L03)</v>
          </cell>
          <cell r="H454">
            <v>0.7</v>
          </cell>
          <cell r="I454" t="str">
            <v>jam</v>
          </cell>
        </row>
        <row r="456">
          <cell r="A456" t="str">
            <v>4.</v>
          </cell>
          <cell r="C456" t="str">
            <v>HARGA DASAR SATUAN UPAH, BAHAN DAN ALAT</v>
          </cell>
        </row>
        <row r="457">
          <cell r="C457" t="str">
            <v>Lihat lampiran.</v>
          </cell>
        </row>
        <row r="460">
          <cell r="A460" t="str">
            <v>5.</v>
          </cell>
          <cell r="C460" t="str">
            <v>ANALISA HARGA SATUAN PEKERJAAN</v>
          </cell>
        </row>
        <row r="461">
          <cell r="C461" t="str">
            <v>Lihat perhitungan dalam FORMULIR STANDAR UNTUK</v>
          </cell>
        </row>
        <row r="462">
          <cell r="C462" t="str">
            <v>PEREKEMAN ANALISA MASING-MASING HARGA</v>
          </cell>
        </row>
        <row r="463">
          <cell r="C463" t="str">
            <v>SATUAN.</v>
          </cell>
        </row>
        <row r="464">
          <cell r="C464" t="str">
            <v>Didapat Harga Satuan Pekerjaan :</v>
          </cell>
        </row>
        <row r="466">
          <cell r="C466" t="str">
            <v xml:space="preserve">Rp.  </v>
          </cell>
          <cell r="D466">
            <v>282846.80804673955</v>
          </cell>
          <cell r="E466" t="str">
            <v xml:space="preserve"> / M'</v>
          </cell>
        </row>
        <row r="469">
          <cell r="A469" t="str">
            <v>6.</v>
          </cell>
          <cell r="C469" t="str">
            <v>WAKTU PELAKSANAAN YANG DIPERLUKAN</v>
          </cell>
        </row>
        <row r="470">
          <cell r="C470" t="str">
            <v>Masa Pelaksanaan :</v>
          </cell>
          <cell r="D470" t="str">
            <v>. . . . . . . . . . . .</v>
          </cell>
          <cell r="E470" t="str">
            <v>bulan</v>
          </cell>
        </row>
        <row r="472">
          <cell r="A472" t="str">
            <v>7.</v>
          </cell>
          <cell r="C472" t="str">
            <v>VOLUME PEKERJAAN YANG DIPERLUKAN</v>
          </cell>
        </row>
        <row r="473">
          <cell r="C473" t="str">
            <v>Volume pekerjaan  :</v>
          </cell>
          <cell r="D473">
            <v>1</v>
          </cell>
          <cell r="E473" t="str">
            <v>M'</v>
          </cell>
        </row>
        <row r="483">
          <cell r="A483" t="str">
            <v>ITEM PEMBAYARAN NO.</v>
          </cell>
          <cell r="D483" t="str">
            <v>:  2.3 (3)</v>
          </cell>
          <cell r="J483" t="str">
            <v xml:space="preserve">Analisa EI-233 </v>
          </cell>
        </row>
        <row r="484">
          <cell r="A484" t="str">
            <v>JENIS PEKERJAAN</v>
          </cell>
          <cell r="D484" t="str">
            <v>:  Gorong2 Pipa Beton Bertulang 500 mm &lt; diameter dalam &lt; 1 m</v>
          </cell>
          <cell r="L484" t="str">
            <v>FORMULIR STANDAR UNTUK</v>
          </cell>
        </row>
        <row r="485">
          <cell r="A485" t="str">
            <v>SATUAN PEMBAYARAN</v>
          </cell>
          <cell r="D485" t="str">
            <v>:  M1</v>
          </cell>
          <cell r="J485" t="str">
            <v xml:space="preserve">         URAIAN ANALISA HARGA SATUAN</v>
          </cell>
          <cell r="L485" t="str">
            <v>PEREKAMAN ANALISA MASING-MASING HARGA SATUAN</v>
          </cell>
        </row>
        <row r="486">
          <cell r="L486">
            <v>0</v>
          </cell>
        </row>
        <row r="488">
          <cell r="A488" t="str">
            <v>No.</v>
          </cell>
          <cell r="C488" t="str">
            <v>U R A I A N</v>
          </cell>
          <cell r="G488" t="str">
            <v>KODE</v>
          </cell>
          <cell r="H488" t="str">
            <v>KOEF.</v>
          </cell>
          <cell r="I488" t="str">
            <v>SATUAN</v>
          </cell>
          <cell r="J488" t="str">
            <v>KETERANGAN</v>
          </cell>
        </row>
        <row r="489">
          <cell r="L489" t="str">
            <v>PROYEK</v>
          </cell>
          <cell r="O489" t="str">
            <v>:</v>
          </cell>
        </row>
        <row r="490">
          <cell r="L490" t="str">
            <v>No. PAKET KONTRAK</v>
          </cell>
          <cell r="O490" t="str">
            <v>:</v>
          </cell>
        </row>
        <row r="491">
          <cell r="A491" t="str">
            <v>I.</v>
          </cell>
          <cell r="C491" t="str">
            <v>ASUMSI</v>
          </cell>
          <cell r="L491" t="str">
            <v>NAMA PAKET</v>
          </cell>
          <cell r="O491" t="str">
            <v>:</v>
          </cell>
        </row>
        <row r="492">
          <cell r="A492">
            <v>1</v>
          </cell>
          <cell r="C492" t="str">
            <v>Pekerjaan dilakukan secara mekanik/manual</v>
          </cell>
          <cell r="L492" t="str">
            <v>PROP / KAB / KODYA</v>
          </cell>
          <cell r="O492" t="str">
            <v>:</v>
          </cell>
        </row>
        <row r="493">
          <cell r="A493">
            <v>2</v>
          </cell>
          <cell r="C493" t="str">
            <v>Lokasi pekerjaan : sepanjang jalan</v>
          </cell>
          <cell r="L493" t="str">
            <v>ITEM PEMBAYARAN NO.</v>
          </cell>
          <cell r="O493" t="str">
            <v>:  2.3 (3)</v>
          </cell>
          <cell r="R493" t="str">
            <v>PERKIRAAN VOL. PEK.</v>
          </cell>
          <cell r="T493" t="str">
            <v>:</v>
          </cell>
          <cell r="U493">
            <v>1</v>
          </cell>
        </row>
        <row r="494">
          <cell r="A494">
            <v>3</v>
          </cell>
          <cell r="C494" t="str">
            <v>Diameter bagian dalam gorong-gorong</v>
          </cell>
          <cell r="G494" t="str">
            <v>d</v>
          </cell>
          <cell r="H494">
            <v>0.8</v>
          </cell>
          <cell r="I494" t="str">
            <v>m</v>
          </cell>
          <cell r="L494" t="str">
            <v>JENIS PEKERJAAN</v>
          </cell>
          <cell r="O494" t="str">
            <v>:  Gorong2 Pipa Beton Bertulang 500 mm &lt; diameter dalam &lt; 1 m</v>
          </cell>
          <cell r="R494" t="str">
            <v>TOTAL HARGA (Rp.)</v>
          </cell>
          <cell r="T494" t="str">
            <v>:</v>
          </cell>
          <cell r="U494">
            <v>447945.27138535964</v>
          </cell>
        </row>
        <row r="495">
          <cell r="A495">
            <v>4</v>
          </cell>
          <cell r="C495" t="str">
            <v>Jarak rata-rata Base Camp ke lokasi pekerjaan</v>
          </cell>
          <cell r="G495" t="str">
            <v>L</v>
          </cell>
          <cell r="H495">
            <v>8.7249999999999996</v>
          </cell>
          <cell r="I495" t="str">
            <v>Km</v>
          </cell>
          <cell r="L495" t="str">
            <v>SATUAN PEMBAYARAN</v>
          </cell>
          <cell r="O495" t="str">
            <v>:  M1</v>
          </cell>
          <cell r="Q495">
            <v>0</v>
          </cell>
          <cell r="R495" t="str">
            <v>% THD. BIAYA PROYEK</v>
          </cell>
          <cell r="T495" t="str">
            <v>:</v>
          </cell>
          <cell r="U495" t="e">
            <v>#DIV/0!</v>
          </cell>
        </row>
        <row r="496">
          <cell r="A496">
            <v>5</v>
          </cell>
          <cell r="C496" t="str">
            <v>Jam kerja efektif per-hari</v>
          </cell>
          <cell r="G496" t="str">
            <v>Tk</v>
          </cell>
          <cell r="H496">
            <v>7</v>
          </cell>
          <cell r="I496" t="str">
            <v>Jam</v>
          </cell>
        </row>
        <row r="497">
          <cell r="A497">
            <v>6</v>
          </cell>
          <cell r="C497" t="str">
            <v>Tebal gorong-gorong</v>
          </cell>
          <cell r="G497" t="str">
            <v>tg</v>
          </cell>
          <cell r="H497">
            <v>7.5</v>
          </cell>
          <cell r="I497" t="str">
            <v>Cm</v>
          </cell>
        </row>
        <row r="498">
          <cell r="Q498" t="str">
            <v>PERKIRAAN</v>
          </cell>
          <cell r="R498" t="str">
            <v>HARGA</v>
          </cell>
          <cell r="S498" t="str">
            <v>JUMLAH</v>
          </cell>
        </row>
        <row r="499">
          <cell r="A499" t="str">
            <v>II.</v>
          </cell>
          <cell r="C499" t="str">
            <v>URUTAN KERJA</v>
          </cell>
          <cell r="L499" t="str">
            <v>NO.</v>
          </cell>
          <cell r="N499" t="str">
            <v>KOMPONEN</v>
          </cell>
          <cell r="P499" t="str">
            <v>SATUAN</v>
          </cell>
          <cell r="Q499" t="str">
            <v>KUANTITAS</v>
          </cell>
          <cell r="R499" t="str">
            <v>SATUAN</v>
          </cell>
          <cell r="S499" t="str">
            <v>HARGA</v>
          </cell>
        </row>
        <row r="500">
          <cell r="A500">
            <v>1</v>
          </cell>
          <cell r="C500" t="str">
            <v>Gorong-gorong dicetak di Base Camp</v>
          </cell>
          <cell r="R500" t="str">
            <v>(Rp.)</v>
          </cell>
          <cell r="S500" t="str">
            <v>(Rp.)</v>
          </cell>
        </row>
        <row r="501">
          <cell r="A501">
            <v>2</v>
          </cell>
          <cell r="C501" t="str">
            <v>Dump Truck mengangkut gorong-gorong jadi</v>
          </cell>
        </row>
        <row r="502">
          <cell r="C502" t="str">
            <v>ke lapangan</v>
          </cell>
        </row>
        <row r="503">
          <cell r="A503">
            <v>3</v>
          </cell>
          <cell r="C503" t="str">
            <v>Dasar gorong-gorong digali sesuai kebutuhan dan ma-</v>
          </cell>
          <cell r="L503" t="str">
            <v>A.</v>
          </cell>
          <cell r="N503" t="str">
            <v>TENAGA</v>
          </cell>
        </row>
        <row r="504">
          <cell r="C504" t="str">
            <v>terial backfill dipadatkan dengan Tamper</v>
          </cell>
        </row>
        <row r="505">
          <cell r="A505">
            <v>4</v>
          </cell>
          <cell r="C505" t="str">
            <v>Tebal lapis porus pada dasar gorong-gorong pipa</v>
          </cell>
          <cell r="G505" t="str">
            <v>tp</v>
          </cell>
          <cell r="H505">
            <v>0.12</v>
          </cell>
          <cell r="I505" t="str">
            <v>M</v>
          </cell>
          <cell r="J505" t="str">
            <v xml:space="preserve"> Sand bedding</v>
          </cell>
          <cell r="L505" t="str">
            <v>1.</v>
          </cell>
          <cell r="N505" t="str">
            <v>Pekerja</v>
          </cell>
          <cell r="O505" t="str">
            <v>(L01)</v>
          </cell>
          <cell r="P505" t="str">
            <v>Jam</v>
          </cell>
          <cell r="Q505">
            <v>9.3333333333333339</v>
          </cell>
          <cell r="R505">
            <v>2857.14</v>
          </cell>
          <cell r="U505">
            <v>26666.639999999999</v>
          </cell>
        </row>
        <row r="506">
          <cell r="A506">
            <v>5</v>
          </cell>
          <cell r="C506" t="str">
            <v>Material pilihan untuk penimbunan kembali (padat)</v>
          </cell>
          <cell r="L506" t="str">
            <v>2.</v>
          </cell>
          <cell r="N506" t="str">
            <v>Tukang</v>
          </cell>
          <cell r="O506" t="str">
            <v>(L02)</v>
          </cell>
          <cell r="P506" t="str">
            <v>Jam</v>
          </cell>
          <cell r="Q506">
            <v>1.1666666666666667</v>
          </cell>
          <cell r="R506">
            <v>4285.71</v>
          </cell>
          <cell r="U506">
            <v>4999.9950000000008</v>
          </cell>
        </row>
        <row r="507">
          <cell r="A507">
            <v>6</v>
          </cell>
          <cell r="C507" t="str">
            <v>Sekelompok pekerja akan melaksanakan pekerjaan</v>
          </cell>
          <cell r="L507" t="str">
            <v>3.</v>
          </cell>
          <cell r="N507" t="str">
            <v>Mandor</v>
          </cell>
          <cell r="O507" t="str">
            <v>(L03)</v>
          </cell>
          <cell r="P507" t="str">
            <v>Jam</v>
          </cell>
          <cell r="Q507">
            <v>1.1666666666666667</v>
          </cell>
          <cell r="R507">
            <v>3214.29</v>
          </cell>
          <cell r="U507">
            <v>3750.0050000000001</v>
          </cell>
        </row>
        <row r="508">
          <cell r="C508" t="str">
            <v>dengan cara manual dengan menggunakan alat bantu</v>
          </cell>
        </row>
        <row r="509">
          <cell r="Q509" t="str">
            <v xml:space="preserve">JUMLAH HARGA TENAGA   </v>
          </cell>
          <cell r="U509">
            <v>35416.639999999999</v>
          </cell>
        </row>
        <row r="511">
          <cell r="A511" t="str">
            <v>III.</v>
          </cell>
          <cell r="C511" t="str">
            <v>PEMAKAIAN BAHAN, ALAT DAN TENAGA</v>
          </cell>
          <cell r="L511" t="str">
            <v>B.</v>
          </cell>
          <cell r="N511" t="str">
            <v>BAHAN</v>
          </cell>
        </row>
        <row r="512">
          <cell r="A512" t="str">
            <v xml:space="preserve">   1.</v>
          </cell>
          <cell r="C512" t="str">
            <v>BAHAN</v>
          </cell>
        </row>
        <row r="513">
          <cell r="C513" t="str">
            <v>Untuk mendapatkan 1 M' gorong-gorong diperlukan</v>
          </cell>
          <cell r="L513" t="str">
            <v>1.</v>
          </cell>
          <cell r="N513" t="str">
            <v>Beton K-300</v>
          </cell>
          <cell r="O513" t="str">
            <v>(EI-714)</v>
          </cell>
          <cell r="P513" t="str">
            <v>M3</v>
          </cell>
          <cell r="Q513">
            <v>0.20616701789183023</v>
          </cell>
          <cell r="R513">
            <v>652902.54982502444</v>
          </cell>
          <cell r="U513">
            <v>134606.97167139739</v>
          </cell>
        </row>
        <row r="514">
          <cell r="C514" t="str">
            <v>- Beton K-300 = (22/7*((2*tg/100+d)/2)^2)-(22/7*(d/2)^2))*1</v>
          </cell>
          <cell r="G514" t="str">
            <v>(EI-714)</v>
          </cell>
          <cell r="H514">
            <v>0.20616701789183023</v>
          </cell>
          <cell r="I514" t="str">
            <v>M3</v>
          </cell>
          <cell r="L514" t="str">
            <v>2.</v>
          </cell>
          <cell r="N514" t="str">
            <v>Baja Tulangan</v>
          </cell>
          <cell r="O514" t="str">
            <v>(M39)</v>
          </cell>
          <cell r="P514" t="str">
            <v>Kg</v>
          </cell>
          <cell r="Q514">
            <v>22.678371968101327</v>
          </cell>
          <cell r="R514">
            <v>4000</v>
          </cell>
          <cell r="U514">
            <v>90713.487872405312</v>
          </cell>
        </row>
        <row r="515">
          <cell r="C515" t="str">
            <v>- Baja Tulangan (asumsi 100kg/m3)</v>
          </cell>
          <cell r="G515" t="str">
            <v>(M39)</v>
          </cell>
          <cell r="H515">
            <v>22.678371968101327</v>
          </cell>
          <cell r="I515" t="str">
            <v>Kg</v>
          </cell>
          <cell r="L515" t="str">
            <v>3.</v>
          </cell>
          <cell r="N515" t="str">
            <v>Urugan Porus</v>
          </cell>
          <cell r="O515" t="str">
            <v>(EI-241)</v>
          </cell>
          <cell r="P515" t="str">
            <v>M3</v>
          </cell>
          <cell r="Q515">
            <v>0.2205</v>
          </cell>
          <cell r="R515">
            <v>186901.40625406182</v>
          </cell>
          <cell r="U515">
            <v>41211.760079020634</v>
          </cell>
        </row>
        <row r="516">
          <cell r="C516" t="str">
            <v>- Timbunan Porus      = {(tp*(0.4+2*tg/100+d+0.4)*1)*1.05}</v>
          </cell>
          <cell r="G516" t="str">
            <v>(EI-241)</v>
          </cell>
          <cell r="H516">
            <v>0.2205</v>
          </cell>
          <cell r="I516" t="str">
            <v>M3</v>
          </cell>
          <cell r="L516" t="str">
            <v>4.</v>
          </cell>
          <cell r="N516" t="str">
            <v>Mat. Pilihan</v>
          </cell>
          <cell r="O516" t="str">
            <v>(M09)</v>
          </cell>
          <cell r="P516" t="str">
            <v>M3</v>
          </cell>
          <cell r="Q516">
            <v>1.5523125</v>
          </cell>
          <cell r="R516">
            <v>25000</v>
          </cell>
          <cell r="U516">
            <v>38807.8125</v>
          </cell>
        </row>
        <row r="517">
          <cell r="C517" t="str">
            <v>- Material Pilihan</v>
          </cell>
          <cell r="D517" t="str">
            <v>= ((2*tg/100+d+0.3)*(0.4+2*tg/100+d+0.4)</v>
          </cell>
          <cell r="G517" t="str">
            <v>(M09)</v>
          </cell>
          <cell r="H517">
            <v>1.5523125</v>
          </cell>
          <cell r="I517" t="str">
            <v>M3</v>
          </cell>
          <cell r="J517" t="str">
            <v xml:space="preserve"> = Vp</v>
          </cell>
        </row>
        <row r="518">
          <cell r="D518" t="str">
            <v xml:space="preserve">   -(22/7*(0.5*(2*tg/100+d))^2))*1*1.05</v>
          </cell>
        </row>
        <row r="519">
          <cell r="A519" t="str">
            <v xml:space="preserve">   2.</v>
          </cell>
          <cell r="C519" t="str">
            <v>ALAT</v>
          </cell>
          <cell r="Q519" t="str">
            <v xml:space="preserve">JUMLAH HARGA BAHAN   </v>
          </cell>
          <cell r="U519">
            <v>305340.03212282335</v>
          </cell>
        </row>
        <row r="520">
          <cell r="A520" t="str">
            <v>2.a.</v>
          </cell>
          <cell r="C520" t="str">
            <v>TAMPER</v>
          </cell>
          <cell r="G520" t="str">
            <v>(E25)</v>
          </cell>
        </row>
        <row r="521">
          <cell r="C521" t="str">
            <v>Kecepatan</v>
          </cell>
          <cell r="G521" t="str">
            <v>V</v>
          </cell>
          <cell r="H521">
            <v>0.5</v>
          </cell>
          <cell r="I521" t="str">
            <v>Km / Jam</v>
          </cell>
          <cell r="L521" t="str">
            <v>C.</v>
          </cell>
          <cell r="N521" t="str">
            <v>PERALATAN</v>
          </cell>
        </row>
        <row r="522">
          <cell r="C522" t="str">
            <v>Efisiensi alat</v>
          </cell>
          <cell r="G522" t="str">
            <v>Fa</v>
          </cell>
          <cell r="H522">
            <v>0.83</v>
          </cell>
          <cell r="I522" t="str">
            <v>-</v>
          </cell>
        </row>
        <row r="523">
          <cell r="C523" t="str">
            <v>Lebar pemadatan</v>
          </cell>
          <cell r="G523" t="str">
            <v>Lb</v>
          </cell>
          <cell r="H523">
            <v>0.4</v>
          </cell>
          <cell r="I523" t="str">
            <v>M</v>
          </cell>
          <cell r="L523" t="str">
            <v>1.</v>
          </cell>
          <cell r="N523" t="str">
            <v>Tamper</v>
          </cell>
          <cell r="O523" t="str">
            <v>(E25)</v>
          </cell>
          <cell r="P523" t="str">
            <v>Jam</v>
          </cell>
          <cell r="Q523">
            <v>0.46756400602409631</v>
          </cell>
          <cell r="R523">
            <v>18672.16854694486</v>
          </cell>
          <cell r="U523">
            <v>8730.4339269666689</v>
          </cell>
        </row>
        <row r="524">
          <cell r="C524" t="str">
            <v>Banyak lintasan</v>
          </cell>
          <cell r="G524" t="str">
            <v>n</v>
          </cell>
          <cell r="H524">
            <v>10</v>
          </cell>
          <cell r="I524" t="str">
            <v>lintasan</v>
          </cell>
          <cell r="L524" t="str">
            <v>2.</v>
          </cell>
          <cell r="N524" t="str">
            <v>Dump Truck</v>
          </cell>
          <cell r="O524" t="str">
            <v>(E08)</v>
          </cell>
          <cell r="P524" t="str">
            <v>Jam</v>
          </cell>
          <cell r="Q524">
            <v>0.36926455823293175</v>
          </cell>
          <cell r="R524">
            <v>153645.58193291764</v>
          </cell>
          <cell r="U524">
            <v>56735.867936900555</v>
          </cell>
        </row>
        <row r="525">
          <cell r="C525" t="str">
            <v>Tebal lapis hamparan</v>
          </cell>
          <cell r="G525" t="str">
            <v>tp</v>
          </cell>
          <cell r="H525">
            <v>0.2</v>
          </cell>
          <cell r="I525" t="str">
            <v>M</v>
          </cell>
          <cell r="L525" t="str">
            <v>3.</v>
          </cell>
          <cell r="N525" t="str">
            <v>Alat  Bantu</v>
          </cell>
          <cell r="P525" t="str">
            <v>Ls</v>
          </cell>
          <cell r="Q525">
            <v>1</v>
          </cell>
          <cell r="R525">
            <v>1000</v>
          </cell>
          <cell r="U525">
            <v>1000</v>
          </cell>
        </row>
        <row r="528">
          <cell r="C528" t="str">
            <v>Kap. Prod. / Jam   =</v>
          </cell>
          <cell r="D528" t="str">
            <v>v x 1000 x Fa x Lb x 60</v>
          </cell>
          <cell r="G528" t="str">
            <v>Q1</v>
          </cell>
          <cell r="H528">
            <v>3.3200000000000003</v>
          </cell>
          <cell r="I528" t="str">
            <v xml:space="preserve">M3 / Jam </v>
          </cell>
        </row>
        <row r="529">
          <cell r="D529" t="str">
            <v xml:space="preserve">    n x tp</v>
          </cell>
        </row>
        <row r="531">
          <cell r="C531" t="str">
            <v>Koefisien Alat / m'</v>
          </cell>
          <cell r="D531" t="str">
            <v xml:space="preserve"> =  1  :  Q1 x Vp</v>
          </cell>
          <cell r="G531" t="str">
            <v>(E25)</v>
          </cell>
          <cell r="H531">
            <v>0.46756400602409631</v>
          </cell>
          <cell r="I531" t="str">
            <v>jam</v>
          </cell>
          <cell r="Q531" t="str">
            <v xml:space="preserve">JUMLAH HARGA PERALATAN   </v>
          </cell>
          <cell r="U531">
            <v>66466.301863867222</v>
          </cell>
        </row>
        <row r="533">
          <cell r="A533" t="str">
            <v>2.b.</v>
          </cell>
          <cell r="C533" t="str">
            <v>DUMP TRUCK</v>
          </cell>
          <cell r="G533" t="str">
            <v>(E08)</v>
          </cell>
          <cell r="L533" t="str">
            <v>D.</v>
          </cell>
          <cell r="N533" t="str">
            <v>JUMLAH HARGA TENAGA, BAHAN DAN PERALATAN  ( A + B + C )</v>
          </cell>
          <cell r="U533">
            <v>407222.97398669057</v>
          </cell>
        </row>
        <row r="534">
          <cell r="C534" t="str">
            <v>Kapasitas bak sekali muat</v>
          </cell>
          <cell r="G534" t="str">
            <v>V</v>
          </cell>
          <cell r="H534">
            <v>4</v>
          </cell>
          <cell r="I534" t="str">
            <v>Buah/M'</v>
          </cell>
          <cell r="L534" t="str">
            <v>E.</v>
          </cell>
          <cell r="N534" t="str">
            <v>OVERHEAD &amp; PROFIT</v>
          </cell>
          <cell r="P534">
            <v>10</v>
          </cell>
          <cell r="Q534" t="str">
            <v>%  x  D</v>
          </cell>
          <cell r="U534">
            <v>40722.297398669063</v>
          </cell>
        </row>
        <row r="535">
          <cell r="C535" t="str">
            <v>Faktor efisiensi alat</v>
          </cell>
          <cell r="G535" t="str">
            <v>Fa</v>
          </cell>
          <cell r="H535">
            <v>0.83</v>
          </cell>
          <cell r="L535" t="str">
            <v>F.</v>
          </cell>
          <cell r="N535" t="str">
            <v>HARGA SATUAN PEKERJAAN  ( D + E )</v>
          </cell>
          <cell r="U535">
            <v>447945.27138535964</v>
          </cell>
        </row>
        <row r="536">
          <cell r="C536" t="str">
            <v>Kecepatanrata-rata bermuatan</v>
          </cell>
          <cell r="G536" t="str">
            <v>v1</v>
          </cell>
          <cell r="H536">
            <v>40</v>
          </cell>
          <cell r="L536" t="str">
            <v>Note: 1</v>
          </cell>
          <cell r="N536" t="str">
            <v>SATUAN dapat berdasarkan atas jam operasi untuk Tenaga Kerja dan Peralatan, volume dan/atau ukuran</v>
          </cell>
        </row>
        <row r="537">
          <cell r="C537" t="str">
            <v>Kecepatan rata-rata kosong</v>
          </cell>
          <cell r="G537" t="str">
            <v>v2</v>
          </cell>
          <cell r="H537">
            <v>50</v>
          </cell>
          <cell r="N537" t="str">
            <v>berat untuk bahan-bahan.</v>
          </cell>
        </row>
        <row r="538">
          <cell r="C538" t="str">
            <v>Waktu siklus    :</v>
          </cell>
          <cell r="G538" t="str">
            <v>Ts</v>
          </cell>
          <cell r="L538">
            <v>2</v>
          </cell>
          <cell r="N538" t="str">
            <v>Kuantitas satuan adalah kuantitas setiap komponen untuk menyelesaikan satu satuan pekerjaan dari nomor</v>
          </cell>
        </row>
        <row r="539">
          <cell r="C539" t="str">
            <v>- Waktu  tempuh in  si    = (L : v1 ) x 60</v>
          </cell>
          <cell r="G539" t="str">
            <v>T1</v>
          </cell>
          <cell r="H539">
            <v>13.087499999999999</v>
          </cell>
          <cell r="I539" t="str">
            <v>menit</v>
          </cell>
          <cell r="N539" t="str">
            <v>mata pembayaran.</v>
          </cell>
        </row>
        <row r="540">
          <cell r="C540" t="str">
            <v>-  Waktutempuh kosong  = (L : v2)  x  60</v>
          </cell>
          <cell r="G540" t="str">
            <v>T2</v>
          </cell>
          <cell r="H540">
            <v>10.469999999999999</v>
          </cell>
          <cell r="I540" t="str">
            <v>menit</v>
          </cell>
          <cell r="L540">
            <v>3</v>
          </cell>
          <cell r="N540" t="str">
            <v>Biaya satuan untuk peralatan sudah termasuk bahan bakar, bahan habis dipakai dan operator.</v>
          </cell>
        </row>
        <row r="541">
          <cell r="C541" t="str">
            <v>- Muat, bongkar dan lain-lain</v>
          </cell>
          <cell r="G541" t="str">
            <v>T3</v>
          </cell>
          <cell r="H541">
            <v>50</v>
          </cell>
          <cell r="I541" t="str">
            <v>menit</v>
          </cell>
          <cell r="L541">
            <v>4</v>
          </cell>
          <cell r="N541" t="str">
            <v>Biaya satuan sudah termasuk pengeluaran untuk seluruh pajak yang berkaitan (tetapi tidak termasuk PPN</v>
          </cell>
        </row>
        <row r="542">
          <cell r="G542" t="str">
            <v>Ts</v>
          </cell>
          <cell r="H542">
            <v>73.557500000000005</v>
          </cell>
          <cell r="I542" t="str">
            <v>menit</v>
          </cell>
          <cell r="N542" t="str">
            <v>yang dibayar dari kontrak) dan biaya-biaya lainnya.</v>
          </cell>
        </row>
        <row r="543">
          <cell r="J543" t="str">
            <v>Berlanjut ke halaman berikut</v>
          </cell>
        </row>
        <row r="544">
          <cell r="A544" t="str">
            <v>ITEM PEMBAYARAN NO.</v>
          </cell>
          <cell r="D544" t="str">
            <v>:  2.3 (3)</v>
          </cell>
          <cell r="J544" t="str">
            <v xml:space="preserve">Analisa EI-233 </v>
          </cell>
        </row>
        <row r="545">
          <cell r="A545" t="str">
            <v>JENIS PEKERJAAN</v>
          </cell>
          <cell r="D545" t="str">
            <v>:  Gorong2 Pipa Beton Bertulang 500 mm &lt; diameter dalam &lt; 1 m</v>
          </cell>
        </row>
        <row r="546">
          <cell r="A546" t="str">
            <v>SATUAN PEMBAYARAN</v>
          </cell>
          <cell r="D546" t="str">
            <v>:  M1</v>
          </cell>
          <cell r="J546" t="str">
            <v xml:space="preserve">         URAIAN ANALISA HARGA SATUAN</v>
          </cell>
        </row>
        <row r="547">
          <cell r="J547" t="str">
            <v>Lanjutan</v>
          </cell>
        </row>
        <row r="549">
          <cell r="A549" t="str">
            <v>No.</v>
          </cell>
          <cell r="C549" t="str">
            <v>U R A I A N</v>
          </cell>
          <cell r="G549" t="str">
            <v>KODE</v>
          </cell>
          <cell r="H549" t="str">
            <v>KOEF.</v>
          </cell>
          <cell r="I549" t="str">
            <v>SATUAN</v>
          </cell>
          <cell r="J549" t="str">
            <v>KETERANGAN</v>
          </cell>
        </row>
        <row r="552">
          <cell r="C552" t="str">
            <v>Kapasitas Produksi / Jam   =</v>
          </cell>
          <cell r="E552" t="str">
            <v>V x Fa x 60</v>
          </cell>
          <cell r="G552" t="str">
            <v>Q2</v>
          </cell>
          <cell r="H552">
            <v>2.7080855113346698</v>
          </cell>
          <cell r="I552" t="str">
            <v xml:space="preserve">M' / Jam </v>
          </cell>
        </row>
        <row r="553">
          <cell r="E553" t="str">
            <v xml:space="preserve">    Ts</v>
          </cell>
        </row>
        <row r="555">
          <cell r="C555" t="str">
            <v>Koefisien Alat / m'</v>
          </cell>
          <cell r="D555" t="str">
            <v xml:space="preserve"> =  1  :  Q2</v>
          </cell>
          <cell r="G555" t="str">
            <v>(E08)</v>
          </cell>
          <cell r="H555">
            <v>0.36926455823293175</v>
          </cell>
          <cell r="I555" t="str">
            <v>jam</v>
          </cell>
        </row>
        <row r="558">
          <cell r="A558" t="str">
            <v>2.c.</v>
          </cell>
          <cell r="C558" t="str">
            <v>ALAT  BANTU</v>
          </cell>
        </row>
        <row r="559">
          <cell r="C559" t="str">
            <v>Diperlukan alat-alat bantu kecil</v>
          </cell>
          <cell r="J559" t="str">
            <v>Lump Sump</v>
          </cell>
        </row>
        <row r="560">
          <cell r="C560" t="str">
            <v>- Sekop    =         3   buah</v>
          </cell>
        </row>
        <row r="561">
          <cell r="C561" t="str">
            <v>- Pacul     =         3   buah</v>
          </cell>
        </row>
        <row r="562">
          <cell r="C562" t="str">
            <v>- Alat-alat kecil lain</v>
          </cell>
        </row>
        <row r="564">
          <cell r="A564" t="str">
            <v xml:space="preserve">   3.</v>
          </cell>
          <cell r="C564" t="str">
            <v>TENAGA</v>
          </cell>
        </row>
        <row r="565">
          <cell r="C565" t="str">
            <v>Produksi Gorong-gorong / hari</v>
          </cell>
          <cell r="G565" t="str">
            <v>Qt</v>
          </cell>
          <cell r="H565">
            <v>6</v>
          </cell>
          <cell r="I565" t="str">
            <v>M'</v>
          </cell>
        </row>
        <row r="566">
          <cell r="C566" t="str">
            <v>Kebutuhan tenaga :</v>
          </cell>
        </row>
        <row r="567">
          <cell r="D567" t="str">
            <v>- Pekerja</v>
          </cell>
          <cell r="G567" t="str">
            <v>P</v>
          </cell>
          <cell r="H567">
            <v>8</v>
          </cell>
          <cell r="I567" t="str">
            <v>orang</v>
          </cell>
        </row>
        <row r="568">
          <cell r="D568" t="str">
            <v>- Tukang</v>
          </cell>
          <cell r="G568" t="str">
            <v>T</v>
          </cell>
          <cell r="H568">
            <v>1</v>
          </cell>
          <cell r="I568" t="str">
            <v>orang</v>
          </cell>
        </row>
        <row r="569">
          <cell r="D569" t="str">
            <v>- Mandor</v>
          </cell>
          <cell r="G569" t="str">
            <v>M</v>
          </cell>
          <cell r="H569">
            <v>1</v>
          </cell>
          <cell r="I569" t="str">
            <v>orang</v>
          </cell>
        </row>
        <row r="571">
          <cell r="C571" t="str">
            <v>Koefisien tenaga / M'   :</v>
          </cell>
        </row>
        <row r="572">
          <cell r="D572" t="str">
            <v>- Pekerja</v>
          </cell>
          <cell r="E572" t="str">
            <v>= (Tk x P) : Qt</v>
          </cell>
          <cell r="G572" t="str">
            <v>(L01)</v>
          </cell>
          <cell r="H572">
            <v>9.3333333333333339</v>
          </cell>
          <cell r="I572" t="str">
            <v>jam</v>
          </cell>
        </row>
        <row r="573">
          <cell r="D573" t="str">
            <v>- Tukang</v>
          </cell>
          <cell r="E573" t="str">
            <v>= (Tk x T) : Qt</v>
          </cell>
          <cell r="G573" t="str">
            <v>(L02)</v>
          </cell>
          <cell r="H573">
            <v>1.1666666666666667</v>
          </cell>
          <cell r="I573" t="str">
            <v>jam</v>
          </cell>
        </row>
        <row r="574">
          <cell r="D574" t="str">
            <v>- Mandor</v>
          </cell>
          <cell r="E574" t="str">
            <v>= (Tk x M) : Qt</v>
          </cell>
          <cell r="G574" t="str">
            <v>(L03)</v>
          </cell>
          <cell r="H574">
            <v>1.1666666666666667</v>
          </cell>
          <cell r="I574" t="str">
            <v>jam</v>
          </cell>
        </row>
        <row r="576">
          <cell r="A576" t="str">
            <v>4.</v>
          </cell>
          <cell r="C576" t="str">
            <v>HARGA DASAR SATUAN UPAH, BAHAN DAN ALAT</v>
          </cell>
        </row>
        <row r="577">
          <cell r="C577" t="str">
            <v>Lihat lampiran.</v>
          </cell>
        </row>
        <row r="580">
          <cell r="A580" t="str">
            <v>5.</v>
          </cell>
          <cell r="C580" t="str">
            <v>ANALISA HARGA SATUAN PEKERJAAN</v>
          </cell>
        </row>
        <row r="581">
          <cell r="C581" t="str">
            <v>Lihat perhitungan dalam FORMULIR STANDAR UNTUK</v>
          </cell>
        </row>
        <row r="582">
          <cell r="C582" t="str">
            <v>PEREKEMAN ANALISA MASING-MASING HARGA</v>
          </cell>
        </row>
        <row r="583">
          <cell r="C583" t="str">
            <v>SATUAN.</v>
          </cell>
        </row>
        <row r="584">
          <cell r="C584" t="str">
            <v>Didapat Harga Satuan Pekerjaan :</v>
          </cell>
        </row>
        <row r="586">
          <cell r="C586" t="str">
            <v xml:space="preserve">Rp.  </v>
          </cell>
          <cell r="D586">
            <v>447945.27138535964</v>
          </cell>
          <cell r="E586" t="str">
            <v xml:space="preserve"> / M'</v>
          </cell>
        </row>
        <row r="589">
          <cell r="A589" t="str">
            <v>6.</v>
          </cell>
          <cell r="C589" t="str">
            <v>WAKTU PELAKSANAAN YANG DIPERLUKAN</v>
          </cell>
        </row>
        <row r="590">
          <cell r="C590" t="str">
            <v>Masa Pelaksanaan :</v>
          </cell>
          <cell r="D590" t="str">
            <v>. . . . . . . . . . . .</v>
          </cell>
          <cell r="E590" t="str">
            <v>bulan</v>
          </cell>
        </row>
        <row r="592">
          <cell r="A592" t="str">
            <v>7.</v>
          </cell>
          <cell r="C592" t="str">
            <v>VOLUME PEKERJAAN YANG DIPERLUKAN</v>
          </cell>
        </row>
        <row r="593">
          <cell r="C593" t="str">
            <v>Volume pekerjaan  :</v>
          </cell>
          <cell r="D593">
            <v>1</v>
          </cell>
          <cell r="E593" t="str">
            <v>M'</v>
          </cell>
        </row>
        <row r="603">
          <cell r="A603" t="str">
            <v>ITEM PEMBAYARAN NO.</v>
          </cell>
          <cell r="D603" t="str">
            <v>:  2.3 (4)</v>
          </cell>
          <cell r="J603" t="str">
            <v>Analisa EI-234</v>
          </cell>
        </row>
        <row r="604">
          <cell r="A604" t="str">
            <v>JENIS PEKERJAAN</v>
          </cell>
          <cell r="D604" t="str">
            <v>:  Gorong2 Pipa Beton Bertulang, 1 m &lt; diameter dalam &lt; 1.3 m</v>
          </cell>
          <cell r="L604" t="str">
            <v>FORMULIR STANDAR UNTUK</v>
          </cell>
        </row>
        <row r="605">
          <cell r="A605" t="str">
            <v>SATUAN PEMBAYARAN</v>
          </cell>
          <cell r="D605" t="str">
            <v>:  M1</v>
          </cell>
          <cell r="J605" t="str">
            <v xml:space="preserve">         URAIAN ANALISA HARGA SATUAN</v>
          </cell>
          <cell r="L605" t="str">
            <v>PEREKAMAN ANALISA MASING-MASING HARGA SATUAN</v>
          </cell>
        </row>
        <row r="606">
          <cell r="L606" t="str">
            <v/>
          </cell>
        </row>
        <row r="608">
          <cell r="A608" t="str">
            <v>No.</v>
          </cell>
          <cell r="C608" t="str">
            <v>U R A I A N</v>
          </cell>
          <cell r="G608" t="str">
            <v>KODE</v>
          </cell>
          <cell r="H608" t="str">
            <v>KOEF.</v>
          </cell>
          <cell r="I608" t="str">
            <v>SATUAN</v>
          </cell>
          <cell r="J608" t="str">
            <v>KETERANGAN</v>
          </cell>
        </row>
        <row r="609">
          <cell r="L609" t="str">
            <v>PROYEK</v>
          </cell>
          <cell r="O609" t="str">
            <v>:</v>
          </cell>
        </row>
        <row r="610">
          <cell r="L610" t="str">
            <v>No. PAKET KONTRAK</v>
          </cell>
          <cell r="O610" t="str">
            <v>:</v>
          </cell>
        </row>
        <row r="611">
          <cell r="A611" t="str">
            <v>I.</v>
          </cell>
          <cell r="C611" t="str">
            <v>ASUMSI</v>
          </cell>
          <cell r="L611" t="str">
            <v>NAMA PAKET</v>
          </cell>
          <cell r="O611" t="str">
            <v>:</v>
          </cell>
        </row>
        <row r="612">
          <cell r="A612">
            <v>1</v>
          </cell>
          <cell r="C612" t="str">
            <v>Pekerjaan dilakukan secara mekanik/manual</v>
          </cell>
          <cell r="L612" t="str">
            <v>PROP / KAB / KODYA</v>
          </cell>
          <cell r="O612" t="str">
            <v>:</v>
          </cell>
        </row>
        <row r="613">
          <cell r="A613">
            <v>2</v>
          </cell>
          <cell r="C613" t="str">
            <v>Lokasi pekerjaan : sepanjang jalan</v>
          </cell>
          <cell r="L613" t="str">
            <v>ITEM PEMBAYARAN NO.</v>
          </cell>
          <cell r="O613" t="str">
            <v>:  2.3 (4)</v>
          </cell>
          <cell r="R613" t="str">
            <v>PERKIRAAN VOL. PEK.</v>
          </cell>
          <cell r="T613" t="str">
            <v>:</v>
          </cell>
          <cell r="U613">
            <v>1</v>
          </cell>
        </row>
        <row r="614">
          <cell r="A614">
            <v>3</v>
          </cell>
          <cell r="C614" t="str">
            <v>Diameter bagian dalam gorong-gorong</v>
          </cell>
          <cell r="G614" t="str">
            <v>d</v>
          </cell>
          <cell r="H614">
            <v>1.2</v>
          </cell>
          <cell r="I614" t="str">
            <v>m</v>
          </cell>
          <cell r="L614" t="str">
            <v>JENIS PEKERJAAN</v>
          </cell>
          <cell r="O614" t="str">
            <v>:  Gorong2 Pipa Beton Bertulang, 1 m &lt; diameter dalam &lt; 1.3 m</v>
          </cell>
          <cell r="R614" t="str">
            <v>TOTAL HARGA (Rp.)</v>
          </cell>
          <cell r="T614" t="str">
            <v>:</v>
          </cell>
          <cell r="U614">
            <v>447945.27138535964</v>
          </cell>
        </row>
        <row r="615">
          <cell r="A615">
            <v>4</v>
          </cell>
          <cell r="C615" t="str">
            <v>Jarak rata-rata Base Camp ke lokasi pekerjaan</v>
          </cell>
          <cell r="G615" t="str">
            <v>L</v>
          </cell>
          <cell r="H615">
            <v>8.7249999999999996</v>
          </cell>
          <cell r="I615" t="str">
            <v>Km</v>
          </cell>
          <cell r="L615" t="str">
            <v>SATUAN PEMBAYARAN</v>
          </cell>
          <cell r="O615" t="str">
            <v>:  M1</v>
          </cell>
          <cell r="Q615">
            <v>0</v>
          </cell>
          <cell r="R615" t="str">
            <v>% THD. BIAYA PROYEK</v>
          </cell>
          <cell r="T615" t="str">
            <v>:</v>
          </cell>
          <cell r="U615" t="e">
            <v>#DIV/0!</v>
          </cell>
        </row>
        <row r="616">
          <cell r="A616">
            <v>5</v>
          </cell>
          <cell r="C616" t="str">
            <v>Jam kerja efektif per-hari</v>
          </cell>
          <cell r="G616" t="str">
            <v>Tk</v>
          </cell>
          <cell r="H616">
            <v>7</v>
          </cell>
          <cell r="I616" t="str">
            <v>Jam</v>
          </cell>
        </row>
        <row r="617">
          <cell r="A617">
            <v>6</v>
          </cell>
          <cell r="C617" t="str">
            <v>Tebal gorong-gorong</v>
          </cell>
          <cell r="G617" t="str">
            <v>tg</v>
          </cell>
          <cell r="H617">
            <v>10</v>
          </cell>
          <cell r="I617" t="str">
            <v>Cm</v>
          </cell>
        </row>
        <row r="618">
          <cell r="Q618" t="str">
            <v>PERKIRAAN</v>
          </cell>
          <cell r="R618" t="str">
            <v>HARGA</v>
          </cell>
          <cell r="S618" t="str">
            <v>JUMLAH</v>
          </cell>
        </row>
        <row r="619">
          <cell r="A619" t="str">
            <v>II.</v>
          </cell>
          <cell r="C619" t="str">
            <v>URUTAN KERJA</v>
          </cell>
          <cell r="L619" t="str">
            <v>NO.</v>
          </cell>
          <cell r="N619" t="str">
            <v>KOMPONEN</v>
          </cell>
          <cell r="P619" t="str">
            <v>SATUAN</v>
          </cell>
          <cell r="Q619" t="str">
            <v>KUANTITAS</v>
          </cell>
          <cell r="R619" t="str">
            <v>SATUAN</v>
          </cell>
          <cell r="S619" t="str">
            <v>HARGA</v>
          </cell>
        </row>
        <row r="620">
          <cell r="A620">
            <v>1</v>
          </cell>
          <cell r="C620" t="str">
            <v>Gorong-gorong dicetak di Base Camp</v>
          </cell>
          <cell r="R620" t="str">
            <v>(Rp.)</v>
          </cell>
          <cell r="S620" t="str">
            <v>(Rp.)</v>
          </cell>
        </row>
        <row r="621">
          <cell r="A621">
            <v>2</v>
          </cell>
          <cell r="C621" t="str">
            <v>Dump Truck mengangkut gorong-gorong jadi</v>
          </cell>
        </row>
        <row r="622">
          <cell r="C622" t="str">
            <v>ke lapangan</v>
          </cell>
        </row>
        <row r="623">
          <cell r="A623">
            <v>3</v>
          </cell>
          <cell r="C623" t="str">
            <v>Dasar gorong-gorong digali sesuai kebutuhan dan ma-</v>
          </cell>
          <cell r="L623" t="str">
            <v>A.</v>
          </cell>
          <cell r="N623" t="str">
            <v>TENAGA</v>
          </cell>
        </row>
        <row r="624">
          <cell r="C624" t="str">
            <v>terial backfill dipadatkan dengan Tamper</v>
          </cell>
        </row>
        <row r="625">
          <cell r="A625">
            <v>4</v>
          </cell>
          <cell r="C625" t="str">
            <v>Tebal lapis porus pada dasar gorong-gorong pipa</v>
          </cell>
          <cell r="G625" t="str">
            <v>tp</v>
          </cell>
          <cell r="H625">
            <v>0.18</v>
          </cell>
          <cell r="I625" t="str">
            <v>M</v>
          </cell>
          <cell r="J625" t="str">
            <v xml:space="preserve"> Sand bedding</v>
          </cell>
          <cell r="L625" t="str">
            <v>1.</v>
          </cell>
          <cell r="N625" t="str">
            <v>Pekerja</v>
          </cell>
          <cell r="O625" t="str">
            <v>(L01)</v>
          </cell>
          <cell r="P625" t="str">
            <v>Jam</v>
          </cell>
          <cell r="Q625">
            <v>9.3333333333333339</v>
          </cell>
          <cell r="R625">
            <v>2857.14</v>
          </cell>
          <cell r="U625">
            <v>26666.639999999999</v>
          </cell>
        </row>
        <row r="626">
          <cell r="A626">
            <v>5</v>
          </cell>
          <cell r="C626" t="str">
            <v>Material pilihan untuk penimbunan kembali (padat)</v>
          </cell>
          <cell r="L626" t="str">
            <v>2.</v>
          </cell>
          <cell r="N626" t="str">
            <v>Tukang</v>
          </cell>
          <cell r="O626" t="str">
            <v>(L02)</v>
          </cell>
          <cell r="P626" t="str">
            <v>Jam</v>
          </cell>
          <cell r="Q626">
            <v>1.1666666666666667</v>
          </cell>
          <cell r="R626">
            <v>4285.71</v>
          </cell>
          <cell r="U626">
            <v>4999.9950000000008</v>
          </cell>
        </row>
        <row r="627">
          <cell r="A627">
            <v>6</v>
          </cell>
          <cell r="C627" t="str">
            <v>Sekelompok pekerja akan melaksanakan pekerjaan</v>
          </cell>
          <cell r="L627" t="str">
            <v>3.</v>
          </cell>
          <cell r="N627" t="str">
            <v>Mandor</v>
          </cell>
          <cell r="O627" t="str">
            <v>(L03)</v>
          </cell>
          <cell r="P627" t="str">
            <v>Jam</v>
          </cell>
          <cell r="Q627">
            <v>1.1666666666666667</v>
          </cell>
          <cell r="R627">
            <v>3214.29</v>
          </cell>
          <cell r="U627">
            <v>3750.0050000000001</v>
          </cell>
        </row>
        <row r="628">
          <cell r="C628" t="str">
            <v>dengan cara manual dengan menggunakan alat bantu</v>
          </cell>
        </row>
        <row r="629">
          <cell r="Q629" t="str">
            <v xml:space="preserve">JUMLAH HARGA TENAGA   </v>
          </cell>
          <cell r="U629">
            <v>35416.639999999999</v>
          </cell>
        </row>
        <row r="631">
          <cell r="A631" t="str">
            <v>III.</v>
          </cell>
          <cell r="C631" t="str">
            <v>PEMAKAIAN BAHAN, ALAT DAN TENAGA</v>
          </cell>
          <cell r="L631" t="str">
            <v>B.</v>
          </cell>
          <cell r="N631" t="str">
            <v>BAHAN</v>
          </cell>
        </row>
        <row r="632">
          <cell r="A632" t="str">
            <v xml:space="preserve">   1.</v>
          </cell>
          <cell r="C632" t="str">
            <v>BAHAN</v>
          </cell>
        </row>
        <row r="633">
          <cell r="C633" t="str">
            <v>Untuk mendapatkan 1 M' gorong-gorong diperlukan</v>
          </cell>
          <cell r="L633" t="str">
            <v>1.</v>
          </cell>
          <cell r="N633" t="str">
            <v>Beton K-300</v>
          </cell>
          <cell r="O633" t="str">
            <v>(EI-714)</v>
          </cell>
          <cell r="P633" t="str">
            <v>M3</v>
          </cell>
          <cell r="Q633">
            <v>0.40840704496667279</v>
          </cell>
          <cell r="R633">
            <v>652902.54982502444</v>
          </cell>
          <cell r="U633">
            <v>266650.00102524407</v>
          </cell>
        </row>
        <row r="634">
          <cell r="C634" t="str">
            <v>- Beton K-300 = (22/7*((2*tg/100+d)/2)^2)-(22/7*(d/2)^2))*1</v>
          </cell>
          <cell r="G634" t="str">
            <v>(EI-714)</v>
          </cell>
          <cell r="H634">
            <v>0.40840704496667279</v>
          </cell>
          <cell r="I634" t="str">
            <v>M3</v>
          </cell>
          <cell r="L634" t="str">
            <v>2.</v>
          </cell>
          <cell r="N634" t="str">
            <v>Baja Tulangan</v>
          </cell>
          <cell r="O634" t="str">
            <v>(M39)</v>
          </cell>
          <cell r="P634" t="str">
            <v>Kg</v>
          </cell>
          <cell r="Q634">
            <v>44.924774946334011</v>
          </cell>
          <cell r="R634">
            <v>4000</v>
          </cell>
          <cell r="U634">
            <v>179699.09978533603</v>
          </cell>
        </row>
        <row r="635">
          <cell r="C635" t="str">
            <v>- Baja Tulangan (asumsi 100kg/m3)</v>
          </cell>
          <cell r="G635" t="str">
            <v>(M39)</v>
          </cell>
          <cell r="H635">
            <v>44.924774946334011</v>
          </cell>
          <cell r="I635" t="str">
            <v>Kg</v>
          </cell>
          <cell r="L635" t="str">
            <v>3.</v>
          </cell>
          <cell r="N635" t="str">
            <v>Urugan Porus</v>
          </cell>
          <cell r="O635" t="str">
            <v>(EI-241)</v>
          </cell>
          <cell r="P635" t="str">
            <v>M3</v>
          </cell>
          <cell r="Q635">
            <v>0.41580000000000006</v>
          </cell>
          <cell r="R635">
            <v>186901.40625406182</v>
          </cell>
          <cell r="U635">
            <v>77713.604720438918</v>
          </cell>
        </row>
        <row r="636">
          <cell r="C636" t="str">
            <v>- Timbunan Porus      = {(tp*(0.4+2*tg/100+d+0.4)*1)*1.05}</v>
          </cell>
          <cell r="G636" t="str">
            <v>(EI-241)</v>
          </cell>
          <cell r="H636">
            <v>0.41580000000000006</v>
          </cell>
          <cell r="I636" t="str">
            <v>M3</v>
          </cell>
          <cell r="L636" t="str">
            <v>4.</v>
          </cell>
          <cell r="N636" t="str">
            <v>Mat. Pilihan</v>
          </cell>
          <cell r="O636" t="str">
            <v>(M09)</v>
          </cell>
          <cell r="P636" t="str">
            <v>M3</v>
          </cell>
          <cell r="Q636">
            <v>2.3100000000000005</v>
          </cell>
          <cell r="R636">
            <v>25000</v>
          </cell>
          <cell r="U636">
            <v>57750.000000000015</v>
          </cell>
        </row>
        <row r="637">
          <cell r="C637" t="str">
            <v>- Material Pilihan</v>
          </cell>
          <cell r="D637" t="str">
            <v>= ((2*tg/100+d+0.3)*(0.4+2*tg/100+d+0.4)</v>
          </cell>
          <cell r="G637" t="str">
            <v>(M09)</v>
          </cell>
          <cell r="H637">
            <v>2.3100000000000005</v>
          </cell>
          <cell r="I637" t="str">
            <v>M3</v>
          </cell>
          <cell r="J637" t="str">
            <v xml:space="preserve"> = Vp</v>
          </cell>
        </row>
        <row r="638">
          <cell r="D638" t="str">
            <v xml:space="preserve">   -(22/7*(0.5*(2*tg/100+d))^2))*1*1.05</v>
          </cell>
        </row>
        <row r="639">
          <cell r="A639" t="str">
            <v xml:space="preserve">   2.</v>
          </cell>
          <cell r="C639" t="str">
            <v>ALAT</v>
          </cell>
          <cell r="Q639" t="str">
            <v xml:space="preserve">JUMLAH HARGA BAHAN   </v>
          </cell>
          <cell r="U639">
            <v>581812.70553101902</v>
          </cell>
        </row>
        <row r="640">
          <cell r="A640" t="str">
            <v>2.a.</v>
          </cell>
          <cell r="C640" t="str">
            <v>TAMPER</v>
          </cell>
          <cell r="G640" t="str">
            <v>(E25)</v>
          </cell>
        </row>
        <row r="641">
          <cell r="C641" t="str">
            <v>Kecepatan</v>
          </cell>
          <cell r="G641" t="str">
            <v>V</v>
          </cell>
          <cell r="H641">
            <v>0.5</v>
          </cell>
          <cell r="I641" t="str">
            <v>Km / Jam</v>
          </cell>
          <cell r="L641" t="str">
            <v>C.</v>
          </cell>
          <cell r="N641" t="str">
            <v>PERALATAN</v>
          </cell>
        </row>
        <row r="642">
          <cell r="C642" t="str">
            <v>Efisiensi alat</v>
          </cell>
          <cell r="G642" t="str">
            <v>Fa</v>
          </cell>
          <cell r="H642">
            <v>0.83</v>
          </cell>
          <cell r="I642" t="str">
            <v>-</v>
          </cell>
        </row>
        <row r="643">
          <cell r="C643" t="str">
            <v>Lebar pemadatan</v>
          </cell>
          <cell r="G643" t="str">
            <v>Lb</v>
          </cell>
          <cell r="H643">
            <v>0.4</v>
          </cell>
          <cell r="I643" t="str">
            <v>M</v>
          </cell>
          <cell r="L643" t="str">
            <v>1.</v>
          </cell>
          <cell r="N643" t="str">
            <v>Tamper</v>
          </cell>
          <cell r="O643" t="str">
            <v>(E25)</v>
          </cell>
          <cell r="P643" t="str">
            <v>Jam</v>
          </cell>
          <cell r="Q643">
            <v>0.69578313253012058</v>
          </cell>
          <cell r="R643">
            <v>18672.16854694486</v>
          </cell>
          <cell r="U643">
            <v>12991.779922723685</v>
          </cell>
        </row>
        <row r="644">
          <cell r="C644" t="str">
            <v>Banyak lintasan</v>
          </cell>
          <cell r="G644" t="str">
            <v>n</v>
          </cell>
          <cell r="H644">
            <v>10</v>
          </cell>
          <cell r="I644" t="str">
            <v>lintasan</v>
          </cell>
          <cell r="L644" t="str">
            <v>2.</v>
          </cell>
          <cell r="N644" t="str">
            <v>Dump Truck</v>
          </cell>
          <cell r="O644" t="str">
            <v>(E08)</v>
          </cell>
          <cell r="P644" t="str">
            <v>Jam</v>
          </cell>
          <cell r="Q644">
            <v>0.36926455823293175</v>
          </cell>
          <cell r="R644">
            <v>153645.58193291764</v>
          </cell>
          <cell r="U644">
            <v>56735.867936900555</v>
          </cell>
        </row>
        <row r="645">
          <cell r="C645" t="str">
            <v>Tebal lapis hamparan</v>
          </cell>
          <cell r="G645" t="str">
            <v>tp</v>
          </cell>
          <cell r="H645">
            <v>0.2</v>
          </cell>
          <cell r="I645" t="str">
            <v>M</v>
          </cell>
          <cell r="L645" t="str">
            <v>3.</v>
          </cell>
          <cell r="N645" t="str">
            <v>Alat  Bantu</v>
          </cell>
          <cell r="P645" t="str">
            <v>Ls</v>
          </cell>
          <cell r="Q645">
            <v>1</v>
          </cell>
          <cell r="R645">
            <v>1000</v>
          </cell>
          <cell r="U645">
            <v>1000</v>
          </cell>
        </row>
        <row r="648">
          <cell r="C648" t="str">
            <v>Kap. Prod. / Jam   =</v>
          </cell>
          <cell r="D648" t="str">
            <v>v x 1000 x Fa x Lb x 60</v>
          </cell>
          <cell r="G648" t="str">
            <v>Q1</v>
          </cell>
          <cell r="H648">
            <v>3.3200000000000003</v>
          </cell>
          <cell r="I648" t="str">
            <v xml:space="preserve">M3 / Jam </v>
          </cell>
        </row>
        <row r="649">
          <cell r="D649" t="str">
            <v xml:space="preserve">    n x tp</v>
          </cell>
        </row>
        <row r="651">
          <cell r="C651" t="str">
            <v>Koefisien Alat / m'</v>
          </cell>
          <cell r="D651" t="str">
            <v xml:space="preserve"> =  1  :  Q1 x Vp</v>
          </cell>
          <cell r="G651" t="str">
            <v>(E25)</v>
          </cell>
          <cell r="H651">
            <v>0.69578313253012058</v>
          </cell>
          <cell r="I651" t="str">
            <v>jam</v>
          </cell>
          <cell r="Q651" t="str">
            <v xml:space="preserve">JUMLAH HARGA PERALATAN   </v>
          </cell>
          <cell r="U651">
            <v>70727.647859624238</v>
          </cell>
        </row>
        <row r="653">
          <cell r="A653" t="str">
            <v>2.b.</v>
          </cell>
          <cell r="C653" t="str">
            <v>DUMP TRUCK</v>
          </cell>
          <cell r="G653" t="str">
            <v>(E08)</v>
          </cell>
          <cell r="L653" t="str">
            <v>D.</v>
          </cell>
          <cell r="N653" t="str">
            <v>JUMLAH HARGA TENAGA, BAHAN DAN PERALATAN  ( A + B + C )</v>
          </cell>
          <cell r="U653">
            <v>687956.99339064327</v>
          </cell>
        </row>
        <row r="654">
          <cell r="C654" t="str">
            <v>Kapasitas bak sekali muat</v>
          </cell>
          <cell r="G654" t="str">
            <v>V</v>
          </cell>
          <cell r="H654">
            <v>4</v>
          </cell>
          <cell r="I654" t="str">
            <v>Buah/M'</v>
          </cell>
          <cell r="L654" t="str">
            <v>E.</v>
          </cell>
          <cell r="N654" t="str">
            <v>OVERHEAD &amp; PROFIT</v>
          </cell>
          <cell r="P654">
            <v>10</v>
          </cell>
          <cell r="Q654" t="str">
            <v>%  x  D</v>
          </cell>
          <cell r="U654">
            <v>68795.699339064333</v>
          </cell>
        </row>
        <row r="655">
          <cell r="C655" t="str">
            <v>Faktor efisiensi alat</v>
          </cell>
          <cell r="G655" t="str">
            <v>Fa</v>
          </cell>
          <cell r="H655">
            <v>0.83</v>
          </cell>
          <cell r="L655" t="str">
            <v>F.</v>
          </cell>
          <cell r="N655" t="str">
            <v>HARGA SATUAN PEKERJAAN  ( D + E )</v>
          </cell>
          <cell r="U655">
            <v>756752.69272970757</v>
          </cell>
        </row>
        <row r="656">
          <cell r="C656" t="str">
            <v>Kecepatanrata-rata bermuatan</v>
          </cell>
          <cell r="G656" t="str">
            <v>v1</v>
          </cell>
          <cell r="H656">
            <v>40</v>
          </cell>
          <cell r="L656" t="str">
            <v>Note: 1</v>
          </cell>
          <cell r="N656" t="str">
            <v>SATUAN dapat berdasarkan atas jam operasi untuk Tenaga Kerja dan Peralatan, volume dan/atau ukuran</v>
          </cell>
        </row>
        <row r="657">
          <cell r="C657" t="str">
            <v>Kecepatan rata-rata kosong</v>
          </cell>
          <cell r="G657" t="str">
            <v>v2</v>
          </cell>
          <cell r="H657">
            <v>50</v>
          </cell>
          <cell r="N657" t="str">
            <v>berat untuk bahan-bahan.</v>
          </cell>
        </row>
        <row r="658">
          <cell r="C658" t="str">
            <v>Waktu siklus    :</v>
          </cell>
          <cell r="G658" t="str">
            <v>Ts</v>
          </cell>
          <cell r="L658">
            <v>2</v>
          </cell>
          <cell r="N658" t="str">
            <v>Kuantitas satuan adalah kuantitas setiap komponen untuk menyelesaikan satu satuan pekerjaan dari nomor</v>
          </cell>
        </row>
        <row r="659">
          <cell r="C659" t="str">
            <v>- Waktu  tempuh in  si    = (L : v1 ) x 60</v>
          </cell>
          <cell r="G659" t="str">
            <v>T1</v>
          </cell>
          <cell r="H659">
            <v>13.087499999999999</v>
          </cell>
          <cell r="I659" t="str">
            <v>menit</v>
          </cell>
          <cell r="N659" t="str">
            <v>mata pembayaran.</v>
          </cell>
        </row>
        <row r="660">
          <cell r="C660" t="str">
            <v>-  Waktutempuh kosong  = (L : v2)  x  60</v>
          </cell>
          <cell r="G660" t="str">
            <v>T2</v>
          </cell>
          <cell r="H660">
            <v>10.469999999999999</v>
          </cell>
          <cell r="I660" t="str">
            <v>menit</v>
          </cell>
          <cell r="L660">
            <v>3</v>
          </cell>
          <cell r="N660" t="str">
            <v>Biaya satuan untuk peralatan sudah termasuk bahan bakar, bahan habis dipakai dan operator.</v>
          </cell>
        </row>
        <row r="661">
          <cell r="C661" t="str">
            <v>- Muat, bongkar dan lain-lain</v>
          </cell>
          <cell r="G661" t="str">
            <v>T3</v>
          </cell>
          <cell r="H661">
            <v>50</v>
          </cell>
          <cell r="I661" t="str">
            <v>menit</v>
          </cell>
          <cell r="L661">
            <v>4</v>
          </cell>
          <cell r="N661" t="str">
            <v>Biaya satuan sudah termasuk pengeluaran untuk seluruh pajak yang berkaitan (tetapi tidak termasuk PPN</v>
          </cell>
        </row>
        <row r="662">
          <cell r="G662" t="str">
            <v>Ts</v>
          </cell>
          <cell r="H662">
            <v>73.557500000000005</v>
          </cell>
          <cell r="I662" t="str">
            <v>menit</v>
          </cell>
          <cell r="N662" t="str">
            <v>yang dibayar dari kontrak) dan biaya-biaya lainnya.</v>
          </cell>
        </row>
        <row r="663">
          <cell r="J663" t="str">
            <v>Berlanjut ke halaman berikut</v>
          </cell>
        </row>
        <row r="664">
          <cell r="A664" t="str">
            <v>ITEM PEMBAYARAN NO.</v>
          </cell>
          <cell r="D664" t="str">
            <v>:  2.3 (4)</v>
          </cell>
          <cell r="J664" t="str">
            <v>Analisa EI-234</v>
          </cell>
        </row>
        <row r="665">
          <cell r="A665" t="str">
            <v>JENIS PEKERJAAN</v>
          </cell>
          <cell r="D665" t="str">
            <v>:  Gorong2 Pipa Beton Bertulang, 1 m &lt; diameter dalam &lt; 1.3 m</v>
          </cell>
        </row>
        <row r="666">
          <cell r="A666" t="str">
            <v>SATUAN PEMBAYARAN</v>
          </cell>
          <cell r="D666" t="str">
            <v>:  M1</v>
          </cell>
          <cell r="J666" t="str">
            <v xml:space="preserve">         URAIAN ANALISA HARGA SATUAN</v>
          </cell>
        </row>
        <row r="667">
          <cell r="J667" t="str">
            <v>Lanjutan</v>
          </cell>
        </row>
        <row r="669">
          <cell r="A669" t="str">
            <v>No.</v>
          </cell>
          <cell r="C669" t="str">
            <v>U R A I A N</v>
          </cell>
          <cell r="G669" t="str">
            <v>KODE</v>
          </cell>
          <cell r="H669" t="str">
            <v>KOEF.</v>
          </cell>
          <cell r="I669" t="str">
            <v>SATUAN</v>
          </cell>
          <cell r="J669" t="str">
            <v>KETERANGAN</v>
          </cell>
        </row>
        <row r="672">
          <cell r="C672" t="str">
            <v>Kapasitas Produksi / Jam   =</v>
          </cell>
          <cell r="E672" t="str">
            <v>V x Fa x 60</v>
          </cell>
          <cell r="G672" t="str">
            <v>Q2</v>
          </cell>
          <cell r="H672">
            <v>2.7080855113346698</v>
          </cell>
          <cell r="I672" t="str">
            <v xml:space="preserve">M' / Jam </v>
          </cell>
        </row>
        <row r="673">
          <cell r="E673" t="str">
            <v xml:space="preserve">    Ts</v>
          </cell>
        </row>
        <row r="675">
          <cell r="C675" t="str">
            <v>Koefisien Alat / m'</v>
          </cell>
          <cell r="D675" t="str">
            <v xml:space="preserve"> =  1  :  Q2</v>
          </cell>
          <cell r="G675" t="str">
            <v>(E08)</v>
          </cell>
          <cell r="H675">
            <v>0.36926455823293175</v>
          </cell>
          <cell r="I675" t="str">
            <v>jam</v>
          </cell>
        </row>
        <row r="678">
          <cell r="A678" t="str">
            <v>2.c.</v>
          </cell>
          <cell r="C678" t="str">
            <v>ALAT  BANTU</v>
          </cell>
        </row>
        <row r="679">
          <cell r="C679" t="str">
            <v>Diperlukan alat-alat bantu kecil</v>
          </cell>
          <cell r="J679" t="str">
            <v>Lump Sump</v>
          </cell>
        </row>
        <row r="680">
          <cell r="C680" t="str">
            <v>- Sekop    =         3   buah</v>
          </cell>
        </row>
        <row r="681">
          <cell r="C681" t="str">
            <v>- Pacul     =         3   buah</v>
          </cell>
        </row>
        <row r="682">
          <cell r="C682" t="str">
            <v>- Alat-alat kecil lain</v>
          </cell>
        </row>
        <row r="684">
          <cell r="A684" t="str">
            <v xml:space="preserve">   3.</v>
          </cell>
          <cell r="C684" t="str">
            <v>TENAGA</v>
          </cell>
        </row>
        <row r="685">
          <cell r="C685" t="str">
            <v>Produksi Gorong-gorong / hari</v>
          </cell>
          <cell r="G685" t="str">
            <v>Qt</v>
          </cell>
          <cell r="H685">
            <v>6</v>
          </cell>
          <cell r="I685" t="str">
            <v>M'</v>
          </cell>
        </row>
        <row r="686">
          <cell r="C686" t="str">
            <v>Kebutuhan tenaga :</v>
          </cell>
        </row>
        <row r="687">
          <cell r="D687" t="str">
            <v>- Pekerja</v>
          </cell>
          <cell r="G687" t="str">
            <v>P</v>
          </cell>
          <cell r="H687">
            <v>8</v>
          </cell>
          <cell r="I687" t="str">
            <v>orang</v>
          </cell>
        </row>
        <row r="688">
          <cell r="D688" t="str">
            <v>- Tukang</v>
          </cell>
          <cell r="G688" t="str">
            <v>T</v>
          </cell>
          <cell r="H688">
            <v>1</v>
          </cell>
          <cell r="I688" t="str">
            <v>orang</v>
          </cell>
        </row>
        <row r="689">
          <cell r="D689" t="str">
            <v>- Mandor</v>
          </cell>
          <cell r="G689" t="str">
            <v>M</v>
          </cell>
          <cell r="H689">
            <v>1</v>
          </cell>
          <cell r="I689" t="str">
            <v>orang</v>
          </cell>
        </row>
        <row r="691">
          <cell r="C691" t="str">
            <v>Koefisien tenaga / M'   :</v>
          </cell>
        </row>
        <row r="692">
          <cell r="D692" t="str">
            <v>- Pekerja</v>
          </cell>
          <cell r="E692" t="str">
            <v>= (Tk x P) : Qt</v>
          </cell>
          <cell r="G692" t="str">
            <v>(L01)</v>
          </cell>
          <cell r="H692">
            <v>9.3333333333333339</v>
          </cell>
          <cell r="I692" t="str">
            <v>jam</v>
          </cell>
        </row>
        <row r="693">
          <cell r="D693" t="str">
            <v>- Tukang</v>
          </cell>
          <cell r="E693" t="str">
            <v>= (Tk x T) : Qt</v>
          </cell>
          <cell r="G693" t="str">
            <v>(L02)</v>
          </cell>
          <cell r="H693">
            <v>1.1666666666666667</v>
          </cell>
          <cell r="I693" t="str">
            <v>jam</v>
          </cell>
        </row>
        <row r="694">
          <cell r="D694" t="str">
            <v>- Mandor</v>
          </cell>
          <cell r="E694" t="str">
            <v>= (Tk x M) : Qt</v>
          </cell>
          <cell r="G694" t="str">
            <v>(L03)</v>
          </cell>
          <cell r="H694">
            <v>1.1666666666666667</v>
          </cell>
          <cell r="I694" t="str">
            <v>jam</v>
          </cell>
        </row>
        <row r="696">
          <cell r="A696" t="str">
            <v>4.</v>
          </cell>
          <cell r="C696" t="str">
            <v>HARGA DASAR SATUAN UPAH, BAHAN DAN ALAT</v>
          </cell>
        </row>
        <row r="697">
          <cell r="C697" t="str">
            <v>Lihat lampiran.</v>
          </cell>
        </row>
        <row r="700">
          <cell r="A700" t="str">
            <v>5.</v>
          </cell>
          <cell r="C700" t="str">
            <v>ANALISA HARGA SATUAN PEKERJAAN</v>
          </cell>
        </row>
        <row r="701">
          <cell r="C701" t="str">
            <v>Lihat perhitungan dalam FORMULIR STANDAR UNTUK</v>
          </cell>
        </row>
        <row r="702">
          <cell r="C702" t="str">
            <v>PEREKEMAN ANALISA MASING-MASING HARGA</v>
          </cell>
        </row>
        <row r="703">
          <cell r="C703" t="str">
            <v>SATUAN.</v>
          </cell>
        </row>
        <row r="704">
          <cell r="C704" t="str">
            <v>Didapat Harga Satuan Pekerjaan :</v>
          </cell>
        </row>
        <row r="706">
          <cell r="C706" t="str">
            <v xml:space="preserve">Rp.  </v>
          </cell>
          <cell r="D706">
            <v>756752.69272970757</v>
          </cell>
          <cell r="E706" t="str">
            <v xml:space="preserve"> / M'</v>
          </cell>
        </row>
        <row r="709">
          <cell r="A709" t="str">
            <v>6.</v>
          </cell>
          <cell r="C709" t="str">
            <v>WAKTU PELAKSANAAN YANG DIPERLUKAN</v>
          </cell>
        </row>
        <row r="710">
          <cell r="C710" t="str">
            <v>Masa Pelaksanaan :</v>
          </cell>
          <cell r="D710" t="str">
            <v>. . . . . . . . . . . .</v>
          </cell>
          <cell r="E710" t="str">
            <v>bulan</v>
          </cell>
        </row>
        <row r="712">
          <cell r="A712" t="str">
            <v>7.</v>
          </cell>
          <cell r="C712" t="str">
            <v>VOLUME PEKERJAAN YANG DIPERLUKAN</v>
          </cell>
        </row>
        <row r="713">
          <cell r="C713" t="str">
            <v>Volume pekerjaan  :</v>
          </cell>
          <cell r="D713">
            <v>1</v>
          </cell>
          <cell r="E713" t="str">
            <v>M'</v>
          </cell>
        </row>
        <row r="723">
          <cell r="A723" t="str">
            <v>ITEM PEMBAYARAN NO.</v>
          </cell>
          <cell r="D723" t="str">
            <v>:  2.3 (5)</v>
          </cell>
          <cell r="J723" t="str">
            <v>Analisa EI-236</v>
          </cell>
        </row>
        <row r="724">
          <cell r="A724" t="str">
            <v>JENIS PEKERJAAN</v>
          </cell>
          <cell r="D724" t="str">
            <v>: Gorong-Gorong Pipa Beton Bertulang, 1,3  m &lt; diameter dalam &lt; 1,5 m</v>
          </cell>
        </row>
        <row r="725">
          <cell r="A725" t="str">
            <v>SATUAN PEMBAYARAN</v>
          </cell>
          <cell r="D725" t="str">
            <v>: M1</v>
          </cell>
          <cell r="J725" t="str">
            <v xml:space="preserve">         URAIAN ANALISA HARGA SATUAN</v>
          </cell>
        </row>
        <row r="727">
          <cell r="A727" t="str">
            <v>ITEM PEMBAYARAN NO.</v>
          </cell>
          <cell r="D727" t="str">
            <v>:  2.3 (6)</v>
          </cell>
          <cell r="J727" t="str">
            <v>Analisa EI-236</v>
          </cell>
        </row>
        <row r="728">
          <cell r="A728" t="str">
            <v>JENIS PEKERJAAN</v>
          </cell>
          <cell r="D728" t="str">
            <v>: Gorong-Gorong Pipa Beton Bertulang, 1,5  m &lt; diameter dalam &lt;  2,3 m</v>
          </cell>
        </row>
        <row r="729">
          <cell r="A729" t="str">
            <v>SATUAN PEMBAYARAN</v>
          </cell>
          <cell r="D729" t="str">
            <v>: M1</v>
          </cell>
          <cell r="J729" t="str">
            <v xml:space="preserve">         URAIAN ANALISA HARGA SATUAN</v>
          </cell>
        </row>
        <row r="734">
          <cell r="A734" t="str">
            <v>ITEM PEMBAYARAN NO.</v>
          </cell>
          <cell r="D734" t="str">
            <v>:  2.3 (7)</v>
          </cell>
          <cell r="J734" t="str">
            <v>Analisa EI-236</v>
          </cell>
        </row>
        <row r="735">
          <cell r="A735" t="str">
            <v>JENIS PEKERJAAN</v>
          </cell>
          <cell r="D735" t="str">
            <v>:  Gorong2 Baja Bergelombang dengan dimensi … (mengacu pada SNI 03-6719-2002)</v>
          </cell>
        </row>
        <row r="736">
          <cell r="A736" t="str">
            <v>SATUAN PEMBAYARAN</v>
          </cell>
          <cell r="D736" t="str">
            <v>:  Ton</v>
          </cell>
          <cell r="J736" t="str">
            <v xml:space="preserve">         URAIAN ANALISA HARGA SATUAN</v>
          </cell>
        </row>
        <row r="739">
          <cell r="A739" t="str">
            <v>No.</v>
          </cell>
          <cell r="C739" t="str">
            <v>U R A I A N</v>
          </cell>
          <cell r="G739" t="str">
            <v>KODE</v>
          </cell>
          <cell r="H739" t="str">
            <v>KOEF.</v>
          </cell>
          <cell r="I739" t="str">
            <v>SATUAN</v>
          </cell>
          <cell r="J739" t="str">
            <v>KETERANGAN</v>
          </cell>
        </row>
        <row r="742">
          <cell r="A742" t="str">
            <v>I.</v>
          </cell>
          <cell r="C742" t="str">
            <v>ASUMSI</v>
          </cell>
        </row>
        <row r="743">
          <cell r="A743">
            <v>1</v>
          </cell>
          <cell r="C743" t="str">
            <v>Pekerjaan dilakukan secara mekanik/manual</v>
          </cell>
        </row>
        <row r="744">
          <cell r="A744">
            <v>2</v>
          </cell>
          <cell r="C744" t="str">
            <v>Lokasi pekerjaan : sepanjang jalan</v>
          </cell>
        </row>
        <row r="745">
          <cell r="A745">
            <v>3</v>
          </cell>
          <cell r="C745" t="str">
            <v>Diameter gorong-gorong baja</v>
          </cell>
          <cell r="G745" t="str">
            <v>d</v>
          </cell>
          <cell r="H745">
            <v>1</v>
          </cell>
          <cell r="I745" t="str">
            <v>m</v>
          </cell>
        </row>
        <row r="746">
          <cell r="A746">
            <v>4</v>
          </cell>
          <cell r="C746" t="str">
            <v>Jarak rata-rata Base Camp ke lokasi pekerjaan</v>
          </cell>
          <cell r="G746" t="str">
            <v>L</v>
          </cell>
          <cell r="H746">
            <v>8.7249999999999996</v>
          </cell>
          <cell r="I746" t="str">
            <v>Km</v>
          </cell>
        </row>
        <row r="747">
          <cell r="A747">
            <v>5</v>
          </cell>
          <cell r="C747" t="str">
            <v>Jam kerja efektif per-hari</v>
          </cell>
          <cell r="G747" t="str">
            <v>Tk</v>
          </cell>
          <cell r="H747">
            <v>7</v>
          </cell>
          <cell r="I747" t="str">
            <v>Jam</v>
          </cell>
        </row>
        <row r="748">
          <cell r="A748">
            <v>6</v>
          </cell>
          <cell r="C748" t="str">
            <v>Tebal gorong-gorong</v>
          </cell>
          <cell r="G748" t="str">
            <v>tg</v>
          </cell>
          <cell r="H748">
            <v>0.25</v>
          </cell>
          <cell r="I748" t="str">
            <v>Cm</v>
          </cell>
        </row>
        <row r="749">
          <cell r="A749">
            <v>7</v>
          </cell>
          <cell r="C749" t="str">
            <v>BJ Pipa Baja Bergelombang</v>
          </cell>
          <cell r="G749" t="str">
            <v>BJp</v>
          </cell>
          <cell r="H749">
            <v>7.9</v>
          </cell>
          <cell r="I749" t="str">
            <v>T/m3</v>
          </cell>
        </row>
        <row r="750">
          <cell r="G750" t="str">
            <v>BJp1</v>
          </cell>
          <cell r="H750">
            <v>0.12445321428571117</v>
          </cell>
          <cell r="I750" t="str">
            <v>T/m'</v>
          </cell>
        </row>
        <row r="751">
          <cell r="A751" t="str">
            <v>II.</v>
          </cell>
          <cell r="C751" t="str">
            <v>URUTAN KERJA</v>
          </cell>
        </row>
        <row r="753">
          <cell r="A753">
            <v>1</v>
          </cell>
          <cell r="C753" t="str">
            <v>Gorong-gorong baja diterima dari pemasok</v>
          </cell>
        </row>
        <row r="754">
          <cell r="C754" t="str">
            <v>di lokasi pekerjaan</v>
          </cell>
        </row>
        <row r="755">
          <cell r="A755">
            <v>3</v>
          </cell>
          <cell r="C755" t="str">
            <v>Dasar gorong-gorong digali sesuai kebutuhan dan ma-</v>
          </cell>
        </row>
        <row r="756">
          <cell r="C756" t="str">
            <v>terial backfill dipadatkan dengan Tamper</v>
          </cell>
        </row>
        <row r="757">
          <cell r="A757">
            <v>4</v>
          </cell>
          <cell r="C757" t="str">
            <v>Tebal lapis porus pada dasar gorong-gorong baja</v>
          </cell>
          <cell r="G757" t="str">
            <v>tp</v>
          </cell>
          <cell r="H757">
            <v>0.15</v>
          </cell>
          <cell r="I757" t="str">
            <v>M</v>
          </cell>
        </row>
        <row r="758">
          <cell r="A758">
            <v>5</v>
          </cell>
          <cell r="C758" t="str">
            <v>Material pilihan untuk penimbunan kembali (padat)</v>
          </cell>
        </row>
        <row r="759">
          <cell r="A759">
            <v>6</v>
          </cell>
          <cell r="C759" t="str">
            <v>Sekelompok pekerja akan melaksanakan pekerjaan</v>
          </cell>
        </row>
        <row r="760">
          <cell r="C760" t="str">
            <v>dengan cara manual dengan menggunakan alat bantu</v>
          </cell>
        </row>
        <row r="762">
          <cell r="A762" t="str">
            <v>III.</v>
          </cell>
          <cell r="C762" t="str">
            <v>PEMAKAIAN BAHAN, ALAT DAN TENAGA</v>
          </cell>
        </row>
        <row r="763">
          <cell r="A763" t="str">
            <v xml:space="preserve">   1.</v>
          </cell>
          <cell r="C763" t="str">
            <v>BAHAN</v>
          </cell>
        </row>
        <row r="764">
          <cell r="C764" t="str">
            <v>Untuk mendapatkan 1 M' gorong-gorong diperlukan</v>
          </cell>
        </row>
        <row r="765">
          <cell r="C765" t="str">
            <v>- Baja Bergelombang</v>
          </cell>
          <cell r="G765" t="str">
            <v>(M46)</v>
          </cell>
          <cell r="H765">
            <v>1050</v>
          </cell>
          <cell r="I765" t="str">
            <v>Kg</v>
          </cell>
        </row>
        <row r="766">
          <cell r="C766" t="str">
            <v>- Urugan Porus = {(tp*(0.5+2*tg/100+d+0.5)*1)*1.05} x (1/BJp1)</v>
          </cell>
          <cell r="G766" t="str">
            <v>(EI-241)</v>
          </cell>
          <cell r="H766">
            <v>2.5373993095512715</v>
          </cell>
          <cell r="I766" t="str">
            <v>M3</v>
          </cell>
        </row>
        <row r="767">
          <cell r="C767" t="str">
            <v>- Mat. Pilihan = {((2*tg/100+d+0.5)*(0.5+2*tg/100+d+0.5)</v>
          </cell>
          <cell r="G767" t="str">
            <v>(M09)</v>
          </cell>
          <cell r="H767">
            <v>18.763120248860478</v>
          </cell>
          <cell r="I767" t="str">
            <v>M3</v>
          </cell>
          <cell r="J767" t="str">
            <v xml:space="preserve"> = Vp</v>
          </cell>
        </row>
        <row r="768">
          <cell r="C768" t="str">
            <v xml:space="preserve">                      -(22/7*(0.5*(2*tg/100+d))^2)*1)*1.05} x (1/BJp1)</v>
          </cell>
        </row>
        <row r="770">
          <cell r="A770" t="str">
            <v xml:space="preserve">   2.</v>
          </cell>
          <cell r="C770" t="str">
            <v>ALAT</v>
          </cell>
        </row>
        <row r="771">
          <cell r="A771" t="str">
            <v>2.a.</v>
          </cell>
          <cell r="C771" t="str">
            <v>TAMPER</v>
          </cell>
          <cell r="G771" t="str">
            <v>(E25)</v>
          </cell>
        </row>
        <row r="772">
          <cell r="C772" t="str">
            <v>Kecepatan</v>
          </cell>
          <cell r="G772" t="str">
            <v>v</v>
          </cell>
          <cell r="H772">
            <v>0.5</v>
          </cell>
          <cell r="I772" t="str">
            <v>Km / Jam</v>
          </cell>
        </row>
        <row r="773">
          <cell r="C773" t="str">
            <v>Efisiensi alat</v>
          </cell>
          <cell r="G773" t="str">
            <v>Fa</v>
          </cell>
          <cell r="H773">
            <v>0.83</v>
          </cell>
          <cell r="I773" t="str">
            <v>-</v>
          </cell>
        </row>
        <row r="774">
          <cell r="C774" t="str">
            <v>Lebar pemadatan</v>
          </cell>
          <cell r="G774" t="str">
            <v>Lb</v>
          </cell>
          <cell r="H774">
            <v>0.4</v>
          </cell>
          <cell r="I774" t="str">
            <v>M</v>
          </cell>
        </row>
        <row r="775">
          <cell r="C775" t="str">
            <v>Banyak lintasan</v>
          </cell>
          <cell r="G775" t="str">
            <v>n</v>
          </cell>
          <cell r="H775">
            <v>10</v>
          </cell>
          <cell r="I775" t="str">
            <v>lintasan</v>
          </cell>
        </row>
        <row r="776">
          <cell r="C776" t="str">
            <v>Tebal lapis hamparan</v>
          </cell>
          <cell r="G776" t="str">
            <v>tp</v>
          </cell>
          <cell r="H776">
            <v>0.2</v>
          </cell>
          <cell r="I776" t="str">
            <v>M</v>
          </cell>
        </row>
        <row r="779">
          <cell r="C779" t="str">
            <v>Kap. Prod. / Jam   =</v>
          </cell>
          <cell r="D779" t="str">
            <v>v x 1000 x Fa x Lb x 60</v>
          </cell>
          <cell r="G779" t="str">
            <v>Q1</v>
          </cell>
          <cell r="H779">
            <v>3.3200000000000003</v>
          </cell>
          <cell r="I779" t="str">
            <v xml:space="preserve">M3 / Jam </v>
          </cell>
        </row>
        <row r="780">
          <cell r="D780" t="str">
            <v xml:space="preserve">    n x tp</v>
          </cell>
        </row>
        <row r="782">
          <cell r="C782" t="str">
            <v>Koefisien Alat / T</v>
          </cell>
          <cell r="D782" t="str">
            <v xml:space="preserve"> =  1  :  Q1 x Vp</v>
          </cell>
          <cell r="G782" t="str">
            <v>(E25)</v>
          </cell>
          <cell r="H782">
            <v>0.76427690046725039</v>
          </cell>
          <cell r="I782" t="str">
            <v>jam</v>
          </cell>
        </row>
        <row r="785">
          <cell r="A785" t="str">
            <v>2.c.</v>
          </cell>
          <cell r="C785" t="str">
            <v>ALAT  BANTU</v>
          </cell>
        </row>
        <row r="786">
          <cell r="C786" t="str">
            <v>Diperlukan alat-alat bantu kecil</v>
          </cell>
          <cell r="J786" t="str">
            <v>Lump Sump</v>
          </cell>
        </row>
        <row r="787">
          <cell r="C787" t="str">
            <v>- Sekop    =         3   buah</v>
          </cell>
        </row>
        <row r="788">
          <cell r="C788" t="str">
            <v>- Pacul     =         3   buah</v>
          </cell>
        </row>
        <row r="789">
          <cell r="C789" t="str">
            <v>- Alat-alat kecil lain</v>
          </cell>
        </row>
        <row r="794">
          <cell r="J794" t="str">
            <v>Berlanjut ke halaman berikut</v>
          </cell>
        </row>
        <row r="795">
          <cell r="A795" t="str">
            <v>ITEM PEMBAYARAN NO.</v>
          </cell>
          <cell r="D795" t="str">
            <v>:  2.3 (7)</v>
          </cell>
          <cell r="J795" t="str">
            <v>Analisa EI-236</v>
          </cell>
        </row>
        <row r="796">
          <cell r="A796" t="str">
            <v>JENIS PEKERJAAN</v>
          </cell>
          <cell r="D796" t="str">
            <v>:  Gorong2 Baja Bergelombang dengan dimensi … (mengacu pada SNI 03-6719-2002)</v>
          </cell>
        </row>
        <row r="797">
          <cell r="A797" t="str">
            <v>SATUAN PEMBAYARAN</v>
          </cell>
          <cell r="D797" t="str">
            <v>:  Ton</v>
          </cell>
          <cell r="J797" t="str">
            <v xml:space="preserve">         URAIAN ANALISA HARGA SATUAN</v>
          </cell>
        </row>
        <row r="798">
          <cell r="J798" t="str">
            <v>Lanjutan</v>
          </cell>
        </row>
        <row r="800">
          <cell r="A800" t="str">
            <v>No.</v>
          </cell>
          <cell r="C800" t="str">
            <v>U R A I A N</v>
          </cell>
          <cell r="G800" t="str">
            <v>KODE</v>
          </cell>
          <cell r="H800" t="str">
            <v>KOEF.</v>
          </cell>
          <cell r="I800" t="str">
            <v>SATUAN</v>
          </cell>
          <cell r="J800" t="str">
            <v>KETERANGAN</v>
          </cell>
        </row>
        <row r="803">
          <cell r="A803" t="str">
            <v xml:space="preserve">   3.</v>
          </cell>
          <cell r="C803" t="str">
            <v>TENAGA</v>
          </cell>
        </row>
        <row r="804">
          <cell r="C804" t="str">
            <v xml:space="preserve">Produksi Gorong-gorong / hari </v>
          </cell>
          <cell r="G804" t="str">
            <v>Qt</v>
          </cell>
          <cell r="H804">
            <v>1.3</v>
          </cell>
          <cell r="I804" t="str">
            <v>Ton</v>
          </cell>
          <cell r="J804">
            <v>10</v>
          </cell>
        </row>
        <row r="805">
          <cell r="J805" t="str">
            <v>M' per hari</v>
          </cell>
        </row>
        <row r="806">
          <cell r="C806" t="str">
            <v>Kebutuhan tenaga :</v>
          </cell>
        </row>
        <row r="807">
          <cell r="D807" t="str">
            <v>- Pekerja</v>
          </cell>
          <cell r="G807" t="str">
            <v>P</v>
          </cell>
          <cell r="H807">
            <v>12</v>
          </cell>
          <cell r="I807" t="str">
            <v>orang</v>
          </cell>
        </row>
        <row r="808">
          <cell r="D808" t="str">
            <v>- Tukang</v>
          </cell>
          <cell r="G808" t="str">
            <v>T</v>
          </cell>
          <cell r="H808">
            <v>1</v>
          </cell>
          <cell r="I808" t="str">
            <v>orang</v>
          </cell>
        </row>
        <row r="809">
          <cell r="D809" t="str">
            <v>- Mandor</v>
          </cell>
          <cell r="G809" t="str">
            <v>M</v>
          </cell>
          <cell r="H809">
            <v>1</v>
          </cell>
          <cell r="I809" t="str">
            <v>orang</v>
          </cell>
        </row>
        <row r="811">
          <cell r="C811" t="str">
            <v>Koefisien tenaga / Ton   :</v>
          </cell>
        </row>
        <row r="812">
          <cell r="D812" t="str">
            <v>- Pekerja</v>
          </cell>
          <cell r="E812" t="str">
            <v>= (Tk x P) : Qt</v>
          </cell>
          <cell r="G812" t="str">
            <v>(L01)</v>
          </cell>
          <cell r="H812">
            <v>64.615384615384613</v>
          </cell>
          <cell r="I812" t="str">
            <v>jam</v>
          </cell>
        </row>
        <row r="813">
          <cell r="D813" t="str">
            <v>- Tukang</v>
          </cell>
          <cell r="E813" t="str">
            <v>= (Tk x T) : Qt</v>
          </cell>
          <cell r="G813" t="str">
            <v>(L02)</v>
          </cell>
          <cell r="H813">
            <v>5.3846153846153841</v>
          </cell>
          <cell r="I813" t="str">
            <v>jam</v>
          </cell>
        </row>
        <row r="814">
          <cell r="D814" t="str">
            <v>- Mandor</v>
          </cell>
          <cell r="E814" t="str">
            <v>= (Tk x M) : Qt</v>
          </cell>
          <cell r="G814" t="str">
            <v>(L03)</v>
          </cell>
          <cell r="H814">
            <v>5.3846153846153841</v>
          </cell>
          <cell r="I814" t="str">
            <v>jam</v>
          </cell>
        </row>
        <row r="816">
          <cell r="A816" t="str">
            <v>4.</v>
          </cell>
          <cell r="C816" t="str">
            <v>HARGA DASAR SATUAN UPAH, BAHAN DAN ALAT</v>
          </cell>
        </row>
        <row r="817">
          <cell r="C817" t="str">
            <v>Lihat lampiran.</v>
          </cell>
        </row>
        <row r="819">
          <cell r="A819" t="str">
            <v>5.</v>
          </cell>
          <cell r="C819" t="str">
            <v>ANALISA HARGA SATUAN PEKERJAAN</v>
          </cell>
        </row>
        <row r="820">
          <cell r="C820" t="str">
            <v>Lihat perhitungan dalam FORMULIR STANDAR UNTUK</v>
          </cell>
        </row>
        <row r="821">
          <cell r="C821" t="str">
            <v>PEREKEMAN ANALISA MASING-MASING HARGA</v>
          </cell>
        </row>
        <row r="822">
          <cell r="C822" t="str">
            <v>SATUAN.</v>
          </cell>
        </row>
        <row r="823">
          <cell r="C823" t="str">
            <v>Didapat Harga Satuan Pekerjaan :</v>
          </cell>
        </row>
        <row r="825">
          <cell r="C825" t="str">
            <v xml:space="preserve">Rp.  </v>
          </cell>
          <cell r="D825">
            <v>9967201.2306805458</v>
          </cell>
          <cell r="E825" t="str">
            <v xml:space="preserve"> / M'</v>
          </cell>
        </row>
        <row r="828">
          <cell r="A828" t="str">
            <v>6.</v>
          </cell>
          <cell r="C828" t="str">
            <v>WAKTU PELAKSANAAN YANG DIPERLUKAN</v>
          </cell>
        </row>
        <row r="829">
          <cell r="C829" t="str">
            <v>Masa Pelaksanaan :</v>
          </cell>
          <cell r="D829" t="str">
            <v>. . . . . . . . . . . .</v>
          </cell>
          <cell r="E829" t="str">
            <v>bulan</v>
          </cell>
        </row>
        <row r="831">
          <cell r="A831" t="str">
            <v>7.</v>
          </cell>
          <cell r="C831" t="str">
            <v>VOLUME PEKERJAAN YANG DIPERLUKAN</v>
          </cell>
        </row>
        <row r="832">
          <cell r="C832" t="str">
            <v>Volume pekerjaan  :</v>
          </cell>
          <cell r="D832">
            <v>1</v>
          </cell>
          <cell r="E832" t="str">
            <v>M'</v>
          </cell>
        </row>
        <row r="854">
          <cell r="A854" t="str">
            <v>ITEM PEMBAYARAN NO.</v>
          </cell>
          <cell r="D854" t="str">
            <v>:  2.3 (8)</v>
          </cell>
          <cell r="J854" t="str">
            <v xml:space="preserve">Analisa EI-235 </v>
          </cell>
        </row>
        <row r="855">
          <cell r="A855" t="str">
            <v>JENIS PEKERJAAN</v>
          </cell>
          <cell r="D855" t="str">
            <v>: Gorong-Gorong Pipa beton tanpa tulangan diameter dalam 100 mm sampai 900 mm</v>
          </cell>
          <cell r="L855" t="str">
            <v>FORMULIR STANDAR UNTUK</v>
          </cell>
        </row>
        <row r="856">
          <cell r="A856" t="str">
            <v>SATUAN PEMBAYARAN</v>
          </cell>
          <cell r="D856" t="str">
            <v>:  M1</v>
          </cell>
          <cell r="J856" t="str">
            <v xml:space="preserve">         URAIAN ANALISA HARGA SATUAN</v>
          </cell>
          <cell r="L856" t="str">
            <v>PEREKAMAN ANALISA MASING-MASING HARGA SATUAN</v>
          </cell>
        </row>
        <row r="857">
          <cell r="L857">
            <v>0</v>
          </cell>
        </row>
        <row r="859">
          <cell r="A859" t="str">
            <v>No.</v>
          </cell>
          <cell r="C859" t="str">
            <v>U R A I A N</v>
          </cell>
          <cell r="G859" t="str">
            <v>KODE</v>
          </cell>
          <cell r="H859" t="str">
            <v>KOEF.</v>
          </cell>
          <cell r="I859" t="str">
            <v>SATUAN</v>
          </cell>
          <cell r="J859" t="str">
            <v>KETERANGAN</v>
          </cell>
        </row>
        <row r="860">
          <cell r="L860" t="str">
            <v>PROYEK</v>
          </cell>
          <cell r="O860" t="str">
            <v>:</v>
          </cell>
        </row>
        <row r="861">
          <cell r="L861" t="str">
            <v>No. PAKET KONTRAK</v>
          </cell>
          <cell r="O861" t="str">
            <v>:</v>
          </cell>
        </row>
        <row r="862">
          <cell r="A862" t="str">
            <v>I.</v>
          </cell>
          <cell r="C862" t="str">
            <v>ASUMSI</v>
          </cell>
          <cell r="L862" t="str">
            <v>NAMA PAKET</v>
          </cell>
          <cell r="O862" t="str">
            <v>:</v>
          </cell>
        </row>
        <row r="863">
          <cell r="A863">
            <v>1</v>
          </cell>
          <cell r="C863" t="str">
            <v>Pekerjaan dilakukan secara mekanik/manual</v>
          </cell>
          <cell r="L863" t="str">
            <v>PROP / KAB / KODYA</v>
          </cell>
          <cell r="O863" t="str">
            <v>:</v>
          </cell>
        </row>
        <row r="864">
          <cell r="A864">
            <v>2</v>
          </cell>
          <cell r="C864" t="str">
            <v>Lokasi pekerjaan : sepanjang jalan</v>
          </cell>
          <cell r="L864" t="str">
            <v>ITEM PEMBAYARAN NO.</v>
          </cell>
          <cell r="O864" t="str">
            <v>:  2.3 (8)</v>
          </cell>
          <cell r="R864" t="str">
            <v>PERKIRAAN VOL. PEK.</v>
          </cell>
          <cell r="T864" t="str">
            <v>:</v>
          </cell>
          <cell r="U864">
            <v>1</v>
          </cell>
        </row>
        <row r="865">
          <cell r="A865">
            <v>3</v>
          </cell>
          <cell r="C865" t="str">
            <v>Diameter bagian dalam gorong-gorong</v>
          </cell>
          <cell r="G865" t="str">
            <v>d</v>
          </cell>
          <cell r="H865">
            <v>0.25</v>
          </cell>
          <cell r="I865" t="str">
            <v>m</v>
          </cell>
          <cell r="L865" t="str">
            <v>JENIS PEKERJAAN</v>
          </cell>
          <cell r="O865" t="str">
            <v>: Gorong-Gorong Pipa beton tanpa tulangan diameter dalam 100 mm sampai 900 mm</v>
          </cell>
          <cell r="R865" t="str">
            <v>TOTAL HARGA (Rp.)</v>
          </cell>
          <cell r="T865" t="str">
            <v>:</v>
          </cell>
          <cell r="U865">
            <v>218715.29344341051</v>
          </cell>
        </row>
        <row r="866">
          <cell r="A866">
            <v>4</v>
          </cell>
          <cell r="C866" t="str">
            <v>Jarak rata-rata Base Camp ke lokasi pekerjaan</v>
          </cell>
          <cell r="G866" t="str">
            <v>L</v>
          </cell>
          <cell r="H866">
            <v>8.7249999999999996</v>
          </cell>
          <cell r="I866" t="str">
            <v>Km</v>
          </cell>
          <cell r="L866" t="str">
            <v>SATUAN PEMBAYARAN</v>
          </cell>
          <cell r="O866" t="str">
            <v>:  M1</v>
          </cell>
          <cell r="Q866">
            <v>0</v>
          </cell>
          <cell r="R866" t="str">
            <v>% THD. BIAYA PROYEK</v>
          </cell>
          <cell r="T866" t="str">
            <v>:</v>
          </cell>
          <cell r="U866" t="e">
            <v>#DIV/0!</v>
          </cell>
        </row>
        <row r="867">
          <cell r="A867">
            <v>5</v>
          </cell>
          <cell r="C867" t="str">
            <v>Jam kerja efektif per-hari</v>
          </cell>
          <cell r="G867" t="str">
            <v>Tk</v>
          </cell>
          <cell r="H867">
            <v>7</v>
          </cell>
          <cell r="I867" t="str">
            <v>jam</v>
          </cell>
        </row>
        <row r="868">
          <cell r="A868">
            <v>6</v>
          </cell>
          <cell r="C868" t="str">
            <v>Tebal gorong-gorong</v>
          </cell>
          <cell r="G868" t="str">
            <v>tg</v>
          </cell>
          <cell r="H868">
            <v>6.5</v>
          </cell>
          <cell r="I868" t="str">
            <v>Cm</v>
          </cell>
        </row>
        <row r="869">
          <cell r="Q869" t="str">
            <v>PERKIRAAN</v>
          </cell>
          <cell r="R869" t="str">
            <v>HARGA</v>
          </cell>
          <cell r="S869" t="str">
            <v>JUMLAH</v>
          </cell>
        </row>
        <row r="870">
          <cell r="A870" t="str">
            <v>II.</v>
          </cell>
          <cell r="C870" t="str">
            <v>URUTAN KERJA</v>
          </cell>
          <cell r="L870" t="str">
            <v>NO.</v>
          </cell>
          <cell r="N870" t="str">
            <v>KOMPONEN</v>
          </cell>
          <cell r="P870" t="str">
            <v>SATUAN</v>
          </cell>
          <cell r="Q870" t="str">
            <v>KUANTITAS</v>
          </cell>
          <cell r="R870" t="str">
            <v>SATUAN</v>
          </cell>
          <cell r="S870" t="str">
            <v>HARGA</v>
          </cell>
        </row>
        <row r="871">
          <cell r="A871">
            <v>1</v>
          </cell>
          <cell r="C871" t="str">
            <v>Gorong-gorong dicetak di Base Camp</v>
          </cell>
          <cell r="R871" t="str">
            <v>(Rp.)</v>
          </cell>
          <cell r="S871" t="str">
            <v>(Rp.)</v>
          </cell>
        </row>
        <row r="872">
          <cell r="A872">
            <v>2</v>
          </cell>
          <cell r="C872" t="str">
            <v>Dump Truck mengangkut gorong-gorong jadi</v>
          </cell>
        </row>
        <row r="873">
          <cell r="C873" t="str">
            <v>ke lapangan</v>
          </cell>
        </row>
        <row r="874">
          <cell r="A874">
            <v>3</v>
          </cell>
          <cell r="C874" t="str">
            <v>Dasar gorong-gorong digali sesuai kebutuhan dan ma-</v>
          </cell>
          <cell r="L874" t="str">
            <v>A.</v>
          </cell>
          <cell r="N874" t="str">
            <v>TENAGA</v>
          </cell>
        </row>
        <row r="875">
          <cell r="C875" t="str">
            <v>terial backfill dipadatkan dengan Tamper</v>
          </cell>
        </row>
        <row r="876">
          <cell r="A876">
            <v>4</v>
          </cell>
          <cell r="C876" t="str">
            <v>Tebal lapis porus pada dasar gorong-gorong pipa baja</v>
          </cell>
          <cell r="G876" t="str">
            <v>tp</v>
          </cell>
          <cell r="H876">
            <v>0.1</v>
          </cell>
          <cell r="I876" t="str">
            <v>M</v>
          </cell>
          <cell r="J876" t="str">
            <v xml:space="preserve"> Sand bedding</v>
          </cell>
          <cell r="L876" t="str">
            <v>1.</v>
          </cell>
          <cell r="N876" t="str">
            <v>Pekerja</v>
          </cell>
          <cell r="O876" t="str">
            <v>(L01)</v>
          </cell>
          <cell r="P876" t="str">
            <v>jam</v>
          </cell>
          <cell r="Q876">
            <v>1.75</v>
          </cell>
          <cell r="R876">
            <v>2857.14</v>
          </cell>
          <cell r="U876">
            <v>4999.9949999999999</v>
          </cell>
        </row>
        <row r="877">
          <cell r="A877">
            <v>5</v>
          </cell>
          <cell r="C877" t="str">
            <v>Material pilihan untuk penimbunan kembali (padat)</v>
          </cell>
          <cell r="L877" t="str">
            <v>2.</v>
          </cell>
          <cell r="N877" t="str">
            <v>Tukang</v>
          </cell>
          <cell r="O877" t="str">
            <v>(L02)</v>
          </cell>
          <cell r="P877" t="str">
            <v>jam</v>
          </cell>
          <cell r="Q877">
            <v>0</v>
          </cell>
          <cell r="R877">
            <v>4285.71</v>
          </cell>
          <cell r="U877">
            <v>0</v>
          </cell>
        </row>
        <row r="878">
          <cell r="A878">
            <v>6</v>
          </cell>
          <cell r="C878" t="str">
            <v>Sekelompok pekerja akan melaksanakan pekerjaan</v>
          </cell>
          <cell r="L878" t="str">
            <v>3.</v>
          </cell>
          <cell r="N878" t="str">
            <v>Mandor</v>
          </cell>
          <cell r="O878" t="str">
            <v>(L03)</v>
          </cell>
          <cell r="P878" t="str">
            <v>jam</v>
          </cell>
          <cell r="Q878">
            <v>0.35</v>
          </cell>
          <cell r="R878">
            <v>3214.29</v>
          </cell>
          <cell r="U878">
            <v>1125.0014999999999</v>
          </cell>
        </row>
        <row r="879">
          <cell r="C879" t="str">
            <v>dengan cara manual dengan menggunakan alat bantu</v>
          </cell>
        </row>
        <row r="880">
          <cell r="Q880" t="str">
            <v xml:space="preserve">JUMLAH HARGA TENAGA   </v>
          </cell>
          <cell r="U880">
            <v>6124.9964999999993</v>
          </cell>
        </row>
        <row r="882">
          <cell r="A882" t="str">
            <v>III.</v>
          </cell>
          <cell r="C882" t="str">
            <v>PEMAKAIAN BAHAN, ALAT DAN TENAGA</v>
          </cell>
          <cell r="L882" t="str">
            <v>B.</v>
          </cell>
          <cell r="N882" t="str">
            <v>BAHAN</v>
          </cell>
        </row>
        <row r="883">
          <cell r="A883" t="str">
            <v xml:space="preserve">   1.</v>
          </cell>
          <cell r="C883" t="str">
            <v>BAHAN</v>
          </cell>
        </row>
        <row r="884">
          <cell r="C884" t="str">
            <v>Untuk mendapatkan 1 M' gorong-gorong diperlukan</v>
          </cell>
          <cell r="L884" t="str">
            <v>1.</v>
          </cell>
          <cell r="N884" t="str">
            <v>Beton K-175</v>
          </cell>
          <cell r="O884" t="str">
            <v>(EI-716)</v>
          </cell>
          <cell r="P884" t="str">
            <v>M3</v>
          </cell>
          <cell r="Q884">
            <v>6.4324109582251016E-2</v>
          </cell>
          <cell r="R884">
            <v>579443.14540291647</v>
          </cell>
          <cell r="U884">
            <v>37272.16438158141</v>
          </cell>
        </row>
        <row r="885">
          <cell r="C885" t="str">
            <v>- Beton K-175 = (22/7*((2*tg/100+d)/2)^2)-(22/7*(d/2)^2))*1</v>
          </cell>
          <cell r="G885" t="str">
            <v>(EI-716)</v>
          </cell>
          <cell r="H885">
            <v>6.4324109582251016E-2</v>
          </cell>
          <cell r="I885" t="str">
            <v>M3</v>
          </cell>
          <cell r="L885" t="str">
            <v>2.</v>
          </cell>
          <cell r="N885" t="str">
            <v>Urugan Porus</v>
          </cell>
          <cell r="O885" t="str">
            <v>(EI-241)</v>
          </cell>
          <cell r="P885" t="str">
            <v>M3</v>
          </cell>
          <cell r="Q885">
            <v>7.1400000000000005E-2</v>
          </cell>
          <cell r="R885">
            <v>186901.40625406182</v>
          </cell>
          <cell r="U885">
            <v>13344.760406540016</v>
          </cell>
        </row>
        <row r="886">
          <cell r="C886" t="str">
            <v>- Timbunan Porus      = {(tp*(0.15+2*tg/100+d+0.15)*1)*1.05}</v>
          </cell>
          <cell r="G886" t="str">
            <v>(EI-241)</v>
          </cell>
          <cell r="H886">
            <v>7.1400000000000005E-2</v>
          </cell>
          <cell r="I886" t="str">
            <v>M3</v>
          </cell>
          <cell r="L886" t="str">
            <v>3.</v>
          </cell>
          <cell r="N886" t="str">
            <v>Mat. Pilihan</v>
          </cell>
          <cell r="O886" t="str">
            <v>(M09)</v>
          </cell>
          <cell r="P886" t="str">
            <v>M3</v>
          </cell>
          <cell r="Q886">
            <v>0.25929000000000008</v>
          </cell>
          <cell r="R886">
            <v>25000</v>
          </cell>
          <cell r="U886">
            <v>6482.2500000000018</v>
          </cell>
        </row>
        <row r="887">
          <cell r="C887" t="str">
            <v>- Material Pilihan  = ((2*tg/100+d+0.15)*(0.15+2*tg/100+d+0.15)</v>
          </cell>
          <cell r="G887" t="str">
            <v>(M09)</v>
          </cell>
          <cell r="H887">
            <v>0.25929000000000008</v>
          </cell>
          <cell r="I887" t="str">
            <v>M3</v>
          </cell>
          <cell r="J887" t="str">
            <v xml:space="preserve"> = Vp</v>
          </cell>
        </row>
        <row r="888">
          <cell r="D888" t="str">
            <v>-(22/7*(0.5*(2*tg/100+d))^2))*1*1.05</v>
          </cell>
        </row>
        <row r="890">
          <cell r="A890" t="str">
            <v xml:space="preserve">   2.</v>
          </cell>
          <cell r="C890" t="str">
            <v>ALAT</v>
          </cell>
          <cell r="Q890" t="str">
            <v xml:space="preserve">JUMLAH HARGA BAHAN   </v>
          </cell>
          <cell r="U890">
            <v>57099.174788121425</v>
          </cell>
        </row>
        <row r="891">
          <cell r="A891" t="str">
            <v>2.a.</v>
          </cell>
          <cell r="C891" t="str">
            <v>TAMPER</v>
          </cell>
          <cell r="G891" t="str">
            <v>(E25)</v>
          </cell>
        </row>
        <row r="892">
          <cell r="C892" t="str">
            <v>Kecepatan</v>
          </cell>
          <cell r="G892" t="str">
            <v>v</v>
          </cell>
          <cell r="H892">
            <v>0.5</v>
          </cell>
          <cell r="I892" t="str">
            <v>Km / Jam</v>
          </cell>
          <cell r="L892" t="str">
            <v>C.</v>
          </cell>
          <cell r="N892" t="str">
            <v>PERALATAN</v>
          </cell>
        </row>
        <row r="893">
          <cell r="C893" t="str">
            <v>Efisiensi alat</v>
          </cell>
          <cell r="G893" t="str">
            <v>Fa</v>
          </cell>
          <cell r="H893">
            <v>0.83</v>
          </cell>
          <cell r="I893" t="str">
            <v>-</v>
          </cell>
        </row>
        <row r="894">
          <cell r="C894" t="str">
            <v>Lebar pemadatan</v>
          </cell>
          <cell r="G894" t="str">
            <v>Lb</v>
          </cell>
          <cell r="H894">
            <v>0.4</v>
          </cell>
          <cell r="I894" t="str">
            <v>M</v>
          </cell>
          <cell r="L894" t="str">
            <v>1.</v>
          </cell>
          <cell r="N894" t="str">
            <v>Tamper</v>
          </cell>
          <cell r="O894" t="str">
            <v>(E25)</v>
          </cell>
          <cell r="P894" t="str">
            <v>jam</v>
          </cell>
          <cell r="Q894">
            <v>7.8099397590361455E-2</v>
          </cell>
          <cell r="R894">
            <v>18672.16854694486</v>
          </cell>
          <cell r="U894">
            <v>1458.2851152220883</v>
          </cell>
        </row>
        <row r="895">
          <cell r="C895" t="str">
            <v>Banyak lintasan</v>
          </cell>
          <cell r="G895" t="str">
            <v>n</v>
          </cell>
          <cell r="H895">
            <v>10</v>
          </cell>
          <cell r="I895" t="str">
            <v>lintasan</v>
          </cell>
          <cell r="L895" t="str">
            <v>2.</v>
          </cell>
          <cell r="N895" t="str">
            <v>Dump Truck</v>
          </cell>
          <cell r="O895" t="str">
            <v>(E08)</v>
          </cell>
          <cell r="P895" t="str">
            <v>jam</v>
          </cell>
          <cell r="Q895">
            <v>7.210090361445784E-2</v>
          </cell>
          <cell r="R895">
            <v>153645.58193291764</v>
          </cell>
          <cell r="U895">
            <v>11077.98529373258</v>
          </cell>
        </row>
        <row r="896">
          <cell r="C896" t="str">
            <v>Tebal lapis hamparan</v>
          </cell>
          <cell r="G896" t="str">
            <v>tp</v>
          </cell>
          <cell r="H896">
            <v>0.2</v>
          </cell>
          <cell r="I896" t="str">
            <v>M</v>
          </cell>
          <cell r="L896" t="str">
            <v>3.</v>
          </cell>
          <cell r="N896" t="str">
            <v>Alat  Bantu</v>
          </cell>
          <cell r="P896" t="str">
            <v>Ls</v>
          </cell>
          <cell r="Q896">
            <v>1</v>
          </cell>
          <cell r="R896">
            <v>150</v>
          </cell>
          <cell r="U896">
            <v>150</v>
          </cell>
        </row>
        <row r="899">
          <cell r="C899" t="str">
            <v>Kap. Prod. / Jam   =</v>
          </cell>
          <cell r="D899" t="str">
            <v>v x 1000 x Fa x Lb x 60</v>
          </cell>
          <cell r="G899" t="str">
            <v>Q1</v>
          </cell>
          <cell r="H899">
            <v>3.3200000000000003</v>
          </cell>
          <cell r="I899" t="str">
            <v xml:space="preserve">M3 / Jam </v>
          </cell>
        </row>
        <row r="900">
          <cell r="D900" t="str">
            <v xml:space="preserve">    n x tp</v>
          </cell>
        </row>
        <row r="902">
          <cell r="C902" t="str">
            <v>Koefisien Alat / m'</v>
          </cell>
          <cell r="D902" t="str">
            <v xml:space="preserve"> =  1  :  Q1 x Vp</v>
          </cell>
          <cell r="G902" t="str">
            <v>(E25)</v>
          </cell>
          <cell r="H902">
            <v>7.8099397590361455E-2</v>
          </cell>
          <cell r="I902" t="str">
            <v>jam</v>
          </cell>
          <cell r="Q902" t="str">
            <v xml:space="preserve">JUMLAH HARGA PERALATAN   </v>
          </cell>
          <cell r="U902">
            <v>12686.270408954668</v>
          </cell>
        </row>
        <row r="904">
          <cell r="A904" t="str">
            <v>2.b.</v>
          </cell>
          <cell r="C904" t="str">
            <v>DUMP TRUCK</v>
          </cell>
          <cell r="G904" t="str">
            <v>(E08)</v>
          </cell>
          <cell r="L904" t="str">
            <v>D.</v>
          </cell>
          <cell r="N904" t="str">
            <v>JUMLAH HARGA TENAGA, BAHAN DAN PERALATAN  ( A + B + C )</v>
          </cell>
          <cell r="U904">
            <v>75910.441697076094</v>
          </cell>
        </row>
        <row r="905">
          <cell r="C905" t="str">
            <v>Kapasitas bak sekali muat</v>
          </cell>
          <cell r="G905" t="str">
            <v>V</v>
          </cell>
          <cell r="H905">
            <v>20</v>
          </cell>
          <cell r="I905" t="str">
            <v>Buah/M'</v>
          </cell>
          <cell r="L905" t="str">
            <v>E.</v>
          </cell>
          <cell r="N905" t="str">
            <v>OVERHEAD &amp; PROFIT</v>
          </cell>
          <cell r="P905">
            <v>10</v>
          </cell>
          <cell r="Q905" t="str">
            <v>%  x  D</v>
          </cell>
          <cell r="U905">
            <v>7591.0441697076094</v>
          </cell>
        </row>
        <row r="906">
          <cell r="C906" t="str">
            <v>Faktor efisiensi alat</v>
          </cell>
          <cell r="G906" t="str">
            <v>Fa</v>
          </cell>
          <cell r="H906">
            <v>0.83</v>
          </cell>
          <cell r="L906" t="str">
            <v>F.</v>
          </cell>
          <cell r="N906" t="str">
            <v>HARGA SATUAN PEKERJAAN  ( D + E )</v>
          </cell>
          <cell r="U906">
            <v>83501.485866783711</v>
          </cell>
        </row>
        <row r="907">
          <cell r="C907" t="str">
            <v>Kecepatanrata-rata bermuatan</v>
          </cell>
          <cell r="G907" t="str">
            <v>v1</v>
          </cell>
          <cell r="H907">
            <v>40</v>
          </cell>
          <cell r="I907" t="str">
            <v>Km/Jam</v>
          </cell>
          <cell r="L907" t="str">
            <v>Note: 1</v>
          </cell>
          <cell r="N907" t="str">
            <v>SATUAN dapat berdasarkan atas jam operasi untuk Tenaga Kerja dan Peralatan, volume dan/atau ukuran</v>
          </cell>
        </row>
        <row r="908">
          <cell r="C908" t="str">
            <v>Kecepatan rata-rata kosong</v>
          </cell>
          <cell r="G908" t="str">
            <v>v2</v>
          </cell>
          <cell r="H908">
            <v>60</v>
          </cell>
          <cell r="I908" t="str">
            <v>Km/Jam</v>
          </cell>
          <cell r="N908" t="str">
            <v>berat untuk bahan-bahan.</v>
          </cell>
        </row>
        <row r="909">
          <cell r="C909" t="str">
            <v>Waktu siklus    :</v>
          </cell>
          <cell r="G909" t="str">
            <v>Ts1</v>
          </cell>
          <cell r="L909">
            <v>2</v>
          </cell>
          <cell r="N909" t="str">
            <v>Kuantitas satuan adalah kuantitas setiap komponen untuk menyelesaikan satu satuan pekerjaan dari nomor</v>
          </cell>
        </row>
        <row r="910">
          <cell r="C910" t="str">
            <v>- Waktu  tempuh in  si  = (L : v1 ) x 60</v>
          </cell>
          <cell r="G910" t="str">
            <v>T1</v>
          </cell>
          <cell r="H910">
            <v>13.087499999999999</v>
          </cell>
          <cell r="I910" t="str">
            <v>menit</v>
          </cell>
          <cell r="N910" t="str">
            <v>mata pembayaran.</v>
          </cell>
        </row>
        <row r="911">
          <cell r="C911" t="str">
            <v>-  Waktutempuh kosong  = (L : v2)  x  60</v>
          </cell>
          <cell r="G911" t="str">
            <v>T2</v>
          </cell>
          <cell r="H911">
            <v>8.7249999999999996</v>
          </cell>
          <cell r="I911" t="str">
            <v>menit</v>
          </cell>
          <cell r="L911">
            <v>3</v>
          </cell>
          <cell r="N911" t="str">
            <v>Biaya satuan untuk peralatan sudah termasuk bahan bakar, bahan habis dipakai dan operator.</v>
          </cell>
        </row>
        <row r="912">
          <cell r="C912" t="str">
            <v>-  Muat, bongkar dan lain-lain</v>
          </cell>
          <cell r="G912" t="str">
            <v>T3</v>
          </cell>
          <cell r="H912">
            <v>50</v>
          </cell>
          <cell r="I912" t="str">
            <v>menit</v>
          </cell>
          <cell r="L912">
            <v>4</v>
          </cell>
          <cell r="N912" t="str">
            <v>Biaya satuan sudah termasuk pengeluaran untuk seluruh pajak yang berkaitan (tetapi tidak termasuk PPN</v>
          </cell>
        </row>
        <row r="913">
          <cell r="G913" t="str">
            <v>Ts1</v>
          </cell>
          <cell r="H913">
            <v>71.8125</v>
          </cell>
          <cell r="I913" t="str">
            <v>menit</v>
          </cell>
          <cell r="N913" t="str">
            <v>yang dibayar dari kontrak) dan biaya-biaya lainnya.</v>
          </cell>
        </row>
        <row r="914">
          <cell r="J914" t="str">
            <v>Berlanjut ke halaman berikut</v>
          </cell>
        </row>
        <row r="915">
          <cell r="A915" t="str">
            <v>ITEM PEMBAYARAN NO.</v>
          </cell>
          <cell r="D915" t="str">
            <v>:  2.3 (8)</v>
          </cell>
          <cell r="J915" t="str">
            <v xml:space="preserve">Analisa EI-235 </v>
          </cell>
        </row>
        <row r="916">
          <cell r="A916" t="str">
            <v>JENIS PEKERJAAN</v>
          </cell>
          <cell r="D916" t="str">
            <v>: Gorong-Gorong Pipa beton tanpa tulangan diameter dalam 100 mm sampai 900 mm</v>
          </cell>
        </row>
        <row r="917">
          <cell r="A917" t="str">
            <v>SATUAN PEMBAYARAN</v>
          </cell>
          <cell r="D917" t="str">
            <v>:  M1</v>
          </cell>
          <cell r="J917" t="str">
            <v xml:space="preserve">         URAIAN ANALISA HARGA SATUAN</v>
          </cell>
        </row>
        <row r="918">
          <cell r="J918" t="str">
            <v>Lanjutan</v>
          </cell>
        </row>
        <row r="920">
          <cell r="A920" t="str">
            <v>No.</v>
          </cell>
          <cell r="C920" t="str">
            <v>U R A I A N</v>
          </cell>
          <cell r="G920" t="str">
            <v>KODE</v>
          </cell>
          <cell r="H920" t="str">
            <v>KOEF.</v>
          </cell>
          <cell r="I920" t="str">
            <v>SATUAN</v>
          </cell>
          <cell r="J920" t="str">
            <v>KETERANGAN</v>
          </cell>
        </row>
        <row r="923">
          <cell r="C923" t="str">
            <v>Kapasitas Produksi / Jam   =</v>
          </cell>
          <cell r="E923" t="str">
            <v>V x Fa x 60</v>
          </cell>
          <cell r="G923" t="str">
            <v>Q2</v>
          </cell>
          <cell r="H923">
            <v>13.869451697127936</v>
          </cell>
          <cell r="I923" t="str">
            <v xml:space="preserve">M' / Jam </v>
          </cell>
        </row>
        <row r="924">
          <cell r="E924" t="str">
            <v>Ts1</v>
          </cell>
        </row>
        <row r="926">
          <cell r="C926" t="str">
            <v>Koefisien Alat / m'</v>
          </cell>
          <cell r="D926" t="str">
            <v xml:space="preserve"> =  1  :  Q2</v>
          </cell>
          <cell r="G926" t="str">
            <v>(E08)</v>
          </cell>
          <cell r="H926">
            <v>7.210090361445784E-2</v>
          </cell>
          <cell r="I926" t="str">
            <v>jam</v>
          </cell>
        </row>
        <row r="929">
          <cell r="A929" t="str">
            <v>2.c.</v>
          </cell>
          <cell r="C929" t="str">
            <v>ALAT  BANTU</v>
          </cell>
        </row>
        <row r="930">
          <cell r="C930" t="str">
            <v>Diperlukan alat-alat bantu kecil</v>
          </cell>
          <cell r="J930" t="str">
            <v>Lump Sump</v>
          </cell>
        </row>
        <row r="931">
          <cell r="C931" t="str">
            <v>- Sekop    =         3   buah</v>
          </cell>
        </row>
        <row r="932">
          <cell r="C932" t="str">
            <v>- Pacul     =         3   buah</v>
          </cell>
        </row>
        <row r="933">
          <cell r="C933" t="str">
            <v>- Alat-alat kecil lain</v>
          </cell>
        </row>
        <row r="935">
          <cell r="A935" t="str">
            <v xml:space="preserve">   3.</v>
          </cell>
          <cell r="C935" t="str">
            <v>TENAGA</v>
          </cell>
        </row>
        <row r="936">
          <cell r="C936" t="str">
            <v>Produksi Gorong-gorong / hari</v>
          </cell>
          <cell r="G936" t="str">
            <v>Qt</v>
          </cell>
          <cell r="H936">
            <v>20</v>
          </cell>
          <cell r="I936" t="str">
            <v>M'</v>
          </cell>
        </row>
        <row r="937">
          <cell r="C937" t="str">
            <v>Kebutuhan tenaga :</v>
          </cell>
        </row>
        <row r="938">
          <cell r="D938" t="str">
            <v>- Pekerja</v>
          </cell>
          <cell r="G938" t="str">
            <v>P</v>
          </cell>
          <cell r="H938">
            <v>5</v>
          </cell>
          <cell r="I938" t="str">
            <v>orang</v>
          </cell>
        </row>
        <row r="939">
          <cell r="D939" t="str">
            <v>- Tukang</v>
          </cell>
          <cell r="G939" t="str">
            <v>T</v>
          </cell>
          <cell r="H939">
            <v>0</v>
          </cell>
          <cell r="I939" t="str">
            <v>orang</v>
          </cell>
        </row>
        <row r="940">
          <cell r="D940" t="str">
            <v>- Mandor</v>
          </cell>
          <cell r="G940" t="str">
            <v>M</v>
          </cell>
          <cell r="H940">
            <v>1</v>
          </cell>
          <cell r="I940" t="str">
            <v>orang</v>
          </cell>
        </row>
        <row r="942">
          <cell r="C942" t="str">
            <v>Koefisien tenaga / M1   :</v>
          </cell>
        </row>
        <row r="943">
          <cell r="D943" t="str">
            <v>- Pekerja</v>
          </cell>
          <cell r="E943" t="str">
            <v>= (Tk x P) : Qt</v>
          </cell>
          <cell r="G943" t="str">
            <v>(L01)</v>
          </cell>
          <cell r="H943">
            <v>1.75</v>
          </cell>
          <cell r="I943" t="str">
            <v>Jam</v>
          </cell>
        </row>
        <row r="944">
          <cell r="D944" t="str">
            <v>- Tukang</v>
          </cell>
          <cell r="E944" t="str">
            <v>= (Tk x T) : Qt</v>
          </cell>
          <cell r="G944" t="str">
            <v>(L02)</v>
          </cell>
          <cell r="H944">
            <v>0</v>
          </cell>
          <cell r="I944" t="str">
            <v>Jam</v>
          </cell>
        </row>
        <row r="945">
          <cell r="D945" t="str">
            <v>- Mandor</v>
          </cell>
          <cell r="E945" t="str">
            <v>= (Tk x M) : Qt</v>
          </cell>
          <cell r="G945" t="str">
            <v>(L03)</v>
          </cell>
          <cell r="H945">
            <v>0.35</v>
          </cell>
          <cell r="I945" t="str">
            <v>Jam</v>
          </cell>
        </row>
        <row r="947">
          <cell r="A947" t="str">
            <v>4.</v>
          </cell>
          <cell r="C947" t="str">
            <v>HARGA DASAR SATUAN UPAH, BAHAN DAN ALAT</v>
          </cell>
        </row>
        <row r="948">
          <cell r="C948" t="str">
            <v>Lihat lampiran.</v>
          </cell>
        </row>
        <row r="951">
          <cell r="A951" t="str">
            <v>5.</v>
          </cell>
          <cell r="C951" t="str">
            <v>ANALISA HARGA SATUAN PEKERJAAN</v>
          </cell>
        </row>
        <row r="952">
          <cell r="C952" t="str">
            <v>Lihat perhitungan dalam FORMULIR STANDAR UNTUK</v>
          </cell>
        </row>
        <row r="953">
          <cell r="C953" t="str">
            <v>PEREKEMAN ANALISA MASING-MASING HARGA</v>
          </cell>
        </row>
        <row r="954">
          <cell r="C954" t="str">
            <v>SATUAN.</v>
          </cell>
        </row>
        <row r="955">
          <cell r="C955" t="str">
            <v>Didapat Harga Satuan Pekerjaan :</v>
          </cell>
        </row>
        <row r="957">
          <cell r="C957" t="str">
            <v xml:space="preserve">Rp.  </v>
          </cell>
          <cell r="D957">
            <v>83501.485866783711</v>
          </cell>
          <cell r="E957" t="str">
            <v xml:space="preserve"> / M'</v>
          </cell>
        </row>
        <row r="960">
          <cell r="A960" t="str">
            <v>6.</v>
          </cell>
          <cell r="C960" t="str">
            <v>WAKTU PELAKSANAAN YANG DIPERLUKAN</v>
          </cell>
        </row>
        <row r="961">
          <cell r="C961" t="str">
            <v>Masa Pelaksanaan :</v>
          </cell>
          <cell r="D961" t="str">
            <v>. . . . . . . . . . . .</v>
          </cell>
          <cell r="E961" t="str">
            <v>bulan</v>
          </cell>
        </row>
        <row r="963">
          <cell r="A963" t="str">
            <v>7.</v>
          </cell>
          <cell r="C963" t="str">
            <v>VOLUME PEKERJAAN YANG DIPERLUKAN</v>
          </cell>
        </row>
        <row r="964">
          <cell r="C964" t="str">
            <v>Volume pekerjaan  :</v>
          </cell>
          <cell r="D964">
            <v>1</v>
          </cell>
          <cell r="E964" t="str">
            <v>M'</v>
          </cell>
        </row>
        <row r="974">
          <cell r="A974" t="str">
            <v>ITEM PEMBAYARAN NO.</v>
          </cell>
          <cell r="D974" t="str">
            <v>:  2.3 (9)</v>
          </cell>
          <cell r="J974" t="str">
            <v xml:space="preserve">Analisa EI-241 </v>
          </cell>
        </row>
        <row r="975">
          <cell r="A975" t="str">
            <v>JENIS PEKERJAAN</v>
          </cell>
          <cell r="D975" t="str">
            <v>: Gorong-gorong persegi beton bertulang pracetak dengan dimensi………</v>
          </cell>
        </row>
        <row r="976">
          <cell r="A976" t="str">
            <v>SATUAN PEMBAYARAN</v>
          </cell>
          <cell r="D976" t="str">
            <v>:  M1</v>
          </cell>
          <cell r="J976" t="str">
            <v xml:space="preserve">         URAIAN ANALISA HARGA SATUAN</v>
          </cell>
        </row>
        <row r="978">
          <cell r="A978" t="str">
            <v>ITEM PEMBAYARAN NO.</v>
          </cell>
          <cell r="D978" t="str">
            <v>:  2.4 (1)</v>
          </cell>
          <cell r="J978" t="str">
            <v xml:space="preserve">Analisa EI-241 </v>
          </cell>
        </row>
        <row r="979">
          <cell r="A979" t="str">
            <v>JENIS PEKERJAAN</v>
          </cell>
          <cell r="D979" t="str">
            <v>:  Timbunan Porous / Bhn.Penyaring</v>
          </cell>
          <cell r="L979" t="str">
            <v>FORMULIR STANDAR UNTUK</v>
          </cell>
        </row>
        <row r="980">
          <cell r="A980" t="str">
            <v>SATUAN PEMBAYARAN</v>
          </cell>
          <cell r="D980" t="str">
            <v>:  M3</v>
          </cell>
          <cell r="J980" t="str">
            <v xml:space="preserve">         URAIAN ANALISA HARGA SATUAN</v>
          </cell>
          <cell r="L980" t="str">
            <v>PEREKAMAN ANALISA MASING-MASING HARGA SATUAN</v>
          </cell>
        </row>
        <row r="981">
          <cell r="L981" t="str">
            <v/>
          </cell>
        </row>
        <row r="983">
          <cell r="A983" t="str">
            <v>No.</v>
          </cell>
          <cell r="C983" t="str">
            <v>U R A I A N</v>
          </cell>
          <cell r="G983" t="str">
            <v>KODE</v>
          </cell>
          <cell r="H983" t="str">
            <v>KOEF.</v>
          </cell>
          <cell r="I983" t="str">
            <v>SATUAN</v>
          </cell>
          <cell r="J983" t="str">
            <v>KETERANGAN</v>
          </cell>
        </row>
        <row r="984">
          <cell r="L984" t="str">
            <v>PROYEK</v>
          </cell>
          <cell r="O984" t="str">
            <v>:</v>
          </cell>
        </row>
        <row r="985">
          <cell r="L985" t="str">
            <v>No. PAKET KONTRAK</v>
          </cell>
          <cell r="O985" t="str">
            <v>:</v>
          </cell>
        </row>
        <row r="986">
          <cell r="A986" t="str">
            <v>I.</v>
          </cell>
          <cell r="C986" t="str">
            <v>ASUMSI</v>
          </cell>
          <cell r="L986" t="str">
            <v>NAMA PAKET</v>
          </cell>
          <cell r="O986" t="str">
            <v>:</v>
          </cell>
        </row>
        <row r="987">
          <cell r="A987">
            <v>1</v>
          </cell>
          <cell r="C987" t="str">
            <v>Pekerjaan dilakukan secara manual</v>
          </cell>
          <cell r="L987" t="str">
            <v>PROP / KAB / KODYA</v>
          </cell>
          <cell r="O987" t="str">
            <v>:</v>
          </cell>
        </row>
        <row r="988">
          <cell r="A988">
            <v>2</v>
          </cell>
          <cell r="C988" t="str">
            <v>Lokasi pekerjaan : sepanjang jalan</v>
          </cell>
          <cell r="L988" t="str">
            <v>ITEM PEMBAYARAN NO.</v>
          </cell>
          <cell r="O988" t="str">
            <v>:  2.4 (1)</v>
          </cell>
          <cell r="R988" t="str">
            <v>PERKIRAAN VOL. PEK.</v>
          </cell>
          <cell r="T988" t="str">
            <v>:</v>
          </cell>
          <cell r="U988">
            <v>1</v>
          </cell>
        </row>
        <row r="989">
          <cell r="A989">
            <v>3</v>
          </cell>
          <cell r="C989" t="str">
            <v>Kondisi Jalan   :  sedang / baik</v>
          </cell>
          <cell r="L989" t="str">
            <v>JENIS PEKERJAAN</v>
          </cell>
          <cell r="O989" t="str">
            <v>:  Timbunan Porous / Bhn.Penyaring</v>
          </cell>
          <cell r="R989" t="str">
            <v>TOTAL HARGA (Rp.)</v>
          </cell>
          <cell r="T989" t="str">
            <v>:</v>
          </cell>
          <cell r="U989">
            <v>83501.485866783711</v>
          </cell>
        </row>
        <row r="990">
          <cell r="A990">
            <v>4</v>
          </cell>
          <cell r="C990" t="str">
            <v>Jam kerja efektif per-hari</v>
          </cell>
          <cell r="G990" t="str">
            <v>Tk</v>
          </cell>
          <cell r="H990">
            <v>7</v>
          </cell>
          <cell r="I990" t="str">
            <v>Jam</v>
          </cell>
          <cell r="L990" t="str">
            <v>SATUAN PEMBAYARAN</v>
          </cell>
          <cell r="O990" t="str">
            <v>:  M3</v>
          </cell>
          <cell r="R990" t="str">
            <v>% THD. BIAYA PROYEK</v>
          </cell>
          <cell r="T990" t="str">
            <v>:</v>
          </cell>
          <cell r="U990" t="e">
            <v>#DIV/0!</v>
          </cell>
        </row>
        <row r="991">
          <cell r="A991">
            <v>5</v>
          </cell>
          <cell r="C991" t="str">
            <v>Faktor kehilangan material</v>
          </cell>
          <cell r="G991" t="str">
            <v>Fh</v>
          </cell>
          <cell r="H991">
            <v>1.1000000000000001</v>
          </cell>
          <cell r="I991" t="str">
            <v>-</v>
          </cell>
        </row>
        <row r="992">
          <cell r="A992">
            <v>6</v>
          </cell>
          <cell r="C992" t="str">
            <v>Material Porous terdiri dari batu pecah dan pasir</v>
          </cell>
        </row>
        <row r="993">
          <cell r="Q993" t="str">
            <v>PERKIRAAN</v>
          </cell>
          <cell r="R993" t="str">
            <v>HARGA</v>
          </cell>
          <cell r="S993" t="str">
            <v>JUMLAH</v>
          </cell>
        </row>
        <row r="994">
          <cell r="A994" t="str">
            <v>II.</v>
          </cell>
          <cell r="C994" t="str">
            <v>URUTAN KERJA</v>
          </cell>
          <cell r="L994" t="str">
            <v>NO.</v>
          </cell>
          <cell r="N994" t="str">
            <v>KOMPONEN</v>
          </cell>
          <cell r="P994" t="str">
            <v>SATUAN</v>
          </cell>
          <cell r="Q994" t="str">
            <v>KUANTITAS</v>
          </cell>
          <cell r="R994" t="str">
            <v>SATUAN</v>
          </cell>
          <cell r="S994" t="str">
            <v>HARGA</v>
          </cell>
        </row>
        <row r="995">
          <cell r="A995">
            <v>1</v>
          </cell>
          <cell r="C995" t="str">
            <v>Material Porous diterima dilokasi pekerjaan</v>
          </cell>
          <cell r="R995" t="str">
            <v>(Rp.)</v>
          </cell>
          <cell r="S995" t="str">
            <v>(Rp.)</v>
          </cell>
        </row>
        <row r="996">
          <cell r="A996">
            <v>2</v>
          </cell>
          <cell r="C996" t="str">
            <v>Material dipadatkan dengan menggunakan</v>
          </cell>
        </row>
        <row r="997">
          <cell r="C997" t="str">
            <v>Tamper</v>
          </cell>
        </row>
        <row r="998">
          <cell r="A998">
            <v>3</v>
          </cell>
          <cell r="C998" t="str">
            <v>Pemadatan dilakukan lapis demi lapis</v>
          </cell>
          <cell r="G998" t="str">
            <v>t</v>
          </cell>
          <cell r="H998">
            <v>0.15</v>
          </cell>
          <cell r="I998" t="str">
            <v>M</v>
          </cell>
          <cell r="L998" t="str">
            <v>A.</v>
          </cell>
          <cell r="N998" t="str">
            <v>TENAGA</v>
          </cell>
        </row>
        <row r="999">
          <cell r="A999">
            <v>4</v>
          </cell>
          <cell r="C999" t="str">
            <v>Pekerjaan galian dilaksanakan oleh pekerja</v>
          </cell>
        </row>
        <row r="1000">
          <cell r="L1000" t="str">
            <v>1.</v>
          </cell>
          <cell r="N1000" t="str">
            <v>Pekerja</v>
          </cell>
          <cell r="O1000" t="str">
            <v>(L01)</v>
          </cell>
          <cell r="P1000" t="str">
            <v>Jam</v>
          </cell>
          <cell r="Q1000">
            <v>2.8</v>
          </cell>
          <cell r="R1000">
            <v>2857.14</v>
          </cell>
          <cell r="U1000">
            <v>7999.9919999999993</v>
          </cell>
        </row>
        <row r="1001">
          <cell r="A1001" t="str">
            <v>III.</v>
          </cell>
          <cell r="C1001" t="str">
            <v>PEMAKAIAN BAHAN, ALAT DAN TENAGA</v>
          </cell>
          <cell r="L1001" t="str">
            <v>2.</v>
          </cell>
          <cell r="N1001" t="str">
            <v>Mandor</v>
          </cell>
          <cell r="O1001" t="str">
            <v>(L03)</v>
          </cell>
          <cell r="P1001" t="str">
            <v>Jam</v>
          </cell>
          <cell r="Q1001">
            <v>0.7</v>
          </cell>
          <cell r="R1001">
            <v>3214.29</v>
          </cell>
          <cell r="U1001">
            <v>2250.0029999999997</v>
          </cell>
        </row>
        <row r="1002">
          <cell r="A1002" t="str">
            <v xml:space="preserve">   1.</v>
          </cell>
          <cell r="C1002" t="str">
            <v>BAHAN</v>
          </cell>
        </row>
        <row r="1003">
          <cell r="C1003" t="str">
            <v>Material Porous terdiri dari :</v>
          </cell>
        </row>
        <row r="1004">
          <cell r="C1004" t="str">
            <v>- Batu pecah</v>
          </cell>
          <cell r="G1004" t="str">
            <v>Bt</v>
          </cell>
          <cell r="H1004">
            <v>50</v>
          </cell>
          <cell r="I1004" t="str">
            <v>%</v>
          </cell>
          <cell r="Q1004" t="str">
            <v xml:space="preserve">JUMLAH HARGA TENAGA   </v>
          </cell>
          <cell r="U1004">
            <v>10249.994999999999</v>
          </cell>
        </row>
        <row r="1005">
          <cell r="C1005" t="str">
            <v>- Pasir</v>
          </cell>
          <cell r="G1005" t="str">
            <v>Ps</v>
          </cell>
          <cell r="H1005">
            <v>50</v>
          </cell>
          <cell r="I1005" t="str">
            <v>%</v>
          </cell>
        </row>
        <row r="1006">
          <cell r="L1006" t="str">
            <v>B.</v>
          </cell>
          <cell r="N1006" t="str">
            <v>BAHAN</v>
          </cell>
        </row>
        <row r="1007">
          <cell r="C1007" t="str">
            <v>Kebutuhan Batu Pecah / M3  = (Bt : 100) x Fh</v>
          </cell>
          <cell r="G1007" t="str">
            <v>(M03)</v>
          </cell>
          <cell r="H1007">
            <v>0.55000000000000004</v>
          </cell>
          <cell r="I1007" t="str">
            <v>M3</v>
          </cell>
          <cell r="J1007" t="str">
            <v xml:space="preserve"> Agregat Kasar</v>
          </cell>
        </row>
        <row r="1008">
          <cell r="C1008" t="str">
            <v>Kebutuhan Pasir / M3   =  (Ps : 100) x Fh</v>
          </cell>
          <cell r="G1008" t="str">
            <v>(M01)</v>
          </cell>
          <cell r="H1008">
            <v>0.55000000000000004</v>
          </cell>
          <cell r="I1008" t="str">
            <v>M3</v>
          </cell>
          <cell r="L1008" t="str">
            <v>1.</v>
          </cell>
          <cell r="N1008" t="str">
            <v>Agregat Kasar</v>
          </cell>
          <cell r="O1008" t="str">
            <v>(M03)</v>
          </cell>
          <cell r="P1008" t="str">
            <v>M3</v>
          </cell>
          <cell r="Q1008">
            <v>0.55000000000000004</v>
          </cell>
          <cell r="R1008">
            <v>222345.54558042376</v>
          </cell>
          <cell r="U1008">
            <v>122290.05006923308</v>
          </cell>
        </row>
        <row r="1009">
          <cell r="L1009" t="str">
            <v>2.</v>
          </cell>
          <cell r="N1009" t="str">
            <v>Pasir</v>
          </cell>
          <cell r="O1009" t="str">
            <v>(M01)</v>
          </cell>
          <cell r="P1009" t="str">
            <v>M3</v>
          </cell>
          <cell r="Q1009">
            <v>0.55000000000000004</v>
          </cell>
          <cell r="R1009">
            <v>54300</v>
          </cell>
          <cell r="U1009">
            <v>29865.000000000004</v>
          </cell>
        </row>
        <row r="1011">
          <cell r="A1011" t="str">
            <v xml:space="preserve">   2.</v>
          </cell>
          <cell r="C1011" t="str">
            <v>ALAT</v>
          </cell>
        </row>
        <row r="1012">
          <cell r="A1012" t="str">
            <v>2.a.</v>
          </cell>
          <cell r="C1012" t="str">
            <v>HAND COMPACTOR</v>
          </cell>
          <cell r="G1012" t="str">
            <v>(E25)</v>
          </cell>
        </row>
        <row r="1013">
          <cell r="C1013" t="str">
            <v>Kecepatan</v>
          </cell>
          <cell r="G1013" t="str">
            <v>v</v>
          </cell>
          <cell r="H1013">
            <v>0.25</v>
          </cell>
          <cell r="I1013" t="str">
            <v>Km / Jam</v>
          </cell>
        </row>
        <row r="1014">
          <cell r="C1014" t="str">
            <v>Efisiensi alat</v>
          </cell>
          <cell r="G1014" t="str">
            <v>Fa</v>
          </cell>
          <cell r="H1014">
            <v>0.83</v>
          </cell>
          <cell r="I1014" t="str">
            <v>-</v>
          </cell>
          <cell r="Q1014" t="str">
            <v xml:space="preserve">JUMLAH HARGA BAHAN   </v>
          </cell>
          <cell r="U1014">
            <v>152155.05006923308</v>
          </cell>
        </row>
        <row r="1015">
          <cell r="C1015" t="str">
            <v>Lebar pemadatan</v>
          </cell>
          <cell r="G1015" t="str">
            <v>b</v>
          </cell>
          <cell r="H1015">
            <v>0.25</v>
          </cell>
          <cell r="I1015" t="str">
            <v>M</v>
          </cell>
        </row>
        <row r="1016">
          <cell r="C1016" t="str">
            <v>Banyak lintasan</v>
          </cell>
          <cell r="G1016" t="str">
            <v>n</v>
          </cell>
          <cell r="H1016">
            <v>10</v>
          </cell>
          <cell r="I1016" t="str">
            <v>lintasan</v>
          </cell>
          <cell r="L1016" t="str">
            <v>C.</v>
          </cell>
          <cell r="N1016" t="str">
            <v>PERALATAN</v>
          </cell>
        </row>
        <row r="1018">
          <cell r="L1018" t="str">
            <v>1.</v>
          </cell>
          <cell r="N1018" t="str">
            <v>Tamper</v>
          </cell>
          <cell r="O1018" t="str">
            <v>(E25)</v>
          </cell>
          <cell r="P1018" t="str">
            <v>Jam</v>
          </cell>
          <cell r="Q1018">
            <v>1.285140562248996</v>
          </cell>
          <cell r="R1018">
            <v>18672.16854694486</v>
          </cell>
          <cell r="U1018">
            <v>23996.361184828736</v>
          </cell>
        </row>
        <row r="1019">
          <cell r="C1019" t="str">
            <v>Kap. Prod. / Jam   =</v>
          </cell>
          <cell r="D1019" t="str">
            <v>v x 1000 x Fa x b x t</v>
          </cell>
          <cell r="G1019" t="str">
            <v>Q1</v>
          </cell>
          <cell r="H1019">
            <v>0.77812499999999996</v>
          </cell>
          <cell r="I1019" t="str">
            <v xml:space="preserve">M3 / Jam </v>
          </cell>
          <cell r="L1019" t="str">
            <v>2.</v>
          </cell>
          <cell r="N1019" t="str">
            <v>Alat  Bantu</v>
          </cell>
          <cell r="P1019" t="str">
            <v>Ls</v>
          </cell>
          <cell r="Q1019">
            <v>1</v>
          </cell>
          <cell r="R1019">
            <v>500</v>
          </cell>
          <cell r="U1019">
            <v>500</v>
          </cell>
        </row>
        <row r="1020">
          <cell r="D1020" t="str">
            <v xml:space="preserve">        n</v>
          </cell>
        </row>
        <row r="1022">
          <cell r="C1022" t="str">
            <v>Koefisien Alat / M3</v>
          </cell>
          <cell r="D1022" t="str">
            <v xml:space="preserve"> =  1  :  Q1</v>
          </cell>
          <cell r="G1022" t="str">
            <v>(E25)</v>
          </cell>
          <cell r="H1022">
            <v>1.285140562248996</v>
          </cell>
          <cell r="I1022" t="str">
            <v>Jam</v>
          </cell>
        </row>
        <row r="1025">
          <cell r="A1025" t="str">
            <v>2.b.</v>
          </cell>
          <cell r="C1025" t="str">
            <v>ALAT  BANTU</v>
          </cell>
        </row>
        <row r="1026">
          <cell r="C1026" t="str">
            <v>Diperlukan alat-alat bantu kecil</v>
          </cell>
          <cell r="J1026" t="str">
            <v>Lump Sump</v>
          </cell>
          <cell r="Q1026" t="str">
            <v xml:space="preserve">JUMLAH HARGA PERALATAN   </v>
          </cell>
          <cell r="U1026">
            <v>24496.361184828736</v>
          </cell>
        </row>
        <row r="1027">
          <cell r="C1027" t="str">
            <v>- Sekop    =         3   buah</v>
          </cell>
        </row>
        <row r="1028">
          <cell r="C1028" t="str">
            <v>- Alat-alat kecil lain</v>
          </cell>
          <cell r="L1028" t="str">
            <v>D.</v>
          </cell>
          <cell r="N1028" t="str">
            <v>JUMLAH HARGA TENAGA, BAHAN DAN PERALATAN  ( A + B + C )</v>
          </cell>
          <cell r="U1028">
            <v>186901.40625406182</v>
          </cell>
        </row>
        <row r="1029">
          <cell r="L1029" t="str">
            <v>E.</v>
          </cell>
          <cell r="N1029" t="str">
            <v>OVERHEAD &amp; PROFIT</v>
          </cell>
          <cell r="P1029">
            <v>10</v>
          </cell>
          <cell r="Q1029" t="str">
            <v>%  x  D</v>
          </cell>
          <cell r="U1029">
            <v>18690.140625406184</v>
          </cell>
        </row>
        <row r="1030">
          <cell r="L1030" t="str">
            <v>F.</v>
          </cell>
          <cell r="N1030" t="str">
            <v>HARGA SATUAN PEKERJAAN  ( D + E )</v>
          </cell>
          <cell r="U1030">
            <v>205591.54687946799</v>
          </cell>
        </row>
        <row r="1031">
          <cell r="L1031" t="str">
            <v>Note: 1</v>
          </cell>
          <cell r="N1031" t="str">
            <v>SATUAN dapat berdasarkan atas jam operasi untuk Tenaga Kerja dan Peralatan, volume dan/atau ukuran</v>
          </cell>
        </row>
        <row r="1032">
          <cell r="N1032" t="str">
            <v>berat untuk bahan-bahan.</v>
          </cell>
        </row>
        <row r="1033">
          <cell r="L1033">
            <v>2</v>
          </cell>
          <cell r="N1033" t="str">
            <v>Kuantitas satuan adalah kuantitas setiap komponen untuk menyelesaikan satu satuan pekerjaan dari nomor</v>
          </cell>
        </row>
        <row r="1034">
          <cell r="N1034" t="str">
            <v>mata pembayaran.</v>
          </cell>
        </row>
        <row r="1035">
          <cell r="L1035">
            <v>3</v>
          </cell>
          <cell r="N1035" t="str">
            <v>Biaya satuan untuk peralatan sudah termasuk bahan bakar, bahan habis dipakai dan operator.</v>
          </cell>
        </row>
        <row r="1036">
          <cell r="L1036">
            <v>4</v>
          </cell>
          <cell r="N1036" t="str">
            <v>Biaya satuan sudah termasuk pengeluaran untuk seluruh pajak yang berkaitan (tetapi tidak termasuk PPN</v>
          </cell>
        </row>
        <row r="1037">
          <cell r="N1037" t="str">
            <v>yang dibayar dari kontrak) dan biaya-biaya lainnya.</v>
          </cell>
        </row>
        <row r="1038">
          <cell r="J1038" t="str">
            <v>Berlanjut ke halaman berikut</v>
          </cell>
        </row>
        <row r="1039">
          <cell r="A1039" t="str">
            <v>ITEM PEMBAYARAN NO.</v>
          </cell>
          <cell r="D1039" t="str">
            <v>:  2.4 (1)</v>
          </cell>
          <cell r="J1039" t="str">
            <v xml:space="preserve">Analisa EI-241 </v>
          </cell>
        </row>
        <row r="1040">
          <cell r="A1040" t="str">
            <v>JENIS PEKERJAAN</v>
          </cell>
          <cell r="D1040" t="str">
            <v>:  Timbunan Porous / Bhn.Penyaring</v>
          </cell>
        </row>
        <row r="1041">
          <cell r="A1041" t="str">
            <v>SATUAN PEMBAYARAN</v>
          </cell>
          <cell r="D1041" t="str">
            <v>:  M3</v>
          </cell>
          <cell r="J1041" t="str">
            <v xml:space="preserve">         URAIAN ANALISA HARGA SATUAN</v>
          </cell>
        </row>
        <row r="1042">
          <cell r="J1042" t="str">
            <v>Lanjutan</v>
          </cell>
        </row>
        <row r="1044">
          <cell r="A1044" t="str">
            <v>No.</v>
          </cell>
          <cell r="C1044" t="str">
            <v>U R A I A N</v>
          </cell>
          <cell r="G1044" t="str">
            <v>KODE</v>
          </cell>
          <cell r="H1044" t="str">
            <v>KOEF.</v>
          </cell>
          <cell r="I1044" t="str">
            <v>SATUAN</v>
          </cell>
          <cell r="J1044" t="str">
            <v>KETERANGAN</v>
          </cell>
        </row>
        <row r="1047">
          <cell r="A1047" t="str">
            <v xml:space="preserve">   3.</v>
          </cell>
          <cell r="C1047" t="str">
            <v>TENAGA</v>
          </cell>
        </row>
        <row r="1048">
          <cell r="C1048" t="str">
            <v>Produksi yang dapat diselesaikan / hari</v>
          </cell>
          <cell r="G1048" t="str">
            <v>Qt</v>
          </cell>
          <cell r="H1048">
            <v>10</v>
          </cell>
          <cell r="I1048" t="str">
            <v>M3</v>
          </cell>
        </row>
        <row r="1049">
          <cell r="C1049" t="str">
            <v>Kebutuhan tenaga :</v>
          </cell>
        </row>
        <row r="1050">
          <cell r="D1050" t="str">
            <v>- Pekerja</v>
          </cell>
          <cell r="G1050" t="str">
            <v>P</v>
          </cell>
          <cell r="H1050">
            <v>4</v>
          </cell>
          <cell r="I1050" t="str">
            <v>orang</v>
          </cell>
        </row>
        <row r="1051">
          <cell r="D1051" t="str">
            <v>- Mandor</v>
          </cell>
          <cell r="G1051" t="str">
            <v>M</v>
          </cell>
          <cell r="H1051">
            <v>1</v>
          </cell>
          <cell r="I1051" t="str">
            <v>orang</v>
          </cell>
        </row>
        <row r="1054">
          <cell r="C1054" t="str">
            <v>Koefisien tenaga / M3   :</v>
          </cell>
        </row>
        <row r="1055">
          <cell r="D1055" t="str">
            <v>- Pekerja</v>
          </cell>
          <cell r="E1055" t="str">
            <v>= (Tk x P) : Qt</v>
          </cell>
          <cell r="G1055" t="str">
            <v>(L01)</v>
          </cell>
          <cell r="H1055">
            <v>2.8</v>
          </cell>
          <cell r="I1055" t="str">
            <v>Jam</v>
          </cell>
        </row>
        <row r="1056">
          <cell r="D1056" t="str">
            <v>- Mandor</v>
          </cell>
          <cell r="E1056" t="str">
            <v>= (Tk x M) : Qt</v>
          </cell>
          <cell r="G1056" t="str">
            <v>(L03)</v>
          </cell>
          <cell r="H1056">
            <v>0.7</v>
          </cell>
          <cell r="I1056" t="str">
            <v>Jam</v>
          </cell>
        </row>
        <row r="1059">
          <cell r="A1059" t="str">
            <v>4.</v>
          </cell>
          <cell r="C1059" t="str">
            <v>HARGA DASAR SATUAN UPAH, BAHAN DAN ALAT</v>
          </cell>
        </row>
        <row r="1060">
          <cell r="C1060" t="str">
            <v>Lihat lampiran.</v>
          </cell>
        </row>
        <row r="1063">
          <cell r="A1063" t="str">
            <v>5.</v>
          </cell>
          <cell r="C1063" t="str">
            <v>ANALISA HARGA SATUAN PEKERJAAN</v>
          </cell>
        </row>
        <row r="1064">
          <cell r="C1064" t="str">
            <v>Lihat perhitungan dalam FORMULIR STANDAR UNTUK</v>
          </cell>
        </row>
        <row r="1065">
          <cell r="C1065" t="str">
            <v>PEREKEMAN ANALISA MASING-MASING HARGA</v>
          </cell>
        </row>
        <row r="1066">
          <cell r="C1066" t="str">
            <v>SATUAN.</v>
          </cell>
        </row>
        <row r="1067">
          <cell r="C1067" t="str">
            <v>Didapat Harga Satuan Pekerjaan :</v>
          </cell>
        </row>
        <row r="1069">
          <cell r="C1069" t="str">
            <v xml:space="preserve">Rp.  </v>
          </cell>
          <cell r="D1069">
            <v>205591.54687946799</v>
          </cell>
          <cell r="E1069" t="str">
            <v xml:space="preserve"> / M3</v>
          </cell>
        </row>
        <row r="1072">
          <cell r="A1072" t="str">
            <v>6.</v>
          </cell>
          <cell r="C1072" t="str">
            <v>WAKTU PELAKSANAAN YANG DIPERLUKAN</v>
          </cell>
        </row>
        <row r="1073">
          <cell r="C1073" t="str">
            <v>Masa Pelaksanaan :</v>
          </cell>
          <cell r="D1073" t="str">
            <v>. . . . . . . . . . . .</v>
          </cell>
          <cell r="E1073" t="str">
            <v>bulan</v>
          </cell>
        </row>
        <row r="1075">
          <cell r="A1075" t="str">
            <v>7.</v>
          </cell>
          <cell r="C1075" t="str">
            <v>VOLUME PEKERJAAN YANG DIPERLUKAN</v>
          </cell>
        </row>
        <row r="1076">
          <cell r="C1076" t="str">
            <v>Volume pekerjaan  :</v>
          </cell>
          <cell r="D1076">
            <v>1</v>
          </cell>
          <cell r="E1076" t="str">
            <v>M3</v>
          </cell>
        </row>
        <row r="1097">
          <cell r="T1097" t="str">
            <v xml:space="preserve">Analisa LI-242 </v>
          </cell>
        </row>
        <row r="1098">
          <cell r="A1098" t="str">
            <v>ITEM PEMBAYARAN NO.</v>
          </cell>
          <cell r="D1098" t="str">
            <v>:  2.4 (2)</v>
          </cell>
          <cell r="J1098" t="str">
            <v xml:space="preserve">Analisa LI-242 </v>
          </cell>
        </row>
        <row r="1099">
          <cell r="A1099" t="str">
            <v>JENIS PEKERJAAN</v>
          </cell>
          <cell r="D1099" t="str">
            <v>:  Anyaman Filter Plastik</v>
          </cell>
          <cell r="L1099" t="str">
            <v>FORMULIR STANDAR UNTUK</v>
          </cell>
        </row>
        <row r="1100">
          <cell r="A1100" t="str">
            <v>SATUAN PEMBAYARAN</v>
          </cell>
          <cell r="D1100" t="str">
            <v>:  M2</v>
          </cell>
          <cell r="J1100" t="str">
            <v xml:space="preserve">         URAIAN ANALISA HARGA SATUAN</v>
          </cell>
          <cell r="L1100" t="str">
            <v>PEREKAMAN ANALISA MASING-MASING HARGA SATUAN</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nw"/>
      <sheetName val="Rekap"/>
      <sheetName val="K&amp;H"/>
      <sheetName val="U"/>
      <sheetName val="B"/>
      <sheetName val="Alt"/>
      <sheetName val="Inf"/>
      <sheetName val="Q"/>
      <sheetName val="Peta"/>
      <sheetName val="L2a"/>
      <sheetName val="L2b"/>
      <sheetName val="L2c"/>
      <sheetName val="Anl"/>
      <sheetName val="1"/>
      <sheetName val="2"/>
      <sheetName val="3"/>
      <sheetName val="5"/>
      <sheetName val="6"/>
      <sheetName val="7"/>
      <sheetName val="8"/>
      <sheetName val="10"/>
      <sheetName val="L 7,8,9"/>
      <sheetName val="L11"/>
      <sheetName val="Agg A"/>
      <sheetName val="Agg"/>
    </sheetNames>
    <sheetDataSet>
      <sheetData sheetId="0">
        <row r="1">
          <cell r="B1" t="str">
            <v>BERKALA NASIONAL JEMBATAN SUMUT 4</v>
          </cell>
        </row>
      </sheetData>
      <sheetData sheetId="1"/>
      <sheetData sheetId="2">
        <row r="7">
          <cell r="B7" t="str">
            <v>REKAPITULASI</v>
          </cell>
        </row>
      </sheetData>
      <sheetData sheetId="3">
        <row r="2">
          <cell r="A2" t="str">
            <v>DAFTAR KUANTITAS DAN HARGA</v>
          </cell>
        </row>
      </sheetData>
      <sheetData sheetId="4">
        <row r="1">
          <cell r="A1" t="str">
            <v>LAMPIRAN 11 PENAWARAN</v>
          </cell>
        </row>
      </sheetData>
      <sheetData sheetId="5">
        <row r="3">
          <cell r="A3" t="str">
            <v>DAFTAR HARGA SATUAN DASAR</v>
          </cell>
        </row>
      </sheetData>
      <sheetData sheetId="6">
        <row r="3">
          <cell r="A3" t="str">
            <v>URAIAN ANALISA ALAT</v>
          </cell>
        </row>
      </sheetData>
      <sheetData sheetId="7">
        <row r="1">
          <cell r="A1" t="str">
            <v>INFORMASI  UMUM</v>
          </cell>
        </row>
      </sheetData>
      <sheetData sheetId="8">
        <row r="3">
          <cell r="A3" t="str">
            <v>HARGA &amp; JARAK RATA-RATA</v>
          </cell>
        </row>
      </sheetData>
      <sheetData sheetId="9"/>
      <sheetData sheetId="10">
        <row r="2">
          <cell r="AG2">
            <v>7349150.9542000005</v>
          </cell>
        </row>
      </sheetData>
      <sheetData sheetId="11"/>
      <sheetData sheetId="12"/>
      <sheetData sheetId="13">
        <row r="65">
          <cell r="A65" t="str">
            <v>LAMPIRAN  4  PENAWARAN</v>
          </cell>
        </row>
      </sheetData>
      <sheetData sheetId="14">
        <row r="31">
          <cell r="F31" t="str">
            <v>Unit</v>
          </cell>
        </row>
      </sheetData>
      <sheetData sheetId="15">
        <row r="1">
          <cell r="A1" t="str">
            <v>ITEM PEMBAYARAN NO.</v>
          </cell>
        </row>
        <row r="721">
          <cell r="A721" t="str">
            <v>ITEM PEMBAYARAN NO.</v>
          </cell>
          <cell r="D721" t="str">
            <v>:  2.3 (4)</v>
          </cell>
          <cell r="J721" t="str">
            <v>Analisa EI-234</v>
          </cell>
          <cell r="T721" t="str">
            <v>Analisa EI-234</v>
          </cell>
        </row>
        <row r="722">
          <cell r="A722" t="str">
            <v>JENIS PEKERJAAN</v>
          </cell>
          <cell r="D722" t="str">
            <v>:  RCP Culvert Ø 100 - 130 CM</v>
          </cell>
        </row>
        <row r="723">
          <cell r="A723" t="str">
            <v>SATUAN PEMBAYARAN</v>
          </cell>
          <cell r="D723" t="str">
            <v>:  M1</v>
          </cell>
          <cell r="J723" t="str">
            <v xml:space="preserve">         URAIAN ANALISA HARGA SATUAN</v>
          </cell>
          <cell r="L723" t="str">
            <v>FORMULIR STANDAR UNTUK</v>
          </cell>
        </row>
        <row r="724">
          <cell r="L724" t="str">
            <v>PEREKAMAN ANALISA MASING-MASING HARGA SATUAN</v>
          </cell>
        </row>
        <row r="725">
          <cell r="L725" t="str">
            <v/>
          </cell>
        </row>
        <row r="726">
          <cell r="A726" t="str">
            <v>No.</v>
          </cell>
          <cell r="C726" t="str">
            <v>U R A I A N</v>
          </cell>
          <cell r="G726" t="str">
            <v>KODE</v>
          </cell>
          <cell r="H726" t="str">
            <v>KOEF.</v>
          </cell>
          <cell r="I726" t="str">
            <v>SATUAN</v>
          </cell>
          <cell r="J726" t="str">
            <v>KETERANGAN</v>
          </cell>
        </row>
        <row r="728">
          <cell r="L728" t="str">
            <v>KEGIATAN</v>
          </cell>
          <cell r="O728" t="e">
            <v>#REF!</v>
          </cell>
        </row>
        <row r="729">
          <cell r="A729" t="str">
            <v>I.</v>
          </cell>
          <cell r="C729" t="str">
            <v>ASUMSI</v>
          </cell>
          <cell r="L729" t="str">
            <v>No. PAKET KONTRAK</v>
          </cell>
          <cell r="O729" t="e">
            <v>#REF!</v>
          </cell>
        </row>
        <row r="730">
          <cell r="A730">
            <v>1</v>
          </cell>
          <cell r="C730" t="str">
            <v>Pekerjaan dilakukan secara mekanik/manual</v>
          </cell>
          <cell r="L730" t="str">
            <v>NAMA PAKET</v>
          </cell>
          <cell r="O730" t="e">
            <v>#REF!</v>
          </cell>
        </row>
        <row r="731">
          <cell r="A731">
            <v>2</v>
          </cell>
          <cell r="C731" t="str">
            <v>Lokasi pekerjaan : sepanjang jalan</v>
          </cell>
          <cell r="L731" t="str">
            <v>PROP / KAB / KODYA</v>
          </cell>
          <cell r="O731" t="e">
            <v>#REF!</v>
          </cell>
        </row>
        <row r="732">
          <cell r="A732">
            <v>3</v>
          </cell>
          <cell r="C732" t="str">
            <v>Diameter bagian dalam gorong-gorong</v>
          </cell>
          <cell r="G732" t="str">
            <v>d</v>
          </cell>
          <cell r="H732">
            <v>1.3</v>
          </cell>
          <cell r="I732" t="str">
            <v>m</v>
          </cell>
          <cell r="L732" t="str">
            <v>ITEM PEMBAYARAN NO.</v>
          </cell>
          <cell r="O732" t="str">
            <v>:  2.3 (4)</v>
          </cell>
          <cell r="R732" t="str">
            <v>PERKIRAAN VOL. PEK.</v>
          </cell>
          <cell r="T732" t="str">
            <v>:</v>
          </cell>
        </row>
        <row r="733">
          <cell r="A733">
            <v>4</v>
          </cell>
          <cell r="C733" t="str">
            <v>Jarak rata-rata Base Camp ke lokasi pekerjaan</v>
          </cell>
          <cell r="G733" t="str">
            <v>L</v>
          </cell>
          <cell r="H733">
            <v>72.5</v>
          </cell>
          <cell r="I733" t="str">
            <v>Km</v>
          </cell>
          <cell r="L733" t="str">
            <v>JENIS PEKERJAAN</v>
          </cell>
          <cell r="O733" t="str">
            <v>:  RCP Culvert Ø 100 - 130 CM</v>
          </cell>
          <cell r="R733" t="str">
            <v>TOTAL HARGA (Rp.)</v>
          </cell>
          <cell r="T733" t="str">
            <v>:</v>
          </cell>
        </row>
        <row r="734">
          <cell r="A734">
            <v>5</v>
          </cell>
          <cell r="C734" t="str">
            <v>Jam kerja efektif per-hari</v>
          </cell>
          <cell r="G734" t="str">
            <v>Tk</v>
          </cell>
          <cell r="H734">
            <v>7</v>
          </cell>
          <cell r="I734" t="str">
            <v>Jam</v>
          </cell>
          <cell r="L734" t="str">
            <v>SATUAN PEMBAYARAN</v>
          </cell>
          <cell r="O734" t="str">
            <v>:  M1</v>
          </cell>
          <cell r="R734" t="str">
            <v>% THD. BIAYA KEGIATAN</v>
          </cell>
          <cell r="T734" t="str">
            <v>:</v>
          </cell>
        </row>
        <row r="735">
          <cell r="A735">
            <v>6</v>
          </cell>
          <cell r="C735" t="str">
            <v>Tebal gorong-gorong</v>
          </cell>
          <cell r="G735" t="str">
            <v>tg</v>
          </cell>
          <cell r="H735">
            <v>10</v>
          </cell>
          <cell r="I735" t="str">
            <v>Cm</v>
          </cell>
        </row>
        <row r="737">
          <cell r="A737" t="str">
            <v>II.</v>
          </cell>
          <cell r="C737" t="str">
            <v>URUTAN KERJA</v>
          </cell>
          <cell r="Q737" t="str">
            <v>PERKIRAAN</v>
          </cell>
          <cell r="R737" t="str">
            <v>HARGA</v>
          </cell>
          <cell r="S737" t="str">
            <v>JUMLAH</v>
          </cell>
        </row>
        <row r="738">
          <cell r="A738">
            <v>1</v>
          </cell>
          <cell r="C738" t="str">
            <v>Gorong-gorong dicetak di Base Camp</v>
          </cell>
          <cell r="L738" t="str">
            <v>NO.</v>
          </cell>
          <cell r="N738" t="str">
            <v>KOMPONEN</v>
          </cell>
          <cell r="P738" t="str">
            <v>SATUAN</v>
          </cell>
          <cell r="Q738" t="str">
            <v>KUANTITAS</v>
          </cell>
          <cell r="R738" t="str">
            <v>SATUAN</v>
          </cell>
          <cell r="S738" t="str">
            <v>HARGA</v>
          </cell>
        </row>
        <row r="739">
          <cell r="A739">
            <v>2</v>
          </cell>
          <cell r="C739" t="str">
            <v>Dump Truck mengangkut gorong-gorong jadi</v>
          </cell>
          <cell r="R739" t="str">
            <v>(Rp.)</v>
          </cell>
          <cell r="S739" t="str">
            <v>(Rp.)</v>
          </cell>
        </row>
        <row r="740">
          <cell r="C740" t="str">
            <v>ke lapangan</v>
          </cell>
        </row>
        <row r="741">
          <cell r="A741">
            <v>3</v>
          </cell>
          <cell r="C741" t="str">
            <v>Dasar gorong-gorong digali lalu dipadatkan dengan</v>
          </cell>
        </row>
        <row r="742">
          <cell r="C742" t="str">
            <v>Tamper</v>
          </cell>
          <cell r="L742" t="str">
            <v>A.</v>
          </cell>
          <cell r="N742" t="str">
            <v>TENAGA</v>
          </cell>
        </row>
        <row r="743">
          <cell r="A743">
            <v>4</v>
          </cell>
          <cell r="C743" t="str">
            <v>Tebal lapis porus pada dasar gorong-gorong</v>
          </cell>
          <cell r="G743" t="str">
            <v>tp</v>
          </cell>
          <cell r="H743">
            <v>0.15</v>
          </cell>
          <cell r="I743" t="str">
            <v>M</v>
          </cell>
          <cell r="J743" t="str">
            <v xml:space="preserve"> Min 10% dia.</v>
          </cell>
        </row>
        <row r="744">
          <cell r="A744">
            <v>5</v>
          </cell>
          <cell r="C744" t="str">
            <v>Material pilihan untuk penimbunan kembali</v>
          </cell>
          <cell r="J744" t="str">
            <v xml:space="preserve"> atau 5cm.</v>
          </cell>
          <cell r="L744" t="str">
            <v>1.</v>
          </cell>
          <cell r="N744" t="str">
            <v>Pekerja</v>
          </cell>
          <cell r="O744" t="str">
            <v>(L01)</v>
          </cell>
          <cell r="P744" t="str">
            <v>Jam</v>
          </cell>
          <cell r="Q744">
            <v>10.5</v>
          </cell>
          <cell r="R744">
            <v>6500</v>
          </cell>
          <cell r="U744">
            <v>68250</v>
          </cell>
        </row>
        <row r="745">
          <cell r="A745">
            <v>6</v>
          </cell>
          <cell r="C745" t="str">
            <v>Sekelompok pekerja akan melaksanakan pekerjaan</v>
          </cell>
          <cell r="L745" t="str">
            <v>2.</v>
          </cell>
          <cell r="N745" t="str">
            <v>Tukang</v>
          </cell>
          <cell r="O745" t="str">
            <v>(L02)</v>
          </cell>
          <cell r="P745" t="str">
            <v>Jam</v>
          </cell>
          <cell r="Q745">
            <v>1.1666666666666667</v>
          </cell>
          <cell r="R745">
            <v>9285.7142857142862</v>
          </cell>
          <cell r="U745">
            <v>10833.333333333334</v>
          </cell>
        </row>
        <row r="746">
          <cell r="C746" t="str">
            <v>dengan cara manual dengan menggunakan alat bantu</v>
          </cell>
          <cell r="L746" t="str">
            <v>3.</v>
          </cell>
          <cell r="N746" t="str">
            <v>Mandor</v>
          </cell>
          <cell r="O746" t="str">
            <v>(L03)</v>
          </cell>
          <cell r="P746" t="str">
            <v>Jam</v>
          </cell>
          <cell r="Q746">
            <v>1.1666666666666667</v>
          </cell>
          <cell r="R746">
            <v>8357.1428571428569</v>
          </cell>
          <cell r="U746">
            <v>9750</v>
          </cell>
        </row>
        <row r="748">
          <cell r="Q748" t="str">
            <v xml:space="preserve">JUMLAH HARGA TENAGA   </v>
          </cell>
          <cell r="U748">
            <v>88833.333333333328</v>
          </cell>
        </row>
        <row r="749">
          <cell r="A749" t="str">
            <v>III.</v>
          </cell>
          <cell r="C749" t="str">
            <v>PEMAKAIAN BAHAN, ALAT DAN TENAGA</v>
          </cell>
        </row>
        <row r="750">
          <cell r="A750" t="str">
            <v xml:space="preserve">   1.</v>
          </cell>
          <cell r="C750" t="str">
            <v>BAHAN</v>
          </cell>
          <cell r="L750" t="str">
            <v>B.</v>
          </cell>
          <cell r="N750" t="str">
            <v>BAHAN</v>
          </cell>
        </row>
        <row r="751">
          <cell r="C751" t="str">
            <v>Untuk mendapatkan 1 M' gorong-gorong diperlukan</v>
          </cell>
        </row>
        <row r="752">
          <cell r="C752" t="str">
            <v>- Beton K-300</v>
          </cell>
          <cell r="G752" t="str">
            <v>(EI-714)</v>
          </cell>
          <cell r="H752">
            <v>0.43982297150257099</v>
          </cell>
          <cell r="I752" t="str">
            <v>M3</v>
          </cell>
          <cell r="L752" t="str">
            <v>1.</v>
          </cell>
          <cell r="N752" t="str">
            <v>Beton K-300</v>
          </cell>
          <cell r="O752" t="str">
            <v>(EI-714)</v>
          </cell>
          <cell r="P752" t="str">
            <v>M3</v>
          </cell>
          <cell r="Q752">
            <v>0.43982297150257099</v>
          </cell>
          <cell r="R752">
            <v>1348916.384118712</v>
          </cell>
          <cell r="U752">
            <v>593284.41237159539</v>
          </cell>
        </row>
        <row r="753">
          <cell r="C753" t="str">
            <v>- Baja Tulangan (asumsi 100kg/m3)</v>
          </cell>
          <cell r="G753" t="str">
            <v>(M39)</v>
          </cell>
          <cell r="H753">
            <v>48.38052686528281</v>
          </cell>
          <cell r="I753" t="str">
            <v>Kg</v>
          </cell>
          <cell r="L753" t="str">
            <v>2.</v>
          </cell>
          <cell r="N753" t="str">
            <v>Baja Tulangan</v>
          </cell>
          <cell r="O753" t="str">
            <v>(M39)</v>
          </cell>
          <cell r="P753" t="str">
            <v>Kg</v>
          </cell>
          <cell r="Q753">
            <v>48.38052686528281</v>
          </cell>
          <cell r="R753" t="e">
            <v>#REF!</v>
          </cell>
          <cell r="U753" t="e">
            <v>#REF!</v>
          </cell>
        </row>
        <row r="754">
          <cell r="C754" t="str">
            <v>- Pasir</v>
          </cell>
          <cell r="D754" t="str">
            <v>= ((2*tg/100+d+0.5)*(0.5+2*tg/100+d+0.5)</v>
          </cell>
          <cell r="G754" t="str">
            <v>(EI-322)</v>
          </cell>
          <cell r="H754">
            <v>2.1127500000000006</v>
          </cell>
          <cell r="I754" t="str">
            <v>M3</v>
          </cell>
          <cell r="J754" t="str">
            <v xml:space="preserve"> = Vp</v>
          </cell>
          <cell r="L754" t="str">
            <v>3.</v>
          </cell>
          <cell r="N754" t="str">
            <v>Pasir</v>
          </cell>
          <cell r="O754" t="str">
            <v>(M01)</v>
          </cell>
          <cell r="P754" t="str">
            <v>M3</v>
          </cell>
          <cell r="Q754">
            <v>2.1127500000000006</v>
          </cell>
          <cell r="R754">
            <v>148800</v>
          </cell>
          <cell r="U754">
            <v>314377.20000000007</v>
          </cell>
        </row>
        <row r="755">
          <cell r="D755" t="str">
            <v xml:space="preserve">   -(22/7*(0.5*(2*tg/100+d))^2)*1)*1.05</v>
          </cell>
        </row>
        <row r="757">
          <cell r="A757" t="str">
            <v xml:space="preserve">   2.</v>
          </cell>
          <cell r="C757" t="str">
            <v>ALAT</v>
          </cell>
        </row>
        <row r="758">
          <cell r="A758" t="str">
            <v>2.a.</v>
          </cell>
          <cell r="C758" t="str">
            <v>TAMPER</v>
          </cell>
          <cell r="G758" t="str">
            <v>(E25)</v>
          </cell>
          <cell r="Q758" t="str">
            <v xml:space="preserve">JUMLAH HARGA BAHAN   </v>
          </cell>
          <cell r="U758" t="e">
            <v>#REF!</v>
          </cell>
        </row>
        <row r="759">
          <cell r="C759" t="str">
            <v>Kecepatan</v>
          </cell>
          <cell r="G759" t="str">
            <v>V</v>
          </cell>
          <cell r="H759">
            <v>0.5</v>
          </cell>
          <cell r="I759" t="str">
            <v>Km / Jam</v>
          </cell>
        </row>
        <row r="760">
          <cell r="C760" t="str">
            <v>Efisiensi alat</v>
          </cell>
          <cell r="G760" t="str">
            <v>Fa</v>
          </cell>
          <cell r="H760">
            <v>0.83</v>
          </cell>
          <cell r="I760" t="str">
            <v>-</v>
          </cell>
          <cell r="L760" t="str">
            <v>C.</v>
          </cell>
          <cell r="N760" t="str">
            <v>PERALATAN</v>
          </cell>
        </row>
        <row r="761">
          <cell r="C761" t="str">
            <v>Lebar pemadatan</v>
          </cell>
          <cell r="G761" t="str">
            <v>Lb</v>
          </cell>
          <cell r="H761">
            <v>0.4</v>
          </cell>
          <cell r="I761" t="str">
            <v>M</v>
          </cell>
        </row>
        <row r="762">
          <cell r="C762" t="str">
            <v>Banyak lintasan</v>
          </cell>
          <cell r="G762" t="str">
            <v>n</v>
          </cell>
          <cell r="H762">
            <v>10</v>
          </cell>
          <cell r="I762" t="str">
            <v>lintasan</v>
          </cell>
          <cell r="L762" t="str">
            <v>1.</v>
          </cell>
          <cell r="N762" t="str">
            <v>Tamper</v>
          </cell>
          <cell r="O762" t="str">
            <v>(E25)</v>
          </cell>
          <cell r="P762" t="str">
            <v>Jam</v>
          </cell>
          <cell r="Q762">
            <v>0.63637048192771095</v>
          </cell>
          <cell r="R762">
            <v>25109.648266095435</v>
          </cell>
          <cell r="U762">
            <v>15979.038968130464</v>
          </cell>
        </row>
        <row r="763">
          <cell r="C763" t="str">
            <v>Tebal lapis hamparan</v>
          </cell>
          <cell r="G763" t="str">
            <v>tp</v>
          </cell>
          <cell r="H763">
            <v>0.2</v>
          </cell>
          <cell r="I763" t="str">
            <v>M</v>
          </cell>
          <cell r="L763" t="str">
            <v>2.</v>
          </cell>
          <cell r="N763" t="str">
            <v>Dump Truck</v>
          </cell>
          <cell r="O763" t="str">
            <v>(E08)</v>
          </cell>
          <cell r="P763" t="str">
            <v>Jam</v>
          </cell>
          <cell r="Q763">
            <v>1.1608935742971889</v>
          </cell>
          <cell r="R763">
            <v>153084.03517361594</v>
          </cell>
          <cell r="U763">
            <v>177714.27276053559</v>
          </cell>
        </row>
        <row r="764">
          <cell r="L764" t="str">
            <v>3.</v>
          </cell>
          <cell r="N764" t="str">
            <v>Alat  Bantu</v>
          </cell>
          <cell r="P764" t="str">
            <v>Ls</v>
          </cell>
          <cell r="Q764">
            <v>1</v>
          </cell>
          <cell r="R764">
            <v>250</v>
          </cell>
          <cell r="U764">
            <v>250</v>
          </cell>
        </row>
        <row r="766">
          <cell r="C766" t="str">
            <v>Kap. Prod. / Jam   =</v>
          </cell>
          <cell r="D766" t="str">
            <v>v x 1000 x Fa x Lb x 60</v>
          </cell>
          <cell r="G766" t="str">
            <v>Q1</v>
          </cell>
          <cell r="H766">
            <v>3.3200000000000003</v>
          </cell>
          <cell r="I766" t="str">
            <v xml:space="preserve">M3 / Jam </v>
          </cell>
        </row>
        <row r="767">
          <cell r="D767" t="str">
            <v xml:space="preserve">    n x tp</v>
          </cell>
        </row>
        <row r="769">
          <cell r="C769" t="str">
            <v>Koefisien Alat / m'</v>
          </cell>
          <cell r="D769" t="str">
            <v xml:space="preserve"> =  1  :  Q1 x Vp</v>
          </cell>
          <cell r="G769" t="str">
            <v>(E25)</v>
          </cell>
          <cell r="H769">
            <v>0.63637048192771095</v>
          </cell>
          <cell r="I769" t="str">
            <v>jam</v>
          </cell>
        </row>
        <row r="770">
          <cell r="Q770" t="str">
            <v xml:space="preserve">JUMLAH HARGA PERALATAN   </v>
          </cell>
          <cell r="U770">
            <v>193943.31172866604</v>
          </cell>
        </row>
        <row r="771">
          <cell r="A771" t="str">
            <v>2.b.</v>
          </cell>
          <cell r="C771" t="str">
            <v>DUMP TRUCK</v>
          </cell>
          <cell r="G771" t="str">
            <v>(E08)</v>
          </cell>
        </row>
        <row r="772">
          <cell r="C772" t="str">
            <v>Kapasitas bak sekali muat</v>
          </cell>
          <cell r="G772" t="str">
            <v>V</v>
          </cell>
          <cell r="H772">
            <v>4</v>
          </cell>
          <cell r="I772" t="str">
            <v>Buah/M'</v>
          </cell>
          <cell r="L772" t="str">
            <v>D.</v>
          </cell>
          <cell r="N772" t="str">
            <v>JUMLAH HARGA TENAGA, BAHAN DAN PERALATAN  ( A + B + C )</v>
          </cell>
          <cell r="U772" t="e">
            <v>#REF!</v>
          </cell>
        </row>
        <row r="773">
          <cell r="C773" t="str">
            <v>Faktor efisiensi alat</v>
          </cell>
          <cell r="G773" t="str">
            <v>Fa</v>
          </cell>
          <cell r="H773">
            <v>0.83</v>
          </cell>
          <cell r="L773" t="str">
            <v>E.</v>
          </cell>
          <cell r="N773" t="str">
            <v>OVERHEAD &amp; PROFIT</v>
          </cell>
          <cell r="P773">
            <v>10</v>
          </cell>
          <cell r="Q773" t="str">
            <v>%  x  D</v>
          </cell>
          <cell r="U773" t="e">
            <v>#REF!</v>
          </cell>
        </row>
        <row r="774">
          <cell r="C774" t="str">
            <v>Kecepatanrata-rata bermuatan</v>
          </cell>
          <cell r="G774" t="str">
            <v>v1</v>
          </cell>
          <cell r="H774">
            <v>40</v>
          </cell>
          <cell r="L774" t="str">
            <v>F.</v>
          </cell>
          <cell r="N774" t="str">
            <v>HARGA SATUAN PEKERJAAN  ( D + E )</v>
          </cell>
          <cell r="U774" t="e">
            <v>#REF!</v>
          </cell>
        </row>
        <row r="775">
          <cell r="C775" t="str">
            <v>Kecepatan rata-rata kosong</v>
          </cell>
          <cell r="G775" t="str">
            <v>v2</v>
          </cell>
          <cell r="H775">
            <v>60</v>
          </cell>
          <cell r="L775" t="str">
            <v>Note: 1</v>
          </cell>
          <cell r="N775" t="str">
            <v>SATUAN dapat berdasarkan atas jam operasi untuk Tenaga Kerja dan Peralatan, volume dan/atau ukuran berat untuk bahan-bahan.</v>
          </cell>
        </row>
        <row r="776">
          <cell r="C776" t="str">
            <v>Waktu siklus    :</v>
          </cell>
          <cell r="G776" t="str">
            <v>Ts</v>
          </cell>
        </row>
        <row r="777">
          <cell r="C777" t="str">
            <v>- Waktu  tempuh in  si  = (L : v1 ) x 60</v>
          </cell>
          <cell r="G777" t="str">
            <v>T1</v>
          </cell>
          <cell r="H777">
            <v>108.75</v>
          </cell>
          <cell r="I777" t="str">
            <v>menit</v>
          </cell>
          <cell r="L777">
            <v>2</v>
          </cell>
          <cell r="N777" t="str">
            <v>Kuantitas satuan adalah kuantitas setiap komponen untuk menyelesaikan satu satuan pekerjaan dari nomor mata pembayaran.</v>
          </cell>
        </row>
        <row r="778">
          <cell r="C778" t="str">
            <v>-  Waktutempuh kosong  = (L : v2)  x  60</v>
          </cell>
          <cell r="G778" t="str">
            <v>T2</v>
          </cell>
          <cell r="H778">
            <v>72.5</v>
          </cell>
          <cell r="I778" t="str">
            <v>menit</v>
          </cell>
        </row>
        <row r="779">
          <cell r="C779" t="str">
            <v>-  Lain-lain</v>
          </cell>
          <cell r="G779" t="str">
            <v>T3</v>
          </cell>
          <cell r="H779">
            <v>50</v>
          </cell>
          <cell r="I779" t="str">
            <v>menit</v>
          </cell>
          <cell r="L779">
            <v>3</v>
          </cell>
          <cell r="N779" t="str">
            <v>Biaya satuan untuk peralatan sudah termasuk bahan bakar, bahan habis dipakai dan operator.</v>
          </cell>
        </row>
        <row r="780">
          <cell r="G780" t="str">
            <v>Ts</v>
          </cell>
          <cell r="H780">
            <v>231.25</v>
          </cell>
          <cell r="I780" t="str">
            <v>menit</v>
          </cell>
          <cell r="L780">
            <v>4</v>
          </cell>
          <cell r="N780" t="str">
            <v>Biaya satuan sudah termasuk pengeluaran untuk seluruh pajak yang berkaitan (tetapi tidak termasuk PPN yang dibayar dari kontrak) dan biaya-biaya lainnya.</v>
          </cell>
        </row>
        <row r="781">
          <cell r="J781" t="str">
            <v>Berlanjut ke halaman berikut</v>
          </cell>
        </row>
        <row r="782">
          <cell r="A782" t="str">
            <v>ITEM PEMBAYARAN NO.</v>
          </cell>
          <cell r="D782" t="str">
            <v>:  2.3 (4)</v>
          </cell>
          <cell r="J782" t="str">
            <v>Analisa EI-234</v>
          </cell>
        </row>
        <row r="783">
          <cell r="A783" t="str">
            <v>JENIS PEKERJAAN</v>
          </cell>
          <cell r="D783" t="str">
            <v>:  RCP Culvert Ø 100 - 130 CM</v>
          </cell>
        </row>
        <row r="784">
          <cell r="A784" t="str">
            <v>SATUAN PEMBAYARAN</v>
          </cell>
          <cell r="D784" t="str">
            <v>:  M1</v>
          </cell>
          <cell r="J784" t="str">
            <v xml:space="preserve">         URAIAN ANALISA HARGA SATUAN</v>
          </cell>
        </row>
        <row r="785">
          <cell r="J785" t="str">
            <v>Lanjutan</v>
          </cell>
        </row>
        <row r="787">
          <cell r="A787" t="str">
            <v>No.</v>
          </cell>
          <cell r="C787" t="str">
            <v>U R A I A N</v>
          </cell>
          <cell r="G787" t="str">
            <v>KODE</v>
          </cell>
          <cell r="H787" t="str">
            <v>KOEF.</v>
          </cell>
          <cell r="I787" t="str">
            <v>SATUAN</v>
          </cell>
          <cell r="J787" t="str">
            <v>KETERANGAN</v>
          </cell>
        </row>
        <row r="790">
          <cell r="C790" t="str">
            <v>Kapasitas Produksi / Jam   =</v>
          </cell>
          <cell r="E790" t="str">
            <v>V x Fa x 60</v>
          </cell>
          <cell r="G790" t="str">
            <v>Q2</v>
          </cell>
          <cell r="H790">
            <v>0.86140540540540533</v>
          </cell>
          <cell r="I790" t="str">
            <v xml:space="preserve">M' / Jam </v>
          </cell>
        </row>
        <row r="791">
          <cell r="E791" t="str">
            <v xml:space="preserve">    Ts</v>
          </cell>
        </row>
        <row r="793">
          <cell r="C793" t="str">
            <v>Koefisien Alat / m'</v>
          </cell>
          <cell r="D793" t="str">
            <v xml:space="preserve"> =  1  :  Q2</v>
          </cell>
          <cell r="G793" t="str">
            <v>(E08)</v>
          </cell>
          <cell r="H793">
            <v>1.1608935742971889</v>
          </cell>
          <cell r="I793" t="str">
            <v>jam</v>
          </cell>
        </row>
        <row r="796">
          <cell r="A796" t="str">
            <v>2.c.</v>
          </cell>
          <cell r="C796" t="str">
            <v>ALAT  BANTU</v>
          </cell>
        </row>
        <row r="797">
          <cell r="C797" t="str">
            <v>Diperlukan alat-alat bantu kecil</v>
          </cell>
          <cell r="J797" t="str">
            <v>Lump Sump</v>
          </cell>
        </row>
        <row r="798">
          <cell r="C798" t="str">
            <v>- Sekop    =         3   buah</v>
          </cell>
        </row>
        <row r="799">
          <cell r="C799" t="str">
            <v>- Alat-alat kecil lain</v>
          </cell>
        </row>
        <row r="802">
          <cell r="A802" t="str">
            <v xml:space="preserve">   3.</v>
          </cell>
          <cell r="C802" t="str">
            <v>TENAGA</v>
          </cell>
        </row>
        <row r="803">
          <cell r="C803" t="str">
            <v>Produksi Gorong-gorong / hari</v>
          </cell>
          <cell r="G803" t="str">
            <v>Qt</v>
          </cell>
          <cell r="H803">
            <v>6</v>
          </cell>
          <cell r="I803" t="str">
            <v>M'</v>
          </cell>
        </row>
        <row r="804">
          <cell r="C804" t="str">
            <v>Kebutuhan tenaga :</v>
          </cell>
        </row>
        <row r="805">
          <cell r="D805" t="str">
            <v>- Pekerja</v>
          </cell>
          <cell r="G805" t="str">
            <v>P</v>
          </cell>
          <cell r="H805">
            <v>9</v>
          </cell>
          <cell r="I805" t="str">
            <v>orang</v>
          </cell>
        </row>
        <row r="806">
          <cell r="D806" t="str">
            <v>- Tukang</v>
          </cell>
          <cell r="G806" t="str">
            <v>T</v>
          </cell>
          <cell r="H806">
            <v>1</v>
          </cell>
          <cell r="I806" t="str">
            <v>orang</v>
          </cell>
        </row>
        <row r="807">
          <cell r="D807" t="str">
            <v>- Mandor</v>
          </cell>
          <cell r="G807" t="str">
            <v>M</v>
          </cell>
          <cell r="H807">
            <v>1</v>
          </cell>
          <cell r="I807" t="str">
            <v>orang</v>
          </cell>
        </row>
        <row r="809">
          <cell r="C809" t="str">
            <v>Koefisien tenaga / M'   :</v>
          </cell>
        </row>
        <row r="810">
          <cell r="D810" t="str">
            <v>- Pekerja</v>
          </cell>
          <cell r="E810" t="str">
            <v>= (Tk x P) : Qt</v>
          </cell>
          <cell r="G810" t="str">
            <v>(L01)</v>
          </cell>
          <cell r="H810">
            <v>10.5</v>
          </cell>
          <cell r="I810" t="str">
            <v>jam</v>
          </cell>
        </row>
        <row r="811">
          <cell r="D811" t="str">
            <v>- Tukang</v>
          </cell>
          <cell r="E811" t="str">
            <v>= (Tk x T) : Qt</v>
          </cell>
          <cell r="G811" t="str">
            <v>(L02)</v>
          </cell>
          <cell r="H811">
            <v>1.1666666666666667</v>
          </cell>
          <cell r="I811" t="str">
            <v>jam</v>
          </cell>
        </row>
        <row r="812">
          <cell r="D812" t="str">
            <v>- Mandor</v>
          </cell>
          <cell r="E812" t="str">
            <v>= (Tk x M) : Qt</v>
          </cell>
          <cell r="G812" t="str">
            <v>(L03)</v>
          </cell>
          <cell r="H812">
            <v>1.1666666666666667</v>
          </cell>
          <cell r="I812" t="str">
            <v>jam</v>
          </cell>
        </row>
        <row r="814">
          <cell r="A814" t="str">
            <v>4.</v>
          </cell>
          <cell r="C814" t="str">
            <v>HARGA DASAR SATUAN UPAH, BAHAN DAN ALAT</v>
          </cell>
        </row>
        <row r="815">
          <cell r="C815" t="str">
            <v>Lihat lampiran.</v>
          </cell>
        </row>
        <row r="818">
          <cell r="A818" t="str">
            <v>5.</v>
          </cell>
          <cell r="C818" t="str">
            <v>ANALISA HARGA SATUAN PEKERJAAN</v>
          </cell>
        </row>
        <row r="819">
          <cell r="C819" t="str">
            <v>Lihat perhitungan dalam FORMULIR STANDAR UNTUK</v>
          </cell>
        </row>
        <row r="820">
          <cell r="C820" t="str">
            <v>PEREKEMAN ANALISA MASING-MASING HARGA</v>
          </cell>
        </row>
        <row r="821">
          <cell r="C821" t="str">
            <v>SATUAN.</v>
          </cell>
        </row>
        <row r="822">
          <cell r="C822" t="str">
            <v>Didapat Harga Satuan Pekerjaan :</v>
          </cell>
        </row>
        <row r="824">
          <cell r="C824" t="str">
            <v xml:space="preserve">Rp.  </v>
          </cell>
          <cell r="D824" t="e">
            <v>#REF!</v>
          </cell>
          <cell r="E824" t="str">
            <v xml:space="preserve"> / M'</v>
          </cell>
        </row>
        <row r="827">
          <cell r="A827" t="str">
            <v>6.</v>
          </cell>
          <cell r="C827" t="str">
            <v>WAKTU PELAKSANAAN YANG DIPERLUKAN</v>
          </cell>
        </row>
        <row r="828">
          <cell r="C828" t="str">
            <v>Masa Pelaksanaan :</v>
          </cell>
          <cell r="D828">
            <v>0</v>
          </cell>
          <cell r="E828" t="str">
            <v>bulan</v>
          </cell>
        </row>
        <row r="830">
          <cell r="A830" t="str">
            <v>7.</v>
          </cell>
          <cell r="C830" t="str">
            <v>VOLUME PEKERJAAN YANG DIPERLUKAN</v>
          </cell>
        </row>
        <row r="831">
          <cell r="C831" t="str">
            <v>Volume pekerjaan  :</v>
          </cell>
          <cell r="D831">
            <v>0</v>
          </cell>
          <cell r="E831" t="str">
            <v>M'</v>
          </cell>
        </row>
      </sheetData>
      <sheetData sheetId="16">
        <row r="1">
          <cell r="A1" t="str">
            <v>ITEM PEMBAYARAN NO.</v>
          </cell>
        </row>
      </sheetData>
      <sheetData sheetId="17"/>
      <sheetData sheetId="18"/>
      <sheetData sheetId="19">
        <row r="15">
          <cell r="A15" t="str">
            <v>No.</v>
          </cell>
        </row>
      </sheetData>
      <sheetData sheetId="20"/>
      <sheetData sheetId="21"/>
      <sheetData sheetId="22"/>
      <sheetData sheetId="23"/>
      <sheetData sheetId="24"/>
      <sheetData sheetId="25">
        <row r="1">
          <cell r="A1" t="str">
            <v>ITEM PEMBAYARAN</v>
          </cell>
        </row>
      </sheetData>
    </sheetDataSet>
  </externalBook>
</externalLink>
</file>

<file path=xl/externalLinks/externalLink4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ng Data"/>
      <sheetName val="Informasi"/>
      <sheetName val="Peta Quarry"/>
      <sheetName val="Perhitungan Mobilisasi Alat"/>
      <sheetName val="Lalu Lintas"/>
      <sheetName val="Jembatan Sementara"/>
      <sheetName val="Sheet1"/>
      <sheetName val="SKEDUL"/>
      <sheetName val="Kalkulasi"/>
      <sheetName val="MAJOR"/>
      <sheetName val="%"/>
      <sheetName val="Mobilisasi.Ok"/>
      <sheetName val="% thd total biaya"/>
      <sheetName val="MT.PEMB. UTAMA"/>
      <sheetName val="MP(PERALATAN)UTAMA"/>
      <sheetName val="Analisa K3"/>
      <sheetName val="4-Basic Price"/>
      <sheetName val="4-Analisa Quarry"/>
      <sheetName val="4-formulir harga bahan"/>
      <sheetName val="5-ALAT(1)"/>
      <sheetName val="5-ALAT (2)"/>
      <sheetName val="Agg Halus &amp; Kasar"/>
      <sheetName val="Agg A"/>
      <sheetName val="Terblg"/>
      <sheetName val="Rekap"/>
      <sheetName val="BOQ"/>
      <sheetName val="UTILITY"/>
      <sheetName val="Agg B"/>
      <sheetName val="Agg C"/>
      <sheetName val="Jembatan Sementara (2)"/>
      <sheetName val="D2"/>
      <sheetName val="D2(1)"/>
      <sheetName val="D3"/>
      <sheetName val="D4"/>
      <sheetName val="D5"/>
      <sheetName val="D5.3"/>
      <sheetName val="D6"/>
      <sheetName val="D6 ASBT"/>
      <sheetName val="AHS Aspal Minyak"/>
      <sheetName val="D7(1)"/>
      <sheetName val="D7(1)1"/>
      <sheetName val="D7(2)"/>
      <sheetName val="D7(3)a"/>
      <sheetName val="D7(6)"/>
      <sheetName val="D7(11)"/>
      <sheetName val="D7(12)"/>
      <sheetName val="D7(13)"/>
      <sheetName val="Geotekstile"/>
      <sheetName val="D8(3)"/>
      <sheetName val="D8(1)"/>
      <sheetName val="D8(2)"/>
      <sheetName val="Pipa Buangan"/>
      <sheetName val="Kerb Jenis 1"/>
      <sheetName val="D9"/>
      <sheetName val="D10 LS-Rutin"/>
      <sheetName val="D10 Kuantitas"/>
      <sheetName val="D10 Analisa HSP"/>
      <sheetName val="RESUME"/>
      <sheetName val="Sheet7"/>
      <sheetName val="3. OE. REKONST-PNGKT"/>
    </sheetNames>
    <sheetDataSet>
      <sheetData sheetId="0" refreshError="1"/>
      <sheetData sheetId="1">
        <row r="28">
          <cell r="H28">
            <v>210</v>
          </cell>
        </row>
      </sheetData>
      <sheetData sheetId="2" refreshError="1"/>
      <sheetData sheetId="3" refreshError="1"/>
      <sheetData sheetId="4">
        <row r="58">
          <cell r="I58">
            <v>9165763.7142857146</v>
          </cell>
        </row>
      </sheetData>
      <sheetData sheetId="5" refreshError="1"/>
      <sheetData sheetId="6" refreshError="1"/>
      <sheetData sheetId="7" refreshError="1"/>
      <sheetData sheetId="8" refreshError="1"/>
      <sheetData sheetId="9" refreshError="1"/>
      <sheetData sheetId="10" refreshError="1"/>
      <sheetData sheetId="11">
        <row r="93">
          <cell r="I93">
            <v>42781500</v>
          </cell>
        </row>
      </sheetData>
      <sheetData sheetId="12" refreshError="1"/>
      <sheetData sheetId="13" refreshError="1"/>
      <sheetData sheetId="14" refreshError="1"/>
      <sheetData sheetId="15" refreshError="1"/>
      <sheetData sheetId="16">
        <row r="8">
          <cell r="D8" t="str">
            <v>(L01)</v>
          </cell>
        </row>
      </sheetData>
      <sheetData sheetId="17" refreshError="1"/>
      <sheetData sheetId="18" refreshError="1"/>
      <sheetData sheetId="19">
        <row r="8">
          <cell r="AW8">
            <v>6382835.5889248513</v>
          </cell>
        </row>
      </sheetData>
      <sheetData sheetId="20" refreshError="1"/>
      <sheetData sheetId="21" refreshError="1"/>
      <sheetData sheetId="22" refreshError="1"/>
      <sheetData sheetId="23" refreshError="1"/>
      <sheetData sheetId="24">
        <row r="5">
          <cell r="D5" t="str">
            <v>: Satker Pelaksanaan Jalan Nasioanal Wil.II Provinsi Aceh</v>
          </cell>
        </row>
      </sheetData>
      <sheetData sheetId="25">
        <row r="25">
          <cell r="G25">
            <v>51947263.714285716</v>
          </cell>
        </row>
      </sheetData>
      <sheetData sheetId="26" refreshError="1"/>
      <sheetData sheetId="27" refreshError="1"/>
      <sheetData sheetId="28" refreshError="1"/>
      <sheetData sheetId="29" refreshError="1"/>
      <sheetData sheetId="30">
        <row r="55">
          <cell r="U55">
            <v>39685.576277153865</v>
          </cell>
        </row>
      </sheetData>
      <sheetData sheetId="31">
        <row r="58">
          <cell r="W58">
            <v>1021960.7752967889</v>
          </cell>
        </row>
      </sheetData>
      <sheetData sheetId="32">
        <row r="55">
          <cell r="U55">
            <v>41628.338223302737</v>
          </cell>
        </row>
      </sheetData>
      <sheetData sheetId="33">
        <row r="55">
          <cell r="U55">
            <v>441779.26238201314</v>
          </cell>
        </row>
      </sheetData>
      <sheetData sheetId="34">
        <row r="54">
          <cell r="U54">
            <v>430079.18877177505</v>
          </cell>
        </row>
      </sheetData>
      <sheetData sheetId="35">
        <row r="911">
          <cell r="U911">
            <v>1693750.3820048028</v>
          </cell>
        </row>
      </sheetData>
      <sheetData sheetId="36">
        <row r="55">
          <cell r="U55">
            <v>11179.499386492051</v>
          </cell>
        </row>
      </sheetData>
      <sheetData sheetId="37" refreshError="1"/>
      <sheetData sheetId="38" refreshError="1"/>
      <sheetData sheetId="39">
        <row r="58">
          <cell r="V58">
            <v>2126068.2579932353</v>
          </cell>
        </row>
      </sheetData>
      <sheetData sheetId="40">
        <row r="634">
          <cell r="U634">
            <v>1591118</v>
          </cell>
        </row>
      </sheetData>
      <sheetData sheetId="41">
        <row r="55">
          <cell r="U55">
            <v>645415.858707787</v>
          </cell>
        </row>
      </sheetData>
      <sheetData sheetId="42" refreshError="1"/>
      <sheetData sheetId="43">
        <row r="272">
          <cell r="U272">
            <v>174759.49634753427</v>
          </cell>
        </row>
      </sheetData>
      <sheetData sheetId="44">
        <row r="57">
          <cell r="U57">
            <v>2107572.5401798049</v>
          </cell>
        </row>
      </sheetData>
      <sheetData sheetId="45">
        <row r="49">
          <cell r="U49">
            <v>1353559.1928571428</v>
          </cell>
        </row>
      </sheetData>
      <sheetData sheetId="46">
        <row r="48">
          <cell r="U48">
            <v>268354.71110345999</v>
          </cell>
        </row>
      </sheetData>
      <sheetData sheetId="47">
        <row r="45">
          <cell r="U45">
            <v>36676.241960884356</v>
          </cell>
        </row>
      </sheetData>
      <sheetData sheetId="48">
        <row r="2239">
          <cell r="U2239">
            <v>79860.462</v>
          </cell>
        </row>
      </sheetData>
      <sheetData sheetId="49" refreshError="1"/>
      <sheetData sheetId="50">
        <row r="55">
          <cell r="U55">
            <v>166770.40253414246</v>
          </cell>
        </row>
      </sheetData>
      <sheetData sheetId="51">
        <row r="51">
          <cell r="V51">
            <v>173471.53214285712</v>
          </cell>
        </row>
      </sheetData>
      <sheetData sheetId="52">
        <row r="44">
          <cell r="U44">
            <v>124180.92052903201</v>
          </cell>
        </row>
      </sheetData>
      <sheetData sheetId="53" refreshError="1"/>
      <sheetData sheetId="54">
        <row r="54">
          <cell r="J54">
            <v>46214820.146662474</v>
          </cell>
        </row>
      </sheetData>
      <sheetData sheetId="55" refreshError="1"/>
      <sheetData sheetId="56">
        <row r="896">
          <cell r="U896">
            <v>3520.3394285714289</v>
          </cell>
        </row>
      </sheetData>
      <sheetData sheetId="57" refreshError="1"/>
      <sheetData sheetId="58" refreshError="1"/>
      <sheetData sheetId="59" refreshError="1"/>
    </sheetDataSet>
  </externalBook>
</externalLink>
</file>

<file path=xl/externalLinks/externalLink4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3"/>
      <sheetName val="3_DIV3"/>
      <sheetName val="Peralatan"/>
      <sheetName val="3-DIV2"/>
      <sheetName val="4-Basic Price"/>
      <sheetName val="RL"/>
      <sheetName val="5-Peralatan"/>
    </sheetNames>
    <sheetDataSet>
      <sheetData sheetId="0" refreshError="1">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128">
          <cell r="C2128" t="str">
            <v>Kapasitas lebar galian</v>
          </cell>
          <cell r="G2128" t="str">
            <v>b</v>
          </cell>
          <cell r="H2128">
            <v>1000</v>
          </cell>
          <cell r="I2128" t="str">
            <v>m</v>
          </cell>
        </row>
        <row r="2129">
          <cell r="C2129" t="str">
            <v>tebal galian</v>
          </cell>
          <cell r="G2129" t="str">
            <v>t</v>
          </cell>
          <cell r="H2129">
            <v>0.15</v>
          </cell>
          <cell r="I2129" t="str">
            <v>m</v>
          </cell>
        </row>
        <row r="2130">
          <cell r="C2130" t="str">
            <v>kecepatan</v>
          </cell>
          <cell r="G2130" t="str">
            <v>v</v>
          </cell>
          <cell r="H2130">
            <v>5</v>
          </cell>
          <cell r="I2130" t="str">
            <v>m/menit</v>
          </cell>
        </row>
        <row r="2131">
          <cell r="C2131" t="str">
            <v>Faktor effesiensi kerja</v>
          </cell>
          <cell r="G2131" t="str">
            <v>Fa</v>
          </cell>
          <cell r="H2131">
            <v>0.6</v>
          </cell>
          <cell r="J2131" t="str">
            <v>grafik cold</v>
          </cell>
          <cell r="Q2131" t="str">
            <v xml:space="preserve">JUMLAH HARGA BAHAN   </v>
          </cell>
          <cell r="U2131">
            <v>0</v>
          </cell>
        </row>
        <row r="2132">
          <cell r="J2132" t="str">
            <v>miling</v>
          </cell>
        </row>
        <row r="2133">
          <cell r="C2133" t="str">
            <v>Kapasitas prod/jam =</v>
          </cell>
          <cell r="E2133" t="str">
            <v>Fa x q x t x Fk</v>
          </cell>
          <cell r="G2133" t="str">
            <v>Q1</v>
          </cell>
          <cell r="H2133">
            <v>33.479999999999997</v>
          </cell>
          <cell r="I2133" t="str">
            <v>M3</v>
          </cell>
          <cell r="L2133" t="str">
            <v>C.</v>
          </cell>
          <cell r="N2133" t="str">
            <v>PERALATAN</v>
          </cell>
        </row>
        <row r="2134">
          <cell r="L2134" t="str">
            <v>1.</v>
          </cell>
          <cell r="N2134" t="str">
            <v>Cold Milling</v>
          </cell>
          <cell r="P2134" t="str">
            <v>Jam</v>
          </cell>
          <cell r="Q2134">
            <v>2.9868578255675033E-2</v>
          </cell>
          <cell r="R2134">
            <v>1163221.6447452162</v>
          </cell>
          <cell r="U2134">
            <v>34743.776724767515</v>
          </cell>
        </row>
        <row r="2135">
          <cell r="C2135" t="str">
            <v>Koefisien Alat / m3</v>
          </cell>
          <cell r="D2135" t="str">
            <v xml:space="preserve"> =  1  :  Q1</v>
          </cell>
          <cell r="H2135">
            <v>2.9868578255675033E-2</v>
          </cell>
          <cell r="I2135" t="str">
            <v>Jam</v>
          </cell>
          <cell r="L2135">
            <v>2</v>
          </cell>
          <cell r="N2135" t="str">
            <v>Dump Truck</v>
          </cell>
          <cell r="O2135" t="str">
            <v>(E08)</v>
          </cell>
          <cell r="P2135" t="str">
            <v>Jam</v>
          </cell>
          <cell r="Q2135">
            <v>0.12969656403391344</v>
          </cell>
          <cell r="R2135">
            <v>153645.58193291764</v>
          </cell>
          <cell r="U2135">
            <v>19927.304055690547</v>
          </cell>
        </row>
        <row r="2138">
          <cell r="A2138" t="str">
            <v xml:space="preserve">   2.b.</v>
          </cell>
          <cell r="C2138" t="str">
            <v>DUMP TRUCK</v>
          </cell>
          <cell r="G2138" t="str">
            <v>(E08)</v>
          </cell>
        </row>
        <row r="2139">
          <cell r="C2139" t="str">
            <v>Kapasitas bak</v>
          </cell>
          <cell r="G2139" t="str">
            <v>V</v>
          </cell>
          <cell r="H2139">
            <v>4</v>
          </cell>
          <cell r="I2139" t="str">
            <v>M3</v>
          </cell>
        </row>
        <row r="2140">
          <cell r="C2140" t="str">
            <v>Faktor  efisiensi alat</v>
          </cell>
          <cell r="G2140" t="str">
            <v>Fa</v>
          </cell>
          <cell r="H2140">
            <v>0.83</v>
          </cell>
          <cell r="I2140" t="str">
            <v>-</v>
          </cell>
          <cell r="Q2140" t="str">
            <v xml:space="preserve">JUMLAH HARGA PERALATAN   </v>
          </cell>
          <cell r="U2140">
            <v>54671.080780458062</v>
          </cell>
        </row>
        <row r="2141">
          <cell r="C2141" t="str">
            <v>Kecepatan rata-rata bermuatan</v>
          </cell>
          <cell r="G2141" t="str">
            <v>v1</v>
          </cell>
          <cell r="H2141">
            <v>45</v>
          </cell>
          <cell r="I2141" t="str">
            <v>KM/Jam</v>
          </cell>
        </row>
        <row r="2142">
          <cell r="C2142" t="str">
            <v>Kecepatan rata-rata kosong</v>
          </cell>
          <cell r="G2142" t="str">
            <v>v2</v>
          </cell>
          <cell r="H2142">
            <v>60</v>
          </cell>
          <cell r="I2142" t="str">
            <v>KM/Jam</v>
          </cell>
          <cell r="L2142" t="str">
            <v>D.</v>
          </cell>
          <cell r="N2142" t="str">
            <v>JUMLAH HARGA TENAGA, BAHAN DAN PERALATAN  ( A + B + C )</v>
          </cell>
          <cell r="U2142">
            <v>54937.764472214338</v>
          </cell>
        </row>
        <row r="2143">
          <cell r="C2143" t="str">
            <v>Waktu  siklus</v>
          </cell>
          <cell r="G2143" t="str">
            <v>Ts1</v>
          </cell>
          <cell r="I2143" t="str">
            <v>menit</v>
          </cell>
          <cell r="L2143" t="str">
            <v>E.</v>
          </cell>
          <cell r="N2143" t="str">
            <v>OVERHEAD &amp; PROFIT</v>
          </cell>
          <cell r="P2143">
            <v>10</v>
          </cell>
          <cell r="Q2143" t="str">
            <v>%  x  D</v>
          </cell>
          <cell r="U2143">
            <v>5493.776447221434</v>
          </cell>
        </row>
        <row r="2144">
          <cell r="C2144" t="str">
            <v>- Waktu tempuh isi</v>
          </cell>
          <cell r="E2144" t="str">
            <v>=   (L  :  v1)  x  60</v>
          </cell>
          <cell r="G2144" t="str">
            <v>T1</v>
          </cell>
          <cell r="H2144">
            <v>6.6666666666666661</v>
          </cell>
          <cell r="I2144" t="str">
            <v>menit</v>
          </cell>
          <cell r="L2144" t="str">
            <v>F.</v>
          </cell>
          <cell r="N2144" t="str">
            <v>HARGA SATUAN PEKERJAAN  ( D + E )</v>
          </cell>
          <cell r="U2144">
            <v>60431.540919435771</v>
          </cell>
        </row>
        <row r="2145">
          <cell r="C2145" t="str">
            <v>- Waktu tempuh kosong</v>
          </cell>
          <cell r="E2145" t="str">
            <v>=   (L  :  v2)  x  60</v>
          </cell>
          <cell r="G2145" t="str">
            <v>T2</v>
          </cell>
          <cell r="H2145">
            <v>5</v>
          </cell>
          <cell r="I2145" t="str">
            <v>menit</v>
          </cell>
          <cell r="L2145" t="str">
            <v>Note: 1</v>
          </cell>
          <cell r="N2145" t="str">
            <v>SATUAN dapat berdasarkan atas jam operasi untuk Tenaga Kerja dan Peralatan, volume dan/atau ukuran</v>
          </cell>
        </row>
        <row r="2146">
          <cell r="C2146" t="str">
            <v>- Muat</v>
          </cell>
          <cell r="E2146" t="str">
            <v>=   (V  :  Q1) x 60</v>
          </cell>
          <cell r="G2146" t="str">
            <v>T3</v>
          </cell>
          <cell r="H2146">
            <v>7.1684587813620082</v>
          </cell>
          <cell r="I2146" t="str">
            <v>menit</v>
          </cell>
          <cell r="N2146" t="str">
            <v>berat untuk bahan-bahan.</v>
          </cell>
        </row>
        <row r="2147">
          <cell r="C2147" t="str">
            <v>- Lain-lain</v>
          </cell>
          <cell r="G2147" t="str">
            <v>T4</v>
          </cell>
          <cell r="H2147">
            <v>2</v>
          </cell>
          <cell r="I2147" t="str">
            <v>menit</v>
          </cell>
          <cell r="L2147">
            <v>2</v>
          </cell>
          <cell r="N2147" t="str">
            <v>Kuantitas satuan adalah kuantitas setiap komponen untuk menyelesaikan satu satuan pekerjaan dari nomor</v>
          </cell>
        </row>
        <row r="2148">
          <cell r="G2148" t="str">
            <v>Ts1</v>
          </cell>
          <cell r="H2148">
            <v>20.835125448028673</v>
          </cell>
          <cell r="I2148" t="str">
            <v>menit</v>
          </cell>
          <cell r="N2148" t="str">
            <v>mata pembayaran.</v>
          </cell>
        </row>
        <row r="2149">
          <cell r="L2149">
            <v>3</v>
          </cell>
          <cell r="N2149" t="str">
            <v>Biaya satuan untuk peralatan sudah termasuk bahan bakar, bahan habis dipakai dan operator.</v>
          </cell>
        </row>
        <row r="2150">
          <cell r="L2150">
            <v>4</v>
          </cell>
          <cell r="N2150" t="str">
            <v>Biaya satuan sudah termasuk pengeluaran untuk seluruh pajak yang berkaitan (tetapi tidak termasuk PPN</v>
          </cell>
        </row>
        <row r="2151">
          <cell r="C2151" t="str">
            <v>Kapasitas Produksi / Jam   =</v>
          </cell>
          <cell r="E2151" t="str">
            <v>V x Fa x 60</v>
          </cell>
          <cell r="G2151" t="str">
            <v>Q2</v>
          </cell>
          <cell r="H2151">
            <v>7.7103044899363491</v>
          </cell>
          <cell r="I2151" t="str">
            <v xml:space="preserve">M3 / Jam </v>
          </cell>
          <cell r="N2151" t="str">
            <v>yang dibayar dari kontrak) dan biaya-biaya lainnya.</v>
          </cell>
        </row>
        <row r="2152">
          <cell r="E2152" t="str">
            <v xml:space="preserve">    Fk x Ts1</v>
          </cell>
        </row>
        <row r="2155">
          <cell r="C2155" t="str">
            <v>Koefisien Alat / m3</v>
          </cell>
          <cell r="D2155" t="str">
            <v xml:space="preserve"> =  1  :  Q2</v>
          </cell>
          <cell r="G2155" t="str">
            <v>(E08)</v>
          </cell>
          <cell r="H2155">
            <v>0.12969656403391344</v>
          </cell>
          <cell r="I2155" t="str">
            <v>Jam</v>
          </cell>
        </row>
        <row r="2160">
          <cell r="J2160" t="str">
            <v>Berlanjut ke halaman berikut</v>
          </cell>
        </row>
        <row r="2161">
          <cell r="A2161" t="str">
            <v>ITEM PEMBAYARAN NO.</v>
          </cell>
          <cell r="D2161" t="str">
            <v>:  3.1.(7)</v>
          </cell>
          <cell r="J2161" t="str">
            <v>Analisa EI-312</v>
          </cell>
        </row>
        <row r="2162">
          <cell r="A2162" t="str">
            <v>JENIS PEKERJAAN</v>
          </cell>
          <cell r="D2162" t="str">
            <v>:  Pembongk Perk Beraspal dg Cold Milling Machine</v>
          </cell>
        </row>
        <row r="2163">
          <cell r="A2163" t="str">
            <v>SATUAN PEMBAYARAN</v>
          </cell>
          <cell r="D2163" t="str">
            <v>:  M3</v>
          </cell>
          <cell r="H2163" t="str">
            <v xml:space="preserve">         URAIAN ANALISA HARGA SATUAN</v>
          </cell>
        </row>
        <row r="2164">
          <cell r="J2164" t="str">
            <v>Lanjutan</v>
          </cell>
        </row>
        <row r="2166">
          <cell r="A2166" t="str">
            <v>No.</v>
          </cell>
          <cell r="C2166" t="str">
            <v>U R A I A N</v>
          </cell>
          <cell r="G2166" t="str">
            <v>KODE</v>
          </cell>
          <cell r="H2166" t="str">
            <v>KOEF.</v>
          </cell>
          <cell r="I2166" t="str">
            <v>SATUAN</v>
          </cell>
          <cell r="J2166" t="str">
            <v>KETERANGAN</v>
          </cell>
        </row>
        <row r="2169">
          <cell r="A2169" t="str">
            <v xml:space="preserve"> 2.c</v>
          </cell>
          <cell r="C2169" t="str">
            <v>ALAT  BANTU</v>
          </cell>
        </row>
        <row r="2170">
          <cell r="C2170" t="str">
            <v>Diperlukan alat-alat bantu kecil</v>
          </cell>
          <cell r="J2170" t="str">
            <v>Lump Sump</v>
          </cell>
        </row>
        <row r="2171">
          <cell r="C2171" t="str">
            <v>- Pahat / Tatah</v>
          </cell>
          <cell r="D2171" t="str">
            <v>=  2  buah</v>
          </cell>
        </row>
        <row r="2172">
          <cell r="C2172" t="str">
            <v>- Palu Besar</v>
          </cell>
          <cell r="D2172" t="str">
            <v>=  2  buah</v>
          </cell>
        </row>
        <row r="2174">
          <cell r="A2174" t="str">
            <v xml:space="preserve">   3.</v>
          </cell>
          <cell r="C2174" t="str">
            <v>TENAGA</v>
          </cell>
        </row>
        <row r="2175">
          <cell r="C2175" t="str">
            <v>Produksi menentukan : COLD MILLING</v>
          </cell>
          <cell r="G2175" t="str">
            <v>Q1</v>
          </cell>
          <cell r="H2175">
            <v>33.479999999999997</v>
          </cell>
          <cell r="I2175" t="str">
            <v>M3/Jam</v>
          </cell>
        </row>
        <row r="2176">
          <cell r="C2176" t="str">
            <v>Produksi Galian / hari  =  Tk x Q1</v>
          </cell>
          <cell r="G2176" t="str">
            <v>Qt</v>
          </cell>
          <cell r="H2176">
            <v>234.35999999999999</v>
          </cell>
          <cell r="I2176" t="str">
            <v>M2</v>
          </cell>
        </row>
        <row r="2177">
          <cell r="C2177" t="str">
            <v>Kebutuhan tenaga :</v>
          </cell>
        </row>
        <row r="2178">
          <cell r="D2178" t="str">
            <v>- Pekerja</v>
          </cell>
          <cell r="G2178" t="str">
            <v>P</v>
          </cell>
          <cell r="H2178">
            <v>2</v>
          </cell>
          <cell r="I2178" t="str">
            <v>orang</v>
          </cell>
        </row>
        <row r="2179">
          <cell r="D2179" t="str">
            <v>- Mandor</v>
          </cell>
          <cell r="G2179" t="str">
            <v>M</v>
          </cell>
          <cell r="H2179">
            <v>1</v>
          </cell>
          <cell r="I2179" t="str">
            <v>orang</v>
          </cell>
        </row>
        <row r="2181">
          <cell r="C2181" t="str">
            <v>Koefisien tenaga / M3   :</v>
          </cell>
        </row>
        <row r="2182">
          <cell r="D2182" t="str">
            <v>- Pekerja</v>
          </cell>
          <cell r="E2182" t="str">
            <v>= (Tk x P) : Qt</v>
          </cell>
          <cell r="G2182" t="str">
            <v>(L01)</v>
          </cell>
          <cell r="H2182">
            <v>5.9737156511350066E-2</v>
          </cell>
          <cell r="I2182" t="str">
            <v>Jam</v>
          </cell>
        </row>
        <row r="2183">
          <cell r="D2183" t="str">
            <v>- Mandor</v>
          </cell>
          <cell r="E2183" t="str">
            <v>= (Tk x M) : Qt</v>
          </cell>
          <cell r="G2183" t="str">
            <v>(L03)</v>
          </cell>
          <cell r="H2183">
            <v>2.9868578255675033E-2</v>
          </cell>
          <cell r="I2183" t="str">
            <v>Jam</v>
          </cell>
        </row>
        <row r="2185">
          <cell r="A2185" t="str">
            <v>4.</v>
          </cell>
          <cell r="C2185" t="str">
            <v>HARGA DASAR SATUAN UPAH, BAHAN DAN ALAT</v>
          </cell>
        </row>
        <row r="2186">
          <cell r="C2186" t="str">
            <v>Lihat lampiran.</v>
          </cell>
        </row>
        <row r="2188">
          <cell r="A2188" t="str">
            <v>5.</v>
          </cell>
          <cell r="C2188" t="str">
            <v>ANALISA HARGA SATUAN PEKERJAAN</v>
          </cell>
        </row>
        <row r="2189">
          <cell r="C2189" t="str">
            <v>Lihat perhitungan dalam FORMULIR STANDAR UNTUK</v>
          </cell>
        </row>
        <row r="2190">
          <cell r="C2190" t="str">
            <v>PEREKEMAN ANALISA MASING-MASING HARGA</v>
          </cell>
        </row>
        <row r="2191">
          <cell r="C2191" t="str">
            <v>SATUAN.</v>
          </cell>
        </row>
        <row r="2192">
          <cell r="C2192" t="str">
            <v>Didapat Harga Satuan Pekerjaan :</v>
          </cell>
        </row>
        <row r="2194">
          <cell r="C2194" t="str">
            <v xml:space="preserve">Rp.  </v>
          </cell>
          <cell r="D2194">
            <v>60431.540919435771</v>
          </cell>
          <cell r="E2194" t="str">
            <v xml:space="preserve"> / M2</v>
          </cell>
        </row>
        <row r="2197">
          <cell r="A2197" t="str">
            <v>6.</v>
          </cell>
          <cell r="C2197" t="str">
            <v>WAKTU PELAKSANAAN YANG DIPERLUKAN</v>
          </cell>
        </row>
        <row r="2198">
          <cell r="C2198" t="str">
            <v>Masa Pelaksanaan :</v>
          </cell>
          <cell r="D2198" t="str">
            <v>. . . . . . . . . . . .</v>
          </cell>
          <cell r="E2198" t="str">
            <v>bulan</v>
          </cell>
        </row>
        <row r="2200">
          <cell r="A2200" t="str">
            <v>7.</v>
          </cell>
          <cell r="C2200" t="str">
            <v>VOLUME PEKERJAAN YANG DIPERLUKAN</v>
          </cell>
        </row>
        <row r="2201">
          <cell r="C2201" t="str">
            <v>Volume pekerjaan  :</v>
          </cell>
          <cell r="D2201">
            <v>0</v>
          </cell>
          <cell r="E2201" t="str">
            <v>M3</v>
          </cell>
        </row>
        <row r="2217">
          <cell r="A2217" t="str">
            <v>ITEM PEMBAYARAN NO.</v>
          </cell>
          <cell r="D2217" t="str">
            <v>:  3.1.(8)</v>
          </cell>
          <cell r="J2217" t="str">
            <v>=T2272</v>
          </cell>
        </row>
        <row r="2218">
          <cell r="A2218" t="str">
            <v>JENIS PEKERJAAN</v>
          </cell>
          <cell r="D2218" t="str">
            <v>:  Pembongk Perk Beraspal tanpa Cold Milling Machine</v>
          </cell>
        </row>
        <row r="2219">
          <cell r="A2219" t="str">
            <v>SATUAN PEMBAYARAN</v>
          </cell>
          <cell r="D2219" t="str">
            <v>:  M3</v>
          </cell>
          <cell r="H2219" t="str">
            <v xml:space="preserve">         URAIAN ANALISA HARGA SATUAN</v>
          </cell>
        </row>
        <row r="2222">
          <cell r="A2222" t="str">
            <v>No.</v>
          </cell>
          <cell r="C2222" t="str">
            <v>U R A I A N</v>
          </cell>
          <cell r="G2222" t="str">
            <v>KODE</v>
          </cell>
          <cell r="H2222" t="str">
            <v>KOEF.</v>
          </cell>
          <cell r="I2222" t="str">
            <v>SATUAN</v>
          </cell>
          <cell r="J2222" t="str">
            <v>KETERANGAN</v>
          </cell>
        </row>
        <row r="2225">
          <cell r="A2225" t="str">
            <v>I.</v>
          </cell>
          <cell r="C2225" t="str">
            <v>ASUMSI</v>
          </cell>
        </row>
        <row r="2226">
          <cell r="A2226">
            <v>1</v>
          </cell>
          <cell r="C2226" t="str">
            <v>Pekerjaan dilakukan secara mekanik/manual</v>
          </cell>
        </row>
        <row r="2227">
          <cell r="A2227">
            <v>2</v>
          </cell>
          <cell r="C2227" t="str">
            <v>Lokasi pekerjaan : sepanjang jalan</v>
          </cell>
        </row>
        <row r="2228">
          <cell r="A2228">
            <v>3</v>
          </cell>
          <cell r="C2228" t="str">
            <v>Kondisi Jalan   :  sedang / baik</v>
          </cell>
        </row>
        <row r="2229">
          <cell r="A2229">
            <v>4</v>
          </cell>
          <cell r="C2229" t="str">
            <v>Jam kerja efektif per-hari</v>
          </cell>
          <cell r="G2229" t="str">
            <v>Tk</v>
          </cell>
          <cell r="H2229">
            <v>7</v>
          </cell>
          <cell r="I2229" t="str">
            <v>Jam</v>
          </cell>
        </row>
        <row r="2230">
          <cell r="A2230">
            <v>5</v>
          </cell>
          <cell r="C2230" t="str">
            <v>Faktor pengembangan bahan</v>
          </cell>
          <cell r="G2230" t="str">
            <v>Fk</v>
          </cell>
          <cell r="H2230">
            <v>1.24</v>
          </cell>
          <cell r="I2230" t="str">
            <v>-</v>
          </cell>
        </row>
        <row r="2233">
          <cell r="A2233" t="str">
            <v>II.</v>
          </cell>
          <cell r="C2233" t="str">
            <v>URUTAN KERJA</v>
          </cell>
        </row>
        <row r="2234">
          <cell r="A2234">
            <v>1</v>
          </cell>
          <cell r="C2234" t="str">
            <v>Aspal yg dikeruk umumnya berada di badan jalan</v>
          </cell>
        </row>
        <row r="2235">
          <cell r="A2235">
            <v>2</v>
          </cell>
          <cell r="C2235" t="str">
            <v>Pengerukan dilakukan dengan Jack Hammer dan</v>
          </cell>
        </row>
        <row r="2236">
          <cell r="C2236" t="str">
            <v>dimuat ke dalam truck secara manual</v>
          </cell>
        </row>
        <row r="2237">
          <cell r="A2237">
            <v>3</v>
          </cell>
          <cell r="C2237" t="str">
            <v>Dump Truck membuang material hasil galian keluar</v>
          </cell>
        </row>
        <row r="2238">
          <cell r="C2238" t="str">
            <v>lokasi jalan sejauh :</v>
          </cell>
          <cell r="G2238" t="str">
            <v>L</v>
          </cell>
          <cell r="H2238">
            <v>5</v>
          </cell>
          <cell r="I2238" t="str">
            <v>Km</v>
          </cell>
        </row>
        <row r="2242">
          <cell r="A2242" t="str">
            <v>III.</v>
          </cell>
          <cell r="C2242" t="str">
            <v>PEMAKAIAN BAHAN, ALAT DAN TENAGA</v>
          </cell>
        </row>
        <row r="2244">
          <cell r="A2244" t="str">
            <v xml:space="preserve">   1.</v>
          </cell>
          <cell r="C2244" t="str">
            <v>BAHAN</v>
          </cell>
        </row>
        <row r="2245">
          <cell r="C2245" t="str">
            <v>Tidak ada bahan yang diperlukan</v>
          </cell>
        </row>
        <row r="2248">
          <cell r="A2248" t="str">
            <v xml:space="preserve">   2.</v>
          </cell>
          <cell r="C2248" t="str">
            <v>ALAT</v>
          </cell>
        </row>
        <row r="2249">
          <cell r="A2249" t="str">
            <v xml:space="preserve">   2.a.</v>
          </cell>
          <cell r="C2249" t="str">
            <v>JACK HAMMER, COMPRESSOR</v>
          </cell>
        </row>
        <row r="2250">
          <cell r="C2250" t="str">
            <v>Produksi per jam</v>
          </cell>
          <cell r="G2250" t="str">
            <v>Q1</v>
          </cell>
          <cell r="H2250">
            <v>1</v>
          </cell>
          <cell r="I2250" t="str">
            <v>M3 / Jam</v>
          </cell>
        </row>
        <row r="2252">
          <cell r="C2252" t="str">
            <v>Koefisien Alat / m3</v>
          </cell>
          <cell r="D2252" t="str">
            <v xml:space="preserve"> =  1  :  Q1</v>
          </cell>
          <cell r="H2252">
            <v>1</v>
          </cell>
          <cell r="I2252" t="str">
            <v>Jam</v>
          </cell>
        </row>
        <row r="2255">
          <cell r="A2255" t="str">
            <v xml:space="preserve">   2.b.</v>
          </cell>
          <cell r="C2255" t="str">
            <v>DUMP TRUCK</v>
          </cell>
          <cell r="G2255" t="str">
            <v>(E08)</v>
          </cell>
        </row>
        <row r="2256">
          <cell r="C2256" t="str">
            <v>Kapasitas bak</v>
          </cell>
          <cell r="G2256" t="str">
            <v>V</v>
          </cell>
          <cell r="H2256">
            <v>4</v>
          </cell>
          <cell r="I2256" t="str">
            <v>M3</v>
          </cell>
        </row>
        <row r="2257">
          <cell r="C2257" t="str">
            <v>Faktor  efisiensi alat</v>
          </cell>
          <cell r="G2257" t="str">
            <v>Fa</v>
          </cell>
          <cell r="H2257">
            <v>0.83</v>
          </cell>
          <cell r="I2257" t="str">
            <v>-</v>
          </cell>
        </row>
        <row r="2258">
          <cell r="C2258" t="str">
            <v>Kecepatan rata-rata bermuatan</v>
          </cell>
          <cell r="G2258" t="str">
            <v>v1</v>
          </cell>
          <cell r="H2258">
            <v>45</v>
          </cell>
          <cell r="I2258" t="str">
            <v>KM/Jam</v>
          </cell>
        </row>
        <row r="2259">
          <cell r="C2259" t="str">
            <v>Kecepatan rata-rata kosong</v>
          </cell>
          <cell r="G2259" t="str">
            <v>v2</v>
          </cell>
          <cell r="H2259">
            <v>60</v>
          </cell>
          <cell r="I2259" t="str">
            <v>KM/Jam</v>
          </cell>
        </row>
        <row r="2260">
          <cell r="C2260" t="str">
            <v>Waktu  siklus</v>
          </cell>
          <cell r="G2260" t="str">
            <v>Ts1</v>
          </cell>
          <cell r="I2260" t="str">
            <v>menit</v>
          </cell>
        </row>
        <row r="2261">
          <cell r="C2261" t="str">
            <v>- Waktu tempuh isi</v>
          </cell>
          <cell r="E2261" t="str">
            <v>=   (L  :  v1)  x  60</v>
          </cell>
          <cell r="G2261" t="str">
            <v>T1</v>
          </cell>
          <cell r="H2261">
            <v>6.6666666666666661</v>
          </cell>
          <cell r="I2261" t="str">
            <v>menit</v>
          </cell>
        </row>
        <row r="2262">
          <cell r="C2262" t="str">
            <v>- Waktu tempuh kosong</v>
          </cell>
          <cell r="E2262" t="str">
            <v>=   (L  :  v2)  x  60</v>
          </cell>
          <cell r="G2262" t="str">
            <v>T2</v>
          </cell>
          <cell r="H2262">
            <v>5</v>
          </cell>
          <cell r="I2262" t="str">
            <v>menit</v>
          </cell>
        </row>
        <row r="2263">
          <cell r="C2263" t="str">
            <v>- Muat</v>
          </cell>
          <cell r="E2263" t="str">
            <v>=   (V  :  Q1) x 60</v>
          </cell>
          <cell r="G2263" t="str">
            <v>T3</v>
          </cell>
          <cell r="H2263">
            <v>240</v>
          </cell>
          <cell r="I2263" t="str">
            <v>menit</v>
          </cell>
        </row>
        <row r="2264">
          <cell r="C2264" t="str">
            <v>- Lain-lain</v>
          </cell>
          <cell r="G2264" t="str">
            <v>T4</v>
          </cell>
          <cell r="H2264">
            <v>2</v>
          </cell>
          <cell r="I2264" t="str">
            <v>menit</v>
          </cell>
        </row>
        <row r="2265">
          <cell r="G2265" t="str">
            <v>Ts1</v>
          </cell>
          <cell r="H2265">
            <v>253.66666666666666</v>
          </cell>
          <cell r="I2265" t="str">
            <v>menit</v>
          </cell>
        </row>
        <row r="2268">
          <cell r="C2268" t="str">
            <v>Kapasitas Produksi / Jam   =</v>
          </cell>
          <cell r="E2268" t="str">
            <v>V x Fa x 60</v>
          </cell>
          <cell r="G2268" t="str">
            <v>Q2</v>
          </cell>
          <cell r="H2268">
            <v>0.63329235725488531</v>
          </cell>
          <cell r="I2268" t="str">
            <v xml:space="preserve">M3 / Jam </v>
          </cell>
        </row>
        <row r="2269">
          <cell r="E2269" t="str">
            <v xml:space="preserve">    Fk x Ts1</v>
          </cell>
        </row>
        <row r="2272">
          <cell r="C2272" t="str">
            <v>Koefisien Alat / m3</v>
          </cell>
          <cell r="D2272" t="str">
            <v xml:space="preserve"> =  1  :  Q2</v>
          </cell>
          <cell r="G2272" t="str">
            <v>(E08)</v>
          </cell>
          <cell r="H2272">
            <v>1.5790495314591702</v>
          </cell>
          <cell r="I2272" t="str">
            <v>Jam</v>
          </cell>
        </row>
        <row r="2274">
          <cell r="C2274" t="str">
            <v/>
          </cell>
        </row>
        <row r="2275">
          <cell r="C2275" t="str">
            <v/>
          </cell>
        </row>
        <row r="2277">
          <cell r="J2277" t="str">
            <v>Berlanjut ke halaman berikut</v>
          </cell>
        </row>
        <row r="2278">
          <cell r="A2278" t="str">
            <v>ITEM PEMBAYARAN NO.</v>
          </cell>
          <cell r="D2278" t="str">
            <v>:  3.1.(8)</v>
          </cell>
          <cell r="J2278" t="str">
            <v>=T2272</v>
          </cell>
        </row>
        <row r="2279">
          <cell r="A2279" t="str">
            <v>JENIS PEKERJAAN</v>
          </cell>
          <cell r="D2279" t="str">
            <v>:  Pembongk Perk Beraspal tanpa Cold Milling Machine</v>
          </cell>
        </row>
        <row r="2280">
          <cell r="A2280" t="str">
            <v>SATUAN PEMBAYARAN</v>
          </cell>
          <cell r="D2280" t="str">
            <v>:  M3</v>
          </cell>
          <cell r="H2280" t="str">
            <v xml:space="preserve">         URAIAN ANALISA HARGA SATUAN</v>
          </cell>
        </row>
        <row r="2281">
          <cell r="J2281" t="str">
            <v>Lanjutan</v>
          </cell>
        </row>
        <row r="2283">
          <cell r="A2283" t="str">
            <v>No.</v>
          </cell>
          <cell r="C2283" t="str">
            <v>U R A I A N</v>
          </cell>
          <cell r="G2283" t="str">
            <v>KODE</v>
          </cell>
          <cell r="H2283" t="str">
            <v>KOEF.</v>
          </cell>
          <cell r="I2283" t="str">
            <v>SATUAN</v>
          </cell>
          <cell r="J2283" t="str">
            <v>KETERANGAN</v>
          </cell>
        </row>
        <row r="2286">
          <cell r="A2286" t="str">
            <v xml:space="preserve"> 2.c</v>
          </cell>
          <cell r="C2286" t="str">
            <v>ALAT  BANTU</v>
          </cell>
        </row>
        <row r="2287">
          <cell r="C2287" t="str">
            <v>Diperlukan alat-alat bantu kecil</v>
          </cell>
          <cell r="J2287" t="str">
            <v>Lump Sump</v>
          </cell>
        </row>
        <row r="2288">
          <cell r="C2288" t="str">
            <v>- Sekop</v>
          </cell>
          <cell r="D2288" t="str">
            <v>= 2 buah</v>
          </cell>
        </row>
        <row r="2289">
          <cell r="C2289" t="str">
            <v>- Kereta Sorong</v>
          </cell>
          <cell r="D2289" t="str">
            <v>= 2 buah</v>
          </cell>
        </row>
        <row r="2291">
          <cell r="A2291" t="str">
            <v xml:space="preserve">   3.</v>
          </cell>
          <cell r="C2291" t="str">
            <v>TENAGA</v>
          </cell>
        </row>
        <row r="2292">
          <cell r="C2292" t="str">
            <v>Produksi menentukan : Jack Hammer</v>
          </cell>
          <cell r="G2292" t="str">
            <v>Q1</v>
          </cell>
          <cell r="H2292">
            <v>1</v>
          </cell>
          <cell r="I2292" t="str">
            <v>M3/Jam</v>
          </cell>
        </row>
        <row r="2293">
          <cell r="C2293" t="str">
            <v>Produksi Galian / hari  =  Tk x Q1</v>
          </cell>
          <cell r="G2293" t="str">
            <v>Qt</v>
          </cell>
          <cell r="H2293">
            <v>7</v>
          </cell>
          <cell r="I2293" t="str">
            <v>M3</v>
          </cell>
        </row>
        <row r="2294">
          <cell r="C2294" t="str">
            <v>Kebutuhan tenaga :</v>
          </cell>
        </row>
        <row r="2295">
          <cell r="D2295" t="str">
            <v>- Pekerja</v>
          </cell>
          <cell r="G2295" t="str">
            <v>P</v>
          </cell>
          <cell r="H2295">
            <v>2</v>
          </cell>
          <cell r="I2295" t="str">
            <v>orang</v>
          </cell>
        </row>
        <row r="2296">
          <cell r="D2296" t="str">
            <v>- Mandor</v>
          </cell>
          <cell r="G2296" t="str">
            <v>M</v>
          </cell>
          <cell r="H2296">
            <v>1</v>
          </cell>
          <cell r="I2296" t="str">
            <v>orang</v>
          </cell>
        </row>
        <row r="2298">
          <cell r="C2298" t="str">
            <v>Koefisien tenaga / M3   :</v>
          </cell>
        </row>
        <row r="2299">
          <cell r="D2299" t="str">
            <v>- Pekerja</v>
          </cell>
          <cell r="E2299" t="str">
            <v>= (Tk x P) : Qt</v>
          </cell>
          <cell r="G2299" t="str">
            <v>(L01)</v>
          </cell>
          <cell r="H2299">
            <v>2</v>
          </cell>
          <cell r="I2299" t="str">
            <v>Jam</v>
          </cell>
        </row>
        <row r="2300">
          <cell r="D2300" t="str">
            <v>- Mandor</v>
          </cell>
          <cell r="E2300" t="str">
            <v>= (Tk x M) : Qt</v>
          </cell>
          <cell r="G2300" t="str">
            <v>(L03)</v>
          </cell>
          <cell r="H2300">
            <v>1</v>
          </cell>
          <cell r="I2300" t="str">
            <v>Jam</v>
          </cell>
        </row>
        <row r="2302">
          <cell r="A2302" t="str">
            <v>4.</v>
          </cell>
          <cell r="C2302" t="str">
            <v>HARGA DASAR SATUAN UPAH, BAHAN DAN ALAT</v>
          </cell>
        </row>
        <row r="2303">
          <cell r="C2303" t="str">
            <v>Lihat lampiran.</v>
          </cell>
        </row>
        <row r="2305">
          <cell r="A2305" t="str">
            <v>5.</v>
          </cell>
          <cell r="C2305" t="str">
            <v>ANALISA HARGA SATUAN PEKERJAAN</v>
          </cell>
        </row>
        <row r="2306">
          <cell r="C2306" t="str">
            <v>Lihat perhitungan dalam FORMULIR STANDAR UNTUK</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cell>
          <cell r="H2356" t="str">
            <v/>
          </cell>
          <cell r="I2356" t="str">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cell>
          <cell r="H2455" t="str">
            <v xml:space="preserve">         URAIAN ANALISA HARGA SATUAN</v>
          </cell>
          <cell r="L2455" t="str">
            <v>FORMULIR STANDAR UNTUK</v>
          </cell>
        </row>
        <row r="2456">
          <cell r="L2456" t="str">
            <v>PEREKAMAN ANALISA MASING-MASING HARGA SATUAN</v>
          </cell>
        </row>
        <row r="2457">
          <cell r="L2457" t="str">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3"/>
      <sheetName val="3_DIV3"/>
    </sheetNames>
    <sheetDataSet>
      <sheetData sheetId="0" refreshError="1">
        <row r="1">
          <cell r="A1" t="str">
            <v>ITEM PEMBAYARAN NO.</v>
          </cell>
          <cell r="D1" t="str">
            <v>:  3.1 (1)</v>
          </cell>
          <cell r="J1" t="str">
            <v>Analisa EI-311</v>
          </cell>
          <cell r="T1" t="str">
            <v>Analisa EI-311</v>
          </cell>
        </row>
        <row r="2">
          <cell r="A2" t="str">
            <v>JENIS PEKERJAAN</v>
          </cell>
          <cell r="D2" t="str">
            <v>:  Galian Biasa</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Jalan   :  sedang / baik</v>
          </cell>
          <cell r="L12" t="str">
            <v>ITEM PEMBAYARAN NO.</v>
          </cell>
          <cell r="O12" t="str">
            <v>:  3.1 (1)</v>
          </cell>
          <cell r="R12" t="str">
            <v>PERKIRAAN VOL. PEK.</v>
          </cell>
          <cell r="T12" t="str">
            <v>:</v>
          </cell>
          <cell r="U12">
            <v>0</v>
          </cell>
        </row>
        <row r="13">
          <cell r="A13">
            <v>4</v>
          </cell>
          <cell r="C13" t="str">
            <v>Jam kerja efektif per-hari</v>
          </cell>
          <cell r="G13" t="str">
            <v>Tk</v>
          </cell>
          <cell r="H13">
            <v>7</v>
          </cell>
          <cell r="I13" t="str">
            <v>Jam</v>
          </cell>
          <cell r="L13" t="str">
            <v>JENIS PEKERJAAN</v>
          </cell>
          <cell r="O13" t="str">
            <v>:  Galian Biasa</v>
          </cell>
          <cell r="R13" t="str">
            <v>TOTAL HARGA (Rp.)</v>
          </cell>
          <cell r="T13" t="str">
            <v>:</v>
          </cell>
          <cell r="U13">
            <v>0</v>
          </cell>
        </row>
        <row r="14">
          <cell r="A14">
            <v>5</v>
          </cell>
          <cell r="C14" t="str">
            <v>Faktor pengembangan bahan</v>
          </cell>
          <cell r="G14" t="str">
            <v>Fk</v>
          </cell>
          <cell r="H14">
            <v>1.2</v>
          </cell>
          <cell r="I14" t="str">
            <v>-</v>
          </cell>
          <cell r="L14" t="str">
            <v>SATUAN PEMBAYARAN</v>
          </cell>
          <cell r="O14" t="str">
            <v>:  M3</v>
          </cell>
          <cell r="R14" t="str">
            <v>% THD. BIAYA PROYEK</v>
          </cell>
          <cell r="T14" t="str">
            <v>:</v>
          </cell>
          <cell r="U14" t="e">
            <v>#DIV/0!</v>
          </cell>
        </row>
        <row r="17">
          <cell r="A17" t="str">
            <v>II.</v>
          </cell>
          <cell r="C17" t="str">
            <v>URUTAN KERJA</v>
          </cell>
          <cell r="Q17" t="str">
            <v>PERKIRAAN</v>
          </cell>
          <cell r="R17" t="str">
            <v>HARGA</v>
          </cell>
          <cell r="S17" t="str">
            <v>JUMLAH</v>
          </cell>
        </row>
        <row r="18">
          <cell r="A18">
            <v>1</v>
          </cell>
          <cell r="C18" t="str">
            <v>Tanah yang dipotong umumnya berada disisi jalan</v>
          </cell>
          <cell r="L18" t="str">
            <v>NO.</v>
          </cell>
          <cell r="N18" t="str">
            <v>KOMPONEN</v>
          </cell>
          <cell r="P18" t="str">
            <v>SATUAN</v>
          </cell>
          <cell r="Q18" t="str">
            <v>KUANTITAS</v>
          </cell>
          <cell r="R18" t="str">
            <v>SATUAN</v>
          </cell>
          <cell r="S18" t="str">
            <v>HARGA</v>
          </cell>
        </row>
        <row r="19">
          <cell r="A19">
            <v>2</v>
          </cell>
          <cell r="C19" t="str">
            <v>Penggalian dilakukan dengan menggunakan Excavator</v>
          </cell>
          <cell r="R19" t="str">
            <v>(Rp.)</v>
          </cell>
          <cell r="S19" t="str">
            <v>(Rp.)</v>
          </cell>
        </row>
        <row r="20">
          <cell r="A20">
            <v>3</v>
          </cell>
          <cell r="C20" t="str">
            <v>Selanjutnya Excavator menuangkan material hasil</v>
          </cell>
        </row>
        <row r="21">
          <cell r="C21" t="str">
            <v>galian kedalam Dump Truck</v>
          </cell>
        </row>
        <row r="22">
          <cell r="A22">
            <v>4</v>
          </cell>
          <cell r="C22" t="str">
            <v>Dump Truck membuang material hasil galian keluar</v>
          </cell>
          <cell r="L22" t="str">
            <v>A.</v>
          </cell>
          <cell r="N22" t="str">
            <v>TENAGA</v>
          </cell>
        </row>
        <row r="23">
          <cell r="C23" t="str">
            <v>lokasi jalan sejauh</v>
          </cell>
          <cell r="G23" t="str">
            <v>L</v>
          </cell>
          <cell r="H23">
            <v>5</v>
          </cell>
          <cell r="I23" t="str">
            <v>Km</v>
          </cell>
        </row>
        <row r="24">
          <cell r="L24" t="str">
            <v>1.</v>
          </cell>
          <cell r="N24" t="str">
            <v>Pekerja</v>
          </cell>
          <cell r="O24" t="str">
            <v>(L01)</v>
          </cell>
          <cell r="P24" t="str">
            <v>Jam</v>
          </cell>
          <cell r="Q24">
            <v>1.6426998315844023E-2</v>
          </cell>
          <cell r="R24">
            <v>2857.14</v>
          </cell>
          <cell r="U24">
            <v>46.934233968130592</v>
          </cell>
        </row>
        <row r="25">
          <cell r="L25" t="str">
            <v>2.</v>
          </cell>
          <cell r="N25" t="str">
            <v>Mandor</v>
          </cell>
          <cell r="O25" t="str">
            <v>(L03)</v>
          </cell>
          <cell r="P25" t="str">
            <v>Jam</v>
          </cell>
          <cell r="Q25">
            <v>8.2134991579220114E-3</v>
          </cell>
          <cell r="R25">
            <v>3214.29</v>
          </cell>
          <cell r="U25">
            <v>26.400568208317143</v>
          </cell>
        </row>
        <row r="26">
          <cell r="A26" t="str">
            <v>III.</v>
          </cell>
          <cell r="C26" t="str">
            <v>PEMAKAIAN BAHAN, ALAT DAN TENAGA</v>
          </cell>
        </row>
        <row r="28">
          <cell r="A28" t="str">
            <v xml:space="preserve">   1.</v>
          </cell>
          <cell r="C28" t="str">
            <v>BAHAN</v>
          </cell>
          <cell r="Q28" t="str">
            <v xml:space="preserve">JUMLAH HARGA TENAGA   </v>
          </cell>
          <cell r="U28">
            <v>73.334802176447738</v>
          </cell>
        </row>
        <row r="29">
          <cell r="C29" t="str">
            <v>Tidak ada bahan yang diperlukan</v>
          </cell>
        </row>
        <row r="30">
          <cell r="L30" t="str">
            <v>B.</v>
          </cell>
          <cell r="N30" t="str">
            <v>BAHAN</v>
          </cell>
        </row>
        <row r="32">
          <cell r="A32" t="str">
            <v xml:space="preserve">   2.</v>
          </cell>
          <cell r="C32" t="str">
            <v>ALAT</v>
          </cell>
        </row>
        <row r="33">
          <cell r="A33" t="str">
            <v xml:space="preserve">   2.a.</v>
          </cell>
          <cell r="C33" t="str">
            <v>EXCAVATOR</v>
          </cell>
          <cell r="G33" t="str">
            <v>(E10)</v>
          </cell>
        </row>
        <row r="34">
          <cell r="C34" t="str">
            <v>Kapasitas Bucket</v>
          </cell>
          <cell r="G34" t="str">
            <v>V</v>
          </cell>
          <cell r="H34">
            <v>0.93</v>
          </cell>
          <cell r="I34" t="str">
            <v>M3</v>
          </cell>
        </row>
        <row r="35">
          <cell r="C35" t="str">
            <v>Faktor Bucket</v>
          </cell>
          <cell r="G35" t="str">
            <v>Fb</v>
          </cell>
          <cell r="H35">
            <v>1</v>
          </cell>
          <cell r="I35" t="str">
            <v>-</v>
          </cell>
        </row>
        <row r="36">
          <cell r="C36" t="str">
            <v>Faktor  Efisiensi alat</v>
          </cell>
          <cell r="G36" t="str">
            <v>Fa</v>
          </cell>
          <cell r="H36">
            <v>0.83</v>
          </cell>
          <cell r="I36" t="str">
            <v>-</v>
          </cell>
        </row>
        <row r="38">
          <cell r="C38" t="str">
            <v>Waktu siklus</v>
          </cell>
          <cell r="G38" t="str">
            <v>Ts1</v>
          </cell>
          <cell r="I38" t="str">
            <v>menit</v>
          </cell>
          <cell r="Q38" t="str">
            <v xml:space="preserve">JUMLAH HARGA BAHAN   </v>
          </cell>
          <cell r="U38">
            <v>0</v>
          </cell>
        </row>
        <row r="39">
          <cell r="C39" t="str">
            <v>- Menggali / memuat</v>
          </cell>
          <cell r="G39" t="str">
            <v>T1</v>
          </cell>
          <cell r="H39">
            <v>0.317</v>
          </cell>
          <cell r="I39" t="str">
            <v>menit</v>
          </cell>
        </row>
        <row r="40">
          <cell r="C40" t="str">
            <v>- Lain-lain</v>
          </cell>
          <cell r="G40" t="str">
            <v>T2</v>
          </cell>
          <cell r="I40" t="str">
            <v>menit</v>
          </cell>
        </row>
        <row r="41">
          <cell r="G41" t="str">
            <v>Ts1</v>
          </cell>
          <cell r="H41">
            <v>0.317</v>
          </cell>
          <cell r="I41" t="str">
            <v>menit</v>
          </cell>
          <cell r="L41" t="str">
            <v>C.</v>
          </cell>
          <cell r="N41" t="str">
            <v>PERALATAN</v>
          </cell>
        </row>
        <row r="43">
          <cell r="C43" t="str">
            <v>Kap. Prod. / jam =</v>
          </cell>
          <cell r="D43" t="str">
            <v>V  x Fb x Fa x 60</v>
          </cell>
          <cell r="G43" t="str">
            <v>Q1</v>
          </cell>
          <cell r="H43">
            <v>121.75078864353311</v>
          </cell>
          <cell r="I43" t="str">
            <v>M3/Jam</v>
          </cell>
          <cell r="L43" t="str">
            <v>1.</v>
          </cell>
          <cell r="N43" t="str">
            <v>Excavator</v>
          </cell>
          <cell r="O43" t="str">
            <v>(E10)</v>
          </cell>
          <cell r="P43" t="str">
            <v>Jam</v>
          </cell>
          <cell r="Q43">
            <v>8.2134991579220114E-3</v>
          </cell>
          <cell r="R43">
            <v>238185.05650827778</v>
          </cell>
          <cell r="U43">
            <v>1956.3327610603462</v>
          </cell>
        </row>
        <row r="44">
          <cell r="D44" t="str">
            <v>Ts1 x Fh</v>
          </cell>
          <cell r="L44" t="str">
            <v>2.</v>
          </cell>
          <cell r="N44" t="str">
            <v>Dump Truck</v>
          </cell>
          <cell r="O44" t="str">
            <v>(E08)</v>
          </cell>
          <cell r="P44" t="str">
            <v>Jam</v>
          </cell>
          <cell r="Q44">
            <v>5.7658071071694475E-2</v>
          </cell>
          <cell r="R44">
            <v>153645.58193291764</v>
          </cell>
          <cell r="U44">
            <v>8858.9078829400223</v>
          </cell>
        </row>
        <row r="45">
          <cell r="L45" t="str">
            <v>3.</v>
          </cell>
          <cell r="N45" t="str">
            <v>Alat Bantu</v>
          </cell>
          <cell r="P45" t="str">
            <v>Ls</v>
          </cell>
          <cell r="Q45">
            <v>1</v>
          </cell>
          <cell r="R45">
            <v>75</v>
          </cell>
          <cell r="U45">
            <v>75</v>
          </cell>
        </row>
        <row r="46">
          <cell r="C46" t="str">
            <v>Koefisien Alat / M3</v>
          </cell>
          <cell r="D46" t="str">
            <v xml:space="preserve"> =  1  :  Q1</v>
          </cell>
          <cell r="G46" t="str">
            <v>(E10)</v>
          </cell>
          <cell r="H46">
            <v>8.2134991579220114E-3</v>
          </cell>
          <cell r="I46" t="str">
            <v>Jam</v>
          </cell>
        </row>
        <row r="50">
          <cell r="A50" t="str">
            <v xml:space="preserve">   2.b.</v>
          </cell>
          <cell r="C50" t="str">
            <v>DUMP TRUCK</v>
          </cell>
          <cell r="G50" t="str">
            <v>(E08)</v>
          </cell>
          <cell r="Q50" t="str">
            <v xml:space="preserve">JUMLAH HARGA PERALATAN   </v>
          </cell>
          <cell r="U50">
            <v>10890.240644000369</v>
          </cell>
        </row>
        <row r="51">
          <cell r="C51" t="str">
            <v>Kapasitas bak</v>
          </cell>
          <cell r="G51" t="str">
            <v>V</v>
          </cell>
          <cell r="H51">
            <v>6.666666666666667</v>
          </cell>
          <cell r="I51" t="str">
            <v>M3</v>
          </cell>
        </row>
        <row r="52">
          <cell r="C52" t="str">
            <v>Faktor  efisiensi alat</v>
          </cell>
          <cell r="G52" t="str">
            <v>Fa</v>
          </cell>
          <cell r="H52">
            <v>0.83</v>
          </cell>
          <cell r="I52" t="str">
            <v>-</v>
          </cell>
          <cell r="L52" t="str">
            <v>D.</v>
          </cell>
          <cell r="N52" t="str">
            <v>JUMLAH HARGA TENAGA, BAHAN DAN PERALATAN  ( A + B + C )</v>
          </cell>
          <cell r="U52">
            <v>10963.575446176816</v>
          </cell>
        </row>
        <row r="53">
          <cell r="C53" t="str">
            <v>Kecepatan rata-rata bermuatan</v>
          </cell>
          <cell r="G53" t="str">
            <v>v1</v>
          </cell>
          <cell r="H53">
            <v>45</v>
          </cell>
          <cell r="I53" t="str">
            <v>KM/Jam</v>
          </cell>
          <cell r="L53" t="str">
            <v>E.</v>
          </cell>
          <cell r="N53" t="str">
            <v>OVERHEAD &amp; PROFIT</v>
          </cell>
          <cell r="P53">
            <v>10</v>
          </cell>
          <cell r="Q53" t="str">
            <v>%  x  D</v>
          </cell>
          <cell r="U53">
            <v>1096.3575446176817</v>
          </cell>
        </row>
        <row r="54">
          <cell r="C54" t="str">
            <v>Kecepatan rata-rata kosong</v>
          </cell>
          <cell r="G54" t="str">
            <v>v2</v>
          </cell>
          <cell r="H54">
            <v>60</v>
          </cell>
          <cell r="I54" t="str">
            <v>KM/Jam</v>
          </cell>
          <cell r="L54" t="str">
            <v>F.</v>
          </cell>
          <cell r="N54" t="str">
            <v>HARGA SATUAN PEKERJAAN  ( D + E )</v>
          </cell>
          <cell r="U54">
            <v>12059.932990794498</v>
          </cell>
        </row>
        <row r="55">
          <cell r="C55" t="str">
            <v>Waktu  siklus</v>
          </cell>
          <cell r="G55" t="str">
            <v>Ts2</v>
          </cell>
          <cell r="I55" t="str">
            <v>menit</v>
          </cell>
          <cell r="L55" t="str">
            <v>Note: 1</v>
          </cell>
          <cell r="N55" t="str">
            <v>SATUAN dapat berdasarkan atas jam operasi untuk Tenaga Kerja dan Peralatan, volume dan/atau ukuran</v>
          </cell>
        </row>
        <row r="56">
          <cell r="C56" t="str">
            <v>- Waktu tempuh isi</v>
          </cell>
          <cell r="E56" t="str">
            <v>=   (L  :  v1)  x  60</v>
          </cell>
          <cell r="G56" t="str">
            <v>T1</v>
          </cell>
          <cell r="H56">
            <v>6.6666666666666661</v>
          </cell>
          <cell r="I56" t="str">
            <v>menit</v>
          </cell>
          <cell r="N56" t="str">
            <v>berat untuk bahan-bahan.</v>
          </cell>
        </row>
        <row r="57">
          <cell r="C57" t="str">
            <v>- Waktu tempuh kosong</v>
          </cell>
          <cell r="E57" t="str">
            <v>=   (L  :  v2)  x  60</v>
          </cell>
          <cell r="G57" t="str">
            <v>T2</v>
          </cell>
          <cell r="H57">
            <v>5</v>
          </cell>
          <cell r="I57" t="str">
            <v>menit</v>
          </cell>
          <cell r="L57">
            <v>2</v>
          </cell>
          <cell r="N57" t="str">
            <v>Kuantitas satuan adalah kuantitas setiap komponen untuk menyelesaikan satu satuan pekerjaan dari nomor</v>
          </cell>
        </row>
        <row r="58">
          <cell r="C58" t="str">
            <v>- Muat</v>
          </cell>
          <cell r="E58" t="str">
            <v>=   (V  :  Q1) x 60</v>
          </cell>
          <cell r="G58" t="str">
            <v>T3</v>
          </cell>
          <cell r="H58">
            <v>3.2853996631688047</v>
          </cell>
          <cell r="I58" t="str">
            <v>menit</v>
          </cell>
          <cell r="N58" t="str">
            <v>mata pembayaran.</v>
          </cell>
        </row>
        <row r="59">
          <cell r="C59" t="str">
            <v>- Lain-lain</v>
          </cell>
          <cell r="G59" t="str">
            <v>T4</v>
          </cell>
          <cell r="H59">
            <v>1</v>
          </cell>
          <cell r="I59" t="str">
            <v>menit</v>
          </cell>
          <cell r="L59">
            <v>3</v>
          </cell>
          <cell r="N59" t="str">
            <v>Biaya satuan untuk peralatan sudah termasuk bahan bakar, bahan habis dipakai dan operator.</v>
          </cell>
        </row>
        <row r="60">
          <cell r="G60" t="str">
            <v>Ts2</v>
          </cell>
          <cell r="H60">
            <v>15.952066329835471</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3.1 (1)</v>
          </cell>
          <cell r="J62" t="str">
            <v>Analisa EI-311</v>
          </cell>
        </row>
        <row r="63">
          <cell r="A63" t="str">
            <v>JENIS PEKERJAAN</v>
          </cell>
          <cell r="D63" t="str">
            <v>:  Galian Biasa</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Kapasitas Produksi / Jam   =</v>
          </cell>
          <cell r="E70" t="str">
            <v>V x Fa x 60</v>
          </cell>
          <cell r="G70" t="str">
            <v>Q2</v>
          </cell>
          <cell r="H70">
            <v>17.343625643607776</v>
          </cell>
          <cell r="I70" t="str">
            <v xml:space="preserve">M3/Jam </v>
          </cell>
        </row>
        <row r="71">
          <cell r="E71" t="str">
            <v xml:space="preserve">    Fk x Ts2</v>
          </cell>
        </row>
        <row r="74">
          <cell r="C74" t="str">
            <v>Koefisien Alat / M3</v>
          </cell>
          <cell r="D74" t="str">
            <v xml:space="preserve"> =  1  :  Q2</v>
          </cell>
          <cell r="G74" t="str">
            <v>(E08)</v>
          </cell>
          <cell r="H74">
            <v>5.7658071071694475E-2</v>
          </cell>
          <cell r="I74" t="str">
            <v>Jam</v>
          </cell>
        </row>
        <row r="77">
          <cell r="A77" t="str">
            <v>2.d.</v>
          </cell>
          <cell r="C77" t="str">
            <v>ALAT  BANTU</v>
          </cell>
        </row>
        <row r="78">
          <cell r="C78" t="str">
            <v>Diperlukan alat-alat bantu kecil</v>
          </cell>
          <cell r="J78" t="str">
            <v>Lump Sump</v>
          </cell>
        </row>
        <row r="79">
          <cell r="C79" t="str">
            <v>- Sekop</v>
          </cell>
        </row>
        <row r="80">
          <cell r="C80" t="str">
            <v>- Keranjang</v>
          </cell>
        </row>
        <row r="82">
          <cell r="A82" t="str">
            <v xml:space="preserve">   3.</v>
          </cell>
          <cell r="C82" t="str">
            <v>TENAGA</v>
          </cell>
        </row>
        <row r="83">
          <cell r="C83" t="str">
            <v>Produksi menentukan : EXCAVATOR</v>
          </cell>
          <cell r="G83" t="str">
            <v>Q1</v>
          </cell>
          <cell r="H83">
            <v>121.75078864353311</v>
          </cell>
          <cell r="I83" t="str">
            <v>M3/Jam</v>
          </cell>
        </row>
        <row r="84">
          <cell r="C84" t="str">
            <v>Produksi Galian / hari  =  Tk x Q1</v>
          </cell>
          <cell r="G84" t="str">
            <v>Qt</v>
          </cell>
          <cell r="H84">
            <v>852.25552050473175</v>
          </cell>
          <cell r="I84" t="str">
            <v>M3</v>
          </cell>
        </row>
        <row r="85">
          <cell r="C85" t="str">
            <v>Kebutuhan tenaga :</v>
          </cell>
        </row>
        <row r="86">
          <cell r="D86" t="str">
            <v>- Pekerja</v>
          </cell>
          <cell r="G86" t="str">
            <v>P</v>
          </cell>
          <cell r="H86">
            <v>2</v>
          </cell>
          <cell r="I86" t="str">
            <v>orang</v>
          </cell>
        </row>
        <row r="87">
          <cell r="D87" t="str">
            <v>- Mandor</v>
          </cell>
          <cell r="G87" t="str">
            <v>M</v>
          </cell>
          <cell r="H87">
            <v>1</v>
          </cell>
          <cell r="I87" t="str">
            <v>orang</v>
          </cell>
        </row>
        <row r="89">
          <cell r="C89" t="str">
            <v>Koefisien tenaga / M3   :</v>
          </cell>
        </row>
        <row r="90">
          <cell r="D90" t="str">
            <v>- Pekerja</v>
          </cell>
          <cell r="E90" t="str">
            <v>= (Tk x P) : Qt</v>
          </cell>
          <cell r="G90" t="str">
            <v>(L01)</v>
          </cell>
          <cell r="H90">
            <v>1.6426998315844023E-2</v>
          </cell>
          <cell r="I90" t="str">
            <v>Jam</v>
          </cell>
        </row>
        <row r="91">
          <cell r="D91" t="str">
            <v>- Mandor</v>
          </cell>
          <cell r="E91" t="str">
            <v>= (Tk x M) : Qt</v>
          </cell>
          <cell r="G91" t="str">
            <v>(L03)</v>
          </cell>
          <cell r="H91">
            <v>8.2134991579220114E-3</v>
          </cell>
          <cell r="I91" t="str">
            <v>Jam</v>
          </cell>
        </row>
        <row r="93">
          <cell r="A93" t="str">
            <v>4.</v>
          </cell>
          <cell r="C93" t="str">
            <v>HARGA DASAR SATUAN UPAH, BAHAN DAN ALAT</v>
          </cell>
        </row>
        <row r="94">
          <cell r="C94" t="str">
            <v>Lihat lampiran.</v>
          </cell>
        </row>
        <row r="96">
          <cell r="A96" t="str">
            <v>5.</v>
          </cell>
          <cell r="C96" t="str">
            <v>ANALISA HARGA SATUAN PEKERJAAN</v>
          </cell>
        </row>
        <row r="97">
          <cell r="C97" t="str">
            <v>Lihat perhitungan dalam FORMULIR STANDAR UNTUK</v>
          </cell>
        </row>
        <row r="98">
          <cell r="C98" t="str">
            <v>PEREKEMAN ANALISA MASING-MASING HARGA</v>
          </cell>
        </row>
        <row r="99">
          <cell r="C99" t="str">
            <v>SATUAN.</v>
          </cell>
        </row>
        <row r="100">
          <cell r="C100" t="str">
            <v>Didapat Harga Satuan Pekerjaan :</v>
          </cell>
        </row>
        <row r="102">
          <cell r="C102" t="str">
            <v xml:space="preserve">Rp.  </v>
          </cell>
          <cell r="D102">
            <v>12059.932990794498</v>
          </cell>
          <cell r="E102" t="str">
            <v xml:space="preserve"> / M3</v>
          </cell>
        </row>
        <row r="105">
          <cell r="A105" t="str">
            <v>6.</v>
          </cell>
          <cell r="C105" t="str">
            <v>WAKTU PELAKSANAAN YANG DIPERLUKAN</v>
          </cell>
        </row>
        <row r="106">
          <cell r="C106" t="str">
            <v>Masa Pelaksanaan :</v>
          </cell>
          <cell r="D106" t="str">
            <v>. . . . . . . . . . . .</v>
          </cell>
          <cell r="E106" t="str">
            <v>bulan</v>
          </cell>
        </row>
        <row r="108">
          <cell r="A108" t="str">
            <v>7.</v>
          </cell>
          <cell r="C108" t="str">
            <v>VOLUME PEKERJAAN YANG DIPERLUKAN</v>
          </cell>
        </row>
        <row r="109">
          <cell r="C109" t="str">
            <v>Volume pekerjaan  :</v>
          </cell>
          <cell r="D109">
            <v>0</v>
          </cell>
          <cell r="E109" t="str">
            <v>M3</v>
          </cell>
        </row>
        <row r="121">
          <cell r="A121" t="str">
            <v>ITEM PEMBAYARAN NO.</v>
          </cell>
          <cell r="D121" t="str">
            <v>:  3.1 (2)</v>
          </cell>
          <cell r="J121" t="str">
            <v>Analisa EI-312</v>
          </cell>
          <cell r="T121" t="str">
            <v>Analisa EI-312</v>
          </cell>
        </row>
        <row r="122">
          <cell r="A122" t="str">
            <v>JENIS PEKERJAAN</v>
          </cell>
          <cell r="D122" t="str">
            <v>:  Galian Batu</v>
          </cell>
        </row>
        <row r="123">
          <cell r="A123" t="str">
            <v>SATUAN PEMBAYARAN</v>
          </cell>
          <cell r="D123" t="str">
            <v>:  M3</v>
          </cell>
          <cell r="H123" t="str">
            <v xml:space="preserve">         URAIAN ANALISA HARGA SATUAN</v>
          </cell>
          <cell r="L123" t="str">
            <v>FORMULIR STANDAR UNTUK</v>
          </cell>
        </row>
        <row r="124">
          <cell r="L124" t="str">
            <v>PEREKAMAN ANALISA MASING-MASING HARGA SATUAN</v>
          </cell>
        </row>
        <row r="125">
          <cell r="L125" t="str">
            <v/>
          </cell>
        </row>
        <row r="126">
          <cell r="A126" t="str">
            <v>No.</v>
          </cell>
          <cell r="C126" t="str">
            <v>U R A I A N</v>
          </cell>
          <cell r="G126" t="str">
            <v>KODE</v>
          </cell>
          <cell r="H126" t="str">
            <v>KOEF.</v>
          </cell>
          <cell r="I126" t="str">
            <v>SATUAN</v>
          </cell>
          <cell r="J126" t="str">
            <v>KETERANGAN</v>
          </cell>
        </row>
        <row r="128">
          <cell r="L128" t="str">
            <v>PROYEK</v>
          </cell>
          <cell r="O128" t="str">
            <v>:</v>
          </cell>
        </row>
        <row r="129">
          <cell r="A129" t="str">
            <v>I.</v>
          </cell>
          <cell r="C129" t="str">
            <v>ASUMSI</v>
          </cell>
          <cell r="L129" t="str">
            <v>No. PAKET KONTRAK</v>
          </cell>
          <cell r="O129" t="str">
            <v>:</v>
          </cell>
        </row>
        <row r="130">
          <cell r="A130">
            <v>1</v>
          </cell>
          <cell r="C130" t="str">
            <v>Pekerjaan dilakukan secara manual</v>
          </cell>
          <cell r="L130" t="str">
            <v>NAMA PAKET</v>
          </cell>
          <cell r="O130" t="str">
            <v>:</v>
          </cell>
        </row>
        <row r="131">
          <cell r="A131">
            <v>2</v>
          </cell>
          <cell r="C131" t="str">
            <v>Lokasi pekerjaan : sepanjang jalan</v>
          </cell>
          <cell r="L131" t="str">
            <v>PROP / KAB / KODYA</v>
          </cell>
          <cell r="O131" t="str">
            <v>:</v>
          </cell>
        </row>
        <row r="132">
          <cell r="A132">
            <v>3</v>
          </cell>
          <cell r="C132" t="str">
            <v>Kondisi Jalan   :  sedang / baik</v>
          </cell>
          <cell r="L132" t="str">
            <v>ITEM PEMBAYARAN NO.</v>
          </cell>
          <cell r="O132" t="str">
            <v>:  3.1 (2)</v>
          </cell>
          <cell r="R132" t="str">
            <v>PERKIRAAN VOL. PEK.</v>
          </cell>
          <cell r="T132" t="str">
            <v>:</v>
          </cell>
          <cell r="U132">
            <v>0</v>
          </cell>
        </row>
        <row r="133">
          <cell r="A133">
            <v>4</v>
          </cell>
          <cell r="C133" t="str">
            <v>Jam kerja efektif per-hari</v>
          </cell>
          <cell r="G133" t="str">
            <v>Tk</v>
          </cell>
          <cell r="H133">
            <v>7</v>
          </cell>
          <cell r="I133" t="str">
            <v>Jam</v>
          </cell>
          <cell r="L133" t="str">
            <v>JENIS PEKERJAAN</v>
          </cell>
          <cell r="O133" t="str">
            <v>:  Galian Batu</v>
          </cell>
          <cell r="R133" t="str">
            <v>TOTAL HARGA (Rp.)</v>
          </cell>
          <cell r="T133" t="str">
            <v>:</v>
          </cell>
          <cell r="U133">
            <v>0</v>
          </cell>
        </row>
        <row r="134">
          <cell r="A134">
            <v>5</v>
          </cell>
          <cell r="C134" t="str">
            <v>Faktor pengembangan bahan</v>
          </cell>
          <cell r="G134" t="str">
            <v>Fk</v>
          </cell>
          <cell r="H134">
            <v>1.2</v>
          </cell>
          <cell r="I134" t="str">
            <v>-</v>
          </cell>
          <cell r="L134" t="str">
            <v>SATUAN PEMBAYARAN</v>
          </cell>
          <cell r="O134" t="str">
            <v>:  M3</v>
          </cell>
          <cell r="R134" t="str">
            <v>% THD. BIAYA PROYEK</v>
          </cell>
          <cell r="T134" t="str">
            <v>:</v>
          </cell>
          <cell r="U134" t="e">
            <v>#DIV/0!</v>
          </cell>
        </row>
        <row r="137">
          <cell r="A137" t="str">
            <v>II.</v>
          </cell>
          <cell r="C137" t="str">
            <v>URUTAN KERJA</v>
          </cell>
          <cell r="Q137" t="str">
            <v>PERKIRAAN</v>
          </cell>
          <cell r="R137" t="str">
            <v>HARGA</v>
          </cell>
          <cell r="S137" t="str">
            <v>JUMLAH</v>
          </cell>
        </row>
        <row r="138">
          <cell r="A138">
            <v>1</v>
          </cell>
          <cell r="C138" t="str">
            <v>Batu yg dipotong umumnya berada disisi jalan</v>
          </cell>
          <cell r="L138" t="str">
            <v>NO.</v>
          </cell>
          <cell r="N138" t="str">
            <v>KOMPONEN</v>
          </cell>
          <cell r="P138" t="str">
            <v>SATUAN</v>
          </cell>
          <cell r="Q138" t="str">
            <v>KUANTITAS</v>
          </cell>
          <cell r="R138" t="str">
            <v>SATUAN</v>
          </cell>
          <cell r="S138" t="str">
            <v>HARGA</v>
          </cell>
        </row>
        <row r="139">
          <cell r="A139">
            <v>2</v>
          </cell>
          <cell r="C139" t="str">
            <v>Penggalian dilakukan dengan Excavator, Compresor</v>
          </cell>
          <cell r="R139" t="str">
            <v>(Rp.)</v>
          </cell>
          <cell r="S139" t="str">
            <v>(Rp.)</v>
          </cell>
        </row>
        <row r="140">
          <cell r="C140" t="str">
            <v>dan Jack Hammer, dimuat ke dlm Truk dengan Loader.</v>
          </cell>
        </row>
        <row r="141">
          <cell r="A141">
            <v>3</v>
          </cell>
          <cell r="C141" t="str">
            <v>Dump Truck membuang material hasil galian keluar</v>
          </cell>
        </row>
        <row r="142">
          <cell r="C142" t="str">
            <v>lokasi jalan sejauh :</v>
          </cell>
          <cell r="G142" t="str">
            <v>L</v>
          </cell>
          <cell r="H142">
            <v>5</v>
          </cell>
          <cell r="I142" t="str">
            <v>Km</v>
          </cell>
          <cell r="L142" t="str">
            <v>A.</v>
          </cell>
          <cell r="N142" t="str">
            <v>TENAGA</v>
          </cell>
        </row>
        <row r="144">
          <cell r="L144" t="str">
            <v>1.</v>
          </cell>
          <cell r="N144" t="str">
            <v>Pekerja</v>
          </cell>
          <cell r="O144" t="str">
            <v>(L01)</v>
          </cell>
          <cell r="P144" t="str">
            <v>Jam</v>
          </cell>
          <cell r="Q144">
            <v>1</v>
          </cell>
          <cell r="R144">
            <v>2857.14</v>
          </cell>
          <cell r="U144">
            <v>2857.14</v>
          </cell>
        </row>
        <row r="145">
          <cell r="L145" t="str">
            <v>2.</v>
          </cell>
          <cell r="N145" t="str">
            <v>Mandor</v>
          </cell>
          <cell r="O145" t="str">
            <v>(L03)</v>
          </cell>
          <cell r="P145" t="str">
            <v>Jam</v>
          </cell>
          <cell r="Q145">
            <v>0.125</v>
          </cell>
          <cell r="R145">
            <v>3214.29</v>
          </cell>
          <cell r="U145">
            <v>401.78625</v>
          </cell>
        </row>
        <row r="146">
          <cell r="A146" t="str">
            <v>III.</v>
          </cell>
          <cell r="C146" t="str">
            <v>PEMAKAIAN BAHAN, ALAT DAN TENAGA</v>
          </cell>
        </row>
        <row r="148">
          <cell r="A148" t="str">
            <v xml:space="preserve">   1.</v>
          </cell>
          <cell r="C148" t="str">
            <v>BAHAN</v>
          </cell>
          <cell r="Q148" t="str">
            <v xml:space="preserve">JUMLAH HARGA TENAGA   </v>
          </cell>
          <cell r="U148">
            <v>3258.92625</v>
          </cell>
        </row>
        <row r="149">
          <cell r="C149" t="str">
            <v>Tidak ada bahan yang diperlukan</v>
          </cell>
        </row>
        <row r="150">
          <cell r="L150" t="str">
            <v>B.</v>
          </cell>
          <cell r="N150" t="str">
            <v>BAHAN</v>
          </cell>
        </row>
        <row r="152">
          <cell r="A152" t="str">
            <v xml:space="preserve">   2.</v>
          </cell>
          <cell r="C152" t="str">
            <v>ALAT</v>
          </cell>
        </row>
        <row r="153">
          <cell r="A153" t="str">
            <v xml:space="preserve">   2.a.</v>
          </cell>
          <cell r="C153" t="str">
            <v>COMPRESSOR, EXCAVATOR, JACK HAMMER &amp; LOADER</v>
          </cell>
          <cell r="J153" t="str">
            <v xml:space="preserve"> (E05/26/10/15)</v>
          </cell>
        </row>
        <row r="154">
          <cell r="C154" t="str">
            <v>Produksi per jam</v>
          </cell>
          <cell r="G154" t="str">
            <v>Q1</v>
          </cell>
          <cell r="H154">
            <v>8</v>
          </cell>
          <cell r="I154" t="str">
            <v>M3 / Jam</v>
          </cell>
        </row>
        <row r="156">
          <cell r="C156" t="str">
            <v>Koefisien Alat / m3</v>
          </cell>
          <cell r="D156" t="str">
            <v xml:space="preserve"> =  1  :  Q1</v>
          </cell>
          <cell r="G156" t="str">
            <v>(E05/26)</v>
          </cell>
          <cell r="H156">
            <v>0.125</v>
          </cell>
          <cell r="I156" t="str">
            <v>Jam</v>
          </cell>
        </row>
        <row r="158">
          <cell r="Q158" t="str">
            <v xml:space="preserve">JUMLAH HARGA BAHAN   </v>
          </cell>
          <cell r="U158">
            <v>0</v>
          </cell>
        </row>
        <row r="159">
          <cell r="A159" t="str">
            <v xml:space="preserve">   2.b.</v>
          </cell>
          <cell r="C159" t="str">
            <v>DUMP TRUCK</v>
          </cell>
          <cell r="G159" t="str">
            <v>(E08)</v>
          </cell>
        </row>
        <row r="160">
          <cell r="C160" t="str">
            <v>Kapasitas bak</v>
          </cell>
          <cell r="G160" t="str">
            <v>V</v>
          </cell>
          <cell r="H160">
            <v>4</v>
          </cell>
          <cell r="I160" t="str">
            <v>M3</v>
          </cell>
          <cell r="L160" t="str">
            <v>C.</v>
          </cell>
          <cell r="N160" t="str">
            <v>PERALATAN</v>
          </cell>
        </row>
        <row r="161">
          <cell r="C161" t="str">
            <v>Faktor  efisiensi alat</v>
          </cell>
          <cell r="G161" t="str">
            <v>Fa</v>
          </cell>
          <cell r="H161">
            <v>0.83</v>
          </cell>
          <cell r="I161" t="str">
            <v>-</v>
          </cell>
          <cell r="L161" t="str">
            <v>1.</v>
          </cell>
          <cell r="N161" t="str">
            <v>Compressor</v>
          </cell>
          <cell r="O161" t="str">
            <v>(E05)</v>
          </cell>
          <cell r="P161" t="str">
            <v>Jam</v>
          </cell>
          <cell r="Q161">
            <v>0.125</v>
          </cell>
          <cell r="R161">
            <v>53840.365312835944</v>
          </cell>
          <cell r="U161">
            <v>6730.045664104493</v>
          </cell>
        </row>
        <row r="162">
          <cell r="C162" t="str">
            <v>Kecepatan rata-rata bermuatan</v>
          </cell>
          <cell r="G162" t="str">
            <v>v1</v>
          </cell>
          <cell r="H162">
            <v>45</v>
          </cell>
          <cell r="I162" t="str">
            <v>KM/Jam</v>
          </cell>
          <cell r="L162" t="str">
            <v>2.</v>
          </cell>
          <cell r="N162" t="str">
            <v>Jack Hammer</v>
          </cell>
          <cell r="O162" t="str">
            <v>(E26)</v>
          </cell>
          <cell r="P162" t="str">
            <v>Jam</v>
          </cell>
          <cell r="Q162">
            <v>0.125</v>
          </cell>
          <cell r="R162">
            <v>16417.550326811437</v>
          </cell>
          <cell r="U162">
            <v>2052.1937908514296</v>
          </cell>
        </row>
        <row r="163">
          <cell r="C163" t="str">
            <v>Kecepatan rata-rata kosong</v>
          </cell>
          <cell r="G163" t="str">
            <v>v2</v>
          </cell>
          <cell r="H163">
            <v>60</v>
          </cell>
          <cell r="I163" t="str">
            <v>KM/Jam</v>
          </cell>
          <cell r="L163" t="str">
            <v>3.</v>
          </cell>
          <cell r="N163" t="str">
            <v>Wheel Loader</v>
          </cell>
          <cell r="O163" t="str">
            <v>(E15)</v>
          </cell>
          <cell r="P163" t="str">
            <v>Jam</v>
          </cell>
          <cell r="Q163">
            <v>0.125</v>
          </cell>
          <cell r="R163">
            <v>163808.13869490434</v>
          </cell>
          <cell r="U163">
            <v>20476.017336863042</v>
          </cell>
        </row>
        <row r="164">
          <cell r="C164" t="str">
            <v>Waktu  siklus</v>
          </cell>
          <cell r="G164" t="str">
            <v>Ts1</v>
          </cell>
          <cell r="I164" t="str">
            <v>menit</v>
          </cell>
          <cell r="L164" t="str">
            <v>4.</v>
          </cell>
          <cell r="N164" t="str">
            <v>Excavator</v>
          </cell>
          <cell r="O164" t="str">
            <v>(E10)</v>
          </cell>
          <cell r="P164" t="str">
            <v>Jam</v>
          </cell>
          <cell r="Q164">
            <v>0.125</v>
          </cell>
          <cell r="R164">
            <v>238185.05650827778</v>
          </cell>
          <cell r="U164">
            <v>29773.132063534722</v>
          </cell>
        </row>
        <row r="165">
          <cell r="C165" t="str">
            <v>- Waktu tempuh isi</v>
          </cell>
          <cell r="E165" t="str">
            <v>=   (L  :  v1)  x  60</v>
          </cell>
          <cell r="G165" t="str">
            <v>T1</v>
          </cell>
          <cell r="H165">
            <v>6.6666666666666661</v>
          </cell>
          <cell r="I165" t="str">
            <v>menit</v>
          </cell>
          <cell r="L165">
            <v>5</v>
          </cell>
          <cell r="N165" t="str">
            <v>Dump Truck</v>
          </cell>
          <cell r="O165" t="str">
            <v>(E08)</v>
          </cell>
          <cell r="P165" t="str">
            <v>Jam</v>
          </cell>
          <cell r="Q165">
            <v>0.26305220883534136</v>
          </cell>
          <cell r="R165">
            <v>153645.58193291764</v>
          </cell>
          <cell r="U165">
            <v>40416.809705245403</v>
          </cell>
        </row>
        <row r="166">
          <cell r="C166" t="str">
            <v>- Waktu tempuh kosong</v>
          </cell>
          <cell r="E166" t="str">
            <v>=   (L  :  v2)  x  60</v>
          </cell>
          <cell r="G166" t="str">
            <v>T2</v>
          </cell>
          <cell r="H166">
            <v>5</v>
          </cell>
          <cell r="I166" t="str">
            <v>menit</v>
          </cell>
          <cell r="N166" t="str">
            <v>Alat  bantu</v>
          </cell>
          <cell r="P166" t="str">
            <v>Ls</v>
          </cell>
          <cell r="Q166">
            <v>1</v>
          </cell>
          <cell r="R166">
            <v>225</v>
          </cell>
          <cell r="U166">
            <v>225</v>
          </cell>
        </row>
        <row r="167">
          <cell r="C167" t="str">
            <v>- Muat</v>
          </cell>
          <cell r="E167" t="str">
            <v>=   (V  :  Q1) x 60</v>
          </cell>
          <cell r="G167" t="str">
            <v>T3</v>
          </cell>
          <cell r="H167">
            <v>30</v>
          </cell>
          <cell r="I167" t="str">
            <v>menit</v>
          </cell>
        </row>
        <row r="168">
          <cell r="C168" t="str">
            <v>- Lain-lain</v>
          </cell>
          <cell r="G168" t="str">
            <v>T4</v>
          </cell>
          <cell r="H168">
            <v>2</v>
          </cell>
          <cell r="I168" t="str">
            <v>menit</v>
          </cell>
        </row>
        <row r="169">
          <cell r="G169" t="str">
            <v>Ts1</v>
          </cell>
          <cell r="H169">
            <v>43.666666666666664</v>
          </cell>
          <cell r="I169" t="str">
            <v>menit</v>
          </cell>
        </row>
        <row r="170">
          <cell r="Q170" t="str">
            <v xml:space="preserve">JUMLAH HARGA PERALATAN   </v>
          </cell>
          <cell r="U170">
            <v>99673.198560599092</v>
          </cell>
        </row>
        <row r="172">
          <cell r="C172" t="str">
            <v>Kapasitas Produksi / Jam   =</v>
          </cell>
          <cell r="E172" t="str">
            <v>V x Fa x 60</v>
          </cell>
          <cell r="G172" t="str">
            <v>Q2</v>
          </cell>
          <cell r="H172">
            <v>3.8015267175572518</v>
          </cell>
          <cell r="I172" t="str">
            <v xml:space="preserve">M3 / Jam </v>
          </cell>
          <cell r="L172" t="str">
            <v>D.</v>
          </cell>
          <cell r="N172" t="str">
            <v>JUMLAH HARGA TENAGA, BAHAN DAN PERALATAN  ( A + B + C )</v>
          </cell>
          <cell r="U172">
            <v>102932.1248105991</v>
          </cell>
        </row>
        <row r="173">
          <cell r="E173" t="str">
            <v xml:space="preserve">    Fk x Ts1</v>
          </cell>
          <cell r="L173" t="str">
            <v>E.</v>
          </cell>
          <cell r="N173" t="str">
            <v>OVERHEAD &amp; PROFIT</v>
          </cell>
          <cell r="P173">
            <v>10</v>
          </cell>
          <cell r="Q173" t="str">
            <v>%  x  D</v>
          </cell>
          <cell r="U173">
            <v>10293.212481059911</v>
          </cell>
        </row>
        <row r="174">
          <cell r="L174" t="str">
            <v>F.</v>
          </cell>
          <cell r="N174" t="str">
            <v>HARGA SATUAN PEKERJAAN  ( D + E )</v>
          </cell>
          <cell r="U174">
            <v>113225.337291659</v>
          </cell>
        </row>
        <row r="175">
          <cell r="L175" t="str">
            <v>Note: 1</v>
          </cell>
          <cell r="N175" t="str">
            <v>SATUAN dapat berdasarkan atas jam operasi untuk Tenaga Kerja dan Peralatan, volume dan/atau ukuran</v>
          </cell>
        </row>
        <row r="176">
          <cell r="C176" t="str">
            <v>Koefisien Alat / m3</v>
          </cell>
          <cell r="D176" t="str">
            <v xml:space="preserve"> =  1  :  Q2</v>
          </cell>
          <cell r="G176" t="str">
            <v>(E08)</v>
          </cell>
          <cell r="H176">
            <v>0.26305220883534136</v>
          </cell>
          <cell r="I176" t="str">
            <v>Jam</v>
          </cell>
          <cell r="N176" t="str">
            <v>berat untuk bahan-bahan.</v>
          </cell>
        </row>
        <row r="177">
          <cell r="L177">
            <v>2</v>
          </cell>
          <cell r="N177" t="str">
            <v>Kuantitas satuan adalah kuantitas setiap komponen untuk menyelesaikan satu satuan pekerjaan dari nomor</v>
          </cell>
        </row>
        <row r="178">
          <cell r="N178" t="str">
            <v>mata pembayaran.</v>
          </cell>
        </row>
        <row r="179">
          <cell r="L179">
            <v>3</v>
          </cell>
          <cell r="N179" t="str">
            <v>Biaya satuan untuk peralatan sudah termasuk bahan bakar, bahan habis dipakai dan operator.</v>
          </cell>
        </row>
        <row r="180">
          <cell r="L180">
            <v>4</v>
          </cell>
          <cell r="N180" t="str">
            <v>Biaya satuan sudah termasuk pengeluaran untuk seluruh pajak yang berkaitan (tetapi tidak termasuk PPN</v>
          </cell>
        </row>
        <row r="181">
          <cell r="J181" t="str">
            <v>Berlanjut ke halaman berikut</v>
          </cell>
          <cell r="N181" t="str">
            <v>yang dibayar dari kontrak) dan biaya-biaya lainnya.</v>
          </cell>
        </row>
        <row r="182">
          <cell r="A182" t="str">
            <v>ITEM PEMBAYARAN NO.</v>
          </cell>
          <cell r="D182" t="str">
            <v>:  3.1 (2)</v>
          </cell>
          <cell r="J182" t="str">
            <v>Analisa EI-312</v>
          </cell>
        </row>
        <row r="183">
          <cell r="A183" t="str">
            <v>JENIS PEKERJAAN</v>
          </cell>
          <cell r="D183" t="str">
            <v>:  Galian Batu</v>
          </cell>
        </row>
        <row r="184">
          <cell r="A184" t="str">
            <v>SATUAN PEMBAYARAN</v>
          </cell>
          <cell r="D184" t="str">
            <v>:  M3</v>
          </cell>
          <cell r="H184" t="str">
            <v xml:space="preserve">         URAIAN ANALISA HARGA SATUAN</v>
          </cell>
        </row>
        <row r="185">
          <cell r="J185" t="str">
            <v>Lanjutan</v>
          </cell>
        </row>
        <row r="187">
          <cell r="A187" t="str">
            <v>No.</v>
          </cell>
          <cell r="C187" t="str">
            <v>U R A I A N</v>
          </cell>
          <cell r="G187" t="str">
            <v>KODE</v>
          </cell>
          <cell r="H187" t="str">
            <v>KOEF.</v>
          </cell>
          <cell r="I187" t="str">
            <v>SATUAN</v>
          </cell>
          <cell r="J187" t="str">
            <v>KETERANGAN</v>
          </cell>
        </row>
        <row r="190">
          <cell r="A190" t="str">
            <v>2.d.</v>
          </cell>
          <cell r="C190" t="str">
            <v>ALAT  BANTU</v>
          </cell>
        </row>
        <row r="191">
          <cell r="C191" t="str">
            <v>Diperlukan alat-alat bantu kecil</v>
          </cell>
          <cell r="J191" t="str">
            <v>Lump Sump</v>
          </cell>
        </row>
        <row r="192">
          <cell r="C192" t="str">
            <v>- Pahat / Tatah</v>
          </cell>
          <cell r="D192" t="str">
            <v>=  2  buah</v>
          </cell>
        </row>
        <row r="193">
          <cell r="C193" t="str">
            <v>- Palu Besar</v>
          </cell>
          <cell r="D193" t="str">
            <v>=  2  buah</v>
          </cell>
        </row>
        <row r="195">
          <cell r="A195" t="str">
            <v xml:space="preserve">   3.</v>
          </cell>
          <cell r="C195" t="str">
            <v>TENAGA</v>
          </cell>
        </row>
        <row r="196">
          <cell r="C196" t="str">
            <v>Produksi menentukan : JACK HAMMER</v>
          </cell>
          <cell r="G196" t="str">
            <v>Q1</v>
          </cell>
          <cell r="H196">
            <v>8</v>
          </cell>
          <cell r="I196" t="str">
            <v>M3/Jam</v>
          </cell>
        </row>
        <row r="197">
          <cell r="C197" t="str">
            <v>Produksi Galian / hari  =  Tk x Q1</v>
          </cell>
          <cell r="G197" t="str">
            <v>Qt</v>
          </cell>
          <cell r="H197">
            <v>56</v>
          </cell>
          <cell r="I197" t="str">
            <v>M3</v>
          </cell>
        </row>
        <row r="198">
          <cell r="C198" t="str">
            <v>Kebutuhan tenaga :</v>
          </cell>
        </row>
        <row r="199">
          <cell r="D199" t="str">
            <v>- Pekerja</v>
          </cell>
          <cell r="G199" t="str">
            <v>P</v>
          </cell>
          <cell r="H199">
            <v>8</v>
          </cell>
          <cell r="I199" t="str">
            <v>orang</v>
          </cell>
        </row>
        <row r="200">
          <cell r="D200" t="str">
            <v>- Mandor</v>
          </cell>
          <cell r="G200" t="str">
            <v>M</v>
          </cell>
          <cell r="H200">
            <v>1</v>
          </cell>
          <cell r="I200" t="str">
            <v>orang</v>
          </cell>
        </row>
        <row r="202">
          <cell r="C202" t="str">
            <v>Koefisien tenaga / M3   :</v>
          </cell>
        </row>
        <row r="203">
          <cell r="D203" t="str">
            <v>- Pekerja</v>
          </cell>
          <cell r="E203" t="str">
            <v>= (Tk x P) : Qt</v>
          </cell>
          <cell r="G203" t="str">
            <v>(L01)</v>
          </cell>
          <cell r="H203">
            <v>1</v>
          </cell>
          <cell r="I203" t="str">
            <v>Jam</v>
          </cell>
        </row>
        <row r="204">
          <cell r="D204" t="str">
            <v>- Mandor</v>
          </cell>
          <cell r="E204" t="str">
            <v>= (Tk x M) : Qt</v>
          </cell>
          <cell r="G204" t="str">
            <v>(L03)</v>
          </cell>
          <cell r="H204">
            <v>0.125</v>
          </cell>
          <cell r="I204" t="str">
            <v>Jam</v>
          </cell>
        </row>
        <row r="206">
          <cell r="A206" t="str">
            <v>4.</v>
          </cell>
          <cell r="C206" t="str">
            <v>HARGA DASAR SATUAN UPAH, BAHAN DAN ALAT</v>
          </cell>
        </row>
        <row r="207">
          <cell r="C207" t="str">
            <v>Lihat lampiran.</v>
          </cell>
        </row>
        <row r="209">
          <cell r="A209" t="str">
            <v>5.</v>
          </cell>
          <cell r="C209" t="str">
            <v>ANALISA HARGA SATUAN PEKERJAAN</v>
          </cell>
        </row>
        <row r="210">
          <cell r="C210" t="str">
            <v>Lihat perhitungan dalam FORMULIR STANDAR UNTUK</v>
          </cell>
        </row>
        <row r="211">
          <cell r="C211" t="str">
            <v>PEREKEMAN ANALISA MASING-MASING HARGA</v>
          </cell>
        </row>
        <row r="212">
          <cell r="C212" t="str">
            <v>SATUAN.</v>
          </cell>
        </row>
        <row r="213">
          <cell r="C213" t="str">
            <v>Didapat Harga Satuan Pekerjaan :</v>
          </cell>
        </row>
        <row r="215">
          <cell r="C215" t="str">
            <v xml:space="preserve">Rp.  </v>
          </cell>
          <cell r="D215">
            <v>113225.337291659</v>
          </cell>
          <cell r="E215" t="str">
            <v xml:space="preserve"> / M3</v>
          </cell>
        </row>
        <row r="218">
          <cell r="A218" t="str">
            <v>6.</v>
          </cell>
          <cell r="C218" t="str">
            <v>WAKTU PELAKSANAAN YANG DIPERLUKAN</v>
          </cell>
        </row>
        <row r="219">
          <cell r="C219" t="str">
            <v>Masa Pelaksanaan :</v>
          </cell>
          <cell r="D219" t="str">
            <v>. . . . . . . . . . . .</v>
          </cell>
          <cell r="E219" t="str">
            <v>bulan</v>
          </cell>
        </row>
        <row r="221">
          <cell r="A221" t="str">
            <v>7.</v>
          </cell>
          <cell r="C221" t="str">
            <v>VOLUME PEKERJAAN YANG DIPERLUKAN</v>
          </cell>
        </row>
        <row r="222">
          <cell r="C222" t="str">
            <v>Volume pekerjaan  :</v>
          </cell>
          <cell r="D222">
            <v>0</v>
          </cell>
          <cell r="E222" t="str">
            <v>M3</v>
          </cell>
        </row>
        <row r="255">
          <cell r="A255" t="str">
            <v>ITEM PEMBAYARAN NO.</v>
          </cell>
          <cell r="D255" t="str">
            <v>:  3.1 (6)</v>
          </cell>
          <cell r="J255" t="str">
            <v>Analisa EI-313</v>
          </cell>
          <cell r="T255" t="str">
            <v>Analisa EI-313</v>
          </cell>
        </row>
        <row r="256">
          <cell r="A256" t="str">
            <v>JENIS PEKERJAAN</v>
          </cell>
          <cell r="D256" t="str">
            <v>:  Galian Struktur dengan Kedalaman 0 - 2 M</v>
          </cell>
        </row>
        <row r="257">
          <cell r="A257" t="str">
            <v>SATUAN PEMBAYARAN</v>
          </cell>
          <cell r="D257" t="str">
            <v>:  M3</v>
          </cell>
          <cell r="H257" t="str">
            <v xml:space="preserve">         URAIAN ANALISA HARGA SATUAN</v>
          </cell>
          <cell r="L257" t="str">
            <v>FORMULIR STANDAR UNTUK</v>
          </cell>
        </row>
        <row r="258">
          <cell r="L258" t="str">
            <v>PEREKAMAN ANALISA MASING-MASING HARGA SATUAN</v>
          </cell>
        </row>
        <row r="259">
          <cell r="L259" t="str">
            <v/>
          </cell>
        </row>
        <row r="260">
          <cell r="A260" t="str">
            <v>No.</v>
          </cell>
          <cell r="C260" t="str">
            <v>U R A I A N</v>
          </cell>
          <cell r="G260" t="str">
            <v>KODE</v>
          </cell>
          <cell r="H260" t="str">
            <v>KOEF.</v>
          </cell>
          <cell r="I260" t="str">
            <v>SATUAN</v>
          </cell>
          <cell r="J260" t="str">
            <v>KETERANGAN</v>
          </cell>
        </row>
        <row r="262">
          <cell r="L262" t="str">
            <v>PROYEK</v>
          </cell>
          <cell r="O262" t="str">
            <v>:</v>
          </cell>
        </row>
        <row r="263">
          <cell r="A263" t="str">
            <v>I.</v>
          </cell>
          <cell r="C263" t="str">
            <v>ASUMSI</v>
          </cell>
          <cell r="L263" t="str">
            <v>No. PAKET KONTRAK</v>
          </cell>
          <cell r="O263" t="str">
            <v>:</v>
          </cell>
        </row>
        <row r="264">
          <cell r="A264">
            <v>1</v>
          </cell>
          <cell r="C264" t="str">
            <v>Pekerjaan dilakukan secara manual</v>
          </cell>
          <cell r="L264" t="str">
            <v>NAMA PAKET</v>
          </cell>
          <cell r="O264" t="str">
            <v>:</v>
          </cell>
        </row>
        <row r="265">
          <cell r="A265">
            <v>2</v>
          </cell>
          <cell r="C265" t="str">
            <v>Lokasi pekerjaan : sekitar jembatan</v>
          </cell>
          <cell r="L265" t="str">
            <v>PROP / KAB / KODYA</v>
          </cell>
          <cell r="O265" t="str">
            <v>:</v>
          </cell>
        </row>
        <row r="266">
          <cell r="A266">
            <v>3</v>
          </cell>
          <cell r="C266" t="str">
            <v>Kondisi Jalan   :  sedang / baik</v>
          </cell>
          <cell r="L266" t="str">
            <v>ITEM PEMBAYARAN NO.</v>
          </cell>
          <cell r="O266" t="str">
            <v>:  3.1 (6)</v>
          </cell>
          <cell r="R266" t="str">
            <v>PERKIRAAN VOL. PEK.</v>
          </cell>
          <cell r="T266" t="str">
            <v>:</v>
          </cell>
          <cell r="U266">
            <v>0</v>
          </cell>
        </row>
        <row r="267">
          <cell r="A267">
            <v>4</v>
          </cell>
          <cell r="C267" t="str">
            <v>Jam kerja efektif per-hari</v>
          </cell>
          <cell r="G267" t="str">
            <v>Tk</v>
          </cell>
          <cell r="H267">
            <v>7</v>
          </cell>
          <cell r="I267" t="str">
            <v>Jam</v>
          </cell>
          <cell r="L267" t="str">
            <v>JENIS PEKERJAAN</v>
          </cell>
          <cell r="O267" t="str">
            <v>:  Galian Struktur dengan Kedalaman 0 - 2 M</v>
          </cell>
          <cell r="R267" t="str">
            <v>TOTAL HARGA (Rp.)</v>
          </cell>
          <cell r="T267" t="str">
            <v>:</v>
          </cell>
          <cell r="U267">
            <v>0</v>
          </cell>
        </row>
        <row r="268">
          <cell r="A268">
            <v>5</v>
          </cell>
          <cell r="C268" t="str">
            <v>Faktor pengembangan bahan</v>
          </cell>
          <cell r="G268" t="str">
            <v>Fh</v>
          </cell>
          <cell r="H268">
            <v>1.2</v>
          </cell>
          <cell r="I268" t="str">
            <v>-</v>
          </cell>
          <cell r="L268" t="str">
            <v>SATUAN PEMBAYARAN</v>
          </cell>
          <cell r="O268" t="str">
            <v>:  M3</v>
          </cell>
          <cell r="R268" t="str">
            <v>% THD. BIAYA PROYEK</v>
          </cell>
          <cell r="T268" t="str">
            <v>:</v>
          </cell>
          <cell r="U268" t="e">
            <v>#DIV/0!</v>
          </cell>
        </row>
        <row r="269">
          <cell r="A269">
            <v>6</v>
          </cell>
          <cell r="C269" t="str">
            <v>Pengurugan kembali (backfill) untuk struktur</v>
          </cell>
          <cell r="G269" t="str">
            <v>Uk</v>
          </cell>
          <cell r="H269">
            <v>50</v>
          </cell>
          <cell r="I269" t="str">
            <v>%/M3</v>
          </cell>
        </row>
        <row r="271">
          <cell r="A271" t="str">
            <v>II.</v>
          </cell>
          <cell r="C271" t="str">
            <v>METHODE PELAKSANAAN</v>
          </cell>
          <cell r="Q271" t="str">
            <v>PERKIRAAN</v>
          </cell>
          <cell r="R271" t="str">
            <v>HARGA</v>
          </cell>
          <cell r="S271" t="str">
            <v>JUMLAH</v>
          </cell>
        </row>
        <row r="272">
          <cell r="A272">
            <v>1</v>
          </cell>
          <cell r="C272" t="str">
            <v>Tanah yang dipotong berada disekitar lokasi</v>
          </cell>
          <cell r="L272" t="str">
            <v>NO.</v>
          </cell>
          <cell r="N272" t="str">
            <v>KOMPONEN</v>
          </cell>
          <cell r="P272" t="str">
            <v>SATUAN</v>
          </cell>
          <cell r="Q272" t="str">
            <v>KUANTITAS</v>
          </cell>
          <cell r="R272" t="str">
            <v>SATUAN</v>
          </cell>
          <cell r="S272" t="str">
            <v>HARGA</v>
          </cell>
        </row>
        <row r="273">
          <cell r="A273">
            <v>2</v>
          </cell>
          <cell r="C273" t="str">
            <v>Penggalian dilakukan dengan menggunakan alat</v>
          </cell>
          <cell r="R273" t="str">
            <v>(Rp.)</v>
          </cell>
          <cell r="S273" t="str">
            <v>(Rp.)</v>
          </cell>
        </row>
        <row r="274">
          <cell r="C274" t="str">
            <v>Excavator</v>
          </cell>
        </row>
        <row r="275">
          <cell r="A275">
            <v>3</v>
          </cell>
          <cell r="C275" t="str">
            <v>Bulldozer mengangkut/mengusur hasil galian ke tempat</v>
          </cell>
        </row>
        <row r="276">
          <cell r="C276" t="str">
            <v>pembuangan di sekitar lokasi pekerjaan</v>
          </cell>
          <cell r="G276" t="str">
            <v>L</v>
          </cell>
          <cell r="H276">
            <v>0.1</v>
          </cell>
          <cell r="I276" t="str">
            <v>Km</v>
          </cell>
          <cell r="L276" t="str">
            <v>A.</v>
          </cell>
          <cell r="N276" t="str">
            <v>TENAGA</v>
          </cell>
        </row>
        <row r="278">
          <cell r="A278" t="str">
            <v>III.</v>
          </cell>
          <cell r="C278" t="str">
            <v>PEMAKAIAN BAHAN, ALAT DAN TENAGA</v>
          </cell>
          <cell r="L278" t="str">
            <v>1.</v>
          </cell>
          <cell r="N278" t="str">
            <v>Pekerja</v>
          </cell>
          <cell r="O278" t="str">
            <v>(L01)</v>
          </cell>
          <cell r="P278" t="str">
            <v>Jam</v>
          </cell>
          <cell r="Q278">
            <v>0.12701025480797318</v>
          </cell>
          <cell r="R278">
            <v>2857.14</v>
          </cell>
          <cell r="U278">
            <v>362.88607942205249</v>
          </cell>
        </row>
        <row r="279">
          <cell r="L279" t="str">
            <v>2.</v>
          </cell>
          <cell r="N279" t="str">
            <v>Mandor</v>
          </cell>
          <cell r="O279" t="str">
            <v>(L03)</v>
          </cell>
          <cell r="P279" t="str">
            <v>Jam</v>
          </cell>
          <cell r="Q279">
            <v>3.1752563701993294E-2</v>
          </cell>
          <cell r="R279">
            <v>3214.29</v>
          </cell>
          <cell r="U279">
            <v>102.06194798168002</v>
          </cell>
        </row>
        <row r="280">
          <cell r="A280" t="str">
            <v xml:space="preserve">   1.</v>
          </cell>
          <cell r="C280" t="str">
            <v>BAHAN</v>
          </cell>
        </row>
        <row r="281">
          <cell r="C281" t="str">
            <v>- Urugan Pilihan (untuk backfill)</v>
          </cell>
          <cell r="E281" t="str">
            <v>= Uk x 1M3</v>
          </cell>
          <cell r="G281" t="str">
            <v>(EI-322)</v>
          </cell>
          <cell r="H281">
            <v>0.5</v>
          </cell>
          <cell r="I281" t="str">
            <v>M3</v>
          </cell>
        </row>
        <row r="282">
          <cell r="Q282" t="str">
            <v xml:space="preserve">JUMLAH HARGA TENAGA   </v>
          </cell>
          <cell r="U282">
            <v>464.94802740373251</v>
          </cell>
        </row>
        <row r="283">
          <cell r="A283" t="str">
            <v xml:space="preserve">   2.</v>
          </cell>
          <cell r="C283" t="str">
            <v>ALAT</v>
          </cell>
        </row>
        <row r="284">
          <cell r="A284" t="str">
            <v xml:space="preserve">   2.a.</v>
          </cell>
          <cell r="C284" t="str">
            <v>EXCAVATOR</v>
          </cell>
          <cell r="G284" t="str">
            <v>(E10)</v>
          </cell>
          <cell r="L284" t="str">
            <v>B.</v>
          </cell>
          <cell r="N284" t="str">
            <v>BAHAN</v>
          </cell>
        </row>
        <row r="285">
          <cell r="C285" t="str">
            <v>Kapasitas Bucket</v>
          </cell>
          <cell r="G285" t="str">
            <v>V</v>
          </cell>
          <cell r="H285">
            <v>0.93</v>
          </cell>
          <cell r="I285" t="str">
            <v>M3</v>
          </cell>
        </row>
        <row r="286">
          <cell r="C286" t="str">
            <v>Faktor Bucket</v>
          </cell>
          <cell r="G286" t="str">
            <v>Fb</v>
          </cell>
          <cell r="H286">
            <v>0.9</v>
          </cell>
          <cell r="I286" t="str">
            <v>-</v>
          </cell>
          <cell r="L286" t="str">
            <v>1.</v>
          </cell>
          <cell r="N286" t="str">
            <v xml:space="preserve">Urugan Pilihan </v>
          </cell>
          <cell r="O286" t="str">
            <v>(EI-322)</v>
          </cell>
          <cell r="P286" t="str">
            <v>M3</v>
          </cell>
          <cell r="Q286">
            <v>0.5</v>
          </cell>
          <cell r="R286">
            <v>455558.60740011773</v>
          </cell>
          <cell r="U286">
            <v>227779.30370005887</v>
          </cell>
        </row>
        <row r="287">
          <cell r="C287" t="str">
            <v>Faktor  Efisiensi alat</v>
          </cell>
          <cell r="G287" t="str">
            <v>Fa</v>
          </cell>
          <cell r="H287">
            <v>0.83</v>
          </cell>
          <cell r="I287" t="str">
            <v>-</v>
          </cell>
        </row>
        <row r="288">
          <cell r="C288" t="str">
            <v>Faktor kedalaman</v>
          </cell>
          <cell r="G288" t="str">
            <v>Fd</v>
          </cell>
          <cell r="H288">
            <v>0.8</v>
          </cell>
          <cell r="I288" t="str">
            <v>-</v>
          </cell>
        </row>
        <row r="289">
          <cell r="C289" t="str">
            <v>Berat isi material</v>
          </cell>
          <cell r="G289" t="str">
            <v>Bim</v>
          </cell>
          <cell r="H289">
            <v>0.85</v>
          </cell>
          <cell r="I289" t="str">
            <v>-</v>
          </cell>
        </row>
        <row r="291">
          <cell r="C291" t="str">
            <v>Waktu siklus</v>
          </cell>
        </row>
        <row r="292">
          <cell r="C292" t="str">
            <v>- Menggali / memuat</v>
          </cell>
          <cell r="G292" t="str">
            <v>Te1</v>
          </cell>
          <cell r="H292">
            <v>0.5</v>
          </cell>
          <cell r="I292" t="str">
            <v>menit</v>
          </cell>
          <cell r="Q292" t="str">
            <v xml:space="preserve">JUMLAH HARGA BAHAN   </v>
          </cell>
          <cell r="U292">
            <v>227779.30370005887</v>
          </cell>
        </row>
        <row r="293">
          <cell r="C293" t="str">
            <v>- Lain-lain</v>
          </cell>
          <cell r="G293" t="str">
            <v>Te2</v>
          </cell>
          <cell r="H293">
            <v>0.25</v>
          </cell>
          <cell r="I293" t="str">
            <v>menit</v>
          </cell>
        </row>
        <row r="294">
          <cell r="G294" t="str">
            <v>Te</v>
          </cell>
          <cell r="H294">
            <v>0.75</v>
          </cell>
          <cell r="I294" t="str">
            <v>menit</v>
          </cell>
          <cell r="L294" t="str">
            <v>C.</v>
          </cell>
          <cell r="N294" t="str">
            <v>PERALATAN</v>
          </cell>
        </row>
        <row r="295">
          <cell r="L295" t="str">
            <v>1.</v>
          </cell>
          <cell r="N295" t="str">
            <v>Excavator</v>
          </cell>
          <cell r="O295" t="str">
            <v>(E10)</v>
          </cell>
          <cell r="P295" t="str">
            <v>Jam</v>
          </cell>
          <cell r="Q295">
            <v>3.1752563701993294E-2</v>
          </cell>
          <cell r="R295">
            <v>238185.05650827778</v>
          </cell>
          <cell r="U295">
            <v>7562.9861796419627</v>
          </cell>
        </row>
        <row r="296">
          <cell r="L296" t="str">
            <v>2.</v>
          </cell>
          <cell r="N296" t="str">
            <v>Bulldozer</v>
          </cell>
          <cell r="O296" t="str">
            <v>(E04)</v>
          </cell>
          <cell r="P296" t="str">
            <v>Jam</v>
          </cell>
          <cell r="Q296">
            <v>1.0213694283306062E-4</v>
          </cell>
          <cell r="R296">
            <v>256721.09983229413</v>
          </cell>
          <cell r="U296">
            <v>26.220708297611473</v>
          </cell>
        </row>
        <row r="297">
          <cell r="C297" t="str">
            <v>Kap. Prod. / jam =</v>
          </cell>
          <cell r="D297" t="str">
            <v>V  x Fb x Fa x Fd x Bim x 60</v>
          </cell>
          <cell r="G297" t="str">
            <v>Q1</v>
          </cell>
          <cell r="H297">
            <v>31.493520000000004</v>
          </cell>
          <cell r="I297" t="str">
            <v>M3/Jam</v>
          </cell>
          <cell r="L297" t="str">
            <v>3.</v>
          </cell>
          <cell r="N297" t="str">
            <v>Alat  bantu</v>
          </cell>
          <cell r="P297" t="str">
            <v>Ls</v>
          </cell>
          <cell r="Q297">
            <v>1</v>
          </cell>
          <cell r="R297">
            <v>100</v>
          </cell>
          <cell r="U297">
            <v>100</v>
          </cell>
        </row>
        <row r="298">
          <cell r="D298" t="str">
            <v>Te x Fh</v>
          </cell>
        </row>
        <row r="300">
          <cell r="C300" t="str">
            <v>Koefisien Alat / M3</v>
          </cell>
          <cell r="D300" t="str">
            <v xml:space="preserve"> =  1  :  Q1</v>
          </cell>
          <cell r="G300" t="str">
            <v>(E10)</v>
          </cell>
          <cell r="H300">
            <v>3.1752563701993294E-2</v>
          </cell>
          <cell r="I300" t="str">
            <v>Jam</v>
          </cell>
        </row>
        <row r="303">
          <cell r="A303" t="str">
            <v>2.a.</v>
          </cell>
          <cell r="C303" t="str">
            <v>BULLDOZER</v>
          </cell>
          <cell r="G303" t="str">
            <v>(E04)</v>
          </cell>
        </row>
        <row r="304">
          <cell r="C304" t="str">
            <v>Faktor pisau (blade)</v>
          </cell>
          <cell r="G304" t="str">
            <v>Fb</v>
          </cell>
          <cell r="H304">
            <v>1</v>
          </cell>
          <cell r="I304" t="str">
            <v>-</v>
          </cell>
          <cell r="Q304" t="str">
            <v xml:space="preserve">JUMLAH HARGA PERALATAN   </v>
          </cell>
          <cell r="U304">
            <v>7689.2068879395738</v>
          </cell>
        </row>
        <row r="305">
          <cell r="C305" t="str">
            <v>Faktor  efisiensi kerja</v>
          </cell>
          <cell r="G305" t="str">
            <v>Fa</v>
          </cell>
          <cell r="H305">
            <v>0.83</v>
          </cell>
          <cell r="I305" t="str">
            <v>-</v>
          </cell>
        </row>
        <row r="306">
          <cell r="C306" t="str">
            <v>Kecepatan mengupas</v>
          </cell>
          <cell r="G306" t="str">
            <v>Vf</v>
          </cell>
          <cell r="H306">
            <v>3</v>
          </cell>
          <cell r="I306" t="str">
            <v>Km/Jam</v>
          </cell>
          <cell r="L306" t="str">
            <v>D.</v>
          </cell>
          <cell r="N306" t="str">
            <v>JUMLAH HARGA TENAGA, BAHAN DAN PERALATAN  ( A + B + C )</v>
          </cell>
          <cell r="U306">
            <v>235933.45861540217</v>
          </cell>
        </row>
        <row r="307">
          <cell r="C307" t="str">
            <v>Kecepatan mundur</v>
          </cell>
          <cell r="G307" t="str">
            <v>Vr</v>
          </cell>
          <cell r="H307">
            <v>5</v>
          </cell>
          <cell r="I307" t="str">
            <v>Km/Jam</v>
          </cell>
          <cell r="L307" t="str">
            <v>E.</v>
          </cell>
          <cell r="N307" t="str">
            <v>OVERHEAD &amp; PROFIT</v>
          </cell>
          <cell r="P307">
            <v>10</v>
          </cell>
          <cell r="Q307" t="str">
            <v>%  x  D</v>
          </cell>
          <cell r="U307">
            <v>23593.34586154022</v>
          </cell>
        </row>
        <row r="308">
          <cell r="C308" t="str">
            <v>Kapasitas pisau</v>
          </cell>
          <cell r="G308" t="str">
            <v>q</v>
          </cell>
          <cell r="H308">
            <v>5.4</v>
          </cell>
          <cell r="I308" t="str">
            <v>M3</v>
          </cell>
          <cell r="L308" t="str">
            <v>F.</v>
          </cell>
          <cell r="N308" t="str">
            <v>HARGA SATUAN PEKERJAAN  ( D + E )</v>
          </cell>
          <cell r="U308">
            <v>259526.8044769424</v>
          </cell>
        </row>
        <row r="309">
          <cell r="A309" t="str">
            <v>`</v>
          </cell>
          <cell r="C309" t="str">
            <v>Faktor kemiringan (grade)</v>
          </cell>
          <cell r="G309" t="str">
            <v>Fm</v>
          </cell>
          <cell r="H309">
            <v>1</v>
          </cell>
          <cell r="L309" t="str">
            <v>Note: 1</v>
          </cell>
          <cell r="N309" t="str">
            <v>SATUAN dapat berdasarkan atas jam operasi untuk Tenaga Kerja dan Peralatan, volume dan/atau ukuran</v>
          </cell>
        </row>
        <row r="310">
          <cell r="N310" t="str">
            <v>berat untuk bahan-bahan.</v>
          </cell>
        </row>
        <row r="311">
          <cell r="L311">
            <v>2</v>
          </cell>
          <cell r="N311" t="str">
            <v>Kuantitas satuan adalah kuantitas setiap komponen untuk menyelesaikan satu satuan pekerjaan dari nomor</v>
          </cell>
        </row>
        <row r="312">
          <cell r="N312" t="str">
            <v>mata pembayaran.</v>
          </cell>
        </row>
        <row r="313">
          <cell r="L313">
            <v>3</v>
          </cell>
          <cell r="N313" t="str">
            <v>Biaya satuan untuk peralatan sudah termasuk bahan bakar, bahan habis dipakai dan operator.</v>
          </cell>
        </row>
        <row r="314">
          <cell r="L314">
            <v>4</v>
          </cell>
          <cell r="N314" t="str">
            <v>Biaya satuan sudah termasuk pengeluaran untuk seluruh pajak yang berkaitan (tetapi tidak termasuk PPN</v>
          </cell>
        </row>
        <row r="315">
          <cell r="J315" t="str">
            <v>Berlanjut ke halaman berikut</v>
          </cell>
          <cell r="N315" t="str">
            <v>yang dibayar dari kontrak) dan biaya-biaya lainnya.</v>
          </cell>
        </row>
        <row r="316">
          <cell r="A316" t="str">
            <v>ITEM PEMBAYARAN NO.</v>
          </cell>
          <cell r="D316" t="str">
            <v>:  3.1 (6)</v>
          </cell>
          <cell r="J316" t="str">
            <v>Analisa EI-313</v>
          </cell>
        </row>
        <row r="317">
          <cell r="A317" t="str">
            <v>JENIS PEKERJAAN</v>
          </cell>
          <cell r="D317" t="str">
            <v>:  Galian Struktur dengan Kedalaman 0 - 2 M</v>
          </cell>
        </row>
        <row r="318">
          <cell r="A318" t="str">
            <v>SATUAN PEMBAYARAN</v>
          </cell>
          <cell r="D318" t="str">
            <v>:  M3</v>
          </cell>
          <cell r="H318" t="str">
            <v xml:space="preserve">         URAIAN ANALISA HARGA SATUAN</v>
          </cell>
        </row>
        <row r="319">
          <cell r="J319" t="str">
            <v>Lanjutan</v>
          </cell>
        </row>
        <row r="321">
          <cell r="A321" t="str">
            <v>No.</v>
          </cell>
          <cell r="C321" t="str">
            <v>U R A I A N</v>
          </cell>
          <cell r="G321" t="str">
            <v>KODE</v>
          </cell>
          <cell r="H321" t="str">
            <v>KOEF.</v>
          </cell>
          <cell r="I321" t="str">
            <v>SATUAN</v>
          </cell>
          <cell r="J321" t="str">
            <v>KETERANGAN</v>
          </cell>
        </row>
        <row r="324">
          <cell r="C324" t="str">
            <v>Waktu Siklus</v>
          </cell>
          <cell r="G324" t="str">
            <v>Ts</v>
          </cell>
        </row>
        <row r="325">
          <cell r="C325" t="str">
            <v>- Waktu gusur</v>
          </cell>
          <cell r="D325" t="str">
            <v>= l / Vf</v>
          </cell>
          <cell r="G325" t="str">
            <v>T1</v>
          </cell>
          <cell r="H325">
            <v>1.6666666666666666E-2</v>
          </cell>
          <cell r="I325" t="str">
            <v>menit</v>
          </cell>
        </row>
        <row r="326">
          <cell r="C326" t="str">
            <v>- Waktu kembali</v>
          </cell>
          <cell r="D326" t="str">
            <v>= l / Vr</v>
          </cell>
          <cell r="G326" t="str">
            <v>T2</v>
          </cell>
          <cell r="H326">
            <v>0.01</v>
          </cell>
          <cell r="I326" t="str">
            <v>menit</v>
          </cell>
        </row>
        <row r="327">
          <cell r="C327" t="str">
            <v>- Waktu lain-lain</v>
          </cell>
          <cell r="G327" t="str">
            <v>T3</v>
          </cell>
          <cell r="H327">
            <v>8.0000000000000004E-4</v>
          </cell>
          <cell r="I327" t="str">
            <v>menit</v>
          </cell>
        </row>
        <row r="328">
          <cell r="G328" t="str">
            <v>Ts</v>
          </cell>
          <cell r="H328">
            <v>2.7466666666666664E-2</v>
          </cell>
          <cell r="I328" t="str">
            <v>menit</v>
          </cell>
        </row>
        <row r="330">
          <cell r="C330" t="str">
            <v>Kapasitas Produksi / Jam   =</v>
          </cell>
          <cell r="E330" t="str">
            <v>q x Fb x Fm x Fa x 60/Ts</v>
          </cell>
          <cell r="G330" t="str">
            <v>Q2</v>
          </cell>
          <cell r="H330">
            <v>9790.7766990291275</v>
          </cell>
          <cell r="I330" t="str">
            <v>M3</v>
          </cell>
        </row>
        <row r="333">
          <cell r="C333" t="str">
            <v>Koefisien Alat / M3</v>
          </cell>
          <cell r="D333" t="str">
            <v xml:space="preserve"> =  1  :  Q2</v>
          </cell>
          <cell r="G333" t="str">
            <v>(E04)</v>
          </cell>
          <cell r="H333">
            <v>1.0213694283306062E-4</v>
          </cell>
          <cell r="I333" t="str">
            <v>Jam</v>
          </cell>
        </row>
        <row r="336">
          <cell r="A336" t="str">
            <v>2.d.</v>
          </cell>
          <cell r="C336" t="str">
            <v>ALAT  BANTU</v>
          </cell>
        </row>
        <row r="337">
          <cell r="C337" t="str">
            <v>Diperlukan alat-alat bantu kecil</v>
          </cell>
          <cell r="J337" t="str">
            <v>Lump Sump</v>
          </cell>
        </row>
        <row r="338">
          <cell r="C338" t="str">
            <v>- Pacul</v>
          </cell>
          <cell r="D338" t="str">
            <v>=  2  buah</v>
          </cell>
        </row>
        <row r="339">
          <cell r="C339" t="str">
            <v>- Sekop</v>
          </cell>
          <cell r="D339" t="str">
            <v>=  2  buah</v>
          </cell>
        </row>
        <row r="342">
          <cell r="A342" t="str">
            <v xml:space="preserve">   3.</v>
          </cell>
          <cell r="C342" t="str">
            <v>TENAGA</v>
          </cell>
        </row>
        <row r="343">
          <cell r="C343" t="str">
            <v>Produksi menentukan : EXCAVATOR</v>
          </cell>
          <cell r="G343" t="str">
            <v>Q1</v>
          </cell>
          <cell r="H343">
            <v>31.493520000000004</v>
          </cell>
          <cell r="I343" t="str">
            <v>M3/Jam</v>
          </cell>
        </row>
        <row r="344">
          <cell r="C344" t="str">
            <v>Produksi Galian / hari  =  Tk x Q1</v>
          </cell>
          <cell r="G344" t="str">
            <v>Qt</v>
          </cell>
          <cell r="H344">
            <v>220.45464000000004</v>
          </cell>
          <cell r="I344" t="str">
            <v>M3</v>
          </cell>
        </row>
        <row r="345">
          <cell r="C345" t="str">
            <v>Kebutuhan tenaga :</v>
          </cell>
        </row>
        <row r="346">
          <cell r="D346" t="str">
            <v>- Pekerja</v>
          </cell>
          <cell r="G346" t="str">
            <v>P</v>
          </cell>
          <cell r="H346">
            <v>4</v>
          </cell>
          <cell r="I346" t="str">
            <v>orang</v>
          </cell>
        </row>
        <row r="347">
          <cell r="D347" t="str">
            <v>- Mandor</v>
          </cell>
          <cell r="G347" t="str">
            <v>M</v>
          </cell>
          <cell r="H347">
            <v>1</v>
          </cell>
          <cell r="I347" t="str">
            <v>orang</v>
          </cell>
        </row>
        <row r="349">
          <cell r="C349" t="str">
            <v>Koefisien tenaga / M3   :</v>
          </cell>
        </row>
        <row r="350">
          <cell r="D350" t="str">
            <v>- Pekerja</v>
          </cell>
          <cell r="E350" t="str">
            <v>= (Tk x P) : Qt</v>
          </cell>
          <cell r="G350" t="str">
            <v>(L01)</v>
          </cell>
          <cell r="H350">
            <v>0.12701025480797318</v>
          </cell>
          <cell r="I350" t="str">
            <v>Jam</v>
          </cell>
        </row>
        <row r="351">
          <cell r="D351" t="str">
            <v>- Mandor</v>
          </cell>
          <cell r="E351" t="str">
            <v>= (Tk x M) : Qt</v>
          </cell>
          <cell r="G351" t="str">
            <v>(L03)</v>
          </cell>
          <cell r="H351">
            <v>3.1752563701993294E-2</v>
          </cell>
          <cell r="I351" t="str">
            <v>Jam</v>
          </cell>
        </row>
        <row r="353">
          <cell r="A353" t="str">
            <v>4.</v>
          </cell>
          <cell r="C353" t="str">
            <v>HARGA DASAR SATUAN UPAH, BAHAN DAN ALAT</v>
          </cell>
        </row>
        <row r="354">
          <cell r="C354" t="str">
            <v>Lihat lampiran.</v>
          </cell>
        </row>
        <row r="356">
          <cell r="A356" t="str">
            <v>5.</v>
          </cell>
          <cell r="C356" t="str">
            <v>ANALISA HARGA SATUAN PEKERJAAN</v>
          </cell>
        </row>
        <row r="357">
          <cell r="C357" t="str">
            <v>Lihat perhitungan dalam FORMULIR STANDAR UNTUK</v>
          </cell>
        </row>
        <row r="358">
          <cell r="C358" t="str">
            <v>PEREKEMAN ANALISA MASING-MASING HARGA</v>
          </cell>
        </row>
        <row r="359">
          <cell r="C359" t="str">
            <v>SATUAN.</v>
          </cell>
        </row>
        <row r="360">
          <cell r="C360" t="str">
            <v>Didapat Harga Satuan Pekerjaan :</v>
          </cell>
        </row>
        <row r="362">
          <cell r="C362" t="str">
            <v xml:space="preserve">Rp.  </v>
          </cell>
          <cell r="D362">
            <v>259526.8044769424</v>
          </cell>
          <cell r="E362" t="str">
            <v xml:space="preserve"> / M3</v>
          </cell>
        </row>
        <row r="365">
          <cell r="A365" t="str">
            <v>6.</v>
          </cell>
          <cell r="C365" t="str">
            <v>WAKTU PELAKSANAAN YANG DIPERLUKAN</v>
          </cell>
        </row>
        <row r="366">
          <cell r="C366" t="str">
            <v>Masa Pelaksanaan :</v>
          </cell>
          <cell r="D366" t="str">
            <v>. . . . . . . . . . . .</v>
          </cell>
          <cell r="E366" t="str">
            <v>bulan</v>
          </cell>
        </row>
        <row r="368">
          <cell r="A368" t="str">
            <v>7.</v>
          </cell>
          <cell r="C368" t="str">
            <v>VOLUME PEKERJAAN YANG DIPERLUKAN</v>
          </cell>
        </row>
        <row r="369">
          <cell r="C369" t="str">
            <v>Volume pekerjaan  :</v>
          </cell>
          <cell r="D369">
            <v>102.06194798168002</v>
          </cell>
          <cell r="E369" t="str">
            <v>M3</v>
          </cell>
        </row>
        <row r="375">
          <cell r="A375" t="str">
            <v>ITEM PEMBAYARAN NO.</v>
          </cell>
          <cell r="D375" t="str">
            <v>:  3.1 (7)</v>
          </cell>
          <cell r="J375" t="str">
            <v>Analisa EI-314</v>
          </cell>
          <cell r="T375" t="str">
            <v>Analisa EI-314</v>
          </cell>
        </row>
        <row r="376">
          <cell r="A376" t="str">
            <v>JENIS PEKERJAAN</v>
          </cell>
          <cell r="D376" t="str">
            <v>:  Galian Struktur dengan Kedalaman 2 - 4 M</v>
          </cell>
        </row>
        <row r="377">
          <cell r="A377" t="str">
            <v>SATUAN PEMBAYARAN</v>
          </cell>
          <cell r="D377" t="str">
            <v>:  M3</v>
          </cell>
          <cell r="H377" t="str">
            <v xml:space="preserve">         URAIAN ANALISA HARGA SATUAN</v>
          </cell>
          <cell r="L377" t="str">
            <v>FORMULIR STANDAR UNTUK</v>
          </cell>
        </row>
        <row r="378">
          <cell r="L378" t="str">
            <v>PEREKAMAN ANALISA MASING-MASING HARGA SATUAN</v>
          </cell>
        </row>
        <row r="379">
          <cell r="L379" t="str">
            <v/>
          </cell>
        </row>
        <row r="380">
          <cell r="A380" t="str">
            <v>No.</v>
          </cell>
          <cell r="C380" t="str">
            <v>U R A I A N</v>
          </cell>
          <cell r="G380" t="str">
            <v>KODE</v>
          </cell>
          <cell r="H380" t="str">
            <v>KOEF.</v>
          </cell>
          <cell r="I380" t="str">
            <v>SATUAN</v>
          </cell>
          <cell r="J380" t="str">
            <v>KETERANGAN</v>
          </cell>
        </row>
        <row r="382">
          <cell r="L382" t="str">
            <v>PROYEK</v>
          </cell>
          <cell r="O382" t="str">
            <v>:</v>
          </cell>
        </row>
        <row r="383">
          <cell r="A383" t="str">
            <v>I.</v>
          </cell>
          <cell r="C383" t="str">
            <v>ASUMSI</v>
          </cell>
          <cell r="L383" t="str">
            <v>No. PAKET KONTRAK</v>
          </cell>
          <cell r="O383" t="str">
            <v>:</v>
          </cell>
        </row>
        <row r="384">
          <cell r="A384">
            <v>1</v>
          </cell>
          <cell r="C384" t="str">
            <v>Pekerjaan dilakukan secara manual</v>
          </cell>
          <cell r="L384" t="str">
            <v>NAMA PAKET</v>
          </cell>
          <cell r="O384" t="str">
            <v>:</v>
          </cell>
        </row>
        <row r="385">
          <cell r="A385">
            <v>2</v>
          </cell>
          <cell r="C385" t="str">
            <v>Lokasi pekerjaan : sekitar jembatan</v>
          </cell>
          <cell r="L385" t="str">
            <v>PROP / KAB / KODYA</v>
          </cell>
          <cell r="O385" t="str">
            <v>:</v>
          </cell>
        </row>
        <row r="386">
          <cell r="A386">
            <v>3</v>
          </cell>
          <cell r="C386" t="str">
            <v>Kondisi Jalan   :  sedang / baik</v>
          </cell>
          <cell r="L386" t="str">
            <v>ITEM PEMBAYARAN NO.</v>
          </cell>
          <cell r="O386" t="str">
            <v>:  3.1 (7)</v>
          </cell>
          <cell r="R386" t="str">
            <v>PERKIRAAN VOL. PEK.</v>
          </cell>
          <cell r="T386" t="str">
            <v>:</v>
          </cell>
          <cell r="U386">
            <v>0</v>
          </cell>
        </row>
        <row r="387">
          <cell r="A387">
            <v>4</v>
          </cell>
          <cell r="C387" t="str">
            <v>Jam kerja efektif per-hari</v>
          </cell>
          <cell r="G387" t="str">
            <v>Tk</v>
          </cell>
          <cell r="H387">
            <v>7</v>
          </cell>
          <cell r="I387" t="str">
            <v>Jam</v>
          </cell>
          <cell r="L387" t="str">
            <v>JENIS PEKERJAAN</v>
          </cell>
          <cell r="O387" t="str">
            <v>:  Galian Struktur dengan Kedalaman 2 - 4 M</v>
          </cell>
          <cell r="R387" t="str">
            <v>TOTAL HARGA (Rp.)</v>
          </cell>
          <cell r="T387" t="str">
            <v>:</v>
          </cell>
          <cell r="U387">
            <v>0</v>
          </cell>
        </row>
        <row r="388">
          <cell r="A388">
            <v>5</v>
          </cell>
          <cell r="C388" t="str">
            <v>Faktor pengembangan bahan</v>
          </cell>
          <cell r="G388" t="str">
            <v>Fh</v>
          </cell>
          <cell r="H388">
            <v>1.2</v>
          </cell>
          <cell r="I388" t="str">
            <v>-</v>
          </cell>
          <cell r="L388" t="str">
            <v>SATUAN PEMBAYARAN</v>
          </cell>
          <cell r="O388" t="str">
            <v>:  M3</v>
          </cell>
          <cell r="R388" t="str">
            <v>% THD. BIAYA PROYEK</v>
          </cell>
          <cell r="T388" t="str">
            <v>:</v>
          </cell>
          <cell r="U388" t="e">
            <v>#DIV/0!</v>
          </cell>
        </row>
        <row r="389">
          <cell r="A389">
            <v>6</v>
          </cell>
          <cell r="C389" t="str">
            <v>Pengurugan kembali (backfill) untuk struktur</v>
          </cell>
          <cell r="G389" t="str">
            <v>Uk</v>
          </cell>
          <cell r="H389">
            <v>50</v>
          </cell>
          <cell r="I389" t="str">
            <v>%/M3</v>
          </cell>
        </row>
        <row r="391">
          <cell r="A391" t="str">
            <v>II.</v>
          </cell>
          <cell r="C391" t="str">
            <v>METHODE PELAKSANAAN</v>
          </cell>
          <cell r="Q391" t="str">
            <v>PERKIRAAN</v>
          </cell>
          <cell r="R391" t="str">
            <v>HARGA</v>
          </cell>
          <cell r="S391" t="str">
            <v>JUMLAH</v>
          </cell>
        </row>
        <row r="392">
          <cell r="A392">
            <v>1</v>
          </cell>
          <cell r="C392" t="str">
            <v>Tanah yang dipotong berada disekitar jembatan</v>
          </cell>
          <cell r="L392" t="str">
            <v>NO.</v>
          </cell>
          <cell r="N392" t="str">
            <v>KOMPONEN</v>
          </cell>
          <cell r="P392" t="str">
            <v>SATUAN</v>
          </cell>
          <cell r="Q392" t="str">
            <v>KUANTITAS</v>
          </cell>
          <cell r="R392" t="str">
            <v>SATUAN</v>
          </cell>
          <cell r="S392" t="str">
            <v>HARGA</v>
          </cell>
        </row>
        <row r="393">
          <cell r="A393">
            <v>2</v>
          </cell>
          <cell r="C393" t="str">
            <v>Penggalian dilakukan dengan menggunakan alat</v>
          </cell>
          <cell r="R393" t="str">
            <v>(Rp.)</v>
          </cell>
          <cell r="S393" t="str">
            <v>(Rp.)</v>
          </cell>
        </row>
        <row r="394">
          <cell r="C394" t="str">
            <v>Excavator</v>
          </cell>
        </row>
        <row r="395">
          <cell r="A395">
            <v>3</v>
          </cell>
          <cell r="C395" t="str">
            <v>Bulldozer mengangkut/mengusur hasil galian ke tempat</v>
          </cell>
        </row>
        <row r="396">
          <cell r="C396" t="str">
            <v>pembuangan di sekitar lokasi pekerjaan</v>
          </cell>
          <cell r="G396" t="str">
            <v>L</v>
          </cell>
          <cell r="H396">
            <v>0.1</v>
          </cell>
          <cell r="I396" t="str">
            <v>Km</v>
          </cell>
          <cell r="L396" t="str">
            <v>A.</v>
          </cell>
          <cell r="N396" t="str">
            <v>TENAGA</v>
          </cell>
        </row>
        <row r="398">
          <cell r="A398" t="str">
            <v>III.</v>
          </cell>
          <cell r="C398" t="str">
            <v>PEMAKAIAN BAHAN, ALAT DAN TENAGA</v>
          </cell>
          <cell r="L398" t="str">
            <v>1.</v>
          </cell>
          <cell r="N398" t="str">
            <v>Pekerja</v>
          </cell>
          <cell r="O398" t="str">
            <v>(L01)</v>
          </cell>
          <cell r="P398" t="str">
            <v>Jam</v>
          </cell>
          <cell r="Q398">
            <v>0.41685416962616839</v>
          </cell>
          <cell r="R398">
            <v>2857.14</v>
          </cell>
          <cell r="U398">
            <v>1191.0107222057106</v>
          </cell>
        </row>
        <row r="399">
          <cell r="L399" t="str">
            <v>2.</v>
          </cell>
          <cell r="N399" t="str">
            <v>Mandor</v>
          </cell>
          <cell r="O399" t="str">
            <v>(L03)</v>
          </cell>
          <cell r="P399" t="str">
            <v>Jam</v>
          </cell>
          <cell r="Q399">
            <v>4.1685416962616843E-2</v>
          </cell>
          <cell r="R399">
            <v>3214.29</v>
          </cell>
          <cell r="U399">
            <v>133.98901888876969</v>
          </cell>
        </row>
        <row r="400">
          <cell r="A400" t="str">
            <v xml:space="preserve">   1.</v>
          </cell>
          <cell r="C400" t="str">
            <v>BAHAN</v>
          </cell>
        </row>
        <row r="401">
          <cell r="C401" t="str">
            <v>- Urugan Pilihan (untuk backfill)</v>
          </cell>
          <cell r="E401" t="str">
            <v>= Uk x 1M3</v>
          </cell>
          <cell r="G401" t="str">
            <v>(EI-322)</v>
          </cell>
          <cell r="H401">
            <v>0.5</v>
          </cell>
          <cell r="I401" t="str">
            <v>M3</v>
          </cell>
        </row>
        <row r="402">
          <cell r="Q402" t="str">
            <v xml:space="preserve">JUMLAH HARGA TENAGA   </v>
          </cell>
          <cell r="U402">
            <v>1324.9997410944802</v>
          </cell>
        </row>
        <row r="403">
          <cell r="A403" t="str">
            <v xml:space="preserve">   2.</v>
          </cell>
          <cell r="C403" t="str">
            <v>ALAT</v>
          </cell>
        </row>
        <row r="404">
          <cell r="A404" t="str">
            <v xml:space="preserve">   2.a.</v>
          </cell>
          <cell r="C404" t="str">
            <v>EXCAVATOR</v>
          </cell>
          <cell r="G404" t="str">
            <v>(E10)</v>
          </cell>
          <cell r="L404" t="str">
            <v>B.</v>
          </cell>
          <cell r="N404" t="str">
            <v>BAHAN</v>
          </cell>
        </row>
        <row r="405">
          <cell r="C405" t="str">
            <v>Kapasitas Bucket</v>
          </cell>
          <cell r="G405" t="str">
            <v>V</v>
          </cell>
          <cell r="H405">
            <v>0.93</v>
          </cell>
          <cell r="I405" t="str">
            <v>M3</v>
          </cell>
        </row>
        <row r="406">
          <cell r="C406" t="str">
            <v>Faktor Bucket</v>
          </cell>
          <cell r="G406" t="str">
            <v>Fb</v>
          </cell>
          <cell r="H406">
            <v>0.9</v>
          </cell>
          <cell r="I406" t="str">
            <v>-</v>
          </cell>
          <cell r="L406" t="str">
            <v>1.</v>
          </cell>
          <cell r="N406" t="str">
            <v xml:space="preserve">Urugan Pilihan </v>
          </cell>
          <cell r="O406" t="str">
            <v>(EI-322)</v>
          </cell>
          <cell r="P406" t="str">
            <v>M3</v>
          </cell>
          <cell r="Q406">
            <v>0.5</v>
          </cell>
          <cell r="R406">
            <v>455558.60740011773</v>
          </cell>
          <cell r="U406">
            <v>227779.30370005887</v>
          </cell>
        </row>
        <row r="407">
          <cell r="C407" t="str">
            <v>Faktor  Efisiensi alat</v>
          </cell>
          <cell r="G407" t="str">
            <v>Fa</v>
          </cell>
          <cell r="H407">
            <v>0.83</v>
          </cell>
          <cell r="I407" t="str">
            <v>-</v>
          </cell>
        </row>
        <row r="408">
          <cell r="C408" t="str">
            <v>Faktor kedalaman</v>
          </cell>
          <cell r="G408" t="str">
            <v>Fd</v>
          </cell>
          <cell r="H408">
            <v>0.65</v>
          </cell>
          <cell r="I408" t="str">
            <v>-</v>
          </cell>
        </row>
        <row r="409">
          <cell r="C409" t="str">
            <v>Berat isi material</v>
          </cell>
          <cell r="G409" t="str">
            <v>Bim</v>
          </cell>
          <cell r="H409">
            <v>0.85</v>
          </cell>
          <cell r="I409" t="str">
            <v>-</v>
          </cell>
        </row>
        <row r="411">
          <cell r="C411" t="str">
            <v>Waktu siklus</v>
          </cell>
        </row>
        <row r="412">
          <cell r="C412" t="str">
            <v>- Menggali / memuat</v>
          </cell>
          <cell r="G412" t="str">
            <v>Te1</v>
          </cell>
          <cell r="H412">
            <v>0.55000000000000004</v>
          </cell>
          <cell r="I412" t="str">
            <v>menit</v>
          </cell>
          <cell r="Q412" t="str">
            <v xml:space="preserve">JUMLAH HARGA BAHAN   </v>
          </cell>
          <cell r="U412">
            <v>227779.30370005887</v>
          </cell>
        </row>
        <row r="413">
          <cell r="C413" t="str">
            <v>- Lain-lain</v>
          </cell>
          <cell r="G413" t="str">
            <v>Te2</v>
          </cell>
          <cell r="H413">
            <v>0.25</v>
          </cell>
          <cell r="I413" t="str">
            <v>menit</v>
          </cell>
        </row>
        <row r="414">
          <cell r="G414" t="str">
            <v>Te</v>
          </cell>
          <cell r="H414">
            <v>0.8</v>
          </cell>
          <cell r="I414" t="str">
            <v>menit</v>
          </cell>
          <cell r="L414" t="str">
            <v>C.</v>
          </cell>
          <cell r="N414" t="str">
            <v>PERALATAN</v>
          </cell>
        </row>
        <row r="415">
          <cell r="L415" t="str">
            <v>1.</v>
          </cell>
          <cell r="N415" t="str">
            <v>Excavator</v>
          </cell>
          <cell r="O415" t="str">
            <v>(E10)</v>
          </cell>
          <cell r="P415" t="str">
            <v>Jam</v>
          </cell>
          <cell r="Q415">
            <v>4.1685416962616836E-2</v>
          </cell>
          <cell r="R415">
            <v>238185.05650827778</v>
          </cell>
          <cell r="U415">
            <v>9928.8433948120128</v>
          </cell>
        </row>
        <row r="416">
          <cell r="L416" t="str">
            <v>2.</v>
          </cell>
          <cell r="N416" t="str">
            <v>Bulldozer</v>
          </cell>
          <cell r="O416" t="str">
            <v>(E04)</v>
          </cell>
          <cell r="P416" t="str">
            <v>Jam</v>
          </cell>
          <cell r="Q416">
            <v>1.0213694283306062E-4</v>
          </cell>
          <cell r="R416">
            <v>256721.09983229413</v>
          </cell>
          <cell r="U416">
            <v>26.220708297611473</v>
          </cell>
        </row>
        <row r="417">
          <cell r="C417" t="str">
            <v>Kap. Prod. / jam =</v>
          </cell>
          <cell r="D417" t="str">
            <v>V  x Fb x Fa x Fd x Bim x 60</v>
          </cell>
          <cell r="G417" t="str">
            <v>Q1</v>
          </cell>
          <cell r="H417">
            <v>23.989204687500003</v>
          </cell>
          <cell r="I417" t="str">
            <v>M3/Jam</v>
          </cell>
          <cell r="L417" t="str">
            <v>3.</v>
          </cell>
          <cell r="N417" t="str">
            <v>Alat  bantu</v>
          </cell>
          <cell r="P417" t="str">
            <v>Ls</v>
          </cell>
          <cell r="Q417">
            <v>1</v>
          </cell>
          <cell r="R417">
            <v>200</v>
          </cell>
          <cell r="U417">
            <v>200</v>
          </cell>
        </row>
        <row r="418">
          <cell r="D418" t="str">
            <v>Te x Fh</v>
          </cell>
        </row>
        <row r="420">
          <cell r="C420" t="str">
            <v>Koefisien Alat / M3</v>
          </cell>
          <cell r="D420" t="str">
            <v xml:space="preserve"> =  1  :  Q1</v>
          </cell>
          <cell r="G420" t="str">
            <v>(E10)</v>
          </cell>
          <cell r="H420">
            <v>4.1685416962616836E-2</v>
          </cell>
          <cell r="I420" t="str">
            <v>Jam</v>
          </cell>
        </row>
        <row r="423">
          <cell r="A423" t="str">
            <v>2.a.</v>
          </cell>
          <cell r="C423" t="str">
            <v>BULLDOZER</v>
          </cell>
          <cell r="G423" t="str">
            <v>(E04)</v>
          </cell>
        </row>
        <row r="424">
          <cell r="C424" t="str">
            <v>Faktor pisau (blade)</v>
          </cell>
          <cell r="G424" t="str">
            <v>Fb</v>
          </cell>
          <cell r="H424">
            <v>1</v>
          </cell>
          <cell r="I424" t="str">
            <v>-</v>
          </cell>
          <cell r="Q424" t="str">
            <v xml:space="preserve">JUMLAH HARGA PERALATAN   </v>
          </cell>
          <cell r="U424">
            <v>10155.064103109624</v>
          </cell>
        </row>
        <row r="425">
          <cell r="C425" t="str">
            <v>Faktor  efisiensi kerja</v>
          </cell>
          <cell r="G425" t="str">
            <v>Fa</v>
          </cell>
          <cell r="H425">
            <v>0.83</v>
          </cell>
          <cell r="I425" t="str">
            <v>-</v>
          </cell>
        </row>
        <row r="426">
          <cell r="C426" t="str">
            <v>Kecepatan mengupas</v>
          </cell>
          <cell r="G426" t="str">
            <v>Vf</v>
          </cell>
          <cell r="H426">
            <v>3</v>
          </cell>
          <cell r="I426" t="str">
            <v>Km/Jam</v>
          </cell>
          <cell r="L426" t="str">
            <v>D.</v>
          </cell>
          <cell r="N426" t="str">
            <v>JUMLAH HARGA TENAGA, BAHAN DAN PERALATAN  ( A + B + C )</v>
          </cell>
          <cell r="U426">
            <v>239259.36754426296</v>
          </cell>
        </row>
        <row r="427">
          <cell r="C427" t="str">
            <v>Kecepatan mundur</v>
          </cell>
          <cell r="G427" t="str">
            <v>Vr</v>
          </cell>
          <cell r="H427">
            <v>5</v>
          </cell>
          <cell r="I427" t="str">
            <v>Km/Jam</v>
          </cell>
          <cell r="L427" t="str">
            <v>E.</v>
          </cell>
          <cell r="N427" t="str">
            <v>OVERHEAD &amp; PROFIT</v>
          </cell>
          <cell r="P427">
            <v>10</v>
          </cell>
          <cell r="Q427" t="str">
            <v>%  x  D</v>
          </cell>
          <cell r="U427">
            <v>23925.936754426297</v>
          </cell>
        </row>
        <row r="428">
          <cell r="C428" t="str">
            <v>Kapasitas pisau</v>
          </cell>
          <cell r="G428" t="str">
            <v>q</v>
          </cell>
          <cell r="H428">
            <v>5.4</v>
          </cell>
          <cell r="I428" t="str">
            <v>M3</v>
          </cell>
          <cell r="L428" t="str">
            <v>F.</v>
          </cell>
          <cell r="N428" t="str">
            <v>HARGA SATUAN PEKERJAAN  ( D + E )</v>
          </cell>
          <cell r="U428">
            <v>263185.30429868924</v>
          </cell>
        </row>
        <row r="429">
          <cell r="A429" t="str">
            <v>`</v>
          </cell>
          <cell r="C429" t="str">
            <v>Faktor kemiringan (grade)</v>
          </cell>
          <cell r="G429" t="str">
            <v>Fm</v>
          </cell>
          <cell r="H429">
            <v>1</v>
          </cell>
          <cell r="L429" t="str">
            <v>Note: 1</v>
          </cell>
          <cell r="N429" t="str">
            <v>SATUAN dapat berdasarkan atas jam operasi untuk Tenaga Kerja dan Peralatan, volume dan/atau ukuran</v>
          </cell>
        </row>
        <row r="430">
          <cell r="N430" t="str">
            <v>berat untuk bahan-bahan.</v>
          </cell>
        </row>
        <row r="431">
          <cell r="L431">
            <v>2</v>
          </cell>
          <cell r="N431" t="str">
            <v>Kuantitas satuan adalah kuantitas setiap komponen untuk menyelesaikan satu satuan pekerjaan dari nomor</v>
          </cell>
        </row>
        <row r="432">
          <cell r="N432" t="str">
            <v>mata pembayaran.</v>
          </cell>
        </row>
        <row r="433">
          <cell r="L433">
            <v>3</v>
          </cell>
          <cell r="N433" t="str">
            <v>Biaya satuan untuk peralatan sudah termasuk bahan bakar, bahan habis dipakai dan operator.</v>
          </cell>
        </row>
        <row r="434">
          <cell r="L434">
            <v>4</v>
          </cell>
          <cell r="N434" t="str">
            <v>Biaya satuan sudah termasuk pengeluaran untuk seluruh pajak yang berkaitan (tetapi tidak termasuk PPN</v>
          </cell>
        </row>
        <row r="435">
          <cell r="J435" t="str">
            <v>Berlanjut ke halaman berikut</v>
          </cell>
          <cell r="N435" t="str">
            <v>yang dibayar dari kontrak) dan biaya-biaya lainnya.</v>
          </cell>
        </row>
        <row r="436">
          <cell r="A436" t="str">
            <v>ITEM PEMBAYARAN NO.</v>
          </cell>
          <cell r="D436" t="str">
            <v>:  3.1 (7)</v>
          </cell>
          <cell r="J436" t="str">
            <v>Analisa EI-314</v>
          </cell>
        </row>
        <row r="437">
          <cell r="A437" t="str">
            <v>JENIS PEKERJAAN</v>
          </cell>
          <cell r="D437" t="str">
            <v>:  Galian Struktur dengan Kedalaman 2 - 4 M</v>
          </cell>
        </row>
        <row r="438">
          <cell r="A438" t="str">
            <v>SATUAN PEMBAYARAN</v>
          </cell>
          <cell r="D438" t="str">
            <v>:  M3</v>
          </cell>
          <cell r="H438" t="str">
            <v xml:space="preserve">         URAIAN ANALISA HARGA SATUAN</v>
          </cell>
        </row>
        <row r="439">
          <cell r="J439" t="str">
            <v>Lanjutan</v>
          </cell>
        </row>
        <row r="441">
          <cell r="A441" t="str">
            <v>No.</v>
          </cell>
          <cell r="C441" t="str">
            <v>U R A I A N</v>
          </cell>
          <cell r="G441" t="str">
            <v>KODE</v>
          </cell>
          <cell r="H441" t="str">
            <v>KOEF.</v>
          </cell>
          <cell r="I441" t="str">
            <v>SATUAN</v>
          </cell>
          <cell r="J441" t="str">
            <v>KETERANGAN</v>
          </cell>
        </row>
        <row r="444">
          <cell r="C444" t="str">
            <v>Waktu Siklus</v>
          </cell>
        </row>
        <row r="445">
          <cell r="C445" t="str">
            <v>- Waktu gusur</v>
          </cell>
          <cell r="D445" t="str">
            <v>= l / Vf</v>
          </cell>
          <cell r="G445" t="str">
            <v>T1</v>
          </cell>
          <cell r="H445">
            <v>1.6666666666666666E-2</v>
          </cell>
          <cell r="I445" t="str">
            <v>menit</v>
          </cell>
        </row>
        <row r="446">
          <cell r="C446" t="str">
            <v>- Waktu kembali</v>
          </cell>
          <cell r="D446" t="str">
            <v>= l / Vr</v>
          </cell>
          <cell r="G446" t="str">
            <v>T2</v>
          </cell>
          <cell r="H446">
            <v>0.01</v>
          </cell>
          <cell r="I446" t="str">
            <v>menit</v>
          </cell>
        </row>
        <row r="447">
          <cell r="C447" t="str">
            <v>- Waktu lain-lain</v>
          </cell>
          <cell r="G447" t="str">
            <v>T3</v>
          </cell>
          <cell r="H447">
            <v>8.0000000000000004E-4</v>
          </cell>
          <cell r="I447" t="str">
            <v>menit</v>
          </cell>
        </row>
        <row r="448">
          <cell r="G448" t="str">
            <v>Ts</v>
          </cell>
          <cell r="H448">
            <v>2.7466666666666664E-2</v>
          </cell>
          <cell r="I448" t="str">
            <v>menit</v>
          </cell>
        </row>
        <row r="450">
          <cell r="C450" t="str">
            <v>Kapasitas Produksi / Jam   =</v>
          </cell>
          <cell r="E450" t="str">
            <v>q x Fb x Fm x Fa x 60/Ts</v>
          </cell>
          <cell r="G450" t="str">
            <v>Q2</v>
          </cell>
          <cell r="H450">
            <v>9790.7766990291275</v>
          </cell>
          <cell r="I450" t="str">
            <v>M3</v>
          </cell>
        </row>
        <row r="453">
          <cell r="C453" t="str">
            <v>Koefisien Alat / M3</v>
          </cell>
          <cell r="D453" t="str">
            <v xml:space="preserve"> =  1  :  Q2</v>
          </cell>
          <cell r="G453" t="str">
            <v>(E04)</v>
          </cell>
          <cell r="H453">
            <v>1.0213694283306062E-4</v>
          </cell>
          <cell r="I453" t="str">
            <v>Jam</v>
          </cell>
        </row>
        <row r="456">
          <cell r="A456" t="str">
            <v>2.d.</v>
          </cell>
          <cell r="C456" t="str">
            <v>ALAT  BANTU</v>
          </cell>
        </row>
        <row r="457">
          <cell r="C457" t="str">
            <v>Diperlukan alat-alat bantu kecil</v>
          </cell>
          <cell r="J457" t="str">
            <v>Lump Sump</v>
          </cell>
        </row>
        <row r="458">
          <cell r="C458" t="str">
            <v>- Pacul</v>
          </cell>
          <cell r="D458" t="str">
            <v>=  2  buah</v>
          </cell>
        </row>
        <row r="459">
          <cell r="C459" t="str">
            <v>- Sekop</v>
          </cell>
          <cell r="D459" t="str">
            <v>=  2  buah</v>
          </cell>
        </row>
        <row r="462">
          <cell r="A462" t="str">
            <v xml:space="preserve">   3.</v>
          </cell>
          <cell r="C462" t="str">
            <v>TENAGA</v>
          </cell>
        </row>
        <row r="463">
          <cell r="C463" t="str">
            <v>Produksi menentukan : EXCAVATOR</v>
          </cell>
          <cell r="G463" t="str">
            <v>Q1</v>
          </cell>
          <cell r="H463">
            <v>23.989204687500003</v>
          </cell>
          <cell r="I463" t="str">
            <v>M3/Jam</v>
          </cell>
        </row>
        <row r="464">
          <cell r="C464" t="str">
            <v>Produksi Galian / hari  =  Tk x Q1</v>
          </cell>
          <cell r="G464" t="str">
            <v>Qt</v>
          </cell>
          <cell r="H464">
            <v>167.92443281250002</v>
          </cell>
          <cell r="I464" t="str">
            <v>M3</v>
          </cell>
        </row>
        <row r="465">
          <cell r="C465" t="str">
            <v>Kebutuhan tenaga :</v>
          </cell>
        </row>
        <row r="466">
          <cell r="D466" t="str">
            <v>- Pekerja</v>
          </cell>
          <cell r="G466" t="str">
            <v>P</v>
          </cell>
          <cell r="H466">
            <v>10</v>
          </cell>
          <cell r="I466" t="str">
            <v>orang</v>
          </cell>
        </row>
        <row r="467">
          <cell r="D467" t="str">
            <v>- Mandor</v>
          </cell>
          <cell r="G467" t="str">
            <v>M</v>
          </cell>
          <cell r="H467">
            <v>1</v>
          </cell>
          <cell r="I467" t="str">
            <v>orang</v>
          </cell>
        </row>
        <row r="469">
          <cell r="C469" t="str">
            <v>Koefisien tenaga / M3   :</v>
          </cell>
        </row>
        <row r="470">
          <cell r="D470" t="str">
            <v>- Pekerja</v>
          </cell>
          <cell r="E470" t="str">
            <v>= (Tk x P) : Qt</v>
          </cell>
          <cell r="G470" t="str">
            <v>(L01)</v>
          </cell>
          <cell r="H470">
            <v>0.41685416962616839</v>
          </cell>
          <cell r="I470" t="str">
            <v>Jam</v>
          </cell>
        </row>
        <row r="471">
          <cell r="D471" t="str">
            <v>- Mandor</v>
          </cell>
          <cell r="E471" t="str">
            <v>= (Tk x M) : Qt</v>
          </cell>
          <cell r="G471" t="str">
            <v>(L03)</v>
          </cell>
          <cell r="H471">
            <v>4.1685416962616843E-2</v>
          </cell>
          <cell r="I471" t="str">
            <v>Jam</v>
          </cell>
        </row>
        <row r="473">
          <cell r="A473" t="str">
            <v>4.</v>
          </cell>
          <cell r="C473" t="str">
            <v>HARGA DASAR SATUAN UPAH, BAHAN DAN ALAT</v>
          </cell>
        </row>
        <row r="474">
          <cell r="C474" t="str">
            <v>Lihat lampiran.</v>
          </cell>
        </row>
        <row r="476">
          <cell r="A476" t="str">
            <v>5.</v>
          </cell>
          <cell r="C476" t="str">
            <v>ANALISA HARGA SATUAN PEKERJAAN</v>
          </cell>
        </row>
        <row r="477">
          <cell r="C477" t="str">
            <v>Lihat perhitungan dalam FORMULIR STANDAR UNTUK</v>
          </cell>
        </row>
        <row r="478">
          <cell r="C478" t="str">
            <v>PEREKEMAN ANALISA MASING-MASING HARGA</v>
          </cell>
        </row>
        <row r="479">
          <cell r="C479" t="str">
            <v>SATUAN.</v>
          </cell>
        </row>
        <row r="480">
          <cell r="C480" t="str">
            <v>Didapat Harga Satuan Pekerjaan :</v>
          </cell>
        </row>
        <row r="482">
          <cell r="C482" t="str">
            <v xml:space="preserve">Rp.  </v>
          </cell>
          <cell r="D482">
            <v>263185.30429868924</v>
          </cell>
          <cell r="E482" t="str">
            <v xml:space="preserve"> / M3</v>
          </cell>
        </row>
        <row r="485">
          <cell r="A485" t="str">
            <v>6.</v>
          </cell>
          <cell r="C485" t="str">
            <v>WAKTU PELAKSANAAN YANG DIPERLUKAN</v>
          </cell>
        </row>
        <row r="486">
          <cell r="C486" t="str">
            <v>Masa Pelaksanaan :</v>
          </cell>
          <cell r="D486" t="str">
            <v>. . . . . . . . . . . .</v>
          </cell>
          <cell r="E486" t="str">
            <v>bulan</v>
          </cell>
        </row>
        <row r="488">
          <cell r="A488" t="str">
            <v>7.</v>
          </cell>
          <cell r="C488" t="str">
            <v>VOLUME PEKERJAAN YANG DIPERLUKAN</v>
          </cell>
        </row>
        <row r="489">
          <cell r="C489" t="str">
            <v>Volume pekerjaan  :</v>
          </cell>
          <cell r="D489">
            <v>133.98901888876969</v>
          </cell>
          <cell r="E489" t="str">
            <v>M3</v>
          </cell>
        </row>
        <row r="1766">
          <cell r="C1766" t="str">
            <v>Faktor efisiensi alat</v>
          </cell>
          <cell r="G1766" t="str">
            <v>Fa</v>
          </cell>
          <cell r="H1766">
            <v>0.83</v>
          </cell>
          <cell r="I1766" t="str">
            <v>-</v>
          </cell>
        </row>
        <row r="1768">
          <cell r="C1768" t="str">
            <v>Kapasitas Prod./Jam   =</v>
          </cell>
          <cell r="D1768" t="str">
            <v>(v x 1000) x b x t x Fa</v>
          </cell>
          <cell r="G1768" t="str">
            <v>Q4</v>
          </cell>
          <cell r="H1768">
            <v>104.58</v>
          </cell>
          <cell r="I1768" t="str">
            <v>M3</v>
          </cell>
        </row>
        <row r="1769">
          <cell r="D1769" t="str">
            <v>n</v>
          </cell>
        </row>
        <row r="1771">
          <cell r="C1771" t="str">
            <v>Koefisien Alat / m3</v>
          </cell>
          <cell r="D1771" t="str">
            <v xml:space="preserve"> =  1  :  Q4</v>
          </cell>
          <cell r="G1771" t="str">
            <v>(E19)</v>
          </cell>
          <cell r="H1771">
            <v>9.5620577548288389E-3</v>
          </cell>
          <cell r="I1771" t="str">
            <v>Jam</v>
          </cell>
        </row>
        <row r="1774">
          <cell r="A1774" t="str">
            <v>2.e.</v>
          </cell>
          <cell r="C1774" t="str">
            <v>WATER TANK TRUCK</v>
          </cell>
          <cell r="G1774" t="str">
            <v>(E23)</v>
          </cell>
        </row>
        <row r="1775">
          <cell r="C1775" t="str">
            <v>Volume tangki air</v>
          </cell>
          <cell r="G1775" t="str">
            <v>V</v>
          </cell>
          <cell r="H1775">
            <v>4</v>
          </cell>
          <cell r="I1775" t="str">
            <v>M3</v>
          </cell>
        </row>
        <row r="1776">
          <cell r="C1776" t="str">
            <v>Kebutuhan air / M3 material padat</v>
          </cell>
          <cell r="G1776" t="str">
            <v>Wc</v>
          </cell>
          <cell r="H1776">
            <v>7.0000000000000007E-2</v>
          </cell>
          <cell r="I1776" t="str">
            <v>M3</v>
          </cell>
        </row>
        <row r="1777">
          <cell r="C1777" t="str">
            <v>Pengisian Tangki / jam</v>
          </cell>
          <cell r="G1777" t="str">
            <v>n</v>
          </cell>
          <cell r="H1777">
            <v>3</v>
          </cell>
          <cell r="I1777" t="str">
            <v>kali</v>
          </cell>
        </row>
        <row r="1778">
          <cell r="C1778" t="str">
            <v>Faktor efisiensi alat</v>
          </cell>
          <cell r="G1778" t="str">
            <v>Fa</v>
          </cell>
          <cell r="H1778">
            <v>0.83</v>
          </cell>
          <cell r="I1778" t="str">
            <v>-</v>
          </cell>
        </row>
        <row r="1780">
          <cell r="C1780" t="str">
            <v>Kapasitas Produksi / Jam   =</v>
          </cell>
          <cell r="E1780" t="str">
            <v>V  x  n x Fa</v>
          </cell>
          <cell r="G1780" t="str">
            <v>Q5</v>
          </cell>
          <cell r="H1780">
            <v>142.28571428571425</v>
          </cell>
          <cell r="I1780" t="str">
            <v>M3</v>
          </cell>
        </row>
        <row r="1781">
          <cell r="E1781" t="str">
            <v xml:space="preserve">     Wc</v>
          </cell>
        </row>
        <row r="1783">
          <cell r="C1783" t="str">
            <v>Koefisien Alat / m3</v>
          </cell>
          <cell r="D1783" t="str">
            <v xml:space="preserve"> =  1  :  Q5</v>
          </cell>
          <cell r="G1783" t="str">
            <v>(E23)</v>
          </cell>
          <cell r="H1783">
            <v>7.0281124497991983E-3</v>
          </cell>
          <cell r="I1783" t="str">
            <v>Jam</v>
          </cell>
        </row>
        <row r="1785">
          <cell r="A1785" t="str">
            <v>2.f.</v>
          </cell>
          <cell r="C1785" t="str">
            <v>ALAT  BANTU</v>
          </cell>
        </row>
        <row r="1786">
          <cell r="C1786" t="str">
            <v>Diperlukan alat-alat bantu kecil</v>
          </cell>
          <cell r="J1786" t="str">
            <v>Lump Sump</v>
          </cell>
        </row>
        <row r="1787">
          <cell r="C1787" t="str">
            <v>- Sekop    =         3   buah</v>
          </cell>
        </row>
        <row r="1791">
          <cell r="J1791" t="str">
            <v>Berlanjut ke halaman berikut</v>
          </cell>
        </row>
        <row r="1792">
          <cell r="A1792" t="str">
            <v>ITEM PEMBAYARAN NO.</v>
          </cell>
          <cell r="D1792" t="str">
            <v>:  3.2 (3)</v>
          </cell>
          <cell r="J1792" t="str">
            <v>Analisa EI-323</v>
          </cell>
        </row>
        <row r="1793">
          <cell r="A1793" t="str">
            <v>JENIS PEKERJAAN</v>
          </cell>
          <cell r="D1793" t="str">
            <v>:  Timbunan Pilihan</v>
          </cell>
        </row>
        <row r="1794">
          <cell r="A1794" t="str">
            <v>SATUAN PEMBAYARAN</v>
          </cell>
          <cell r="D1794" t="str">
            <v>:  M3</v>
          </cell>
          <cell r="H1794" t="str">
            <v xml:space="preserve">         URAIAN ANALISA HARGA SATUAN</v>
          </cell>
        </row>
        <row r="1795">
          <cell r="J1795" t="str">
            <v>Lanjutan</v>
          </cell>
        </row>
        <row r="1797">
          <cell r="A1797" t="str">
            <v>No.</v>
          </cell>
          <cell r="C1797" t="str">
            <v>U R A I A N</v>
          </cell>
          <cell r="G1797" t="str">
            <v>KODE</v>
          </cell>
          <cell r="H1797" t="str">
            <v>KOEF.</v>
          </cell>
          <cell r="I1797" t="str">
            <v>SATUAN</v>
          </cell>
          <cell r="J1797" t="str">
            <v>KETERANGAN</v>
          </cell>
        </row>
        <row r="1800">
          <cell r="A1800" t="str">
            <v xml:space="preserve">   3.</v>
          </cell>
          <cell r="C1800" t="str">
            <v>TENAGA</v>
          </cell>
        </row>
        <row r="1801">
          <cell r="C1801" t="str">
            <v>Produksi menentukan : DUMP TRUCK</v>
          </cell>
          <cell r="G1801" t="str">
            <v>Q1</v>
          </cell>
          <cell r="H1801">
            <v>0.40310830500242839</v>
          </cell>
          <cell r="I1801" t="str">
            <v>M3/Jam</v>
          </cell>
        </row>
        <row r="1802">
          <cell r="C1802" t="str">
            <v>Produksi Timbunan / hari  =  Tk x Q1</v>
          </cell>
          <cell r="G1802" t="str">
            <v>Qt</v>
          </cell>
          <cell r="H1802">
            <v>2.8217581350169989</v>
          </cell>
          <cell r="I1802" t="str">
            <v>M3</v>
          </cell>
        </row>
        <row r="1803">
          <cell r="C1803" t="str">
            <v>Kebutuhan tenaga :</v>
          </cell>
        </row>
        <row r="1804">
          <cell r="D1804" t="str">
            <v>- Pekerja</v>
          </cell>
          <cell r="G1804" t="str">
            <v>P</v>
          </cell>
          <cell r="H1804">
            <v>4</v>
          </cell>
          <cell r="I1804" t="str">
            <v>orang</v>
          </cell>
        </row>
        <row r="1805">
          <cell r="D1805" t="str">
            <v>- Mandor</v>
          </cell>
          <cell r="G1805" t="str">
            <v>M</v>
          </cell>
          <cell r="H1805">
            <v>1</v>
          </cell>
          <cell r="I1805" t="str">
            <v>orang</v>
          </cell>
        </row>
        <row r="1808">
          <cell r="C1808" t="str">
            <v>Koefisien tenaga / M3   :</v>
          </cell>
        </row>
        <row r="1809">
          <cell r="D1809" t="str">
            <v>- Pekerja</v>
          </cell>
          <cell r="E1809" t="str">
            <v>= (Tk x P) : Qt</v>
          </cell>
          <cell r="G1809" t="str">
            <v>(L01)</v>
          </cell>
          <cell r="H1809">
            <v>9.9228915662650596</v>
          </cell>
          <cell r="I1809" t="str">
            <v>Jam</v>
          </cell>
        </row>
        <row r="1810">
          <cell r="D1810" t="str">
            <v>- Mandor</v>
          </cell>
          <cell r="E1810" t="str">
            <v>= (Tk x M) : Qt</v>
          </cell>
          <cell r="G1810" t="str">
            <v>(L03)</v>
          </cell>
          <cell r="H1810">
            <v>2.4807228915662649</v>
          </cell>
          <cell r="I1810" t="str">
            <v>Jam</v>
          </cell>
        </row>
        <row r="1813">
          <cell r="A1813" t="str">
            <v>4.</v>
          </cell>
          <cell r="C1813" t="str">
            <v>HARGA DASAR SATUAN UPAH, BAHAN DAN ALAT</v>
          </cell>
        </row>
        <row r="1814">
          <cell r="C1814" t="str">
            <v>Lihat lampiran.</v>
          </cell>
        </row>
        <row r="1817">
          <cell r="A1817" t="str">
            <v>5.</v>
          </cell>
          <cell r="C1817" t="str">
            <v>ANALISA HARGA SATUAN PEKERJAAN</v>
          </cell>
        </row>
        <row r="1818">
          <cell r="C1818" t="str">
            <v>Lihat perhitungan dalam FORMULIR STANDAR UNTUK</v>
          </cell>
        </row>
        <row r="1819">
          <cell r="C1819" t="str">
            <v>PEREKEMAN ANALISA MASING-MASING HARGA</v>
          </cell>
        </row>
        <row r="1820">
          <cell r="C1820" t="str">
            <v>SATUAN.</v>
          </cell>
        </row>
        <row r="1821">
          <cell r="C1821" t="str">
            <v>Didapat Harga Satuan Pekerjaan :</v>
          </cell>
        </row>
        <row r="1823">
          <cell r="C1823" t="str">
            <v xml:space="preserve">Rp.  </v>
          </cell>
          <cell r="D1823">
            <v>501114.46814012952</v>
          </cell>
          <cell r="E1823" t="str">
            <v xml:space="preserve"> / M3.</v>
          </cell>
        </row>
        <row r="1826">
          <cell r="A1826" t="str">
            <v>6.</v>
          </cell>
          <cell r="C1826" t="str">
            <v>WAKTU PELAKSANAAN YANG DIPERLUKAN</v>
          </cell>
        </row>
        <row r="1827">
          <cell r="C1827" t="str">
            <v>Masa Pelaksanaan :</v>
          </cell>
          <cell r="D1827" t="str">
            <v>. . . . . . . . . . . .</v>
          </cell>
          <cell r="E1827" t="str">
            <v>bulan</v>
          </cell>
        </row>
        <row r="1829">
          <cell r="A1829" t="str">
            <v>7.</v>
          </cell>
          <cell r="C1829" t="str">
            <v>VOLUME PEKERJAAN YANG DIPERLUKAN</v>
          </cell>
        </row>
        <row r="1830">
          <cell r="C1830" t="str">
            <v>Volume pekerjaan  :</v>
          </cell>
          <cell r="D1830">
            <v>1</v>
          </cell>
          <cell r="E1830" t="str">
            <v>M3</v>
          </cell>
        </row>
        <row r="1851">
          <cell r="A1851" t="str">
            <v>ITEM PEMBAYARAN NO.</v>
          </cell>
          <cell r="D1851" t="str">
            <v>:  3.2 (4)</v>
          </cell>
          <cell r="J1851" t="str">
            <v>Analisa EI-324</v>
          </cell>
        </row>
        <row r="1852">
          <cell r="A1852" t="str">
            <v>JENIS PEKERJAAN</v>
          </cell>
          <cell r="D1852" t="str">
            <v>:  Timb. Pilihan Di Atas Tnh. Rawa</v>
          </cell>
        </row>
        <row r="1853">
          <cell r="A1853" t="str">
            <v>SATUAN PEMBAYARAN</v>
          </cell>
          <cell r="D1853" t="str">
            <v>:  M3</v>
          </cell>
          <cell r="H1853" t="str">
            <v xml:space="preserve">         URAIAN ANALISA HARGA SATUAN</v>
          </cell>
        </row>
        <row r="1856">
          <cell r="A1856" t="str">
            <v>No.</v>
          </cell>
          <cell r="C1856" t="str">
            <v>U R A I A N</v>
          </cell>
          <cell r="G1856" t="str">
            <v>KODE</v>
          </cell>
          <cell r="H1856" t="str">
            <v>KOEF.</v>
          </cell>
          <cell r="I1856" t="str">
            <v>SATUAN</v>
          </cell>
          <cell r="J1856" t="str">
            <v>KETERANGAN</v>
          </cell>
        </row>
        <row r="1859">
          <cell r="A1859" t="str">
            <v>I.</v>
          </cell>
          <cell r="C1859" t="str">
            <v>ASUMSI</v>
          </cell>
        </row>
        <row r="1860">
          <cell r="A1860">
            <v>1</v>
          </cell>
          <cell r="C1860" t="str">
            <v>Pekerjaan dilakukan secara mekanis</v>
          </cell>
        </row>
        <row r="1861">
          <cell r="A1861">
            <v>2</v>
          </cell>
          <cell r="C1861" t="str">
            <v>Lokasi pekerjaan : di atas tanah rawa</v>
          </cell>
        </row>
        <row r="1862">
          <cell r="A1862">
            <v>3</v>
          </cell>
          <cell r="C1862" t="str">
            <v>Kondisi Jalan   :  sedang / baik</v>
          </cell>
        </row>
        <row r="1863">
          <cell r="A1863">
            <v>4</v>
          </cell>
          <cell r="C1863" t="str">
            <v>Jam kerja efektif per-hari</v>
          </cell>
          <cell r="G1863" t="str">
            <v>Tk</v>
          </cell>
          <cell r="H1863">
            <v>7</v>
          </cell>
          <cell r="I1863" t="str">
            <v>Jam</v>
          </cell>
        </row>
        <row r="1864">
          <cell r="A1864">
            <v>5</v>
          </cell>
          <cell r="C1864" t="str">
            <v>Faktor pengembangan bahan</v>
          </cell>
          <cell r="G1864" t="str">
            <v>Fk</v>
          </cell>
          <cell r="H1864">
            <v>1.2</v>
          </cell>
          <cell r="I1864" t="str">
            <v>-</v>
          </cell>
        </row>
        <row r="1867">
          <cell r="A1867" t="str">
            <v>II.</v>
          </cell>
          <cell r="C1867" t="str">
            <v>URUTAN KERJA</v>
          </cell>
        </row>
        <row r="1869">
          <cell r="A1869">
            <v>1</v>
          </cell>
          <cell r="C1869" t="str">
            <v>Whell Loader memuat ke dalam Dump Truck</v>
          </cell>
        </row>
        <row r="1870">
          <cell r="A1870">
            <v>2</v>
          </cell>
          <cell r="C1870" t="str">
            <v>Dump Truck mengangkut material pilihan</v>
          </cell>
        </row>
        <row r="1871">
          <cell r="C1871" t="str">
            <v>ke lapangan dimana : jarak quari ke lapangan</v>
          </cell>
          <cell r="G1871" t="str">
            <v>L</v>
          </cell>
          <cell r="H1871">
            <v>10</v>
          </cell>
          <cell r="I1871" t="str">
            <v>Km</v>
          </cell>
        </row>
        <row r="1872">
          <cell r="A1872">
            <v>3</v>
          </cell>
          <cell r="C1872" t="str">
            <v>Dump Truck menuang material pilihan di lokasi rawa</v>
          </cell>
        </row>
        <row r="1873">
          <cell r="C1873" t="str">
            <v>yang telah ditetapkan mulai dari tepian rawa hingga</v>
          </cell>
        </row>
        <row r="1874">
          <cell r="C1874" t="str">
            <v>permukaan timbunan mencapai permukaan air rawa.</v>
          </cell>
        </row>
        <row r="1875">
          <cell r="A1875">
            <v>4</v>
          </cell>
          <cell r="C1875" t="str">
            <v>Sekelompok pekerja merapikan timbunan</v>
          </cell>
        </row>
        <row r="1876">
          <cell r="A1876">
            <v>5</v>
          </cell>
          <cell r="C1876" t="str">
            <v>Geotekstil atau batangan kayu (bila diperlukan)</v>
          </cell>
        </row>
        <row r="1877">
          <cell r="C1877" t="str">
            <v>dianggap telah terpasang</v>
          </cell>
        </row>
        <row r="1879">
          <cell r="A1879" t="str">
            <v>III.</v>
          </cell>
          <cell r="C1879" t="str">
            <v>PEMAKAIAN BAHAN, ALAT DAN TENAGA</v>
          </cell>
        </row>
        <row r="1880">
          <cell r="A1880" t="str">
            <v xml:space="preserve">   1.</v>
          </cell>
          <cell r="C1880" t="str">
            <v>BAHAN</v>
          </cell>
        </row>
        <row r="1881">
          <cell r="A1881" t="str">
            <v>1.a.</v>
          </cell>
          <cell r="C1881" t="str">
            <v>Bahan pilihan</v>
          </cell>
          <cell r="G1881" t="str">
            <v>(M09)</v>
          </cell>
          <cell r="H1881">
            <v>1</v>
          </cell>
          <cell r="I1881" t="str">
            <v>M3</v>
          </cell>
        </row>
        <row r="1883">
          <cell r="A1883" t="str">
            <v xml:space="preserve">   2.</v>
          </cell>
          <cell r="C1883" t="str">
            <v>ALAT</v>
          </cell>
        </row>
        <row r="1885">
          <cell r="A1885" t="str">
            <v xml:space="preserve">   2.a.</v>
          </cell>
          <cell r="C1885" t="str">
            <v>DUMP TRUCK</v>
          </cell>
          <cell r="G1885" t="str">
            <v>(E09)</v>
          </cell>
        </row>
        <row r="1886">
          <cell r="C1886" t="str">
            <v>Kapasitas bak</v>
          </cell>
          <cell r="G1886" t="str">
            <v>V</v>
          </cell>
          <cell r="H1886">
            <v>1.9444444444444444</v>
          </cell>
          <cell r="I1886" t="str">
            <v>M3</v>
          </cell>
        </row>
        <row r="1887">
          <cell r="C1887" t="str">
            <v>Faktor  efisiensi alat</v>
          </cell>
          <cell r="G1887" t="str">
            <v>Fa</v>
          </cell>
          <cell r="H1887">
            <v>0.83</v>
          </cell>
          <cell r="I1887" t="str">
            <v>-</v>
          </cell>
          <cell r="Q1887" t="str">
            <v xml:space="preserve">JUMLAH HARGA BAHAN   </v>
          </cell>
          <cell r="U1887">
            <v>25000</v>
          </cell>
        </row>
        <row r="1888">
          <cell r="C1888" t="str">
            <v>Kecepatan rata-rata bermuatan</v>
          </cell>
          <cell r="G1888" t="str">
            <v>v1</v>
          </cell>
          <cell r="H1888">
            <v>45</v>
          </cell>
          <cell r="I1888" t="str">
            <v>KM/Jam</v>
          </cell>
        </row>
        <row r="1889">
          <cell r="C1889" t="str">
            <v>Kecepatan rata-rata kosong</v>
          </cell>
          <cell r="G1889" t="str">
            <v>v2</v>
          </cell>
          <cell r="H1889">
            <v>60</v>
          </cell>
          <cell r="I1889" t="str">
            <v>KM/Jam</v>
          </cell>
          <cell r="L1889" t="str">
            <v>C.</v>
          </cell>
          <cell r="N1889" t="str">
            <v>PERALATAN</v>
          </cell>
        </row>
        <row r="1890">
          <cell r="C1890" t="str">
            <v>Waktusiklus :</v>
          </cell>
          <cell r="G1890" t="str">
            <v>Ts2</v>
          </cell>
          <cell r="L1890" t="str">
            <v>1.</v>
          </cell>
          <cell r="N1890" t="str">
            <v>Dump Truck</v>
          </cell>
          <cell r="O1890" t="str">
            <v>(E08)</v>
          </cell>
          <cell r="P1890" t="str">
            <v>Jam</v>
          </cell>
          <cell r="Q1890">
            <v>0.27194492254733216</v>
          </cell>
          <cell r="R1890">
            <v>153645.58193291764</v>
          </cell>
          <cell r="U1890">
            <v>41783.135878487068</v>
          </cell>
        </row>
        <row r="1891">
          <cell r="C1891" t="str">
            <v>-  Waktu tempuh isi   = (L : v1) x 60</v>
          </cell>
          <cell r="G1891" t="str">
            <v>T1</v>
          </cell>
          <cell r="H1891">
            <v>13.333333333333332</v>
          </cell>
          <cell r="I1891" t="str">
            <v>menit</v>
          </cell>
          <cell r="L1891" t="str">
            <v>2.</v>
          </cell>
          <cell r="N1891" t="str">
            <v>Whell  Loader</v>
          </cell>
          <cell r="O1891" t="str">
            <v>(E15)</v>
          </cell>
          <cell r="P1891" t="str">
            <v>Jam</v>
          </cell>
          <cell r="Q1891">
            <v>1.4874312063067082E-2</v>
          </cell>
          <cell r="R1891">
            <v>163808.13869490434</v>
          </cell>
          <cell r="U1891">
            <v>2436.5333734181813</v>
          </cell>
        </row>
        <row r="1892">
          <cell r="C1892" t="str">
            <v>-  Waktu tempuh kosong   = (L : v2) x 60</v>
          </cell>
          <cell r="G1892" t="str">
            <v>T2</v>
          </cell>
          <cell r="H1892">
            <v>10</v>
          </cell>
          <cell r="I1892" t="str">
            <v>menit</v>
          </cell>
          <cell r="L1892" t="str">
            <v>3.</v>
          </cell>
          <cell r="N1892" t="str">
            <v>Alat  Bantu</v>
          </cell>
          <cell r="P1892" t="str">
            <v>Ls</v>
          </cell>
          <cell r="Q1892">
            <v>1</v>
          </cell>
          <cell r="R1892">
            <v>100</v>
          </cell>
          <cell r="U1892">
            <v>100</v>
          </cell>
        </row>
        <row r="1893">
          <cell r="C1893" t="str">
            <v>- Lain-lain</v>
          </cell>
          <cell r="G1893" t="str">
            <v>T3</v>
          </cell>
          <cell r="H1893">
            <v>3</v>
          </cell>
          <cell r="I1893" t="str">
            <v>menit</v>
          </cell>
        </row>
        <row r="1894">
          <cell r="G1894" t="str">
            <v>Ts1</v>
          </cell>
          <cell r="H1894">
            <v>26.333333333333332</v>
          </cell>
          <cell r="I1894" t="str">
            <v>menit</v>
          </cell>
        </row>
        <row r="1896">
          <cell r="C1896" t="str">
            <v>Kapasitas Produksi / Jam   =</v>
          </cell>
          <cell r="E1896" t="str">
            <v>V x Fa x 60</v>
          </cell>
          <cell r="G1896" t="str">
            <v>Q1</v>
          </cell>
          <cell r="H1896">
            <v>3.6772151898734178</v>
          </cell>
          <cell r="I1896" t="str">
            <v>M3/Jam</v>
          </cell>
        </row>
        <row r="1897">
          <cell r="E1897" t="str">
            <v>Ts1</v>
          </cell>
        </row>
        <row r="1898">
          <cell r="Q1898" t="str">
            <v xml:space="preserve">JUMLAH HARGA PERALATAN   </v>
          </cell>
          <cell r="U1898">
            <v>44319.669251905252</v>
          </cell>
        </row>
        <row r="1899">
          <cell r="C1899" t="str">
            <v>Koefisien Alat / M3</v>
          </cell>
          <cell r="D1899" t="str">
            <v xml:space="preserve"> =  1  :  Q1</v>
          </cell>
          <cell r="G1899" t="str">
            <v>(E08)</v>
          </cell>
          <cell r="H1899">
            <v>0.27194492254733216</v>
          </cell>
          <cell r="I1899" t="str">
            <v>Jam</v>
          </cell>
        </row>
        <row r="1900">
          <cell r="L1900" t="str">
            <v>D.</v>
          </cell>
          <cell r="N1900" t="str">
            <v>JUMLAH HARGA TENAGA, BAHAN DAN PERALATAN  ( A + B + C )</v>
          </cell>
          <cell r="U1900">
            <v>71747.748529013697</v>
          </cell>
        </row>
        <row r="1901">
          <cell r="L1901" t="str">
            <v>E.</v>
          </cell>
          <cell r="N1901" t="str">
            <v>OVERHEAD &amp; PROFIT</v>
          </cell>
          <cell r="P1901">
            <v>10</v>
          </cell>
          <cell r="Q1901" t="str">
            <v>%  x  D</v>
          </cell>
          <cell r="U1901">
            <v>7174.7748529013697</v>
          </cell>
        </row>
        <row r="1902">
          <cell r="A1902" t="str">
            <v>2.b.</v>
          </cell>
          <cell r="C1902" t="str">
            <v>ALAT  BANTU</v>
          </cell>
          <cell r="L1902" t="str">
            <v>F.</v>
          </cell>
          <cell r="N1902" t="str">
            <v>HARGA SATUAN PEKERJAAN  ( D + E )</v>
          </cell>
          <cell r="U1902">
            <v>78922.52338191506</v>
          </cell>
        </row>
        <row r="1903">
          <cell r="C1903" t="str">
            <v>Diperlukan alat-alat bantu kecil</v>
          </cell>
          <cell r="J1903" t="str">
            <v>Lump Sump</v>
          </cell>
          <cell r="L1903" t="str">
            <v>Note: 1</v>
          </cell>
          <cell r="N1903" t="str">
            <v>SATUAN dapat berdasarkan atas jam operasi untuk Tenaga Kerja dan Peralatan, volume dan/atau ukuran</v>
          </cell>
        </row>
        <row r="1904">
          <cell r="C1904" t="str">
            <v>- Sekop    =         3   buah</v>
          </cell>
          <cell r="N1904" t="str">
            <v>berat untuk bahan-bahan.</v>
          </cell>
        </row>
        <row r="1905">
          <cell r="L1905">
            <v>2</v>
          </cell>
          <cell r="N1905" t="str">
            <v>Kuantitas satuan adalah kuantitas setiap komponen untuk menyelesaikan satu satuan pekerjaan dari nomor</v>
          </cell>
        </row>
        <row r="1906">
          <cell r="N1906" t="str">
            <v>mata pembayaran.</v>
          </cell>
        </row>
        <row r="1907">
          <cell r="L1907">
            <v>3</v>
          </cell>
          <cell r="N1907" t="str">
            <v>Biaya satuan untuk peralatan sudah termasuk bahan bakar, bahan habis dipakai dan operator.</v>
          </cell>
        </row>
        <row r="1908">
          <cell r="L1908">
            <v>4</v>
          </cell>
          <cell r="N1908" t="str">
            <v>Biaya satuan sudah termasuk pengeluaran untuk seluruh pajak yang berkaitan (tetapi tidak termasuk PPN</v>
          </cell>
        </row>
        <row r="1909">
          <cell r="N1909" t="str">
            <v>yang dibayar dari kontrak) dan biaya-biaya lainnya.</v>
          </cell>
        </row>
        <row r="1911">
          <cell r="J1911" t="str">
            <v>Berlanjut ke halaman berikut</v>
          </cell>
        </row>
        <row r="1912">
          <cell r="A1912" t="str">
            <v>ITEM PEMBAYARAN NO.</v>
          </cell>
          <cell r="D1912" t="str">
            <v>:  3.2 (4)</v>
          </cell>
          <cell r="J1912" t="str">
            <v>Analisa EI-324</v>
          </cell>
        </row>
        <row r="1913">
          <cell r="A1913" t="str">
            <v>JENIS PEKERJAAN</v>
          </cell>
          <cell r="D1913" t="str">
            <v>:  Timb. Pilihan Di Atas Tnh. Rawa</v>
          </cell>
        </row>
        <row r="1914">
          <cell r="A1914" t="str">
            <v>SATUAN PEMBAYARAN</v>
          </cell>
          <cell r="D1914" t="str">
            <v>:  M3</v>
          </cell>
          <cell r="H1914" t="str">
            <v xml:space="preserve">         URAIAN ANALISA HARGA SATUAN</v>
          </cell>
        </row>
        <row r="1915">
          <cell r="J1915" t="str">
            <v>Lanjutan</v>
          </cell>
        </row>
        <row r="1917">
          <cell r="A1917" t="str">
            <v>No.</v>
          </cell>
          <cell r="C1917" t="str">
            <v>U R A I A N</v>
          </cell>
          <cell r="G1917" t="str">
            <v>KODE</v>
          </cell>
          <cell r="H1917" t="str">
            <v>KOEF.</v>
          </cell>
          <cell r="I1917" t="str">
            <v>SATUAN</v>
          </cell>
          <cell r="J1917" t="str">
            <v>KETERANGAN</v>
          </cell>
        </row>
        <row r="1920">
          <cell r="A1920" t="str">
            <v>2.c.</v>
          </cell>
          <cell r="C1920" t="str">
            <v>WHELL  LOADER</v>
          </cell>
          <cell r="G1920" t="str">
            <v>(E15)</v>
          </cell>
        </row>
        <row r="1921">
          <cell r="C1921" t="str">
            <v>Kapasitas  Bucket</v>
          </cell>
          <cell r="G1921" t="str">
            <v>V</v>
          </cell>
          <cell r="H1921">
            <v>1.5</v>
          </cell>
          <cell r="I1921" t="str">
            <v>M3</v>
          </cell>
        </row>
        <row r="1922">
          <cell r="C1922" t="str">
            <v>Faktor Bucket</v>
          </cell>
          <cell r="G1922" t="str">
            <v>Fb</v>
          </cell>
          <cell r="H1922">
            <v>0.9</v>
          </cell>
          <cell r="I1922" t="str">
            <v>-</v>
          </cell>
        </row>
        <row r="1923">
          <cell r="C1923" t="str">
            <v>Faktor Efisiensi Alat</v>
          </cell>
          <cell r="G1923" t="str">
            <v>Fa</v>
          </cell>
          <cell r="H1923">
            <v>0.83</v>
          </cell>
          <cell r="I1923" t="str">
            <v>-</v>
          </cell>
        </row>
        <row r="1924">
          <cell r="C1924" t="str">
            <v>Waktu sklus</v>
          </cell>
          <cell r="G1924" t="str">
            <v>Ts1</v>
          </cell>
          <cell r="I1924" t="str">
            <v>menit</v>
          </cell>
        </row>
        <row r="1925">
          <cell r="C1925" t="str">
            <v>- Muat</v>
          </cell>
          <cell r="G1925" t="str">
            <v>T1</v>
          </cell>
          <cell r="H1925">
            <v>0.5</v>
          </cell>
          <cell r="I1925" t="str">
            <v>menit</v>
          </cell>
        </row>
        <row r="1926">
          <cell r="C1926" t="str">
            <v>- Lain-lain</v>
          </cell>
          <cell r="G1926" t="str">
            <v>T2</v>
          </cell>
          <cell r="H1926">
            <v>0.5</v>
          </cell>
          <cell r="I1926" t="str">
            <v>menit</v>
          </cell>
        </row>
        <row r="1927">
          <cell r="G1927" t="str">
            <v>Ts2</v>
          </cell>
          <cell r="H1927">
            <v>1</v>
          </cell>
          <cell r="I1927" t="str">
            <v>menit</v>
          </cell>
        </row>
        <row r="1929">
          <cell r="C1929" t="str">
            <v>Kapasitas Produksi / Jam =</v>
          </cell>
          <cell r="E1929" t="str">
            <v>V  x  Fb x Fa x 60</v>
          </cell>
          <cell r="G1929" t="str">
            <v>Q2</v>
          </cell>
          <cell r="H1929">
            <v>67.23</v>
          </cell>
          <cell r="I1929" t="str">
            <v>M3</v>
          </cell>
        </row>
        <row r="1930">
          <cell r="E1930" t="str">
            <v>Ts1</v>
          </cell>
        </row>
        <row r="1932">
          <cell r="C1932" t="str">
            <v>Koefisienalat / M3</v>
          </cell>
          <cell r="D1932" t="str">
            <v xml:space="preserve"> =   1 : Q2</v>
          </cell>
          <cell r="G1932" t="str">
            <v>(E15)</v>
          </cell>
          <cell r="H1932">
            <v>1.4874312063067082E-2</v>
          </cell>
          <cell r="I1932" t="str">
            <v>Jam</v>
          </cell>
        </row>
        <row r="1934">
          <cell r="A1934" t="str">
            <v xml:space="preserve">   3.</v>
          </cell>
          <cell r="C1934" t="str">
            <v>TENAGA</v>
          </cell>
        </row>
        <row r="1935">
          <cell r="C1935" t="str">
            <v>Produksi menentukan : DUMP TRUCK</v>
          </cell>
          <cell r="G1935" t="str">
            <v>Q1</v>
          </cell>
          <cell r="H1935">
            <v>3.6772151898734178</v>
          </cell>
          <cell r="I1935" t="str">
            <v>M3/Jam</v>
          </cell>
        </row>
        <row r="1936">
          <cell r="C1936" t="str">
            <v>Produksi Timbunan / hari  =  Tk x Q1</v>
          </cell>
          <cell r="G1936" t="str">
            <v>Qt</v>
          </cell>
          <cell r="H1936">
            <v>25.740506329113924</v>
          </cell>
          <cell r="I1936" t="str">
            <v>M3</v>
          </cell>
        </row>
        <row r="1937">
          <cell r="C1937" t="str">
            <v>Asumsi permukaan hamparan di permukaan rawa :</v>
          </cell>
        </row>
        <row r="1939">
          <cell r="C1939" t="str">
            <v>Kebutuhan tenaga :</v>
          </cell>
        </row>
        <row r="1940">
          <cell r="D1940" t="str">
            <v>- Pekerja</v>
          </cell>
          <cell r="G1940" t="str">
            <v>P</v>
          </cell>
          <cell r="H1940">
            <v>2</v>
          </cell>
          <cell r="I1940" t="str">
            <v>orang</v>
          </cell>
        </row>
        <row r="1941">
          <cell r="D1941" t="str">
            <v>- Mandor</v>
          </cell>
          <cell r="G1941" t="str">
            <v>M</v>
          </cell>
          <cell r="H1941">
            <v>1</v>
          </cell>
          <cell r="I1941" t="str">
            <v>orang</v>
          </cell>
        </row>
        <row r="1944">
          <cell r="C1944" t="str">
            <v>Koefisien tenaga / M3   :</v>
          </cell>
        </row>
        <row r="1945">
          <cell r="D1945" t="str">
            <v>- Pekerja</v>
          </cell>
          <cell r="E1945" t="str">
            <v>= (Tk x P) : Qt</v>
          </cell>
          <cell r="G1945" t="str">
            <v>(L01)</v>
          </cell>
          <cell r="H1945">
            <v>0.54388984509466443</v>
          </cell>
          <cell r="I1945" t="str">
            <v>Jam</v>
          </cell>
        </row>
        <row r="1946">
          <cell r="D1946" t="str">
            <v>- Mandor</v>
          </cell>
          <cell r="E1946" t="str">
            <v>= (Tk x M) : Qt</v>
          </cell>
          <cell r="G1946" t="str">
            <v>(L02)</v>
          </cell>
          <cell r="H1946">
            <v>0.27194492254733221</v>
          </cell>
          <cell r="I1946" t="str">
            <v>Jam</v>
          </cell>
        </row>
        <row r="1949">
          <cell r="A1949" t="str">
            <v>4.</v>
          </cell>
          <cell r="C1949" t="str">
            <v>HARGA DASAR SATUAN UPAH, BAHAN DAN ALAT</v>
          </cell>
        </row>
        <row r="1950">
          <cell r="C1950" t="str">
            <v>Lihat lampiran.</v>
          </cell>
        </row>
        <row r="1953">
          <cell r="A1953" t="str">
            <v>5.</v>
          </cell>
          <cell r="C1953" t="str">
            <v>ANALISA HARGA SATUAN PEKERJAAN</v>
          </cell>
        </row>
        <row r="1954">
          <cell r="C1954" t="str">
            <v>Lihat perhitungan dalam FORMULIR STANDAR UNTUK</v>
          </cell>
        </row>
        <row r="1955">
          <cell r="C1955" t="str">
            <v>PEREKEMAN ANALISA MASING-MASING HARGA</v>
          </cell>
        </row>
        <row r="1956">
          <cell r="C1956" t="str">
            <v>SATUAN.</v>
          </cell>
        </row>
        <row r="1957">
          <cell r="C1957" t="str">
            <v>Didapat Harga Satuan Pekerjaan :</v>
          </cell>
        </row>
        <row r="1959">
          <cell r="C1959" t="str">
            <v xml:space="preserve">Rp.  </v>
          </cell>
          <cell r="D1959">
            <v>78922.52338191506</v>
          </cell>
          <cell r="E1959" t="str">
            <v xml:space="preserve"> / M3</v>
          </cell>
        </row>
        <row r="1962">
          <cell r="A1962" t="str">
            <v>6.</v>
          </cell>
          <cell r="C1962" t="str">
            <v>WAKTU PELAKSANAAN YANG DIPERLUKAN</v>
          </cell>
        </row>
        <row r="1963">
          <cell r="C1963" t="str">
            <v>Masa Pelaksanaan :</v>
          </cell>
          <cell r="D1963" t="str">
            <v>. . . . . . . . . . . .</v>
          </cell>
          <cell r="E1963" t="str">
            <v>bulan</v>
          </cell>
        </row>
        <row r="1965">
          <cell r="A1965" t="str">
            <v>7.</v>
          </cell>
          <cell r="C1965" t="str">
            <v>VOLUME PEKERJAAN YANG DIPERLUKAN</v>
          </cell>
        </row>
        <row r="1966">
          <cell r="C1966" t="str">
            <v>Volume pekerjaan  :</v>
          </cell>
          <cell r="D1966">
            <v>1</v>
          </cell>
          <cell r="E1966" t="str">
            <v>M3</v>
          </cell>
        </row>
        <row r="1971">
          <cell r="T1971" t="str">
            <v>Analisa EI-331</v>
          </cell>
        </row>
        <row r="1973">
          <cell r="A1973" t="str">
            <v>ITEM PEMBAYARAN NO.</v>
          </cell>
          <cell r="D1973" t="str">
            <v>:  3.3 (1)</v>
          </cell>
          <cell r="J1973" t="str">
            <v>Analisa EI-331</v>
          </cell>
          <cell r="L1973" t="str">
            <v>FORMULIR STANDAR UNTUK</v>
          </cell>
        </row>
        <row r="1974">
          <cell r="A1974" t="str">
            <v>JENIS PEKERJAAN</v>
          </cell>
          <cell r="D1974" t="str">
            <v>:  Penyiapan Badan Jalan pada Galian</v>
          </cell>
          <cell r="L1974" t="str">
            <v>PEREKAMAN ANALISA MASING-MASING HARGA SATUAN</v>
          </cell>
        </row>
        <row r="1975">
          <cell r="A1975" t="str">
            <v>SATUAN PEMBAYARAN</v>
          </cell>
          <cell r="D1975" t="str">
            <v>:  M2</v>
          </cell>
          <cell r="F1975" t="str">
            <v>Biasa</v>
          </cell>
          <cell r="H1975" t="str">
            <v xml:space="preserve">         URAIAN ANALISA HARGA SATUAN</v>
          </cell>
          <cell r="L1975" t="str">
            <v/>
          </cell>
        </row>
        <row r="1978">
          <cell r="A1978" t="str">
            <v>No.</v>
          </cell>
          <cell r="C1978" t="str">
            <v>U R A I A N</v>
          </cell>
          <cell r="G1978" t="str">
            <v>KODE</v>
          </cell>
          <cell r="H1978" t="str">
            <v>KOEF.</v>
          </cell>
          <cell r="I1978" t="str">
            <v>SATUAN</v>
          </cell>
          <cell r="J1978" t="str">
            <v>KETERANGAN</v>
          </cell>
          <cell r="L1978" t="str">
            <v>PROYEK</v>
          </cell>
          <cell r="O1978" t="str">
            <v>:</v>
          </cell>
        </row>
        <row r="1979">
          <cell r="L1979" t="str">
            <v>No. PAKET KONTRAK</v>
          </cell>
          <cell r="O1979" t="str">
            <v>:</v>
          </cell>
        </row>
        <row r="1980">
          <cell r="L1980" t="str">
            <v>NAMA PAKET</v>
          </cell>
          <cell r="O1980" t="str">
            <v>:</v>
          </cell>
        </row>
        <row r="1981">
          <cell r="A1981" t="str">
            <v>I.</v>
          </cell>
          <cell r="C1981" t="str">
            <v>ASUMSI</v>
          </cell>
          <cell r="L1981" t="str">
            <v>PROP / KAB / KODYA</v>
          </cell>
          <cell r="O1981" t="str">
            <v>:</v>
          </cell>
        </row>
        <row r="1982">
          <cell r="A1982">
            <v>1</v>
          </cell>
          <cell r="C1982" t="str">
            <v>Pekerjaan dilaksanakan hanya pada tanah  galian</v>
          </cell>
          <cell r="L1982" t="str">
            <v>ITEM PEMBAYARAN NO.</v>
          </cell>
          <cell r="O1982" t="str">
            <v>:  3.3 (1)</v>
          </cell>
          <cell r="R1982" t="str">
            <v>PERKIRAAN VOL. PEK.</v>
          </cell>
          <cell r="T1982" t="str">
            <v>:</v>
          </cell>
          <cell r="U1982">
            <v>1</v>
          </cell>
        </row>
        <row r="1983">
          <cell r="A1983">
            <v>2</v>
          </cell>
          <cell r="C1983" t="str">
            <v>Pekerjaan dilakukan secara mekanis</v>
          </cell>
          <cell r="L1983" t="str">
            <v>JENIS PEKERJAAN</v>
          </cell>
          <cell r="O1983" t="str">
            <v>:  Penyiapan Badan Jalan pada Galian</v>
          </cell>
          <cell r="R1983" t="str">
            <v>TOTAL HARGA (Rp.)</v>
          </cell>
          <cell r="T1983" t="str">
            <v>:</v>
          </cell>
          <cell r="U1983">
            <v>809086.35646871035</v>
          </cell>
        </row>
        <row r="1984">
          <cell r="A1984">
            <v>3</v>
          </cell>
          <cell r="C1984" t="str">
            <v>Lokasi pekerjaan : sepanjang jalan</v>
          </cell>
          <cell r="L1984" t="str">
            <v>SATUAN PEMBAYARAN</v>
          </cell>
          <cell r="O1984" t="str">
            <v>:  M2</v>
          </cell>
          <cell r="Q1984" t="str">
            <v>Biasa</v>
          </cell>
          <cell r="R1984" t="str">
            <v>% THD. BIAYA PROYEK</v>
          </cell>
          <cell r="T1984" t="str">
            <v>:</v>
          </cell>
          <cell r="U1984" t="e">
            <v>#DIV/0!</v>
          </cell>
        </row>
        <row r="1985">
          <cell r="A1985">
            <v>4</v>
          </cell>
          <cell r="C1985" t="str">
            <v>Kondisi Jalan   : jelek / belum padat</v>
          </cell>
        </row>
        <row r="1986">
          <cell r="A1986">
            <v>5</v>
          </cell>
          <cell r="C1986" t="str">
            <v>Jam kerja efektif per-hari</v>
          </cell>
          <cell r="G1986" t="str">
            <v>Tk</v>
          </cell>
          <cell r="H1986">
            <v>7</v>
          </cell>
          <cell r="I1986" t="str">
            <v>Jam</v>
          </cell>
        </row>
        <row r="1987">
          <cell r="Q1987" t="str">
            <v>PERKIRAAN</v>
          </cell>
          <cell r="R1987" t="str">
            <v>HARGA</v>
          </cell>
          <cell r="S1987" t="str">
            <v>JUMLAH</v>
          </cell>
        </row>
        <row r="1988">
          <cell r="L1988" t="str">
            <v>NO.</v>
          </cell>
          <cell r="N1988" t="str">
            <v>KOMPONEN</v>
          </cell>
          <cell r="P1988" t="str">
            <v>SATUAN</v>
          </cell>
          <cell r="Q1988" t="str">
            <v>KUANTITAS</v>
          </cell>
          <cell r="R1988" t="str">
            <v>SATUAN</v>
          </cell>
          <cell r="S1988" t="str">
            <v>HARGA</v>
          </cell>
        </row>
        <row r="1989">
          <cell r="A1989" t="str">
            <v>II.</v>
          </cell>
          <cell r="C1989" t="str">
            <v>URUTAN KERJA</v>
          </cell>
          <cell r="R1989" t="str">
            <v>(Rp.)</v>
          </cell>
          <cell r="S1989" t="str">
            <v>(Rp.)</v>
          </cell>
        </row>
        <row r="1990">
          <cell r="A1990">
            <v>1</v>
          </cell>
          <cell r="C1990" t="str">
            <v>Motor Grader meratakan permukaan hasil galian</v>
          </cell>
        </row>
        <row r="1991">
          <cell r="A1991">
            <v>2</v>
          </cell>
          <cell r="C1991" t="str">
            <v>Vibro Roller memadatkan permukaan yang telah</v>
          </cell>
        </row>
        <row r="1992">
          <cell r="C1992" t="str">
            <v>dipotong/diratakan oleh Motor Grader</v>
          </cell>
          <cell r="L1992" t="str">
            <v>A.</v>
          </cell>
          <cell r="N1992" t="str">
            <v>TENAGA</v>
          </cell>
        </row>
        <row r="1993">
          <cell r="A1993">
            <v>3</v>
          </cell>
          <cell r="C1993" t="str">
            <v>Sekelompok pekerja akan membantu meratakan</v>
          </cell>
        </row>
        <row r="1994">
          <cell r="C1994" t="str">
            <v>badan jalan dengan alat bantu</v>
          </cell>
          <cell r="L1994" t="str">
            <v>1.</v>
          </cell>
          <cell r="N1994" t="str">
            <v>Pekerja</v>
          </cell>
          <cell r="O1994" t="str">
            <v>(L01)</v>
          </cell>
          <cell r="P1994" t="str">
            <v>jam</v>
          </cell>
          <cell r="Q1994">
            <v>1.6064257028112448E-2</v>
          </cell>
          <cell r="R1994">
            <v>2857.14</v>
          </cell>
          <cell r="U1994">
            <v>45.897831325301198</v>
          </cell>
        </row>
        <row r="1995">
          <cell r="L1995" t="str">
            <v>2.</v>
          </cell>
          <cell r="N1995" t="str">
            <v>Mandor</v>
          </cell>
          <cell r="O1995" t="str">
            <v>(L02)</v>
          </cell>
          <cell r="P1995" t="str">
            <v>jam</v>
          </cell>
          <cell r="Q1995">
            <v>4.0160642570281121E-3</v>
          </cell>
          <cell r="R1995">
            <v>3214.29</v>
          </cell>
          <cell r="U1995">
            <v>12.90879518072289</v>
          </cell>
        </row>
        <row r="1998">
          <cell r="Q1998" t="str">
            <v xml:space="preserve">JUMLAH HARGA TENAGA   </v>
          </cell>
          <cell r="U1998">
            <v>58.806626506024088</v>
          </cell>
        </row>
        <row r="2000">
          <cell r="L2000" t="str">
            <v>B.</v>
          </cell>
          <cell r="N2000" t="str">
            <v>BAHAN</v>
          </cell>
        </row>
        <row r="2001">
          <cell r="A2001" t="str">
            <v>III.</v>
          </cell>
          <cell r="C2001" t="str">
            <v>PEMAKAIAN BAHAN, ALAT DAN TENAGA</v>
          </cell>
        </row>
        <row r="2002">
          <cell r="A2002" t="str">
            <v xml:space="preserve">   1.</v>
          </cell>
          <cell r="C2002" t="str">
            <v>BAHAN</v>
          </cell>
        </row>
        <row r="2003">
          <cell r="C2003" t="str">
            <v>Tidak diperlukan bahan / material</v>
          </cell>
        </row>
        <row r="2005">
          <cell r="A2005" t="str">
            <v xml:space="preserve">   2.</v>
          </cell>
          <cell r="C2005" t="str">
            <v>ALAT</v>
          </cell>
        </row>
        <row r="2006">
          <cell r="A2006" t="str">
            <v>2.a.</v>
          </cell>
          <cell r="C2006" t="str">
            <v>MOTOR GRADER</v>
          </cell>
          <cell r="G2006" t="str">
            <v>(E13)</v>
          </cell>
        </row>
        <row r="2007">
          <cell r="C2007" t="str">
            <v>Panjang operasi grader sekali jalan</v>
          </cell>
          <cell r="G2007" t="str">
            <v>Lh</v>
          </cell>
          <cell r="H2007">
            <v>50</v>
          </cell>
          <cell r="I2007" t="str">
            <v>M</v>
          </cell>
        </row>
        <row r="2008">
          <cell r="C2008" t="str">
            <v>Lebar Efektif kerja Blade</v>
          </cell>
          <cell r="G2008" t="str">
            <v>b</v>
          </cell>
          <cell r="H2008">
            <v>2.4</v>
          </cell>
          <cell r="I2008" t="str">
            <v>M</v>
          </cell>
        </row>
        <row r="2009">
          <cell r="C2009" t="str">
            <v>Faktor Efisiensi Alat</v>
          </cell>
          <cell r="G2009" t="str">
            <v>Fa</v>
          </cell>
          <cell r="H2009">
            <v>0.83</v>
          </cell>
          <cell r="I2009" t="str">
            <v>-</v>
          </cell>
        </row>
        <row r="2010">
          <cell r="C2010" t="str">
            <v>Kecepatan rata-rata alat</v>
          </cell>
          <cell r="G2010" t="str">
            <v>v</v>
          </cell>
          <cell r="H2010">
            <v>2</v>
          </cell>
          <cell r="I2010" t="str">
            <v>Km / Jam</v>
          </cell>
        </row>
        <row r="2011">
          <cell r="C2011" t="str">
            <v>Jumlah lintasan</v>
          </cell>
          <cell r="G2011" t="str">
            <v>n</v>
          </cell>
          <cell r="H2011">
            <v>6</v>
          </cell>
          <cell r="I2011" t="str">
            <v>lintasan</v>
          </cell>
        </row>
        <row r="2012">
          <cell r="C2012" t="str">
            <v>Waktu siklus</v>
          </cell>
          <cell r="G2012" t="str">
            <v>Ts1</v>
          </cell>
        </row>
        <row r="2013">
          <cell r="C2013" t="str">
            <v>- Perataan 1 kali lintasan    = Lh : (v x 1000) x 60</v>
          </cell>
          <cell r="G2013" t="str">
            <v>T1</v>
          </cell>
          <cell r="H2013">
            <v>1.5</v>
          </cell>
          <cell r="I2013" t="str">
            <v>menit</v>
          </cell>
        </row>
        <row r="2014">
          <cell r="C2014" t="str">
            <v>- Lain-lain</v>
          </cell>
          <cell r="G2014" t="str">
            <v>T2</v>
          </cell>
          <cell r="H2014">
            <v>1</v>
          </cell>
          <cell r="I2014" t="str">
            <v>menit</v>
          </cell>
        </row>
        <row r="2015">
          <cell r="G2015" t="str">
            <v>Ts1</v>
          </cell>
          <cell r="H2015">
            <v>2.5</v>
          </cell>
          <cell r="I2015" t="str">
            <v>menit</v>
          </cell>
        </row>
        <row r="2017">
          <cell r="C2017" t="str">
            <v>Kapasitas Produksi / Jam   =</v>
          </cell>
          <cell r="E2017" t="str">
            <v>Lh x b x Fa x 60</v>
          </cell>
          <cell r="G2017" t="str">
            <v>Q1</v>
          </cell>
          <cell r="H2017">
            <v>398.4</v>
          </cell>
          <cell r="I2017" t="str">
            <v>M2</v>
          </cell>
        </row>
        <row r="2018">
          <cell r="E2018" t="str">
            <v xml:space="preserve">      n x Ts</v>
          </cell>
        </row>
        <row r="2020">
          <cell r="C2020" t="str">
            <v>Koefisien Alat / m2</v>
          </cell>
          <cell r="D2020" t="str">
            <v xml:space="preserve"> =  1  :  Q1</v>
          </cell>
          <cell r="G2020" t="str">
            <v>(E13)</v>
          </cell>
          <cell r="H2020">
            <v>2.5100401606425703E-3</v>
          </cell>
          <cell r="I2020" t="str">
            <v>Jam</v>
          </cell>
        </row>
        <row r="2022">
          <cell r="A2022" t="str">
            <v>2.b.</v>
          </cell>
          <cell r="C2022" t="str">
            <v>VIBRATOR ROLLER</v>
          </cell>
          <cell r="G2022" t="str">
            <v>(E19)</v>
          </cell>
        </row>
        <row r="2023">
          <cell r="C2023" t="str">
            <v>Kecepatan rata-rata alat</v>
          </cell>
          <cell r="G2023" t="str">
            <v>v</v>
          </cell>
          <cell r="H2023">
            <v>2</v>
          </cell>
          <cell r="I2023" t="str">
            <v>Km / jam</v>
          </cell>
        </row>
        <row r="2024">
          <cell r="C2024" t="str">
            <v>Lebar efektif pemadatan</v>
          </cell>
          <cell r="G2024" t="str">
            <v>b</v>
          </cell>
          <cell r="H2024">
            <v>1.2</v>
          </cell>
          <cell r="I2024" t="str">
            <v>M</v>
          </cell>
        </row>
        <row r="2025">
          <cell r="C2025" t="str">
            <v>Jumlah lintasan</v>
          </cell>
          <cell r="G2025" t="str">
            <v>n</v>
          </cell>
          <cell r="H2025">
            <v>8</v>
          </cell>
          <cell r="I2025" t="str">
            <v>lintasan</v>
          </cell>
        </row>
        <row r="2026">
          <cell r="C2026" t="str">
            <v>Faktor efisiensi alat</v>
          </cell>
          <cell r="G2026" t="str">
            <v>Fa</v>
          </cell>
          <cell r="H2026">
            <v>0.83</v>
          </cell>
          <cell r="I2026" t="str">
            <v>-</v>
          </cell>
        </row>
        <row r="2028">
          <cell r="C2028" t="str">
            <v>Kapasitas Produksi / Jam   =</v>
          </cell>
          <cell r="E2028" t="str">
            <v>(v x 1000) x b x Fa</v>
          </cell>
          <cell r="G2028" t="str">
            <v>Q2</v>
          </cell>
          <cell r="H2028">
            <v>249</v>
          </cell>
          <cell r="I2028" t="str">
            <v>M2</v>
          </cell>
        </row>
        <row r="2029">
          <cell r="E2029" t="str">
            <v>n</v>
          </cell>
        </row>
        <row r="2031">
          <cell r="C2031" t="str">
            <v>Koefisien Alat / m2</v>
          </cell>
          <cell r="D2031" t="str">
            <v xml:space="preserve"> =  1  :  Q2</v>
          </cell>
          <cell r="G2031" t="str">
            <v>(E19)</v>
          </cell>
          <cell r="H2031">
            <v>4.0160642570281121E-3</v>
          </cell>
          <cell r="I2031" t="str">
            <v>Jam</v>
          </cell>
        </row>
        <row r="2033">
          <cell r="J2033" t="str">
            <v>Berlanjut ke halaman berikut</v>
          </cell>
        </row>
        <row r="2034">
          <cell r="A2034" t="str">
            <v>ITEM PEMBAYARAN NO.</v>
          </cell>
          <cell r="D2034" t="str">
            <v>:  3.3 (1)</v>
          </cell>
          <cell r="J2034" t="str">
            <v>Analisa EI-331</v>
          </cell>
        </row>
        <row r="2035">
          <cell r="A2035" t="str">
            <v>JENIS PEKERJAAN</v>
          </cell>
          <cell r="D2035" t="str">
            <v>:  Penyiapan Badan Jalan pada Galian</v>
          </cell>
        </row>
        <row r="2036">
          <cell r="A2036" t="str">
            <v>SATUAN PEMBAYARAN</v>
          </cell>
          <cell r="D2036" t="str">
            <v>:  M2</v>
          </cell>
          <cell r="H2036" t="str">
            <v xml:space="preserve">         URAIAN ANALISA HARGA SATUAN</v>
          </cell>
        </row>
        <row r="2037">
          <cell r="J2037" t="str">
            <v>Lanjutan</v>
          </cell>
        </row>
        <row r="2039">
          <cell r="A2039" t="str">
            <v>No.</v>
          </cell>
          <cell r="C2039" t="str">
            <v>U R A I A N</v>
          </cell>
          <cell r="G2039" t="str">
            <v>KODE</v>
          </cell>
          <cell r="H2039" t="str">
            <v>KOEF.</v>
          </cell>
          <cell r="I2039" t="str">
            <v>SATUAN</v>
          </cell>
          <cell r="J2039" t="str">
            <v>KETERANGAN</v>
          </cell>
        </row>
        <row r="2042">
          <cell r="A2042" t="str">
            <v>2.c.</v>
          </cell>
          <cell r="C2042" t="str">
            <v>WATER TANK TRUCK</v>
          </cell>
          <cell r="G2042" t="str">
            <v>(E23)</v>
          </cell>
        </row>
        <row r="2043">
          <cell r="C2043" t="str">
            <v>Volume tangki air</v>
          </cell>
          <cell r="G2043" t="str">
            <v>V</v>
          </cell>
          <cell r="H2043">
            <v>4</v>
          </cell>
          <cell r="I2043" t="str">
            <v>M3</v>
          </cell>
        </row>
        <row r="2044">
          <cell r="C2044" t="str">
            <v>Kebutuhan air / M2 permukaan padat</v>
          </cell>
          <cell r="G2044" t="str">
            <v>Wc</v>
          </cell>
          <cell r="H2044">
            <v>0.01</v>
          </cell>
          <cell r="I2044" t="str">
            <v>M3</v>
          </cell>
        </row>
        <row r="2045">
          <cell r="C2045" t="str">
            <v>Pengisian Tangki / jam</v>
          </cell>
          <cell r="G2045" t="str">
            <v>n</v>
          </cell>
          <cell r="H2045">
            <v>1</v>
          </cell>
          <cell r="I2045" t="str">
            <v>kali</v>
          </cell>
        </row>
        <row r="2046">
          <cell r="C2046" t="str">
            <v>Faktor efisiensi alat</v>
          </cell>
          <cell r="G2046" t="str">
            <v>Fa</v>
          </cell>
          <cell r="H2046">
            <v>0.83</v>
          </cell>
          <cell r="I2046" t="str">
            <v>-</v>
          </cell>
        </row>
        <row r="2048">
          <cell r="C2048" t="str">
            <v>Kapasitas Produksi / Jam   =</v>
          </cell>
          <cell r="E2048" t="str">
            <v>V  x  n x Fa</v>
          </cell>
          <cell r="G2048" t="str">
            <v>Q3</v>
          </cell>
          <cell r="H2048">
            <v>332</v>
          </cell>
          <cell r="I2048" t="str">
            <v>M2</v>
          </cell>
        </row>
        <row r="2049">
          <cell r="E2049" t="str">
            <v xml:space="preserve">     Wc</v>
          </cell>
        </row>
        <row r="2051">
          <cell r="C2051" t="str">
            <v>Koefisien Alat / m2</v>
          </cell>
          <cell r="D2051" t="str">
            <v xml:space="preserve"> =  1  :  Q3</v>
          </cell>
          <cell r="G2051" t="str">
            <v>(E23)</v>
          </cell>
          <cell r="H2051">
            <v>3.0120481927710845E-3</v>
          </cell>
          <cell r="I2051" t="str">
            <v>Jam</v>
          </cell>
        </row>
        <row r="2054">
          <cell r="A2054" t="str">
            <v>2.d.</v>
          </cell>
          <cell r="C2054" t="str">
            <v>ALAT  BANTU</v>
          </cell>
        </row>
        <row r="2055">
          <cell r="C2055" t="str">
            <v>Diperlukan alat-alat bantu kecil</v>
          </cell>
          <cell r="J2055" t="str">
            <v>Lump Sum</v>
          </cell>
        </row>
        <row r="2056">
          <cell r="C2056" t="str">
            <v>- Sekop    =         3   buah</v>
          </cell>
        </row>
        <row r="2059">
          <cell r="A2059" t="str">
            <v xml:space="preserve">   3.</v>
          </cell>
          <cell r="C2059" t="str">
            <v>TENAGA</v>
          </cell>
        </row>
        <row r="2060">
          <cell r="C2060" t="str">
            <v>Produksi menentukan : VIBRATORY  ROLLER</v>
          </cell>
          <cell r="G2060" t="str">
            <v>Q2</v>
          </cell>
          <cell r="H2060">
            <v>249</v>
          </cell>
          <cell r="I2060" t="str">
            <v>M2/Jam</v>
          </cell>
        </row>
        <row r="2061">
          <cell r="C2061" t="str">
            <v>Produksi Pekerjaan / hari  =  Tk x Q1</v>
          </cell>
          <cell r="G2061" t="str">
            <v>Qt</v>
          </cell>
          <cell r="H2061">
            <v>1743</v>
          </cell>
          <cell r="I2061" t="str">
            <v>M2</v>
          </cell>
        </row>
        <row r="2062">
          <cell r="C2062" t="str">
            <v>Kebutuhan tenaga :</v>
          </cell>
        </row>
        <row r="2063">
          <cell r="D2063" t="str">
            <v>- Pekerja</v>
          </cell>
          <cell r="G2063" t="str">
            <v>P</v>
          </cell>
          <cell r="H2063">
            <v>4</v>
          </cell>
          <cell r="I2063" t="str">
            <v>orang</v>
          </cell>
        </row>
        <row r="2064">
          <cell r="D2064" t="str">
            <v>- Mandor</v>
          </cell>
          <cell r="G2064" t="str">
            <v>M</v>
          </cell>
          <cell r="H2064">
            <v>1</v>
          </cell>
          <cell r="I2064" t="str">
            <v>orang</v>
          </cell>
        </row>
        <row r="2067">
          <cell r="C2067" t="str">
            <v>Koefisien tenaga / M2</v>
          </cell>
        </row>
        <row r="2068">
          <cell r="D2068" t="str">
            <v>- Pekerja</v>
          </cell>
          <cell r="E2068" t="str">
            <v>= (Tk x P) : Qt</v>
          </cell>
          <cell r="G2068" t="str">
            <v>(L01)</v>
          </cell>
          <cell r="H2068">
            <v>1.6064257028112448E-2</v>
          </cell>
          <cell r="I2068" t="str">
            <v>Jam</v>
          </cell>
        </row>
        <row r="2069">
          <cell r="D2069" t="str">
            <v>- Mandor</v>
          </cell>
          <cell r="E2069" t="str">
            <v>= (Tk x M) : Qt</v>
          </cell>
          <cell r="G2069" t="str">
            <v>(L02)</v>
          </cell>
          <cell r="H2069">
            <v>4.0160642570281121E-3</v>
          </cell>
          <cell r="I2069" t="str">
            <v>Jam</v>
          </cell>
        </row>
        <row r="2072">
          <cell r="A2072" t="str">
            <v>4.</v>
          </cell>
          <cell r="C2072" t="str">
            <v>HARGA DASAR SATUAN UPAH, BAHAN DAN ALAT</v>
          </cell>
        </row>
        <row r="2073">
          <cell r="C2073" t="str">
            <v>Lihat lampiran.</v>
          </cell>
        </row>
        <row r="2076">
          <cell r="A2076" t="str">
            <v>5.</v>
          </cell>
          <cell r="C2076" t="str">
            <v>ANALISA HARGA SATUAN PEKERJAAN</v>
          </cell>
        </row>
        <row r="2077">
          <cell r="C2077" t="str">
            <v>Lihat perhitungan dalam FORMULIR STANDAR UNTUK</v>
          </cell>
        </row>
        <row r="2078">
          <cell r="C2078" t="str">
            <v>PEREKEMAN ANALISA MASING-MASING HARGA</v>
          </cell>
        </row>
        <row r="2079">
          <cell r="C2079" t="str">
            <v>SATUAN.</v>
          </cell>
        </row>
        <row r="2080">
          <cell r="C2080" t="str">
            <v>Didapat Harga Satuan Pekerjaan :</v>
          </cell>
        </row>
        <row r="2082">
          <cell r="C2082" t="str">
            <v xml:space="preserve">Rp.  </v>
          </cell>
          <cell r="D2082">
            <v>1891.5348272711353</v>
          </cell>
          <cell r="E2082" t="str">
            <v xml:space="preserve"> / M2</v>
          </cell>
        </row>
        <row r="2085">
          <cell r="A2085" t="str">
            <v>6.</v>
          </cell>
          <cell r="C2085" t="str">
            <v>WAKTU PELAKSANAAN YANG DIPERLUKAN</v>
          </cell>
        </row>
        <row r="2086">
          <cell r="C2086" t="str">
            <v>Masa Pelaksanaan :</v>
          </cell>
          <cell r="D2086" t="str">
            <v>. . . . . . . . . . . .</v>
          </cell>
          <cell r="E2086" t="str">
            <v>bulan</v>
          </cell>
        </row>
        <row r="2088">
          <cell r="A2088" t="str">
            <v>7.</v>
          </cell>
          <cell r="C2088" t="str">
            <v>VOLUME PEKERJAAN YANG DIPERLUKAN</v>
          </cell>
        </row>
        <row r="2089">
          <cell r="C2089" t="str">
            <v>Volume pekerjaan  :</v>
          </cell>
          <cell r="D2089">
            <v>1</v>
          </cell>
          <cell r="E2089" t="str">
            <v>M2</v>
          </cell>
        </row>
        <row r="2094">
          <cell r="A2094" t="str">
            <v>ITEM PEMBAYARAN NO.</v>
          </cell>
          <cell r="D2094" t="str">
            <v>:  3.1.(7)</v>
          </cell>
          <cell r="J2094" t="str">
            <v>Analisa EI-312</v>
          </cell>
        </row>
        <row r="2095">
          <cell r="A2095" t="str">
            <v>JENIS PEKERJAAN</v>
          </cell>
          <cell r="D2095" t="str">
            <v>:  Pembongk Perk Beraspal dg Cold Milling Machine</v>
          </cell>
        </row>
        <row r="2096">
          <cell r="A2096" t="str">
            <v>SATUAN PEMBAYARAN</v>
          </cell>
          <cell r="D2096" t="str">
            <v>:  M3</v>
          </cell>
          <cell r="H2096" t="str">
            <v xml:space="preserve">         URAIAN ANALISA HARGA SATUAN</v>
          </cell>
        </row>
        <row r="2099">
          <cell r="A2099" t="str">
            <v>No.</v>
          </cell>
          <cell r="C2099" t="str">
            <v>U R A I A N</v>
          </cell>
          <cell r="G2099" t="str">
            <v>KODE</v>
          </cell>
          <cell r="H2099" t="str">
            <v>KOEF.</v>
          </cell>
          <cell r="I2099" t="str">
            <v>SATUAN</v>
          </cell>
          <cell r="J2099" t="str">
            <v>KETERANGAN</v>
          </cell>
        </row>
        <row r="2102">
          <cell r="A2102" t="str">
            <v>I.</v>
          </cell>
          <cell r="C2102" t="str">
            <v>ASUMSI</v>
          </cell>
        </row>
        <row r="2103">
          <cell r="A2103">
            <v>1</v>
          </cell>
          <cell r="C2103" t="str">
            <v>Pekerjaan dilakukan secara mekanik</v>
          </cell>
        </row>
        <row r="2104">
          <cell r="A2104">
            <v>2</v>
          </cell>
          <cell r="C2104" t="str">
            <v>Lokasi pekerjaan : sepanjang jalan</v>
          </cell>
        </row>
        <row r="2105">
          <cell r="A2105">
            <v>3</v>
          </cell>
          <cell r="C2105" t="str">
            <v>Kondisi Jalan   :  sedang / baik</v>
          </cell>
        </row>
        <row r="2106">
          <cell r="A2106">
            <v>4</v>
          </cell>
          <cell r="C2106" t="str">
            <v>Jam kerja efektif per-hari</v>
          </cell>
          <cell r="G2106" t="str">
            <v>Tk</v>
          </cell>
          <cell r="H2106">
            <v>7</v>
          </cell>
          <cell r="I2106" t="str">
            <v>Jam</v>
          </cell>
        </row>
        <row r="2107">
          <cell r="A2107">
            <v>5</v>
          </cell>
          <cell r="C2107" t="str">
            <v>Faktor pengembangan bahan</v>
          </cell>
          <cell r="G2107" t="str">
            <v>Fk</v>
          </cell>
          <cell r="H2107">
            <v>1.24</v>
          </cell>
          <cell r="I2107" t="str">
            <v>-</v>
          </cell>
        </row>
        <row r="2110">
          <cell r="A2110" t="str">
            <v>II.</v>
          </cell>
          <cell r="C2110" t="str">
            <v>URUTAN KERJA</v>
          </cell>
        </row>
        <row r="2111">
          <cell r="A2111">
            <v>1</v>
          </cell>
          <cell r="C2111" t="str">
            <v>Aspal yg dikeruk umumnya berada di badan jalan</v>
          </cell>
        </row>
        <row r="2112">
          <cell r="A2112">
            <v>2</v>
          </cell>
          <cell r="C2112" t="str">
            <v xml:space="preserve">Pengerukan dilakukan dengan Cold Milling </v>
          </cell>
        </row>
        <row r="2113">
          <cell r="C2113" t="str">
            <v xml:space="preserve">dimuat ke dlm Truk </v>
          </cell>
        </row>
        <row r="2114">
          <cell r="A2114">
            <v>3</v>
          </cell>
          <cell r="C2114" t="str">
            <v>Dump Truck membuang material hasil galian keluar</v>
          </cell>
        </row>
        <row r="2115">
          <cell r="C2115" t="str">
            <v>lokasi jalan sejauh :</v>
          </cell>
          <cell r="G2115" t="str">
            <v>L</v>
          </cell>
          <cell r="H2115">
            <v>5</v>
          </cell>
          <cell r="I2115" t="str">
            <v>Km</v>
          </cell>
        </row>
        <row r="2119">
          <cell r="A2119" t="str">
            <v>III.</v>
          </cell>
          <cell r="C2119" t="str">
            <v>PEMAKAIAN BAHAN, ALAT DAN TENAGA</v>
          </cell>
        </row>
        <row r="2121">
          <cell r="A2121" t="str">
            <v xml:space="preserve">   1.</v>
          </cell>
          <cell r="C2121" t="str">
            <v>BAHAN</v>
          </cell>
        </row>
        <row r="2122">
          <cell r="C2122" t="str">
            <v>Tidak ada bahan yang diperlukan</v>
          </cell>
        </row>
        <row r="2125">
          <cell r="A2125" t="str">
            <v xml:space="preserve">   2.</v>
          </cell>
          <cell r="C2125" t="str">
            <v>ALAT</v>
          </cell>
        </row>
        <row r="2126">
          <cell r="A2126" t="str">
            <v xml:space="preserve">   2.a.</v>
          </cell>
          <cell r="C2126" t="str">
            <v>COLD MILLING</v>
          </cell>
        </row>
        <row r="2127">
          <cell r="C2127" t="str">
            <v xml:space="preserve">Produksi teoritis per jam </v>
          </cell>
          <cell r="G2127" t="str">
            <v>q</v>
          </cell>
          <cell r="H2127">
            <v>300</v>
          </cell>
          <cell r="I2127" t="str">
            <v>m</v>
          </cell>
        </row>
        <row r="2128">
          <cell r="C2128" t="str">
            <v>Kapasitas lebar galian</v>
          </cell>
          <cell r="G2128" t="str">
            <v>b</v>
          </cell>
          <cell r="H2128">
            <v>1000</v>
          </cell>
          <cell r="I2128" t="str">
            <v>m</v>
          </cell>
        </row>
        <row r="2129">
          <cell r="C2129" t="str">
            <v>tebal galian</v>
          </cell>
          <cell r="G2129" t="str">
            <v>t</v>
          </cell>
          <cell r="H2129">
            <v>0.15</v>
          </cell>
          <cell r="I2129" t="str">
            <v>m</v>
          </cell>
        </row>
        <row r="2130">
          <cell r="C2130" t="str">
            <v>kecepatan</v>
          </cell>
          <cell r="G2130" t="str">
            <v>v</v>
          </cell>
          <cell r="H2130">
            <v>5</v>
          </cell>
          <cell r="I2130" t="str">
            <v>m/menit</v>
          </cell>
        </row>
        <row r="2131">
          <cell r="C2131" t="str">
            <v>Faktor effesiensi kerja</v>
          </cell>
          <cell r="G2131" t="str">
            <v>Fa</v>
          </cell>
          <cell r="H2131">
            <v>0.6</v>
          </cell>
          <cell r="J2131" t="str">
            <v>grafik cold</v>
          </cell>
          <cell r="Q2131" t="str">
            <v xml:space="preserve">JUMLAH HARGA BAHAN   </v>
          </cell>
          <cell r="U2131">
            <v>0</v>
          </cell>
        </row>
        <row r="2132">
          <cell r="J2132" t="str">
            <v>miling</v>
          </cell>
        </row>
        <row r="2133">
          <cell r="C2133" t="str">
            <v>Kapasitas prod/jam =</v>
          </cell>
          <cell r="E2133" t="str">
            <v>Fa x q x t x Fk</v>
          </cell>
          <cell r="G2133" t="str">
            <v>Q1</v>
          </cell>
          <cell r="H2133">
            <v>33.479999999999997</v>
          </cell>
          <cell r="I2133" t="str">
            <v>M3</v>
          </cell>
          <cell r="L2133" t="str">
            <v>C.</v>
          </cell>
          <cell r="N2133" t="str">
            <v>PERALATAN</v>
          </cell>
        </row>
        <row r="2134">
          <cell r="L2134" t="str">
            <v>1.</v>
          </cell>
          <cell r="N2134" t="str">
            <v>Cold Milling</v>
          </cell>
          <cell r="P2134" t="str">
            <v>Jam</v>
          </cell>
          <cell r="Q2134">
            <v>2.9868578255675033E-2</v>
          </cell>
          <cell r="R2134">
            <v>1163221.6447452162</v>
          </cell>
          <cell r="U2134">
            <v>34743.776724767515</v>
          </cell>
        </row>
        <row r="2135">
          <cell r="C2135" t="str">
            <v>Koefisien Alat / m3</v>
          </cell>
          <cell r="D2135" t="str">
            <v xml:space="preserve"> =  1  :  Q1</v>
          </cell>
          <cell r="H2135">
            <v>2.9868578255675033E-2</v>
          </cell>
          <cell r="I2135" t="str">
            <v>Jam</v>
          </cell>
          <cell r="L2135">
            <v>2</v>
          </cell>
          <cell r="N2135" t="str">
            <v>Dump Truck</v>
          </cell>
          <cell r="O2135" t="str">
            <v>(E08)</v>
          </cell>
          <cell r="P2135" t="str">
            <v>Jam</v>
          </cell>
          <cell r="Q2135">
            <v>0.12969656403391344</v>
          </cell>
          <cell r="R2135">
            <v>153645.58193291764</v>
          </cell>
          <cell r="U2135">
            <v>19927.304055690547</v>
          </cell>
        </row>
        <row r="2138">
          <cell r="A2138" t="str">
            <v xml:space="preserve">   2.b.</v>
          </cell>
          <cell r="C2138" t="str">
            <v>DUMP TRUCK</v>
          </cell>
          <cell r="G2138" t="str">
            <v>(E08)</v>
          </cell>
        </row>
        <row r="2139">
          <cell r="C2139" t="str">
            <v>Kapasitas bak</v>
          </cell>
          <cell r="G2139" t="str">
            <v>V</v>
          </cell>
          <cell r="H2139">
            <v>4</v>
          </cell>
          <cell r="I2139" t="str">
            <v>M3</v>
          </cell>
        </row>
        <row r="2140">
          <cell r="C2140" t="str">
            <v>Faktor  efisiensi alat</v>
          </cell>
          <cell r="G2140" t="str">
            <v>Fa</v>
          </cell>
          <cell r="H2140">
            <v>0.83</v>
          </cell>
          <cell r="I2140" t="str">
            <v>-</v>
          </cell>
          <cell r="Q2140" t="str">
            <v xml:space="preserve">JUMLAH HARGA PERALATAN   </v>
          </cell>
          <cell r="U2140">
            <v>54671.080780458062</v>
          </cell>
        </row>
        <row r="2141">
          <cell r="C2141" t="str">
            <v>Kecepatan rata-rata bermuatan</v>
          </cell>
          <cell r="G2141" t="str">
            <v>v1</v>
          </cell>
          <cell r="H2141">
            <v>45</v>
          </cell>
          <cell r="I2141" t="str">
            <v>KM/Jam</v>
          </cell>
        </row>
        <row r="2142">
          <cell r="C2142" t="str">
            <v>Kecepatan rata-rata kosong</v>
          </cell>
          <cell r="G2142" t="str">
            <v>v2</v>
          </cell>
          <cell r="H2142">
            <v>60</v>
          </cell>
          <cell r="I2142" t="str">
            <v>KM/Jam</v>
          </cell>
          <cell r="L2142" t="str">
            <v>D.</v>
          </cell>
          <cell r="N2142" t="str">
            <v>JUMLAH HARGA TENAGA, BAHAN DAN PERALATAN  ( A + B + C )</v>
          </cell>
          <cell r="U2142">
            <v>54937.764472214338</v>
          </cell>
        </row>
        <row r="2143">
          <cell r="C2143" t="str">
            <v>Waktu  siklus</v>
          </cell>
          <cell r="G2143" t="str">
            <v>Ts1</v>
          </cell>
          <cell r="I2143" t="str">
            <v>menit</v>
          </cell>
          <cell r="L2143" t="str">
            <v>E.</v>
          </cell>
          <cell r="N2143" t="str">
            <v>OVERHEAD &amp; PROFIT</v>
          </cell>
          <cell r="P2143">
            <v>10</v>
          </cell>
          <cell r="Q2143" t="str">
            <v>%  x  D</v>
          </cell>
          <cell r="U2143">
            <v>5493.776447221434</v>
          </cell>
        </row>
        <row r="2144">
          <cell r="C2144" t="str">
            <v>- Waktu tempuh isi</v>
          </cell>
          <cell r="E2144" t="str">
            <v>=   (L  :  v1)  x  60</v>
          </cell>
          <cell r="G2144" t="str">
            <v>T1</v>
          </cell>
          <cell r="H2144">
            <v>6.6666666666666661</v>
          </cell>
          <cell r="I2144" t="str">
            <v>menit</v>
          </cell>
          <cell r="L2144" t="str">
            <v>F.</v>
          </cell>
          <cell r="N2144" t="str">
            <v>HARGA SATUAN PEKERJAAN  ( D + E )</v>
          </cell>
          <cell r="U2144">
            <v>60431.540919435771</v>
          </cell>
        </row>
        <row r="2145">
          <cell r="C2145" t="str">
            <v>- Waktu tempuh kosong</v>
          </cell>
          <cell r="E2145" t="str">
            <v>=   (L  :  v2)  x  60</v>
          </cell>
          <cell r="G2145" t="str">
            <v>T2</v>
          </cell>
          <cell r="H2145">
            <v>5</v>
          </cell>
          <cell r="I2145" t="str">
            <v>menit</v>
          </cell>
          <cell r="L2145" t="str">
            <v>Note: 1</v>
          </cell>
          <cell r="N2145" t="str">
            <v>SATUAN dapat berdasarkan atas jam operasi untuk Tenaga Kerja dan Peralatan, volume dan/atau ukuran</v>
          </cell>
        </row>
        <row r="2146">
          <cell r="C2146" t="str">
            <v>- Muat</v>
          </cell>
          <cell r="E2146" t="str">
            <v>=   (V  :  Q1) x 60</v>
          </cell>
          <cell r="G2146" t="str">
            <v>T3</v>
          </cell>
          <cell r="H2146">
            <v>7.1684587813620082</v>
          </cell>
          <cell r="I2146" t="str">
            <v>menit</v>
          </cell>
          <cell r="N2146" t="str">
            <v>berat untuk bahan-bahan.</v>
          </cell>
        </row>
        <row r="2147">
          <cell r="C2147" t="str">
            <v>- Lain-lain</v>
          </cell>
          <cell r="G2147" t="str">
            <v>T4</v>
          </cell>
          <cell r="H2147">
            <v>2</v>
          </cell>
          <cell r="I2147" t="str">
            <v>menit</v>
          </cell>
          <cell r="L2147">
            <v>2</v>
          </cell>
          <cell r="N2147" t="str">
            <v>Kuantitas satuan adalah kuantitas setiap komponen untuk menyelesaikan satu satuan pekerjaan dari nomor</v>
          </cell>
        </row>
        <row r="2148">
          <cell r="G2148" t="str">
            <v>Ts1</v>
          </cell>
          <cell r="H2148">
            <v>20.835125448028673</v>
          </cell>
          <cell r="I2148" t="str">
            <v>menit</v>
          </cell>
          <cell r="N2148" t="str">
            <v>mata pembayaran.</v>
          </cell>
        </row>
        <row r="2149">
          <cell r="L2149">
            <v>3</v>
          </cell>
          <cell r="N2149" t="str">
            <v>Biaya satuan untuk peralatan sudah termasuk bahan bakar, bahan habis dipakai dan operator.</v>
          </cell>
        </row>
        <row r="2150">
          <cell r="L2150">
            <v>4</v>
          </cell>
          <cell r="N2150" t="str">
            <v>Biaya satuan sudah termasuk pengeluaran untuk seluruh pajak yang berkaitan (tetapi tidak termasuk PPN</v>
          </cell>
        </row>
        <row r="2151">
          <cell r="C2151" t="str">
            <v>Kapasitas Produksi / Jam   =</v>
          </cell>
          <cell r="E2151" t="str">
            <v>V x Fa x 60</v>
          </cell>
          <cell r="G2151" t="str">
            <v>Q2</v>
          </cell>
          <cell r="H2151">
            <v>7.7103044899363491</v>
          </cell>
          <cell r="I2151" t="str">
            <v xml:space="preserve">M3 / Jam </v>
          </cell>
          <cell r="N2151" t="str">
            <v>yang dibayar dari kontrak) dan biaya-biaya lainnya.</v>
          </cell>
        </row>
        <row r="2152">
          <cell r="E2152" t="str">
            <v xml:space="preserve">    Fk x Ts1</v>
          </cell>
        </row>
        <row r="2155">
          <cell r="C2155" t="str">
            <v>Koefisien Alat / m3</v>
          </cell>
          <cell r="D2155" t="str">
            <v xml:space="preserve"> =  1  :  Q2</v>
          </cell>
          <cell r="G2155" t="str">
            <v>(E08)</v>
          </cell>
          <cell r="H2155">
            <v>0.12969656403391344</v>
          </cell>
          <cell r="I2155" t="str">
            <v>Jam</v>
          </cell>
        </row>
        <row r="2160">
          <cell r="J2160" t="str">
            <v>Berlanjut ke halaman berikut</v>
          </cell>
        </row>
        <row r="2161">
          <cell r="A2161" t="str">
            <v>ITEM PEMBAYARAN NO.</v>
          </cell>
          <cell r="D2161" t="str">
            <v>:  3.1.(7)</v>
          </cell>
          <cell r="J2161" t="str">
            <v>Analisa EI-312</v>
          </cell>
        </row>
        <row r="2162">
          <cell r="A2162" t="str">
            <v>JENIS PEKERJAAN</v>
          </cell>
          <cell r="D2162" t="str">
            <v>:  Pembongk Perk Beraspal dg Cold Milling Machine</v>
          </cell>
        </row>
        <row r="2163">
          <cell r="A2163" t="str">
            <v>SATUAN PEMBAYARAN</v>
          </cell>
          <cell r="D2163" t="str">
            <v>:  M3</v>
          </cell>
          <cell r="H2163" t="str">
            <v xml:space="preserve">         URAIAN ANALISA HARGA SATUAN</v>
          </cell>
        </row>
        <row r="2164">
          <cell r="J2164" t="str">
            <v>Lanjutan</v>
          </cell>
        </row>
        <row r="2166">
          <cell r="A2166" t="str">
            <v>No.</v>
          </cell>
          <cell r="C2166" t="str">
            <v>U R A I A N</v>
          </cell>
          <cell r="G2166" t="str">
            <v>KODE</v>
          </cell>
          <cell r="H2166" t="str">
            <v>KOEF.</v>
          </cell>
          <cell r="I2166" t="str">
            <v>SATUAN</v>
          </cell>
          <cell r="J2166" t="str">
            <v>KETERANGAN</v>
          </cell>
        </row>
        <row r="2169">
          <cell r="A2169" t="str">
            <v xml:space="preserve"> 2.c</v>
          </cell>
          <cell r="C2169" t="str">
            <v>ALAT  BANTU</v>
          </cell>
        </row>
        <row r="2170">
          <cell r="C2170" t="str">
            <v>Diperlukan alat-alat bantu kecil</v>
          </cell>
          <cell r="J2170" t="str">
            <v>Lump Sump</v>
          </cell>
        </row>
        <row r="2171">
          <cell r="C2171" t="str">
            <v>- Pahat / Tatah</v>
          </cell>
          <cell r="D2171" t="str">
            <v>=  2  buah</v>
          </cell>
        </row>
        <row r="2172">
          <cell r="C2172" t="str">
            <v>- Palu Besar</v>
          </cell>
          <cell r="D2172" t="str">
            <v>=  2  buah</v>
          </cell>
        </row>
        <row r="2174">
          <cell r="A2174" t="str">
            <v xml:space="preserve">   3.</v>
          </cell>
          <cell r="C2174" t="str">
            <v>TENAGA</v>
          </cell>
        </row>
        <row r="2175">
          <cell r="C2175" t="str">
            <v>Produksi menentukan : COLD MILLING</v>
          </cell>
          <cell r="G2175" t="str">
            <v>Q1</v>
          </cell>
          <cell r="H2175">
            <v>33.479999999999997</v>
          </cell>
          <cell r="I2175" t="str">
            <v>M3/Jam</v>
          </cell>
        </row>
        <row r="2176">
          <cell r="C2176" t="str">
            <v>Produksi Galian / hari  =  Tk x Q1</v>
          </cell>
          <cell r="G2176" t="str">
            <v>Qt</v>
          </cell>
          <cell r="H2176">
            <v>234.35999999999999</v>
          </cell>
          <cell r="I2176" t="str">
            <v>M2</v>
          </cell>
        </row>
        <row r="2177">
          <cell r="C2177" t="str">
            <v>Kebutuhan tenaga :</v>
          </cell>
        </row>
        <row r="2178">
          <cell r="D2178" t="str">
            <v>- Pekerja</v>
          </cell>
          <cell r="G2178" t="str">
            <v>P</v>
          </cell>
          <cell r="H2178">
            <v>2</v>
          </cell>
          <cell r="I2178" t="str">
            <v>orang</v>
          </cell>
        </row>
        <row r="2179">
          <cell r="D2179" t="str">
            <v>- Mandor</v>
          </cell>
          <cell r="G2179" t="str">
            <v>M</v>
          </cell>
          <cell r="H2179">
            <v>1</v>
          </cell>
          <cell r="I2179" t="str">
            <v>orang</v>
          </cell>
        </row>
        <row r="2181">
          <cell r="C2181" t="str">
            <v>Koefisien tenaga / M3   :</v>
          </cell>
        </row>
        <row r="2182">
          <cell r="D2182" t="str">
            <v>- Pekerja</v>
          </cell>
          <cell r="E2182" t="str">
            <v>= (Tk x P) : Qt</v>
          </cell>
          <cell r="G2182" t="str">
            <v>(L01)</v>
          </cell>
          <cell r="H2182">
            <v>5.9737156511350066E-2</v>
          </cell>
          <cell r="I2182" t="str">
            <v>Jam</v>
          </cell>
        </row>
        <row r="2183">
          <cell r="D2183" t="str">
            <v>- Mandor</v>
          </cell>
          <cell r="E2183" t="str">
            <v>= (Tk x M) : Qt</v>
          </cell>
          <cell r="G2183" t="str">
            <v>(L03)</v>
          </cell>
          <cell r="H2183">
            <v>2.9868578255675033E-2</v>
          </cell>
          <cell r="I2183" t="str">
            <v>Jam</v>
          </cell>
        </row>
        <row r="2185">
          <cell r="A2185" t="str">
            <v>4.</v>
          </cell>
          <cell r="C2185" t="str">
            <v>HARGA DASAR SATUAN UPAH, BAHAN DAN ALAT</v>
          </cell>
        </row>
        <row r="2186">
          <cell r="C2186" t="str">
            <v>Lihat lampiran.</v>
          </cell>
        </row>
        <row r="2188">
          <cell r="A2188" t="str">
            <v>5.</v>
          </cell>
          <cell r="C2188" t="str">
            <v>ANALISA HARGA SATUAN PEKERJAAN</v>
          </cell>
        </row>
        <row r="2189">
          <cell r="C2189" t="str">
            <v>Lihat perhitungan dalam FORMULIR STANDAR UNTUK</v>
          </cell>
        </row>
        <row r="2190">
          <cell r="C2190" t="str">
            <v>PEREKEMAN ANALISA MASING-MASING HARGA</v>
          </cell>
        </row>
        <row r="2191">
          <cell r="C2191" t="str">
            <v>SATUAN.</v>
          </cell>
        </row>
        <row r="2192">
          <cell r="C2192" t="str">
            <v>Didapat Harga Satuan Pekerjaan :</v>
          </cell>
        </row>
        <row r="2194">
          <cell r="C2194" t="str">
            <v xml:space="preserve">Rp.  </v>
          </cell>
          <cell r="D2194">
            <v>60431.540919435771</v>
          </cell>
          <cell r="E2194" t="str">
            <v xml:space="preserve"> / M2</v>
          </cell>
        </row>
        <row r="2197">
          <cell r="A2197" t="str">
            <v>6.</v>
          </cell>
          <cell r="C2197" t="str">
            <v>WAKTU PELAKSANAAN YANG DIPERLUKAN</v>
          </cell>
        </row>
        <row r="2198">
          <cell r="C2198" t="str">
            <v>Masa Pelaksanaan :</v>
          </cell>
          <cell r="D2198" t="str">
            <v>. . . . . . . . . . . .</v>
          </cell>
          <cell r="E2198" t="str">
            <v>bulan</v>
          </cell>
        </row>
        <row r="2200">
          <cell r="A2200" t="str">
            <v>7.</v>
          </cell>
          <cell r="C2200" t="str">
            <v>VOLUME PEKERJAAN YANG DIPERLUKAN</v>
          </cell>
        </row>
        <row r="2201">
          <cell r="C2201" t="str">
            <v>Volume pekerjaan  :</v>
          </cell>
          <cell r="D2201">
            <v>0</v>
          </cell>
          <cell r="E2201" t="str">
            <v>M3</v>
          </cell>
        </row>
        <row r="2217">
          <cell r="A2217" t="str">
            <v>ITEM PEMBAYARAN NO.</v>
          </cell>
          <cell r="D2217" t="str">
            <v>:  3.1.(8)</v>
          </cell>
          <cell r="J2217" t="str">
            <v>=T2272</v>
          </cell>
        </row>
        <row r="2218">
          <cell r="A2218" t="str">
            <v>JENIS PEKERJAAN</v>
          </cell>
          <cell r="D2218" t="str">
            <v>:  Pembongk Perk Beraspal tanpa Cold Milling Machine</v>
          </cell>
        </row>
        <row r="2219">
          <cell r="A2219" t="str">
            <v>SATUAN PEMBAYARAN</v>
          </cell>
          <cell r="D2219" t="str">
            <v>:  M3</v>
          </cell>
          <cell r="H2219" t="str">
            <v xml:space="preserve">         URAIAN ANALISA HARGA SATUAN</v>
          </cell>
        </row>
        <row r="2222">
          <cell r="A2222" t="str">
            <v>No.</v>
          </cell>
          <cell r="C2222" t="str">
            <v>U R A I A N</v>
          </cell>
          <cell r="G2222" t="str">
            <v>KODE</v>
          </cell>
          <cell r="H2222" t="str">
            <v>KOEF.</v>
          </cell>
          <cell r="I2222" t="str">
            <v>SATUAN</v>
          </cell>
          <cell r="J2222" t="str">
            <v>KETERANGAN</v>
          </cell>
        </row>
        <row r="2225">
          <cell r="A2225" t="str">
            <v>I.</v>
          </cell>
          <cell r="C2225" t="str">
            <v>ASUMSI</v>
          </cell>
        </row>
        <row r="2226">
          <cell r="A2226">
            <v>1</v>
          </cell>
          <cell r="C2226" t="str">
            <v>Pekerjaan dilakukan secara mekanik/manual</v>
          </cell>
        </row>
        <row r="2227">
          <cell r="A2227">
            <v>2</v>
          </cell>
          <cell r="C2227" t="str">
            <v>Lokasi pekerjaan : sepanjang jalan</v>
          </cell>
        </row>
        <row r="2228">
          <cell r="A2228">
            <v>3</v>
          </cell>
          <cell r="C2228" t="str">
            <v>Kondisi Jalan   :  sedang / baik</v>
          </cell>
        </row>
        <row r="2229">
          <cell r="A2229">
            <v>4</v>
          </cell>
          <cell r="C2229" t="str">
            <v>Jam kerja efektif per-hari</v>
          </cell>
          <cell r="G2229" t="str">
            <v>Tk</v>
          </cell>
          <cell r="H2229">
            <v>7</v>
          </cell>
          <cell r="I2229" t="str">
            <v>Jam</v>
          </cell>
        </row>
        <row r="2230">
          <cell r="A2230">
            <v>5</v>
          </cell>
          <cell r="C2230" t="str">
            <v>Faktor pengembangan bahan</v>
          </cell>
          <cell r="G2230" t="str">
            <v>Fk</v>
          </cell>
          <cell r="H2230">
            <v>1.24</v>
          </cell>
          <cell r="I2230" t="str">
            <v>-</v>
          </cell>
        </row>
        <row r="2233">
          <cell r="A2233" t="str">
            <v>II.</v>
          </cell>
          <cell r="C2233" t="str">
            <v>URUTAN KERJA</v>
          </cell>
        </row>
        <row r="2234">
          <cell r="A2234">
            <v>1</v>
          </cell>
          <cell r="C2234" t="str">
            <v>Aspal yg dikeruk umumnya berada di badan jalan</v>
          </cell>
        </row>
        <row r="2235">
          <cell r="A2235">
            <v>2</v>
          </cell>
          <cell r="C2235" t="str">
            <v>Pengerukan dilakukan dengan Jack Hammer dan</v>
          </cell>
        </row>
        <row r="2236">
          <cell r="C2236" t="str">
            <v>dimuat ke dalam truck secara manual</v>
          </cell>
        </row>
        <row r="2237">
          <cell r="A2237">
            <v>3</v>
          </cell>
          <cell r="C2237" t="str">
            <v>Dump Truck membuang material hasil galian keluar</v>
          </cell>
        </row>
        <row r="2238">
          <cell r="C2238" t="str">
            <v>lokasi jalan sejauh :</v>
          </cell>
          <cell r="G2238" t="str">
            <v>L</v>
          </cell>
          <cell r="H2238">
            <v>5</v>
          </cell>
          <cell r="I2238" t="str">
            <v>Km</v>
          </cell>
        </row>
        <row r="2242">
          <cell r="A2242" t="str">
            <v>III.</v>
          </cell>
          <cell r="C2242" t="str">
            <v>PEMAKAIAN BAHAN, ALAT DAN TENAGA</v>
          </cell>
        </row>
        <row r="2244">
          <cell r="A2244" t="str">
            <v xml:space="preserve">   1.</v>
          </cell>
          <cell r="C2244" t="str">
            <v>BAHAN</v>
          </cell>
        </row>
        <row r="2245">
          <cell r="C2245" t="str">
            <v>Tidak ada bahan yang diperlukan</v>
          </cell>
        </row>
        <row r="2248">
          <cell r="A2248" t="str">
            <v xml:space="preserve">   2.</v>
          </cell>
          <cell r="C2248" t="str">
            <v>ALAT</v>
          </cell>
        </row>
        <row r="2249">
          <cell r="A2249" t="str">
            <v xml:space="preserve">   2.a.</v>
          </cell>
          <cell r="C2249" t="str">
            <v>JACK HAMMER, COMPRESSOR</v>
          </cell>
        </row>
        <row r="2250">
          <cell r="C2250" t="str">
            <v>Produksi per jam</v>
          </cell>
          <cell r="G2250" t="str">
            <v>Q1</v>
          </cell>
          <cell r="H2250">
            <v>1</v>
          </cell>
          <cell r="I2250" t="str">
            <v>M3 / Jam</v>
          </cell>
        </row>
        <row r="2252">
          <cell r="C2252" t="str">
            <v>Koefisien Alat / m3</v>
          </cell>
          <cell r="D2252" t="str">
            <v xml:space="preserve"> =  1  :  Q1</v>
          </cell>
          <cell r="H2252">
            <v>1</v>
          </cell>
          <cell r="I2252" t="str">
            <v>Jam</v>
          </cell>
        </row>
        <row r="2255">
          <cell r="A2255" t="str">
            <v xml:space="preserve">   2.b.</v>
          </cell>
          <cell r="C2255" t="str">
            <v>DUMP TRUCK</v>
          </cell>
          <cell r="G2255" t="str">
            <v>(E08)</v>
          </cell>
        </row>
        <row r="2256">
          <cell r="C2256" t="str">
            <v>Kapasitas bak</v>
          </cell>
          <cell r="G2256" t="str">
            <v>V</v>
          </cell>
          <cell r="H2256">
            <v>4</v>
          </cell>
          <cell r="I2256" t="str">
            <v>M3</v>
          </cell>
        </row>
        <row r="2257">
          <cell r="C2257" t="str">
            <v>Faktor  efisiensi alat</v>
          </cell>
          <cell r="G2257" t="str">
            <v>Fa</v>
          </cell>
          <cell r="H2257">
            <v>0.83</v>
          </cell>
          <cell r="I2257" t="str">
            <v>-</v>
          </cell>
        </row>
        <row r="2258">
          <cell r="C2258" t="str">
            <v>Kecepatan rata-rata bermuatan</v>
          </cell>
          <cell r="G2258" t="str">
            <v>v1</v>
          </cell>
          <cell r="H2258">
            <v>45</v>
          </cell>
          <cell r="I2258" t="str">
            <v>KM/Jam</v>
          </cell>
        </row>
        <row r="2259">
          <cell r="C2259" t="str">
            <v>Kecepatan rata-rata kosong</v>
          </cell>
          <cell r="G2259" t="str">
            <v>v2</v>
          </cell>
          <cell r="H2259">
            <v>60</v>
          </cell>
          <cell r="I2259" t="str">
            <v>KM/Jam</v>
          </cell>
        </row>
        <row r="2260">
          <cell r="C2260" t="str">
            <v>Waktu  siklus</v>
          </cell>
          <cell r="G2260" t="str">
            <v>Ts1</v>
          </cell>
          <cell r="I2260" t="str">
            <v>menit</v>
          </cell>
        </row>
        <row r="2261">
          <cell r="C2261" t="str">
            <v>- Waktu tempuh isi</v>
          </cell>
          <cell r="E2261" t="str">
            <v>=   (L  :  v1)  x  60</v>
          </cell>
          <cell r="G2261" t="str">
            <v>T1</v>
          </cell>
          <cell r="H2261">
            <v>6.6666666666666661</v>
          </cell>
          <cell r="I2261" t="str">
            <v>menit</v>
          </cell>
        </row>
        <row r="2262">
          <cell r="C2262" t="str">
            <v>- Waktu tempuh kosong</v>
          </cell>
          <cell r="E2262" t="str">
            <v>=   (L  :  v2)  x  60</v>
          </cell>
          <cell r="G2262" t="str">
            <v>T2</v>
          </cell>
          <cell r="H2262">
            <v>5</v>
          </cell>
          <cell r="I2262" t="str">
            <v>menit</v>
          </cell>
        </row>
        <row r="2263">
          <cell r="C2263" t="str">
            <v>- Muat</v>
          </cell>
          <cell r="E2263" t="str">
            <v>=   (V  :  Q1) x 60</v>
          </cell>
          <cell r="G2263" t="str">
            <v>T3</v>
          </cell>
          <cell r="H2263">
            <v>240</v>
          </cell>
          <cell r="I2263" t="str">
            <v>menit</v>
          </cell>
        </row>
        <row r="2264">
          <cell r="C2264" t="str">
            <v>- Lain-lain</v>
          </cell>
          <cell r="G2264" t="str">
            <v>T4</v>
          </cell>
          <cell r="H2264">
            <v>2</v>
          </cell>
          <cell r="I2264" t="str">
            <v>menit</v>
          </cell>
        </row>
        <row r="2265">
          <cell r="G2265" t="str">
            <v>Ts1</v>
          </cell>
          <cell r="H2265">
            <v>253.66666666666666</v>
          </cell>
          <cell r="I2265" t="str">
            <v>menit</v>
          </cell>
        </row>
        <row r="2268">
          <cell r="C2268" t="str">
            <v>Kapasitas Produksi / Jam   =</v>
          </cell>
          <cell r="E2268" t="str">
            <v>V x Fa x 60</v>
          </cell>
          <cell r="G2268" t="str">
            <v>Q2</v>
          </cell>
          <cell r="H2268">
            <v>0.63329235725488531</v>
          </cell>
          <cell r="I2268" t="str">
            <v xml:space="preserve">M3 / Jam </v>
          </cell>
        </row>
        <row r="2269">
          <cell r="E2269" t="str">
            <v xml:space="preserve">    Fk x Ts1</v>
          </cell>
        </row>
        <row r="2272">
          <cell r="C2272" t="str">
            <v>Koefisien Alat / m3</v>
          </cell>
          <cell r="D2272" t="str">
            <v xml:space="preserve"> =  1  :  Q2</v>
          </cell>
          <cell r="G2272" t="str">
            <v>(E08)</v>
          </cell>
          <cell r="H2272">
            <v>1.5790495314591702</v>
          </cell>
          <cell r="I2272" t="str">
            <v>Jam</v>
          </cell>
        </row>
        <row r="2274">
          <cell r="C2274" t="str">
            <v/>
          </cell>
        </row>
        <row r="2275">
          <cell r="C2275" t="str">
            <v/>
          </cell>
        </row>
        <row r="2277">
          <cell r="J2277" t="str">
            <v>Berlanjut ke halaman berikut</v>
          </cell>
        </row>
        <row r="2278">
          <cell r="A2278" t="str">
            <v>ITEM PEMBAYARAN NO.</v>
          </cell>
          <cell r="D2278" t="str">
            <v>:  3.1.(8)</v>
          </cell>
          <cell r="J2278" t="str">
            <v>=T2272</v>
          </cell>
        </row>
        <row r="2279">
          <cell r="A2279" t="str">
            <v>JENIS PEKERJAAN</v>
          </cell>
          <cell r="D2279" t="str">
            <v>:  Pembongk Perk Beraspal tanpa Cold Milling Machine</v>
          </cell>
        </row>
        <row r="2280">
          <cell r="A2280" t="str">
            <v>SATUAN PEMBAYARAN</v>
          </cell>
          <cell r="D2280" t="str">
            <v>:  M3</v>
          </cell>
          <cell r="H2280" t="str">
            <v xml:space="preserve">         URAIAN ANALISA HARGA SATUAN</v>
          </cell>
        </row>
        <row r="2281">
          <cell r="J2281" t="str">
            <v>Lanjutan</v>
          </cell>
        </row>
        <row r="2283">
          <cell r="A2283" t="str">
            <v>No.</v>
          </cell>
          <cell r="C2283" t="str">
            <v>U R A I A N</v>
          </cell>
          <cell r="G2283" t="str">
            <v>KODE</v>
          </cell>
          <cell r="H2283" t="str">
            <v>KOEF.</v>
          </cell>
          <cell r="I2283" t="str">
            <v>SATUAN</v>
          </cell>
          <cell r="J2283" t="str">
            <v>KETERANGAN</v>
          </cell>
        </row>
        <row r="2286">
          <cell r="A2286" t="str">
            <v xml:space="preserve"> 2.c</v>
          </cell>
          <cell r="C2286" t="str">
            <v>ALAT  BANTU</v>
          </cell>
        </row>
        <row r="2287">
          <cell r="C2287" t="str">
            <v>Diperlukan alat-alat bantu kecil</v>
          </cell>
          <cell r="J2287" t="str">
            <v>Lump Sump</v>
          </cell>
        </row>
        <row r="2288">
          <cell r="C2288" t="str">
            <v>- Sekop</v>
          </cell>
          <cell r="D2288" t="str">
            <v>= 2 buah</v>
          </cell>
        </row>
        <row r="2289">
          <cell r="C2289" t="str">
            <v>- Kereta Sorong</v>
          </cell>
          <cell r="D2289" t="str">
            <v>= 2 buah</v>
          </cell>
        </row>
        <row r="2291">
          <cell r="A2291" t="str">
            <v xml:space="preserve">   3.</v>
          </cell>
          <cell r="C2291" t="str">
            <v>TENAGA</v>
          </cell>
        </row>
        <row r="2292">
          <cell r="C2292" t="str">
            <v>Produksi menentukan : Jack Hammer</v>
          </cell>
          <cell r="G2292" t="str">
            <v>Q1</v>
          </cell>
          <cell r="H2292">
            <v>1</v>
          </cell>
          <cell r="I2292" t="str">
            <v>M3/Jam</v>
          </cell>
        </row>
        <row r="2293">
          <cell r="C2293" t="str">
            <v>Produksi Galian / hari  =  Tk x Q1</v>
          </cell>
          <cell r="G2293" t="str">
            <v>Qt</v>
          </cell>
          <cell r="H2293">
            <v>7</v>
          </cell>
          <cell r="I2293" t="str">
            <v>M3</v>
          </cell>
        </row>
        <row r="2294">
          <cell r="C2294" t="str">
            <v>Kebutuhan tenaga :</v>
          </cell>
        </row>
        <row r="2295">
          <cell r="D2295" t="str">
            <v>- Pekerja</v>
          </cell>
          <cell r="G2295" t="str">
            <v>P</v>
          </cell>
          <cell r="H2295">
            <v>2</v>
          </cell>
          <cell r="I2295" t="str">
            <v>orang</v>
          </cell>
        </row>
        <row r="2296">
          <cell r="D2296" t="str">
            <v>- Mandor</v>
          </cell>
          <cell r="G2296" t="str">
            <v>M</v>
          </cell>
          <cell r="H2296">
            <v>1</v>
          </cell>
          <cell r="I2296" t="str">
            <v>orang</v>
          </cell>
        </row>
        <row r="2298">
          <cell r="C2298" t="str">
            <v>Koefisien tenaga / M3   :</v>
          </cell>
        </row>
        <row r="2299">
          <cell r="D2299" t="str">
            <v>- Pekerja</v>
          </cell>
          <cell r="E2299" t="str">
            <v>= (Tk x P) : Qt</v>
          </cell>
          <cell r="G2299" t="str">
            <v>(L01)</v>
          </cell>
          <cell r="H2299">
            <v>2</v>
          </cell>
          <cell r="I2299" t="str">
            <v>Jam</v>
          </cell>
        </row>
        <row r="2300">
          <cell r="D2300" t="str">
            <v>- Mandor</v>
          </cell>
          <cell r="E2300" t="str">
            <v>= (Tk x M) : Qt</v>
          </cell>
          <cell r="G2300" t="str">
            <v>(L03)</v>
          </cell>
          <cell r="H2300">
            <v>1</v>
          </cell>
          <cell r="I2300" t="str">
            <v>Jam</v>
          </cell>
        </row>
        <row r="2302">
          <cell r="A2302" t="str">
            <v>4.</v>
          </cell>
          <cell r="C2302" t="str">
            <v>HARGA DASAR SATUAN UPAH, BAHAN DAN ALAT</v>
          </cell>
        </row>
        <row r="2303">
          <cell r="C2303" t="str">
            <v>Lihat lampiran.</v>
          </cell>
        </row>
        <row r="2305">
          <cell r="A2305" t="str">
            <v>5.</v>
          </cell>
          <cell r="C2305" t="str">
            <v>ANALISA HARGA SATUAN PEKERJAAN</v>
          </cell>
        </row>
        <row r="2306">
          <cell r="C2306" t="str">
            <v>Lihat perhitungan dalam FORMULIR STANDAR UNTUK</v>
          </cell>
        </row>
        <row r="2307">
          <cell r="C2307" t="str">
            <v>PEREKEMAN ANALISA MASING-MASING HARGA</v>
          </cell>
        </row>
        <row r="2308">
          <cell r="C2308" t="str">
            <v>SATUAN.</v>
          </cell>
        </row>
        <row r="2309">
          <cell r="C2309" t="str">
            <v>Didapat Harga Satuan Pekerjaan :</v>
          </cell>
        </row>
        <row r="2311">
          <cell r="C2311" t="str">
            <v xml:space="preserve">Rp.  </v>
          </cell>
          <cell r="D2311">
            <v>1633771.8260014895</v>
          </cell>
          <cell r="E2311" t="str">
            <v xml:space="preserve"> / M2</v>
          </cell>
        </row>
        <row r="2314">
          <cell r="A2314" t="str">
            <v>6.</v>
          </cell>
          <cell r="C2314" t="str">
            <v>WAKTU PELAKSANAAN YANG DIPERLUKAN</v>
          </cell>
        </row>
        <row r="2315">
          <cell r="C2315" t="str">
            <v>Masa Pelaksanaan :</v>
          </cell>
          <cell r="D2315" t="str">
            <v>. . . . . . . . . . . .</v>
          </cell>
          <cell r="E2315" t="str">
            <v>bulan</v>
          </cell>
        </row>
        <row r="2317">
          <cell r="A2317" t="str">
            <v>7.</v>
          </cell>
          <cell r="C2317" t="str">
            <v>VOLUME PEKERJAAN YANG DIPERLUKAN</v>
          </cell>
        </row>
        <row r="2318">
          <cell r="C2318" t="str">
            <v>Volume pekerjaan  :</v>
          </cell>
          <cell r="D2318">
            <v>0</v>
          </cell>
          <cell r="E2318" t="str">
            <v>M3</v>
          </cell>
        </row>
        <row r="2335">
          <cell r="A2335" t="str">
            <v>ITEM PEMBAYARAN NO.</v>
          </cell>
          <cell r="D2335" t="str">
            <v xml:space="preserve">:  3.4 </v>
          </cell>
          <cell r="J2335" t="str">
            <v>Analisa EI-312</v>
          </cell>
          <cell r="T2335" t="str">
            <v>Analisa EI-312</v>
          </cell>
        </row>
        <row r="2336">
          <cell r="A2336" t="str">
            <v>JENIS PEKERJAAN</v>
          </cell>
          <cell r="D2336" t="str">
            <v>:  Pengupasan Permukaan Aspal Lama dan Pencampuran Kembali</v>
          </cell>
        </row>
        <row r="2337">
          <cell r="A2337" t="str">
            <v>SATUAN PEMBAYARAN</v>
          </cell>
          <cell r="D2337" t="str">
            <v>:  M2</v>
          </cell>
          <cell r="H2337" t="str">
            <v xml:space="preserve">         URAIAN ANALISA HARGA SATUAN</v>
          </cell>
          <cell r="L2337" t="str">
            <v>FORMULIR STANDAR UNTUK</v>
          </cell>
        </row>
        <row r="2338">
          <cell r="L2338" t="str">
            <v>PEREKAMAN ANALISA MASING-MASING HARGA SATUAN</v>
          </cell>
        </row>
        <row r="2339">
          <cell r="L2339" t="str">
            <v/>
          </cell>
        </row>
        <row r="2340">
          <cell r="A2340" t="str">
            <v>No.</v>
          </cell>
          <cell r="C2340" t="str">
            <v>U R A I A N</v>
          </cell>
          <cell r="G2340" t="str">
            <v>KODE</v>
          </cell>
          <cell r="H2340" t="str">
            <v>KOEF.</v>
          </cell>
          <cell r="I2340" t="str">
            <v>SATUAN</v>
          </cell>
          <cell r="J2340" t="str">
            <v>KETERANGAN</v>
          </cell>
        </row>
        <row r="2342">
          <cell r="L2342" t="str">
            <v>PROYEK</v>
          </cell>
          <cell r="O2342" t="str">
            <v>:</v>
          </cell>
        </row>
        <row r="2343">
          <cell r="A2343" t="str">
            <v>I.</v>
          </cell>
          <cell r="C2343" t="str">
            <v>ASUMSI</v>
          </cell>
          <cell r="L2343" t="str">
            <v>No. PAKET KONTRAK</v>
          </cell>
          <cell r="O2343" t="str">
            <v>:</v>
          </cell>
        </row>
        <row r="2344">
          <cell r="A2344">
            <v>1</v>
          </cell>
          <cell r="C2344" t="str">
            <v>Pekerjaan dilakukan secara mekananik</v>
          </cell>
          <cell r="L2344" t="str">
            <v>NAMA PAKET</v>
          </cell>
          <cell r="O2344" t="str">
            <v>:</v>
          </cell>
        </row>
        <row r="2345">
          <cell r="A2345">
            <v>2</v>
          </cell>
          <cell r="C2345" t="str">
            <v>Lokasi pekerjaan : sepanjang jalan</v>
          </cell>
          <cell r="L2345" t="str">
            <v>PROP / KAB / KODYA</v>
          </cell>
          <cell r="O2345" t="str">
            <v>:</v>
          </cell>
        </row>
        <row r="2346">
          <cell r="A2346">
            <v>3</v>
          </cell>
          <cell r="C2346" t="str">
            <v>Kondisi Jalan   :  sedang / baik</v>
          </cell>
          <cell r="L2346" t="str">
            <v>ITEM PEMBAYARAN NO.</v>
          </cell>
          <cell r="O2346" t="str">
            <v xml:space="preserve">:  3.4 </v>
          </cell>
          <cell r="R2346" t="str">
            <v>PERKIRAAN VOL. PEK.</v>
          </cell>
          <cell r="T2346" t="str">
            <v>:</v>
          </cell>
          <cell r="U2346">
            <v>0</v>
          </cell>
        </row>
        <row r="2347">
          <cell r="A2347">
            <v>4</v>
          </cell>
          <cell r="C2347" t="str">
            <v>Jam kerja efektif per-hari</v>
          </cell>
          <cell r="G2347" t="str">
            <v>Tk</v>
          </cell>
          <cell r="H2347">
            <v>7</v>
          </cell>
          <cell r="I2347" t="str">
            <v>Jam</v>
          </cell>
          <cell r="L2347" t="str">
            <v>JENIS PEKERJAAN</v>
          </cell>
          <cell r="O2347" t="str">
            <v>:  Pengupasan Permukaan Aspal Lama dan Pencampuran Kembali</v>
          </cell>
          <cell r="R2347" t="str">
            <v>TOTAL HARGA (Rp.)</v>
          </cell>
          <cell r="T2347" t="str">
            <v>:</v>
          </cell>
          <cell r="U2347">
            <v>0</v>
          </cell>
        </row>
        <row r="2348">
          <cell r="A2348">
            <v>5</v>
          </cell>
          <cell r="C2348" t="str">
            <v>Faktor pengembangan bahan</v>
          </cell>
          <cell r="G2348" t="str">
            <v>Fk</v>
          </cell>
          <cell r="H2348">
            <v>1.24</v>
          </cell>
          <cell r="I2348" t="str">
            <v>-</v>
          </cell>
          <cell r="L2348" t="str">
            <v>SATUAN PEMBAYARAN</v>
          </cell>
          <cell r="O2348" t="str">
            <v>:  M2</v>
          </cell>
          <cell r="R2348" t="str">
            <v>% THD. BIAYA PROYEK</v>
          </cell>
          <cell r="T2348" t="str">
            <v>:</v>
          </cell>
          <cell r="U2348" t="e">
            <v>#DIV/0!</v>
          </cell>
        </row>
        <row r="2349">
          <cell r="A2349">
            <v>6</v>
          </cell>
          <cell r="C2349" t="str">
            <v>Tebal penggaruan 15 cm</v>
          </cell>
        </row>
        <row r="2351">
          <cell r="A2351" t="str">
            <v>II.</v>
          </cell>
          <cell r="C2351" t="str">
            <v>URUTAN KERJA</v>
          </cell>
          <cell r="Q2351" t="str">
            <v>PERKIRAAN</v>
          </cell>
          <cell r="R2351" t="str">
            <v>HARGA</v>
          </cell>
          <cell r="S2351" t="str">
            <v>JUMLAH</v>
          </cell>
        </row>
        <row r="2352">
          <cell r="A2352">
            <v>1</v>
          </cell>
          <cell r="C2352" t="str">
            <v>Penggaruan perkerasan dengan alat cold recycler</v>
          </cell>
          <cell r="L2352" t="str">
            <v>NO.</v>
          </cell>
          <cell r="N2352" t="str">
            <v>KOMPONEN</v>
          </cell>
          <cell r="P2352" t="str">
            <v>SATUAN</v>
          </cell>
          <cell r="Q2352" t="str">
            <v>KUANTITAS</v>
          </cell>
          <cell r="R2352" t="str">
            <v>SATUAN</v>
          </cell>
          <cell r="S2352" t="str">
            <v>HARGA</v>
          </cell>
        </row>
        <row r="2353">
          <cell r="A2353">
            <v>2</v>
          </cell>
          <cell r="C2353" t="str">
            <v xml:space="preserve">Pencampuran kembali dengan bahan pengikat di dalam </v>
          </cell>
          <cell r="R2353" t="str">
            <v>(Rp.)</v>
          </cell>
          <cell r="S2353" t="str">
            <v>(Rp.)</v>
          </cell>
        </row>
        <row r="2354">
          <cell r="C2354" t="str">
            <v>cold recycler</v>
          </cell>
        </row>
        <row r="2355">
          <cell r="A2355">
            <v>3</v>
          </cell>
          <cell r="C2355" t="str">
            <v>Penghamparan langsung dari alat cold recycler</v>
          </cell>
        </row>
        <row r="2356">
          <cell r="A2356">
            <v>4</v>
          </cell>
          <cell r="C2356" t="str">
            <v>Pemadatan dengan alat pemadat tandem roller</v>
          </cell>
          <cell r="G2356" t="str">
            <v/>
          </cell>
          <cell r="H2356" t="str">
            <v/>
          </cell>
          <cell r="I2356" t="str">
            <v/>
          </cell>
          <cell r="L2356" t="str">
            <v>A.</v>
          </cell>
          <cell r="N2356" t="str">
            <v>TENAGA</v>
          </cell>
        </row>
        <row r="2358">
          <cell r="L2358" t="str">
            <v>1.</v>
          </cell>
          <cell r="N2358" t="str">
            <v>Pekerja</v>
          </cell>
          <cell r="O2358" t="str">
            <v>(L01)</v>
          </cell>
          <cell r="P2358" t="str">
            <v>Jam</v>
          </cell>
          <cell r="Q2358">
            <v>2</v>
          </cell>
          <cell r="R2358">
            <v>2857.14</v>
          </cell>
          <cell r="U2358">
            <v>5714.28</v>
          </cell>
        </row>
        <row r="2359">
          <cell r="L2359" t="str">
            <v>2.</v>
          </cell>
          <cell r="N2359" t="str">
            <v>Mandor</v>
          </cell>
          <cell r="O2359" t="str">
            <v>(L03)</v>
          </cell>
          <cell r="P2359" t="str">
            <v>Jam</v>
          </cell>
          <cell r="Q2359">
            <v>0.5</v>
          </cell>
          <cell r="R2359">
            <v>3214.29</v>
          </cell>
          <cell r="U2359">
            <v>1607.145</v>
          </cell>
        </row>
        <row r="2360">
          <cell r="A2360" t="str">
            <v>III.</v>
          </cell>
          <cell r="C2360" t="str">
            <v>PEMAKAIAN BAHAN, ALAT DAN TENAGA</v>
          </cell>
        </row>
        <row r="2362">
          <cell r="A2362" t="str">
            <v xml:space="preserve">   1.</v>
          </cell>
          <cell r="C2362" t="str">
            <v>BAHAN</v>
          </cell>
          <cell r="Q2362" t="str">
            <v xml:space="preserve">JUMLAH HARGA TENAGA   </v>
          </cell>
          <cell r="U2362">
            <v>7321.4249999999993</v>
          </cell>
        </row>
        <row r="2363">
          <cell r="C2363" t="str">
            <v xml:space="preserve">Bahan pengikat (semen, aspal dan air) </v>
          </cell>
        </row>
        <row r="2364">
          <cell r="C2364" t="str">
            <v>- semen</v>
          </cell>
          <cell r="D2364">
            <v>0.06</v>
          </cell>
          <cell r="L2364" t="str">
            <v>B.</v>
          </cell>
          <cell r="N2364" t="str">
            <v>BAHAN</v>
          </cell>
        </row>
        <row r="2365">
          <cell r="C2365" t="str">
            <v>- aspal</v>
          </cell>
          <cell r="D2365">
            <v>0.03</v>
          </cell>
        </row>
        <row r="2366">
          <cell r="C2366" t="str">
            <v>- air</v>
          </cell>
        </row>
        <row r="2368">
          <cell r="A2368" t="str">
            <v xml:space="preserve">   2.</v>
          </cell>
          <cell r="C2368" t="str">
            <v>ALAT</v>
          </cell>
        </row>
        <row r="2369">
          <cell r="A2369" t="str">
            <v xml:space="preserve">   2.a.</v>
          </cell>
          <cell r="C2369" t="str">
            <v>COLD RECYCLER</v>
          </cell>
          <cell r="J2369" t="str">
            <v xml:space="preserve"> (E05/26/10/15)</v>
          </cell>
        </row>
        <row r="2370">
          <cell r="C2370" t="str">
            <v>Produksi per jam</v>
          </cell>
          <cell r="G2370" t="str">
            <v>Q1</v>
          </cell>
          <cell r="H2370">
            <v>2</v>
          </cell>
          <cell r="I2370" t="str">
            <v>M3 / Jam</v>
          </cell>
        </row>
        <row r="2372">
          <cell r="C2372" t="str">
            <v>Koefisien Alat / m3</v>
          </cell>
          <cell r="D2372" t="str">
            <v xml:space="preserve"> =  1  :  Q1</v>
          </cell>
          <cell r="G2372" t="str">
            <v>(E05/26)</v>
          </cell>
          <cell r="H2372">
            <v>0.5</v>
          </cell>
          <cell r="I2372" t="str">
            <v>Jam</v>
          </cell>
        </row>
        <row r="2375">
          <cell r="A2375" t="str">
            <v xml:space="preserve">   2.b.</v>
          </cell>
          <cell r="C2375" t="str">
            <v>WATER TANKER</v>
          </cell>
          <cell r="G2375" t="str">
            <v>(E08)</v>
          </cell>
        </row>
        <row r="2378">
          <cell r="A2378" t="str">
            <v xml:space="preserve">   2.c.</v>
          </cell>
          <cell r="C2378" t="str">
            <v>ASPHALT TANKER</v>
          </cell>
        </row>
        <row r="2381">
          <cell r="A2381" t="str">
            <v xml:space="preserve">   2.d.</v>
          </cell>
          <cell r="C2381" t="str">
            <v>CEMENT TANKER</v>
          </cell>
        </row>
        <row r="2397">
          <cell r="J2397" t="str">
            <v>Berlanjut ke halaman berikut</v>
          </cell>
        </row>
        <row r="2398">
          <cell r="A2398" t="str">
            <v>ITEM PEMBAYARAN NO.</v>
          </cell>
          <cell r="D2398" t="str">
            <v xml:space="preserve">:  3.4 </v>
          </cell>
          <cell r="J2398" t="str">
            <v>Analisa EI-312</v>
          </cell>
        </row>
        <row r="2399">
          <cell r="A2399" t="str">
            <v>JENIS PEKERJAAN</v>
          </cell>
          <cell r="D2399" t="str">
            <v>:  Pengupasan Permukaan Aspal Lama dan Pencampuran Kembali</v>
          </cell>
        </row>
        <row r="2400">
          <cell r="A2400" t="str">
            <v>SATUAN PEMBAYARAN</v>
          </cell>
          <cell r="D2400" t="str">
            <v>:  M2</v>
          </cell>
          <cell r="H2400" t="str">
            <v xml:space="preserve">         URAIAN ANALISA HARGA SATUAN</v>
          </cell>
        </row>
        <row r="2401">
          <cell r="J2401" t="str">
            <v>Lanjutan</v>
          </cell>
        </row>
        <row r="2403">
          <cell r="A2403" t="str">
            <v>No.</v>
          </cell>
          <cell r="C2403" t="str">
            <v>U R A I A N</v>
          </cell>
          <cell r="G2403" t="str">
            <v>KODE</v>
          </cell>
          <cell r="H2403" t="str">
            <v>KOEF.</v>
          </cell>
          <cell r="I2403" t="str">
            <v>SATUAN</v>
          </cell>
          <cell r="J2403" t="str">
            <v>KETERANGAN</v>
          </cell>
        </row>
        <row r="2406">
          <cell r="A2406" t="str">
            <v xml:space="preserve">   3.</v>
          </cell>
          <cell r="C2406" t="str">
            <v>TENAGA</v>
          </cell>
        </row>
        <row r="2407">
          <cell r="C2407" t="str">
            <v>Produksi menentukan :COLD RECYCLER</v>
          </cell>
          <cell r="G2407" t="str">
            <v>Q1</v>
          </cell>
          <cell r="H2407">
            <v>2</v>
          </cell>
          <cell r="I2407" t="str">
            <v>M2/Jam</v>
          </cell>
        </row>
        <row r="2408">
          <cell r="C2408" t="str">
            <v>Produksi Galian / hari  =  Tk x Q1</v>
          </cell>
          <cell r="G2408" t="str">
            <v>Qt</v>
          </cell>
          <cell r="H2408">
            <v>14</v>
          </cell>
          <cell r="I2408" t="str">
            <v>M3</v>
          </cell>
        </row>
        <row r="2409">
          <cell r="C2409" t="str">
            <v>Kebutuhan tenaga :</v>
          </cell>
        </row>
        <row r="2410">
          <cell r="D2410" t="str">
            <v>- Pekerja</v>
          </cell>
          <cell r="G2410" t="str">
            <v>P</v>
          </cell>
          <cell r="H2410">
            <v>4</v>
          </cell>
          <cell r="I2410" t="str">
            <v>orang</v>
          </cell>
        </row>
        <row r="2411">
          <cell r="D2411" t="str">
            <v>- Mandor</v>
          </cell>
          <cell r="G2411" t="str">
            <v>M</v>
          </cell>
          <cell r="H2411">
            <v>1</v>
          </cell>
          <cell r="I2411" t="str">
            <v>orang</v>
          </cell>
        </row>
        <row r="2413">
          <cell r="C2413" t="str">
            <v>Koefisien tenaga / M3   :</v>
          </cell>
        </row>
        <row r="2414">
          <cell r="D2414" t="str">
            <v>- Pekerja</v>
          </cell>
          <cell r="E2414" t="str">
            <v>= (Tk x P) : Qt</v>
          </cell>
          <cell r="G2414" t="str">
            <v>(L01)</v>
          </cell>
          <cell r="H2414">
            <v>2</v>
          </cell>
          <cell r="I2414" t="str">
            <v>Jam</v>
          </cell>
        </row>
        <row r="2415">
          <cell r="D2415" t="str">
            <v>- Mandor</v>
          </cell>
          <cell r="E2415" t="str">
            <v>= (Tk x M) : Qt</v>
          </cell>
          <cell r="G2415" t="str">
            <v>(L03)</v>
          </cell>
          <cell r="H2415">
            <v>0.5</v>
          </cell>
          <cell r="I2415" t="str">
            <v>Jam</v>
          </cell>
        </row>
        <row r="2417">
          <cell r="A2417" t="str">
            <v>4.</v>
          </cell>
          <cell r="C2417" t="str">
            <v>HARGA DASAR SATUAN UPAH, BAHAN DAN ALAT</v>
          </cell>
        </row>
        <row r="2418">
          <cell r="C2418" t="str">
            <v>Lihat lampiran.</v>
          </cell>
        </row>
        <row r="2420">
          <cell r="A2420" t="str">
            <v>5.</v>
          </cell>
          <cell r="C2420" t="str">
            <v>ANALISA HARGA SATUAN PEKERJAAN</v>
          </cell>
        </row>
        <row r="2421">
          <cell r="C2421" t="str">
            <v>Lihat perhitungan dalam FORMULIR STANDAR UNTUK</v>
          </cell>
        </row>
        <row r="2422">
          <cell r="C2422" t="str">
            <v>PEREKEMAN ANALISA MASING-MASING HARGA</v>
          </cell>
        </row>
        <row r="2423">
          <cell r="C2423" t="str">
            <v>SATUAN.</v>
          </cell>
        </row>
        <row r="2424">
          <cell r="C2424" t="str">
            <v>Didapat Harga Satuan Pekerjaan :</v>
          </cell>
        </row>
        <row r="2426">
          <cell r="C2426" t="str">
            <v xml:space="preserve">Rp.  </v>
          </cell>
          <cell r="D2426">
            <v>8053.5674999999992</v>
          </cell>
          <cell r="E2426" t="str">
            <v xml:space="preserve"> / M3</v>
          </cell>
        </row>
        <row r="2429">
          <cell r="A2429" t="str">
            <v>6.</v>
          </cell>
          <cell r="C2429" t="str">
            <v>WAKTU PELAKSANAAN YANG DIPERLUKAN</v>
          </cell>
        </row>
        <row r="2430">
          <cell r="C2430" t="str">
            <v>Masa Pelaksanaan :</v>
          </cell>
          <cell r="D2430" t="str">
            <v>. . . . . . . . . . . .</v>
          </cell>
          <cell r="E2430" t="str">
            <v>bulan</v>
          </cell>
        </row>
        <row r="2432">
          <cell r="A2432" t="str">
            <v>7.</v>
          </cell>
          <cell r="C2432" t="str">
            <v>VOLUME PEKERJAAN YANG DIPERLUKAN</v>
          </cell>
        </row>
        <row r="2433">
          <cell r="C2433" t="str">
            <v>Volume pekerjaan  :</v>
          </cell>
          <cell r="D2433">
            <v>0</v>
          </cell>
          <cell r="E2433" t="str">
            <v>M3</v>
          </cell>
        </row>
        <row r="2452">
          <cell r="N2452" t="str">
            <v>yang dibayar dari kontrak) dan biaya-biaya lainnya.</v>
          </cell>
        </row>
        <row r="2453">
          <cell r="A2453" t="str">
            <v>ITEM PEMBAYARAN NO.</v>
          </cell>
          <cell r="D2453" t="str">
            <v>:  3.2 (4)</v>
          </cell>
          <cell r="J2453">
            <v>0</v>
          </cell>
          <cell r="T2453" t="str">
            <v>Analisa EI-322</v>
          </cell>
        </row>
        <row r="2454">
          <cell r="A2454" t="str">
            <v>JENIS PEKERJAAN</v>
          </cell>
          <cell r="D2454" t="str">
            <v xml:space="preserve">:  Timbunan Batu dengan Manual </v>
          </cell>
        </row>
        <row r="2455">
          <cell r="A2455" t="str">
            <v>SATUAN PEMBAYARAN</v>
          </cell>
          <cell r="D2455" t="str">
            <v>:  M3</v>
          </cell>
          <cell r="E2455" t="str">
            <v/>
          </cell>
          <cell r="H2455" t="str">
            <v xml:space="preserve">         URAIAN ANALISA HARGA SATUAN</v>
          </cell>
          <cell r="L2455" t="str">
            <v>FORMULIR STANDAR UNTUK</v>
          </cell>
        </row>
        <row r="2456">
          <cell r="L2456" t="str">
            <v>PEREKAMAN ANALISA MASING-MASING HARGA SATUAN</v>
          </cell>
        </row>
        <row r="2457">
          <cell r="L2457" t="str">
            <v/>
          </cell>
        </row>
        <row r="2458">
          <cell r="A2458" t="str">
            <v>No.</v>
          </cell>
          <cell r="C2458" t="str">
            <v>U R A I A N</v>
          </cell>
          <cell r="G2458" t="str">
            <v>KODE</v>
          </cell>
          <cell r="H2458" t="str">
            <v>KOEF.</v>
          </cell>
          <cell r="I2458" t="str">
            <v>SATUAN</v>
          </cell>
          <cell r="J2458" t="str">
            <v>KETERANGAN</v>
          </cell>
        </row>
        <row r="2460">
          <cell r="L2460" t="str">
            <v>PROYEK</v>
          </cell>
          <cell r="O2460" t="str">
            <v>:</v>
          </cell>
        </row>
        <row r="2461">
          <cell r="A2461" t="str">
            <v>I.</v>
          </cell>
          <cell r="C2461" t="str">
            <v>ASUMSI</v>
          </cell>
          <cell r="L2461" t="str">
            <v>No. PAKET KONTRAK</v>
          </cell>
          <cell r="O2461" t="str">
            <v>:</v>
          </cell>
        </row>
        <row r="2462">
          <cell r="A2462">
            <v>1</v>
          </cell>
          <cell r="C2462" t="str">
            <v>Pekerjaan dilakukan secara manual</v>
          </cell>
          <cell r="L2462" t="str">
            <v>NAMA PAKET</v>
          </cell>
          <cell r="O2462" t="str">
            <v>:</v>
          </cell>
        </row>
        <row r="2463">
          <cell r="A2463">
            <v>2</v>
          </cell>
          <cell r="C2463" t="str">
            <v>Lokasi pekerjaan : sepanjang jalan</v>
          </cell>
          <cell r="L2463" t="str">
            <v>PROP / KAB / KODYA</v>
          </cell>
          <cell r="O2463" t="str">
            <v>:</v>
          </cell>
        </row>
        <row r="2464">
          <cell r="A2464">
            <v>3</v>
          </cell>
          <cell r="C2464" t="str">
            <v>Kondisi Jalan   :  sedang / baik</v>
          </cell>
          <cell r="L2464" t="str">
            <v>ITEM PEMBAYARAN NO.</v>
          </cell>
          <cell r="O2464" t="str">
            <v>:  3.2 (4)</v>
          </cell>
          <cell r="R2464" t="str">
            <v>PERKIRAAN VOL. PEK.</v>
          </cell>
          <cell r="T2464" t="str">
            <v>:</v>
          </cell>
          <cell r="U2464">
            <v>1</v>
          </cell>
        </row>
        <row r="2465">
          <cell r="A2465">
            <v>4</v>
          </cell>
          <cell r="C2465" t="str">
            <v>Jam kerja efektif per-hari</v>
          </cell>
          <cell r="G2465" t="str">
            <v>Tk</v>
          </cell>
          <cell r="H2465">
            <v>7</v>
          </cell>
          <cell r="I2465" t="str">
            <v>Jam</v>
          </cell>
          <cell r="L2465" t="str">
            <v>JENIS PEKERJAAN</v>
          </cell>
          <cell r="O2465" t="str">
            <v xml:space="preserve">:  Timbunan Batu dengan Manual </v>
          </cell>
          <cell r="R2465" t="str">
            <v>TOTAL HARGA (Rp.)</v>
          </cell>
          <cell r="T2465" t="str">
            <v>:</v>
          </cell>
          <cell r="U2465">
            <v>263185.3</v>
          </cell>
        </row>
        <row r="2466">
          <cell r="A2466">
            <v>5</v>
          </cell>
          <cell r="C2466" t="str">
            <v>Faktor pengembangan bahan</v>
          </cell>
          <cell r="G2466" t="str">
            <v>Fk</v>
          </cell>
          <cell r="H2466">
            <v>1.24</v>
          </cell>
          <cell r="I2466" t="str">
            <v>-</v>
          </cell>
          <cell r="L2466" t="str">
            <v>SATUAN PEMBAYARAN</v>
          </cell>
          <cell r="O2466" t="str">
            <v>:  M3</v>
          </cell>
          <cell r="P2466" t="str">
            <v/>
          </cell>
          <cell r="R2466" t="str">
            <v>% THD. BIAYA PROYEK</v>
          </cell>
          <cell r="T2466" t="str">
            <v>:</v>
          </cell>
          <cell r="U2466" t="e">
            <v>#DIV/0!</v>
          </cell>
        </row>
        <row r="2467">
          <cell r="A2467">
            <v>6</v>
          </cell>
          <cell r="C2467" t="str">
            <v>Tebal hamparan padat</v>
          </cell>
          <cell r="G2467" t="str">
            <v>t</v>
          </cell>
          <cell r="H2467">
            <v>0.45</v>
          </cell>
          <cell r="I2467" t="str">
            <v>M</v>
          </cell>
        </row>
        <row r="2469">
          <cell r="A2469" t="str">
            <v>II.</v>
          </cell>
          <cell r="C2469" t="str">
            <v>URUTAN KERJA</v>
          </cell>
          <cell r="Q2469" t="str">
            <v>PERKIRAAN</v>
          </cell>
          <cell r="R2469" t="str">
            <v>HARGA</v>
          </cell>
          <cell r="S2469" t="str">
            <v>JUMLAH</v>
          </cell>
        </row>
        <row r="2470">
          <cell r="A2470">
            <v>1</v>
          </cell>
          <cell r="C2470" t="str">
            <v>Whell Loader memuat batu ke dalam Dump Truck</v>
          </cell>
          <cell r="L2470" t="str">
            <v>NO.</v>
          </cell>
          <cell r="N2470" t="str">
            <v>KOMPONEN</v>
          </cell>
          <cell r="P2470" t="str">
            <v>SATUAN</v>
          </cell>
          <cell r="Q2470" t="str">
            <v>KUANTITAS</v>
          </cell>
          <cell r="R2470" t="str">
            <v>SATUAN</v>
          </cell>
          <cell r="S2470" t="str">
            <v>HARGA</v>
          </cell>
        </row>
        <row r="2471">
          <cell r="A2471">
            <v>2</v>
          </cell>
          <cell r="C2471" t="str">
            <v>Dump Truck mengangkut ke lapangan dengan jarak</v>
          </cell>
          <cell r="R2471" t="str">
            <v>(Rp.)</v>
          </cell>
          <cell r="S2471" t="str">
            <v>(Rp.)</v>
          </cell>
        </row>
        <row r="2472">
          <cell r="C2472" t="str">
            <v>quari ke lapangan</v>
          </cell>
          <cell r="G2472" t="str">
            <v>L</v>
          </cell>
          <cell r="H2472">
            <v>80.61</v>
          </cell>
          <cell r="I2472" t="str">
            <v>Km</v>
          </cell>
        </row>
        <row r="2473">
          <cell r="A2473">
            <v>3</v>
          </cell>
          <cell r="C2473" t="str">
            <v>Material Timbunan Batu dihampar secara Manual</v>
          </cell>
        </row>
        <row r="2474">
          <cell r="A2474">
            <v>4</v>
          </cell>
          <cell r="C2474" t="str">
            <v>Hamparan batu dipadatkan menggunakan Vibratory</v>
          </cell>
        </row>
        <row r="2475">
          <cell r="C2475" t="str">
            <v>Roller</v>
          </cell>
        </row>
        <row r="2476">
          <cell r="A2476">
            <v>5</v>
          </cell>
          <cell r="C2476" t="str">
            <v>Agregat pengunci dihampar dari Dump Truck, diratakan</v>
          </cell>
        </row>
        <row r="2477">
          <cell r="C2477" t="str">
            <v>menggunakan Bulldozer</v>
          </cell>
        </row>
        <row r="2478">
          <cell r="A2478">
            <v>6</v>
          </cell>
          <cell r="C2478" t="str">
            <v>Hamparan material dipadatkan menggunakan Vibratory</v>
          </cell>
          <cell r="L2478" t="str">
            <v>A.</v>
          </cell>
          <cell r="N2478" t="str">
            <v>TENAGA</v>
          </cell>
        </row>
        <row r="2479">
          <cell r="C2479" t="str">
            <v>Roller</v>
          </cell>
        </row>
        <row r="2480">
          <cell r="C2480" t="str">
            <v/>
          </cell>
          <cell r="L2480" t="str">
            <v>1.</v>
          </cell>
          <cell r="N2480" t="str">
            <v>Pekerja</v>
          </cell>
          <cell r="O2480" t="str">
            <v>(L01)</v>
          </cell>
          <cell r="P2480" t="str">
            <v>Jam</v>
          </cell>
          <cell r="Q2480">
            <v>0.14755317566562548</v>
          </cell>
          <cell r="R2480">
            <v>2857.14</v>
          </cell>
          <cell r="U2480">
            <v>421.58008032128515</v>
          </cell>
        </row>
        <row r="2481">
          <cell r="A2481">
            <v>7</v>
          </cell>
          <cell r="C2481" t="str">
            <v>Selama pemadatan sekelompok pekerja  akan</v>
          </cell>
          <cell r="L2481" t="str">
            <v>2.</v>
          </cell>
          <cell r="N2481" t="str">
            <v>Mandor</v>
          </cell>
          <cell r="O2481" t="str">
            <v>(L02)</v>
          </cell>
          <cell r="P2481" t="str">
            <v>Jam</v>
          </cell>
          <cell r="Q2481">
            <v>1.8444146958203185E-2</v>
          </cell>
          <cell r="R2481">
            <v>3214.29</v>
          </cell>
          <cell r="U2481">
            <v>59.284837126282916</v>
          </cell>
        </row>
        <row r="2482">
          <cell r="C2482" t="str">
            <v>merapikan tepi hamparan dan level permukaan</v>
          </cell>
        </row>
        <row r="2483">
          <cell r="C2483" t="str">
            <v>dengan menggunakan alat bantu</v>
          </cell>
        </row>
        <row r="2484">
          <cell r="Q2484" t="str">
            <v xml:space="preserve">JUMLAH HARGA TENAGA   </v>
          </cell>
          <cell r="U2484">
            <v>480.86491744756808</v>
          </cell>
        </row>
        <row r="2485">
          <cell r="A2485" t="str">
            <v>III.</v>
          </cell>
          <cell r="C2485" t="str">
            <v>PEMAKAIAN BAHAN, ALAT DAN TENAGA</v>
          </cell>
        </row>
        <row r="2486">
          <cell r="A2486" t="str">
            <v xml:space="preserve">   1.</v>
          </cell>
          <cell r="C2486" t="str">
            <v>BAHAN</v>
          </cell>
          <cell r="L2486" t="str">
            <v>B.</v>
          </cell>
          <cell r="N2486" t="str">
            <v>BAHAN</v>
          </cell>
        </row>
        <row r="2487">
          <cell r="A2487" t="str">
            <v>1.a.</v>
          </cell>
          <cell r="C2487" t="str">
            <v>Bahan timbunan</v>
          </cell>
          <cell r="D2487" t="str">
            <v xml:space="preserve"> =  1 x  Fk</v>
          </cell>
          <cell r="G2487" t="str">
            <v>(M08)</v>
          </cell>
          <cell r="H2487">
            <v>1.24</v>
          </cell>
          <cell r="I2487" t="str">
            <v>M3</v>
          </cell>
          <cell r="J2487" t="str">
            <v xml:space="preserve"> Borrow Pit</v>
          </cell>
        </row>
        <row r="2489">
          <cell r="A2489" t="str">
            <v xml:space="preserve">   2.</v>
          </cell>
          <cell r="C2489" t="str">
            <v>ALAT</v>
          </cell>
        </row>
        <row r="2490">
          <cell r="A2490" t="str">
            <v>2.a.</v>
          </cell>
          <cell r="C2490" t="str">
            <v>WHELL  LOADER</v>
          </cell>
          <cell r="G2490" t="str">
            <v>(E15)</v>
          </cell>
        </row>
        <row r="2491">
          <cell r="C2491" t="str">
            <v>Kapasitas  Bucket</v>
          </cell>
          <cell r="G2491" t="str">
            <v>V</v>
          </cell>
          <cell r="H2491">
            <v>1.5</v>
          </cell>
          <cell r="I2491" t="str">
            <v>M3</v>
          </cell>
        </row>
        <row r="2492">
          <cell r="C2492" t="str">
            <v>Faktor Bucket</v>
          </cell>
          <cell r="G2492" t="str">
            <v>Fb</v>
          </cell>
          <cell r="H2492">
            <v>0.9</v>
          </cell>
          <cell r="I2492" t="str">
            <v>-</v>
          </cell>
        </row>
        <row r="2493">
          <cell r="C2493" t="str">
            <v>Faktor Efisiensi Alat</v>
          </cell>
          <cell r="G2493" t="str">
            <v>Fa</v>
          </cell>
          <cell r="H2493">
            <v>0.83</v>
          </cell>
          <cell r="I2493" t="str">
            <v>-</v>
          </cell>
        </row>
        <row r="2494">
          <cell r="C2494" t="str">
            <v>Waktu sklus</v>
          </cell>
          <cell r="G2494" t="str">
            <v>Ts1</v>
          </cell>
          <cell r="I2494" t="str">
            <v>menit</v>
          </cell>
        </row>
        <row r="2495">
          <cell r="C2495" t="str">
            <v>- Muat</v>
          </cell>
          <cell r="G2495" t="str">
            <v>T1</v>
          </cell>
          <cell r="H2495">
            <v>0.5</v>
          </cell>
          <cell r="I2495" t="str">
            <v>menit</v>
          </cell>
        </row>
        <row r="2496">
          <cell r="C2496" t="str">
            <v>- Lain-lain</v>
          </cell>
          <cell r="G2496" t="str">
            <v>T2</v>
          </cell>
          <cell r="H2496">
            <v>0.5</v>
          </cell>
          <cell r="I2496" t="str">
            <v>menit</v>
          </cell>
        </row>
        <row r="2497">
          <cell r="G2497" t="str">
            <v>Ts1</v>
          </cell>
          <cell r="H2497">
            <v>1</v>
          </cell>
          <cell r="I2497" t="str">
            <v>menit</v>
          </cell>
        </row>
        <row r="2499">
          <cell r="C2499" t="str">
            <v>Kapasitas Produksi / Jam =</v>
          </cell>
          <cell r="E2499" t="str">
            <v>V  x  Fb x Fa x 60</v>
          </cell>
          <cell r="G2499" t="str">
            <v>Q1</v>
          </cell>
          <cell r="H2499">
            <v>54.217741935483872</v>
          </cell>
          <cell r="I2499" t="str">
            <v>M3</v>
          </cell>
        </row>
        <row r="2500">
          <cell r="E2500" t="str">
            <v xml:space="preserve">      Fk x Ts1</v>
          </cell>
        </row>
        <row r="2502">
          <cell r="C2502" t="str">
            <v>Koefisienalat / M3</v>
          </cell>
          <cell r="D2502" t="str">
            <v xml:space="preserve"> =   1 : Q1</v>
          </cell>
          <cell r="G2502" t="str">
            <v>(E15)</v>
          </cell>
          <cell r="H2502">
            <v>1.8444146958203182E-2</v>
          </cell>
          <cell r="I2502" t="str">
            <v>Jam</v>
          </cell>
        </row>
        <row r="2504">
          <cell r="A2504" t="str">
            <v xml:space="preserve">   2.b.</v>
          </cell>
          <cell r="C2504" t="str">
            <v>DUMP TRUCK</v>
          </cell>
          <cell r="G2504" t="str">
            <v>(E08)</v>
          </cell>
        </row>
        <row r="2505">
          <cell r="C2505" t="str">
            <v>Kapasitas bak</v>
          </cell>
          <cell r="G2505" t="str">
            <v>V</v>
          </cell>
          <cell r="H2505">
            <v>6.666666666666667</v>
          </cell>
          <cell r="I2505" t="str">
            <v>M3</v>
          </cell>
        </row>
        <row r="2506">
          <cell r="C2506" t="str">
            <v>Faktor  efisiensi alat</v>
          </cell>
          <cell r="G2506" t="str">
            <v>Fa</v>
          </cell>
          <cell r="H2506">
            <v>0.83</v>
          </cell>
          <cell r="I2506" t="str">
            <v>-</v>
          </cell>
        </row>
        <row r="2507">
          <cell r="C2507" t="str">
            <v>Kecepatan rata-rata bermuatan</v>
          </cell>
          <cell r="G2507" t="str">
            <v>v1</v>
          </cell>
          <cell r="H2507">
            <v>40</v>
          </cell>
          <cell r="I2507" t="str">
            <v>KM/Jam</v>
          </cell>
        </row>
        <row r="2508">
          <cell r="C2508" t="str">
            <v>Kecepatan rata-rata kosong</v>
          </cell>
          <cell r="G2508" t="str">
            <v>v2</v>
          </cell>
          <cell r="H2508">
            <v>60</v>
          </cell>
          <cell r="I2508" t="str">
            <v>KM/Jam</v>
          </cell>
        </row>
        <row r="2509">
          <cell r="C2509" t="str">
            <v>Waktusiklus :</v>
          </cell>
          <cell r="G2509" t="str">
            <v>Ts2</v>
          </cell>
        </row>
        <row r="2510">
          <cell r="C2510" t="str">
            <v>-  Waktu tempuh isi   = (L : v1) x 60</v>
          </cell>
          <cell r="G2510" t="str">
            <v>T1</v>
          </cell>
          <cell r="H2510">
            <v>120.91499999999999</v>
          </cell>
          <cell r="I2510" t="str">
            <v>menit</v>
          </cell>
        </row>
        <row r="2511">
          <cell r="C2511" t="str">
            <v>-  Waktu tempuh kosong   = (L : v2) x 60</v>
          </cell>
          <cell r="G2511" t="str">
            <v>T2</v>
          </cell>
          <cell r="H2511">
            <v>80.61</v>
          </cell>
          <cell r="I2511" t="str">
            <v>menit</v>
          </cell>
        </row>
        <row r="2512">
          <cell r="C2512" t="str">
            <v>- Lain-lain</v>
          </cell>
          <cell r="G2512" t="str">
            <v>T3</v>
          </cell>
          <cell r="H2512">
            <v>4</v>
          </cell>
          <cell r="I2512" t="str">
            <v>menit</v>
          </cell>
        </row>
        <row r="2513">
          <cell r="G2513" t="str">
            <v>Ts2</v>
          </cell>
          <cell r="H2513">
            <v>205.52499999999998</v>
          </cell>
          <cell r="I2513" t="str">
            <v>menit</v>
          </cell>
        </row>
        <row r="2517">
          <cell r="J2517" t="str">
            <v>Berlanjut ke halaman berikut</v>
          </cell>
        </row>
        <row r="2518">
          <cell r="A2518" t="str">
            <v>ITEM PEMBAYARAN NO.</v>
          </cell>
          <cell r="D2518" t="str">
            <v>:  3.2 (4)</v>
          </cell>
          <cell r="J2518">
            <v>0</v>
          </cell>
        </row>
        <row r="2519">
          <cell r="A2519" t="str">
            <v>JENIS PEKERJAAN</v>
          </cell>
          <cell r="D2519" t="str">
            <v xml:space="preserve">:  Timbunan Batu dengan Manual </v>
          </cell>
        </row>
        <row r="2520">
          <cell r="A2520" t="str">
            <v>SATUAN PEMBAYARAN</v>
          </cell>
          <cell r="D2520" t="str">
            <v>:  M3</v>
          </cell>
          <cell r="E2520" t="str">
            <v/>
          </cell>
          <cell r="H2520" t="str">
            <v xml:space="preserve">         URAIAN ANALISA HARGA SATUAN</v>
          </cell>
        </row>
        <row r="2521">
          <cell r="J2521" t="str">
            <v>Lanjutan</v>
          </cell>
        </row>
        <row r="2523">
          <cell r="A2523" t="str">
            <v>No.</v>
          </cell>
          <cell r="C2523" t="str">
            <v>U R A I A N</v>
          </cell>
          <cell r="G2523" t="str">
            <v>KODE</v>
          </cell>
          <cell r="H2523" t="str">
            <v>KOEF.</v>
          </cell>
          <cell r="I2523" t="str">
            <v>SATUAN</v>
          </cell>
          <cell r="J2523" t="str">
            <v>KETERANGAN</v>
          </cell>
        </row>
        <row r="2526">
          <cell r="C2526" t="str">
            <v>Kapasitas Produksi / Jam   =</v>
          </cell>
          <cell r="E2526" t="str">
            <v>V x Fa x 60</v>
          </cell>
          <cell r="G2526" t="str">
            <v>Q2</v>
          </cell>
          <cell r="H2526">
            <v>1.3027219826486851</v>
          </cell>
          <cell r="I2526" t="str">
            <v>M3</v>
          </cell>
        </row>
        <row r="2527">
          <cell r="E2527" t="str">
            <v xml:space="preserve">    Fk x Ts2</v>
          </cell>
        </row>
        <row r="2529">
          <cell r="C2529" t="str">
            <v>Koefisien Alat / M3</v>
          </cell>
          <cell r="D2529" t="str">
            <v xml:space="preserve"> =  1  :  Q2</v>
          </cell>
          <cell r="G2529" t="str">
            <v>(E08)</v>
          </cell>
          <cell r="H2529">
            <v>0.76762349397590346</v>
          </cell>
          <cell r="I2529" t="str">
            <v>Jam</v>
          </cell>
        </row>
        <row r="2531">
          <cell r="A2531" t="str">
            <v>2.c.</v>
          </cell>
          <cell r="C2531" t="str">
            <v>BULLDOZER</v>
          </cell>
          <cell r="G2531" t="str">
            <v>(E13)</v>
          </cell>
        </row>
        <row r="2532">
          <cell r="C2532" t="str">
            <v>Panjang hamparan</v>
          </cell>
          <cell r="G2532" t="str">
            <v>Lh</v>
          </cell>
          <cell r="H2532">
            <v>50</v>
          </cell>
          <cell r="I2532" t="str">
            <v>M</v>
          </cell>
        </row>
        <row r="2533">
          <cell r="C2533" t="str">
            <v>Lebar Efektif kerja Blade</v>
          </cell>
          <cell r="G2533" t="str">
            <v>b</v>
          </cell>
          <cell r="H2533">
            <v>2.4</v>
          </cell>
          <cell r="I2533" t="str">
            <v>M</v>
          </cell>
        </row>
        <row r="2534">
          <cell r="C2534" t="str">
            <v>Faktor Efisiensi Alat</v>
          </cell>
          <cell r="G2534" t="str">
            <v>Fa</v>
          </cell>
          <cell r="H2534">
            <v>0.83</v>
          </cell>
          <cell r="I2534" t="str">
            <v>-</v>
          </cell>
        </row>
        <row r="2535">
          <cell r="C2535" t="str">
            <v>Kecepatan rata-rata alat</v>
          </cell>
          <cell r="G2535" t="str">
            <v>v</v>
          </cell>
          <cell r="H2535">
            <v>5</v>
          </cell>
          <cell r="I2535" t="str">
            <v>Km / Jam</v>
          </cell>
        </row>
        <row r="2536">
          <cell r="C2536" t="str">
            <v>Jumlah lintasan</v>
          </cell>
          <cell r="G2536" t="str">
            <v>n</v>
          </cell>
          <cell r="H2536">
            <v>5</v>
          </cell>
          <cell r="I2536" t="str">
            <v>lintasan</v>
          </cell>
        </row>
        <row r="2537">
          <cell r="C2537" t="str">
            <v>Waktu siklus</v>
          </cell>
          <cell r="G2537" t="str">
            <v>Ts3</v>
          </cell>
        </row>
        <row r="2538">
          <cell r="C2538" t="str">
            <v>- Perataan 1 kali lintasan    = Lh : (v x 1000) x 60</v>
          </cell>
          <cell r="G2538" t="str">
            <v>T1</v>
          </cell>
          <cell r="H2538">
            <v>0.6</v>
          </cell>
          <cell r="I2538" t="str">
            <v>menit</v>
          </cell>
        </row>
        <row r="2539">
          <cell r="C2539" t="str">
            <v>- Lain-lain</v>
          </cell>
          <cell r="G2539" t="str">
            <v>T2</v>
          </cell>
          <cell r="H2539">
            <v>0.5</v>
          </cell>
          <cell r="I2539" t="str">
            <v>menit</v>
          </cell>
        </row>
        <row r="2540">
          <cell r="G2540" t="str">
            <v>Ts3</v>
          </cell>
          <cell r="H2540">
            <v>1.1000000000000001</v>
          </cell>
          <cell r="I2540" t="str">
            <v>menit</v>
          </cell>
        </row>
        <row r="2542">
          <cell r="C2542" t="str">
            <v>Kapasitas Produksi / Jam   =</v>
          </cell>
          <cell r="E2542" t="str">
            <v>Lh x b x t x Fa x 60</v>
          </cell>
          <cell r="G2542" t="str">
            <v>Q3</v>
          </cell>
          <cell r="H2542">
            <v>488.94545454545454</v>
          </cell>
          <cell r="I2542" t="str">
            <v>M3</v>
          </cell>
        </row>
        <row r="2543">
          <cell r="E2543" t="str">
            <v xml:space="preserve">      n x Ts3</v>
          </cell>
        </row>
        <row r="2545">
          <cell r="C2545" t="str">
            <v>Koefisien Alat / M3</v>
          </cell>
          <cell r="D2545" t="str">
            <v xml:space="preserve"> =  1  :  Q3</v>
          </cell>
          <cell r="G2545" t="str">
            <v>(E13)</v>
          </cell>
          <cell r="H2545">
            <v>2.045217908671724E-3</v>
          </cell>
          <cell r="I2545" t="str">
            <v>Jam</v>
          </cell>
        </row>
        <row r="2547">
          <cell r="A2547" t="str">
            <v>2.d.</v>
          </cell>
          <cell r="C2547" t="str">
            <v>VIBRATORY ROLLER</v>
          </cell>
          <cell r="G2547" t="str">
            <v>(E19)</v>
          </cell>
        </row>
        <row r="2548">
          <cell r="C2548" t="str">
            <v>Kecepatan rata-rata alat</v>
          </cell>
          <cell r="G2548" t="str">
            <v>v</v>
          </cell>
          <cell r="H2548">
            <v>4</v>
          </cell>
          <cell r="I2548" t="str">
            <v>Km / Jam</v>
          </cell>
        </row>
        <row r="2549">
          <cell r="C2549" t="str">
            <v>Lebar efektif pemadatan</v>
          </cell>
          <cell r="G2549" t="str">
            <v>b</v>
          </cell>
          <cell r="H2549">
            <v>1.2</v>
          </cell>
          <cell r="I2549" t="str">
            <v>M</v>
          </cell>
        </row>
        <row r="2550">
          <cell r="C2550" t="str">
            <v>Jumlah lintasan</v>
          </cell>
          <cell r="G2550" t="str">
            <v>n</v>
          </cell>
          <cell r="H2550">
            <v>6</v>
          </cell>
          <cell r="I2550" t="str">
            <v>lintasan</v>
          </cell>
        </row>
        <row r="2551">
          <cell r="C2551" t="str">
            <v>Faktor efisiensi alat</v>
          </cell>
          <cell r="G2551" t="str">
            <v>Fa</v>
          </cell>
          <cell r="H2551">
            <v>0.83</v>
          </cell>
          <cell r="I2551" t="str">
            <v>-</v>
          </cell>
        </row>
        <row r="2553">
          <cell r="C2553" t="str">
            <v>Kapasitas Prod./Jam   =</v>
          </cell>
          <cell r="D2553" t="str">
            <v>(v x 1000) x b x t x Fa</v>
          </cell>
          <cell r="G2553" t="str">
            <v>Q4</v>
          </cell>
          <cell r="H2553">
            <v>298.8</v>
          </cell>
          <cell r="I2553" t="str">
            <v>M3</v>
          </cell>
        </row>
        <row r="2554">
          <cell r="D2554" t="str">
            <v>n</v>
          </cell>
        </row>
        <row r="2556">
          <cell r="C2556" t="str">
            <v>Koefisien Alat / M3</v>
          </cell>
          <cell r="D2556" t="str">
            <v xml:space="preserve"> =  1  :  Q4</v>
          </cell>
          <cell r="G2556" t="str">
            <v>(E19)</v>
          </cell>
          <cell r="H2556">
            <v>3.3467202141900937E-3</v>
          </cell>
          <cell r="I2556" t="str">
            <v>Jam</v>
          </cell>
        </row>
        <row r="2570">
          <cell r="A2570" t="str">
            <v>2.f.</v>
          </cell>
          <cell r="C2570" t="str">
            <v>ALAT  BANTU</v>
          </cell>
        </row>
        <row r="2571">
          <cell r="C2571" t="str">
            <v>Diperlukan alat-alat bantu kecil</v>
          </cell>
          <cell r="J2571" t="str">
            <v>Lump Sump</v>
          </cell>
        </row>
        <row r="2572">
          <cell r="C2572" t="str">
            <v xml:space="preserve">- Sekop    </v>
          </cell>
          <cell r="D2572" t="str">
            <v>= 2 buah</v>
          </cell>
        </row>
        <row r="2573">
          <cell r="C2573" t="str">
            <v>- Palu besar</v>
          </cell>
          <cell r="D2573" t="str">
            <v>= 1 buah</v>
          </cell>
        </row>
        <row r="2574">
          <cell r="C2574" t="str">
            <v>- Kereta dorong</v>
          </cell>
          <cell r="D2574" t="str">
            <v>= 6 buah</v>
          </cell>
        </row>
        <row r="2576">
          <cell r="J2576" t="str">
            <v>Berlanjut ke halaman berikut</v>
          </cell>
        </row>
        <row r="2577">
          <cell r="A2577" t="str">
            <v>ITEM PEMBAYARAN NO.</v>
          </cell>
          <cell r="D2577" t="str">
            <v>:  3.2 (4)</v>
          </cell>
          <cell r="J2577">
            <v>0</v>
          </cell>
        </row>
        <row r="2578">
          <cell r="A2578" t="str">
            <v>JENIS PEKERJAAN</v>
          </cell>
          <cell r="D2578" t="str">
            <v xml:space="preserve">:  Timbunan Batu dengan Manual </v>
          </cell>
        </row>
        <row r="2579">
          <cell r="A2579" t="str">
            <v>SATUAN PEMBAYARAN</v>
          </cell>
          <cell r="D2579" t="str">
            <v>:  M3</v>
          </cell>
          <cell r="E2579" t="str">
            <v/>
          </cell>
          <cell r="H2579" t="str">
            <v xml:space="preserve">         URAIAN ANALISA HARGA SATUAN</v>
          </cell>
        </row>
        <row r="2580">
          <cell r="J2580" t="str">
            <v>Lanjutan</v>
          </cell>
        </row>
        <row r="2582">
          <cell r="A2582" t="str">
            <v>No.</v>
          </cell>
          <cell r="C2582" t="str">
            <v>U R A I A N</v>
          </cell>
          <cell r="G2582" t="str">
            <v>KODE</v>
          </cell>
          <cell r="H2582" t="str">
            <v>KOEF.</v>
          </cell>
          <cell r="I2582" t="str">
            <v>SATUAN</v>
          </cell>
          <cell r="J2582" t="str">
            <v>KETERANGAN</v>
          </cell>
        </row>
        <row r="2585">
          <cell r="A2585" t="str">
            <v xml:space="preserve">   3.</v>
          </cell>
          <cell r="C2585" t="str">
            <v>TENAGA</v>
          </cell>
        </row>
        <row r="2586">
          <cell r="C2586" t="str">
            <v>Produksi menentukan : DUMP TRUCK</v>
          </cell>
          <cell r="G2586" t="str">
            <v>Q1</v>
          </cell>
          <cell r="H2586">
            <v>54.217741935483872</v>
          </cell>
          <cell r="I2586" t="str">
            <v>M3/Jam</v>
          </cell>
        </row>
        <row r="2587">
          <cell r="C2587" t="str">
            <v>Produksi Timbunan / hari  =  Tk x Q1</v>
          </cell>
          <cell r="G2587" t="str">
            <v>Qt</v>
          </cell>
          <cell r="H2587">
            <v>379.52419354838707</v>
          </cell>
          <cell r="I2587" t="str">
            <v>M3</v>
          </cell>
        </row>
        <row r="2588">
          <cell r="C2588" t="str">
            <v>Kebutuhan tenaga :</v>
          </cell>
        </row>
        <row r="2589">
          <cell r="D2589" t="str">
            <v>- Pekerja</v>
          </cell>
          <cell r="G2589" t="str">
            <v>P</v>
          </cell>
          <cell r="H2589">
            <v>8</v>
          </cell>
          <cell r="I2589" t="str">
            <v>orang</v>
          </cell>
        </row>
        <row r="2590">
          <cell r="D2590" t="str">
            <v>- Mandor</v>
          </cell>
          <cell r="G2590" t="str">
            <v>M</v>
          </cell>
          <cell r="H2590">
            <v>1</v>
          </cell>
          <cell r="I2590" t="str">
            <v>orang</v>
          </cell>
        </row>
        <row r="2593">
          <cell r="C2593" t="str">
            <v>Koefisien tenaga / M3   :</v>
          </cell>
        </row>
        <row r="2594">
          <cell r="D2594" t="str">
            <v>- Pekerja</v>
          </cell>
          <cell r="E2594" t="str">
            <v>= (Tk x P) : Qt</v>
          </cell>
          <cell r="G2594" t="str">
            <v>(L01)</v>
          </cell>
          <cell r="H2594">
            <v>0.14755317566562548</v>
          </cell>
          <cell r="I2594" t="str">
            <v>Jam</v>
          </cell>
        </row>
        <row r="2595">
          <cell r="D2595" t="str">
            <v>- Mandor</v>
          </cell>
          <cell r="E2595" t="str">
            <v>= (Tk x M) : Qt</v>
          </cell>
          <cell r="G2595" t="str">
            <v>(L02)</v>
          </cell>
          <cell r="H2595">
            <v>1.8444146958203185E-2</v>
          </cell>
          <cell r="I2595" t="str">
            <v>Jam</v>
          </cell>
        </row>
        <row r="2598">
          <cell r="A2598" t="str">
            <v>4.</v>
          </cell>
          <cell r="C2598" t="str">
            <v>HARGA DASAR SATUAN UPAH, BAHAN DAN ALAT</v>
          </cell>
        </row>
        <row r="2599">
          <cell r="C2599" t="str">
            <v>Lihat lampiran.</v>
          </cell>
        </row>
        <row r="2602">
          <cell r="A2602" t="str">
            <v>5.</v>
          </cell>
          <cell r="C2602" t="str">
            <v>ANALISA HARGA SATUAN PEKERJAAN</v>
          </cell>
        </row>
        <row r="2603">
          <cell r="C2603" t="str">
            <v>Lihat perhitungan dalam FORMULIR STANDAR UNTUK</v>
          </cell>
        </row>
        <row r="2604">
          <cell r="C2604" t="str">
            <v>PEREKEMAN ANALISA MASING-MASING HARGA</v>
          </cell>
        </row>
        <row r="2605">
          <cell r="C2605" t="str">
            <v>SATUAN.</v>
          </cell>
        </row>
        <row r="2606">
          <cell r="C2606" t="str">
            <v>Didapat Harga Satuan Pekerjaan :</v>
          </cell>
        </row>
        <row r="2608">
          <cell r="C2608" t="str">
            <v xml:space="preserve">Rp.  </v>
          </cell>
          <cell r="D2608">
            <v>162398.24383290968</v>
          </cell>
          <cell r="E2608" t="str">
            <v xml:space="preserve"> / M3</v>
          </cell>
        </row>
      </sheetData>
      <sheetData sheetId="1"/>
    </sheetDataSet>
  </externalBook>
</externalLink>
</file>

<file path=xl/externalLinks/externalLink4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OK"/>
      <sheetName val="DV-2"/>
      <sheetName val="DIV.3 OK"/>
      <sheetName val="PENGADAAN-Agregat Halus &amp; Kasar"/>
      <sheetName val="DIV.5-AGG.A&amp;B OK"/>
      <sheetName val="DIVISI. 6-AC.BC OK"/>
      <sheetName val="DIV.7 PAKAI OK"/>
      <sheetName val="DIV.1.2- Mobilisasi"/>
      <sheetName val="Kuantitas &amp; Harga"/>
      <sheetName val="REKAP"/>
      <sheetName val="Sced"/>
      <sheetName val="Basic Price OK (2)"/>
      <sheetName val="terbila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rt Pnw"/>
      <sheetName val="rekap"/>
      <sheetName val="K&amp;H"/>
      <sheetName val="L2a"/>
      <sheetName val="L2b"/>
      <sheetName val="L2c"/>
      <sheetName val="B"/>
      <sheetName val="U"/>
      <sheetName val="ALT"/>
      <sheetName val="SUB KON"/>
      <sheetName val="IMPORT"/>
      <sheetName val="1"/>
      <sheetName val="LS SK.10"/>
      <sheetName val="Anl"/>
      <sheetName val="2"/>
      <sheetName val="3"/>
      <sheetName val="4"/>
      <sheetName val="5"/>
      <sheetName val="6"/>
      <sheetName val="7"/>
      <sheetName val="8"/>
      <sheetName val="DPU"/>
      <sheetName val="MPU"/>
      <sheetName val="TKDN"/>
      <sheetName val="Q"/>
      <sheetName val="Peta"/>
      <sheetName val="info"/>
      <sheetName val="Sheet1"/>
    </sheetNames>
    <sheetDataSet>
      <sheetData sheetId="0">
        <row r="28">
          <cell r="D28">
            <v>1</v>
          </cell>
        </row>
      </sheetData>
      <sheetData sheetId="1"/>
      <sheetData sheetId="2"/>
      <sheetData sheetId="3">
        <row r="22">
          <cell r="D22" t="str">
            <v>1.8</v>
          </cell>
        </row>
      </sheetData>
      <sheetData sheetId="4"/>
      <sheetData sheetId="5"/>
      <sheetData sheetId="6"/>
      <sheetData sheetId="7"/>
      <sheetData sheetId="8">
        <row r="9">
          <cell r="F9">
            <v>12142.857142857143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6">
          <cell r="J46">
            <v>7</v>
          </cell>
        </row>
      </sheetData>
      <sheetData sheetId="28"/>
    </sheetDataSet>
  </externalBook>
</externalLink>
</file>

<file path=xl/externalLinks/externalLink4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5-AGG.A&amp;B OK"/>
      <sheetName val="DV-2"/>
      <sheetName val="10.1"/>
      <sheetName val="Alat OK"/>
      <sheetName val="Basic Price"/>
      <sheetName val="7,9"/>
      <sheetName val="lantai"/>
      <sheetName val="7.46"/>
      <sheetName val="7.44-7.45"/>
      <sheetName val="k-175"/>
      <sheetName val="DIV.7 PAKAI OK"/>
      <sheetName val="DIV.3 OK"/>
      <sheetName val="DIV.1.2- Mobilisasi (2)"/>
      <sheetName val="Kuantitas &amp; Harga"/>
      <sheetName val="Rekap Biaya"/>
      <sheetName val="PENGADAAN-Agregat Halus &amp; Kasar"/>
      <sheetName val="DIVISI. 6-AC.BC OK"/>
      <sheetName val="Basic Price OK (2)"/>
      <sheetName val="terbilang"/>
      <sheetName val="RAB STANDART (2)"/>
      <sheetName val="REKAP OK"/>
      <sheetName val="BOW"/>
      <sheetName val="Compatibility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0001"/>
      <sheetName val="0002"/>
      <sheetName val="Mars"/>
      <sheetName val="NP"/>
      <sheetName val="Additional"/>
    </sheetNames>
    <sheetDataSet>
      <sheetData sheetId="0"/>
      <sheetData sheetId="1"/>
      <sheetData sheetId="2"/>
      <sheetData sheetId="3" refreshError="1"/>
      <sheetData sheetId="4">
        <row r="920">
          <cell r="A920" t="str">
            <v>ITEM PEMBAYARAN NO.</v>
          </cell>
          <cell r="D920" t="str">
            <v>:  5.3</v>
          </cell>
          <cell r="J920" t="str">
            <v>Analisa EI-5.3</v>
          </cell>
          <cell r="U920" t="str">
            <v>Analisa EI-5.3</v>
          </cell>
        </row>
        <row r="921">
          <cell r="A921" t="str">
            <v>JENIS PEKERJAAN</v>
          </cell>
          <cell r="D921" t="str">
            <v>:  Penimbunan dan Pemadatan Sirtu</v>
          </cell>
        </row>
        <row r="922">
          <cell r="A922" t="str">
            <v>SATUAN PEMBAYARAN</v>
          </cell>
          <cell r="D922" t="str">
            <v>:  M3</v>
          </cell>
          <cell r="H922" t="str">
            <v xml:space="preserve">         URAIAN ANALISA HARGA SATUAN</v>
          </cell>
          <cell r="L922" t="str">
            <v>FORMULIR STANDAR UNTUK</v>
          </cell>
        </row>
        <row r="923">
          <cell r="L923" t="str">
            <v>PEREKAMAN ANALISA MASING-MASING HARGA SATUAN</v>
          </cell>
        </row>
        <row r="924">
          <cell r="L924" t="str">
            <v/>
          </cell>
        </row>
        <row r="925">
          <cell r="A925" t="str">
            <v>No.</v>
          </cell>
          <cell r="C925" t="str">
            <v>U R A I A N</v>
          </cell>
          <cell r="G925" t="str">
            <v>KODE</v>
          </cell>
          <cell r="H925" t="str">
            <v>KOEF.</v>
          </cell>
          <cell r="I925" t="str">
            <v>SATUAN</v>
          </cell>
          <cell r="J925" t="str">
            <v>KETERANGAN</v>
          </cell>
        </row>
        <row r="927">
          <cell r="L927" t="str">
            <v>PROYEK</v>
          </cell>
          <cell r="O927" t="str">
            <v>:</v>
          </cell>
        </row>
        <row r="928">
          <cell r="A928" t="str">
            <v>I.</v>
          </cell>
          <cell r="C928" t="str">
            <v>ASUMSI</v>
          </cell>
          <cell r="L928" t="str">
            <v>No. PAKET KONTRAK</v>
          </cell>
          <cell r="O928" t="str">
            <v>:</v>
          </cell>
        </row>
        <row r="929">
          <cell r="A929">
            <v>1</v>
          </cell>
          <cell r="C929" t="str">
            <v>Pekerjaan dilakukan Menggunakan Buruh (Manual)</v>
          </cell>
          <cell r="L929" t="str">
            <v>NAMA KEGIATAN</v>
          </cell>
          <cell r="O929" t="str">
            <v>:</v>
          </cell>
          <cell r="P929" t="str">
            <v>Pembuatan 1 Buah Stordam, Parit Pasangan sep. 14 M' dan Pembatuan sep. 183 M' x 3,50 M di Nagori Marubun Jaya</v>
          </cell>
        </row>
        <row r="930">
          <cell r="A930">
            <v>2</v>
          </cell>
          <cell r="C930" t="str">
            <v>Produksi timbunan sirtu per hari</v>
          </cell>
          <cell r="G930" t="str">
            <v>Qt</v>
          </cell>
          <cell r="H930">
            <v>150</v>
          </cell>
          <cell r="I930" t="str">
            <v>M3 / hari</v>
          </cell>
          <cell r="L930" t="str">
            <v>NAGORI</v>
          </cell>
          <cell r="O930" t="str">
            <v>:</v>
          </cell>
          <cell r="P930" t="str">
            <v>MARUBUN JAYA</v>
          </cell>
        </row>
        <row r="931">
          <cell r="A931">
            <v>3</v>
          </cell>
          <cell r="C931" t="str">
            <v>Lokasi pekerjaan : sepanjang jalan</v>
          </cell>
          <cell r="L931" t="str">
            <v>ITEM PEMBAYARAN NO.</v>
          </cell>
          <cell r="O931" t="str">
            <v>:  5.3</v>
          </cell>
          <cell r="S931" t="str">
            <v>PERKIRAAN VOL. PEK.</v>
          </cell>
          <cell r="U931" t="str">
            <v>:</v>
          </cell>
          <cell r="V931">
            <v>0</v>
          </cell>
        </row>
        <row r="932">
          <cell r="A932">
            <v>4</v>
          </cell>
          <cell r="C932" t="str">
            <v>Harga material Sirtu berdasar harga di lokasi</v>
          </cell>
          <cell r="L932" t="str">
            <v>JENIS PEKERJAAN</v>
          </cell>
          <cell r="O932" t="str">
            <v>:  Penimbunan dan Pemadatan Sirtu</v>
          </cell>
          <cell r="S932" t="str">
            <v>TOTAL HARGA (Rp.)</v>
          </cell>
          <cell r="U932" t="str">
            <v>:</v>
          </cell>
          <cell r="V932">
            <v>0</v>
          </cell>
        </row>
        <row r="933">
          <cell r="C933" t="str">
            <v>pekerjaan</v>
          </cell>
          <cell r="L933" t="str">
            <v>SATUAN PEMBAYARAN</v>
          </cell>
          <cell r="O933" t="str">
            <v>:  M3</v>
          </cell>
          <cell r="S933" t="str">
            <v>% THD. BIAYA PROYEK</v>
          </cell>
          <cell r="U933" t="str">
            <v>:</v>
          </cell>
          <cell r="V933">
            <v>0</v>
          </cell>
        </row>
        <row r="934">
          <cell r="A934">
            <v>5</v>
          </cell>
          <cell r="C934" t="str">
            <v>Jam kerja efektif per-hari</v>
          </cell>
          <cell r="G934" t="str">
            <v>Tk</v>
          </cell>
          <cell r="H934">
            <v>7</v>
          </cell>
          <cell r="I934" t="str">
            <v>Jam</v>
          </cell>
        </row>
        <row r="935">
          <cell r="A935">
            <v>6</v>
          </cell>
          <cell r="C935" t="str">
            <v xml:space="preserve">Faktor kehilangan material </v>
          </cell>
          <cell r="G935" t="str">
            <v>Fh</v>
          </cell>
          <cell r="H935">
            <v>1.2</v>
          </cell>
        </row>
        <row r="936">
          <cell r="R936" t="str">
            <v>PERKIRAAN</v>
          </cell>
          <cell r="S936" t="str">
            <v>HARGA</v>
          </cell>
          <cell r="T936" t="str">
            <v>JUMLAH</v>
          </cell>
        </row>
        <row r="937">
          <cell r="A937" t="str">
            <v>II.</v>
          </cell>
          <cell r="C937" t="str">
            <v>URUTAN KERJA</v>
          </cell>
          <cell r="L937" t="str">
            <v>NO.</v>
          </cell>
          <cell r="N937" t="str">
            <v>KOMPONEN</v>
          </cell>
          <cell r="Q937" t="str">
            <v>SATUAN</v>
          </cell>
          <cell r="R937" t="str">
            <v>KUANTITAS</v>
          </cell>
          <cell r="S937" t="str">
            <v>SATUAN</v>
          </cell>
          <cell r="T937" t="str">
            <v>HARGA</v>
          </cell>
        </row>
        <row r="938">
          <cell r="A938">
            <v>1</v>
          </cell>
          <cell r="C938" t="str">
            <v>Lokasi disiapkan</v>
          </cell>
          <cell r="S938" t="str">
            <v>(Rp.)</v>
          </cell>
          <cell r="T938" t="str">
            <v>(Rp.)</v>
          </cell>
        </row>
        <row r="939">
          <cell r="A939">
            <v>2</v>
          </cell>
          <cell r="C939" t="str">
            <v>Pekerja menghampar sirtu dengan menggunakan alat bantu</v>
          </cell>
        </row>
        <row r="940">
          <cell r="A940">
            <v>3</v>
          </cell>
          <cell r="C940" t="str">
            <v>Sirtu dihamparkan maksimum tebal tiap lapis</v>
          </cell>
          <cell r="G940" t="str">
            <v>t</v>
          </cell>
          <cell r="H940">
            <v>0.1</v>
          </cell>
          <cell r="I940" t="str">
            <v>M</v>
          </cell>
        </row>
        <row r="941">
          <cell r="A941">
            <v>4</v>
          </cell>
          <cell r="C941" t="str">
            <v>Setiap lapis dipadatkan minimum 4 kali lintasan</v>
          </cell>
          <cell r="L941" t="str">
            <v>A.</v>
          </cell>
          <cell r="N941" t="str">
            <v>TENAGA</v>
          </cell>
        </row>
        <row r="942">
          <cell r="C942" t="str">
            <v>dengan mesin gilas roda karet</v>
          </cell>
        </row>
        <row r="943">
          <cell r="L943" t="str">
            <v>1.</v>
          </cell>
          <cell r="N943" t="str">
            <v>Pekerja</v>
          </cell>
          <cell r="P943" t="str">
            <v>(L01)</v>
          </cell>
          <cell r="Q943" t="str">
            <v>jam</v>
          </cell>
          <cell r="R943">
            <v>0.60670000000000002</v>
          </cell>
          <cell r="S943">
            <v>5142.8599999999997</v>
          </cell>
          <cell r="V943">
            <v>3120.173162</v>
          </cell>
        </row>
        <row r="944">
          <cell r="A944" t="str">
            <v>III.</v>
          </cell>
          <cell r="C944" t="str">
            <v>PEMAKAIAN BAHAN, ALAT DAN TENAGA</v>
          </cell>
          <cell r="L944" t="str">
            <v>2.</v>
          </cell>
          <cell r="N944" t="str">
            <v>Mandor</v>
          </cell>
          <cell r="P944" t="str">
            <v>(L02)</v>
          </cell>
          <cell r="Q944" t="str">
            <v>jam</v>
          </cell>
          <cell r="R944">
            <v>4.6699999999999998E-2</v>
          </cell>
          <cell r="S944">
            <v>6071.43</v>
          </cell>
          <cell r="V944">
            <v>283.53578099999999</v>
          </cell>
        </row>
        <row r="946">
          <cell r="A946" t="str">
            <v xml:space="preserve">   1.</v>
          </cell>
          <cell r="C946" t="str">
            <v>BAHAN</v>
          </cell>
        </row>
        <row r="947">
          <cell r="C947" t="str">
            <v>setiap 1 M3 timbunan sirtu padat diperlukan</v>
          </cell>
          <cell r="R947" t="str">
            <v xml:space="preserve">JUMLAH HARGA TENAGA   </v>
          </cell>
          <cell r="V947">
            <v>3403.7089430000001</v>
          </cell>
        </row>
        <row r="948">
          <cell r="A948" t="str">
            <v>1.1</v>
          </cell>
          <cell r="C948" t="str">
            <v>Sirtu</v>
          </cell>
          <cell r="D948" t="str">
            <v>= 1 M3 x Fh</v>
          </cell>
          <cell r="G948" t="str">
            <v>(M16)</v>
          </cell>
          <cell r="H948">
            <v>1.2</v>
          </cell>
          <cell r="I948" t="str">
            <v>M3</v>
          </cell>
        </row>
        <row r="949">
          <cell r="L949" t="str">
            <v>B.</v>
          </cell>
          <cell r="N949" t="str">
            <v>BAHAN</v>
          </cell>
        </row>
        <row r="950">
          <cell r="A950" t="str">
            <v xml:space="preserve">   2.</v>
          </cell>
          <cell r="C950" t="str">
            <v>ALAT</v>
          </cell>
        </row>
        <row r="951">
          <cell r="L951" t="str">
            <v>1.</v>
          </cell>
          <cell r="N951" t="str">
            <v>Sirtu</v>
          </cell>
          <cell r="P951" t="str">
            <v>(M16)</v>
          </cell>
          <cell r="Q951" t="str">
            <v>M3</v>
          </cell>
          <cell r="R951">
            <v>1.2</v>
          </cell>
          <cell r="S951">
            <v>218100</v>
          </cell>
          <cell r="V951">
            <v>261720</v>
          </cell>
        </row>
        <row r="952">
          <cell r="A952" t="str">
            <v>2.a</v>
          </cell>
          <cell r="C952" t="str">
            <v>THREE WHEEL ROLLER</v>
          </cell>
          <cell r="G952" t="str">
            <v>(E16)</v>
          </cell>
        </row>
        <row r="953">
          <cell r="C953" t="str">
            <v>Kecepatan rata-rata alat</v>
          </cell>
          <cell r="G953" t="str">
            <v>v</v>
          </cell>
          <cell r="H953">
            <v>3.5</v>
          </cell>
          <cell r="I953" t="str">
            <v>Km / Jam</v>
          </cell>
        </row>
        <row r="954">
          <cell r="C954" t="str">
            <v>Lebar efektif pemadatan</v>
          </cell>
          <cell r="G954" t="str">
            <v>b</v>
          </cell>
          <cell r="H954">
            <v>1.2</v>
          </cell>
          <cell r="I954" t="str">
            <v>M</v>
          </cell>
        </row>
        <row r="955">
          <cell r="C955" t="str">
            <v>Jumlah lintasan</v>
          </cell>
          <cell r="G955" t="str">
            <v>n</v>
          </cell>
          <cell r="H955">
            <v>6</v>
          </cell>
          <cell r="I955" t="str">
            <v>lintasan</v>
          </cell>
        </row>
        <row r="956">
          <cell r="C956" t="str">
            <v>Faktor Efisiensi alat</v>
          </cell>
          <cell r="G956" t="str">
            <v>Fa</v>
          </cell>
          <cell r="H956">
            <v>0.75</v>
          </cell>
          <cell r="I956" t="str">
            <v>-</v>
          </cell>
        </row>
        <row r="957">
          <cell r="R957" t="str">
            <v xml:space="preserve">JUMLAH HARGA BAHAN   </v>
          </cell>
          <cell r="V957">
            <v>261720</v>
          </cell>
        </row>
        <row r="958">
          <cell r="C958" t="str">
            <v xml:space="preserve">Kap. Prod. / jam = </v>
          </cell>
          <cell r="D958" t="str">
            <v>(v x 1000) x b x t x Fa</v>
          </cell>
          <cell r="G958" t="str">
            <v>Q1</v>
          </cell>
          <cell r="H958">
            <v>52.5</v>
          </cell>
          <cell r="I958" t="str">
            <v>M3</v>
          </cell>
        </row>
        <row r="959">
          <cell r="D959" t="str">
            <v>n</v>
          </cell>
          <cell r="L959" t="str">
            <v>C.</v>
          </cell>
          <cell r="N959" t="str">
            <v>PERALATAN</v>
          </cell>
        </row>
        <row r="960">
          <cell r="C960" t="str">
            <v>Koefisien Alat / M3</v>
          </cell>
          <cell r="D960" t="str">
            <v xml:space="preserve"> =  1  :  Q1</v>
          </cell>
          <cell r="G960" t="str">
            <v>(E16)</v>
          </cell>
          <cell r="H960">
            <v>1.9047619047619049E-2</v>
          </cell>
          <cell r="I960" t="str">
            <v>Jam</v>
          </cell>
        </row>
        <row r="961">
          <cell r="L961" t="str">
            <v>1.</v>
          </cell>
          <cell r="N961" t="str">
            <v>Three Wheel Roller</v>
          </cell>
          <cell r="P961" t="str">
            <v>(E16)</v>
          </cell>
          <cell r="Q961" t="str">
            <v>jam</v>
          </cell>
          <cell r="R961">
            <v>1.9E-2</v>
          </cell>
          <cell r="S961">
            <v>96086.109890109889</v>
          </cell>
          <cell r="V961">
            <v>1825.6360879120878</v>
          </cell>
        </row>
        <row r="962">
          <cell r="A962" t="str">
            <v>2.b</v>
          </cell>
          <cell r="C962" t="str">
            <v>ALAT  BANTU</v>
          </cell>
          <cell r="L962" t="str">
            <v>2.</v>
          </cell>
          <cell r="N962" t="str">
            <v>Alat  Bantu</v>
          </cell>
          <cell r="Q962" t="str">
            <v>Ls</v>
          </cell>
          <cell r="R962">
            <v>1</v>
          </cell>
          <cell r="S962">
            <v>650</v>
          </cell>
          <cell r="V962">
            <v>650</v>
          </cell>
        </row>
        <row r="963">
          <cell r="C963" t="str">
            <v>Diperlukan alat-alat bantu kecil</v>
          </cell>
          <cell r="J963" t="str">
            <v>Lump Sum</v>
          </cell>
        </row>
        <row r="964">
          <cell r="C964" t="str">
            <v>- Sekop    =         3   buah</v>
          </cell>
        </row>
        <row r="966">
          <cell r="A966" t="str">
            <v xml:space="preserve">   3.</v>
          </cell>
          <cell r="C966" t="str">
            <v>TENAGA</v>
          </cell>
        </row>
        <row r="967">
          <cell r="C967" t="str">
            <v>Produksi Pemadatan sirtu per hari</v>
          </cell>
          <cell r="G967" t="str">
            <v>Qt</v>
          </cell>
          <cell r="H967">
            <v>150</v>
          </cell>
          <cell r="I967" t="str">
            <v>M3 / hari</v>
          </cell>
          <cell r="R967" t="str">
            <v xml:space="preserve">JUMLAH HARGA PERALATAN   </v>
          </cell>
          <cell r="V967">
            <v>2475.6360879120875</v>
          </cell>
        </row>
        <row r="969">
          <cell r="C969" t="str">
            <v>Kebutuhan tenaga :</v>
          </cell>
          <cell r="L969" t="str">
            <v>D.</v>
          </cell>
          <cell r="N969" t="str">
            <v>JUMLAH HARGA TENAGA, BAHAN DAN PERALATAN  ( A + B + C )</v>
          </cell>
          <cell r="V969">
            <v>267599.34503091208</v>
          </cell>
        </row>
        <row r="970">
          <cell r="D970" t="str">
            <v>- Pekerja</v>
          </cell>
          <cell r="G970" t="str">
            <v>P</v>
          </cell>
          <cell r="H970">
            <v>13</v>
          </cell>
          <cell r="I970" t="str">
            <v>orang</v>
          </cell>
          <cell r="L970" t="str">
            <v>E.</v>
          </cell>
          <cell r="N970" t="str">
            <v>OVERHEAD &amp; PROFIT</v>
          </cell>
          <cell r="Q970">
            <v>0</v>
          </cell>
          <cell r="R970" t="str">
            <v>%  x  D</v>
          </cell>
          <cell r="V970">
            <v>0</v>
          </cell>
        </row>
        <row r="971">
          <cell r="D971" t="str">
            <v>- Mandor</v>
          </cell>
          <cell r="G971" t="str">
            <v>M</v>
          </cell>
          <cell r="H971">
            <v>1</v>
          </cell>
          <cell r="I971" t="str">
            <v>orang</v>
          </cell>
          <cell r="L971" t="str">
            <v>F.</v>
          </cell>
          <cell r="N971" t="str">
            <v>HARGA SATUAN PEKERJAAN  ( D + E )</v>
          </cell>
          <cell r="V971">
            <v>267599.34503091208</v>
          </cell>
        </row>
        <row r="973">
          <cell r="L973" t="str">
            <v/>
          </cell>
          <cell r="S973" t="e">
            <v>#REF!</v>
          </cell>
        </row>
        <row r="974">
          <cell r="C974" t="str">
            <v>Koefisien tenaga / M2</v>
          </cell>
          <cell r="L974" t="str">
            <v/>
          </cell>
          <cell r="S974" t="e">
            <v>#REF!</v>
          </cell>
        </row>
        <row r="975">
          <cell r="D975" t="str">
            <v>- Pekerja</v>
          </cell>
          <cell r="E975" t="str">
            <v>= (Tk x P) : Qt</v>
          </cell>
          <cell r="G975" t="str">
            <v>(L01)</v>
          </cell>
          <cell r="H975">
            <v>0.60666666666666669</v>
          </cell>
          <cell r="I975" t="str">
            <v>Jam</v>
          </cell>
          <cell r="L975" t="e">
            <v>#REF!</v>
          </cell>
          <cell r="S975" t="e">
            <v>#REF!</v>
          </cell>
        </row>
        <row r="976">
          <cell r="D976" t="str">
            <v>- Mandor</v>
          </cell>
          <cell r="E976" t="str">
            <v>= (Tk x M) : Qt</v>
          </cell>
          <cell r="G976" t="str">
            <v>(L02)</v>
          </cell>
          <cell r="H976">
            <v>4.6666666666666669E-2</v>
          </cell>
          <cell r="I976" t="str">
            <v>Jam</v>
          </cell>
          <cell r="L976" t="e">
            <v>#REF!</v>
          </cell>
          <cell r="S976" t="e">
            <v>#REF!</v>
          </cell>
        </row>
        <row r="977">
          <cell r="L977" t="e">
            <v>#REF!</v>
          </cell>
          <cell r="S977" t="e">
            <v>#REF!</v>
          </cell>
        </row>
        <row r="978">
          <cell r="A978" t="str">
            <v>4.</v>
          </cell>
          <cell r="C978" t="str">
            <v>HARGA DASAR SATUAN UPAH, BAHAN DAN ALAT</v>
          </cell>
          <cell r="L978" t="e">
            <v>#REF!</v>
          </cell>
          <cell r="S978" t="e">
            <v>#REF!</v>
          </cell>
        </row>
        <row r="979">
          <cell r="C979" t="str">
            <v>Lihat lampiran.</v>
          </cell>
          <cell r="L979" t="e">
            <v>#REF!</v>
          </cell>
          <cell r="S979" t="e">
            <v>#REF!</v>
          </cell>
        </row>
        <row r="980">
          <cell r="L980" t="e">
            <v>#REF!</v>
          </cell>
          <cell r="S980" t="e">
            <v>#REF!</v>
          </cell>
        </row>
        <row r="981">
          <cell r="A981" t="str">
            <v>5.</v>
          </cell>
          <cell r="C981" t="str">
            <v>ANALISA HARGA SATUAN PEKERJAAN</v>
          </cell>
          <cell r="L981" t="e">
            <v>#REF!</v>
          </cell>
          <cell r="S981" t="e">
            <v>#REF!</v>
          </cell>
        </row>
        <row r="982">
          <cell r="C982" t="str">
            <v>Lihat perhitungan dalam FORMULIR STANDAR UNTUK</v>
          </cell>
          <cell r="L982" t="e">
            <v>#REF!</v>
          </cell>
          <cell r="S982" t="e">
            <v>#REF!</v>
          </cell>
        </row>
        <row r="983">
          <cell r="C983" t="str">
            <v>PEREKEMAN ANALISA MASING-MASING HARGA SATUAN</v>
          </cell>
        </row>
        <row r="984">
          <cell r="C984" t="str">
            <v>Didapat Harga Satuan Pekerjaan :</v>
          </cell>
        </row>
        <row r="986">
          <cell r="C986" t="str">
            <v xml:space="preserve">Rp.  </v>
          </cell>
          <cell r="D986">
            <v>267599.34503091208</v>
          </cell>
          <cell r="E986" t="str">
            <v xml:space="preserve"> / M2</v>
          </cell>
        </row>
        <row r="989">
          <cell r="A989" t="str">
            <v>6.</v>
          </cell>
          <cell r="C989" t="str">
            <v>WAKTU PELAKSANAAN YANG DIPERLUKAN</v>
          </cell>
        </row>
        <row r="990">
          <cell r="C990" t="str">
            <v>Masa Pelaksanaan :</v>
          </cell>
          <cell r="D990" t="str">
            <v>. . . . . . . . . . . .</v>
          </cell>
          <cell r="E990" t="str">
            <v>bulan</v>
          </cell>
        </row>
        <row r="992">
          <cell r="A992" t="str">
            <v>7.</v>
          </cell>
          <cell r="C992" t="str">
            <v>VOLUME PEKERJAAN YANG DIPERLUKAN</v>
          </cell>
        </row>
        <row r="993">
          <cell r="C993" t="str">
            <v>Volume pekerjaan  :</v>
          </cell>
          <cell r="D993">
            <v>0</v>
          </cell>
          <cell r="E993" t="str">
            <v>M2</v>
          </cell>
        </row>
      </sheetData>
      <sheetData sheetId="5"/>
    </sheetDataSet>
  </externalBook>
</externalLink>
</file>

<file path=xl/externalLinks/externalLink4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4"/>
      <sheetName val="3_DIV4"/>
      <sheetName val="H.Satuan"/>
    </sheetNames>
    <sheetDataSet>
      <sheetData sheetId="0" refreshError="1">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cell>
          <cell r="C912" t="str">
            <v>- Aspal AC - 10 atau AC - 20</v>
          </cell>
          <cell r="G912" t="str">
            <v>As</v>
          </cell>
          <cell r="H912">
            <v>95.238095238095227</v>
          </cell>
          <cell r="I912" t="str">
            <v>%</v>
          </cell>
          <cell r="J912" t="str">
            <v>100 bagian</v>
          </cell>
        </row>
        <row r="913">
          <cell r="A913" t="str">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cell>
          <cell r="C919" t="str">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3"/>
      <sheetName val="Sheet5"/>
      <sheetName val="Sheet2"/>
      <sheetName val="Sheet1"/>
      <sheetName val="A"/>
      <sheetName val="Kurva S"/>
      <sheetName val="Beton"/>
      <sheetName val="Schedulle"/>
      <sheetName val="Schedulee"/>
      <sheetName val="TIME SCEDULE"/>
      <sheetName val="skedul 01"/>
    </sheetNames>
    <sheetDataSet>
      <sheetData sheetId="0"/>
      <sheetData sheetId="1"/>
      <sheetData sheetId="2"/>
      <sheetData sheetId="3"/>
      <sheetData sheetId="4"/>
      <sheetData sheetId="5">
        <row r="1">
          <cell r="Q1" t="str">
            <v>LAMPIRAN 2(a)  PENAWARAN</v>
          </cell>
        </row>
        <row r="2">
          <cell r="Q2" t="str">
            <v>( Lampiran ini dipergunakan semata-mata untuk evaluasi penawaran )</v>
          </cell>
          <cell r="AG2" t="str">
            <v>DAFTAR KUANTITAS DAN HARGA</v>
          </cell>
        </row>
        <row r="4">
          <cell r="Q4" t="str">
            <v>DAFTAR HARGA SATUAN UPAH</v>
          </cell>
          <cell r="AG4" t="str">
            <v>PENAWAR</v>
          </cell>
          <cell r="AH4" t="str">
            <v>:</v>
          </cell>
          <cell r="AI4" t="str">
            <v>CV. MANDIRI KARYA UTAMA</v>
          </cell>
        </row>
        <row r="5">
          <cell r="AG5" t="str">
            <v>PROYEK</v>
          </cell>
          <cell r="AH5" t="str">
            <v>:</v>
          </cell>
          <cell r="AI5" t="str">
            <v>PENINGKATAN JALAN DAN PENGGANTIAN JEMBATAN DPU CAB. VI ACEH BARAT</v>
          </cell>
        </row>
        <row r="6">
          <cell r="Q6" t="str">
            <v>PROYEK</v>
          </cell>
          <cell r="R6" t="str">
            <v>:</v>
          </cell>
          <cell r="S6" t="str">
            <v>PENINGKATAN JALAN DAN PENGGANTIAN JEMBATAN DPU CAB. VI ACEH BARAT</v>
          </cell>
          <cell r="AG6" t="str">
            <v>PEKERJAAN</v>
          </cell>
          <cell r="AH6" t="str">
            <v>:</v>
          </cell>
          <cell r="AI6" t="str">
            <v>PENINGKATAN JALAN KUALA TUHA - LAMIE, KM. 45+000 s/d 47+000</v>
          </cell>
        </row>
        <row r="7">
          <cell r="W7" t="str">
            <v>NAMA PENAWAR</v>
          </cell>
          <cell r="Y7" t="str">
            <v>:</v>
          </cell>
          <cell r="Z7" t="str">
            <v>CV. MANDIRI KARYA UTAMA</v>
          </cell>
          <cell r="AG7" t="str">
            <v>PROPINSI</v>
          </cell>
          <cell r="AH7" t="str">
            <v>:</v>
          </cell>
          <cell r="AI7" t="str">
            <v>DAERAH ISTIMEWA ACEH</v>
          </cell>
        </row>
        <row r="8">
          <cell r="Q8" t="str">
            <v>PEKERJAAN</v>
          </cell>
          <cell r="R8" t="str">
            <v>:</v>
          </cell>
          <cell r="S8" t="str">
            <v>PENINGKATAN JALAN KUALA TUHA - LAMIE, KM. 45+000 s/d 47+000</v>
          </cell>
          <cell r="W8" t="str">
            <v>PROYEK</v>
          </cell>
          <cell r="Y8" t="str">
            <v>:</v>
          </cell>
          <cell r="Z8" t="str">
            <v>PENINGKATAN JALAN DAN PENGGANTIAN JEMBATAN DPU CAB. VI ACEH BARAT</v>
          </cell>
          <cell r="AG8" t="str">
            <v>LOKASI</v>
          </cell>
          <cell r="AH8" t="str">
            <v>:</v>
          </cell>
          <cell r="AI8" t="str">
            <v>KABUPATEN ACEH BARAT</v>
          </cell>
        </row>
        <row r="9">
          <cell r="W9" t="str">
            <v>NO. MATA PEMBAYARAN</v>
          </cell>
          <cell r="Y9" t="str">
            <v>:</v>
          </cell>
          <cell r="Z9" t="str">
            <v>1.2</v>
          </cell>
          <cell r="AG9" t="str">
            <v>TH. ANGG.</v>
          </cell>
          <cell r="AH9" t="str">
            <v>:</v>
          </cell>
          <cell r="AI9">
            <v>2000</v>
          </cell>
        </row>
        <row r="10">
          <cell r="U10" t="str">
            <v>HARGA</v>
          </cell>
          <cell r="W10" t="str">
            <v>JENIS PEKERJAAN</v>
          </cell>
          <cell r="Y10" t="str">
            <v>:</v>
          </cell>
          <cell r="Z10" t="str">
            <v>MOBILISASI</v>
          </cell>
        </row>
        <row r="11">
          <cell r="Q11" t="str">
            <v>NO.</v>
          </cell>
          <cell r="R11" t="str">
            <v>U R A I A N</v>
          </cell>
          <cell r="T11" t="str">
            <v>SATUAN</v>
          </cell>
          <cell r="U11" t="str">
            <v>SATUAN</v>
          </cell>
          <cell r="W11" t="str">
            <v>SATUAN PEKERJAAN</v>
          </cell>
          <cell r="Y11" t="str">
            <v>:</v>
          </cell>
          <cell r="Z11" t="str">
            <v>LUMP SUM</v>
          </cell>
          <cell r="AG11" t="str">
            <v>MATA</v>
          </cell>
          <cell r="AL11" t="str">
            <v>HARGA</v>
          </cell>
          <cell r="AM11" t="str">
            <v>JUMLAH</v>
          </cell>
        </row>
        <row r="12">
          <cell r="U12" t="str">
            <v>(Rp.)</v>
          </cell>
          <cell r="W12" t="str">
            <v>PRODUKSI HARIAN/JAM</v>
          </cell>
          <cell r="Y12" t="str">
            <v>:</v>
          </cell>
          <cell r="AG12" t="str">
            <v>PEMBA-</v>
          </cell>
          <cell r="AI12" t="str">
            <v>U R A I A N</v>
          </cell>
          <cell r="AJ12" t="str">
            <v>SATUAN</v>
          </cell>
          <cell r="AK12" t="str">
            <v>PERKIRAAN</v>
          </cell>
          <cell r="AL12" t="str">
            <v>SATUAN</v>
          </cell>
          <cell r="AM12" t="str">
            <v>HARGA-HARGA</v>
          </cell>
        </row>
        <row r="13">
          <cell r="AG13" t="str">
            <v>YARAN</v>
          </cell>
          <cell r="AK13" t="str">
            <v>KUANTITAS</v>
          </cell>
          <cell r="AL13" t="str">
            <v>( Rp.)</v>
          </cell>
          <cell r="AM13" t="str">
            <v>PENAWARAN (Rp)</v>
          </cell>
        </row>
        <row r="14">
          <cell r="AC14" t="str">
            <v>HARGA</v>
          </cell>
          <cell r="AD14" t="str">
            <v>JUMLAH</v>
          </cell>
          <cell r="AG14" t="str">
            <v>a</v>
          </cell>
          <cell r="AI14" t="str">
            <v>b</v>
          </cell>
          <cell r="AJ14" t="str">
            <v>c</v>
          </cell>
          <cell r="AK14" t="str">
            <v>d</v>
          </cell>
          <cell r="AL14" t="str">
            <v>e</v>
          </cell>
          <cell r="AM14" t="str">
            <v>f = (d x e)</v>
          </cell>
        </row>
        <row r="15">
          <cell r="Q15" t="str">
            <v>1.</v>
          </cell>
          <cell r="R15" t="str">
            <v>Pekerja</v>
          </cell>
          <cell r="T15" t="str">
            <v>Jam</v>
          </cell>
          <cell r="U15">
            <v>1700</v>
          </cell>
          <cell r="W15" t="str">
            <v>NO</v>
          </cell>
          <cell r="X15" t="str">
            <v>U  R  A  I  A  N</v>
          </cell>
          <cell r="AA15" t="str">
            <v>SATUAN</v>
          </cell>
          <cell r="AB15" t="str">
            <v>KUANTITAS</v>
          </cell>
          <cell r="AC15" t="str">
            <v>SATUAN</v>
          </cell>
          <cell r="AD15" t="str">
            <v>HARGA</v>
          </cell>
        </row>
        <row r="16">
          <cell r="Q16" t="str">
            <v>2.</v>
          </cell>
          <cell r="R16" t="str">
            <v>Tukang</v>
          </cell>
          <cell r="T16" t="str">
            <v>Jam</v>
          </cell>
          <cell r="U16">
            <v>1900</v>
          </cell>
          <cell r="AC16" t="str">
            <v>(Rp.)</v>
          </cell>
          <cell r="AD16" t="str">
            <v>(Rp.)</v>
          </cell>
          <cell r="AG16" t="str">
            <v>BAB. 1</v>
          </cell>
          <cell r="AI16" t="str">
            <v xml:space="preserve">  U  M  U  M</v>
          </cell>
        </row>
        <row r="17">
          <cell r="Q17" t="str">
            <v>3.</v>
          </cell>
          <cell r="R17" t="str">
            <v>Kepala Tukang</v>
          </cell>
          <cell r="T17" t="str">
            <v>Jam</v>
          </cell>
          <cell r="U17">
            <v>2150</v>
          </cell>
        </row>
        <row r="18">
          <cell r="Q18" t="str">
            <v>4.</v>
          </cell>
          <cell r="R18" t="str">
            <v>Mandor</v>
          </cell>
          <cell r="T18" t="str">
            <v>Jam</v>
          </cell>
          <cell r="U18">
            <v>1900</v>
          </cell>
          <cell r="W18" t="str">
            <v>A.</v>
          </cell>
          <cell r="X18" t="str">
            <v xml:space="preserve">  Pembelian atau sewa tanah</v>
          </cell>
          <cell r="AA18" t="str">
            <v>M2</v>
          </cell>
          <cell r="AG18" t="str">
            <v>1.2</v>
          </cell>
          <cell r="AI18" t="str">
            <v xml:space="preserve">  Mobilisasi</v>
          </cell>
          <cell r="AJ18" t="str">
            <v>Ls</v>
          </cell>
          <cell r="AK18">
            <v>1</v>
          </cell>
          <cell r="AL18">
            <v>10800000</v>
          </cell>
          <cell r="AM18">
            <v>10800000</v>
          </cell>
        </row>
        <row r="19">
          <cell r="Q19" t="str">
            <v>5.</v>
          </cell>
          <cell r="R19" t="str">
            <v>Operator</v>
          </cell>
          <cell r="T19" t="str">
            <v>Jam</v>
          </cell>
          <cell r="U19">
            <v>4285</v>
          </cell>
        </row>
        <row r="20">
          <cell r="Q20" t="str">
            <v>6.</v>
          </cell>
          <cell r="R20" t="str">
            <v>Pembantu Operator</v>
          </cell>
          <cell r="T20" t="str">
            <v>Jam</v>
          </cell>
          <cell r="U20">
            <v>2850</v>
          </cell>
        </row>
        <row r="21">
          <cell r="Q21" t="str">
            <v>7.</v>
          </cell>
          <cell r="R21" t="str">
            <v>Sopir/Driver</v>
          </cell>
          <cell r="T21" t="str">
            <v>Jam</v>
          </cell>
          <cell r="U21">
            <v>4285</v>
          </cell>
          <cell r="W21" t="str">
            <v>B.</v>
          </cell>
          <cell r="X21" t="str">
            <v xml:space="preserve">  Peralatan.</v>
          </cell>
        </row>
        <row r="22">
          <cell r="Q22" t="str">
            <v>8.</v>
          </cell>
          <cell r="R22" t="str">
            <v>Pembantu Sopir/Driver</v>
          </cell>
          <cell r="T22" t="str">
            <v>Jam</v>
          </cell>
          <cell r="U22">
            <v>2850</v>
          </cell>
          <cell r="X22" t="str">
            <v xml:space="preserve">  Sesuai Lampiran 2(a)-2</v>
          </cell>
          <cell r="AA22" t="str">
            <v>Ls</v>
          </cell>
          <cell r="AB22">
            <v>1</v>
          </cell>
          <cell r="AC22">
            <v>3800000</v>
          </cell>
          <cell r="AD22">
            <v>3800000</v>
          </cell>
          <cell r="AI22" t="str">
            <v xml:space="preserve">  Sub Total Harga Bab. 1 ( Dipindahkan ke Rekapitulasi Daftar Kuantitas dan Harga )</v>
          </cell>
          <cell r="AM22">
            <v>10800000</v>
          </cell>
        </row>
        <row r="23">
          <cell r="Q23" t="str">
            <v>9.</v>
          </cell>
          <cell r="R23" t="str">
            <v>Mekanik</v>
          </cell>
          <cell r="T23" t="str">
            <v>Jam</v>
          </cell>
          <cell r="U23">
            <v>4000</v>
          </cell>
        </row>
        <row r="25">
          <cell r="W25" t="str">
            <v>C.</v>
          </cell>
          <cell r="X25" t="str">
            <v xml:space="preserve">  Fasilitas Kontraktor.</v>
          </cell>
          <cell r="AG25" t="str">
            <v>BAB. 2</v>
          </cell>
          <cell r="AI25" t="str">
            <v xml:space="preserve">  DRAINASE</v>
          </cell>
        </row>
        <row r="26">
          <cell r="W26" t="str">
            <v>1.</v>
          </cell>
          <cell r="X26" t="str">
            <v xml:space="preserve">  Base Camp</v>
          </cell>
          <cell r="AA26" t="str">
            <v>Ls</v>
          </cell>
          <cell r="AB26">
            <v>1</v>
          </cell>
          <cell r="AC26">
            <v>2000000</v>
          </cell>
          <cell r="AD26">
            <v>2000000</v>
          </cell>
        </row>
        <row r="27">
          <cell r="W27" t="str">
            <v>2.</v>
          </cell>
          <cell r="X27" t="str">
            <v xml:space="preserve">  Kantor</v>
          </cell>
          <cell r="AA27" t="str">
            <v>Ls</v>
          </cell>
          <cell r="AB27">
            <v>1</v>
          </cell>
          <cell r="AC27">
            <v>2000000</v>
          </cell>
          <cell r="AD27">
            <v>2000000</v>
          </cell>
          <cell r="AG27" t="str">
            <v>2.1 (1)</v>
          </cell>
          <cell r="AI27" t="str">
            <v xml:space="preserve">  Pekerjaan Galian untuk selokan Drainase &amp;</v>
          </cell>
        </row>
        <row r="28">
          <cell r="W28" t="str">
            <v>3.</v>
          </cell>
          <cell r="X28" t="str">
            <v xml:space="preserve">  Barak</v>
          </cell>
          <cell r="AA28" t="str">
            <v>M2</v>
          </cell>
          <cell r="AI28" t="str">
            <v xml:space="preserve">  Saluran Air</v>
          </cell>
          <cell r="AJ28" t="str">
            <v>M3</v>
          </cell>
          <cell r="AK28">
            <v>1500</v>
          </cell>
          <cell r="AL28">
            <v>6565</v>
          </cell>
          <cell r="AM28">
            <v>9847500</v>
          </cell>
        </row>
        <row r="29">
          <cell r="W29" t="str">
            <v>4.</v>
          </cell>
          <cell r="X29" t="str">
            <v xml:space="preserve">  Workshop/Bengkel</v>
          </cell>
          <cell r="AA29" t="str">
            <v>M2</v>
          </cell>
        </row>
        <row r="30">
          <cell r="W30" t="str">
            <v>5.</v>
          </cell>
          <cell r="X30" t="str">
            <v xml:space="preserve">  Gudang dan lain-lain</v>
          </cell>
          <cell r="AA30" t="str">
            <v>M2</v>
          </cell>
          <cell r="AG30" t="str">
            <v>2.2</v>
          </cell>
          <cell r="AI30" t="str">
            <v xml:space="preserve">  Pekerjaan Pasangan batu dengan Mortal</v>
          </cell>
          <cell r="AJ30" t="str">
            <v>M3</v>
          </cell>
        </row>
        <row r="32">
          <cell r="AG32" t="str">
            <v>2.3 (1)</v>
          </cell>
          <cell r="AI32" t="str">
            <v xml:space="preserve">  Gorong-gorong Pipa beton bertulang</v>
          </cell>
          <cell r="AJ32" t="str">
            <v>M'</v>
          </cell>
        </row>
        <row r="33">
          <cell r="W33" t="str">
            <v>D.</v>
          </cell>
          <cell r="X33" t="str">
            <v xml:space="preserve">  Fasilitas Laboratorium dan Layanan.</v>
          </cell>
          <cell r="AI33" t="str">
            <v xml:space="preserve">  diameter &lt; 45 cm</v>
          </cell>
        </row>
        <row r="34">
          <cell r="W34" t="str">
            <v>1.</v>
          </cell>
          <cell r="X34" t="str">
            <v xml:space="preserve">  Kantor</v>
          </cell>
          <cell r="AA34" t="str">
            <v>M2</v>
          </cell>
        </row>
        <row r="35">
          <cell r="W35" t="str">
            <v>2.</v>
          </cell>
          <cell r="X35" t="str">
            <v xml:space="preserve">  Akomudasi utk. Wkl. Direksi Teknik</v>
          </cell>
          <cell r="AA35" t="str">
            <v>M2</v>
          </cell>
          <cell r="AG35" t="str">
            <v>2.3 (2)</v>
          </cell>
          <cell r="AI35" t="str">
            <v xml:space="preserve">  Gorong-gorong Pipa beton bertulang</v>
          </cell>
          <cell r="AJ35" t="str">
            <v>M'</v>
          </cell>
        </row>
        <row r="36">
          <cell r="W36" t="str">
            <v>3.</v>
          </cell>
          <cell r="X36" t="str">
            <v xml:space="preserve">  Ruang Laboratorium</v>
          </cell>
          <cell r="AA36" t="str">
            <v>M2</v>
          </cell>
          <cell r="AI36" t="str">
            <v xml:space="preserve">  diameter &lt; 45 - 75 cm</v>
          </cell>
        </row>
        <row r="37">
          <cell r="T37" t="str">
            <v>ACEH BESAR,   22  AGUSTUS  2000</v>
          </cell>
          <cell r="W37" t="str">
            <v>4.</v>
          </cell>
          <cell r="X37" t="str">
            <v xml:space="preserve">  Peralatan Laboratorium</v>
          </cell>
          <cell r="AA37" t="str">
            <v>Unit</v>
          </cell>
        </row>
        <row r="38">
          <cell r="T38" t="str">
            <v>CV. MANDIRI KARYA UTAMA</v>
          </cell>
          <cell r="W38" t="str">
            <v>5.</v>
          </cell>
          <cell r="X38" t="str">
            <v xml:space="preserve">  Perabotan dan Layanan</v>
          </cell>
          <cell r="AA38" t="str">
            <v>Unit</v>
          </cell>
          <cell r="AG38" t="str">
            <v>2.3 (3)</v>
          </cell>
          <cell r="AI38" t="str">
            <v xml:space="preserve">  Gorong-gorong pipa beton bertulang</v>
          </cell>
          <cell r="AJ38" t="str">
            <v>M'</v>
          </cell>
        </row>
        <row r="39">
          <cell r="AI39" t="str">
            <v xml:space="preserve">  diameter &lt; 75 - 120 cm</v>
          </cell>
        </row>
        <row r="41">
          <cell r="W41" t="str">
            <v>E.</v>
          </cell>
          <cell r="X41" t="str">
            <v xml:space="preserve">  Mata Pekerjaan Mobilisasi Lainnya.</v>
          </cell>
          <cell r="AG41" t="str">
            <v>2.3 (4)</v>
          </cell>
          <cell r="AI41" t="str">
            <v xml:space="preserve">  Gorong-gorong Pipa Baja gelombang</v>
          </cell>
          <cell r="AJ41" t="str">
            <v>Ton</v>
          </cell>
        </row>
        <row r="43">
          <cell r="AG43" t="str">
            <v>2.4 (1)</v>
          </cell>
          <cell r="AI43" t="str">
            <v xml:space="preserve">  Urugan berongga atau Material penyaring</v>
          </cell>
          <cell r="AJ43" t="str">
            <v>M3</v>
          </cell>
        </row>
        <row r="44">
          <cell r="T44" t="str">
            <v>( IBRAHIM T. M. AMIN )</v>
          </cell>
          <cell r="W44" t="str">
            <v>F.</v>
          </cell>
          <cell r="X44" t="str">
            <v xml:space="preserve">  Demobilisasi</v>
          </cell>
          <cell r="AA44" t="str">
            <v>Ls</v>
          </cell>
          <cell r="AB44">
            <v>1</v>
          </cell>
          <cell r="AC44">
            <v>3000000</v>
          </cell>
          <cell r="AD44">
            <v>3000000</v>
          </cell>
        </row>
        <row r="45">
          <cell r="T45" t="str">
            <v>D i r e k t u r</v>
          </cell>
          <cell r="AG45" t="str">
            <v>2.4 (2)</v>
          </cell>
          <cell r="AI45" t="str">
            <v xml:space="preserve">  Pekerjaan drainase dibawah permukaan</v>
          </cell>
          <cell r="AJ45" t="str">
            <v>M2</v>
          </cell>
        </row>
        <row r="46">
          <cell r="AI46" t="str">
            <v xml:space="preserve">  Material penyaring plastik</v>
          </cell>
        </row>
        <row r="47">
          <cell r="W47" t="str">
            <v>G.</v>
          </cell>
          <cell r="X47" t="str">
            <v xml:space="preserve">  JUMLAH ( A + B + C + D + E + F )</v>
          </cell>
          <cell r="AD47">
            <v>10800000</v>
          </cell>
        </row>
        <row r="48">
          <cell r="AG48" t="str">
            <v>2.4 (3)</v>
          </cell>
          <cell r="AI48" t="str">
            <v xml:space="preserve">  Pipa untuk Pekerjaan Drainase di bawah</v>
          </cell>
          <cell r="AJ48" t="str">
            <v>M'</v>
          </cell>
        </row>
        <row r="49">
          <cell r="AI49" t="str">
            <v xml:space="preserve">  permukaan</v>
          </cell>
          <cell r="AJ49" t="str">
            <v/>
          </cell>
        </row>
        <row r="50">
          <cell r="W50" t="str">
            <v>H.</v>
          </cell>
          <cell r="X50" t="str">
            <v xml:space="preserve">  HARGA LUMPSUM = G</v>
          </cell>
          <cell r="AD50">
            <v>10800000</v>
          </cell>
        </row>
        <row r="53">
          <cell r="W53" t="str">
            <v>I.</v>
          </cell>
          <cell r="X53" t="str">
            <v xml:space="preserve">  TOTAL BIAYA MOBILISASI ( DIBULATKAN )</v>
          </cell>
          <cell r="AD53">
            <v>10800000</v>
          </cell>
        </row>
        <row r="78">
          <cell r="W78" t="str">
            <v>LAMPIRAN  2(a)-2  PENAWARAN</v>
          </cell>
          <cell r="AX78" t="str">
            <v>LAMPIRAN 2(d)-2  PENAWARAN</v>
          </cell>
        </row>
        <row r="79">
          <cell r="W79" t="str">
            <v>( Lampiran ini dipergunakan semata-mata untuk Evaluasi Penawaran )</v>
          </cell>
          <cell r="AG79" t="str">
            <v>DAFTAR KUANTITAS DAN HARGA</v>
          </cell>
          <cell r="AX79" t="str">
            <v>(Lampiran ini dipergunakan semata-mata untuk evaluasi penawaran)</v>
          </cell>
        </row>
        <row r="81">
          <cell r="W81" t="str">
            <v>ANALISA HARGA LUMP SUM UNTUK MOBILISASI</v>
          </cell>
          <cell r="AG81" t="str">
            <v>PENAWAR</v>
          </cell>
          <cell r="AH81" t="str">
            <v>:</v>
          </cell>
          <cell r="AI81" t="str">
            <v>CV. MANDIRI KARYA UTAMA</v>
          </cell>
          <cell r="AX81" t="str">
            <v>KONFIRMASI KAPASITAS PLANT PENCAMPUR ASPAL</v>
          </cell>
        </row>
        <row r="82">
          <cell r="AG82" t="str">
            <v>PROYEK</v>
          </cell>
          <cell r="AH82" t="str">
            <v>:</v>
          </cell>
          <cell r="AI82" t="str">
            <v>PENINGKATAN JALAN DAN PENGGANTIAN JEMBATAN DPU CAB. VI ACEH BARAT</v>
          </cell>
        </row>
        <row r="83">
          <cell r="W83" t="str">
            <v>NAMA PENAWAR</v>
          </cell>
          <cell r="Y83" t="str">
            <v>:</v>
          </cell>
          <cell r="Z83" t="str">
            <v>CV. MANDIRI KARYA UTAMA</v>
          </cell>
          <cell r="AG83" t="str">
            <v>PEKERJAAN</v>
          </cell>
          <cell r="AH83" t="str">
            <v>:</v>
          </cell>
          <cell r="AI83" t="str">
            <v>PENINGKATAN JALAN KUALA TUHA - LAMIE, KM. 45+000 s/d 47+000</v>
          </cell>
        </row>
        <row r="84">
          <cell r="W84" t="str">
            <v>PROYEK</v>
          </cell>
          <cell r="Y84" t="str">
            <v>:</v>
          </cell>
          <cell r="Z84" t="str">
            <v>PENINGKATAN JALAN DAN PENGGANTIAN JEMBATAN DPU CAB. VI ACEH BARAT</v>
          </cell>
          <cell r="AG84" t="str">
            <v>PROPINSI</v>
          </cell>
          <cell r="AH84" t="str">
            <v>:</v>
          </cell>
          <cell r="AI84" t="str">
            <v>DAERAH ISTIMEWA ACEH</v>
          </cell>
          <cell r="AX84" t="str">
            <v>NAMA PENAWAR</v>
          </cell>
          <cell r="BA84" t="str">
            <v>CV. MANDIRI KARYA UTAMA</v>
          </cell>
        </row>
        <row r="85">
          <cell r="W85" t="str">
            <v>NO. MATA PEMBAYARAN</v>
          </cell>
          <cell r="Y85" t="str">
            <v>:</v>
          </cell>
          <cell r="Z85" t="str">
            <v>1.2</v>
          </cell>
          <cell r="AG85" t="str">
            <v>LOKASI</v>
          </cell>
          <cell r="AH85" t="str">
            <v>:</v>
          </cell>
          <cell r="AI85" t="str">
            <v>KABUPATEN ACEH BARAT</v>
          </cell>
          <cell r="AX85" t="str">
            <v/>
          </cell>
        </row>
        <row r="86">
          <cell r="W86" t="str">
            <v>JENIS PEKERJAAN</v>
          </cell>
          <cell r="Y86" t="str">
            <v>:</v>
          </cell>
          <cell r="Z86" t="str">
            <v>MOBILISASI</v>
          </cell>
          <cell r="AG86" t="str">
            <v>TH. ANGG.</v>
          </cell>
          <cell r="AH86" t="str">
            <v>:</v>
          </cell>
          <cell r="AI86">
            <v>2000</v>
          </cell>
          <cell r="AX86" t="str">
            <v>1.</v>
          </cell>
          <cell r="AY86" t="str">
            <v>Waktu bekerja yang tersedia</v>
          </cell>
        </row>
        <row r="87">
          <cell r="W87" t="str">
            <v>SATUAN PEKERJAAN</v>
          </cell>
          <cell r="Y87" t="str">
            <v>:</v>
          </cell>
          <cell r="Z87" t="str">
            <v>LUMP SUM</v>
          </cell>
          <cell r="AX87" t="str">
            <v>(a)</v>
          </cell>
          <cell r="AY87" t="str">
            <v>Jangka Waktu Pelaksanaan</v>
          </cell>
          <cell r="BO87" t="str">
            <v>=</v>
          </cell>
          <cell r="BP87">
            <v>100</v>
          </cell>
          <cell r="BQ87" t="str">
            <v>hari</v>
          </cell>
        </row>
        <row r="88">
          <cell r="W88" t="str">
            <v>PRODUKSI HARIAN/JAM</v>
          </cell>
          <cell r="Y88" t="str">
            <v>:</v>
          </cell>
          <cell r="AG88" t="str">
            <v>MATA</v>
          </cell>
          <cell r="AL88" t="str">
            <v>HARGA</v>
          </cell>
          <cell r="AM88" t="str">
            <v>JUMLAH</v>
          </cell>
          <cell r="AX88" t="str">
            <v>(b)</v>
          </cell>
          <cell r="AY88" t="str">
            <v>Mobilisasi dan Jangka Waktu Pemasangan Peralatan dan Persediaan Material ( min=120 hari )</v>
          </cell>
          <cell r="BO88" t="str">
            <v>=</v>
          </cell>
          <cell r="BP88" t="str">
            <v>-</v>
          </cell>
          <cell r="BQ88" t="str">
            <v>hari</v>
          </cell>
        </row>
        <row r="89">
          <cell r="AG89" t="str">
            <v>PEMBA-</v>
          </cell>
          <cell r="AI89" t="str">
            <v>U R A I A N</v>
          </cell>
          <cell r="AJ89" t="str">
            <v>SATUAN</v>
          </cell>
          <cell r="AK89" t="str">
            <v>PERKIRAAN</v>
          </cell>
          <cell r="AL89" t="str">
            <v>SATUAN</v>
          </cell>
          <cell r="AM89" t="str">
            <v>HARGA-HARGA</v>
          </cell>
          <cell r="AX89" t="str">
            <v>(c)</v>
          </cell>
          <cell r="AY89" t="str">
            <v>Demobilisasi / Waktu tidak Produktif pada akhir Masa Kontrak ( min=30 hari )</v>
          </cell>
          <cell r="BO89" t="str">
            <v>=</v>
          </cell>
          <cell r="BP89">
            <v>10</v>
          </cell>
          <cell r="BQ89" t="str">
            <v>hari</v>
          </cell>
        </row>
        <row r="90">
          <cell r="AC90" t="str">
            <v>HARGA</v>
          </cell>
          <cell r="AD90" t="str">
            <v>JUMLAH</v>
          </cell>
          <cell r="AG90" t="str">
            <v>YARAN</v>
          </cell>
          <cell r="AK90" t="str">
            <v>KUANTITAS</v>
          </cell>
          <cell r="AL90" t="str">
            <v>( Rp.)</v>
          </cell>
          <cell r="AM90" t="str">
            <v>PENAWARAN (Rp)</v>
          </cell>
          <cell r="AX90" t="str">
            <v>(d)</v>
          </cell>
          <cell r="AY90" t="str">
            <v>Hari-hari libur, kerusakan-kerusakan / gangguan-gangguan, dsb.</v>
          </cell>
          <cell r="BO90" t="str">
            <v>=</v>
          </cell>
          <cell r="BP90">
            <v>10</v>
          </cell>
          <cell r="BQ90" t="str">
            <v>hari</v>
          </cell>
        </row>
        <row r="91">
          <cell r="W91" t="str">
            <v>NO</v>
          </cell>
          <cell r="X91" t="str">
            <v>U R A I A N</v>
          </cell>
          <cell r="AA91" t="str">
            <v>SATUAN</v>
          </cell>
          <cell r="AB91" t="str">
            <v>KUANTITAS</v>
          </cell>
          <cell r="AC91" t="str">
            <v>SATUAN</v>
          </cell>
          <cell r="AD91" t="str">
            <v>HARGA</v>
          </cell>
          <cell r="AG91" t="str">
            <v>a</v>
          </cell>
          <cell r="AI91" t="str">
            <v>b</v>
          </cell>
          <cell r="AJ91" t="str">
            <v>c</v>
          </cell>
          <cell r="AK91" t="str">
            <v>d</v>
          </cell>
          <cell r="AL91" t="str">
            <v>e</v>
          </cell>
          <cell r="AM91" t="str">
            <v>f = (d x e)</v>
          </cell>
          <cell r="AY91" t="str">
            <v>(e)</v>
          </cell>
          <cell r="AZ91" t="str">
            <v>Jumlah hari kerja yang sesungguhnya (a)-(b)-(c)-(d)</v>
          </cell>
          <cell r="BO91" t="str">
            <v>=</v>
          </cell>
          <cell r="BP91">
            <v>120</v>
          </cell>
          <cell r="BQ91" t="str">
            <v>hari</v>
          </cell>
        </row>
        <row r="92">
          <cell r="AC92" t="str">
            <v>(Rp.)</v>
          </cell>
          <cell r="AD92" t="str">
            <v>(Rp.)</v>
          </cell>
          <cell r="AY92" t="str">
            <v>[C]</v>
          </cell>
          <cell r="AZ92" t="str">
            <v>Jumlah jam kerja Plant yang sesungguhnya</v>
          </cell>
          <cell r="BM92">
            <v>8</v>
          </cell>
          <cell r="BN92" t="str">
            <v>jam/hari</v>
          </cell>
          <cell r="BO92" t="str">
            <v>=</v>
          </cell>
          <cell r="BP92">
            <v>960</v>
          </cell>
          <cell r="BQ92" t="str">
            <v>jam</v>
          </cell>
        </row>
        <row r="93">
          <cell r="AG93" t="str">
            <v>BAB. 3</v>
          </cell>
          <cell r="AI93" t="str">
            <v xml:space="preserve">  PEKERJAAN TANAH</v>
          </cell>
        </row>
        <row r="94">
          <cell r="W94" t="str">
            <v>B.</v>
          </cell>
          <cell r="X94" t="str">
            <v xml:space="preserve">  P e r a l a t a n :</v>
          </cell>
          <cell r="AX94" t="str">
            <v>2.</v>
          </cell>
          <cell r="AY94" t="str">
            <v>Kebutuhan Bahan Aspal Campuran Panas</v>
          </cell>
        </row>
        <row r="95">
          <cell r="AG95" t="str">
            <v>3.1 (1)</v>
          </cell>
          <cell r="AI95" t="str">
            <v xml:space="preserve">  Galian Biasa</v>
          </cell>
          <cell r="AJ95" t="str">
            <v>M3</v>
          </cell>
          <cell r="AK95">
            <v>800</v>
          </cell>
          <cell r="AL95">
            <v>6675</v>
          </cell>
          <cell r="AM95">
            <v>5340000</v>
          </cell>
          <cell r="AX95" t="str">
            <v>(1)</v>
          </cell>
          <cell r="AY95" t="str">
            <v>Latasir (HRSS)</v>
          </cell>
          <cell r="BF95" t="str">
            <v>m2</v>
          </cell>
          <cell r="BH95" t="str">
            <v>x</v>
          </cell>
          <cell r="BJ95">
            <v>1.4999999999999999E-2</v>
          </cell>
          <cell r="BK95" t="str">
            <v>x</v>
          </cell>
          <cell r="BL95">
            <v>2.25</v>
          </cell>
          <cell r="BM95" t="str">
            <v>x</v>
          </cell>
          <cell r="BN95" t="str">
            <v>W**</v>
          </cell>
          <cell r="BO95" t="str">
            <v>=</v>
          </cell>
          <cell r="BQ95" t="str">
            <v>ton</v>
          </cell>
        </row>
        <row r="96">
          <cell r="W96" t="str">
            <v>1</v>
          </cell>
          <cell r="X96" t="str">
            <v xml:space="preserve">  Asphalt Finisher, 80 ton/hr</v>
          </cell>
          <cell r="AA96" t="str">
            <v>Unit</v>
          </cell>
          <cell r="AB96">
            <v>1</v>
          </cell>
          <cell r="AC96">
            <v>500000</v>
          </cell>
          <cell r="AD96">
            <v>500000</v>
          </cell>
          <cell r="AX96" t="str">
            <v>(2)</v>
          </cell>
          <cell r="AY96" t="str">
            <v>Lataston (HRS)</v>
          </cell>
          <cell r="BF96" t="str">
            <v>m2</v>
          </cell>
          <cell r="BH96" t="str">
            <v>x</v>
          </cell>
          <cell r="BJ96">
            <v>0.03</v>
          </cell>
          <cell r="BK96" t="str">
            <v>x</v>
          </cell>
          <cell r="BL96">
            <v>2.25</v>
          </cell>
          <cell r="BM96" t="str">
            <v>x</v>
          </cell>
          <cell r="BN96" t="str">
            <v>W**</v>
          </cell>
          <cell r="BO96" t="str">
            <v>=</v>
          </cell>
          <cell r="BQ96" t="str">
            <v>ton</v>
          </cell>
        </row>
        <row r="97">
          <cell r="W97">
            <v>2</v>
          </cell>
          <cell r="X97" t="str">
            <v xml:space="preserve">  Asphalt Sprayer, 1000 lt</v>
          </cell>
          <cell r="AA97" t="str">
            <v>Unit</v>
          </cell>
          <cell r="AB97">
            <v>1</v>
          </cell>
          <cell r="AC97">
            <v>150000</v>
          </cell>
          <cell r="AD97">
            <v>150000</v>
          </cell>
          <cell r="AG97" t="str">
            <v>3.1 (2)</v>
          </cell>
          <cell r="AI97" t="str">
            <v xml:space="preserve">  Galian Cadas / Batuan</v>
          </cell>
          <cell r="AJ97" t="str">
            <v>M3</v>
          </cell>
          <cell r="AX97" t="str">
            <v>(3)</v>
          </cell>
          <cell r="AY97" t="str">
            <v>Aspal Beton (Laston), Wearing Course</v>
          </cell>
          <cell r="BE97">
            <v>0</v>
          </cell>
          <cell r="BF97" t="str">
            <v>m2</v>
          </cell>
          <cell r="BH97" t="str">
            <v>x</v>
          </cell>
          <cell r="BJ97">
            <v>0.04</v>
          </cell>
          <cell r="BK97" t="str">
            <v>x</v>
          </cell>
          <cell r="BL97">
            <v>2.2999999999999998</v>
          </cell>
          <cell r="BM97" t="str">
            <v>x</v>
          </cell>
          <cell r="BN97">
            <v>1.05</v>
          </cell>
          <cell r="BO97" t="str">
            <v>=</v>
          </cell>
          <cell r="BP97">
            <v>0</v>
          </cell>
          <cell r="BQ97" t="str">
            <v>ton</v>
          </cell>
        </row>
        <row r="98">
          <cell r="W98">
            <v>3</v>
          </cell>
          <cell r="X98" t="str">
            <v xml:space="preserve">  Air Compressor, 6000 lt/m</v>
          </cell>
          <cell r="AA98" t="str">
            <v>set</v>
          </cell>
          <cell r="AB98">
            <v>1</v>
          </cell>
          <cell r="AC98">
            <v>150000</v>
          </cell>
          <cell r="AD98">
            <v>150000</v>
          </cell>
          <cell r="AX98" t="str">
            <v>(4)</v>
          </cell>
          <cell r="AY98" t="str">
            <v>Aspal Beton (Laston), Binder Course</v>
          </cell>
          <cell r="BF98" t="str">
            <v>m2</v>
          </cell>
          <cell r="BH98" t="str">
            <v>x</v>
          </cell>
          <cell r="BJ98">
            <v>0.05</v>
          </cell>
          <cell r="BK98" t="str">
            <v>x</v>
          </cell>
          <cell r="BL98">
            <v>2.2999999999999998</v>
          </cell>
          <cell r="BM98" t="str">
            <v>x</v>
          </cell>
          <cell r="BN98" t="str">
            <v>W**</v>
          </cell>
          <cell r="BO98" t="str">
            <v>=</v>
          </cell>
          <cell r="BQ98" t="str">
            <v>ton</v>
          </cell>
        </row>
        <row r="99">
          <cell r="W99">
            <v>4</v>
          </cell>
          <cell r="X99" t="str">
            <v xml:space="preserve">  Dump Truck, 8 ton</v>
          </cell>
          <cell r="AA99" t="str">
            <v>Unit</v>
          </cell>
          <cell r="AB99">
            <v>4</v>
          </cell>
          <cell r="AC99">
            <v>150000</v>
          </cell>
          <cell r="AD99">
            <v>600000</v>
          </cell>
          <cell r="AG99" t="str">
            <v>3.2 (1)</v>
          </cell>
          <cell r="AI99" t="str">
            <v xml:space="preserve">  Urugan Biasa</v>
          </cell>
          <cell r="AJ99" t="str">
            <v>M3</v>
          </cell>
          <cell r="AK99">
            <v>1000</v>
          </cell>
          <cell r="AL99">
            <v>15089</v>
          </cell>
          <cell r="AM99">
            <v>15089000</v>
          </cell>
          <cell r="AX99" t="str">
            <v>(5)</v>
          </cell>
          <cell r="AY99" t="str">
            <v>Split Mastic Asphalt (SMA)  0/11</v>
          </cell>
          <cell r="BF99" t="str">
            <v>m2</v>
          </cell>
          <cell r="BH99" t="str">
            <v>x</v>
          </cell>
          <cell r="BJ99">
            <v>0.04</v>
          </cell>
          <cell r="BK99" t="str">
            <v>x</v>
          </cell>
          <cell r="BL99">
            <v>2.2999999999999998</v>
          </cell>
          <cell r="BM99" t="str">
            <v>x</v>
          </cell>
          <cell r="BN99" t="str">
            <v>W**</v>
          </cell>
          <cell r="BO99" t="str">
            <v>=</v>
          </cell>
          <cell r="BQ99" t="str">
            <v>ton</v>
          </cell>
        </row>
        <row r="100">
          <cell r="W100">
            <v>5</v>
          </cell>
          <cell r="X100" t="str">
            <v xml:space="preserve">  Motor Grader, 120 HP</v>
          </cell>
          <cell r="AA100" t="str">
            <v>Unit</v>
          </cell>
          <cell r="AB100">
            <v>1</v>
          </cell>
          <cell r="AC100">
            <v>300000</v>
          </cell>
          <cell r="AD100">
            <v>300000</v>
          </cell>
          <cell r="AX100" t="str">
            <v>(6)</v>
          </cell>
          <cell r="AY100" t="str">
            <v>Asphalt Treated Base Levelling (ATBL)</v>
          </cell>
          <cell r="BE100">
            <v>360</v>
          </cell>
          <cell r="BF100" t="str">
            <v>m3</v>
          </cell>
          <cell r="BI100" t="str">
            <v>x</v>
          </cell>
          <cell r="BJ100" t="str">
            <v/>
          </cell>
          <cell r="BL100">
            <v>2.2999999999999998</v>
          </cell>
          <cell r="BM100" t="str">
            <v>x</v>
          </cell>
          <cell r="BN100">
            <v>1.05</v>
          </cell>
          <cell r="BO100" t="str">
            <v>=</v>
          </cell>
          <cell r="BP100">
            <v>869.39999999999986</v>
          </cell>
          <cell r="BQ100" t="str">
            <v>ton</v>
          </cell>
        </row>
        <row r="101">
          <cell r="W101">
            <v>6</v>
          </cell>
          <cell r="X101" t="str">
            <v xml:space="preserve">  Wheel Loader, 1,2 m3</v>
          </cell>
          <cell r="AA101" t="str">
            <v>Unit</v>
          </cell>
          <cell r="AB101">
            <v>1</v>
          </cell>
          <cell r="AC101">
            <v>300000</v>
          </cell>
          <cell r="AD101">
            <v>300000</v>
          </cell>
          <cell r="AG101" t="str">
            <v>3.2 (2)</v>
          </cell>
          <cell r="AI101" t="str">
            <v xml:space="preserve">  Urugan Pilihan</v>
          </cell>
          <cell r="AJ101" t="str">
            <v>M3</v>
          </cell>
          <cell r="AK101">
            <v>500</v>
          </cell>
          <cell r="AL101">
            <v>18172</v>
          </cell>
          <cell r="AM101">
            <v>9086000</v>
          </cell>
          <cell r="AX101" t="str">
            <v>(7)</v>
          </cell>
          <cell r="AY101" t="str">
            <v>Lain-lain</v>
          </cell>
          <cell r="BO101" t="str">
            <v>=</v>
          </cell>
          <cell r="BQ101" t="str">
            <v>ton</v>
          </cell>
        </row>
        <row r="102">
          <cell r="W102">
            <v>7</v>
          </cell>
          <cell r="X102" t="str">
            <v xml:space="preserve">  Tandem Roller, 8 ton</v>
          </cell>
          <cell r="AA102" t="str">
            <v>Unit</v>
          </cell>
          <cell r="AB102">
            <v>1</v>
          </cell>
          <cell r="AC102">
            <v>300000</v>
          </cell>
          <cell r="AD102">
            <v>300000</v>
          </cell>
        </row>
        <row r="103">
          <cell r="W103">
            <v>8</v>
          </cell>
          <cell r="X103" t="str">
            <v xml:space="preserve">  Water Tanker, 5000 lt</v>
          </cell>
          <cell r="AA103" t="str">
            <v>Unit</v>
          </cell>
          <cell r="AB103">
            <v>1</v>
          </cell>
          <cell r="AC103">
            <v>150000</v>
          </cell>
          <cell r="AD103">
            <v>150000</v>
          </cell>
          <cell r="AG103" t="str">
            <v>3.3</v>
          </cell>
          <cell r="AI103" t="str">
            <v xml:space="preserve">  Penyiapan Badan Jalan</v>
          </cell>
          <cell r="AJ103" t="str">
            <v>M3</v>
          </cell>
          <cell r="AK103">
            <v>9000</v>
          </cell>
          <cell r="AL103">
            <v>533</v>
          </cell>
          <cell r="AM103">
            <v>4797000</v>
          </cell>
          <cell r="AY103" t="str">
            <v>[D]</v>
          </cell>
          <cell r="AZ103" t="str">
            <v>Jumlah Kebutuhan Aspal Campuran Panas</v>
          </cell>
          <cell r="BO103" t="str">
            <v>=</v>
          </cell>
          <cell r="BP103">
            <v>869.39999999999986</v>
          </cell>
          <cell r="BQ103" t="str">
            <v>ton</v>
          </cell>
        </row>
        <row r="104">
          <cell r="W104">
            <v>9</v>
          </cell>
          <cell r="X104" t="str">
            <v xml:space="preserve">  Concrete Mixer, 0,3 m3</v>
          </cell>
          <cell r="AA104" t="str">
            <v>Unit</v>
          </cell>
        </row>
        <row r="105">
          <cell r="W105">
            <v>10</v>
          </cell>
          <cell r="X105" t="str">
            <v xml:space="preserve">  Concrete Vibrator, 3 HP</v>
          </cell>
          <cell r="AA105" t="str">
            <v>Unit</v>
          </cell>
        </row>
        <row r="106">
          <cell r="W106">
            <v>11</v>
          </cell>
          <cell r="X106" t="str">
            <v xml:space="preserve">  Flat Bed Truck, 4 ton</v>
          </cell>
          <cell r="AA106" t="str">
            <v>Unit</v>
          </cell>
          <cell r="AX106" t="str">
            <v>3.</v>
          </cell>
          <cell r="AY106" t="str">
            <v>Kapasitas Plant Pencampur Aspal</v>
          </cell>
        </row>
        <row r="107">
          <cell r="W107">
            <v>12</v>
          </cell>
          <cell r="X107" t="str">
            <v xml:space="preserve">  Tyred Roller, 8 - 10 ton</v>
          </cell>
          <cell r="AA107" t="str">
            <v>Unit</v>
          </cell>
          <cell r="AB107">
            <v>1</v>
          </cell>
          <cell r="AC107">
            <v>300000</v>
          </cell>
          <cell r="AD107">
            <v>300000</v>
          </cell>
          <cell r="AI107" t="str">
            <v xml:space="preserve">  Sub Total Harga Bab. 3 ( Dipindahkan ke Rekapitulasi Daftar Kuantitas dan Harga )</v>
          </cell>
          <cell r="AM107">
            <v>34312000</v>
          </cell>
        </row>
        <row r="108">
          <cell r="W108">
            <v>13</v>
          </cell>
          <cell r="X108" t="str">
            <v xml:space="preserve">  Stell Wheel Roller, 10 ton</v>
          </cell>
          <cell r="AA108" t="str">
            <v>Unit</v>
          </cell>
          <cell r="AX108" t="str">
            <v>Kapasitas yang diperlukan                        [D] / [C]</v>
          </cell>
          <cell r="BC108" t="str">
            <v>:</v>
          </cell>
          <cell r="BD108">
            <v>0.9056249999999999</v>
          </cell>
          <cell r="BE108" t="str">
            <v>ton/jam</v>
          </cell>
        </row>
        <row r="109">
          <cell r="W109">
            <v>14</v>
          </cell>
          <cell r="X109" t="str">
            <v xml:space="preserve">  Vibratory Roller, 8 ton</v>
          </cell>
          <cell r="AA109" t="str">
            <v>Unit</v>
          </cell>
          <cell r="AB109">
            <v>1</v>
          </cell>
          <cell r="AC109">
            <v>300000</v>
          </cell>
          <cell r="AD109">
            <v>300000</v>
          </cell>
          <cell r="AX109" t="str">
            <v>Kebutuhan  Campuran Aspal/Jumlah Jam Kerja</v>
          </cell>
        </row>
        <row r="110">
          <cell r="W110">
            <v>15</v>
          </cell>
          <cell r="X110" t="str">
            <v xml:space="preserve">  Track Loader, 100 HP</v>
          </cell>
          <cell r="AA110" t="str">
            <v>Unit</v>
          </cell>
          <cell r="AG110" t="str">
            <v>BAB. 4</v>
          </cell>
          <cell r="AI110" t="str">
            <v xml:space="preserve">  BAHU JALAN</v>
          </cell>
        </row>
        <row r="111">
          <cell r="W111">
            <v>16</v>
          </cell>
          <cell r="X111" t="str">
            <v xml:space="preserve">  Buldozer, 120 HP</v>
          </cell>
          <cell r="AA111" t="str">
            <v>Unit</v>
          </cell>
          <cell r="AX111" t="str">
            <v>Kapasitas yang sesungguhnya</v>
          </cell>
          <cell r="BB111" t="str">
            <v>Plant  1</v>
          </cell>
          <cell r="BC111" t="str">
            <v>:</v>
          </cell>
          <cell r="BD111">
            <v>40</v>
          </cell>
          <cell r="BE111" t="str">
            <v>ton/jam</v>
          </cell>
        </row>
        <row r="112">
          <cell r="W112">
            <v>17</v>
          </cell>
          <cell r="X112" t="str">
            <v xml:space="preserve">  Excavator, 100 HP</v>
          </cell>
          <cell r="AA112" t="str">
            <v>Unit</v>
          </cell>
          <cell r="AB112">
            <v>1</v>
          </cell>
          <cell r="AC112">
            <v>600000</v>
          </cell>
          <cell r="AD112">
            <v>600000</v>
          </cell>
          <cell r="AG112" t="str">
            <v>4.1 (1)</v>
          </cell>
          <cell r="AI112" t="str">
            <v xml:space="preserve">  Lapis Pondasi Agregat Kelas A</v>
          </cell>
          <cell r="AJ112" t="str">
            <v>M3</v>
          </cell>
          <cell r="BB112" t="str">
            <v>Plant  2</v>
          </cell>
          <cell r="BC112" t="str">
            <v>:</v>
          </cell>
          <cell r="BE112" t="str">
            <v>ton/jam</v>
          </cell>
        </row>
        <row r="113">
          <cell r="W113">
            <v>18</v>
          </cell>
          <cell r="X113" t="str">
            <v xml:space="preserve">  Generator set, 200 kw</v>
          </cell>
          <cell r="AA113" t="str">
            <v>Unit</v>
          </cell>
          <cell r="BB113" t="str">
            <v>Lain-lain</v>
          </cell>
          <cell r="BC113" t="str">
            <v>:</v>
          </cell>
          <cell r="BE113" t="str">
            <v>ton/jam</v>
          </cell>
        </row>
        <row r="114">
          <cell r="W114">
            <v>19</v>
          </cell>
          <cell r="X114" t="str">
            <v xml:space="preserve">  C r a n e, 10 ton</v>
          </cell>
          <cell r="AA114" t="str">
            <v>Unit</v>
          </cell>
          <cell r="AG114" t="str">
            <v>4.1 (2)</v>
          </cell>
          <cell r="AI114" t="str">
            <v xml:space="preserve">  Lapis Pondasi Agregat Kelas B</v>
          </cell>
          <cell r="AJ114" t="str">
            <v>M3</v>
          </cell>
          <cell r="AX114" t="str">
            <v>Jumlah Kapasitas yang sesungguhnya</v>
          </cell>
          <cell r="BC114" t="str">
            <v>:</v>
          </cell>
          <cell r="BD114">
            <v>40</v>
          </cell>
          <cell r="BE114" t="str">
            <v>ton/jam</v>
          </cell>
        </row>
        <row r="115">
          <cell r="W115">
            <v>20</v>
          </cell>
          <cell r="X115" t="str">
            <v xml:space="preserve">  Scale Bridge, 35 ton</v>
          </cell>
          <cell r="AA115" t="str">
            <v>set</v>
          </cell>
        </row>
        <row r="116">
          <cell r="W116">
            <v>21</v>
          </cell>
          <cell r="X116" t="str">
            <v xml:space="preserve">  Survey Equipment</v>
          </cell>
          <cell r="AA116" t="str">
            <v>set</v>
          </cell>
          <cell r="AG116" t="str">
            <v>4.2 (1)</v>
          </cell>
          <cell r="AI116" t="str">
            <v xml:space="preserve">  Semen untuk Pondasi Tanah Semen</v>
          </cell>
          <cell r="AJ116" t="str">
            <v>Ton</v>
          </cell>
        </row>
        <row r="117">
          <cell r="W117">
            <v>22</v>
          </cell>
          <cell r="X117" t="str">
            <v xml:space="preserve">  Vibrator Compactor, 3 HP</v>
          </cell>
          <cell r="AA117" t="str">
            <v>Unit</v>
          </cell>
        </row>
        <row r="118">
          <cell r="W118">
            <v>23</v>
          </cell>
          <cell r="X118" t="str">
            <v xml:space="preserve">  Water Pump, 100 mm</v>
          </cell>
          <cell r="AA118" t="str">
            <v>Unit</v>
          </cell>
          <cell r="AG118" t="str">
            <v>4.2 (2)</v>
          </cell>
          <cell r="AI118" t="str">
            <v xml:space="preserve">  Pondasi Tanah Semen</v>
          </cell>
          <cell r="AJ118" t="str">
            <v>M3</v>
          </cell>
        </row>
        <row r="119">
          <cell r="W119">
            <v>24</v>
          </cell>
          <cell r="X119" t="str">
            <v xml:space="preserve">  Pick-up Truck, 1 ton</v>
          </cell>
          <cell r="AA119" t="str">
            <v>Unit</v>
          </cell>
          <cell r="AB119">
            <v>1</v>
          </cell>
          <cell r="AC119">
            <v>150000</v>
          </cell>
          <cell r="AD119">
            <v>150000</v>
          </cell>
        </row>
        <row r="120">
          <cell r="W120">
            <v>25</v>
          </cell>
          <cell r="X120" t="str">
            <v xml:space="preserve">  Stone Crusher, 60 ton/hr</v>
          </cell>
          <cell r="AA120" t="str">
            <v>set</v>
          </cell>
          <cell r="AG120" t="str">
            <v>4.3 (1)</v>
          </cell>
          <cell r="AI120" t="str">
            <v xml:space="preserve">  Laburan permukaan aspal satu lapis (Burtu)</v>
          </cell>
          <cell r="AJ120" t="str">
            <v>M2</v>
          </cell>
        </row>
        <row r="121">
          <cell r="W121">
            <v>26</v>
          </cell>
          <cell r="X121" t="str">
            <v xml:space="preserve">  Asphalt Mixing Plan, 40 ton/hr</v>
          </cell>
          <cell r="AA121" t="str">
            <v>set</v>
          </cell>
        </row>
        <row r="122">
          <cell r="X122" t="str">
            <v>JUMLAH UNTUK MATA PEMBAYARAN B DALAM LAMPIRAN 2a-1</v>
          </cell>
          <cell r="AD122">
            <v>3800000</v>
          </cell>
          <cell r="AG122" t="str">
            <v>4.3 (2)</v>
          </cell>
          <cell r="AI122" t="str">
            <v xml:space="preserve">  Material Aspal untuk Laburan Permukaan</v>
          </cell>
          <cell r="AJ122" t="str">
            <v>Liter</v>
          </cell>
        </row>
        <row r="124">
          <cell r="AG124" t="str">
            <v>4.3 (3)</v>
          </cell>
          <cell r="AI124" t="str">
            <v xml:space="preserve">  Lapis Resap Pengikat</v>
          </cell>
          <cell r="AJ124" t="str">
            <v>Liter</v>
          </cell>
        </row>
        <row r="128">
          <cell r="AI128" t="str">
            <v xml:space="preserve">  Sub Total Harga Bab. 4 ( Dipindahkan ke Rekapitulasi Daftar Kuantitas dan Harga )</v>
          </cell>
          <cell r="AM128">
            <v>0</v>
          </cell>
        </row>
        <row r="131">
          <cell r="AG131" t="str">
            <v>BAB. 5</v>
          </cell>
          <cell r="AI131" t="str">
            <v xml:space="preserve">  PERKERASAN BERBUTIR (PONDASI)</v>
          </cell>
          <cell r="BK131" t="str">
            <v>ACEH BESAR,   22  AGUSTUS  2000</v>
          </cell>
        </row>
        <row r="132">
          <cell r="BK132" t="str">
            <v>CV. MANDIRI KARYA UTAMA</v>
          </cell>
        </row>
        <row r="133">
          <cell r="AG133" t="str">
            <v>5.1 (1)</v>
          </cell>
          <cell r="AI133" t="str">
            <v xml:space="preserve">  Lapis Pondasi Agregat Kelas A</v>
          </cell>
          <cell r="AJ133" t="str">
            <v>M3</v>
          </cell>
          <cell r="AK133">
            <v>1800</v>
          </cell>
          <cell r="AL133">
            <v>68771</v>
          </cell>
          <cell r="AM133">
            <v>123787800</v>
          </cell>
        </row>
        <row r="135">
          <cell r="AG135" t="str">
            <v>5.1 (2)</v>
          </cell>
          <cell r="AI135" t="str">
            <v xml:space="preserve">  Lapis Pondasi Agregat Kelas B</v>
          </cell>
          <cell r="AJ135" t="str">
            <v>M3</v>
          </cell>
          <cell r="AK135">
            <v>1520</v>
          </cell>
          <cell r="AL135">
            <v>66102</v>
          </cell>
          <cell r="AM135">
            <v>100475040</v>
          </cell>
        </row>
        <row r="137">
          <cell r="AG137" t="str">
            <v>5.2 (1)</v>
          </cell>
          <cell r="AI137" t="str">
            <v xml:space="preserve">  Lapis Pondasi Jalan Kelas C1</v>
          </cell>
          <cell r="AJ137" t="str">
            <v>M3</v>
          </cell>
        </row>
        <row r="138">
          <cell r="BK138" t="str">
            <v>( IBRAHIM T. M. AMIN )</v>
          </cell>
        </row>
        <row r="139">
          <cell r="AG139" t="str">
            <v>5.2 (2)</v>
          </cell>
          <cell r="AI139" t="str">
            <v xml:space="preserve">  Lapis Pondasi Jalan Kelas C2</v>
          </cell>
          <cell r="AJ139" t="str">
            <v>M3</v>
          </cell>
          <cell r="BK139" t="str">
            <v>D i r e k t u r</v>
          </cell>
        </row>
        <row r="141">
          <cell r="AG141" t="str">
            <v>5.4 (1)</v>
          </cell>
          <cell r="AI141" t="str">
            <v xml:space="preserve">  Semen untuk Pondasi Tanah Semen</v>
          </cell>
          <cell r="AJ141" t="str">
            <v>Ton</v>
          </cell>
        </row>
        <row r="143">
          <cell r="AG143" t="str">
            <v>5.4 (2)</v>
          </cell>
          <cell r="AI143" t="str">
            <v xml:space="preserve">  Pondasi Tanah Semen</v>
          </cell>
          <cell r="AJ143" t="str">
            <v>M3</v>
          </cell>
        </row>
        <row r="145">
          <cell r="AG145" t="str">
            <v>5.4 (3)</v>
          </cell>
          <cell r="AI145" t="str">
            <v xml:space="preserve">  Beton Tumbuk</v>
          </cell>
          <cell r="AJ145" t="str">
            <v>M3</v>
          </cell>
        </row>
        <row r="149">
          <cell r="AI149" t="str">
            <v xml:space="preserve">  Sub Total Harga Bab. 5 ( Dipindahkan ke Rekapitulasi Daftar Kuantitas dan Harga )</v>
          </cell>
          <cell r="AM149">
            <v>224262840</v>
          </cell>
        </row>
        <row r="161">
          <cell r="AG161" t="str">
            <v>DAFTAR KUANTITAS DAN HARGA</v>
          </cell>
        </row>
        <row r="163">
          <cell r="AG163" t="str">
            <v>PENAWAR</v>
          </cell>
          <cell r="AH163" t="str">
            <v>:</v>
          </cell>
          <cell r="AI163" t="str">
            <v>CV. MANDIRI KARYA UTAMA</v>
          </cell>
        </row>
        <row r="164">
          <cell r="AG164" t="str">
            <v>PROYEK</v>
          </cell>
          <cell r="AH164" t="str">
            <v>:</v>
          </cell>
          <cell r="AI164" t="str">
            <v>PENINGKATAN JALAN DAN PENGGANTIAN JEMBATAN DPU CAB. VI ACEH BARAT</v>
          </cell>
        </row>
        <row r="165">
          <cell r="AG165" t="str">
            <v>PEKERJAAN</v>
          </cell>
          <cell r="AH165" t="str">
            <v>:</v>
          </cell>
          <cell r="AI165" t="str">
            <v>PENINGKATAN JALAN KUALA TUHA - LAMIE, KM. 45+000 s/d 47+000</v>
          </cell>
        </row>
        <row r="166">
          <cell r="AG166" t="str">
            <v>PROPINSI</v>
          </cell>
          <cell r="AH166" t="str">
            <v>:</v>
          </cell>
          <cell r="AI166" t="str">
            <v>DAERAH ISTIMEWA ACEH</v>
          </cell>
        </row>
        <row r="167">
          <cell r="AG167" t="str">
            <v>LOKASI</v>
          </cell>
          <cell r="AI167" t="str">
            <v>KABUPATEN ACEH BARAT</v>
          </cell>
        </row>
        <row r="168">
          <cell r="AG168" t="str">
            <v>TH. ANGG.</v>
          </cell>
          <cell r="AI168">
            <v>2000</v>
          </cell>
        </row>
        <row r="170">
          <cell r="AG170" t="str">
            <v>MATA</v>
          </cell>
          <cell r="AL170" t="str">
            <v>HARGA</v>
          </cell>
          <cell r="AM170" t="str">
            <v>JUMLAH</v>
          </cell>
        </row>
        <row r="171">
          <cell r="AG171" t="str">
            <v>PEMBA-</v>
          </cell>
          <cell r="AI171" t="str">
            <v>U R A I A N</v>
          </cell>
          <cell r="AJ171" t="str">
            <v>SATUAN</v>
          </cell>
          <cell r="AK171" t="str">
            <v>PERKIRAAN</v>
          </cell>
          <cell r="AL171" t="str">
            <v>SATUAN</v>
          </cell>
          <cell r="AM171" t="str">
            <v>HARGA-HARGA</v>
          </cell>
        </row>
        <row r="172">
          <cell r="AG172" t="str">
            <v>YARAN</v>
          </cell>
          <cell r="AK172" t="str">
            <v>KUANTITAS</v>
          </cell>
          <cell r="AL172" t="str">
            <v>( Rp.)</v>
          </cell>
          <cell r="AM172" t="str">
            <v>PENAWARAN (Rp)</v>
          </cell>
        </row>
        <row r="173">
          <cell r="AG173" t="str">
            <v>a</v>
          </cell>
          <cell r="AI173" t="str">
            <v>b</v>
          </cell>
          <cell r="AJ173" t="str">
            <v>c</v>
          </cell>
          <cell r="AK173" t="str">
            <v>d</v>
          </cell>
          <cell r="AL173" t="str">
            <v>e</v>
          </cell>
          <cell r="AM173" t="str">
            <v>f = (d x e)</v>
          </cell>
        </row>
        <row r="175">
          <cell r="AG175" t="str">
            <v>BAB. 6</v>
          </cell>
          <cell r="AI175" t="str">
            <v xml:space="preserve">  PERKERASAN ASPAL</v>
          </cell>
        </row>
        <row r="177">
          <cell r="AG177" t="str">
            <v>6.1 (1)</v>
          </cell>
          <cell r="AI177" t="str">
            <v xml:space="preserve">  Lapis Resap Pengikat</v>
          </cell>
          <cell r="AJ177" t="str">
            <v>Liter</v>
          </cell>
          <cell r="AK177">
            <v>8100</v>
          </cell>
          <cell r="AL177">
            <v>2267</v>
          </cell>
          <cell r="AM177">
            <v>18362700</v>
          </cell>
        </row>
        <row r="179">
          <cell r="AG179" t="str">
            <v>6.1 (2)</v>
          </cell>
          <cell r="AI179" t="str">
            <v xml:space="preserve">  Lapis Perekat</v>
          </cell>
          <cell r="AJ179" t="str">
            <v>Liter</v>
          </cell>
        </row>
        <row r="181">
          <cell r="AG181" t="str">
            <v>6.2 (1)</v>
          </cell>
          <cell r="AI181" t="str">
            <v xml:space="preserve">  Laburan permukaan aspal satu lapis (Burtu)</v>
          </cell>
          <cell r="AJ181" t="str">
            <v>M2</v>
          </cell>
        </row>
        <row r="183">
          <cell r="AG183" t="str">
            <v>6.2 (2)</v>
          </cell>
          <cell r="AI183" t="str">
            <v xml:space="preserve">  Laburan permukaan aspal dua lapis (Burda)</v>
          </cell>
          <cell r="AJ183" t="str">
            <v>M2</v>
          </cell>
        </row>
        <row r="185">
          <cell r="AG185" t="str">
            <v>6.2 (3)</v>
          </cell>
          <cell r="AI185" t="str">
            <v xml:space="preserve">  Material Aspal untuk laburan permukaan</v>
          </cell>
          <cell r="AJ185" t="str">
            <v>Liter</v>
          </cell>
        </row>
        <row r="187">
          <cell r="AG187" t="str">
            <v>6.3 (3)</v>
          </cell>
          <cell r="AI187" t="str">
            <v xml:space="preserve">  Lapis permukaan : HRS</v>
          </cell>
          <cell r="AJ187" t="str">
            <v>M2</v>
          </cell>
        </row>
        <row r="189">
          <cell r="AG189" t="str">
            <v>6.3 (4)</v>
          </cell>
          <cell r="AI189" t="str">
            <v xml:space="preserve">  Lapis permukaan : AC</v>
          </cell>
          <cell r="AJ189" t="str">
            <v>M2</v>
          </cell>
        </row>
        <row r="191">
          <cell r="AG191" t="str">
            <v>6.3 (5)</v>
          </cell>
          <cell r="AI191" t="str">
            <v xml:space="preserve">  Asphalt Treated Base : ATB</v>
          </cell>
          <cell r="AJ191" t="str">
            <v>M3</v>
          </cell>
          <cell r="AK191">
            <v>360</v>
          </cell>
          <cell r="AL191">
            <v>610226</v>
          </cell>
          <cell r="AM191">
            <v>219681360</v>
          </cell>
        </row>
        <row r="193">
          <cell r="AG193" t="str">
            <v>6.3 (5)a</v>
          </cell>
          <cell r="AI193" t="str">
            <v xml:space="preserve">  Asphalt Treated Base Leveling : ATBL</v>
          </cell>
          <cell r="AJ193" t="str">
            <v>Ton</v>
          </cell>
        </row>
        <row r="197">
          <cell r="AI197" t="str">
            <v xml:space="preserve">  Sub Total Harga Bab. 6 ( Dipindahkan ke Rekapitulasi Daftar Kuantitas dan Harga )</v>
          </cell>
          <cell r="AM197">
            <v>238044060</v>
          </cell>
        </row>
        <row r="200">
          <cell r="AG200" t="str">
            <v>BAB. 7</v>
          </cell>
          <cell r="AI200" t="str">
            <v xml:space="preserve">  S T R U K T U R</v>
          </cell>
        </row>
        <row r="202">
          <cell r="AG202" t="str">
            <v>7.1 (1)</v>
          </cell>
          <cell r="AI202" t="str">
            <v xml:space="preserve">  Beton Struktur Kelas K-225</v>
          </cell>
          <cell r="AJ202" t="str">
            <v>M3</v>
          </cell>
        </row>
        <row r="204">
          <cell r="AG204" t="str">
            <v>7.1 (2)</v>
          </cell>
          <cell r="AI204" t="str">
            <v xml:space="preserve">  Beton Tak Bertulang</v>
          </cell>
          <cell r="AJ204" t="str">
            <v>M3</v>
          </cell>
        </row>
        <row r="206">
          <cell r="AG206" t="str">
            <v>7.2</v>
          </cell>
          <cell r="AI206" t="str">
            <v xml:space="preserve">  Baja Tulangan</v>
          </cell>
          <cell r="AJ206" t="str">
            <v>Kg</v>
          </cell>
        </row>
        <row r="208">
          <cell r="AG208" t="str">
            <v>7.4</v>
          </cell>
          <cell r="AI208" t="str">
            <v xml:space="preserve">  Pasangan Batu (Stone Masonry)</v>
          </cell>
          <cell r="AJ208" t="str">
            <v>M3</v>
          </cell>
        </row>
        <row r="210">
          <cell r="AG210" t="str">
            <v>7.5 (1)</v>
          </cell>
          <cell r="AI210" t="str">
            <v xml:space="preserve">  Pas. Batu dengan isian (Grouted Rip Rap)</v>
          </cell>
          <cell r="AJ210" t="str">
            <v>M3</v>
          </cell>
        </row>
        <row r="212">
          <cell r="AG212" t="str">
            <v>7.5 (2)</v>
          </cell>
          <cell r="AI212" t="str">
            <v xml:space="preserve">  Pas. Batu Kosong (Non Grouted Rip Rap)</v>
          </cell>
          <cell r="AJ212" t="str">
            <v>M3</v>
          </cell>
        </row>
        <row r="214">
          <cell r="AG214" t="str">
            <v>7.5 (3)</v>
          </cell>
          <cell r="AI214" t="str">
            <v xml:space="preserve">  Bronjong (Gabion)</v>
          </cell>
          <cell r="AJ214" t="str">
            <v>M3</v>
          </cell>
        </row>
        <row r="216">
          <cell r="AG216" t="str">
            <v>7.5 (4)</v>
          </cell>
          <cell r="AI216" t="str">
            <v xml:space="preserve">  Geotektil untuk Perkuatan Tanah</v>
          </cell>
          <cell r="AJ216" t="str">
            <v>M2</v>
          </cell>
        </row>
        <row r="218">
          <cell r="AG218" t="str">
            <v>7.7 (1)</v>
          </cell>
          <cell r="AI218" t="str">
            <v xml:space="preserve">  Pasangan Struktur Jembatan Semi Per-</v>
          </cell>
          <cell r="AJ218" t="str">
            <v>Kg</v>
          </cell>
        </row>
        <row r="219">
          <cell r="AI219" t="str">
            <v xml:space="preserve">  manen</v>
          </cell>
        </row>
        <row r="221">
          <cell r="AG221" t="str">
            <v>7.7 (2)</v>
          </cell>
          <cell r="AI221" t="str">
            <v xml:space="preserve">  Pengangkutan Komponen Jembatan</v>
          </cell>
          <cell r="AJ221" t="str">
            <v>Ls</v>
          </cell>
        </row>
        <row r="222">
          <cell r="AG222" t="str">
            <v>7.7 (3)</v>
          </cell>
          <cell r="AI222" t="str">
            <v xml:space="preserve">  Boulder</v>
          </cell>
          <cell r="AJ222" t="str">
            <v>m3</v>
          </cell>
        </row>
        <row r="225">
          <cell r="AI225" t="str">
            <v xml:space="preserve">  Sub Total Harga Bab. 7 ( Dipindahkan ke Rekapitulasi Daftar Kuantitas dan Harga )</v>
          </cell>
          <cell r="AM225">
            <v>0</v>
          </cell>
        </row>
        <row r="243">
          <cell r="AG243" t="str">
            <v>DAFTAR KUANTITAS DAN HARGA</v>
          </cell>
        </row>
        <row r="245">
          <cell r="AG245" t="str">
            <v>PENAWAR</v>
          </cell>
          <cell r="AH245" t="str">
            <v>:</v>
          </cell>
          <cell r="AI245" t="str">
            <v>CV. MANDIRI KARYA UTAMA</v>
          </cell>
        </row>
        <row r="246">
          <cell r="AG246" t="str">
            <v>PROYEK</v>
          </cell>
          <cell r="AH246" t="str">
            <v>:</v>
          </cell>
          <cell r="AI246" t="str">
            <v>PENINGKATAN JALAN DAN PENGGANTIAN JEMBATAN DPU CAB. VI ACEH BARAT</v>
          </cell>
        </row>
        <row r="247">
          <cell r="AG247" t="str">
            <v>PEKERJAAN</v>
          </cell>
          <cell r="AH247" t="str">
            <v>:</v>
          </cell>
          <cell r="AI247" t="str">
            <v>PENINGKATAN JALAN KUALA TUHA - LAMIE, KM. 45+000 s/d 47+000</v>
          </cell>
        </row>
        <row r="248">
          <cell r="AG248" t="str">
            <v>PROPINSI</v>
          </cell>
          <cell r="AH248" t="str">
            <v>:</v>
          </cell>
          <cell r="AI248" t="str">
            <v>DAERAH ISTIMEWA ACEH</v>
          </cell>
        </row>
        <row r="249">
          <cell r="AG249" t="str">
            <v>LOKASI</v>
          </cell>
          <cell r="AH249" t="str">
            <v>:</v>
          </cell>
          <cell r="AI249" t="str">
            <v>KABUPATEN ACEH BARAT</v>
          </cell>
        </row>
        <row r="250">
          <cell r="AG250" t="str">
            <v>TH. ANGG.</v>
          </cell>
          <cell r="AH250" t="str">
            <v>:</v>
          </cell>
          <cell r="AI250">
            <v>2000</v>
          </cell>
        </row>
        <row r="252">
          <cell r="AG252" t="str">
            <v>MATA</v>
          </cell>
          <cell r="AL252" t="str">
            <v>HARGA</v>
          </cell>
          <cell r="AM252" t="str">
            <v>JUMLAH</v>
          </cell>
        </row>
        <row r="253">
          <cell r="AG253" t="str">
            <v>PEMBA-</v>
          </cell>
          <cell r="AI253" t="str">
            <v>U R A I A N</v>
          </cell>
          <cell r="AJ253" t="str">
            <v>SATUAN</v>
          </cell>
          <cell r="AK253" t="str">
            <v>PERKIRAAN</v>
          </cell>
          <cell r="AL253" t="str">
            <v>SATUAN</v>
          </cell>
          <cell r="AM253" t="str">
            <v>HARGA-HARGA</v>
          </cell>
        </row>
        <row r="254">
          <cell r="AG254" t="str">
            <v>YARAN</v>
          </cell>
          <cell r="AK254" t="str">
            <v>KUANTITAS</v>
          </cell>
          <cell r="AL254" t="str">
            <v>( Rp.)</v>
          </cell>
          <cell r="AM254" t="str">
            <v>PENAWARAN (Rp)</v>
          </cell>
        </row>
        <row r="255">
          <cell r="AG255" t="str">
            <v>a</v>
          </cell>
          <cell r="AI255" t="str">
            <v>b</v>
          </cell>
          <cell r="AJ255" t="str">
            <v>c</v>
          </cell>
          <cell r="AK255" t="str">
            <v>d</v>
          </cell>
          <cell r="AL255" t="str">
            <v>e</v>
          </cell>
          <cell r="AM255" t="str">
            <v>f = (d x e)</v>
          </cell>
        </row>
        <row r="258">
          <cell r="AG258" t="str">
            <v>BAB. 8</v>
          </cell>
          <cell r="AI258" t="str">
            <v xml:space="preserve">  PERKUATAN DAN PEKERJAAN MINOR</v>
          </cell>
        </row>
        <row r="260">
          <cell r="AG260" t="str">
            <v>8.1 (1)</v>
          </cell>
          <cell r="AI260" t="str">
            <v xml:space="preserve">  Lapis Pondasi Agregat Kelas A untuk</v>
          </cell>
          <cell r="AJ260" t="str">
            <v>M3</v>
          </cell>
        </row>
        <row r="261">
          <cell r="AI261" t="str">
            <v xml:space="preserve">  Pekerjaan  Minor</v>
          </cell>
        </row>
        <row r="263">
          <cell r="AG263" t="str">
            <v>8.1 (2)</v>
          </cell>
          <cell r="AI263" t="str">
            <v xml:space="preserve">  Lapis Pondasi Agregat Kelas B untuk</v>
          </cell>
          <cell r="AJ263" t="str">
            <v>M3</v>
          </cell>
        </row>
        <row r="264">
          <cell r="AI264" t="str">
            <v xml:space="preserve">  Pekerjaan  Minor</v>
          </cell>
        </row>
        <row r="266">
          <cell r="AG266" t="str">
            <v>8.1 (3)</v>
          </cell>
          <cell r="AI266" t="str">
            <v xml:space="preserve">  Agregat untuk Lapis Pondasi Jalan Tanpa</v>
          </cell>
          <cell r="AJ266" t="str">
            <v>M3</v>
          </cell>
        </row>
        <row r="267">
          <cell r="AI267" t="str">
            <v xml:space="preserve">  Penutup untuk Pekerjaan Minor</v>
          </cell>
        </row>
        <row r="269">
          <cell r="AG269" t="str">
            <v>8.1 (4)</v>
          </cell>
          <cell r="AI269" t="str">
            <v xml:space="preserve">  Waterbound Macadam untuk Pekerjaan</v>
          </cell>
          <cell r="AJ269" t="str">
            <v>M3</v>
          </cell>
        </row>
        <row r="270">
          <cell r="AI270" t="str">
            <v xml:space="preserve">  Minor</v>
          </cell>
        </row>
        <row r="272">
          <cell r="AG272" t="str">
            <v>8.1 (5)</v>
          </cell>
          <cell r="AI272" t="str">
            <v xml:space="preserve">  Campuran Aspal Panas untuk Pekerjaan</v>
          </cell>
          <cell r="AJ272" t="str">
            <v>M3</v>
          </cell>
        </row>
        <row r="273">
          <cell r="AI273" t="str">
            <v xml:space="preserve">  Minor</v>
          </cell>
        </row>
        <row r="275">
          <cell r="AG275" t="str">
            <v>8.1 (6)</v>
          </cell>
          <cell r="AI275" t="str">
            <v xml:space="preserve">  Lasbutag atau Latasbusir untuk Pekerjaan</v>
          </cell>
          <cell r="AJ275" t="str">
            <v>M3</v>
          </cell>
        </row>
        <row r="276">
          <cell r="AI276" t="str">
            <v xml:space="preserve">  Minor</v>
          </cell>
        </row>
        <row r="278">
          <cell r="AG278" t="str">
            <v>8.1 (7)</v>
          </cell>
          <cell r="AI278" t="str">
            <v xml:space="preserve">  Penetrasi   Macadam   untuk   Pekerjaan</v>
          </cell>
          <cell r="AJ278" t="str">
            <v>M3</v>
          </cell>
        </row>
        <row r="279">
          <cell r="AI279" t="str">
            <v xml:space="preserve">  Minor</v>
          </cell>
        </row>
        <row r="281">
          <cell r="AG281" t="str">
            <v>8.1 (8)</v>
          </cell>
          <cell r="AI281" t="str">
            <v xml:space="preserve">  Campuran Aspal Dingin untuk  Pekerjaan</v>
          </cell>
          <cell r="AJ281" t="str">
            <v>M3</v>
          </cell>
        </row>
        <row r="282">
          <cell r="AI282" t="str">
            <v xml:space="preserve">  Minor</v>
          </cell>
        </row>
        <row r="284">
          <cell r="AG284" t="str">
            <v>8.1 (9)</v>
          </cell>
          <cell r="AI284" t="str">
            <v xml:space="preserve">  Bitumen untuk Penutup Retak-retak</v>
          </cell>
          <cell r="AJ284" t="str">
            <v>Liter</v>
          </cell>
        </row>
        <row r="286">
          <cell r="AG286" t="str">
            <v>8.2</v>
          </cell>
          <cell r="AI286" t="str">
            <v xml:space="preserve">  Galian untuk Bahu Jalan dan Pekerjaan</v>
          </cell>
          <cell r="AJ286" t="str">
            <v>M2</v>
          </cell>
        </row>
        <row r="287">
          <cell r="AI287" t="str">
            <v xml:space="preserve">  minor lainnya</v>
          </cell>
        </row>
        <row r="289">
          <cell r="AG289" t="str">
            <v>8.3</v>
          </cell>
          <cell r="AI289" t="str">
            <v xml:space="preserve">  Stabilisasi dengan Tanaman</v>
          </cell>
          <cell r="AJ289" t="str">
            <v>M2</v>
          </cell>
        </row>
        <row r="291">
          <cell r="AG291" t="str">
            <v>8.4 (1)</v>
          </cell>
          <cell r="AI291" t="str">
            <v xml:space="preserve">  Marka Jalan</v>
          </cell>
          <cell r="AJ291" t="str">
            <v>M2</v>
          </cell>
        </row>
        <row r="293">
          <cell r="AG293" t="str">
            <v>8.4 (2)</v>
          </cell>
          <cell r="AI293" t="str">
            <v xml:space="preserve">  Rambu Jalan</v>
          </cell>
          <cell r="AJ293" t="str">
            <v>Buah</v>
          </cell>
        </row>
        <row r="295">
          <cell r="AG295" t="str">
            <v>8.4 (3)</v>
          </cell>
          <cell r="AI295" t="str">
            <v xml:space="preserve">  Patok Pengarah</v>
          </cell>
          <cell r="AJ295" t="str">
            <v>Buah</v>
          </cell>
        </row>
        <row r="297">
          <cell r="AG297" t="str">
            <v>8.4 (4)</v>
          </cell>
          <cell r="AI297" t="str">
            <v xml:space="preserve">  Patok Kilometer</v>
          </cell>
          <cell r="AJ297" t="str">
            <v>Buah</v>
          </cell>
        </row>
        <row r="299">
          <cell r="AG299" t="str">
            <v>8.4 (5)</v>
          </cell>
          <cell r="AI299" t="str">
            <v xml:space="preserve">  Rel  Pengaman</v>
          </cell>
          <cell r="AJ299" t="str">
            <v>M'</v>
          </cell>
        </row>
        <row r="301">
          <cell r="AG301" t="str">
            <v>8.5 (1)</v>
          </cell>
          <cell r="AI301" t="str">
            <v xml:space="preserve">  Perkuatan Lantai Jembatan Beton</v>
          </cell>
          <cell r="AJ301" t="str">
            <v>M2</v>
          </cell>
        </row>
        <row r="303">
          <cell r="AG303" t="str">
            <v>8.5 (2)</v>
          </cell>
          <cell r="AI303" t="str">
            <v xml:space="preserve">  Perkuatan Lantai Jembatan Kayu</v>
          </cell>
          <cell r="AJ303" t="str">
            <v>M2</v>
          </cell>
        </row>
        <row r="305">
          <cell r="AG305" t="str">
            <v>8.5 (3)</v>
          </cell>
          <cell r="AI305" t="str">
            <v xml:space="preserve">  Pengecatan Jembatan Struktur Baja</v>
          </cell>
          <cell r="AJ305" t="str">
            <v>M2</v>
          </cell>
        </row>
        <row r="309">
          <cell r="AI309" t="str">
            <v xml:space="preserve">  Sub Total Harga Bab. 8 ( Dipindahkan ke Rekapitulasi Daftar Kuantitas dan Harga )</v>
          </cell>
          <cell r="AM309">
            <v>0</v>
          </cell>
        </row>
        <row r="325">
          <cell r="AG325" t="str">
            <v>DAFTAR KUANTITAS DAN HARGA</v>
          </cell>
        </row>
        <row r="327">
          <cell r="AG327" t="str">
            <v>PENAWAR</v>
          </cell>
          <cell r="AH327" t="str">
            <v>:</v>
          </cell>
          <cell r="AI327" t="str">
            <v>CV. MANDIRI KARYA UTAMA</v>
          </cell>
        </row>
        <row r="328">
          <cell r="AG328" t="str">
            <v>PROYEK</v>
          </cell>
          <cell r="AH328" t="str">
            <v>:</v>
          </cell>
          <cell r="AI328" t="str">
            <v>PENINGKATAN JALAN DAN PENGGANTIAN JEMBATAN DPU CAB. VI ACEH BARAT</v>
          </cell>
        </row>
        <row r="329">
          <cell r="AG329" t="str">
            <v>PEKERJAAN</v>
          </cell>
          <cell r="AH329" t="str">
            <v>:</v>
          </cell>
          <cell r="AI329" t="str">
            <v>PENINGKATAN JALAN KUALA TUHA - LAMIE, KM. 45+000 s/d 47+000</v>
          </cell>
        </row>
        <row r="330">
          <cell r="AG330" t="str">
            <v>PROPINSI</v>
          </cell>
          <cell r="AH330" t="str">
            <v>:</v>
          </cell>
          <cell r="AI330" t="str">
            <v>DAERAH ISTIMEWA ACEH</v>
          </cell>
        </row>
        <row r="331">
          <cell r="AG331" t="str">
            <v>LOKASI</v>
          </cell>
          <cell r="AH331" t="str">
            <v>:</v>
          </cell>
          <cell r="AI331" t="str">
            <v>KABUPATEN ACEH BARAT</v>
          </cell>
        </row>
        <row r="332">
          <cell r="AG332" t="str">
            <v>TH. ANGG.</v>
          </cell>
          <cell r="AH332" t="str">
            <v>:</v>
          </cell>
          <cell r="AI332">
            <v>2000</v>
          </cell>
        </row>
        <row r="334">
          <cell r="AG334" t="str">
            <v>MATA</v>
          </cell>
          <cell r="AL334" t="str">
            <v>HARGA</v>
          </cell>
          <cell r="AM334" t="str">
            <v>JUMLAH</v>
          </cell>
        </row>
        <row r="335">
          <cell r="AG335" t="str">
            <v>PEMBA-</v>
          </cell>
          <cell r="AI335" t="str">
            <v>U R A I A N</v>
          </cell>
          <cell r="AJ335" t="str">
            <v>SATUAN</v>
          </cell>
          <cell r="AK335" t="str">
            <v>PERKIRAAN</v>
          </cell>
          <cell r="AL335" t="str">
            <v>SATUAN</v>
          </cell>
          <cell r="AM335" t="str">
            <v>HARGA-HARGA</v>
          </cell>
        </row>
        <row r="336">
          <cell r="AG336" t="str">
            <v>YARAN</v>
          </cell>
          <cell r="AK336" t="str">
            <v>KUANTITAS</v>
          </cell>
          <cell r="AL336" t="str">
            <v>( Rp.)</v>
          </cell>
          <cell r="AM336" t="str">
            <v>PENAWARAN (Rp)</v>
          </cell>
        </row>
        <row r="337">
          <cell r="AG337" t="str">
            <v>a</v>
          </cell>
          <cell r="AI337" t="str">
            <v>b</v>
          </cell>
          <cell r="AJ337" t="str">
            <v>c</v>
          </cell>
          <cell r="AK337" t="str">
            <v>d</v>
          </cell>
          <cell r="AL337" t="str">
            <v>e</v>
          </cell>
          <cell r="AM337" t="str">
            <v>f = (d x e)</v>
          </cell>
        </row>
        <row r="339">
          <cell r="AG339" t="str">
            <v>BAB. 9</v>
          </cell>
          <cell r="AI339" t="str">
            <v xml:space="preserve">  PEKERJAAN HARIAN</v>
          </cell>
        </row>
        <row r="341">
          <cell r="AG341" t="str">
            <v>9.1</v>
          </cell>
          <cell r="AI341" t="str">
            <v xml:space="preserve">  M  a  n  d  o  r</v>
          </cell>
          <cell r="AJ341" t="str">
            <v>Jam</v>
          </cell>
        </row>
        <row r="343">
          <cell r="AG343" t="str">
            <v>9.2</v>
          </cell>
          <cell r="AI343" t="str">
            <v xml:space="preserve">  Pekerja Biasa</v>
          </cell>
          <cell r="AJ343" t="str">
            <v>Jam</v>
          </cell>
        </row>
        <row r="345">
          <cell r="AG345" t="str">
            <v>9.3</v>
          </cell>
          <cell r="AI345" t="str">
            <v xml:space="preserve">  Tukang Kayu, Tukang Besi, dsb.</v>
          </cell>
          <cell r="AJ345" t="str">
            <v>Jam</v>
          </cell>
        </row>
        <row r="347">
          <cell r="AG347" t="str">
            <v>9.4</v>
          </cell>
          <cell r="AI347" t="str">
            <v xml:space="preserve">  Dump Truck, Kapasitas  3 - 4 m3</v>
          </cell>
          <cell r="AJ347" t="str">
            <v>Jam</v>
          </cell>
        </row>
        <row r="349">
          <cell r="AG349" t="str">
            <v>9.5</v>
          </cell>
          <cell r="AI349" t="str">
            <v xml:space="preserve">  Plat Bed Truck, Kapasitas  3 - 4 M3</v>
          </cell>
          <cell r="AJ349" t="str">
            <v>Jam</v>
          </cell>
        </row>
        <row r="351">
          <cell r="AG351" t="str">
            <v>9.6</v>
          </cell>
          <cell r="AI351" t="str">
            <v xml:space="preserve">  Water Tanker, Kapasitas 3000-4500 ltr</v>
          </cell>
          <cell r="AJ351" t="str">
            <v>Jam</v>
          </cell>
        </row>
        <row r="353">
          <cell r="AG353" t="str">
            <v>9.7</v>
          </cell>
          <cell r="AI353" t="str">
            <v xml:space="preserve">  Bulldozer, Kapasitas 100-150 HP</v>
          </cell>
          <cell r="AJ353" t="str">
            <v>Jam</v>
          </cell>
        </row>
        <row r="355">
          <cell r="AG355" t="str">
            <v>9.8</v>
          </cell>
          <cell r="AI355" t="str">
            <v xml:space="preserve">  Motor Greader, Kapasitas 75 - 100 HP</v>
          </cell>
          <cell r="AJ355" t="str">
            <v>Jam</v>
          </cell>
        </row>
        <row r="357">
          <cell r="AG357" t="str">
            <v>9.9</v>
          </cell>
          <cell r="AI357" t="str">
            <v xml:space="preserve">  Wheel Loader, Kapasitas 1,00 - 1,60 m3</v>
          </cell>
          <cell r="AJ357" t="str">
            <v>Jam</v>
          </cell>
        </row>
        <row r="359">
          <cell r="AG359" t="str">
            <v>9.10</v>
          </cell>
          <cell r="AI359" t="str">
            <v xml:space="preserve">  Track Loader, Kapasitas 75 - 100 HP</v>
          </cell>
          <cell r="AJ359" t="str">
            <v>Jam</v>
          </cell>
        </row>
        <row r="361">
          <cell r="AG361" t="str">
            <v>9.11</v>
          </cell>
          <cell r="AI361" t="str">
            <v xml:space="preserve">  Excavator, Kapasitas 80 - 140 HP</v>
          </cell>
          <cell r="AJ361" t="str">
            <v>Jam</v>
          </cell>
        </row>
        <row r="363">
          <cell r="AG363" t="str">
            <v>9.12</v>
          </cell>
          <cell r="AI363" t="str">
            <v xml:space="preserve">  Crane, Kapasitas 10 - 15 HP</v>
          </cell>
          <cell r="AJ363" t="str">
            <v>Jam</v>
          </cell>
        </row>
        <row r="365">
          <cell r="AG365" t="str">
            <v>9.13</v>
          </cell>
          <cell r="AI365" t="str">
            <v xml:space="preserve">  Steel Wheel Roller,  6 - 9 ton</v>
          </cell>
          <cell r="AJ365" t="str">
            <v>Jam</v>
          </cell>
        </row>
        <row r="367">
          <cell r="AG367" t="str">
            <v>9.14</v>
          </cell>
          <cell r="AI367" t="str">
            <v xml:space="preserve">  Vibratory Roller,  5 - 8 ton</v>
          </cell>
          <cell r="AJ367" t="str">
            <v>Jam</v>
          </cell>
        </row>
        <row r="369">
          <cell r="AG369" t="str">
            <v>9.15</v>
          </cell>
          <cell r="AI369" t="str">
            <v xml:space="preserve">  Vibratory Compactor, Kap. 1.5 - 3.0 HP </v>
          </cell>
          <cell r="AJ369" t="str">
            <v>Jam</v>
          </cell>
        </row>
        <row r="371">
          <cell r="AG371" t="str">
            <v>9.16</v>
          </cell>
          <cell r="AI371" t="str">
            <v xml:space="preserve">  Pneumatic Tyred Roller, Kap. 8 - 10 Ton</v>
          </cell>
          <cell r="AJ371" t="str">
            <v>Jam</v>
          </cell>
        </row>
        <row r="373">
          <cell r="AG373" t="str">
            <v>9.17</v>
          </cell>
          <cell r="AI373" t="str">
            <v xml:space="preserve">  Compressor, Kapasitas 4000-6500 l/jam</v>
          </cell>
          <cell r="AJ373" t="str">
            <v>Jam</v>
          </cell>
        </row>
        <row r="375">
          <cell r="AG375" t="str">
            <v>9.18</v>
          </cell>
          <cell r="AI375" t="str">
            <v xml:space="preserve">  Concrete Mixer, Kap. 0,3 - 0,6 m3</v>
          </cell>
          <cell r="AJ375" t="str">
            <v>Jam</v>
          </cell>
        </row>
        <row r="377">
          <cell r="AG377" t="str">
            <v>9.19</v>
          </cell>
          <cell r="AI377" t="str">
            <v xml:space="preserve">  Water Pump, Kap. 70 - 100 mm</v>
          </cell>
          <cell r="AJ377" t="str">
            <v>Jam</v>
          </cell>
        </row>
        <row r="385">
          <cell r="AI385" t="str">
            <v xml:space="preserve">  Sub Total Harga Bab. 9 ( Dipindahkan ke Rekapitulasi Daftar Kuantitas dan Harga )</v>
          </cell>
        </row>
        <row r="407">
          <cell r="AG407" t="str">
            <v>DAFTAR KUANTITAS DAN HARGA</v>
          </cell>
        </row>
        <row r="409">
          <cell r="AG409" t="str">
            <v>PENAWAR</v>
          </cell>
          <cell r="AI409" t="str">
            <v>CV. MANDIRI KARYA UTAMA</v>
          </cell>
        </row>
        <row r="410">
          <cell r="AG410" t="str">
            <v>PROYEK</v>
          </cell>
          <cell r="AI410" t="str">
            <v>PENINGKATAN JALAN DAN PENGGANTIAN JEMBATAN DPU CAB. VI ACEH BARAT</v>
          </cell>
        </row>
        <row r="411">
          <cell r="AG411" t="str">
            <v>PEKERJAAN</v>
          </cell>
          <cell r="AI411" t="str">
            <v>PENINGKATAN JALAN KUALA TUHA - LAMIE, KM. 45+000 s/d 47+000</v>
          </cell>
        </row>
        <row r="412">
          <cell r="AG412" t="str">
            <v>PROPINSI</v>
          </cell>
          <cell r="AI412" t="str">
            <v>DAERAH ISTIMEWA ACEH</v>
          </cell>
        </row>
        <row r="413">
          <cell r="AG413" t="str">
            <v>LOKASI</v>
          </cell>
          <cell r="AI413" t="str">
            <v>KABUPATEN ACEH BARAT</v>
          </cell>
        </row>
        <row r="414">
          <cell r="AG414" t="str">
            <v>TH. ANGG.</v>
          </cell>
          <cell r="AI414">
            <v>2000</v>
          </cell>
        </row>
        <row r="416">
          <cell r="AG416" t="str">
            <v>MATA</v>
          </cell>
          <cell r="AL416" t="str">
            <v>HARGA</v>
          </cell>
          <cell r="AM416" t="str">
            <v>JUMLAH</v>
          </cell>
        </row>
        <row r="417">
          <cell r="AG417" t="str">
            <v>PEMBA-</v>
          </cell>
          <cell r="AI417" t="str">
            <v>U R A I A N</v>
          </cell>
          <cell r="AJ417" t="str">
            <v>SATUAN</v>
          </cell>
          <cell r="AK417" t="str">
            <v>PERKIRAAN</v>
          </cell>
          <cell r="AL417" t="str">
            <v>SATUAN</v>
          </cell>
          <cell r="AM417" t="str">
            <v>HARGA-HARGA</v>
          </cell>
        </row>
        <row r="418">
          <cell r="AG418" t="str">
            <v>YARAN</v>
          </cell>
          <cell r="AK418" t="str">
            <v>KUANTITAS</v>
          </cell>
          <cell r="AL418" t="str">
            <v>( Rp.)</v>
          </cell>
          <cell r="AM418" t="str">
            <v>PENAWARAN (Rp)</v>
          </cell>
        </row>
        <row r="419">
          <cell r="AG419" t="str">
            <v>a</v>
          </cell>
          <cell r="AI419" t="str">
            <v>b</v>
          </cell>
          <cell r="AJ419" t="str">
            <v>c</v>
          </cell>
          <cell r="AK419" t="str">
            <v>d</v>
          </cell>
          <cell r="AL419" t="str">
            <v>e</v>
          </cell>
          <cell r="AM419" t="str">
            <v>f = (d x e)</v>
          </cell>
        </row>
        <row r="422">
          <cell r="AG422" t="str">
            <v>BAB. 10</v>
          </cell>
          <cell r="AI422" t="str">
            <v xml:space="preserve">  PEKERJAAN PEMELIHARAAN RUTIN</v>
          </cell>
        </row>
        <row r="424">
          <cell r="AG424" t="str">
            <v>10.1 (1)</v>
          </cell>
          <cell r="AI424" t="str">
            <v xml:space="preserve">  Pemeliharaan Rutin Perkerasan</v>
          </cell>
          <cell r="AJ424" t="str">
            <v>Ls</v>
          </cell>
        </row>
        <row r="426">
          <cell r="AG426" t="str">
            <v>10.1 (2)</v>
          </cell>
          <cell r="AI426" t="str">
            <v xml:space="preserve">  Pemeliharaan Rutin Bahu Jalan</v>
          </cell>
          <cell r="AJ426" t="str">
            <v>Ls</v>
          </cell>
        </row>
        <row r="428">
          <cell r="AG428" t="str">
            <v>10.1 (3)</v>
          </cell>
          <cell r="AI428" t="str">
            <v xml:space="preserve">  Pemeliharaan Rutin Selokan, Saluaran Air,</v>
          </cell>
          <cell r="AJ428" t="str">
            <v>Ls</v>
          </cell>
        </row>
        <row r="429">
          <cell r="AI429" t="str">
            <v xml:space="preserve">  Pemotongan dan Urugan</v>
          </cell>
        </row>
        <row r="431">
          <cell r="AG431" t="str">
            <v>10.1 (4)</v>
          </cell>
          <cell r="AI431" t="str">
            <v xml:space="preserve">  Pemeliharaan Rutin Perlengkapan Jalan</v>
          </cell>
          <cell r="AJ431" t="str">
            <v>Ls</v>
          </cell>
        </row>
        <row r="433">
          <cell r="AG433" t="str">
            <v>10.1 (5)</v>
          </cell>
          <cell r="AI433" t="str">
            <v xml:space="preserve">  Pemeliharaan Rutin Jembatan</v>
          </cell>
          <cell r="AJ433" t="str">
            <v>Ls</v>
          </cell>
        </row>
        <row r="437">
          <cell r="AI437" t="str">
            <v xml:space="preserve">  Sub Total Harga Bab. 10 ( Dipindahkan ke Rekapitulasi Daftar Kuantitas dan Harga )</v>
          </cell>
          <cell r="AM437">
            <v>0</v>
          </cell>
        </row>
        <row r="649">
          <cell r="AN649">
            <v>76</v>
          </cell>
          <cell r="AP649">
            <v>9</v>
          </cell>
          <cell r="AR649">
            <v>43</v>
          </cell>
          <cell r="AS649">
            <v>9</v>
          </cell>
          <cell r="AT649">
            <v>15</v>
          </cell>
        </row>
        <row r="703">
          <cell r="W703" t="str">
            <v>ANALISA HARGA SATUAN MATA PEMBAYARAN UTAMA</v>
          </cell>
        </row>
        <row r="705">
          <cell r="W705" t="str">
            <v>NAMA PENAWAR</v>
          </cell>
          <cell r="Z705" t="str">
            <v>CV. MANDIRI KARYA UTAMA</v>
          </cell>
        </row>
        <row r="706">
          <cell r="W706" t="str">
            <v>PROYEK</v>
          </cell>
          <cell r="Z706" t="str">
            <v>PENINGKATAN JALAN DAN PENGGANTIAN JEMBATAN DPU CAB. VI ACEH BARAT</v>
          </cell>
        </row>
        <row r="707">
          <cell r="W707" t="str">
            <v>NO. MATA PEMBAYARAN</v>
          </cell>
          <cell r="Z707" t="str">
            <v>6.1(1)</v>
          </cell>
        </row>
        <row r="708">
          <cell r="W708" t="str">
            <v>JENIS PEKERJAAN</v>
          </cell>
          <cell r="Z708" t="str">
            <v>PRIME COAT</v>
          </cell>
        </row>
        <row r="709">
          <cell r="W709" t="str">
            <v>SATUAN PEKERJAAN</v>
          </cell>
          <cell r="Z709" t="str">
            <v>LITER</v>
          </cell>
        </row>
        <row r="710">
          <cell r="W710" t="str">
            <v>PRODUKSI HARIAN/JAM</v>
          </cell>
        </row>
        <row r="712">
          <cell r="W712" t="str">
            <v>NO.</v>
          </cell>
          <cell r="X712" t="str">
            <v>U  R  A  I  A  N</v>
          </cell>
          <cell r="AA712" t="str">
            <v>SATUAN</v>
          </cell>
          <cell r="AB712" t="str">
            <v>KUANTITAS</v>
          </cell>
          <cell r="AC712" t="str">
            <v>HARGA SATUAN</v>
          </cell>
          <cell r="AD712" t="str">
            <v>JUMLAH HARGA</v>
          </cell>
        </row>
        <row r="713">
          <cell r="AC713" t="str">
            <v>(Rp.)</v>
          </cell>
          <cell r="AD713" t="str">
            <v>(Rp.)</v>
          </cell>
        </row>
        <row r="716">
          <cell r="W716" t="str">
            <v xml:space="preserve">A. </v>
          </cell>
          <cell r="X716" t="str">
            <v xml:space="preserve">  TENAGA KERJA</v>
          </cell>
        </row>
        <row r="717">
          <cell r="W717" t="str">
            <v>1.</v>
          </cell>
          <cell r="X717" t="str">
            <v xml:space="preserve">  Pekerja</v>
          </cell>
          <cell r="AA717" t="str">
            <v>Jam</v>
          </cell>
          <cell r="AB717">
            <v>4.3029259896729774E-2</v>
          </cell>
          <cell r="AC717">
            <v>1700</v>
          </cell>
          <cell r="AD717">
            <v>73.150000000000006</v>
          </cell>
        </row>
        <row r="718">
          <cell r="W718" t="str">
            <v>2.</v>
          </cell>
          <cell r="X718" t="str">
            <v xml:space="preserve">  Mandor</v>
          </cell>
          <cell r="AA718" t="str">
            <v>Jam</v>
          </cell>
          <cell r="AB718">
            <v>4.3029259896729772E-3</v>
          </cell>
          <cell r="AC718">
            <v>1900</v>
          </cell>
          <cell r="AD718">
            <v>8.18</v>
          </cell>
        </row>
        <row r="719">
          <cell r="X719" t="str">
            <v/>
          </cell>
        </row>
        <row r="722">
          <cell r="W722" t="str">
            <v>B.</v>
          </cell>
          <cell r="X722" t="str">
            <v xml:space="preserve">  B A H A N</v>
          </cell>
        </row>
        <row r="723">
          <cell r="W723" t="str">
            <v>1.</v>
          </cell>
          <cell r="X723" t="str">
            <v xml:space="preserve">  Aspal</v>
          </cell>
          <cell r="AA723" t="str">
            <v>kg</v>
          </cell>
          <cell r="AB723">
            <v>0.64200000000000002</v>
          </cell>
          <cell r="AC723">
            <v>2375</v>
          </cell>
          <cell r="AD723">
            <v>1524.75</v>
          </cell>
        </row>
        <row r="724">
          <cell r="W724" t="str">
            <v>2.</v>
          </cell>
          <cell r="X724" t="str">
            <v xml:space="preserve">  Kerosene</v>
          </cell>
          <cell r="AA724" t="str">
            <v>liter</v>
          </cell>
          <cell r="AB724">
            <v>0.48899999999999999</v>
          </cell>
          <cell r="AC724">
            <v>400</v>
          </cell>
          <cell r="AD724">
            <v>195.6</v>
          </cell>
        </row>
        <row r="730">
          <cell r="W730" t="str">
            <v>C.</v>
          </cell>
          <cell r="X730" t="str">
            <v xml:space="preserve">  PERALATAN</v>
          </cell>
        </row>
        <row r="731">
          <cell r="W731" t="str">
            <v>1.</v>
          </cell>
          <cell r="X731" t="str">
            <v xml:space="preserve">  Asphalt Sprayer</v>
          </cell>
          <cell r="AA731" t="str">
            <v>Jam</v>
          </cell>
          <cell r="AB731">
            <v>4.3029259896729772E-3</v>
          </cell>
          <cell r="AC731">
            <v>30795.644777777779</v>
          </cell>
          <cell r="AD731">
            <v>132.51</v>
          </cell>
        </row>
        <row r="732">
          <cell r="W732" t="str">
            <v>2.</v>
          </cell>
          <cell r="X732" t="str">
            <v xml:space="preserve">  Air Compressor</v>
          </cell>
          <cell r="AA732" t="str">
            <v>Jam</v>
          </cell>
          <cell r="AB732">
            <v>4.0160642570281121E-3</v>
          </cell>
          <cell r="AC732">
            <v>27488.716138915555</v>
          </cell>
          <cell r="AD732">
            <v>110.4</v>
          </cell>
        </row>
        <row r="733">
          <cell r="W733" t="str">
            <v>3.</v>
          </cell>
          <cell r="X733" t="str">
            <v xml:space="preserve">  Pick Up</v>
          </cell>
          <cell r="AA733" t="str">
            <v>Jam</v>
          </cell>
          <cell r="AB733">
            <v>4.0000000000000002E-4</v>
          </cell>
          <cell r="AC733">
            <v>41722.179083333336</v>
          </cell>
          <cell r="AD733">
            <v>16.690000000000001</v>
          </cell>
        </row>
        <row r="738">
          <cell r="W738" t="str">
            <v>D.</v>
          </cell>
          <cell r="X738" t="str">
            <v xml:space="preserve">  Jumlah ( A + B + C )</v>
          </cell>
          <cell r="AD738">
            <v>2061.2799999999997</v>
          </cell>
        </row>
        <row r="739">
          <cell r="W739" t="str">
            <v>E.</v>
          </cell>
          <cell r="X739" t="str">
            <v xml:space="preserve">  Biaya Umum dan Keuntungan = ( 10 % x D )</v>
          </cell>
          <cell r="AD739">
            <v>206.13</v>
          </cell>
        </row>
        <row r="740">
          <cell r="W740" t="str">
            <v>F.</v>
          </cell>
          <cell r="X740" t="str">
            <v xml:space="preserve">  Harga Satuan ( D + E )</v>
          </cell>
          <cell r="AD740">
            <v>2267.41</v>
          </cell>
        </row>
        <row r="741">
          <cell r="W741" t="str">
            <v>G.</v>
          </cell>
          <cell r="X741" t="str">
            <v xml:space="preserve">  DIBULATKAN</v>
          </cell>
          <cell r="AD741">
            <v>2267</v>
          </cell>
        </row>
        <row r="743">
          <cell r="W743" t="str">
            <v>Catatan :</v>
          </cell>
        </row>
        <row r="744">
          <cell r="W744" t="str">
            <v>-</v>
          </cell>
        </row>
        <row r="746">
          <cell r="W746" t="str">
            <v>-</v>
          </cell>
        </row>
        <row r="748">
          <cell r="W748" t="str">
            <v>-</v>
          </cell>
        </row>
        <row r="749">
          <cell r="W749" t="str">
            <v>-</v>
          </cell>
        </row>
        <row r="751">
          <cell r="W751" t="str">
            <v>-</v>
          </cell>
        </row>
        <row r="753">
          <cell r="W753" t="str">
            <v>-</v>
          </cell>
        </row>
        <row r="756">
          <cell r="W756" t="str">
            <v>-</v>
          </cell>
        </row>
        <row r="760">
          <cell r="AC760" t="str">
            <v>ACEH BESAR,   22  AGUSTUS  2000</v>
          </cell>
        </row>
        <row r="761">
          <cell r="AC761" t="str">
            <v>CV. MANDIRI KARYA UTAMA</v>
          </cell>
        </row>
        <row r="857">
          <cell r="W857" t="str">
            <v>ANALISA HARGA SATUAN MATA PEMBAYARAN UTAMA</v>
          </cell>
        </row>
        <row r="859">
          <cell r="W859" t="str">
            <v>NAMA PENAWAR</v>
          </cell>
          <cell r="Y859" t="str">
            <v>:</v>
          </cell>
          <cell r="Z859" t="str">
            <v>CV. MANDIRI KARYA UTAMA</v>
          </cell>
        </row>
        <row r="860">
          <cell r="W860" t="str">
            <v>PROYEK</v>
          </cell>
          <cell r="Y860" t="str">
            <v>:</v>
          </cell>
          <cell r="Z860" t="str">
            <v>PENINGKATAN JALAN DAN PENGGANTIAN JEMBATAN DPU CAB. VI ACEH BARAT</v>
          </cell>
        </row>
        <row r="861">
          <cell r="W861" t="str">
            <v>NO. MATA PEMBAYARAN</v>
          </cell>
          <cell r="Y861" t="str">
            <v>:</v>
          </cell>
          <cell r="Z861" t="str">
            <v>6.3(5)</v>
          </cell>
        </row>
        <row r="862">
          <cell r="W862" t="str">
            <v>JENIS PEKERJAAN</v>
          </cell>
          <cell r="Y862" t="str">
            <v>:</v>
          </cell>
          <cell r="Z862" t="str">
            <v>ASPHALT TREATED BASE (ATB)</v>
          </cell>
        </row>
        <row r="863">
          <cell r="W863" t="str">
            <v>SATUAN PEKERJAAN</v>
          </cell>
          <cell r="Y863" t="str">
            <v>:</v>
          </cell>
          <cell r="Z863" t="str">
            <v>m3</v>
          </cell>
        </row>
        <row r="864">
          <cell r="W864" t="str">
            <v>PRODUKSI HARIAN/JAM</v>
          </cell>
          <cell r="Y864" t="str">
            <v>:</v>
          </cell>
        </row>
        <row r="866">
          <cell r="W866" t="str">
            <v>NO.</v>
          </cell>
          <cell r="X866" t="str">
            <v>U  R  A  I  A  N</v>
          </cell>
          <cell r="AA866" t="str">
            <v>SATUAN</v>
          </cell>
          <cell r="AB866" t="str">
            <v>KUANTITAS</v>
          </cell>
          <cell r="AC866" t="str">
            <v>HARGA SATUAN</v>
          </cell>
          <cell r="AD866" t="str">
            <v>JUMLAH HARGA</v>
          </cell>
        </row>
        <row r="867">
          <cell r="AC867" t="str">
            <v>(Rp.)</v>
          </cell>
          <cell r="AD867" t="str">
            <v>(Rp.)</v>
          </cell>
        </row>
        <row r="869">
          <cell r="W869" t="str">
            <v xml:space="preserve">A. </v>
          </cell>
          <cell r="X869" t="str">
            <v xml:space="preserve">  TENAGA KERJA</v>
          </cell>
        </row>
        <row r="870">
          <cell r="W870" t="str">
            <v>1.</v>
          </cell>
          <cell r="X870" t="str">
            <v xml:space="preserve">  Pekerja</v>
          </cell>
          <cell r="AA870" t="str">
            <v>Jam</v>
          </cell>
          <cell r="AB870">
            <v>0.35714285714285715</v>
          </cell>
          <cell r="AC870">
            <v>1700</v>
          </cell>
          <cell r="AD870">
            <v>607.14</v>
          </cell>
        </row>
        <row r="871">
          <cell r="W871" t="str">
            <v>2.</v>
          </cell>
          <cell r="X871" t="str">
            <v xml:space="preserve">  Mandor</v>
          </cell>
          <cell r="AA871" t="str">
            <v>Jam</v>
          </cell>
          <cell r="AB871">
            <v>7.1428571428571425E-2</v>
          </cell>
          <cell r="AC871">
            <v>1900</v>
          </cell>
          <cell r="AD871">
            <v>135.71</v>
          </cell>
        </row>
        <row r="873">
          <cell r="X873" t="str">
            <v/>
          </cell>
        </row>
        <row r="875">
          <cell r="W875" t="str">
            <v>B.</v>
          </cell>
          <cell r="X875" t="str">
            <v xml:space="preserve">  B A H A N</v>
          </cell>
        </row>
        <row r="876">
          <cell r="W876" t="str">
            <v>1.</v>
          </cell>
          <cell r="X876" t="str">
            <v xml:space="preserve">  Agregat Kasar</v>
          </cell>
          <cell r="AA876" t="str">
            <v>m3</v>
          </cell>
          <cell r="AB876">
            <v>0.70299999999999996</v>
          </cell>
          <cell r="AC876">
            <v>50000</v>
          </cell>
          <cell r="AD876">
            <v>35150</v>
          </cell>
        </row>
        <row r="877">
          <cell r="W877" t="str">
            <v>2.</v>
          </cell>
          <cell r="X877" t="str">
            <v xml:space="preserve">  Agregat Halus</v>
          </cell>
          <cell r="AA877" t="str">
            <v>m3</v>
          </cell>
          <cell r="AB877">
            <v>0.53400000000000003</v>
          </cell>
          <cell r="AC877">
            <v>36000</v>
          </cell>
          <cell r="AD877">
            <v>19224</v>
          </cell>
        </row>
        <row r="878">
          <cell r="W878" t="str">
            <v>3.</v>
          </cell>
          <cell r="X878" t="str">
            <v xml:space="preserve">  Filler</v>
          </cell>
          <cell r="AA878" t="str">
            <v>kg</v>
          </cell>
          <cell r="AB878">
            <v>139.19999999999999</v>
          </cell>
          <cell r="AC878">
            <v>350</v>
          </cell>
          <cell r="AD878">
            <v>48720</v>
          </cell>
        </row>
        <row r="879">
          <cell r="W879" t="str">
            <v>4.</v>
          </cell>
          <cell r="X879" t="str">
            <v xml:space="preserve">  Aspal</v>
          </cell>
          <cell r="AA879" t="str">
            <v>kg</v>
          </cell>
          <cell r="AB879">
            <v>157</v>
          </cell>
          <cell r="AC879">
            <v>2375</v>
          </cell>
          <cell r="AD879">
            <v>372875</v>
          </cell>
        </row>
        <row r="882">
          <cell r="W882" t="str">
            <v>C.</v>
          </cell>
          <cell r="X882" t="str">
            <v xml:space="preserve">  PERALATAN</v>
          </cell>
        </row>
        <row r="883">
          <cell r="W883" t="str">
            <v>1.</v>
          </cell>
          <cell r="X883" t="str">
            <v xml:space="preserve">  Wheel Loader</v>
          </cell>
          <cell r="AA883" t="str">
            <v>Jam</v>
          </cell>
          <cell r="AB883">
            <v>2.2445874528905448E-2</v>
          </cell>
          <cell r="AC883">
            <v>61961.891192153329</v>
          </cell>
          <cell r="AD883">
            <v>1390.79</v>
          </cell>
        </row>
        <row r="884">
          <cell r="W884" t="str">
            <v>2.</v>
          </cell>
          <cell r="X884" t="str">
            <v xml:space="preserve">  Asphalt Mixing Plant</v>
          </cell>
          <cell r="AA884" t="str">
            <v>Jam</v>
          </cell>
          <cell r="AB884">
            <v>3.5714285714285712E-2</v>
          </cell>
          <cell r="AC884">
            <v>511690.04100000003</v>
          </cell>
          <cell r="AD884">
            <v>18274.64</v>
          </cell>
        </row>
        <row r="885">
          <cell r="W885" t="str">
            <v>3.</v>
          </cell>
          <cell r="X885" t="str">
            <v xml:space="preserve">  Dump Truck</v>
          </cell>
          <cell r="AA885" t="str">
            <v>Jam</v>
          </cell>
          <cell r="AB885">
            <v>1.19628125</v>
          </cell>
          <cell r="AC885">
            <v>41722.179083333336</v>
          </cell>
          <cell r="AD885">
            <v>49911.46</v>
          </cell>
        </row>
        <row r="886">
          <cell r="W886" t="str">
            <v>4.</v>
          </cell>
          <cell r="X886" t="str">
            <v xml:space="preserve">  Asphalt Finisher</v>
          </cell>
          <cell r="AA886" t="str">
            <v>Jam</v>
          </cell>
          <cell r="AB886">
            <v>9.0361454819278014E-2</v>
          </cell>
          <cell r="AC886">
            <v>62576.209076850006</v>
          </cell>
          <cell r="AD886">
            <v>5654.48</v>
          </cell>
        </row>
        <row r="887">
          <cell r="W887" t="str">
            <v>5.</v>
          </cell>
          <cell r="X887" t="str">
            <v xml:space="preserve">  Tandem Roller</v>
          </cell>
          <cell r="AA887" t="str">
            <v>Jam</v>
          </cell>
          <cell r="AB887">
            <v>2.5100401606425699E-2</v>
          </cell>
          <cell r="AC887">
            <v>24118.531999999999</v>
          </cell>
          <cell r="AD887">
            <v>605.38</v>
          </cell>
        </row>
        <row r="888">
          <cell r="W888" t="str">
            <v>6.</v>
          </cell>
          <cell r="X888" t="str">
            <v xml:space="preserve">  Tyred Roller</v>
          </cell>
          <cell r="AA888" t="str">
            <v>Jam</v>
          </cell>
          <cell r="AB888">
            <v>3.543586109142452E-2</v>
          </cell>
          <cell r="AC888">
            <v>33940.980355555555</v>
          </cell>
          <cell r="AD888">
            <v>1202.73</v>
          </cell>
        </row>
        <row r="889">
          <cell r="W889" t="str">
            <v>7.</v>
          </cell>
          <cell r="X889" t="str">
            <v xml:space="preserve">  Alat Bantu</v>
          </cell>
          <cell r="AA889" t="str">
            <v>Jam</v>
          </cell>
          <cell r="AB889">
            <v>1</v>
          </cell>
          <cell r="AC889">
            <v>1000</v>
          </cell>
          <cell r="AD889">
            <v>1000</v>
          </cell>
        </row>
        <row r="892">
          <cell r="W892" t="str">
            <v>D.</v>
          </cell>
          <cell r="X892" t="str">
            <v xml:space="preserve">  Jumlah ( A + B + C )</v>
          </cell>
          <cell r="AD892">
            <v>554751.32999999996</v>
          </cell>
        </row>
        <row r="893">
          <cell r="W893" t="str">
            <v>E.</v>
          </cell>
          <cell r="X893" t="str">
            <v xml:space="preserve">  Biaya Umum dan Keuntungan = ( 10 % x D )</v>
          </cell>
          <cell r="AD893">
            <v>55475.13</v>
          </cell>
        </row>
        <row r="894">
          <cell r="W894" t="str">
            <v>F.</v>
          </cell>
          <cell r="X894" t="str">
            <v xml:space="preserve">  Harga Satuan ( D + E )</v>
          </cell>
          <cell r="AD894">
            <v>610226.46</v>
          </cell>
        </row>
        <row r="895">
          <cell r="W895" t="str">
            <v>G.</v>
          </cell>
          <cell r="X895" t="str">
            <v xml:space="preserve">  DIBULATKAN</v>
          </cell>
          <cell r="AD895">
            <v>610226</v>
          </cell>
        </row>
        <row r="897">
          <cell r="W897" t="str">
            <v>Catatan :</v>
          </cell>
        </row>
        <row r="898">
          <cell r="W898" t="str">
            <v>-</v>
          </cell>
        </row>
        <row r="900">
          <cell r="W900" t="str">
            <v>-</v>
          </cell>
        </row>
        <row r="902">
          <cell r="W902" t="str">
            <v>-</v>
          </cell>
        </row>
        <row r="903">
          <cell r="W903" t="str">
            <v>-</v>
          </cell>
        </row>
        <row r="905">
          <cell r="W905" t="str">
            <v>-</v>
          </cell>
        </row>
        <row r="907">
          <cell r="W907" t="str">
            <v>-</v>
          </cell>
        </row>
        <row r="910">
          <cell r="W910" t="str">
            <v>-</v>
          </cell>
        </row>
        <row r="914">
          <cell r="AC914" t="str">
            <v>ACEH BESAR,   22  AGUSTUS  2000</v>
          </cell>
        </row>
        <row r="915">
          <cell r="AC915" t="str">
            <v>CV. MANDIRI KARYA UTAMA</v>
          </cell>
        </row>
        <row r="937">
          <cell r="W937" t="str">
            <v>ANALISA HARGA SATUAN MATA PEMBAYARAN UTAMA</v>
          </cell>
        </row>
        <row r="939">
          <cell r="W939" t="str">
            <v>NAMA PENAWAR</v>
          </cell>
          <cell r="Y939" t="str">
            <v>:</v>
          </cell>
          <cell r="Z939" t="str">
            <v>CV. MANDIRI KARYA UTAMA</v>
          </cell>
        </row>
        <row r="940">
          <cell r="W940" t="str">
            <v>PROYEK</v>
          </cell>
          <cell r="Y940" t="str">
            <v>:</v>
          </cell>
          <cell r="Z940" t="str">
            <v>PENINGKATAN JALAN DAN PENGGANTIAN JEMBATAN DPU CAB. VI ACEH BARAT</v>
          </cell>
        </row>
        <row r="941">
          <cell r="W941" t="str">
            <v>NO. MATA PEMBAYARAN</v>
          </cell>
          <cell r="Y941" t="str">
            <v>:</v>
          </cell>
          <cell r="Z941" t="str">
            <v>6.3 (4)</v>
          </cell>
        </row>
        <row r="942">
          <cell r="W942" t="str">
            <v>JENIS PEKERJAAN</v>
          </cell>
          <cell r="Y942" t="str">
            <v>:</v>
          </cell>
          <cell r="Z942" t="str">
            <v>Lapis Permukaan : AC</v>
          </cell>
        </row>
        <row r="943">
          <cell r="W943" t="str">
            <v>SATUAN PEKERJAAN</v>
          </cell>
          <cell r="Y943" t="str">
            <v>:</v>
          </cell>
          <cell r="Z943" t="str">
            <v>m2</v>
          </cell>
        </row>
        <row r="944">
          <cell r="W944" t="str">
            <v>PRODUKSI HARIAN/JAM</v>
          </cell>
          <cell r="Y944" t="str">
            <v>:</v>
          </cell>
        </row>
        <row r="946">
          <cell r="W946" t="str">
            <v>NO.</v>
          </cell>
          <cell r="X946" t="str">
            <v>U  R  A  I  A  N</v>
          </cell>
          <cell r="AA946" t="str">
            <v>SATUAN</v>
          </cell>
          <cell r="AB946" t="str">
            <v>KUANTITAS</v>
          </cell>
          <cell r="AC946" t="str">
            <v>HARGA SATUAN</v>
          </cell>
          <cell r="AD946" t="str">
            <v>JUMLAH HARGA</v>
          </cell>
        </row>
        <row r="947">
          <cell r="AC947" t="str">
            <v>(Rp.)</v>
          </cell>
          <cell r="AD947" t="str">
            <v>(Rp.)</v>
          </cell>
        </row>
        <row r="949">
          <cell r="W949" t="str">
            <v xml:space="preserve">A. </v>
          </cell>
          <cell r="X949" t="str">
            <v xml:space="preserve">  TENAGA KERJA</v>
          </cell>
        </row>
        <row r="950">
          <cell r="W950" t="str">
            <v>1.</v>
          </cell>
          <cell r="X950" t="str">
            <v xml:space="preserve">  Pekerja</v>
          </cell>
          <cell r="AA950" t="str">
            <v>Jam</v>
          </cell>
          <cell r="AB950">
            <v>3.8300000000000001E-2</v>
          </cell>
          <cell r="AC950">
            <v>1700</v>
          </cell>
          <cell r="AD950">
            <v>65.11</v>
          </cell>
        </row>
        <row r="951">
          <cell r="W951" t="str">
            <v>2.</v>
          </cell>
          <cell r="X951" t="str">
            <v xml:space="preserve">  Mandor</v>
          </cell>
          <cell r="AA951" t="str">
            <v>Jam</v>
          </cell>
          <cell r="AB951">
            <v>3.8E-3</v>
          </cell>
          <cell r="AC951">
            <v>1900</v>
          </cell>
          <cell r="AD951">
            <v>7.22</v>
          </cell>
        </row>
        <row r="953">
          <cell r="X953" t="str">
            <v/>
          </cell>
        </row>
        <row r="955">
          <cell r="W955" t="str">
            <v>B.</v>
          </cell>
          <cell r="X955" t="str">
            <v xml:space="preserve">  B A H A N</v>
          </cell>
        </row>
        <row r="956">
          <cell r="W956" t="str">
            <v>1.</v>
          </cell>
          <cell r="X956" t="str">
            <v xml:space="preserve">  Agregat Kasar</v>
          </cell>
          <cell r="AA956" t="str">
            <v>m3</v>
          </cell>
          <cell r="AB956">
            <v>3.3600000000000005E-2</v>
          </cell>
          <cell r="AC956">
            <v>50000</v>
          </cell>
          <cell r="AD956">
            <v>1680</v>
          </cell>
        </row>
        <row r="957">
          <cell r="W957" t="str">
            <v>2.</v>
          </cell>
          <cell r="X957" t="str">
            <v xml:space="preserve">  Agregat Halus</v>
          </cell>
          <cell r="AA957" t="str">
            <v>m3</v>
          </cell>
          <cell r="AB957">
            <v>1.49E-2</v>
          </cell>
          <cell r="AC957">
            <v>36000</v>
          </cell>
          <cell r="AD957">
            <v>536.4</v>
          </cell>
        </row>
        <row r="958">
          <cell r="W958" t="str">
            <v>3.</v>
          </cell>
          <cell r="X958" t="str">
            <v xml:space="preserve">  Filler</v>
          </cell>
          <cell r="AA958" t="str">
            <v>kg</v>
          </cell>
          <cell r="AB958">
            <v>4.8014999999999999</v>
          </cell>
          <cell r="AC958">
            <v>350</v>
          </cell>
          <cell r="AD958">
            <v>1680.53</v>
          </cell>
        </row>
        <row r="959">
          <cell r="W959" t="str">
            <v>4.</v>
          </cell>
          <cell r="X959" t="str">
            <v xml:space="preserve">  Aspal</v>
          </cell>
          <cell r="AA959" t="str">
            <v>kg</v>
          </cell>
          <cell r="AB959">
            <v>6.6150000000000002</v>
          </cell>
          <cell r="AC959">
            <v>2375</v>
          </cell>
          <cell r="AD959">
            <v>15710.63</v>
          </cell>
        </row>
        <row r="962">
          <cell r="W962" t="str">
            <v>C.</v>
          </cell>
          <cell r="X962" t="str">
            <v xml:space="preserve">  PERALATAN</v>
          </cell>
        </row>
        <row r="963">
          <cell r="W963" t="str">
            <v>1.</v>
          </cell>
          <cell r="X963" t="str">
            <v xml:space="preserve">  Wheel Loader</v>
          </cell>
          <cell r="AA963" t="str">
            <v>Jam</v>
          </cell>
          <cell r="AB963">
            <v>1E-3</v>
          </cell>
          <cell r="AC963">
            <v>61961.891192153329</v>
          </cell>
          <cell r="AD963">
            <v>61.96</v>
          </cell>
        </row>
        <row r="964">
          <cell r="W964" t="str">
            <v>2.</v>
          </cell>
          <cell r="X964" t="str">
            <v xml:space="preserve">  Asphalt Mixing Plant</v>
          </cell>
          <cell r="AA964" t="str">
            <v>Jam</v>
          </cell>
          <cell r="AB964">
            <v>1.5E-3</v>
          </cell>
          <cell r="AC964">
            <v>511690.04100000003</v>
          </cell>
          <cell r="AD964">
            <v>767.54</v>
          </cell>
        </row>
        <row r="965">
          <cell r="W965" t="str">
            <v>3.</v>
          </cell>
          <cell r="X965" t="str">
            <v xml:space="preserve">  Genset</v>
          </cell>
          <cell r="AA965" t="str">
            <v>Jam</v>
          </cell>
          <cell r="AB965">
            <v>1E-3</v>
          </cell>
          <cell r="AC965">
            <v>63202.772222222222</v>
          </cell>
          <cell r="AD965">
            <v>63.2</v>
          </cell>
        </row>
        <row r="966">
          <cell r="W966" t="str">
            <v>4.</v>
          </cell>
          <cell r="X966" t="str">
            <v xml:space="preserve">  Dump Truck</v>
          </cell>
          <cell r="AA966" t="str">
            <v>Jam</v>
          </cell>
          <cell r="AB966">
            <v>1.2200000000000001E-2</v>
          </cell>
          <cell r="AC966">
            <v>41722.179083333336</v>
          </cell>
          <cell r="AD966">
            <v>509.01</v>
          </cell>
        </row>
        <row r="967">
          <cell r="W967" t="str">
            <v>5.</v>
          </cell>
          <cell r="X967" t="str">
            <v xml:space="preserve">  Asphalt Finisher</v>
          </cell>
          <cell r="AA967" t="str">
            <v>Jam</v>
          </cell>
          <cell r="AB967">
            <v>2.4000000000000002E-3</v>
          </cell>
          <cell r="AC967">
            <v>62576.209076850006</v>
          </cell>
          <cell r="AD967">
            <v>150.18</v>
          </cell>
        </row>
        <row r="968">
          <cell r="W968" t="str">
            <v>6.</v>
          </cell>
          <cell r="X968" t="str">
            <v xml:space="preserve">  Tandem Roller</v>
          </cell>
          <cell r="AA968" t="str">
            <v>Jam</v>
          </cell>
          <cell r="AB968">
            <v>1E-3</v>
          </cell>
          <cell r="AC968">
            <v>24118.531999999999</v>
          </cell>
          <cell r="AD968">
            <v>24.12</v>
          </cell>
        </row>
        <row r="969">
          <cell r="W969" t="str">
            <v>7.</v>
          </cell>
          <cell r="X969" t="str">
            <v xml:space="preserve">  Pneumatic Tyred Roller</v>
          </cell>
          <cell r="AA969" t="str">
            <v>Jam</v>
          </cell>
          <cell r="AB969">
            <v>1E-3</v>
          </cell>
          <cell r="AC969">
            <v>33940.980355555555</v>
          </cell>
          <cell r="AD969">
            <v>33.94</v>
          </cell>
        </row>
        <row r="970">
          <cell r="W970" t="str">
            <v>8.</v>
          </cell>
          <cell r="X970" t="str">
            <v xml:space="preserve">  Alat Bantu</v>
          </cell>
          <cell r="AA970" t="str">
            <v>Jam</v>
          </cell>
          <cell r="AB970">
            <v>1</v>
          </cell>
          <cell r="AC970">
            <v>100</v>
          </cell>
          <cell r="AD970">
            <v>100</v>
          </cell>
        </row>
        <row r="972">
          <cell r="W972" t="str">
            <v>D.</v>
          </cell>
          <cell r="X972" t="str">
            <v xml:space="preserve">  Jumlah ( A + B + C )</v>
          </cell>
          <cell r="AD972">
            <v>21389.839999999997</v>
          </cell>
        </row>
        <row r="973">
          <cell r="W973" t="str">
            <v>E.</v>
          </cell>
          <cell r="X973" t="str">
            <v xml:space="preserve">  Biaya Umum dan Keuntungan = ( 10 % x D )</v>
          </cell>
          <cell r="AD973">
            <v>2138.98</v>
          </cell>
        </row>
        <row r="974">
          <cell r="W974" t="str">
            <v>F.</v>
          </cell>
          <cell r="X974" t="str">
            <v xml:space="preserve">  Harga Satuan ( D + E )</v>
          </cell>
          <cell r="AD974">
            <v>23528.819999999996</v>
          </cell>
        </row>
        <row r="975">
          <cell r="W975" t="str">
            <v>G.</v>
          </cell>
          <cell r="X975" t="str">
            <v xml:space="preserve">  D i b u l a t k a n</v>
          </cell>
          <cell r="AD975">
            <v>23529</v>
          </cell>
        </row>
        <row r="977">
          <cell r="W977" t="str">
            <v>Catatan :</v>
          </cell>
        </row>
        <row r="978">
          <cell r="W978" t="str">
            <v>-</v>
          </cell>
          <cell r="X978" t="str">
            <v>|Satuan dapat berdasarkan atas jam operasi untuk tenaga kerja dan peralatan, volume dan / atau</v>
          </cell>
        </row>
        <row r="979">
          <cell r="X979" t="str">
            <v>|ukuran berat untuk bahan-bahan.</v>
          </cell>
        </row>
        <row r="980">
          <cell r="W980" t="str">
            <v>-</v>
          </cell>
          <cell r="X980" t="str">
            <v>|Kuantitas satuan adalah kuantitas setiap komponen untuk menyelesaikan atau satuan pekerjaan</v>
          </cell>
        </row>
        <row r="981">
          <cell r="X981" t="str">
            <v>|dari nomor mata pembayaran.</v>
          </cell>
        </row>
        <row r="982">
          <cell r="W982" t="str">
            <v>-</v>
          </cell>
          <cell r="X982" t="str">
            <v>|Biaya Satuan sudah termasuk pengeluaran untuk seluruh pajak yang berkaitan (tetapi tidak termasuk</v>
          </cell>
        </row>
        <row r="983">
          <cell r="X983" t="str">
            <v>|PPN yang dibayarkan dari Kontrak) dan biaya-biaya lainnya.</v>
          </cell>
        </row>
        <row r="984">
          <cell r="W984" t="str">
            <v>-</v>
          </cell>
          <cell r="X984" t="str">
            <v>|Harga Satuan yang diajukan Peserta Lelang harus mencakup seluruh tambahan tenaga kerja,</v>
          </cell>
        </row>
        <row r="985">
          <cell r="X985" t="str">
            <v>|bahan, peralatan atau kerugian yang mungkin diperlukan untuk menyelesaikan pekerjaan sesuai</v>
          </cell>
        </row>
        <row r="986">
          <cell r="X986" t="str">
            <v>|dengan Spesifikasi dan Gambar.</v>
          </cell>
        </row>
        <row r="987">
          <cell r="W987" t="str">
            <v>-</v>
          </cell>
          <cell r="X987" t="str">
            <v>|Koefisien bahan tidak boleh diubah.</v>
          </cell>
        </row>
        <row r="988">
          <cell r="W988" t="str">
            <v>-</v>
          </cell>
          <cell r="X988" t="str">
            <v>|Jenis tenaga kerja dan peralatan dapat disesuaikan dengan Metode Pelaksanaan yang digunakan.</v>
          </cell>
        </row>
        <row r="991">
          <cell r="AC991">
            <v>0</v>
          </cell>
        </row>
        <row r="992">
          <cell r="AC992">
            <v>0</v>
          </cell>
        </row>
        <row r="1103">
          <cell r="X1103" t="str">
            <v xml:space="preserve">  Motor Grader</v>
          </cell>
          <cell r="AA1103" t="str">
            <v>Jam</v>
          </cell>
          <cell r="AB1103">
            <v>42</v>
          </cell>
          <cell r="AC1103">
            <v>70925.908490275557</v>
          </cell>
          <cell r="AD1103">
            <v>2978888.16</v>
          </cell>
        </row>
        <row r="1104">
          <cell r="X1104" t="str">
            <v xml:space="preserve">  Dump Truck</v>
          </cell>
          <cell r="AA1104" t="str">
            <v>Jam</v>
          </cell>
          <cell r="AB1104">
            <v>21</v>
          </cell>
          <cell r="AC1104">
            <v>41722.179083333336</v>
          </cell>
          <cell r="AD1104">
            <v>876165.76</v>
          </cell>
        </row>
        <row r="1107">
          <cell r="W1107" t="str">
            <v>A.</v>
          </cell>
          <cell r="X1107" t="str">
            <v xml:space="preserve">  JUMLAH ( I + II + III )</v>
          </cell>
          <cell r="AD1107">
            <v>8185053.9199999999</v>
          </cell>
        </row>
        <row r="1108">
          <cell r="W1108" t="str">
            <v>B.</v>
          </cell>
          <cell r="X1108" t="str">
            <v xml:space="preserve">  BIAYA UMUM DAN KEUNTUNGAN = ( 10 % x A )</v>
          </cell>
          <cell r="AD1108">
            <v>818505.39199999999</v>
          </cell>
        </row>
        <row r="1109">
          <cell r="W1109" t="str">
            <v>C.</v>
          </cell>
          <cell r="X1109" t="str">
            <v xml:space="preserve">  HARGA LUMPSUM TOTAL = ( A + B )</v>
          </cell>
          <cell r="AD1109">
            <v>9003559.311999999</v>
          </cell>
        </row>
        <row r="1110">
          <cell r="W1110" t="str">
            <v>D.</v>
          </cell>
          <cell r="X1110" t="str">
            <v xml:space="preserve">  HARGA LUMPSUM/BULAN UNTUK 3 BULAN PERTAMA = C / 8</v>
          </cell>
          <cell r="AD1110">
            <v>1125444.9139999999</v>
          </cell>
        </row>
        <row r="1111">
          <cell r="W1111" t="str">
            <v>E.</v>
          </cell>
          <cell r="X1111" t="str">
            <v xml:space="preserve">  HARGA LUMPSUM/BULAN UNTUK SISANYA SELAMA MASA PELAKSANAAN</v>
          </cell>
          <cell r="AD1111">
            <v>5627224.5699999994</v>
          </cell>
        </row>
        <row r="1112">
          <cell r="X1112" t="str">
            <v xml:space="preserve">  = 5/8 x C/( MASA PELAKSANAAN - 3 )</v>
          </cell>
        </row>
        <row r="1114">
          <cell r="W1114" t="str">
            <v>Catatan :</v>
          </cell>
        </row>
        <row r="1115">
          <cell r="W1115" t="str">
            <v>-</v>
          </cell>
          <cell r="X1115" t="str">
            <v>|Kuantitas-kuantitas yang dicantumkan harus diperkirakan oleh Peserta lelang.</v>
          </cell>
        </row>
        <row r="1116">
          <cell r="W1116" t="str">
            <v>-</v>
          </cell>
          <cell r="X1116" t="str">
            <v>|Harga Lump Sum yang diajukan Peserta lelang harus mencakup seluruh pajak yang berkaitan (tetapi tidak</v>
          </cell>
        </row>
        <row r="1117">
          <cell r="X1117" t="str">
            <v>|termasuk PPN yang dibayarkan dari Kontrak), bahan-bahan tambahan, tenaga kerja atau peralatan</v>
          </cell>
        </row>
        <row r="1118">
          <cell r="X1118" t="str">
            <v>|yang mungkin diperlukan.</v>
          </cell>
        </row>
        <row r="1119">
          <cell r="W1119" t="str">
            <v>-</v>
          </cell>
          <cell r="X1119" t="str">
            <v>|Mata Pekerjaan dan Kuantitas yang ditunjukkan dalam Analisa Harga di atas adalah perkiraan Peserta lelang</v>
          </cell>
        </row>
        <row r="1120">
          <cell r="X1120" t="str">
            <v>|semata-mata untuk menjadi dasar penetapan Mata Pembayaran Pekerjaan Pemeliharaan Rutin ini dan</v>
          </cell>
        </row>
        <row r="1121">
          <cell r="X1121" t="str">
            <v>|tidak perlu menggambarkan kebutuhan pekerjaan yang sesungguhnya. Pembayaran kepada Kontraktor</v>
          </cell>
        </row>
        <row r="1122">
          <cell r="X1122" t="str">
            <v>|berdasarkan kewajibannya untuk memelihara kondisi jalan agar tetap memuaskan sepanjang waktu</v>
          </cell>
        </row>
        <row r="1123">
          <cell r="X1123" t="str">
            <v>|sebagaimana ditentukan dalam Spesifikasi dan tidak perlu dikaitkan dengan kuantitas yang ditunjukkan</v>
          </cell>
        </row>
        <row r="1124">
          <cell r="X1124" t="str">
            <v>|dalam Analisa Harganya.</v>
          </cell>
        </row>
        <row r="1125">
          <cell r="W1125" t="str">
            <v>-</v>
          </cell>
          <cell r="X1125" t="str">
            <v>|Meskipun Analisa Harga di atas ditentukan untuk Masa Pelaksanaan, Kontraktor juga bertanggung jawab</v>
          </cell>
        </row>
        <row r="1126">
          <cell r="X1126" t="str">
            <v>|untuk Pekerjaan Pemeliharaan Rutin selama Masa Pemeliharaan sesuai dengan Spesifikasi. Namun</v>
          </cell>
        </row>
        <row r="1127">
          <cell r="X1127" t="str">
            <v>|demikian, tidak ada pembayaran terpisah untuk Pekerjaan Pemeliharaan Rutin selama Masa Pemeliharaan</v>
          </cell>
        </row>
        <row r="1128">
          <cell r="X1128" t="str">
            <v>|tersebut, sedangkan biaya yang dikeluarkan untuk Pekerjaan itu dianggap sudah termasuk dalam</v>
          </cell>
        </row>
        <row r="1129">
          <cell r="X1129" t="str">
            <v>|Harga-harga Satuan yang berkaitan.</v>
          </cell>
        </row>
        <row r="1136">
          <cell r="AC1136">
            <v>0</v>
          </cell>
        </row>
        <row r="1137">
          <cell r="AC1137">
            <v>0</v>
          </cell>
        </row>
        <row r="1143">
          <cell r="AC1143">
            <v>0</v>
          </cell>
        </row>
        <row r="1144">
          <cell r="AC1144">
            <v>0</v>
          </cell>
        </row>
        <row r="1150">
          <cell r="W1150" t="str">
            <v>LAMPIRAN  2(b)-4  PENAWARAN</v>
          </cell>
        </row>
        <row r="1151">
          <cell r="W1151" t="str">
            <v>( Lampiran ini dipergunakan semata-mata untuk Evaluasi Penawaran )</v>
          </cell>
        </row>
        <row r="1153">
          <cell r="W1153" t="str">
            <v>ANALISA HARGA LUMP SUM</v>
          </cell>
        </row>
        <row r="1154">
          <cell r="W1154" t="str">
            <v>UNTUK PEKERJAAN PEMELIHARAAN RUTIN</v>
          </cell>
        </row>
        <row r="1157">
          <cell r="W1157" t="str">
            <v>NAMA PENAWAR</v>
          </cell>
          <cell r="Z1157" t="str">
            <v>CV. MANDIRI KARYA UTAMA</v>
          </cell>
        </row>
        <row r="1158">
          <cell r="W1158" t="str">
            <v>PROYEK</v>
          </cell>
          <cell r="Z1158" t="str">
            <v>: 10.1(4)</v>
          </cell>
        </row>
        <row r="1159">
          <cell r="W1159" t="str">
            <v>NO. MATA PEMBAYARAN</v>
          </cell>
          <cell r="Z1159" t="str">
            <v>: Pemeliharaan Rutin terhadap Perlengkapan Jalan</v>
          </cell>
        </row>
        <row r="1160">
          <cell r="W1160" t="str">
            <v>JENIS PEKERJAAN</v>
          </cell>
          <cell r="Z1160" t="str">
            <v>: Lump Sum/Bulan</v>
          </cell>
        </row>
        <row r="1162">
          <cell r="AC1162" t="str">
            <v>BIAYA</v>
          </cell>
          <cell r="AD1162" t="str">
            <v>JUMLAH</v>
          </cell>
        </row>
        <row r="1163">
          <cell r="W1163" t="str">
            <v>NO</v>
          </cell>
          <cell r="X1163" t="str">
            <v>U R A I A N</v>
          </cell>
          <cell r="AA1163" t="str">
            <v>SATUAN</v>
          </cell>
          <cell r="AB1163" t="str">
            <v>KUANTITAS</v>
          </cell>
          <cell r="AC1163" t="str">
            <v>SATUAN</v>
          </cell>
          <cell r="AD1163" t="str">
            <v>HARGA</v>
          </cell>
        </row>
        <row r="1164">
          <cell r="AC1164" t="str">
            <v>(Rp.)</v>
          </cell>
          <cell r="AD1164" t="str">
            <v>(Rp.)</v>
          </cell>
        </row>
        <row r="1166">
          <cell r="W1166" t="str">
            <v>I.</v>
          </cell>
          <cell r="X1166" t="str">
            <v xml:space="preserve">  Bahan-bahan :</v>
          </cell>
        </row>
        <row r="1167">
          <cell r="X1167" t="str">
            <v xml:space="preserve">  Umum</v>
          </cell>
          <cell r="AA1167" t="str">
            <v>Ls</v>
          </cell>
          <cell r="AB1167">
            <v>1</v>
          </cell>
          <cell r="AC1167">
            <v>1000000</v>
          </cell>
          <cell r="AD1167">
            <v>1000000</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SCHEDULE (2)"/>
      <sheetName val="anl teknis"/>
      <sheetName val="Asumsi Teknis"/>
      <sheetName val="ANALISA"/>
      <sheetName val="Peralatan"/>
      <sheetName val="Peralatan (2)"/>
      <sheetName val="HARGA BAHAN"/>
      <sheetName val="ON SITE"/>
      <sheetName val="SCHEDULE"/>
      <sheetName val="LAMP-7"/>
      <sheetName val="PLANT"/>
      <sheetName val="Sub-Kontr"/>
      <sheetName val="Lamp.13"/>
      <sheetName val="1.8 Pemeliharaan"/>
      <sheetName val="TABEL-Alat"/>
      <sheetName val="PERSONIL INTI"/>
      <sheetName val="LS MOBILISASI"/>
      <sheetName val="KONT YG DILESEKSI"/>
    </sheetNames>
    <sheetDataSet>
      <sheetData sheetId="0"/>
      <sheetData sheetId="1"/>
      <sheetData sheetId="2"/>
      <sheetData sheetId="3"/>
      <sheetData sheetId="4"/>
      <sheetData sheetId="5"/>
      <sheetData sheetId="6">
        <row r="1">
          <cell r="A1" t="str">
            <v>URAIAN ANALISA ALAT</v>
          </cell>
        </row>
        <row r="8">
          <cell r="AZ8">
            <v>2688680.4249799987</v>
          </cell>
        </row>
        <row r="9">
          <cell r="AZ9">
            <v>112932.62598723857</v>
          </cell>
        </row>
        <row r="10">
          <cell r="AZ10">
            <v>50852.742625241881</v>
          </cell>
        </row>
        <row r="11">
          <cell r="AZ11">
            <v>310342.84906471724</v>
          </cell>
        </row>
        <row r="12">
          <cell r="AZ12">
            <v>107890.22020640722</v>
          </cell>
        </row>
        <row r="13">
          <cell r="AZ13">
            <v>39545.213278688527</v>
          </cell>
        </row>
        <row r="14">
          <cell r="AZ14">
            <v>272015.28662653192</v>
          </cell>
        </row>
        <row r="15">
          <cell r="AZ15">
            <v>143081.94665663299</v>
          </cell>
        </row>
        <row r="16">
          <cell r="AZ16">
            <v>182834.98156310472</v>
          </cell>
        </row>
        <row r="17">
          <cell r="AZ17">
            <v>195729.54031391098</v>
          </cell>
        </row>
        <row r="18">
          <cell r="AZ18">
            <v>137433.11578155236</v>
          </cell>
        </row>
        <row r="19">
          <cell r="AZ19">
            <v>206982.50880025802</v>
          </cell>
        </row>
        <row r="20">
          <cell r="AZ20">
            <v>225201.21312620942</v>
          </cell>
        </row>
        <row r="21">
          <cell r="AZ21">
            <v>186634.6776542679</v>
          </cell>
        </row>
        <row r="22">
          <cell r="AZ22">
            <v>212887.25172006019</v>
          </cell>
        </row>
        <row r="23">
          <cell r="AZ23">
            <v>106549.23525048376</v>
          </cell>
        </row>
        <row r="24">
          <cell r="AZ24">
            <v>114839.01703504623</v>
          </cell>
        </row>
        <row r="25">
          <cell r="AZ25">
            <v>132576.10103203612</v>
          </cell>
        </row>
        <row r="26">
          <cell r="AZ26">
            <v>153433.29459016395</v>
          </cell>
          <cell r="BR26" t="str">
            <v xml:space="preserve"> Alat Baru</v>
          </cell>
        </row>
        <row r="27">
          <cell r="AZ27">
            <v>35077.394163934427</v>
          </cell>
          <cell r="BR27">
            <v>1150200000</v>
          </cell>
        </row>
        <row r="28">
          <cell r="AZ28">
            <v>328969.08628251991</v>
          </cell>
        </row>
        <row r="29">
          <cell r="AZ29">
            <v>29441.08</v>
          </cell>
        </row>
        <row r="30">
          <cell r="AZ30">
            <v>134891.14188776608</v>
          </cell>
        </row>
        <row r="31">
          <cell r="AZ31">
            <v>40995.900819672133</v>
          </cell>
        </row>
        <row r="32">
          <cell r="AZ32">
            <v>32520.55704918033</v>
          </cell>
        </row>
        <row r="33">
          <cell r="AZ33">
            <v>30583.05704918033</v>
          </cell>
        </row>
        <row r="34">
          <cell r="AZ34">
            <v>112508.26192216728</v>
          </cell>
        </row>
        <row r="35">
          <cell r="AZ35">
            <v>137245.13704360157</v>
          </cell>
        </row>
        <row r="36">
          <cell r="AZ36">
            <v>233389.69661113081</v>
          </cell>
        </row>
        <row r="37">
          <cell r="AZ37">
            <v>59269.255678348745</v>
          </cell>
        </row>
        <row r="38">
          <cell r="AZ38">
            <v>259759.30138409976</v>
          </cell>
        </row>
        <row r="39">
          <cell r="AZ39">
            <v>61090.636209417331</v>
          </cell>
        </row>
        <row r="40">
          <cell r="AZ40">
            <v>433091.24061422446</v>
          </cell>
        </row>
        <row r="46">
          <cell r="BR46" t="str">
            <v xml:space="preserve"> Alat Baru</v>
          </cell>
        </row>
        <row r="47">
          <cell r="BR47">
            <v>241560000</v>
          </cell>
        </row>
        <row r="66">
          <cell r="BR66" t="str">
            <v xml:space="preserve"> Alat Baru</v>
          </cell>
        </row>
        <row r="67">
          <cell r="BR67">
            <v>79200000</v>
          </cell>
        </row>
        <row r="86">
          <cell r="BR86" t="str">
            <v xml:space="preserve"> Alat Baru</v>
          </cell>
        </row>
        <row r="87">
          <cell r="BR87">
            <v>726000000</v>
          </cell>
        </row>
        <row r="106">
          <cell r="BR106" t="str">
            <v xml:space="preserve"> Alat Baru</v>
          </cell>
        </row>
        <row r="107">
          <cell r="BR107">
            <v>51480000</v>
          </cell>
        </row>
        <row r="126">
          <cell r="BR126" t="str">
            <v xml:space="preserve"> Alat Baru</v>
          </cell>
        </row>
        <row r="127">
          <cell r="BR127">
            <v>23760000</v>
          </cell>
        </row>
        <row r="146">
          <cell r="BR146" t="str">
            <v xml:space="preserve"> Alat Baru</v>
          </cell>
        </row>
        <row r="147">
          <cell r="BR147">
            <v>501600000</v>
          </cell>
        </row>
        <row r="166">
          <cell r="BR166" t="str">
            <v xml:space="preserve"> Alat Baru</v>
          </cell>
        </row>
        <row r="167">
          <cell r="BR167">
            <v>125400000</v>
          </cell>
        </row>
        <row r="186">
          <cell r="BR186" t="str">
            <v xml:space="preserve"> Alat Baru</v>
          </cell>
        </row>
        <row r="187">
          <cell r="BR187">
            <v>198000000</v>
          </cell>
        </row>
        <row r="206">
          <cell r="BR206" t="str">
            <v xml:space="preserve"> Alat Baru</v>
          </cell>
        </row>
        <row r="207">
          <cell r="BR207">
            <v>462000000</v>
          </cell>
        </row>
        <row r="226">
          <cell r="BR226" t="str">
            <v xml:space="preserve"> Alat Baru</v>
          </cell>
        </row>
        <row r="227">
          <cell r="BR227">
            <v>99000000</v>
          </cell>
        </row>
        <row r="246">
          <cell r="BR246" t="str">
            <v xml:space="preserve"> Alat Baru</v>
          </cell>
        </row>
        <row r="247">
          <cell r="BR247">
            <v>84480000</v>
          </cell>
        </row>
        <row r="266">
          <cell r="BR266" t="str">
            <v xml:space="preserve"> Alat Baru</v>
          </cell>
        </row>
        <row r="267">
          <cell r="BR267">
            <v>396000000</v>
          </cell>
        </row>
        <row r="286">
          <cell r="BR286" t="str">
            <v xml:space="preserve"> Alat Baru</v>
          </cell>
        </row>
        <row r="287">
          <cell r="BR287">
            <v>374220000</v>
          </cell>
        </row>
        <row r="306">
          <cell r="BR306" t="str">
            <v xml:space="preserve"> Alat Baru</v>
          </cell>
        </row>
        <row r="307">
          <cell r="BR307">
            <v>429000000</v>
          </cell>
        </row>
        <row r="326">
          <cell r="BR326" t="str">
            <v xml:space="preserve"> Alat Baru</v>
          </cell>
        </row>
        <row r="327">
          <cell r="BR327">
            <v>158400000</v>
          </cell>
        </row>
        <row r="346">
          <cell r="BR346" t="str">
            <v xml:space="preserve"> Alat Baru</v>
          </cell>
        </row>
        <row r="347">
          <cell r="BR347">
            <v>219780000</v>
          </cell>
        </row>
        <row r="366">
          <cell r="BR366" t="str">
            <v xml:space="preserve"> Alat Baru</v>
          </cell>
        </row>
        <row r="367">
          <cell r="BR367">
            <v>231660000</v>
          </cell>
        </row>
        <row r="386">
          <cell r="BR386" t="str">
            <v xml:space="preserve"> Alat Baru</v>
          </cell>
        </row>
        <row r="387">
          <cell r="BR387">
            <v>258720000</v>
          </cell>
        </row>
        <row r="406">
          <cell r="BR406" t="str">
            <v xml:space="preserve"> Alat Baru</v>
          </cell>
        </row>
        <row r="407">
          <cell r="BR407">
            <v>12672000</v>
          </cell>
        </row>
        <row r="426">
          <cell r="BR426" t="str">
            <v xml:space="preserve"> Alat Baru</v>
          </cell>
        </row>
        <row r="427">
          <cell r="BR427">
            <v>415800000</v>
          </cell>
        </row>
        <row r="446">
          <cell r="BR446" t="str">
            <v xml:space="preserve"> Alat Baru</v>
          </cell>
        </row>
        <row r="447">
          <cell r="BR447">
            <v>11880000</v>
          </cell>
        </row>
        <row r="466">
          <cell r="BR466" t="str">
            <v xml:space="preserve"> Alat Baru</v>
          </cell>
        </row>
        <row r="467">
          <cell r="BR467">
            <v>87120000</v>
          </cell>
        </row>
        <row r="486">
          <cell r="BR486" t="str">
            <v xml:space="preserve"> Alat Baru</v>
          </cell>
        </row>
        <row r="487">
          <cell r="BR487">
            <v>46200000</v>
          </cell>
        </row>
        <row r="506">
          <cell r="BR506" t="str">
            <v xml:space="preserve"> Alat Baru</v>
          </cell>
        </row>
        <row r="507">
          <cell r="BR507">
            <v>17490000</v>
          </cell>
        </row>
        <row r="526">
          <cell r="BR526" t="str">
            <v xml:space="preserve"> Alat Baru</v>
          </cell>
        </row>
        <row r="527">
          <cell r="BR527">
            <v>17490000</v>
          </cell>
        </row>
        <row r="546">
          <cell r="BR546" t="str">
            <v xml:space="preserve"> Alat Baru</v>
          </cell>
        </row>
        <row r="547">
          <cell r="BR547">
            <v>95700000</v>
          </cell>
        </row>
        <row r="566">
          <cell r="BR566" t="str">
            <v xml:space="preserve"> Alat Baru</v>
          </cell>
        </row>
        <row r="567">
          <cell r="BR567">
            <v>105600000</v>
          </cell>
        </row>
        <row r="586">
          <cell r="BR586" t="str">
            <v xml:space="preserve"> Alat Baru</v>
          </cell>
        </row>
        <row r="587">
          <cell r="BR587">
            <v>223740000</v>
          </cell>
        </row>
        <row r="606">
          <cell r="BR606" t="str">
            <v xml:space="preserve"> Alat Baru</v>
          </cell>
        </row>
        <row r="607">
          <cell r="BR607">
            <v>73260000</v>
          </cell>
        </row>
        <row r="626">
          <cell r="BR626" t="str">
            <v xml:space="preserve"> Alat Baru</v>
          </cell>
        </row>
        <row r="627">
          <cell r="BR627">
            <v>600000000</v>
          </cell>
        </row>
        <row r="646">
          <cell r="BR646" t="str">
            <v xml:space="preserve"> Alat Baru</v>
          </cell>
        </row>
        <row r="647">
          <cell r="BR647">
            <v>13860000</v>
          </cell>
        </row>
        <row r="666">
          <cell r="BR666" t="str">
            <v xml:space="preserve"> Alat Baru</v>
          </cell>
        </row>
        <row r="667">
          <cell r="BR667">
            <v>1350000000</v>
          </cell>
        </row>
        <row r="697">
          <cell r="BR697" t="str">
            <v xml:space="preserve"> Alat Baru</v>
          </cell>
        </row>
        <row r="698">
          <cell r="BR698">
            <v>9900000</v>
          </cell>
        </row>
      </sheetData>
      <sheetData sheetId="7">
        <row r="1">
          <cell r="A1" t="str">
            <v>URAIAN ANALISA ALAT</v>
          </cell>
        </row>
        <row r="26">
          <cell r="R26" t="str">
            <v xml:space="preserve"> Alat Baru</v>
          </cell>
        </row>
        <row r="27">
          <cell r="R27">
            <v>276000000</v>
          </cell>
        </row>
        <row r="46">
          <cell r="R46" t="str">
            <v xml:space="preserve"> Habis Umur</v>
          </cell>
        </row>
        <row r="47">
          <cell r="R47" t="str">
            <v xml:space="preserve"> A&gt;15th ??</v>
          </cell>
        </row>
        <row r="66">
          <cell r="R66" t="str">
            <v xml:space="preserve"> Habis Umur</v>
          </cell>
        </row>
        <row r="67">
          <cell r="R67" t="str">
            <v xml:space="preserve"> A&gt;15th ??</v>
          </cell>
        </row>
        <row r="86">
          <cell r="R86" t="str">
            <v xml:space="preserve"> Habis Umur</v>
          </cell>
        </row>
        <row r="87">
          <cell r="R87" t="str">
            <v xml:space="preserve"> A&gt;15th ??</v>
          </cell>
        </row>
        <row r="106">
          <cell r="R106" t="str">
            <v xml:space="preserve"> Habis Umur</v>
          </cell>
        </row>
        <row r="107">
          <cell r="R107" t="str">
            <v xml:space="preserve"> A&gt;15th ??</v>
          </cell>
        </row>
        <row r="126">
          <cell r="R126" t="str">
            <v xml:space="preserve"> Habis Umur</v>
          </cell>
        </row>
        <row r="127">
          <cell r="R127" t="str">
            <v xml:space="preserve"> A&gt;15th ??</v>
          </cell>
        </row>
        <row r="146">
          <cell r="R146" t="str">
            <v xml:space="preserve"> Habis Umur</v>
          </cell>
        </row>
        <row r="147">
          <cell r="R147" t="str">
            <v xml:space="preserve"> A&gt;15th ??</v>
          </cell>
        </row>
        <row r="166">
          <cell r="R166" t="str">
            <v xml:space="preserve"> Habis Umur</v>
          </cell>
        </row>
        <row r="167">
          <cell r="R167" t="str">
            <v xml:space="preserve"> A&gt;15th ??</v>
          </cell>
        </row>
        <row r="186">
          <cell r="R186" t="str">
            <v xml:space="preserve"> Habis Umur</v>
          </cell>
        </row>
        <row r="187">
          <cell r="R187" t="str">
            <v xml:space="preserve"> A&gt;15th ??</v>
          </cell>
        </row>
        <row r="206">
          <cell r="R206" t="str">
            <v xml:space="preserve"> Habis Umur</v>
          </cell>
        </row>
        <row r="207">
          <cell r="R207" t="str">
            <v xml:space="preserve"> A&gt;15th ??</v>
          </cell>
        </row>
        <row r="226">
          <cell r="R226" t="str">
            <v xml:space="preserve"> Habis Umur</v>
          </cell>
        </row>
        <row r="227">
          <cell r="R227" t="str">
            <v xml:space="preserve"> A&gt;15th ??</v>
          </cell>
        </row>
        <row r="246">
          <cell r="R246" t="str">
            <v xml:space="preserve"> Habis Umur</v>
          </cell>
        </row>
        <row r="247">
          <cell r="R247" t="str">
            <v xml:space="preserve"> A&gt;15th ??</v>
          </cell>
        </row>
        <row r="266">
          <cell r="R266" t="str">
            <v xml:space="preserve"> Habis Umur</v>
          </cell>
        </row>
        <row r="267">
          <cell r="R267" t="str">
            <v xml:space="preserve"> A&gt;15th ??</v>
          </cell>
        </row>
        <row r="286">
          <cell r="R286" t="str">
            <v xml:space="preserve"> Habis Umur</v>
          </cell>
        </row>
        <row r="287">
          <cell r="R287" t="str">
            <v xml:space="preserve"> A&gt;15th ??</v>
          </cell>
        </row>
        <row r="306">
          <cell r="R306" t="str">
            <v xml:space="preserve"> Habis Umur</v>
          </cell>
        </row>
        <row r="307">
          <cell r="R307" t="str">
            <v xml:space="preserve"> A&gt;15th ??</v>
          </cell>
        </row>
        <row r="326">
          <cell r="R326" t="str">
            <v xml:space="preserve"> Habis Umur</v>
          </cell>
        </row>
        <row r="327">
          <cell r="R327" t="str">
            <v xml:space="preserve"> A&gt;15th ??</v>
          </cell>
        </row>
        <row r="346">
          <cell r="R346" t="str">
            <v xml:space="preserve"> Habis Umur</v>
          </cell>
        </row>
        <row r="347">
          <cell r="R347" t="str">
            <v xml:space="preserve"> A&gt;15th ??</v>
          </cell>
        </row>
        <row r="366">
          <cell r="R366" t="str">
            <v xml:space="preserve"> Habis Umur</v>
          </cell>
        </row>
        <row r="367">
          <cell r="R367" t="str">
            <v xml:space="preserve"> A&gt;15th ??</v>
          </cell>
        </row>
        <row r="386">
          <cell r="R386" t="str">
            <v xml:space="preserve"> Habis Umur</v>
          </cell>
        </row>
        <row r="387">
          <cell r="R387" t="str">
            <v xml:space="preserve"> A&gt;15th ??</v>
          </cell>
        </row>
        <row r="406">
          <cell r="R406" t="str">
            <v xml:space="preserve"> Habis Umur</v>
          </cell>
        </row>
        <row r="407">
          <cell r="R407" t="str">
            <v xml:space="preserve"> A&gt;15th ??</v>
          </cell>
        </row>
        <row r="426">
          <cell r="R426" t="str">
            <v xml:space="preserve"> Habis Umur</v>
          </cell>
        </row>
        <row r="427">
          <cell r="R427" t="str">
            <v xml:space="preserve"> A&gt;15th ??</v>
          </cell>
        </row>
        <row r="446">
          <cell r="R446" t="str">
            <v xml:space="preserve"> Habis Umur</v>
          </cell>
        </row>
        <row r="447">
          <cell r="R447" t="str">
            <v xml:space="preserve"> A&gt;15th ??</v>
          </cell>
        </row>
        <row r="466">
          <cell r="R466" t="str">
            <v xml:space="preserve"> Habis Umur</v>
          </cell>
        </row>
        <row r="467">
          <cell r="R467" t="str">
            <v xml:space="preserve"> A&gt;15th ??</v>
          </cell>
        </row>
        <row r="486">
          <cell r="R486" t="str">
            <v xml:space="preserve"> Habis Umur</v>
          </cell>
        </row>
        <row r="487">
          <cell r="R487" t="str">
            <v xml:space="preserve"> A&gt;15th ??</v>
          </cell>
        </row>
        <row r="506">
          <cell r="R506" t="str">
            <v xml:space="preserve"> Habis Umur</v>
          </cell>
        </row>
        <row r="507">
          <cell r="R507" t="str">
            <v xml:space="preserve"> A&gt;15th ??</v>
          </cell>
        </row>
        <row r="526">
          <cell r="R526" t="str">
            <v xml:space="preserve"> Habis Umur</v>
          </cell>
        </row>
        <row r="527">
          <cell r="R527" t="str">
            <v xml:space="preserve"> A&gt;15th ??</v>
          </cell>
        </row>
        <row r="546">
          <cell r="R546" t="str">
            <v xml:space="preserve"> Habis Umur</v>
          </cell>
        </row>
        <row r="547">
          <cell r="R547" t="str">
            <v xml:space="preserve"> A&gt;15th ??</v>
          </cell>
        </row>
        <row r="566">
          <cell r="R566" t="str">
            <v xml:space="preserve"> Habis Umur</v>
          </cell>
        </row>
        <row r="567">
          <cell r="R567" t="str">
            <v xml:space="preserve"> A&gt;15th ??</v>
          </cell>
        </row>
        <row r="586">
          <cell r="R586" t="str">
            <v xml:space="preserve"> Habis Umur</v>
          </cell>
        </row>
        <row r="587">
          <cell r="R587" t="str">
            <v xml:space="preserve"> A&gt;15th ??</v>
          </cell>
        </row>
        <row r="606">
          <cell r="R606" t="str">
            <v xml:space="preserve"> Habis Umur</v>
          </cell>
        </row>
        <row r="607">
          <cell r="R607" t="str">
            <v xml:space="preserve"> A&gt;15th ??</v>
          </cell>
        </row>
        <row r="626">
          <cell r="R626" t="str">
            <v xml:space="preserve"> Habis Umur</v>
          </cell>
        </row>
        <row r="627">
          <cell r="R627" t="str">
            <v xml:space="preserve"> A&gt;15th ??</v>
          </cell>
        </row>
        <row r="646">
          <cell r="R646" t="str">
            <v xml:space="preserve"> Habis Umur</v>
          </cell>
        </row>
        <row r="647">
          <cell r="R647" t="str">
            <v xml:space="preserve"> A&gt;15th ??</v>
          </cell>
        </row>
        <row r="666">
          <cell r="R666" t="str">
            <v xml:space="preserve"> Habis Umur</v>
          </cell>
        </row>
        <row r="667">
          <cell r="R667" t="str">
            <v xml:space="preserve"> A&gt;15th ??</v>
          </cell>
        </row>
        <row r="697">
          <cell r="R697" t="str">
            <v xml:space="preserve"> Habis Umur</v>
          </cell>
        </row>
        <row r="698">
          <cell r="R698" t="str">
            <v xml:space="preserve"> A&gt;15th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4"/>
      <sheetName val="3_DIV4"/>
      <sheetName val="H.Satuan"/>
      <sheetName val="pel  rut bahu jln mat"/>
    </sheetNames>
    <sheetDataSet>
      <sheetData sheetId="0" refreshError="1">
        <row r="1">
          <cell r="A1" t="str">
            <v>ITEM PEMBAYARAN NO.</v>
          </cell>
          <cell r="D1" t="str">
            <v>:  4.2 (1)</v>
          </cell>
          <cell r="J1" t="str">
            <v>Analisa EI-421</v>
          </cell>
          <cell r="T1" t="str">
            <v>Analisa EI-421</v>
          </cell>
        </row>
        <row r="2">
          <cell r="A2" t="str">
            <v>JENIS PEKERJAAN</v>
          </cell>
          <cell r="D2" t="str">
            <v>:  Lps. Pond. Ag. Kls. A, CBR Min 80%</v>
          </cell>
        </row>
        <row r="3">
          <cell r="A3" t="str">
            <v>SATUAN PEMBAYARAN</v>
          </cell>
          <cell r="D3" t="str">
            <v>:  M3</v>
          </cell>
          <cell r="J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v>
          </cell>
        </row>
        <row r="9">
          <cell r="A9" t="str">
            <v>I.</v>
          </cell>
          <cell r="C9" t="str">
            <v>ASUMSI</v>
          </cell>
          <cell r="L9" t="str">
            <v>No. PAKET KONTRAK</v>
          </cell>
          <cell r="O9" t="str">
            <v>:</v>
          </cell>
        </row>
        <row r="10">
          <cell r="A10">
            <v>1</v>
          </cell>
          <cell r="C10" t="str">
            <v>Menggunakan alat berat (cara mekanik)</v>
          </cell>
          <cell r="L10" t="str">
            <v>NAMA PAKET</v>
          </cell>
          <cell r="O10" t="str">
            <v>:</v>
          </cell>
        </row>
        <row r="11">
          <cell r="A11">
            <v>2</v>
          </cell>
          <cell r="C11" t="str">
            <v>Lokasi pekerjaan : sepanjang jalan</v>
          </cell>
          <cell r="L11" t="str">
            <v>PROP / KAB / KODYA</v>
          </cell>
          <cell r="O11" t="str">
            <v>:</v>
          </cell>
        </row>
        <row r="12">
          <cell r="A12">
            <v>3</v>
          </cell>
          <cell r="C12" t="str">
            <v>Kondisi existing jalan : sedang</v>
          </cell>
          <cell r="L12" t="str">
            <v>ITEM PEMBAYARAN NO.</v>
          </cell>
          <cell r="O12" t="str">
            <v>:  4.2 (1)</v>
          </cell>
          <cell r="R12" t="str">
            <v>PERKIRAAN VOL. PEK.</v>
          </cell>
          <cell r="T12" t="str">
            <v>:</v>
          </cell>
          <cell r="U12">
            <v>0</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 (Rp.)</v>
          </cell>
          <cell r="T13" t="str">
            <v>:</v>
          </cell>
          <cell r="U13">
            <v>0</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t="e">
            <v>#DIV/0!</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Lebar bahu jalan</v>
          </cell>
          <cell r="G17" t="str">
            <v>Lb</v>
          </cell>
          <cell r="H17">
            <v>1</v>
          </cell>
          <cell r="I17" t="str">
            <v>M</v>
          </cell>
          <cell r="Q17" t="str">
            <v>PERKIRAAN</v>
          </cell>
          <cell r="R17" t="str">
            <v>HARGA</v>
          </cell>
          <cell r="S17" t="str">
            <v>JUMLAH</v>
          </cell>
        </row>
        <row r="18">
          <cell r="A18">
            <v>9</v>
          </cell>
          <cell r="C18" t="str">
            <v>Proporsi Campuran :</v>
          </cell>
          <cell r="D18" t="str">
            <v>- Agregat Kasar</v>
          </cell>
          <cell r="G18" t="str">
            <v>Ak</v>
          </cell>
          <cell r="H18">
            <v>55</v>
          </cell>
          <cell r="I18" t="str">
            <v>%</v>
          </cell>
          <cell r="J18" t="str">
            <v xml:space="preserve"> Gradasi harus -</v>
          </cell>
          <cell r="L18" t="str">
            <v>NO.</v>
          </cell>
          <cell r="N18" t="str">
            <v>KOMPONEN</v>
          </cell>
          <cell r="P18" t="str">
            <v>SATUAN</v>
          </cell>
          <cell r="Q18" t="str">
            <v>KUANTITAS</v>
          </cell>
          <cell r="R18" t="str">
            <v>SATUAN</v>
          </cell>
          <cell r="S18" t="str">
            <v>HARGA</v>
          </cell>
        </row>
        <row r="19">
          <cell r="D19" t="str">
            <v>- Agregat Halus</v>
          </cell>
          <cell r="G19" t="str">
            <v>Ah</v>
          </cell>
          <cell r="H19">
            <v>45</v>
          </cell>
          <cell r="I19" t="str">
            <v>%</v>
          </cell>
          <cell r="J19" t="str">
            <v xml:space="preserve"> memenuhi Spec.</v>
          </cell>
          <cell r="R19" t="str">
            <v>(Rp.)</v>
          </cell>
          <cell r="S19" t="str">
            <v>(Rp.)</v>
          </cell>
        </row>
        <row r="20">
          <cell r="A20" t="str">
            <v>II.</v>
          </cell>
          <cell r="C20" t="str">
            <v>URUTAN KERJA</v>
          </cell>
        </row>
        <row r="21">
          <cell r="A21">
            <v>1</v>
          </cell>
          <cell r="C21" t="str">
            <v xml:space="preserve">Wheel Loader mencampur &amp; memuat Agregat ke </v>
          </cell>
        </row>
        <row r="22">
          <cell r="C22" t="str">
            <v>dalam Dump Truck di Base Camp</v>
          </cell>
          <cell r="L22" t="str">
            <v>A.</v>
          </cell>
          <cell r="N22" t="str">
            <v>TENAGA</v>
          </cell>
        </row>
        <row r="23">
          <cell r="A23">
            <v>2</v>
          </cell>
          <cell r="C23" t="str">
            <v>Dump Truck mengangkut Agregat ke lokasi</v>
          </cell>
        </row>
        <row r="24">
          <cell r="C24" t="str">
            <v>pekerjaan dan dihampar dengan Motor Grader</v>
          </cell>
          <cell r="L24" t="str">
            <v>1.</v>
          </cell>
          <cell r="N24" t="str">
            <v>Pekerja</v>
          </cell>
          <cell r="O24" t="str">
            <v>(L01)</v>
          </cell>
          <cell r="P24" t="str">
            <v>Jam</v>
          </cell>
          <cell r="Q24">
            <v>0.24988844265952695</v>
          </cell>
          <cell r="R24">
            <v>2857.14</v>
          </cell>
          <cell r="U24">
            <v>713.96626506024074</v>
          </cell>
        </row>
        <row r="25">
          <cell r="A25">
            <v>3</v>
          </cell>
          <cell r="C25" t="str">
            <v>Hamparan Agregat dibasahi dengan Water Tank Truck</v>
          </cell>
          <cell r="L25" t="str">
            <v>2.</v>
          </cell>
          <cell r="N25" t="str">
            <v>Mandor</v>
          </cell>
          <cell r="O25" t="str">
            <v>(L03)</v>
          </cell>
          <cell r="P25" t="str">
            <v>Jam</v>
          </cell>
          <cell r="Q25">
            <v>3.5698348951360995E-2</v>
          </cell>
          <cell r="R25">
            <v>3214.29</v>
          </cell>
          <cell r="U25">
            <v>114.74484605087014</v>
          </cell>
        </row>
        <row r="26">
          <cell r="C26" t="str">
            <v>sebelum dipadatkan dengan Tandem Roller &amp; PTR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L30" t="str">
            <v>B.</v>
          </cell>
          <cell r="N30" t="str">
            <v>BAHAN</v>
          </cell>
        </row>
        <row r="31">
          <cell r="A31" t="str">
            <v>III.</v>
          </cell>
          <cell r="C31" t="str">
            <v>PEMAKAIAN BAHAN, ALAT DAN TENAGA</v>
          </cell>
        </row>
        <row r="32">
          <cell r="L32" t="str">
            <v>1.</v>
          </cell>
          <cell r="N32" t="str">
            <v>Agregat Kasar     (M03)</v>
          </cell>
          <cell r="P32" t="str">
            <v>M3</v>
          </cell>
          <cell r="Q32">
            <v>0.66</v>
          </cell>
          <cell r="R32">
            <v>222345.54558042376</v>
          </cell>
          <cell r="U32">
            <v>146748.06008307968</v>
          </cell>
        </row>
        <row r="33">
          <cell r="A33" t="str">
            <v xml:space="preserve">   1.</v>
          </cell>
          <cell r="C33" t="str">
            <v>BAHAN</v>
          </cell>
          <cell r="L33" t="str">
            <v>2.</v>
          </cell>
          <cell r="N33" t="str">
            <v>Agregat Halus     (M04)</v>
          </cell>
          <cell r="P33" t="str">
            <v>M3</v>
          </cell>
          <cell r="Q33">
            <v>0.54</v>
          </cell>
          <cell r="R33">
            <v>194196.70775416915</v>
          </cell>
          <cell r="U33">
            <v>104866.22218725135</v>
          </cell>
        </row>
        <row r="34">
          <cell r="C34" t="str">
            <v>- Agregat Kasar</v>
          </cell>
          <cell r="D34" t="str">
            <v>=  Ak x 1 M3 x Fk</v>
          </cell>
          <cell r="G34" t="str">
            <v>M03</v>
          </cell>
          <cell r="H34">
            <v>0.66</v>
          </cell>
          <cell r="I34" t="str">
            <v>M3</v>
          </cell>
        </row>
        <row r="35">
          <cell r="C35" t="str">
            <v>- Agregat Halus</v>
          </cell>
          <cell r="D35" t="str">
            <v>=  Ah x 1 M3 x Fk</v>
          </cell>
          <cell r="G35" t="str">
            <v>M04</v>
          </cell>
          <cell r="H35">
            <v>0.54</v>
          </cell>
          <cell r="I35" t="str">
            <v>M3</v>
          </cell>
        </row>
        <row r="37">
          <cell r="A37" t="str">
            <v xml:space="preserve">   2.</v>
          </cell>
          <cell r="C37" t="str">
            <v>ALAT</v>
          </cell>
        </row>
        <row r="38">
          <cell r="A38" t="str">
            <v>2.a.</v>
          </cell>
          <cell r="C38" t="str">
            <v>WHEEL LOADER</v>
          </cell>
          <cell r="G38" t="str">
            <v>(E15)</v>
          </cell>
          <cell r="Q38" t="str">
            <v xml:space="preserve">JUMLAH HARGA BAHAN   </v>
          </cell>
          <cell r="U38">
            <v>251614.28227033102</v>
          </cell>
        </row>
        <row r="39">
          <cell r="C39" t="str">
            <v>Kapasitas bucket</v>
          </cell>
          <cell r="G39" t="str">
            <v>V</v>
          </cell>
          <cell r="H39">
            <v>1.5</v>
          </cell>
          <cell r="I39" t="str">
            <v>M3</v>
          </cell>
        </row>
        <row r="40">
          <cell r="C40" t="str">
            <v>Faktor bucket</v>
          </cell>
          <cell r="G40" t="str">
            <v>Fb</v>
          </cell>
          <cell r="H40">
            <v>0.9</v>
          </cell>
          <cell r="I40" t="str">
            <v>-</v>
          </cell>
          <cell r="J40" t="str">
            <v>Pemuatan ringan</v>
          </cell>
          <cell r="L40" t="str">
            <v>C.</v>
          </cell>
          <cell r="N40" t="str">
            <v>PERALATAN</v>
          </cell>
        </row>
        <row r="41">
          <cell r="C41" t="str">
            <v>Faktor Efisiensi alat</v>
          </cell>
          <cell r="G41" t="str">
            <v>Fa</v>
          </cell>
          <cell r="H41">
            <v>0.83</v>
          </cell>
          <cell r="I41" t="str">
            <v>-</v>
          </cell>
        </row>
        <row r="42">
          <cell r="C42" t="str">
            <v>Waktu siklus</v>
          </cell>
          <cell r="G42" t="str">
            <v>Ts1</v>
          </cell>
          <cell r="L42" t="str">
            <v>1</v>
          </cell>
          <cell r="N42" t="str">
            <v>Wheel Loader</v>
          </cell>
          <cell r="O42" t="str">
            <v>E15</v>
          </cell>
          <cell r="P42" t="str">
            <v>Jam</v>
          </cell>
          <cell r="Q42">
            <v>3.5698348951360995E-2</v>
          </cell>
          <cell r="R42">
            <v>163808.13869490434</v>
          </cell>
          <cell r="U42">
            <v>5847.680096203635</v>
          </cell>
        </row>
        <row r="43">
          <cell r="C43" t="str">
            <v>- Mencampur</v>
          </cell>
          <cell r="G43" t="str">
            <v>T1</v>
          </cell>
          <cell r="H43">
            <v>1.5</v>
          </cell>
          <cell r="I43" t="str">
            <v>menit</v>
          </cell>
          <cell r="L43" t="str">
            <v>2</v>
          </cell>
          <cell r="N43" t="str">
            <v>Dump Truck</v>
          </cell>
          <cell r="O43" t="str">
            <v>E09</v>
          </cell>
          <cell r="P43" t="str">
            <v>Jam</v>
          </cell>
          <cell r="Q43">
            <v>0.14542063837680036</v>
          </cell>
          <cell r="R43">
            <v>70230.073977639215</v>
          </cell>
          <cell r="U43">
            <v>10212.90219107821</v>
          </cell>
        </row>
        <row r="44">
          <cell r="C44" t="str">
            <v>- Memuat dan lain-lain</v>
          </cell>
          <cell r="G44" t="str">
            <v>T2</v>
          </cell>
          <cell r="H44">
            <v>0.5</v>
          </cell>
          <cell r="I44" t="str">
            <v>menit</v>
          </cell>
          <cell r="L44" t="str">
            <v>3</v>
          </cell>
          <cell r="N44" t="str">
            <v>Motor Grader</v>
          </cell>
          <cell r="O44" t="str">
            <v>E13</v>
          </cell>
          <cell r="P44" t="str">
            <v>Jam</v>
          </cell>
          <cell r="Q44">
            <v>1.1713520749665328E-2</v>
          </cell>
          <cell r="R44">
            <v>201666.62574070093</v>
          </cell>
          <cell r="U44">
            <v>2362.2262051286921</v>
          </cell>
        </row>
        <row r="45">
          <cell r="G45" t="str">
            <v>Ts1</v>
          </cell>
          <cell r="H45">
            <v>2</v>
          </cell>
          <cell r="I45" t="str">
            <v>menit</v>
          </cell>
          <cell r="L45" t="str">
            <v>4</v>
          </cell>
          <cell r="N45" t="str">
            <v>Tandem Roller</v>
          </cell>
          <cell r="O45" t="str">
            <v>E17</v>
          </cell>
          <cell r="P45" t="str">
            <v>Jam</v>
          </cell>
          <cell r="Q45">
            <v>1.7849174475680501E-2</v>
          </cell>
          <cell r="R45">
            <v>293927.19306224468</v>
          </cell>
          <cell r="U45">
            <v>5246.3577521150328</v>
          </cell>
        </row>
        <row r="46">
          <cell r="L46" t="str">
            <v>5</v>
          </cell>
          <cell r="N46" t="str">
            <v>Water Tanker</v>
          </cell>
          <cell r="O46" t="str">
            <v>E23</v>
          </cell>
          <cell r="P46" t="str">
            <v>Jam</v>
          </cell>
          <cell r="Q46">
            <v>2.1084337349397592E-2</v>
          </cell>
          <cell r="R46">
            <v>67020.510980434308</v>
          </cell>
          <cell r="U46">
            <v>1413.0830628404826</v>
          </cell>
        </row>
        <row r="47">
          <cell r="C47" t="str">
            <v>Kap. Prod. / jam =</v>
          </cell>
          <cell r="D47" t="str">
            <v>V x Fb x Fa x 60</v>
          </cell>
          <cell r="G47" t="str">
            <v>Q1</v>
          </cell>
          <cell r="H47">
            <v>28.012500000000003</v>
          </cell>
          <cell r="I47" t="str">
            <v>M3</v>
          </cell>
          <cell r="L47" t="str">
            <v>6</v>
          </cell>
          <cell r="N47" t="str">
            <v>Alat Bantu</v>
          </cell>
          <cell r="P47" t="str">
            <v>Ls</v>
          </cell>
          <cell r="Q47">
            <v>1</v>
          </cell>
          <cell r="R47">
            <v>75</v>
          </cell>
          <cell r="U47">
            <v>75</v>
          </cell>
        </row>
        <row r="48">
          <cell r="D48" t="str">
            <v>Fk x Ts1</v>
          </cell>
        </row>
        <row r="49">
          <cell r="C49" t="str">
            <v>Koefisien Alat / M3</v>
          </cell>
          <cell r="D49" t="str">
            <v xml:space="preserve"> =  1  :  Q1</v>
          </cell>
          <cell r="G49" t="str">
            <v>(E15)</v>
          </cell>
          <cell r="H49">
            <v>3.5698348951360995E-2</v>
          </cell>
          <cell r="I49" t="str">
            <v>Jam</v>
          </cell>
        </row>
        <row r="50">
          <cell r="Q50" t="str">
            <v xml:space="preserve">JUMLAH HARGA PERALATAN   </v>
          </cell>
          <cell r="U50">
            <v>25157.249307366055</v>
          </cell>
        </row>
        <row r="51">
          <cell r="A51" t="str">
            <v>2.b.</v>
          </cell>
          <cell r="C51" t="str">
            <v>DUMP TRUCK</v>
          </cell>
          <cell r="G51" t="str">
            <v>(E09)</v>
          </cell>
        </row>
        <row r="52">
          <cell r="C52" t="str">
            <v>Kapasitas bak</v>
          </cell>
          <cell r="G52" t="str">
            <v>V</v>
          </cell>
          <cell r="H52">
            <v>6</v>
          </cell>
          <cell r="I52" t="str">
            <v>M3</v>
          </cell>
          <cell r="L52" t="str">
            <v>D.</v>
          </cell>
          <cell r="N52" t="str">
            <v>JUMLAH HARGA TENAGA, BAHAN DAN PERALATAN  ( A + B + C )</v>
          </cell>
          <cell r="U52">
            <v>277600.24268880818</v>
          </cell>
        </row>
        <row r="53">
          <cell r="C53" t="str">
            <v>Faktor Efisiensi alat</v>
          </cell>
          <cell r="G53" t="str">
            <v>Fa</v>
          </cell>
          <cell r="H53">
            <v>0.83</v>
          </cell>
          <cell r="I53" t="str">
            <v>-</v>
          </cell>
          <cell r="L53" t="str">
            <v>E.</v>
          </cell>
          <cell r="N53" t="str">
            <v>OVERHEAD &amp; PROFIT</v>
          </cell>
          <cell r="P53">
            <v>10</v>
          </cell>
          <cell r="Q53" t="str">
            <v>%  x  D</v>
          </cell>
          <cell r="U53">
            <v>27760.024268880821</v>
          </cell>
        </row>
        <row r="54">
          <cell r="C54" t="str">
            <v>Kecepatan rata-rata bermuatan</v>
          </cell>
          <cell r="G54" t="str">
            <v>v1</v>
          </cell>
          <cell r="H54">
            <v>45</v>
          </cell>
          <cell r="I54" t="str">
            <v>KM / Jam</v>
          </cell>
          <cell r="L54" t="str">
            <v>F.</v>
          </cell>
          <cell r="N54" t="str">
            <v>HARGA SATUAN PEKERJAAN  ( D + E )</v>
          </cell>
          <cell r="U54">
            <v>305360.26695768902</v>
          </cell>
        </row>
        <row r="55">
          <cell r="C55" t="str">
            <v>Kecepatan rata-rata kosong</v>
          </cell>
          <cell r="G55" t="str">
            <v>v2</v>
          </cell>
          <cell r="H55">
            <v>60</v>
          </cell>
          <cell r="I55" t="str">
            <v>KM / Jam</v>
          </cell>
          <cell r="L55" t="str">
            <v>Note: 1</v>
          </cell>
          <cell r="N55" t="str">
            <v>SATUAN dapat berdasarkan atas jam operasi untuk Tenaga Kerja dan Peralatan, volume dan/atau ukuran</v>
          </cell>
        </row>
        <row r="56">
          <cell r="C56" t="str">
            <v>Waktu Siklus  :  - Waktu memuat = V : Q1 x 60</v>
          </cell>
          <cell r="G56" t="str">
            <v>T1</v>
          </cell>
          <cell r="H56">
            <v>12.851405622489958</v>
          </cell>
          <cell r="I56" t="str">
            <v>menit</v>
          </cell>
          <cell r="N56" t="str">
            <v>berat untuk bahan-bahan.</v>
          </cell>
        </row>
        <row r="57">
          <cell r="C57" t="str">
            <v>- Waktu tempuh isi = (L : v1) x 60 menit</v>
          </cell>
          <cell r="G57" t="str">
            <v>T2</v>
          </cell>
          <cell r="H57">
            <v>11.633333333333333</v>
          </cell>
          <cell r="I57" t="str">
            <v>menit</v>
          </cell>
          <cell r="L57">
            <v>2</v>
          </cell>
          <cell r="N57" t="str">
            <v>Kuantitas satuan adalah kuantitas setiap komponen untuk menyelesaikan satu satuan pekerjaan dari nomor</v>
          </cell>
        </row>
        <row r="58">
          <cell r="C58" t="str">
            <v>- Waktu tempuh kosong = (L : v2) x 60 menit</v>
          </cell>
          <cell r="G58" t="str">
            <v>T3</v>
          </cell>
          <cell r="H58">
            <v>8.7249999999999996</v>
          </cell>
          <cell r="I58" t="str">
            <v>menit</v>
          </cell>
          <cell r="N58" t="str">
            <v>mata pembayaran.</v>
          </cell>
        </row>
        <row r="59">
          <cell r="C59" t="str">
            <v>- Lain-lain termasuk menurunkan Agregat</v>
          </cell>
          <cell r="G59" t="str">
            <v>T4</v>
          </cell>
          <cell r="H59">
            <v>3</v>
          </cell>
          <cell r="I59" t="str">
            <v>menit</v>
          </cell>
          <cell r="L59">
            <v>3</v>
          </cell>
          <cell r="N59" t="str">
            <v>Biaya satuan untuk peralatan sudah termasuk bahan bakar, bahan habis dipakai dan operator.</v>
          </cell>
        </row>
        <row r="60">
          <cell r="G60" t="str">
            <v>Ts2</v>
          </cell>
          <cell r="H60">
            <v>36.20973895582329</v>
          </cell>
          <cell r="I60" t="str">
            <v>menit</v>
          </cell>
          <cell r="L60">
            <v>4</v>
          </cell>
          <cell r="N60" t="str">
            <v>Biaya satuan sudah termasuk pengeluaran untuk seluruh pajak yang berkaitan (tetapi tidak termasuk PPN</v>
          </cell>
        </row>
        <row r="61">
          <cell r="J61" t="str">
            <v>Berlanjut ke halaman berikut</v>
          </cell>
          <cell r="N61" t="str">
            <v>yang dibayar dari kontrak) dan biaya-biaya lainnya.</v>
          </cell>
        </row>
        <row r="62">
          <cell r="A62" t="str">
            <v>ITEM PEMBAYARAN NO.</v>
          </cell>
          <cell r="D62" t="str">
            <v>:  4.2 (1)</v>
          </cell>
          <cell r="J62" t="str">
            <v>Analisa EI-421</v>
          </cell>
        </row>
        <row r="63">
          <cell r="A63" t="str">
            <v>JENIS PEKERJAAN</v>
          </cell>
          <cell r="D63" t="str">
            <v>:  Lps. Pond. Ag. Kls. A, CBR Min 80%</v>
          </cell>
        </row>
        <row r="64">
          <cell r="A64" t="str">
            <v>SATUAN PEMBAYARAN</v>
          </cell>
          <cell r="D64" t="str">
            <v>:  M3</v>
          </cell>
          <cell r="J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 xml:space="preserve">Kap. Prod./jam = </v>
          </cell>
          <cell r="D70" t="str">
            <v>V x Fa x 60</v>
          </cell>
          <cell r="G70" t="str">
            <v>Q2</v>
          </cell>
          <cell r="H70">
            <v>6.8766030129017413</v>
          </cell>
          <cell r="I70" t="str">
            <v>M3</v>
          </cell>
        </row>
        <row r="71">
          <cell r="D71" t="str">
            <v>Fk x Ts2</v>
          </cell>
        </row>
        <row r="72">
          <cell r="C72" t="str">
            <v>Koefisien Alat / M3 = 1 : Q2</v>
          </cell>
          <cell r="D72" t="str">
            <v xml:space="preserve"> =  1 : Q2</v>
          </cell>
          <cell r="G72" t="str">
            <v>(E08)</v>
          </cell>
          <cell r="H72">
            <v>0.14542063837680036</v>
          </cell>
          <cell r="I72" t="str">
            <v>Jam</v>
          </cell>
        </row>
        <row r="74">
          <cell r="A74" t="str">
            <v>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 / Jam</v>
          </cell>
        </row>
        <row r="79">
          <cell r="C79" t="str">
            <v>Jumlah lintasan</v>
          </cell>
          <cell r="G79" t="str">
            <v>n</v>
          </cell>
          <cell r="H79">
            <v>6</v>
          </cell>
          <cell r="I79" t="str">
            <v>lintasan</v>
          </cell>
          <cell r="J79" t="str">
            <v>3 x pp</v>
          </cell>
        </row>
        <row r="80">
          <cell r="C80" t="str">
            <v>Waktu Siklus</v>
          </cell>
          <cell r="G80" t="str">
            <v>Ts3</v>
          </cell>
        </row>
        <row r="81">
          <cell r="C81" t="str">
            <v>- Perataan 1 lintasan  = (Lh x 60) : (v x 1000)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2.d.</v>
          </cell>
          <cell r="C89" t="str">
            <v>TANDEM ROLLER</v>
          </cell>
          <cell r="G89" t="str">
            <v>(E17)</v>
          </cell>
        </row>
        <row r="90">
          <cell r="C90" t="str">
            <v>Kecepatan rata-rata</v>
          </cell>
          <cell r="G90" t="str">
            <v>v</v>
          </cell>
          <cell r="H90">
            <v>3</v>
          </cell>
          <cell r="I90" t="str">
            <v>KM / 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(E17)</v>
          </cell>
          <cell r="H97">
            <v>1.7849174475680501E-2</v>
          </cell>
          <cell r="I97" t="str">
            <v>Jam</v>
          </cell>
        </row>
        <row r="99">
          <cell r="A99" t="str">
            <v>2.e.</v>
          </cell>
          <cell r="C99" t="str">
            <v>WATERTANK TRUCK</v>
          </cell>
          <cell r="G99" t="str">
            <v>(E23)</v>
          </cell>
        </row>
        <row r="100">
          <cell r="C100" t="str">
            <v>Volume tangki air</v>
          </cell>
          <cell r="G100" t="str">
            <v>V</v>
          </cell>
          <cell r="H100">
            <v>4</v>
          </cell>
          <cell r="I100" t="str">
            <v>M3</v>
          </cell>
        </row>
        <row r="101">
          <cell r="C101" t="str">
            <v>Kebutuhan air / M3 agregat padat</v>
          </cell>
          <cell r="G101" t="str">
            <v>Wc</v>
          </cell>
          <cell r="H101">
            <v>7.0000000000000007E-2</v>
          </cell>
          <cell r="I101" t="str">
            <v>M3</v>
          </cell>
        </row>
        <row r="102">
          <cell r="C102" t="str">
            <v>Pengisian tangki / jam</v>
          </cell>
          <cell r="G102" t="str">
            <v>n</v>
          </cell>
          <cell r="H102">
            <v>1</v>
          </cell>
          <cell r="I102" t="str">
            <v>kali</v>
          </cell>
        </row>
        <row r="103">
          <cell r="C103" t="str">
            <v>Faktor Efisiensi alat</v>
          </cell>
          <cell r="G103" t="str">
            <v>Fa</v>
          </cell>
          <cell r="H103">
            <v>0.83</v>
          </cell>
          <cell r="I103" t="str">
            <v>-</v>
          </cell>
        </row>
        <row r="105">
          <cell r="C105" t="str">
            <v>Kap.Prod. / jam =</v>
          </cell>
          <cell r="D105" t="str">
            <v>V x n x Fa</v>
          </cell>
          <cell r="G105" t="str">
            <v>Q5</v>
          </cell>
          <cell r="H105">
            <v>47.428571428571423</v>
          </cell>
          <cell r="I105" t="str">
            <v>M3</v>
          </cell>
        </row>
        <row r="106">
          <cell r="D106" t="str">
            <v>Wc</v>
          </cell>
        </row>
        <row r="107">
          <cell r="C107" t="str">
            <v>Koefisien Alat / M3</v>
          </cell>
          <cell r="D107" t="str">
            <v xml:space="preserve"> = 1 : Q5</v>
          </cell>
          <cell r="G107" t="str">
            <v>(E23)</v>
          </cell>
          <cell r="H107">
            <v>2.1084337349397592E-2</v>
          </cell>
          <cell r="I107" t="str">
            <v>Jam</v>
          </cell>
        </row>
        <row r="110">
          <cell r="A110" t="str">
            <v>2.g.</v>
          </cell>
          <cell r="C110" t="str">
            <v>ALAT BANTU</v>
          </cell>
        </row>
        <row r="111">
          <cell r="C111" t="str">
            <v>diperlukan :</v>
          </cell>
          <cell r="J111" t="str">
            <v>Lump Sum</v>
          </cell>
        </row>
        <row r="112">
          <cell r="C112" t="str">
            <v>- Kereta dorong     = 2 buah</v>
          </cell>
        </row>
        <row r="113">
          <cell r="C113" t="str">
            <v>- Sekop                = 3 buah</v>
          </cell>
        </row>
        <row r="114">
          <cell r="C114" t="str">
            <v>- Garpu                = 2 buah</v>
          </cell>
        </row>
        <row r="120">
          <cell r="J120" t="str">
            <v>Berlanjut ke halaman berikut</v>
          </cell>
        </row>
        <row r="121">
          <cell r="A121" t="str">
            <v>ITEM PEMBAYARAN NO.</v>
          </cell>
          <cell r="D121" t="str">
            <v>:  4.2 (1)</v>
          </cell>
          <cell r="J121" t="str">
            <v>Analisa EI-421</v>
          </cell>
        </row>
        <row r="122">
          <cell r="A122" t="str">
            <v>JENIS PEKERJAAN</v>
          </cell>
          <cell r="D122" t="str">
            <v>:  Lps. Pond. Ag. Kls. A, CBR Min 80%</v>
          </cell>
        </row>
        <row r="123">
          <cell r="A123" t="str">
            <v>SATUAN PEMBAYARAN</v>
          </cell>
          <cell r="D123" t="str">
            <v>:  M3</v>
          </cell>
          <cell r="J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3.</v>
          </cell>
          <cell r="C129" t="str">
            <v>TENAGA</v>
          </cell>
        </row>
        <row r="130">
          <cell r="C130" t="str">
            <v>Produksi menentukan : WHEEL LOADER</v>
          </cell>
          <cell r="G130" t="str">
            <v>Q1</v>
          </cell>
          <cell r="H130">
            <v>28.012500000000003</v>
          </cell>
          <cell r="I130" t="str">
            <v>M3/Jam</v>
          </cell>
        </row>
        <row r="131">
          <cell r="C131" t="str">
            <v>Produksi Agregat / hari  =  Tk x Q1</v>
          </cell>
          <cell r="G131" t="str">
            <v>Qt</v>
          </cell>
          <cell r="H131">
            <v>196.08750000000003</v>
          </cell>
          <cell r="I131" t="str">
            <v>M3</v>
          </cell>
        </row>
        <row r="132">
          <cell r="C132" t="str">
            <v>Kebutuhan tenaga :</v>
          </cell>
        </row>
        <row r="133">
          <cell r="D133" t="str">
            <v>- Pekerja</v>
          </cell>
          <cell r="G133" t="str">
            <v>P</v>
          </cell>
          <cell r="H133">
            <v>7</v>
          </cell>
          <cell r="I133" t="str">
            <v>orang</v>
          </cell>
        </row>
        <row r="134">
          <cell r="D134" t="str">
            <v>- Mandor</v>
          </cell>
          <cell r="G134" t="str">
            <v>M</v>
          </cell>
          <cell r="H134">
            <v>1</v>
          </cell>
          <cell r="I134" t="str">
            <v>orang</v>
          </cell>
        </row>
        <row r="136">
          <cell r="C136" t="str">
            <v>Koefisien tenaga / M3     :</v>
          </cell>
        </row>
        <row r="137">
          <cell r="D137" t="str">
            <v>- Pekerja</v>
          </cell>
          <cell r="E137" t="str">
            <v>= (Tk x P) : Qt</v>
          </cell>
          <cell r="G137" t="str">
            <v>(L01)</v>
          </cell>
          <cell r="H137">
            <v>0.24988844265952695</v>
          </cell>
          <cell r="I137" t="str">
            <v>Jam</v>
          </cell>
        </row>
        <row r="138">
          <cell r="D138" t="str">
            <v>- Mandor</v>
          </cell>
          <cell r="E138" t="str">
            <v>= (Tk x M) : Qt</v>
          </cell>
          <cell r="G138" t="str">
            <v>(L03)</v>
          </cell>
          <cell r="H138">
            <v>3.5698348951360995E-2</v>
          </cell>
          <cell r="I138" t="str">
            <v>Jam</v>
          </cell>
        </row>
        <row r="141">
          <cell r="A141" t="str">
            <v>4.</v>
          </cell>
          <cell r="C141" t="str">
            <v>HARGA DASAR SATUAN UPAH, BAHAN DAN ALAT</v>
          </cell>
        </row>
        <row r="142">
          <cell r="C142" t="str">
            <v>Lihat lampiran.</v>
          </cell>
        </row>
        <row r="144">
          <cell r="A144" t="str">
            <v>5.</v>
          </cell>
          <cell r="C144" t="str">
            <v>ANALISA HARGA SATUAN PEKERJAAN</v>
          </cell>
        </row>
        <row r="145">
          <cell r="C145" t="str">
            <v>Lihat perhitungan dalam FORMULIR STANDAR UNTUK</v>
          </cell>
        </row>
        <row r="146">
          <cell r="C146" t="str">
            <v>PEREKEMAN ANALISA MASING-MASING HARGA</v>
          </cell>
        </row>
        <row r="147">
          <cell r="C147" t="str">
            <v>SATUAN.</v>
          </cell>
        </row>
        <row r="148">
          <cell r="C148" t="str">
            <v>Didapat Harga Satuan Pekerjaan :</v>
          </cell>
        </row>
        <row r="150">
          <cell r="C150" t="str">
            <v xml:space="preserve">Rp.  </v>
          </cell>
          <cell r="D150">
            <v>305360.26695768902</v>
          </cell>
          <cell r="E150" t="str">
            <v xml:space="preserve"> / M3.</v>
          </cell>
        </row>
        <row r="153">
          <cell r="A153" t="str">
            <v>6.</v>
          </cell>
          <cell r="C153" t="str">
            <v>WAKTU PELAKSANAAN YANG DIPERLUKAN</v>
          </cell>
        </row>
        <row r="154">
          <cell r="C154" t="str">
            <v>Waktu pelaksanaan</v>
          </cell>
          <cell r="D154" t="str">
            <v>:  . . . . . . .  bulan</v>
          </cell>
        </row>
        <row r="156">
          <cell r="A156" t="str">
            <v>7.</v>
          </cell>
          <cell r="C156" t="str">
            <v>VOLUME PEKERJAAN YANG DIPERLUKAN</v>
          </cell>
        </row>
        <row r="157">
          <cell r="C157" t="str">
            <v>Volume pekerjaan  :</v>
          </cell>
          <cell r="D157">
            <v>0</v>
          </cell>
          <cell r="E157" t="str">
            <v>M3</v>
          </cell>
        </row>
        <row r="180">
          <cell r="A180" t="str">
            <v>ITEM PEMBAYARAN NO.</v>
          </cell>
          <cell r="D180" t="str">
            <v>:  4.2 (2)</v>
          </cell>
          <cell r="J180" t="str">
            <v>Analisa EI-422</v>
          </cell>
          <cell r="T180" t="str">
            <v>Analisa EI-422</v>
          </cell>
        </row>
        <row r="181">
          <cell r="A181" t="str">
            <v>JENIS PEKERJAAN</v>
          </cell>
          <cell r="D181" t="str">
            <v>:  Lps. Pond. Ag. Kls. B, CBR Min 35%</v>
          </cell>
        </row>
        <row r="182">
          <cell r="A182" t="str">
            <v>SATUAN PEMBAYARAN</v>
          </cell>
          <cell r="D182" t="str">
            <v>:  M3</v>
          </cell>
          <cell r="J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v>
          </cell>
        </row>
        <row r="188">
          <cell r="A188" t="str">
            <v>I.</v>
          </cell>
          <cell r="C188" t="str">
            <v>ASUMSI</v>
          </cell>
          <cell r="L188" t="str">
            <v>No. PAKET KONTRAK</v>
          </cell>
          <cell r="O188" t="str">
            <v>:</v>
          </cell>
        </row>
        <row r="189">
          <cell r="A189">
            <v>1</v>
          </cell>
          <cell r="C189" t="str">
            <v>Menggunakan alat berat (cara mekanik)</v>
          </cell>
          <cell r="L189" t="str">
            <v>NAMA PAKET</v>
          </cell>
          <cell r="O189" t="str">
            <v>:</v>
          </cell>
        </row>
        <row r="190">
          <cell r="A190">
            <v>2</v>
          </cell>
          <cell r="C190" t="str">
            <v>Lokasi pekerjaan : sepanjang jalan</v>
          </cell>
          <cell r="L190" t="str">
            <v>PROP / KAB / KODYA</v>
          </cell>
          <cell r="O190" t="str">
            <v>:</v>
          </cell>
        </row>
        <row r="191">
          <cell r="A191">
            <v>3</v>
          </cell>
          <cell r="C191" t="str">
            <v>Kondisi existing jalan : sedang</v>
          </cell>
          <cell r="L191" t="str">
            <v>ITEM PEMBAYARAN NO.</v>
          </cell>
          <cell r="O191" t="str">
            <v>:  4.2 (2)</v>
          </cell>
          <cell r="R191" t="str">
            <v>PERKIRAAN VOL. PEK.</v>
          </cell>
          <cell r="T191" t="str">
            <v>:</v>
          </cell>
          <cell r="U191">
            <v>0</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 (Rp.)</v>
          </cell>
          <cell r="T192" t="str">
            <v>:</v>
          </cell>
          <cell r="U192">
            <v>3711291.7469440131</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t="e">
            <v>#DIV/0!</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Lebar bahu jalan</v>
          </cell>
          <cell r="G196" t="str">
            <v>Lb</v>
          </cell>
          <cell r="H196">
            <v>1</v>
          </cell>
          <cell r="I196" t="str">
            <v>M</v>
          </cell>
          <cell r="Q196" t="str">
            <v>PERKIRAAN</v>
          </cell>
          <cell r="R196" t="str">
            <v>HARGA</v>
          </cell>
          <cell r="S196" t="str">
            <v>JUMLAH</v>
          </cell>
        </row>
        <row r="197">
          <cell r="A197">
            <v>9</v>
          </cell>
          <cell r="C197" t="str">
            <v>Proporsi Campuran :</v>
          </cell>
          <cell r="D197" t="str">
            <v>- Agregat Kasar</v>
          </cell>
          <cell r="G197" t="str">
            <v>Ak</v>
          </cell>
          <cell r="H197">
            <v>35</v>
          </cell>
          <cell r="I197" t="str">
            <v>%</v>
          </cell>
          <cell r="J197" t="str">
            <v xml:space="preserve"> Gradasi harus</v>
          </cell>
          <cell r="L197" t="str">
            <v>NO.</v>
          </cell>
          <cell r="N197" t="str">
            <v>KOMPONEN</v>
          </cell>
          <cell r="P197" t="str">
            <v>SATUAN</v>
          </cell>
          <cell r="Q197" t="str">
            <v>KUANTITAS</v>
          </cell>
          <cell r="R197" t="str">
            <v>SATUAN</v>
          </cell>
          <cell r="S197" t="str">
            <v>HARGA</v>
          </cell>
        </row>
        <row r="198">
          <cell r="D198" t="str">
            <v>- Agregat Halus</v>
          </cell>
          <cell r="G198" t="str">
            <v>Ah</v>
          </cell>
          <cell r="H198">
            <v>20</v>
          </cell>
          <cell r="I198" t="str">
            <v>%</v>
          </cell>
          <cell r="J198" t="str">
            <v xml:space="preserve"> memenuhi</v>
          </cell>
          <cell r="R198" t="str">
            <v>(Rp.)</v>
          </cell>
          <cell r="S198" t="str">
            <v>(Rp.)</v>
          </cell>
        </row>
        <row r="199">
          <cell r="D199" t="str">
            <v>- Sirtu</v>
          </cell>
          <cell r="G199" t="str">
            <v>St</v>
          </cell>
          <cell r="H199">
            <v>45</v>
          </cell>
          <cell r="I199" t="str">
            <v>%</v>
          </cell>
          <cell r="J199" t="str">
            <v xml:space="preserve"> Spesifikasi</v>
          </cell>
        </row>
        <row r="200">
          <cell r="A200" t="str">
            <v>II.</v>
          </cell>
          <cell r="C200" t="str">
            <v>URUTAN KERJA</v>
          </cell>
        </row>
        <row r="201">
          <cell r="A201">
            <v>1</v>
          </cell>
          <cell r="C201" t="str">
            <v xml:space="preserve">Wheel Loader mencampur &amp; memuat Agregat ke </v>
          </cell>
          <cell r="L201" t="str">
            <v>A.</v>
          </cell>
          <cell r="N201" t="str">
            <v>TENAGA</v>
          </cell>
        </row>
        <row r="202">
          <cell r="C202" t="str">
            <v>dalam Dump Truck di Base Camp</v>
          </cell>
        </row>
        <row r="203">
          <cell r="A203">
            <v>2</v>
          </cell>
          <cell r="C203" t="str">
            <v>Dump Truck mengangkut Agregat ke lokasi</v>
          </cell>
          <cell r="L203" t="str">
            <v>1.</v>
          </cell>
          <cell r="N203" t="str">
            <v>Pekerja</v>
          </cell>
          <cell r="O203" t="str">
            <v>(L01)</v>
          </cell>
          <cell r="P203" t="str">
            <v>Jam</v>
          </cell>
          <cell r="Q203">
            <v>0.24988844265952695</v>
          </cell>
          <cell r="R203">
            <v>2857.14</v>
          </cell>
          <cell r="U203">
            <v>713.96626506024074</v>
          </cell>
        </row>
        <row r="204">
          <cell r="C204" t="str">
            <v>pekerjaan dan dihampar dengan Motor Grader</v>
          </cell>
          <cell r="L204" t="str">
            <v>2.</v>
          </cell>
          <cell r="N204" t="str">
            <v>Mandor</v>
          </cell>
          <cell r="O204" t="str">
            <v>(L03)</v>
          </cell>
          <cell r="P204" t="str">
            <v>Jam</v>
          </cell>
          <cell r="Q204">
            <v>3.5698348951360995E-2</v>
          </cell>
          <cell r="R204">
            <v>3214.29</v>
          </cell>
          <cell r="U204">
            <v>114.74484605087014</v>
          </cell>
        </row>
        <row r="205">
          <cell r="A205">
            <v>3</v>
          </cell>
          <cell r="C205" t="str">
            <v>Hamparan Agregat dibasahi dengan Water Tank Truck</v>
          </cell>
        </row>
        <row r="206">
          <cell r="C206" t="str">
            <v>sebelum dipadatkan dengan Tandem Roller &amp; PTR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1">
          <cell r="A211" t="str">
            <v>III.</v>
          </cell>
          <cell r="C211" t="str">
            <v>PEMAKAIAN BAHAN, ALAT DAN TENAGA</v>
          </cell>
          <cell r="L211" t="str">
            <v>1.</v>
          </cell>
          <cell r="N211" t="str">
            <v>Agregat Kasar     (M03)</v>
          </cell>
          <cell r="P211" t="str">
            <v>M3</v>
          </cell>
          <cell r="Q211">
            <v>0.42</v>
          </cell>
          <cell r="R211">
            <v>222345.54558042376</v>
          </cell>
          <cell r="U211">
            <v>93385.129143777973</v>
          </cell>
        </row>
        <row r="212">
          <cell r="A212" t="str">
            <v xml:space="preserve">   1.</v>
          </cell>
          <cell r="C212" t="str">
            <v>BAHAN</v>
          </cell>
          <cell r="L212" t="str">
            <v>2.</v>
          </cell>
          <cell r="N212" t="str">
            <v>Agregat Halus     (M04)</v>
          </cell>
          <cell r="P212" t="str">
            <v>M3</v>
          </cell>
          <cell r="Q212">
            <v>0.24</v>
          </cell>
          <cell r="R212">
            <v>194196.70775416915</v>
          </cell>
          <cell r="U212">
            <v>46607.209861000592</v>
          </cell>
        </row>
        <row r="213">
          <cell r="C213" t="str">
            <v>- Agregat Kasar</v>
          </cell>
          <cell r="D213" t="str">
            <v>=  Ak x 1 M3 x Fk</v>
          </cell>
          <cell r="G213" t="str">
            <v>M03</v>
          </cell>
          <cell r="H213">
            <v>0.42</v>
          </cell>
          <cell r="I213" t="str">
            <v>M3</v>
          </cell>
          <cell r="L213" t="str">
            <v>3.</v>
          </cell>
          <cell r="N213" t="str">
            <v>Sirtu</v>
          </cell>
          <cell r="O213" t="str">
            <v>(M16)</v>
          </cell>
          <cell r="P213" t="str">
            <v>M3</v>
          </cell>
          <cell r="Q213">
            <v>0.54</v>
          </cell>
          <cell r="R213">
            <v>264500</v>
          </cell>
          <cell r="U213">
            <v>142830</v>
          </cell>
        </row>
        <row r="214">
          <cell r="C214" t="str">
            <v>- Agregat Halus</v>
          </cell>
          <cell r="D214" t="str">
            <v>=  Ah x 1 M3 x Fk</v>
          </cell>
          <cell r="G214" t="str">
            <v>M04</v>
          </cell>
          <cell r="H214">
            <v>0.24</v>
          </cell>
          <cell r="I214" t="str">
            <v>M3</v>
          </cell>
        </row>
        <row r="215">
          <cell r="C215" t="str">
            <v>- Sirtu</v>
          </cell>
          <cell r="D215" t="str">
            <v>=  St x 1 M3 x Fk</v>
          </cell>
          <cell r="G215" t="str">
            <v>M16</v>
          </cell>
          <cell r="H215">
            <v>0.54</v>
          </cell>
          <cell r="I215" t="str">
            <v>M3</v>
          </cell>
        </row>
        <row r="216">
          <cell r="A216" t="str">
            <v xml:space="preserve">   2.</v>
          </cell>
          <cell r="C216" t="str">
            <v>ALAT</v>
          </cell>
        </row>
        <row r="217">
          <cell r="A217" t="str">
            <v>2.a.</v>
          </cell>
          <cell r="C217" t="str">
            <v>WHEEL LOADER</v>
          </cell>
          <cell r="G217" t="str">
            <v>(E15)</v>
          </cell>
          <cell r="Q217" t="str">
            <v xml:space="preserve">JUMLAH HARGA BAHAN   </v>
          </cell>
          <cell r="U217">
            <v>282822.33900477854</v>
          </cell>
        </row>
        <row r="218">
          <cell r="C218" t="str">
            <v>Kapasitas bucket</v>
          </cell>
          <cell r="G218" t="str">
            <v>V</v>
          </cell>
          <cell r="H218">
            <v>1.5</v>
          </cell>
          <cell r="I218" t="str">
            <v>M3</v>
          </cell>
        </row>
        <row r="219">
          <cell r="C219" t="str">
            <v>Faktor bucket</v>
          </cell>
          <cell r="G219" t="str">
            <v>Fb</v>
          </cell>
          <cell r="H219">
            <v>0.9</v>
          </cell>
          <cell r="I219" t="str">
            <v>-</v>
          </cell>
          <cell r="J219" t="str">
            <v>Pemuatan ringan</v>
          </cell>
          <cell r="L219" t="str">
            <v>C.</v>
          </cell>
          <cell r="N219" t="str">
            <v>PERALATAN</v>
          </cell>
        </row>
        <row r="220">
          <cell r="C220" t="str">
            <v>Faktor Efisiensi alat</v>
          </cell>
          <cell r="G220" t="str">
            <v>Fa</v>
          </cell>
          <cell r="H220">
            <v>0.83</v>
          </cell>
          <cell r="I220" t="str">
            <v>-</v>
          </cell>
        </row>
        <row r="221">
          <cell r="C221" t="str">
            <v>Waktu siklus</v>
          </cell>
          <cell r="G221" t="str">
            <v>Ts1</v>
          </cell>
          <cell r="L221" t="str">
            <v>1</v>
          </cell>
          <cell r="N221" t="str">
            <v>Wheel Loader</v>
          </cell>
          <cell r="O221" t="str">
            <v>E15</v>
          </cell>
          <cell r="P221" t="str">
            <v>Jam</v>
          </cell>
          <cell r="Q221">
            <v>3.5698348951360995E-2</v>
          </cell>
          <cell r="R221">
            <v>163808.13869490434</v>
          </cell>
          <cell r="U221">
            <v>5847.680096203635</v>
          </cell>
        </row>
        <row r="222">
          <cell r="C222" t="str">
            <v>- Mencampur</v>
          </cell>
          <cell r="G222" t="str">
            <v>T1</v>
          </cell>
          <cell r="H222">
            <v>1.5</v>
          </cell>
          <cell r="I222" t="str">
            <v>menit</v>
          </cell>
          <cell r="L222" t="str">
            <v>2</v>
          </cell>
          <cell r="N222" t="str">
            <v>Dump Truck</v>
          </cell>
          <cell r="O222" t="str">
            <v>E09</v>
          </cell>
          <cell r="P222" t="str">
            <v>Jam</v>
          </cell>
          <cell r="Q222">
            <v>0.14542063837680036</v>
          </cell>
          <cell r="R222">
            <v>70230.073977639215</v>
          </cell>
          <cell r="U222">
            <v>10212.90219107821</v>
          </cell>
        </row>
        <row r="223">
          <cell r="C223" t="str">
            <v>- Memuat dan lain-lain</v>
          </cell>
          <cell r="G223" t="str">
            <v>T2</v>
          </cell>
          <cell r="H223">
            <v>0.5</v>
          </cell>
          <cell r="I223" t="str">
            <v>menit</v>
          </cell>
          <cell r="L223" t="str">
            <v>3</v>
          </cell>
          <cell r="N223" t="str">
            <v>Motor Grader</v>
          </cell>
          <cell r="O223" t="str">
            <v>E13</v>
          </cell>
          <cell r="P223" t="str">
            <v>Jam</v>
          </cell>
          <cell r="Q223">
            <v>1.1713520749665328E-2</v>
          </cell>
          <cell r="R223">
            <v>201666.62574070093</v>
          </cell>
          <cell r="U223">
            <v>2362.2262051286921</v>
          </cell>
        </row>
        <row r="224">
          <cell r="G224" t="str">
            <v>Ts1</v>
          </cell>
          <cell r="H224">
            <v>2</v>
          </cell>
          <cell r="I224" t="str">
            <v>menit</v>
          </cell>
          <cell r="L224" t="str">
            <v>4</v>
          </cell>
          <cell r="N224" t="str">
            <v>Tandem Roller</v>
          </cell>
          <cell r="O224" t="str">
            <v>E17</v>
          </cell>
          <cell r="P224" t="str">
            <v>Jam</v>
          </cell>
          <cell r="Q224">
            <v>1.7849174475680501E-2</v>
          </cell>
          <cell r="R224">
            <v>293927.19306224468</v>
          </cell>
          <cell r="U224">
            <v>5246.3577521150328</v>
          </cell>
        </row>
        <row r="225">
          <cell r="L225" t="str">
            <v>5</v>
          </cell>
          <cell r="N225" t="str">
            <v>Water Tanker</v>
          </cell>
          <cell r="O225" t="str">
            <v>E23</v>
          </cell>
          <cell r="P225" t="str">
            <v>Jam</v>
          </cell>
          <cell r="Q225">
            <v>2.1084337349397592E-2</v>
          </cell>
          <cell r="R225">
            <v>67020.510980434308</v>
          </cell>
          <cell r="U225">
            <v>1413.0830628404826</v>
          </cell>
        </row>
        <row r="226">
          <cell r="C226" t="str">
            <v>Kap. Prod. / jam =</v>
          </cell>
          <cell r="D226" t="str">
            <v>V x Fb x Fa x 60</v>
          </cell>
          <cell r="G226" t="str">
            <v>Q1</v>
          </cell>
          <cell r="H226">
            <v>28.012500000000003</v>
          </cell>
          <cell r="I226" t="str">
            <v>M3</v>
          </cell>
          <cell r="L226" t="str">
            <v>6</v>
          </cell>
          <cell r="N226" t="str">
            <v>Alat Bantu</v>
          </cell>
          <cell r="P226" t="str">
            <v>Ls</v>
          </cell>
          <cell r="Q226">
            <v>1</v>
          </cell>
          <cell r="R226">
            <v>75</v>
          </cell>
          <cell r="U226">
            <v>75</v>
          </cell>
        </row>
        <row r="227">
          <cell r="D227" t="str">
            <v>Fk x Ts1</v>
          </cell>
        </row>
        <row r="228">
          <cell r="C228" t="str">
            <v>Koefisien Alat / M3</v>
          </cell>
          <cell r="D228" t="str">
            <v xml:space="preserve"> =  1  :  Q1</v>
          </cell>
          <cell r="G228" t="str">
            <v>(E15)</v>
          </cell>
          <cell r="H228">
            <v>3.5698348951360995E-2</v>
          </cell>
          <cell r="I228" t="str">
            <v>Jam</v>
          </cell>
        </row>
        <row r="229">
          <cell r="Q229" t="str">
            <v xml:space="preserve">JUMLAH HARGA PERALATAN   </v>
          </cell>
          <cell r="U229">
            <v>25157.249307366055</v>
          </cell>
        </row>
        <row r="230">
          <cell r="A230" t="str">
            <v>2.b.</v>
          </cell>
          <cell r="C230" t="str">
            <v>DUMP TRUCK</v>
          </cell>
          <cell r="G230" t="str">
            <v>(E09)</v>
          </cell>
        </row>
        <row r="231">
          <cell r="C231" t="str">
            <v>Kapasitas bak</v>
          </cell>
          <cell r="G231" t="str">
            <v>V</v>
          </cell>
          <cell r="H231">
            <v>6</v>
          </cell>
          <cell r="I231" t="str">
            <v>M3</v>
          </cell>
          <cell r="L231" t="str">
            <v>D.</v>
          </cell>
          <cell r="N231" t="str">
            <v>JUMLAH HARGA TENAGA, BAHAN DAN PERALATAN  ( A + B + C )</v>
          </cell>
          <cell r="U231">
            <v>308808.29942325567</v>
          </cell>
        </row>
        <row r="232">
          <cell r="C232" t="str">
            <v>Faktor Efisiensi alat</v>
          </cell>
          <cell r="G232" t="str">
            <v>Fa</v>
          </cell>
          <cell r="H232">
            <v>0.83</v>
          </cell>
          <cell r="I232" t="str">
            <v>-</v>
          </cell>
          <cell r="L232" t="str">
            <v>E.</v>
          </cell>
          <cell r="N232" t="str">
            <v>OVERHEAD &amp; PROFIT</v>
          </cell>
          <cell r="P232">
            <v>10</v>
          </cell>
          <cell r="Q232" t="str">
            <v>%  x  D</v>
          </cell>
          <cell r="U232">
            <v>30880.829942325567</v>
          </cell>
        </row>
        <row r="233">
          <cell r="C233" t="str">
            <v>Kecepatan rata-rata bermuatan</v>
          </cell>
          <cell r="G233" t="str">
            <v>v1</v>
          </cell>
          <cell r="H233">
            <v>45</v>
          </cell>
          <cell r="I233" t="str">
            <v>KM / Jam</v>
          </cell>
          <cell r="L233" t="str">
            <v>F.</v>
          </cell>
          <cell r="N233" t="str">
            <v>HARGA SATUAN PEKERJAAN  ( D + E )</v>
          </cell>
          <cell r="U233">
            <v>339689.1293655812</v>
          </cell>
        </row>
        <row r="234">
          <cell r="C234" t="str">
            <v>Kecepatan rata-rata kosong</v>
          </cell>
          <cell r="G234" t="str">
            <v>v2</v>
          </cell>
          <cell r="H234">
            <v>60</v>
          </cell>
          <cell r="I234" t="str">
            <v>KM / Jam</v>
          </cell>
          <cell r="L234" t="str">
            <v>Note: 1</v>
          </cell>
          <cell r="N234" t="str">
            <v>SATUAN dapat berdasarkan atas jam operasi untuk Tenaga Kerja dan Peralatan, volume dan/atau ukuran</v>
          </cell>
        </row>
        <row r="235">
          <cell r="C235" t="str">
            <v>Waktu Siklus  :  - Waktu memuat = V : Q1 x 60</v>
          </cell>
          <cell r="G235" t="str">
            <v>T1</v>
          </cell>
          <cell r="H235">
            <v>12.851405622489958</v>
          </cell>
          <cell r="I235" t="str">
            <v>menit</v>
          </cell>
          <cell r="N235" t="str">
            <v>berat untuk bahan-bahan.</v>
          </cell>
        </row>
        <row r="236">
          <cell r="C236" t="str">
            <v>- Waktu tempuh isi = (L : v1) x 60 menit</v>
          </cell>
          <cell r="G236" t="str">
            <v>T2</v>
          </cell>
          <cell r="H236">
            <v>11.633333333333333</v>
          </cell>
          <cell r="I236" t="str">
            <v>menit</v>
          </cell>
          <cell r="L236">
            <v>2</v>
          </cell>
          <cell r="N236" t="str">
            <v>Kuantitas satuan adalah kuantitas setiap komponen untuk menyelesaikan satu satuan pekerjaan dari nomor</v>
          </cell>
        </row>
        <row r="237">
          <cell r="C237" t="str">
            <v>- Waktu tempuh kosong = (L : v2) x 60 menit</v>
          </cell>
          <cell r="G237" t="str">
            <v>T3</v>
          </cell>
          <cell r="H237">
            <v>8.7249999999999996</v>
          </cell>
          <cell r="I237" t="str">
            <v>menit</v>
          </cell>
          <cell r="N237" t="str">
            <v>mata pembayaran.</v>
          </cell>
        </row>
        <row r="238">
          <cell r="C238" t="str">
            <v>- Lain-lain termasuk menurunkan Agregat</v>
          </cell>
          <cell r="G238" t="str">
            <v>T4</v>
          </cell>
          <cell r="H238">
            <v>3</v>
          </cell>
          <cell r="I238" t="str">
            <v>menit</v>
          </cell>
          <cell r="L238">
            <v>3</v>
          </cell>
          <cell r="N238" t="str">
            <v>Biaya satuan untuk peralatan sudah termasuk bahan bakar, bahan habis dipakai dan operator.</v>
          </cell>
        </row>
        <row r="239">
          <cell r="G239" t="str">
            <v>Ts2</v>
          </cell>
          <cell r="H239">
            <v>36.20973895582329</v>
          </cell>
          <cell r="I239" t="str">
            <v>menit</v>
          </cell>
          <cell r="L239">
            <v>4</v>
          </cell>
          <cell r="N239" t="str">
            <v>Biaya satuan sudah termasuk pengeluaran untuk seluruh pajak yang berkaitan (tetapi tidak termasuk PPN</v>
          </cell>
        </row>
        <row r="240">
          <cell r="J240" t="str">
            <v>Berlanjut ke halaman berikut</v>
          </cell>
          <cell r="N240" t="str">
            <v>yang dibayar dari kontrak) dan biaya-biaya lainnya.</v>
          </cell>
        </row>
        <row r="241">
          <cell r="A241" t="str">
            <v>ITEM PEMBAYARAN NO.</v>
          </cell>
          <cell r="D241" t="str">
            <v>:  4.2 (2)</v>
          </cell>
          <cell r="J241" t="str">
            <v>Analisa EI-422</v>
          </cell>
        </row>
        <row r="242">
          <cell r="A242" t="str">
            <v>JENIS PEKERJAAN</v>
          </cell>
          <cell r="D242" t="str">
            <v>:  Lps. Pond. Ag. Kls. B, CBR Min 35%</v>
          </cell>
        </row>
        <row r="243">
          <cell r="A243" t="str">
            <v>SATUAN PEMBAYARAN</v>
          </cell>
          <cell r="D243" t="str">
            <v>:  M3</v>
          </cell>
          <cell r="J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 xml:space="preserve">Kap. Prod. / Jam =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(E08)</v>
          </cell>
          <cell r="H251">
            <v>0.14542063837680036</v>
          </cell>
          <cell r="I251" t="str">
            <v>Jam</v>
          </cell>
        </row>
        <row r="253">
          <cell r="A253" t="str">
            <v>2.c.</v>
          </cell>
          <cell r="C253" t="str">
            <v>MOTOR GRADER</v>
          </cell>
          <cell r="G253" t="str">
            <v>(E13)</v>
          </cell>
        </row>
        <row r="254">
          <cell r="C254" t="str">
            <v>Panjang hamparaan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 / Jam</v>
          </cell>
        </row>
        <row r="258">
          <cell r="C258" t="str">
            <v>Jumlah lintasan</v>
          </cell>
          <cell r="G258" t="str">
            <v>n</v>
          </cell>
          <cell r="H258">
            <v>6</v>
          </cell>
          <cell r="I258" t="str">
            <v>lintasan</v>
          </cell>
          <cell r="J258" t="str">
            <v>3 x pp</v>
          </cell>
        </row>
        <row r="259">
          <cell r="C259" t="str">
            <v>Waktu Siklus</v>
          </cell>
          <cell r="G259" t="str">
            <v>Ts3</v>
          </cell>
        </row>
        <row r="260">
          <cell r="C260" t="str">
            <v>- Perataan 1 lintasan  = (Lh x 60) : (v x 1000)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2.d.</v>
          </cell>
          <cell r="C268" t="str">
            <v>TANDEM ROLLER</v>
          </cell>
          <cell r="G268" t="str">
            <v>(E17)</v>
          </cell>
        </row>
        <row r="269">
          <cell r="C269" t="str">
            <v>Kecepatan rata-rata</v>
          </cell>
          <cell r="G269" t="str">
            <v>v</v>
          </cell>
          <cell r="H269">
            <v>3</v>
          </cell>
          <cell r="I269" t="str">
            <v>KM / 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Kap.Prod./jam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(E17)</v>
          </cell>
          <cell r="H276">
            <v>1.7849174475680501E-2</v>
          </cell>
          <cell r="I276" t="str">
            <v>Jam</v>
          </cell>
        </row>
        <row r="279">
          <cell r="A279" t="str">
            <v>2.e.</v>
          </cell>
          <cell r="C279" t="str">
            <v>WATER TANKER</v>
          </cell>
          <cell r="G279" t="str">
            <v>(E23)</v>
          </cell>
        </row>
        <row r="280">
          <cell r="C280" t="str">
            <v>Volume Tangki air</v>
          </cell>
          <cell r="G280" t="str">
            <v>V</v>
          </cell>
          <cell r="H280">
            <v>4</v>
          </cell>
          <cell r="I280" t="str">
            <v>M3</v>
          </cell>
          <cell r="J280" t="str">
            <v>Lump Sum</v>
          </cell>
        </row>
        <row r="281">
          <cell r="C281" t="str">
            <v>Kebutuhan air / M3 agregat padat</v>
          </cell>
          <cell r="G281" t="str">
            <v>Wc</v>
          </cell>
          <cell r="H281">
            <v>7.0000000000000007E-2</v>
          </cell>
          <cell r="I281" t="str">
            <v>M3</v>
          </cell>
        </row>
        <row r="282">
          <cell r="C282" t="str">
            <v>Pengisian tangki / Jam</v>
          </cell>
          <cell r="G282" t="str">
            <v>n</v>
          </cell>
          <cell r="H282">
            <v>1</v>
          </cell>
          <cell r="I282" t="str">
            <v>kali</v>
          </cell>
        </row>
        <row r="283">
          <cell r="C283" t="str">
            <v>Faktor efisiensi alat</v>
          </cell>
          <cell r="G283" t="str">
            <v>Fa</v>
          </cell>
          <cell r="H283">
            <v>0.83</v>
          </cell>
          <cell r="I283" t="str">
            <v>-</v>
          </cell>
        </row>
        <row r="285">
          <cell r="C285" t="str">
            <v>Kap. Prod. / Jam  =</v>
          </cell>
          <cell r="D285" t="str">
            <v>V x n Fa</v>
          </cell>
          <cell r="G285" t="str">
            <v>Q5</v>
          </cell>
          <cell r="H285">
            <v>47.428571428571423</v>
          </cell>
          <cell r="I285" t="str">
            <v>M3</v>
          </cell>
        </row>
        <row r="286">
          <cell r="D286" t="str">
            <v>Wc</v>
          </cell>
        </row>
        <row r="288">
          <cell r="C288" t="str">
            <v>Koefisien Alat / M3</v>
          </cell>
          <cell r="D288" t="str">
            <v xml:space="preserve"> =   1 : Q5</v>
          </cell>
          <cell r="G288" t="str">
            <v>(E23)</v>
          </cell>
          <cell r="H288">
            <v>2.1084337349397592E-2</v>
          </cell>
          <cell r="I288" t="str">
            <v>Jam</v>
          </cell>
        </row>
        <row r="292">
          <cell r="C292" t="str">
            <v>ALAT BANTU</v>
          </cell>
        </row>
        <row r="293">
          <cell r="C293" t="str">
            <v>diperlukan :</v>
          </cell>
        </row>
        <row r="294">
          <cell r="C294" t="str">
            <v>- Kereta dorong   = 2 buah</v>
          </cell>
        </row>
        <row r="295">
          <cell r="C295" t="str">
            <v>- Sekop                = 3 buah</v>
          </cell>
        </row>
        <row r="296">
          <cell r="C296" t="str">
            <v>- Garpu                = 2 buah</v>
          </cell>
        </row>
        <row r="299">
          <cell r="J299" t="str">
            <v>Berlanjut ke halaman berikut</v>
          </cell>
        </row>
        <row r="300">
          <cell r="A300" t="str">
            <v>ITEM PEMBAYARAN NO.</v>
          </cell>
          <cell r="D300" t="str">
            <v>:  4.2 (2)</v>
          </cell>
          <cell r="J300" t="str">
            <v>Analisa EI-422</v>
          </cell>
        </row>
        <row r="301">
          <cell r="A301" t="str">
            <v>JENIS PEKERJAAN</v>
          </cell>
          <cell r="D301" t="str">
            <v>:  Lps. Pond. Ag. Kls. B, CBR Min 35%</v>
          </cell>
        </row>
        <row r="302">
          <cell r="A302" t="str">
            <v>SATUAN PEMBAYARAN</v>
          </cell>
          <cell r="D302" t="str">
            <v>:  M3</v>
          </cell>
          <cell r="J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3.</v>
          </cell>
          <cell r="C308" t="str">
            <v>TENAGA</v>
          </cell>
        </row>
        <row r="309">
          <cell r="C309" t="str">
            <v>Produksi menentukan : WHEEL LOADER</v>
          </cell>
          <cell r="G309" t="str">
            <v>Q1</v>
          </cell>
          <cell r="H309">
            <v>28.012500000000003</v>
          </cell>
          <cell r="I309" t="str">
            <v>M3/Jam</v>
          </cell>
        </row>
        <row r="310">
          <cell r="C310" t="str">
            <v>Produksi Agregat / hari  =  Tk x Q1</v>
          </cell>
          <cell r="G310" t="str">
            <v>Qt</v>
          </cell>
          <cell r="H310">
            <v>196.08750000000003</v>
          </cell>
          <cell r="I310" t="str">
            <v>M3</v>
          </cell>
        </row>
        <row r="311">
          <cell r="C311" t="str">
            <v>Kebutuhan tenaga :</v>
          </cell>
        </row>
        <row r="312">
          <cell r="D312" t="str">
            <v>- Pekerja</v>
          </cell>
          <cell r="G312" t="str">
            <v>P</v>
          </cell>
          <cell r="H312">
            <v>7</v>
          </cell>
          <cell r="I312" t="str">
            <v>orang</v>
          </cell>
        </row>
        <row r="313">
          <cell r="D313" t="str">
            <v>- Mandor</v>
          </cell>
          <cell r="G313" t="str">
            <v>M</v>
          </cell>
          <cell r="H313">
            <v>1</v>
          </cell>
          <cell r="I313" t="str">
            <v>orang</v>
          </cell>
        </row>
        <row r="315">
          <cell r="C315" t="str">
            <v>Koefisien tenaga / M3     :</v>
          </cell>
        </row>
        <row r="316">
          <cell r="D316" t="str">
            <v>- Pekerja</v>
          </cell>
          <cell r="E316" t="str">
            <v>= (Tk x P) : Qt</v>
          </cell>
          <cell r="G316" t="str">
            <v>(L01)</v>
          </cell>
          <cell r="H316">
            <v>0.24988844265952695</v>
          </cell>
          <cell r="I316" t="str">
            <v>Jam</v>
          </cell>
        </row>
        <row r="317">
          <cell r="D317" t="str">
            <v>- Mandor</v>
          </cell>
          <cell r="E317" t="str">
            <v>= (Tk x M) : Qt</v>
          </cell>
          <cell r="G317" t="str">
            <v>(L03)</v>
          </cell>
          <cell r="H317">
            <v>3.5698348951360995E-2</v>
          </cell>
          <cell r="I317" t="str">
            <v>Jam</v>
          </cell>
        </row>
        <row r="319">
          <cell r="A319" t="str">
            <v>4.</v>
          </cell>
          <cell r="C319" t="str">
            <v>HARGA DASAR SATUAN UPAH, BAHAN DAN ALAT</v>
          </cell>
        </row>
        <row r="320">
          <cell r="C320" t="str">
            <v>Lihat lampiran.</v>
          </cell>
        </row>
        <row r="322">
          <cell r="A322" t="str">
            <v>5.</v>
          </cell>
          <cell r="C322" t="str">
            <v>ANALISA HARGA SATUAN PEKERJAAN</v>
          </cell>
        </row>
        <row r="323">
          <cell r="C323" t="str">
            <v>Lihat perhitungan dalam FORMULIR STANDAR UNTUK</v>
          </cell>
        </row>
        <row r="324">
          <cell r="C324" t="str">
            <v>PEREKEMAN ANALISA MASING-MASING HARGA</v>
          </cell>
        </row>
        <row r="325">
          <cell r="C325" t="str">
            <v>SATUAN.</v>
          </cell>
        </row>
        <row r="326">
          <cell r="C326" t="str">
            <v>Didapat Harga Satuan Pekerjaan :</v>
          </cell>
        </row>
        <row r="328">
          <cell r="C328" t="str">
            <v xml:space="preserve">Rp.  </v>
          </cell>
          <cell r="D328">
            <v>339689.1293655812</v>
          </cell>
          <cell r="E328" t="str">
            <v xml:space="preserve"> / M3.</v>
          </cell>
        </row>
        <row r="331">
          <cell r="A331" t="str">
            <v>6.</v>
          </cell>
          <cell r="C331" t="str">
            <v>WAKTU PELAKSANAAN YANG DIPERLUKAN</v>
          </cell>
        </row>
        <row r="332">
          <cell r="C332" t="str">
            <v>Waktu pelaksanaan</v>
          </cell>
          <cell r="D332" t="str">
            <v>:  . . . . . . .  bulan</v>
          </cell>
        </row>
        <row r="334">
          <cell r="A334" t="str">
            <v>7.</v>
          </cell>
          <cell r="C334" t="str">
            <v>VOLUME PEKERJAAN YANG DIPERLUKAN</v>
          </cell>
        </row>
        <row r="335">
          <cell r="C335" t="str">
            <v>Volume pekerjaan  :</v>
          </cell>
          <cell r="D335">
            <v>0</v>
          </cell>
          <cell r="E335" t="str">
            <v>M3</v>
          </cell>
        </row>
        <row r="359">
          <cell r="A359" t="str">
            <v>ITEM PEMBAYARAN NO.</v>
          </cell>
          <cell r="D359" t="str">
            <v>:  4.2 (4)</v>
          </cell>
          <cell r="J359" t="str">
            <v>Analisa EI-424</v>
          </cell>
          <cell r="T359" t="str">
            <v>Analisa EI-424</v>
          </cell>
        </row>
        <row r="360">
          <cell r="A360" t="str">
            <v>JENIS PEKERJAAN</v>
          </cell>
          <cell r="D360" t="str">
            <v>:  SEMEN Utk. Pond. Semen Tanah</v>
          </cell>
        </row>
        <row r="361">
          <cell r="A361" t="str">
            <v>SATUAN PEMBAYARAN</v>
          </cell>
          <cell r="D361" t="str">
            <v>:  TON</v>
          </cell>
          <cell r="J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v>
          </cell>
        </row>
        <row r="367">
          <cell r="A367" t="str">
            <v>I.</v>
          </cell>
          <cell r="C367" t="str">
            <v>ASUMSI</v>
          </cell>
          <cell r="L367" t="str">
            <v>No. PAKET KONTRAK</v>
          </cell>
          <cell r="O367" t="str">
            <v>:</v>
          </cell>
        </row>
        <row r="368">
          <cell r="A368">
            <v>1</v>
          </cell>
          <cell r="C368" t="str">
            <v>Pekerjaan dilakukan secara manual</v>
          </cell>
          <cell r="L368" t="str">
            <v>NAMA PAKET</v>
          </cell>
          <cell r="O368" t="str">
            <v>:</v>
          </cell>
        </row>
        <row r="369">
          <cell r="A369">
            <v>2</v>
          </cell>
          <cell r="C369" t="str">
            <v>Lokasi pekerjaan : sepanjang jalan</v>
          </cell>
          <cell r="L369" t="str">
            <v>PROP / KAB / KODYA</v>
          </cell>
          <cell r="O369" t="str">
            <v>:</v>
          </cell>
        </row>
        <row r="370">
          <cell r="A370">
            <v>3</v>
          </cell>
          <cell r="C370" t="str">
            <v>Kondisi Jalan   :  sedang / baik</v>
          </cell>
          <cell r="L370" t="str">
            <v>ITEM PEMBAYARAN NO.</v>
          </cell>
          <cell r="O370" t="str">
            <v>:  4.2 (4)</v>
          </cell>
          <cell r="R370" t="str">
            <v>PERKIRAAN VOL. PEK.</v>
          </cell>
          <cell r="T370" t="str">
            <v>:</v>
          </cell>
          <cell r="U370">
            <v>0</v>
          </cell>
        </row>
        <row r="371">
          <cell r="A371">
            <v>4</v>
          </cell>
          <cell r="C371" t="str">
            <v>Jarak rata-rata Base Camp ke lokasi pekerjaan</v>
          </cell>
          <cell r="G371" t="str">
            <v>L</v>
          </cell>
          <cell r="H371">
            <v>8.7249999999999996</v>
          </cell>
          <cell r="I371" t="str">
            <v>Km</v>
          </cell>
          <cell r="L371" t="str">
            <v>JENIS PEKERJAAN</v>
          </cell>
          <cell r="O371" t="str">
            <v>:  SEMEN Utk. Pond. Semen Tanah</v>
          </cell>
          <cell r="R371" t="str">
            <v>TOTAL HARGA (Rp.)</v>
          </cell>
          <cell r="T371" t="str">
            <v>:</v>
          </cell>
          <cell r="U371">
            <v>0</v>
          </cell>
        </row>
        <row r="372">
          <cell r="A372">
            <v>5</v>
          </cell>
          <cell r="C372" t="str">
            <v>Jam kerja efektif per-hari</v>
          </cell>
          <cell r="G372" t="str">
            <v>Tk</v>
          </cell>
          <cell r="H372">
            <v>7</v>
          </cell>
          <cell r="I372" t="str">
            <v>Jam</v>
          </cell>
          <cell r="L372" t="str">
            <v>SATUAN PEMBAYARAN</v>
          </cell>
          <cell r="O372" t="str">
            <v>:  TON</v>
          </cell>
          <cell r="R372" t="str">
            <v>% THD. BIAYA PROYEK</v>
          </cell>
          <cell r="T372" t="str">
            <v>:</v>
          </cell>
          <cell r="U372" t="e">
            <v>#DIV/0!</v>
          </cell>
        </row>
        <row r="373">
          <cell r="A373">
            <v>6</v>
          </cell>
          <cell r="C373" t="str">
            <v>Semen diangkut dari Base Camp ke lapangan</v>
          </cell>
        </row>
        <row r="374">
          <cell r="C374" t="str">
            <v>dengan menggunakan Dump Truck</v>
          </cell>
        </row>
        <row r="375">
          <cell r="A375">
            <v>7</v>
          </cell>
          <cell r="C375" t="str">
            <v>Satu hari dapat diselesaikan hamparan Soil Cement</v>
          </cell>
          <cell r="Q375" t="str">
            <v>PERKIRAAN</v>
          </cell>
          <cell r="R375" t="str">
            <v>HARGA</v>
          </cell>
          <cell r="S375" t="str">
            <v>JUMLAH</v>
          </cell>
        </row>
        <row r="376">
          <cell r="C376" t="str">
            <v>sepanjang</v>
          </cell>
          <cell r="G376" t="str">
            <v>Ls</v>
          </cell>
          <cell r="H376">
            <v>400</v>
          </cell>
          <cell r="I376" t="str">
            <v>M</v>
          </cell>
          <cell r="L376" t="str">
            <v>NO.</v>
          </cell>
          <cell r="N376" t="str">
            <v>KOMPONEN</v>
          </cell>
          <cell r="P376" t="str">
            <v>SATUAN</v>
          </cell>
          <cell r="Q376" t="str">
            <v>KUANTITAS</v>
          </cell>
          <cell r="R376" t="str">
            <v>SATUAN</v>
          </cell>
          <cell r="S376" t="str">
            <v>HARGA</v>
          </cell>
        </row>
        <row r="377">
          <cell r="A377">
            <v>8</v>
          </cell>
          <cell r="C377" t="str">
            <v>Faktor kehilangan bahan</v>
          </cell>
          <cell r="G377" t="str">
            <v>Fh</v>
          </cell>
          <cell r="H377">
            <v>1.05</v>
          </cell>
          <cell r="I377" t="str">
            <v>-</v>
          </cell>
          <cell r="R377" t="str">
            <v>(Rp.)</v>
          </cell>
          <cell r="S377" t="str">
            <v>(Rp.)</v>
          </cell>
        </row>
        <row r="378">
          <cell r="A378">
            <v>9</v>
          </cell>
          <cell r="C378" t="str">
            <v>Tebal hamparan</v>
          </cell>
          <cell r="G378" t="str">
            <v>t</v>
          </cell>
          <cell r="H378">
            <v>0.15</v>
          </cell>
          <cell r="I378" t="str">
            <v>M</v>
          </cell>
        </row>
        <row r="380">
          <cell r="A380" t="str">
            <v>II.</v>
          </cell>
          <cell r="C380" t="str">
            <v>URUTAN KERJA</v>
          </cell>
          <cell r="L380" t="str">
            <v>A.</v>
          </cell>
          <cell r="N380" t="str">
            <v>TENAGA</v>
          </cell>
        </row>
        <row r="381">
          <cell r="A381">
            <v>1</v>
          </cell>
          <cell r="C381" t="str">
            <v>Dump Truck mengangkut semen dari Base Camp</v>
          </cell>
        </row>
        <row r="382">
          <cell r="C382" t="str">
            <v>ke lokasi Pekerjaan</v>
          </cell>
          <cell r="L382" t="str">
            <v>1.</v>
          </cell>
          <cell r="N382" t="str">
            <v>Pekerja</v>
          </cell>
          <cell r="O382" t="str">
            <v>(L01)</v>
          </cell>
          <cell r="P382" t="str">
            <v>Jam</v>
          </cell>
          <cell r="Q382">
            <v>2.4305555555555554</v>
          </cell>
          <cell r="R382">
            <v>2857.14</v>
          </cell>
          <cell r="U382">
            <v>6944.4374999999991</v>
          </cell>
        </row>
        <row r="383">
          <cell r="A383">
            <v>2</v>
          </cell>
          <cell r="C383" t="str">
            <v>Semen diatur/disusun di tempat hamparan</v>
          </cell>
          <cell r="L383" t="str">
            <v>2.</v>
          </cell>
          <cell r="N383" t="str">
            <v>Mandor</v>
          </cell>
          <cell r="O383" t="str">
            <v>(L03)</v>
          </cell>
          <cell r="P383" t="str">
            <v>Jam</v>
          </cell>
          <cell r="Q383">
            <v>0.16203703703703703</v>
          </cell>
          <cell r="R383">
            <v>3214.29</v>
          </cell>
          <cell r="U383">
            <v>520.83402777777781</v>
          </cell>
        </row>
        <row r="384">
          <cell r="C384" t="str">
            <v>soil/tanah oleh tenaga manusia</v>
          </cell>
        </row>
        <row r="386">
          <cell r="A386" t="str">
            <v>III.</v>
          </cell>
          <cell r="C386" t="str">
            <v>PEMAKAIAN BAHAN, ALAT DAN TENAGA</v>
          </cell>
          <cell r="Q386" t="str">
            <v xml:space="preserve">JUMLAH HARGA TENAGA   </v>
          </cell>
          <cell r="U386">
            <v>7465.271527777777</v>
          </cell>
        </row>
        <row r="387">
          <cell r="A387" t="str">
            <v xml:space="preserve">   1.</v>
          </cell>
          <cell r="C387" t="str">
            <v>BAHAN</v>
          </cell>
        </row>
        <row r="388">
          <cell r="C388" t="str">
            <v>Semen yang diperlukan / ton   = (1 x Fh) x 1000</v>
          </cell>
          <cell r="G388" t="str">
            <v>(M12)</v>
          </cell>
          <cell r="H388">
            <v>1050</v>
          </cell>
          <cell r="I388" t="str">
            <v>Kg</v>
          </cell>
          <cell r="L388" t="str">
            <v>B.</v>
          </cell>
          <cell r="N388" t="str">
            <v>BAHAN</v>
          </cell>
        </row>
        <row r="389">
          <cell r="L389" t="str">
            <v>1.</v>
          </cell>
          <cell r="N389" t="str">
            <v>Semen</v>
          </cell>
          <cell r="O389" t="str">
            <v>(M12)</v>
          </cell>
          <cell r="P389" t="str">
            <v>Kg</v>
          </cell>
          <cell r="Q389">
            <v>1050</v>
          </cell>
          <cell r="R389">
            <v>550.92499999999995</v>
          </cell>
          <cell r="U389">
            <v>578471.25</v>
          </cell>
        </row>
        <row r="390">
          <cell r="A390" t="str">
            <v xml:space="preserve">   2.</v>
          </cell>
          <cell r="C390" t="str">
            <v>ALAT</v>
          </cell>
        </row>
        <row r="391">
          <cell r="A391" t="str">
            <v>2.a.</v>
          </cell>
          <cell r="C391" t="str">
            <v>DUMP TRUCK</v>
          </cell>
          <cell r="G391" t="str">
            <v>(E08)</v>
          </cell>
        </row>
        <row r="392">
          <cell r="C392" t="str">
            <v>Kapasitas bak</v>
          </cell>
          <cell r="G392" t="str">
            <v>V</v>
          </cell>
          <cell r="H392">
            <v>10</v>
          </cell>
          <cell r="I392" t="str">
            <v>Ton</v>
          </cell>
        </row>
        <row r="393">
          <cell r="C393" t="str">
            <v>Faktor efisiensi alat</v>
          </cell>
          <cell r="G393" t="str">
            <v>Fa</v>
          </cell>
          <cell r="H393">
            <v>0.83</v>
          </cell>
          <cell r="I393" t="str">
            <v>-</v>
          </cell>
        </row>
        <row r="394">
          <cell r="C394" t="str">
            <v>Kecepatan rata-rata bermuatan</v>
          </cell>
          <cell r="G394" t="str">
            <v>v1</v>
          </cell>
          <cell r="H394">
            <v>45</v>
          </cell>
          <cell r="I394" t="str">
            <v>Km / Jam</v>
          </cell>
        </row>
        <row r="395">
          <cell r="C395" t="str">
            <v>Kecepatan rata-rata kosong</v>
          </cell>
          <cell r="G395" t="str">
            <v>v2</v>
          </cell>
          <cell r="H395">
            <v>60</v>
          </cell>
          <cell r="I395" t="str">
            <v>Km / Jam</v>
          </cell>
        </row>
        <row r="396">
          <cell r="C396" t="str">
            <v>Waktu siklus</v>
          </cell>
          <cell r="G396" t="str">
            <v>Ts1</v>
          </cell>
          <cell r="Q396" t="str">
            <v xml:space="preserve">JUMLAH HARGA BAHAN   </v>
          </cell>
          <cell r="U396">
            <v>578471.25</v>
          </cell>
        </row>
        <row r="397">
          <cell r="C397" t="str">
            <v>- Waktu tempuh isi            = (L : v1) x 60</v>
          </cell>
          <cell r="G397" t="str">
            <v>T1</v>
          </cell>
          <cell r="H397">
            <v>11.633333333333333</v>
          </cell>
          <cell r="I397" t="str">
            <v>menit</v>
          </cell>
        </row>
        <row r="398">
          <cell r="C398" t="str">
            <v>- Waktu tempuh kosong   = (L : v2) x 60</v>
          </cell>
          <cell r="G398" t="str">
            <v>T2</v>
          </cell>
          <cell r="H398">
            <v>8.7249999999999996</v>
          </cell>
          <cell r="I398" t="str">
            <v>menit</v>
          </cell>
          <cell r="L398" t="str">
            <v>C.</v>
          </cell>
          <cell r="N398" t="str">
            <v>PERALATAN</v>
          </cell>
        </row>
        <row r="399">
          <cell r="C399" t="str">
            <v>- Waktu mengisi</v>
          </cell>
          <cell r="G399" t="str">
            <v>T3</v>
          </cell>
          <cell r="H399">
            <v>40</v>
          </cell>
          <cell r="I399" t="str">
            <v>menit</v>
          </cell>
          <cell r="L399" t="str">
            <v>1.</v>
          </cell>
          <cell r="N399" t="str">
            <v>Dump Truck</v>
          </cell>
          <cell r="O399" t="str">
            <v>(E08)</v>
          </cell>
          <cell r="P399" t="str">
            <v>Jam</v>
          </cell>
          <cell r="Q399">
            <v>0.21159889558232936</v>
          </cell>
          <cell r="R399">
            <v>153645.58193291764</v>
          </cell>
          <cell r="U399">
            <v>32511.23544810967</v>
          </cell>
        </row>
        <row r="400">
          <cell r="C400" t="str">
            <v>- Waktu bongkar</v>
          </cell>
          <cell r="G400" t="str">
            <v>T4</v>
          </cell>
          <cell r="H400">
            <v>30</v>
          </cell>
          <cell r="I400" t="str">
            <v>menit</v>
          </cell>
        </row>
        <row r="401">
          <cell r="C401" t="str">
            <v>- Lain-lain</v>
          </cell>
          <cell r="G401" t="str">
            <v>T5</v>
          </cell>
          <cell r="H401">
            <v>10</v>
          </cell>
          <cell r="I401" t="str">
            <v>menit</v>
          </cell>
        </row>
        <row r="402">
          <cell r="G402" t="str">
            <v>Ts1</v>
          </cell>
          <cell r="H402">
            <v>100.35833333333333</v>
          </cell>
          <cell r="I402" t="str">
            <v>menit</v>
          </cell>
        </row>
        <row r="404">
          <cell r="C404" t="str">
            <v>Kap. Prod. / jam =</v>
          </cell>
          <cell r="D404" t="str">
            <v>V x Fa x 60</v>
          </cell>
          <cell r="G404" t="str">
            <v>Q1</v>
          </cell>
          <cell r="H404">
            <v>4.7259225869206762</v>
          </cell>
          <cell r="I404" t="str">
            <v>Ton</v>
          </cell>
        </row>
        <row r="405">
          <cell r="D405" t="str">
            <v xml:space="preserve">   Fh x Ts1</v>
          </cell>
        </row>
        <row r="407">
          <cell r="C407" t="str">
            <v>Koefisien Alat/Ton</v>
          </cell>
          <cell r="D407" t="str">
            <v xml:space="preserve">  =    1 / Q1</v>
          </cell>
          <cell r="G407" t="str">
            <v>(E08)</v>
          </cell>
          <cell r="H407">
            <v>0.21159889558232936</v>
          </cell>
          <cell r="I407" t="str">
            <v>Jam</v>
          </cell>
        </row>
        <row r="408">
          <cell r="Q408" t="str">
            <v xml:space="preserve">JUMLAH HARGA PERALATAN   </v>
          </cell>
          <cell r="U408">
            <v>32511.23544810967</v>
          </cell>
        </row>
        <row r="409">
          <cell r="A409" t="str">
            <v xml:space="preserve">   3.</v>
          </cell>
          <cell r="C409" t="str">
            <v>TENAGA</v>
          </cell>
        </row>
        <row r="410">
          <cell r="C410" t="str">
            <v>Lebar Hamparan Soil Cement</v>
          </cell>
          <cell r="G410" t="str">
            <v>b</v>
          </cell>
          <cell r="H410">
            <v>6</v>
          </cell>
          <cell r="I410" t="str">
            <v>M</v>
          </cell>
          <cell r="L410" t="str">
            <v>D.</v>
          </cell>
          <cell r="N410" t="str">
            <v>JUMLAH HARGA TENAGA, BAHAN DAN PERALATAN  ( A + B + C )</v>
          </cell>
          <cell r="U410">
            <v>618447.75697588746</v>
          </cell>
        </row>
        <row r="411">
          <cell r="C411" t="str">
            <v>Kadar semen  (3 - 12) %</v>
          </cell>
          <cell r="G411" t="str">
            <v>s</v>
          </cell>
          <cell r="H411">
            <v>7.5</v>
          </cell>
          <cell r="I411" t="str">
            <v>%</v>
          </cell>
          <cell r="L411" t="str">
            <v>E.</v>
          </cell>
          <cell r="N411" t="str">
            <v>OVERHEAD &amp; PROFIT</v>
          </cell>
          <cell r="P411">
            <v>10</v>
          </cell>
          <cell r="Q411" t="str">
            <v>%  x  D</v>
          </cell>
          <cell r="U411">
            <v>61844.775697588746</v>
          </cell>
        </row>
        <row r="412">
          <cell r="C412" t="str">
            <v>Berat jenis tanah</v>
          </cell>
          <cell r="G412" t="str">
            <v>Bj</v>
          </cell>
          <cell r="H412">
            <v>1.6</v>
          </cell>
          <cell r="I412" t="str">
            <v>ton / M3</v>
          </cell>
          <cell r="L412" t="str">
            <v>F.</v>
          </cell>
          <cell r="N412" t="str">
            <v>HARGA SATUAN PEKERJAAN  ( D + E )</v>
          </cell>
          <cell r="U412">
            <v>680292.53267347626</v>
          </cell>
        </row>
        <row r="413">
          <cell r="C413" t="str">
            <v>Setiap hari dengan produksi = {(s : 100) x t x b x Ls} x Bj</v>
          </cell>
          <cell r="G413" t="str">
            <v>Qt</v>
          </cell>
          <cell r="H413">
            <v>43.2</v>
          </cell>
          <cell r="I413" t="str">
            <v>Ton</v>
          </cell>
          <cell r="L413" t="str">
            <v>Note: 1</v>
          </cell>
          <cell r="N413" t="str">
            <v>SATUAN dapat berdasarkan atas jam operasi untuk Tenaga Kerja dan Peralatan, volume dan/atau ukuran</v>
          </cell>
        </row>
        <row r="414">
          <cell r="N414" t="str">
            <v>berat untuk bahan-bahan.</v>
          </cell>
        </row>
        <row r="415">
          <cell r="C415" t="str">
            <v>Kebutuhan tenaga :</v>
          </cell>
          <cell r="L415">
            <v>2</v>
          </cell>
          <cell r="N415" t="str">
            <v>Kuantitas satuan adalah kuantitas setiap komponen untuk menyelesaikan satu satuan pekerjaan dari nomor</v>
          </cell>
        </row>
        <row r="416">
          <cell r="D416" t="str">
            <v>- Pekerja</v>
          </cell>
          <cell r="G416" t="str">
            <v>P</v>
          </cell>
          <cell r="H416">
            <v>15</v>
          </cell>
          <cell r="I416" t="str">
            <v>orang</v>
          </cell>
          <cell r="N416" t="str">
            <v>mata pembayaran.</v>
          </cell>
        </row>
        <row r="417">
          <cell r="D417" t="str">
            <v>- Mandor</v>
          </cell>
          <cell r="G417" t="str">
            <v>M</v>
          </cell>
          <cell r="H417">
            <v>1</v>
          </cell>
          <cell r="I417" t="str">
            <v>orang</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halaman berikut</v>
          </cell>
          <cell r="N419" t="str">
            <v>yang dibayar dari kontrak) dan biaya-biaya lainnya.</v>
          </cell>
        </row>
        <row r="420">
          <cell r="A420" t="str">
            <v>ITEM PEMBAYARAN NO.</v>
          </cell>
          <cell r="D420" t="str">
            <v>:  4.2 (4)</v>
          </cell>
          <cell r="J420" t="str">
            <v>Analisa EI-424</v>
          </cell>
        </row>
        <row r="421">
          <cell r="A421" t="str">
            <v>JENIS PEKERJAAN</v>
          </cell>
          <cell r="D421" t="str">
            <v>:  SEMEN Utk. Pond. Semen Tanah</v>
          </cell>
        </row>
        <row r="422">
          <cell r="A422" t="str">
            <v>SATUAN PEMBAYARAN</v>
          </cell>
          <cell r="D422" t="str">
            <v>:  TON</v>
          </cell>
          <cell r="J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Koefisien tenaga / Ton  :</v>
          </cell>
        </row>
        <row r="429">
          <cell r="D429" t="str">
            <v>- Pekerja</v>
          </cell>
          <cell r="E429" t="str">
            <v>= (Tk x P) : Qt</v>
          </cell>
          <cell r="G429" t="str">
            <v>(L01)</v>
          </cell>
          <cell r="H429">
            <v>2.4305555555555554</v>
          </cell>
          <cell r="I429" t="str">
            <v>Jam</v>
          </cell>
        </row>
        <row r="430">
          <cell r="D430" t="str">
            <v>- Mandor</v>
          </cell>
          <cell r="E430" t="str">
            <v>= (Tk x M) : Qt</v>
          </cell>
          <cell r="G430" t="str">
            <v>(L03)</v>
          </cell>
          <cell r="H430">
            <v>0.16203703703703703</v>
          </cell>
          <cell r="I430" t="str">
            <v>Jam</v>
          </cell>
        </row>
        <row r="433">
          <cell r="A433" t="str">
            <v>4.</v>
          </cell>
          <cell r="C433" t="str">
            <v>HARGA DASAR SATUAN UPAH, BAHAN DAN ALAT</v>
          </cell>
        </row>
        <row r="434">
          <cell r="C434" t="str">
            <v>Lihat lampiran.</v>
          </cell>
        </row>
        <row r="437">
          <cell r="A437" t="str">
            <v>5.</v>
          </cell>
          <cell r="C437" t="str">
            <v>ANALISA HARGA SATUAN PEKERJAAN</v>
          </cell>
        </row>
        <row r="438">
          <cell r="C438" t="str">
            <v>Lihat perhitungan dalam FORMULIR STANDAR UNTUK</v>
          </cell>
        </row>
        <row r="439">
          <cell r="C439" t="str">
            <v>PEREKEMAN ANALISA MASING-MASING HARGA</v>
          </cell>
        </row>
        <row r="440">
          <cell r="C440" t="str">
            <v>SATUAN.</v>
          </cell>
        </row>
        <row r="441">
          <cell r="C441" t="str">
            <v>Didapat Harga Satuan Pekerjaan :</v>
          </cell>
        </row>
        <row r="443">
          <cell r="C443" t="str">
            <v xml:space="preserve">Rp.  </v>
          </cell>
          <cell r="D443">
            <v>680292.53267347626</v>
          </cell>
          <cell r="E443" t="str">
            <v xml:space="preserve"> / Ton</v>
          </cell>
        </row>
        <row r="446">
          <cell r="A446" t="str">
            <v>6.</v>
          </cell>
          <cell r="C446" t="str">
            <v>WAKTU PELAKSANAAN YANG DIPERLUKAN</v>
          </cell>
        </row>
        <row r="447">
          <cell r="C447" t="str">
            <v>Waktu pelaksanaan</v>
          </cell>
          <cell r="D447" t="str">
            <v>:  . . . . . . .  bulan</v>
          </cell>
        </row>
        <row r="449">
          <cell r="A449" t="str">
            <v>7.</v>
          </cell>
          <cell r="C449" t="str">
            <v>VOLUME PEKERJAAN YANG DIPERLUKAN</v>
          </cell>
        </row>
        <row r="450">
          <cell r="C450" t="str">
            <v>Volume pekerjaan  :</v>
          </cell>
          <cell r="D450">
            <v>0</v>
          </cell>
          <cell r="E450" t="str">
            <v>Ton</v>
          </cell>
        </row>
        <row r="479">
          <cell r="A479" t="str">
            <v>ITEM PEMBAYARAN NO.</v>
          </cell>
          <cell r="D479" t="str">
            <v>:  4.2 (3)</v>
          </cell>
          <cell r="J479" t="str">
            <v>Analisa EI-423</v>
          </cell>
          <cell r="T479" t="str">
            <v>Analisa EI-423</v>
          </cell>
        </row>
        <row r="480">
          <cell r="A480" t="str">
            <v>JENIS PEKERJAAN</v>
          </cell>
          <cell r="D480" t="str">
            <v>:  Lapis Pondasi Semen Tanah</v>
          </cell>
        </row>
        <row r="481">
          <cell r="A481" t="str">
            <v>SATUAN PEMBAYARAN</v>
          </cell>
          <cell r="D481" t="str">
            <v>:  M3</v>
          </cell>
          <cell r="J481" t="str">
            <v xml:space="preserve">         URAIAN ANALISA HARGA SATUAN</v>
          </cell>
          <cell r="L481" t="str">
            <v>FORMULIR STANDAR UNTUK</v>
          </cell>
        </row>
        <row r="482">
          <cell r="L482" t="str">
            <v>PEREKAMAN ANALISA MASING-MASING HARGA SATUAN</v>
          </cell>
        </row>
        <row r="483">
          <cell r="L483" t="str">
            <v/>
          </cell>
        </row>
        <row r="484">
          <cell r="A484" t="str">
            <v>No.</v>
          </cell>
          <cell r="C484" t="str">
            <v>U R A I A N</v>
          </cell>
          <cell r="G484" t="str">
            <v>KODE</v>
          </cell>
          <cell r="H484" t="str">
            <v>KOEF.</v>
          </cell>
          <cell r="I484" t="str">
            <v>SATUAN</v>
          </cell>
          <cell r="J484" t="str">
            <v>KETERANGAN</v>
          </cell>
        </row>
        <row r="486">
          <cell r="L486" t="str">
            <v>PROYEK</v>
          </cell>
          <cell r="O486" t="str">
            <v>:</v>
          </cell>
        </row>
        <row r="487">
          <cell r="A487" t="str">
            <v>I.</v>
          </cell>
          <cell r="C487" t="str">
            <v>ASUMSI</v>
          </cell>
          <cell r="L487" t="str">
            <v>No. PAKET KONTRAK</v>
          </cell>
          <cell r="O487" t="str">
            <v>:</v>
          </cell>
        </row>
        <row r="488">
          <cell r="A488">
            <v>1</v>
          </cell>
          <cell r="C488" t="str">
            <v>Pekerjaan dilakukan secara mekanik</v>
          </cell>
          <cell r="L488" t="str">
            <v>NAMA PAKET</v>
          </cell>
          <cell r="O488" t="str">
            <v>:</v>
          </cell>
        </row>
        <row r="489">
          <cell r="A489">
            <v>2</v>
          </cell>
          <cell r="C489" t="str">
            <v>Lokasi pekerjaan : sepanjang jalan</v>
          </cell>
          <cell r="L489" t="str">
            <v>PROP / KAB / KODYA</v>
          </cell>
          <cell r="O489" t="str">
            <v>:</v>
          </cell>
        </row>
        <row r="490">
          <cell r="A490">
            <v>3</v>
          </cell>
          <cell r="C490" t="str">
            <v>Kondisi Jalan   :  sedang / baik</v>
          </cell>
          <cell r="L490" t="str">
            <v>ITEM PEMBAYARAN NO.</v>
          </cell>
          <cell r="O490" t="str">
            <v>:  4.2 (3)</v>
          </cell>
          <cell r="R490" t="str">
            <v>PERKIRAAN VOL. PEK.</v>
          </cell>
          <cell r="T490" t="str">
            <v>:</v>
          </cell>
          <cell r="U490">
            <v>0</v>
          </cell>
        </row>
        <row r="491">
          <cell r="A491">
            <v>4</v>
          </cell>
          <cell r="C491" t="str">
            <v>Jarak rata-rata sumber material ke lokasi pekerjaan</v>
          </cell>
          <cell r="G491" t="str">
            <v>L</v>
          </cell>
          <cell r="H491">
            <v>8.7249999999999996</v>
          </cell>
          <cell r="I491" t="str">
            <v>Km</v>
          </cell>
          <cell r="L491" t="str">
            <v>JENIS PEKERJAAN</v>
          </cell>
          <cell r="O491" t="str">
            <v>:  Lapis Pondasi Semen Tanah</v>
          </cell>
          <cell r="R491" t="str">
            <v>TOTAL HARGA (Rp.)</v>
          </cell>
          <cell r="T491" t="str">
            <v>:</v>
          </cell>
          <cell r="U491">
            <v>0</v>
          </cell>
        </row>
        <row r="492">
          <cell r="A492">
            <v>5</v>
          </cell>
          <cell r="C492" t="str">
            <v>Jam kerja efektif per-hari</v>
          </cell>
          <cell r="G492" t="str">
            <v>Tk</v>
          </cell>
          <cell r="H492">
            <v>7</v>
          </cell>
          <cell r="I492" t="str">
            <v>Jam</v>
          </cell>
          <cell r="L492" t="str">
            <v>SATUAN PEMBAYARAN</v>
          </cell>
          <cell r="O492" t="str">
            <v>:  M3</v>
          </cell>
          <cell r="R492" t="str">
            <v>% THD. BIAYA PROYEK</v>
          </cell>
          <cell r="T492" t="str">
            <v>:</v>
          </cell>
          <cell r="U492" t="e">
            <v>#DIV/0!</v>
          </cell>
        </row>
        <row r="493">
          <cell r="A493">
            <v>6</v>
          </cell>
          <cell r="C493" t="str">
            <v>Harga pembayaran tidak termasuk semen ( semen</v>
          </cell>
        </row>
        <row r="494">
          <cell r="C494" t="str">
            <v>dibayar dalam item tersendiri)</v>
          </cell>
        </row>
        <row r="495">
          <cell r="A495">
            <v>7</v>
          </cell>
          <cell r="C495" t="str">
            <v>Satu hari dapat diselesaikan hamparan Soil Cement</v>
          </cell>
          <cell r="Q495" t="str">
            <v>PERKIRAAN</v>
          </cell>
          <cell r="R495" t="str">
            <v>HARGA</v>
          </cell>
          <cell r="S495" t="str">
            <v>JUMLAH</v>
          </cell>
        </row>
        <row r="496">
          <cell r="C496" t="str">
            <v>sepanjang</v>
          </cell>
          <cell r="G496" t="str">
            <v>Ls</v>
          </cell>
          <cell r="H496">
            <v>400</v>
          </cell>
          <cell r="I496" t="str">
            <v>M</v>
          </cell>
          <cell r="L496" t="str">
            <v>NO.</v>
          </cell>
          <cell r="N496" t="str">
            <v>KOMPONEN</v>
          </cell>
          <cell r="P496" t="str">
            <v>SATUAN</v>
          </cell>
          <cell r="Q496" t="str">
            <v>KUANTITAS</v>
          </cell>
          <cell r="R496" t="str">
            <v>SATUAN</v>
          </cell>
          <cell r="S496" t="str">
            <v>HARGA</v>
          </cell>
        </row>
        <row r="497">
          <cell r="A497">
            <v>8</v>
          </cell>
          <cell r="C497" t="str">
            <v>Faktor kembang material (padat - lepas)</v>
          </cell>
          <cell r="G497" t="str">
            <v>Fk</v>
          </cell>
          <cell r="H497">
            <v>1.2</v>
          </cell>
          <cell r="I497" t="str">
            <v>-</v>
          </cell>
          <cell r="R497" t="str">
            <v>(Rp.)</v>
          </cell>
          <cell r="S497" t="str">
            <v>(Rp.)</v>
          </cell>
        </row>
        <row r="498">
          <cell r="A498">
            <v>9</v>
          </cell>
          <cell r="C498" t="str">
            <v>Tebal hamparan padat</v>
          </cell>
          <cell r="G498" t="str">
            <v>t</v>
          </cell>
          <cell r="H498">
            <v>0.15</v>
          </cell>
          <cell r="I498" t="str">
            <v>M</v>
          </cell>
        </row>
        <row r="500">
          <cell r="A500" t="str">
            <v>II.</v>
          </cell>
          <cell r="C500" t="str">
            <v>URUTAN KERJA</v>
          </cell>
          <cell r="L500" t="str">
            <v>A.</v>
          </cell>
          <cell r="N500" t="str">
            <v>TENAGA</v>
          </cell>
        </row>
        <row r="501">
          <cell r="A501">
            <v>1</v>
          </cell>
          <cell r="C501" t="str">
            <v>Whell Loader memuat material ke dalam Dump Truck</v>
          </cell>
        </row>
        <row r="502">
          <cell r="C502" t="str">
            <v>di lokasi sumber bahan</v>
          </cell>
          <cell r="L502" t="str">
            <v>1.</v>
          </cell>
          <cell r="N502" t="str">
            <v>Pekerja</v>
          </cell>
          <cell r="O502" t="str">
            <v>(L01)</v>
          </cell>
          <cell r="P502" t="str">
            <v>Jam</v>
          </cell>
          <cell r="Q502">
            <v>0.12494422132976349</v>
          </cell>
          <cell r="R502">
            <v>2857.14</v>
          </cell>
          <cell r="U502">
            <v>356.98313253012043</v>
          </cell>
        </row>
        <row r="503">
          <cell r="A503">
            <v>2</v>
          </cell>
          <cell r="C503" t="str">
            <v>Dump Truck mengangkut material ke lokasi pekerjaan</v>
          </cell>
          <cell r="L503" t="str">
            <v>2.</v>
          </cell>
          <cell r="N503" t="str">
            <v>Mandor</v>
          </cell>
          <cell r="O503" t="str">
            <v>(L03)</v>
          </cell>
          <cell r="P503" t="str">
            <v>Jam</v>
          </cell>
          <cell r="Q503">
            <v>1.7849174475680501E-2</v>
          </cell>
          <cell r="R503">
            <v>3214.29</v>
          </cell>
          <cell r="U503">
            <v>57.372423025435076</v>
          </cell>
        </row>
        <row r="504">
          <cell r="A504">
            <v>3</v>
          </cell>
          <cell r="C504" t="str">
            <v>Motor Grader menghampar material di lokasi pekerjaan</v>
          </cell>
        </row>
        <row r="505">
          <cell r="A505">
            <v>4</v>
          </cell>
          <cell r="C505" t="str">
            <v>Semen dan material tanah diaduk ditempat dengan</v>
          </cell>
        </row>
        <row r="506">
          <cell r="C506" t="str">
            <v>menggunakan Vulvi Mixer</v>
          </cell>
          <cell r="Q506" t="str">
            <v xml:space="preserve">JUMLAH HARGA TENAGA   </v>
          </cell>
          <cell r="U506">
            <v>414.3555555555555</v>
          </cell>
        </row>
        <row r="507">
          <cell r="A507">
            <v>5</v>
          </cell>
          <cell r="C507" t="str">
            <v>Sebelum pemadatan material dibasahi dengan</v>
          </cell>
        </row>
        <row r="508">
          <cell r="C508" t="str">
            <v>menggunakan Water Tank Truck</v>
          </cell>
          <cell r="L508" t="str">
            <v>B.</v>
          </cell>
          <cell r="N508" t="str">
            <v>BAHAN</v>
          </cell>
        </row>
        <row r="509">
          <cell r="A509">
            <v>6</v>
          </cell>
          <cell r="C509" t="str">
            <v>Pemadatan dilakukan dengan menggunakan</v>
          </cell>
          <cell r="L509" t="str">
            <v>1.</v>
          </cell>
          <cell r="N509" t="str">
            <v>Tanah Timbunan  (M08)</v>
          </cell>
          <cell r="P509" t="str">
            <v>M3</v>
          </cell>
          <cell r="Q509">
            <v>1.2</v>
          </cell>
          <cell r="R509">
            <v>20000</v>
          </cell>
          <cell r="U509">
            <v>24000</v>
          </cell>
        </row>
        <row r="510">
          <cell r="C510" t="str">
            <v>Vibrator Roller dan Pneumatic Tire Roller</v>
          </cell>
        </row>
        <row r="511">
          <cell r="A511">
            <v>7</v>
          </cell>
          <cell r="C511" t="str">
            <v>Selama pelaksanaan pekerjaan sekelompok pekerja</v>
          </cell>
        </row>
        <row r="512">
          <cell r="C512" t="str">
            <v>akan merapikan tepi hamparan dan level permukaan</v>
          </cell>
        </row>
        <row r="513">
          <cell r="C513" t="str">
            <v>dengan menggunakan alat bantu</v>
          </cell>
        </row>
        <row r="515">
          <cell r="A515" t="str">
            <v>III.</v>
          </cell>
          <cell r="C515" t="str">
            <v>PEMAKAIAN BAHAN, ALAT DAN TENAGA</v>
          </cell>
        </row>
        <row r="516">
          <cell r="Q516" t="str">
            <v xml:space="preserve">JUMLAH HARGA BAHAN   </v>
          </cell>
          <cell r="U516">
            <v>24000</v>
          </cell>
        </row>
        <row r="517">
          <cell r="A517" t="str">
            <v>1.</v>
          </cell>
          <cell r="C517" t="str">
            <v>BAHAN</v>
          </cell>
        </row>
        <row r="518">
          <cell r="C518" t="str">
            <v>Setiap M3 Soil Cement padat diperlukan = 1 x Fk</v>
          </cell>
          <cell r="G518" t="str">
            <v>(M08)</v>
          </cell>
          <cell r="H518">
            <v>1.2</v>
          </cell>
          <cell r="I518" t="str">
            <v>M3</v>
          </cell>
          <cell r="L518" t="str">
            <v>C.</v>
          </cell>
          <cell r="N518" t="str">
            <v>PERALATAN</v>
          </cell>
        </row>
        <row r="519">
          <cell r="L519" t="str">
            <v>1.</v>
          </cell>
          <cell r="N519" t="str">
            <v>Wheel Loader</v>
          </cell>
          <cell r="O519" t="str">
            <v>(E15)</v>
          </cell>
          <cell r="P519" t="str">
            <v>Jam</v>
          </cell>
          <cell r="Q519">
            <v>1.7849174475680497E-2</v>
          </cell>
          <cell r="R519">
            <v>163808.13869490434</v>
          </cell>
          <cell r="U519">
            <v>2923.8400481018175</v>
          </cell>
        </row>
        <row r="520">
          <cell r="A520" t="str">
            <v>2.</v>
          </cell>
          <cell r="C520" t="str">
            <v>ALAT</v>
          </cell>
          <cell r="L520" t="str">
            <v>2.</v>
          </cell>
          <cell r="N520" t="str">
            <v>Dump Truck</v>
          </cell>
          <cell r="O520" t="str">
            <v>(E08)</v>
          </cell>
          <cell r="P520" t="str">
            <v>Jam</v>
          </cell>
          <cell r="Q520">
            <v>0.16651888679214849</v>
          </cell>
          <cell r="R520">
            <v>153645.58193291764</v>
          </cell>
          <cell r="U520">
            <v>25584.89126400129</v>
          </cell>
        </row>
        <row r="521">
          <cell r="A521" t="str">
            <v>2.a.</v>
          </cell>
          <cell r="C521" t="str">
            <v>WHEL LOADER</v>
          </cell>
          <cell r="G521" t="str">
            <v>(E15)</v>
          </cell>
          <cell r="L521" t="str">
            <v>3.</v>
          </cell>
          <cell r="N521" t="str">
            <v>Motor Grader</v>
          </cell>
          <cell r="O521" t="str">
            <v>(E13)</v>
          </cell>
          <cell r="P521" t="str">
            <v>Jam</v>
          </cell>
          <cell r="Q521">
            <v>8.3668005354752342E-3</v>
          </cell>
          <cell r="R521">
            <v>201666.62574070093</v>
          </cell>
          <cell r="U521">
            <v>1687.3044322347801</v>
          </cell>
        </row>
        <row r="522">
          <cell r="C522" t="str">
            <v>Kapasitas bucket</v>
          </cell>
          <cell r="G522" t="str">
            <v>V</v>
          </cell>
          <cell r="H522">
            <v>1.5</v>
          </cell>
          <cell r="I522" t="str">
            <v>M3</v>
          </cell>
          <cell r="L522" t="str">
            <v>4.</v>
          </cell>
          <cell r="N522" t="str">
            <v>Tandem Roller</v>
          </cell>
          <cell r="O522" t="str">
            <v>(E17)</v>
          </cell>
          <cell r="P522" t="str">
            <v>Jam</v>
          </cell>
          <cell r="Q522">
            <v>1.7849174475680501E-2</v>
          </cell>
          <cell r="R522">
            <v>293927.19306224468</v>
          </cell>
          <cell r="U522">
            <v>5246.3577521150328</v>
          </cell>
        </row>
        <row r="523">
          <cell r="C523" t="str">
            <v>Faktor bucket</v>
          </cell>
          <cell r="G523" t="str">
            <v>Fb</v>
          </cell>
          <cell r="H523">
            <v>0.9</v>
          </cell>
          <cell r="I523" t="str">
            <v>-</v>
          </cell>
          <cell r="J523" t="str">
            <v>Pemuatan ringan</v>
          </cell>
          <cell r="L523" t="str">
            <v>5.</v>
          </cell>
          <cell r="N523" t="str">
            <v>P. Tyre Roller</v>
          </cell>
          <cell r="O523" t="str">
            <v>(E18)</v>
          </cell>
          <cell r="P523" t="str">
            <v>Jam</v>
          </cell>
          <cell r="Q523">
            <v>8.5676037483266403E-3</v>
          </cell>
          <cell r="R523">
            <v>113384.24751021285</v>
          </cell>
          <cell r="U523">
            <v>971.43130396969514</v>
          </cell>
        </row>
        <row r="524">
          <cell r="C524" t="str">
            <v>Faktor efisiensi alat</v>
          </cell>
          <cell r="G524" t="str">
            <v>Fa</v>
          </cell>
          <cell r="H524">
            <v>0.83</v>
          </cell>
          <cell r="I524" t="str">
            <v>-</v>
          </cell>
          <cell r="L524" t="str">
            <v>6.</v>
          </cell>
          <cell r="N524" t="str">
            <v>Water Tanker</v>
          </cell>
          <cell r="O524" t="str">
            <v>(E23)</v>
          </cell>
          <cell r="P524" t="str">
            <v>Jam</v>
          </cell>
          <cell r="Q524">
            <v>7.0281124497991983E-3</v>
          </cell>
          <cell r="R524">
            <v>67020.510980434308</v>
          </cell>
          <cell r="U524">
            <v>471.02768761349421</v>
          </cell>
        </row>
        <row r="525">
          <cell r="C525" t="str">
            <v>Waktu siklus :</v>
          </cell>
          <cell r="G525" t="str">
            <v>Ts1</v>
          </cell>
          <cell r="L525" t="str">
            <v>7.</v>
          </cell>
          <cell r="N525" t="str">
            <v>Fulvi Mixer</v>
          </cell>
          <cell r="O525" t="str">
            <v>(E27)</v>
          </cell>
          <cell r="P525" t="str">
            <v>Jam</v>
          </cell>
          <cell r="Q525">
            <v>1.9277108433734941E-2</v>
          </cell>
          <cell r="R525">
            <v>559029.00777943374</v>
          </cell>
          <cell r="U525">
            <v>10776.462800567399</v>
          </cell>
        </row>
        <row r="526">
          <cell r="C526" t="str">
            <v>- Muat</v>
          </cell>
          <cell r="G526" t="str">
            <v>T1</v>
          </cell>
          <cell r="H526">
            <v>0.5</v>
          </cell>
          <cell r="I526" t="str">
            <v>menit</v>
          </cell>
          <cell r="L526" t="str">
            <v>8.</v>
          </cell>
          <cell r="N526" t="str">
            <v>Alat Bantu</v>
          </cell>
          <cell r="P526" t="str">
            <v>Ls</v>
          </cell>
          <cell r="Q526">
            <v>1</v>
          </cell>
          <cell r="R526">
            <v>90</v>
          </cell>
          <cell r="U526">
            <v>90</v>
          </cell>
        </row>
        <row r="527">
          <cell r="C527" t="str">
            <v>- Lain-lain</v>
          </cell>
          <cell r="G527" t="str">
            <v>T2</v>
          </cell>
          <cell r="H527">
            <v>0.5</v>
          </cell>
          <cell r="I527" t="str">
            <v>menit</v>
          </cell>
        </row>
        <row r="528">
          <cell r="G528" t="str">
            <v>Ts1</v>
          </cell>
          <cell r="H528">
            <v>1</v>
          </cell>
          <cell r="I528" t="str">
            <v>menit</v>
          </cell>
          <cell r="Q528" t="str">
            <v xml:space="preserve">JUMLAH HARGA PERALATAN   </v>
          </cell>
          <cell r="U528">
            <v>47751.31528860351</v>
          </cell>
        </row>
        <row r="530">
          <cell r="C530" t="str">
            <v>Kap. Prod. / Jam  =</v>
          </cell>
          <cell r="D530" t="str">
            <v>V x Fb x Fa x 60</v>
          </cell>
          <cell r="G530" t="str">
            <v>Q1</v>
          </cell>
          <cell r="H530">
            <v>56.025000000000006</v>
          </cell>
          <cell r="I530" t="str">
            <v>M3</v>
          </cell>
          <cell r="L530" t="str">
            <v>D.</v>
          </cell>
          <cell r="N530" t="str">
            <v>JUMLAH HARGA TENAGA, BAHAN DAN PERALATAN  ( A + B + C )</v>
          </cell>
          <cell r="U530">
            <v>72165.67084415906</v>
          </cell>
        </row>
        <row r="531">
          <cell r="D531" t="str">
            <v>Fk x Ts1</v>
          </cell>
          <cell r="L531" t="str">
            <v>E.</v>
          </cell>
          <cell r="N531" t="str">
            <v>OVERHEAD &amp; PROFIT</v>
          </cell>
          <cell r="P531">
            <v>10</v>
          </cell>
          <cell r="Q531" t="str">
            <v>%  x  D</v>
          </cell>
          <cell r="U531">
            <v>7216.5670844159067</v>
          </cell>
        </row>
        <row r="532">
          <cell r="L532" t="str">
            <v>F.</v>
          </cell>
          <cell r="N532" t="str">
            <v>HARGA SATUAN PEKERJAAN  ( D + E )</v>
          </cell>
          <cell r="U532">
            <v>79382.237928574963</v>
          </cell>
        </row>
        <row r="533">
          <cell r="C533" t="str">
            <v>Koefisien Alat / M3</v>
          </cell>
          <cell r="D533" t="str">
            <v xml:space="preserve"> = 1 / Q1</v>
          </cell>
          <cell r="G533" t="str">
            <v>(E15)</v>
          </cell>
          <cell r="H533">
            <v>1.7849174475680497E-2</v>
          </cell>
          <cell r="I533" t="str">
            <v>Jam</v>
          </cell>
          <cell r="L533" t="str">
            <v>Note: 1</v>
          </cell>
          <cell r="N533" t="str">
            <v>SATUAN dapat berdasarkan atas jam operasi untuk Tenaga Kerja dan Peralatan, volume dan/atau ukuran</v>
          </cell>
        </row>
        <row r="534">
          <cell r="N534" t="str">
            <v>berat untuk bahan-bahan.</v>
          </cell>
        </row>
        <row r="535">
          <cell r="L535">
            <v>2</v>
          </cell>
          <cell r="N535" t="str">
            <v>Kuantitas satuan adalah kuantitas setiap komponen untuk menyelesaikan satu satuan pekerjaan dari nomor</v>
          </cell>
        </row>
        <row r="536">
          <cell r="N536" t="str">
            <v>mata pembayaran.</v>
          </cell>
        </row>
        <row r="537">
          <cell r="L537">
            <v>3</v>
          </cell>
          <cell r="N537" t="str">
            <v>Biaya satuan untuk peralatan sudah termasuk bahan bakar, bahan habis dipakai dan operator.</v>
          </cell>
        </row>
        <row r="538">
          <cell r="L538">
            <v>4</v>
          </cell>
          <cell r="N538" t="str">
            <v>Biaya satuan sudah termasuk pengeluaran untuk seluruh pajak yang berkaitan (tetapi tidak termasuk PPN</v>
          </cell>
        </row>
        <row r="539">
          <cell r="J539" t="str">
            <v>Berlanjut ke halaman berikut</v>
          </cell>
          <cell r="N539" t="str">
            <v>yang dibayar dari kontrak) dan biaya-biaya lainnya.</v>
          </cell>
        </row>
        <row r="540">
          <cell r="A540" t="str">
            <v>ITEM PEMBAYARAN NO.</v>
          </cell>
          <cell r="D540" t="str">
            <v>:  4.2 (3)</v>
          </cell>
          <cell r="J540" t="str">
            <v>Analisa EI-423</v>
          </cell>
        </row>
        <row r="541">
          <cell r="A541" t="str">
            <v>JENIS PEKERJAAN</v>
          </cell>
          <cell r="D541" t="str">
            <v>:  Lapis Pondasi Semen Tanah</v>
          </cell>
        </row>
        <row r="542">
          <cell r="A542" t="str">
            <v>SATUAN PEMBAYARAN</v>
          </cell>
          <cell r="D542" t="str">
            <v>:  M3</v>
          </cell>
          <cell r="J542" t="str">
            <v xml:space="preserve">         URAIAN ANALISA HARGA SATUAN</v>
          </cell>
        </row>
        <row r="543">
          <cell r="J543" t="str">
            <v>Lanjutan</v>
          </cell>
        </row>
        <row r="545">
          <cell r="A545" t="str">
            <v>No.</v>
          </cell>
          <cell r="C545" t="str">
            <v>U R A I A N</v>
          </cell>
          <cell r="G545" t="str">
            <v>KODE</v>
          </cell>
          <cell r="H545" t="str">
            <v>KOEF.</v>
          </cell>
          <cell r="I545" t="str">
            <v>SATUAN</v>
          </cell>
          <cell r="J545" t="str">
            <v>KETERANGAN</v>
          </cell>
        </row>
        <row r="548">
          <cell r="A548" t="str">
            <v>2.b.</v>
          </cell>
          <cell r="C548" t="str">
            <v>DUMP TRUCK</v>
          </cell>
          <cell r="G548" t="str">
            <v>(E08)</v>
          </cell>
        </row>
        <row r="549">
          <cell r="C549" t="str">
            <v>Kapasitas bak</v>
          </cell>
          <cell r="G549" t="str">
            <v>V</v>
          </cell>
          <cell r="H549">
            <v>4</v>
          </cell>
          <cell r="I549" t="str">
            <v>M3</v>
          </cell>
        </row>
        <row r="550">
          <cell r="C550" t="str">
            <v>Faktor efisiensi alat</v>
          </cell>
          <cell r="G550" t="str">
            <v>Fa</v>
          </cell>
          <cell r="H550">
            <v>0.83</v>
          </cell>
          <cell r="I550" t="str">
            <v>-</v>
          </cell>
        </row>
        <row r="551">
          <cell r="C551" t="str">
            <v>Kecepatan rata-rata bermuatan</v>
          </cell>
          <cell r="G551" t="str">
            <v>v1</v>
          </cell>
          <cell r="H551">
            <v>45</v>
          </cell>
          <cell r="I551" t="str">
            <v>Km / Jam</v>
          </cell>
        </row>
        <row r="552">
          <cell r="C552" t="str">
            <v>Kecepatan rata-rata kosong</v>
          </cell>
          <cell r="G552" t="str">
            <v>v2</v>
          </cell>
          <cell r="H552">
            <v>60</v>
          </cell>
          <cell r="I552" t="str">
            <v>Km / Jam</v>
          </cell>
        </row>
        <row r="553">
          <cell r="C553" t="str">
            <v>Waktu Siklus  :  - Waktu memuat = V : Q1 x 60</v>
          </cell>
          <cell r="G553" t="str">
            <v>T1</v>
          </cell>
          <cell r="H553">
            <v>4.283801874163319</v>
          </cell>
          <cell r="I553" t="str">
            <v>menit</v>
          </cell>
        </row>
        <row r="554">
          <cell r="C554" t="str">
            <v>- Waktu tempuh isi          = (L : v1) x 60</v>
          </cell>
          <cell r="G554" t="str">
            <v>T2</v>
          </cell>
          <cell r="H554">
            <v>11.633333333333333</v>
          </cell>
          <cell r="I554" t="str">
            <v>menit</v>
          </cell>
        </row>
        <row r="555">
          <cell r="C555" t="str">
            <v>- Waktu tempuh kosong   = (L : v2) x 60</v>
          </cell>
          <cell r="G555" t="str">
            <v>T3</v>
          </cell>
          <cell r="H555">
            <v>8.7249999999999996</v>
          </cell>
          <cell r="I555" t="str">
            <v>menit</v>
          </cell>
        </row>
        <row r="556">
          <cell r="C556" t="str">
            <v>- Lain-lain</v>
          </cell>
          <cell r="G556" t="str">
            <v>T4</v>
          </cell>
          <cell r="H556">
            <v>3</v>
          </cell>
          <cell r="I556" t="str">
            <v>menit</v>
          </cell>
        </row>
        <row r="557">
          <cell r="G557" t="str">
            <v>Ts2</v>
          </cell>
          <cell r="H557">
            <v>27.642135207496651</v>
          </cell>
          <cell r="I557" t="str">
            <v>menit</v>
          </cell>
        </row>
        <row r="559">
          <cell r="C559" t="str">
            <v>Kapasitas Prod. / jam =</v>
          </cell>
          <cell r="E559" t="str">
            <v>V x Fa x 60</v>
          </cell>
          <cell r="G559" t="str">
            <v>Q2</v>
          </cell>
          <cell r="H559">
            <v>6.0053247968695338</v>
          </cell>
          <cell r="I559" t="str">
            <v>M3</v>
          </cell>
        </row>
        <row r="560">
          <cell r="E560" t="str">
            <v xml:space="preserve">   Fk x Ts2</v>
          </cell>
        </row>
        <row r="562">
          <cell r="C562" t="str">
            <v>Koefisien Alat / M3</v>
          </cell>
          <cell r="D562" t="str">
            <v xml:space="preserve"> =    1 / Q2</v>
          </cell>
          <cell r="G562" t="str">
            <v>(E08)</v>
          </cell>
          <cell r="H562">
            <v>0.16651888679214849</v>
          </cell>
          <cell r="I562" t="str">
            <v>Jam</v>
          </cell>
        </row>
        <row r="564">
          <cell r="A564" t="str">
            <v>2.c.</v>
          </cell>
          <cell r="C564" t="str">
            <v>MOTOR GRADER</v>
          </cell>
          <cell r="G564" t="str">
            <v>(E13)</v>
          </cell>
        </row>
        <row r="565">
          <cell r="C565" t="str">
            <v>Panjang hamparan</v>
          </cell>
          <cell r="G565" t="str">
            <v>Lh</v>
          </cell>
          <cell r="H565">
            <v>100</v>
          </cell>
          <cell r="I565" t="str">
            <v>M</v>
          </cell>
        </row>
        <row r="566">
          <cell r="C566" t="str">
            <v>Lebar efektif kerja blade</v>
          </cell>
          <cell r="G566" t="str">
            <v>b</v>
          </cell>
          <cell r="H566">
            <v>2.4</v>
          </cell>
          <cell r="I566" t="str">
            <v>M</v>
          </cell>
        </row>
        <row r="567">
          <cell r="C567" t="str">
            <v>Faktor efisiensi alat</v>
          </cell>
          <cell r="G567" t="str">
            <v>Fa</v>
          </cell>
          <cell r="H567">
            <v>0.83</v>
          </cell>
          <cell r="I567" t="str">
            <v>-</v>
          </cell>
        </row>
        <row r="568">
          <cell r="C568" t="str">
            <v>Kecepatan rata-rata alat</v>
          </cell>
          <cell r="G568" t="str">
            <v>v</v>
          </cell>
          <cell r="H568">
            <v>4</v>
          </cell>
          <cell r="I568" t="str">
            <v>Km / Jam</v>
          </cell>
        </row>
        <row r="569">
          <cell r="C569" t="str">
            <v>Jumlah lintasan</v>
          </cell>
          <cell r="G569" t="str">
            <v>n</v>
          </cell>
          <cell r="H569">
            <v>6</v>
          </cell>
          <cell r="I569" t="str">
            <v>lintasan</v>
          </cell>
          <cell r="J569" t="str">
            <v>3 x pp</v>
          </cell>
        </row>
        <row r="570">
          <cell r="C570" t="str">
            <v>Waktu siklus</v>
          </cell>
          <cell r="G570" t="str">
            <v>Ts3</v>
          </cell>
        </row>
        <row r="571">
          <cell r="C571" t="str">
            <v>- Perataan 1 lintasan  = Lh : (v x 1000) x 60</v>
          </cell>
          <cell r="G571" t="str">
            <v>T1</v>
          </cell>
          <cell r="H571">
            <v>1.5</v>
          </cell>
          <cell r="I571" t="str">
            <v>menit</v>
          </cell>
        </row>
        <row r="572">
          <cell r="C572" t="str">
            <v>- Lain-lain</v>
          </cell>
          <cell r="G572" t="str">
            <v>T2</v>
          </cell>
          <cell r="H572">
            <v>1</v>
          </cell>
          <cell r="I572" t="str">
            <v>menit</v>
          </cell>
        </row>
        <row r="573">
          <cell r="G573" t="str">
            <v>Ts3</v>
          </cell>
          <cell r="H573">
            <v>2.5</v>
          </cell>
          <cell r="I573" t="str">
            <v>menit</v>
          </cell>
        </row>
        <row r="575">
          <cell r="C575" t="str">
            <v>Kap. Prod. / Jam  =</v>
          </cell>
          <cell r="D575" t="str">
            <v>Lh x b x t x Fa x 60</v>
          </cell>
          <cell r="G575" t="str">
            <v>Q3</v>
          </cell>
          <cell r="H575">
            <v>119.52</v>
          </cell>
          <cell r="I575" t="str">
            <v>M3</v>
          </cell>
        </row>
        <row r="576">
          <cell r="D576" t="str">
            <v>n x Ts3</v>
          </cell>
        </row>
        <row r="578">
          <cell r="C578" t="str">
            <v>Koefisien Alat / M3</v>
          </cell>
          <cell r="D578" t="str">
            <v xml:space="preserve"> =  1 / Q3</v>
          </cell>
          <cell r="G578" t="str">
            <v>(E13)</v>
          </cell>
          <cell r="H578">
            <v>8.3668005354752342E-3</v>
          </cell>
          <cell r="I578" t="str">
            <v>jam</v>
          </cell>
        </row>
        <row r="580">
          <cell r="A580" t="str">
            <v>2.d.</v>
          </cell>
          <cell r="C580" t="str">
            <v>TANDEM ROLLER</v>
          </cell>
          <cell r="G580" t="str">
            <v>(E19)</v>
          </cell>
        </row>
        <row r="581">
          <cell r="C581" t="str">
            <v>Kecepatan rata-rata alat</v>
          </cell>
          <cell r="G581" t="str">
            <v>v</v>
          </cell>
          <cell r="H581">
            <v>3</v>
          </cell>
          <cell r="I581" t="str">
            <v>Km / Jam</v>
          </cell>
        </row>
        <row r="582">
          <cell r="C582" t="str">
            <v>Lebar efektif pemadatan</v>
          </cell>
          <cell r="G582" t="str">
            <v>b</v>
          </cell>
          <cell r="H582">
            <v>1.2</v>
          </cell>
          <cell r="I582" t="str">
            <v>M</v>
          </cell>
        </row>
        <row r="583">
          <cell r="C583" t="str">
            <v>Jumlah lintasan</v>
          </cell>
          <cell r="G583" t="str">
            <v>n</v>
          </cell>
          <cell r="H583">
            <v>8</v>
          </cell>
          <cell r="I583" t="str">
            <v>lintasan</v>
          </cell>
          <cell r="J583" t="str">
            <v>4 x pp</v>
          </cell>
        </row>
        <row r="584">
          <cell r="C584" t="str">
            <v>Faktor efisiensi alat</v>
          </cell>
          <cell r="G584" t="str">
            <v>Fa</v>
          </cell>
          <cell r="H584">
            <v>0.83</v>
          </cell>
          <cell r="I584" t="str">
            <v>-</v>
          </cell>
        </row>
        <row r="586">
          <cell r="C586" t="str">
            <v xml:space="preserve">Kap. Prod. / Jam = </v>
          </cell>
          <cell r="D586" t="str">
            <v>(v x 1000) x b x t x Fa</v>
          </cell>
          <cell r="G586" t="str">
            <v>Q4</v>
          </cell>
          <cell r="H586">
            <v>56.024999999999999</v>
          </cell>
          <cell r="I586" t="str">
            <v>M3</v>
          </cell>
        </row>
        <row r="587">
          <cell r="D587" t="str">
            <v>n</v>
          </cell>
        </row>
        <row r="589">
          <cell r="C589" t="str">
            <v>Koefisien Alat / M3</v>
          </cell>
          <cell r="D589" t="str">
            <v xml:space="preserve"> = 1/ Q4</v>
          </cell>
          <cell r="G589" t="str">
            <v>(E19)</v>
          </cell>
          <cell r="H589">
            <v>1.7849174475680501E-2</v>
          </cell>
          <cell r="I589" t="str">
            <v>Jam</v>
          </cell>
        </row>
        <row r="591">
          <cell r="A591" t="str">
            <v>2.e.</v>
          </cell>
          <cell r="C591" t="str">
            <v>PNEUMATIC TIRE ROLLER</v>
          </cell>
          <cell r="G591" t="str">
            <v>(E18)</v>
          </cell>
        </row>
        <row r="592">
          <cell r="C592" t="str">
            <v>Kecepatan rata-rata alat</v>
          </cell>
          <cell r="G592" t="str">
            <v>v</v>
          </cell>
          <cell r="H592">
            <v>5</v>
          </cell>
          <cell r="I592" t="str">
            <v>Km / Jam</v>
          </cell>
        </row>
        <row r="593">
          <cell r="C593" t="str">
            <v>Lebar efektif pemadatan</v>
          </cell>
          <cell r="G593" t="str">
            <v>b</v>
          </cell>
          <cell r="H593">
            <v>1.5</v>
          </cell>
          <cell r="I593" t="str">
            <v>M</v>
          </cell>
        </row>
        <row r="594">
          <cell r="C594" t="str">
            <v>Jumlah lintasan</v>
          </cell>
          <cell r="G594" t="str">
            <v>n</v>
          </cell>
          <cell r="H594">
            <v>8</v>
          </cell>
          <cell r="I594" t="str">
            <v>lintasan</v>
          </cell>
          <cell r="J594" t="str">
            <v>4 x pp</v>
          </cell>
        </row>
        <row r="595">
          <cell r="C595" t="str">
            <v>Faktor efisiensi alat</v>
          </cell>
          <cell r="G595" t="str">
            <v>Fa</v>
          </cell>
          <cell r="H595">
            <v>0.83</v>
          </cell>
          <cell r="I595" t="str">
            <v>-</v>
          </cell>
        </row>
        <row r="598">
          <cell r="J598" t="str">
            <v>Berlanjut ke halaman berikut</v>
          </cell>
        </row>
        <row r="599">
          <cell r="A599" t="str">
            <v>ITEM PEMBAYARAN NO.</v>
          </cell>
          <cell r="D599" t="str">
            <v>:  4.2 (3)</v>
          </cell>
          <cell r="J599" t="str">
            <v>Analisa EI-423</v>
          </cell>
        </row>
        <row r="600">
          <cell r="A600" t="str">
            <v>JENIS PEKERJAAN</v>
          </cell>
          <cell r="D600" t="str">
            <v>:  Lapis Pondasi Semen Tanah</v>
          </cell>
        </row>
        <row r="601">
          <cell r="A601" t="str">
            <v>SATUAN PEMBAYARAN</v>
          </cell>
          <cell r="D601" t="str">
            <v>:  M3</v>
          </cell>
          <cell r="J601" t="str">
            <v xml:space="preserve">         URAIAN ANALISA HARGA SATUAN</v>
          </cell>
        </row>
        <row r="602">
          <cell r="J602" t="str">
            <v>Lanjutan</v>
          </cell>
        </row>
        <row r="604">
          <cell r="A604" t="str">
            <v>No.</v>
          </cell>
          <cell r="C604" t="str">
            <v>U R A I A N</v>
          </cell>
          <cell r="G604" t="str">
            <v>KODE</v>
          </cell>
          <cell r="H604" t="str">
            <v>KOEF.</v>
          </cell>
          <cell r="I604" t="str">
            <v>SATUAN</v>
          </cell>
          <cell r="J604" t="str">
            <v>KETERANGAN</v>
          </cell>
        </row>
        <row r="607">
          <cell r="C607" t="str">
            <v xml:space="preserve">Kap. Prod. / Jam = </v>
          </cell>
          <cell r="D607" t="str">
            <v>(v x 1000) x b x t x Fa</v>
          </cell>
          <cell r="G607" t="str">
            <v>Q5</v>
          </cell>
          <cell r="H607">
            <v>116.71875</v>
          </cell>
          <cell r="I607" t="str">
            <v>M3</v>
          </cell>
        </row>
        <row r="608">
          <cell r="D608" t="str">
            <v>n</v>
          </cell>
        </row>
        <row r="610">
          <cell r="C610" t="str">
            <v>Koefisien Alat / M3</v>
          </cell>
          <cell r="D610" t="str">
            <v xml:space="preserve"> = 1 / Q5</v>
          </cell>
          <cell r="G610" t="str">
            <v>(E18)</v>
          </cell>
          <cell r="H610">
            <v>8.5676037483266403E-3</v>
          </cell>
          <cell r="I610" t="str">
            <v>Jam</v>
          </cell>
        </row>
        <row r="612">
          <cell r="A612" t="str">
            <v>2.e.</v>
          </cell>
          <cell r="C612" t="str">
            <v>WATER TANK TRUCK</v>
          </cell>
          <cell r="G612" t="str">
            <v>(E23)</v>
          </cell>
        </row>
        <row r="613">
          <cell r="C613" t="str">
            <v>Volume Tangki air</v>
          </cell>
          <cell r="G613" t="str">
            <v>V</v>
          </cell>
          <cell r="H613">
            <v>4</v>
          </cell>
          <cell r="I613" t="str">
            <v>M3</v>
          </cell>
        </row>
        <row r="614">
          <cell r="C614" t="str">
            <v>Kebutuhan air / M3 material padat</v>
          </cell>
          <cell r="G614" t="str">
            <v>Wc</v>
          </cell>
          <cell r="H614">
            <v>7.0000000000000007E-2</v>
          </cell>
          <cell r="I614" t="str">
            <v>M3</v>
          </cell>
        </row>
        <row r="615">
          <cell r="C615" t="str">
            <v>Pengisian tanhgki / jam</v>
          </cell>
          <cell r="G615" t="str">
            <v>n</v>
          </cell>
          <cell r="H615">
            <v>3</v>
          </cell>
          <cell r="I615" t="str">
            <v>kali</v>
          </cell>
        </row>
        <row r="616">
          <cell r="C616" t="str">
            <v>Faktor efisiensi alat</v>
          </cell>
          <cell r="G616" t="str">
            <v>Fa</v>
          </cell>
          <cell r="H616">
            <v>0.83</v>
          </cell>
          <cell r="I616" t="str">
            <v>-</v>
          </cell>
        </row>
        <row r="618">
          <cell r="C618" t="str">
            <v>Kap. Prod. / Jam  =</v>
          </cell>
          <cell r="D618" t="str">
            <v>V x n x Fa</v>
          </cell>
          <cell r="G618" t="str">
            <v>Q6</v>
          </cell>
          <cell r="H618">
            <v>142.28571428571425</v>
          </cell>
          <cell r="I618" t="str">
            <v>M3</v>
          </cell>
        </row>
        <row r="619">
          <cell r="D619" t="str">
            <v>Wc</v>
          </cell>
        </row>
        <row r="621">
          <cell r="C621" t="str">
            <v>Koefisien Alat / M3</v>
          </cell>
          <cell r="D621" t="str">
            <v xml:space="preserve">  = 1 / Q6</v>
          </cell>
          <cell r="G621" t="str">
            <v>(E23)</v>
          </cell>
          <cell r="H621">
            <v>7.0281124497991983E-3</v>
          </cell>
          <cell r="I621" t="str">
            <v>Jam</v>
          </cell>
        </row>
        <row r="623">
          <cell r="A623" t="str">
            <v>2.f.</v>
          </cell>
          <cell r="C623" t="str">
            <v>FULVI MIXER</v>
          </cell>
          <cell r="G623" t="str">
            <v>(E27)</v>
          </cell>
        </row>
        <row r="624">
          <cell r="C624" t="str">
            <v>Kecepatan rata-rata alat</v>
          </cell>
          <cell r="G624" t="str">
            <v>v</v>
          </cell>
          <cell r="H624">
            <v>2.5</v>
          </cell>
          <cell r="I624" t="str">
            <v>Km / Jam</v>
          </cell>
        </row>
        <row r="625">
          <cell r="C625" t="str">
            <v>Lebar efektif pemadatan</v>
          </cell>
          <cell r="G625" t="str">
            <v>b</v>
          </cell>
          <cell r="H625">
            <v>1</v>
          </cell>
          <cell r="I625" t="str">
            <v>M</v>
          </cell>
        </row>
        <row r="626">
          <cell r="C626" t="str">
            <v>Jumlah lintasan</v>
          </cell>
          <cell r="G626" t="str">
            <v>n</v>
          </cell>
          <cell r="H626">
            <v>6</v>
          </cell>
          <cell r="I626" t="str">
            <v>lintasan</v>
          </cell>
          <cell r="J626" t="str">
            <v>3 x pp</v>
          </cell>
        </row>
        <row r="627">
          <cell r="C627" t="str">
            <v>Faktor efisiensi alat</v>
          </cell>
          <cell r="G627" t="str">
            <v>Fa</v>
          </cell>
          <cell r="H627">
            <v>0.83</v>
          </cell>
          <cell r="I627" t="str">
            <v>-</v>
          </cell>
        </row>
        <row r="629">
          <cell r="C629" t="str">
            <v xml:space="preserve">Kap. Prod. / Jam = </v>
          </cell>
          <cell r="D629" t="str">
            <v>(v x 1000) x b x t x Fa</v>
          </cell>
          <cell r="G629" t="str">
            <v>Q7</v>
          </cell>
          <cell r="H629">
            <v>51.875</v>
          </cell>
          <cell r="I629" t="str">
            <v>M3</v>
          </cell>
        </row>
        <row r="630">
          <cell r="D630" t="str">
            <v>n</v>
          </cell>
        </row>
        <row r="632">
          <cell r="C632" t="str">
            <v>Koefisien Alat / M3</v>
          </cell>
          <cell r="D632" t="str">
            <v xml:space="preserve">  = 1 / Q7</v>
          </cell>
          <cell r="G632" t="str">
            <v>(E27)</v>
          </cell>
          <cell r="H632">
            <v>1.9277108433734941E-2</v>
          </cell>
          <cell r="I632" t="str">
            <v>Jam</v>
          </cell>
        </row>
        <row r="634">
          <cell r="A634" t="str">
            <v>2.g.</v>
          </cell>
          <cell r="C634" t="str">
            <v>ALAT BANTU</v>
          </cell>
        </row>
        <row r="635">
          <cell r="C635" t="str">
            <v>Diperlukan :</v>
          </cell>
          <cell r="J635" t="str">
            <v>Lump Sump</v>
          </cell>
        </row>
        <row r="636">
          <cell r="C636" t="str">
            <v>- Kereta dorong  = 2 buah</v>
          </cell>
        </row>
        <row r="637">
          <cell r="C637" t="str">
            <v>- Sekop             = 3 buah</v>
          </cell>
        </row>
        <row r="639">
          <cell r="A639" t="str">
            <v>3.</v>
          </cell>
          <cell r="C639" t="str">
            <v>TENAGA</v>
          </cell>
        </row>
        <row r="640">
          <cell r="C640" t="str">
            <v>Produksi menetukan : VIBRATOR ROLLER</v>
          </cell>
          <cell r="G640" t="str">
            <v>Q4</v>
          </cell>
          <cell r="H640">
            <v>56.024999999999999</v>
          </cell>
          <cell r="I640" t="str">
            <v>M3/Jam</v>
          </cell>
        </row>
        <row r="641">
          <cell r="C641" t="str">
            <v>Produksi Soil Cement / hari  = Tk x Q4</v>
          </cell>
          <cell r="G641" t="str">
            <v>Qt</v>
          </cell>
          <cell r="H641">
            <v>392.17500000000001</v>
          </cell>
          <cell r="I641" t="str">
            <v>M3</v>
          </cell>
        </row>
        <row r="642">
          <cell r="C642" t="str">
            <v>Kebutuhan tenaga  :</v>
          </cell>
        </row>
        <row r="643">
          <cell r="D643" t="str">
            <v>- Pekerja</v>
          </cell>
          <cell r="G643" t="str">
            <v>P</v>
          </cell>
          <cell r="H643">
            <v>7</v>
          </cell>
          <cell r="I643" t="str">
            <v>orang</v>
          </cell>
        </row>
        <row r="644">
          <cell r="D644" t="str">
            <v>- Mandor</v>
          </cell>
          <cell r="G644" t="str">
            <v>M</v>
          </cell>
          <cell r="H644">
            <v>1</v>
          </cell>
          <cell r="I644" t="str">
            <v>orang</v>
          </cell>
        </row>
        <row r="646">
          <cell r="C646" t="str">
            <v>Koefisien tenaga / M3  :</v>
          </cell>
        </row>
        <row r="647">
          <cell r="D647" t="str">
            <v>- Pekerja</v>
          </cell>
          <cell r="E647" t="str">
            <v xml:space="preserve">  = (Tk x P) : Qt</v>
          </cell>
          <cell r="G647" t="str">
            <v>(L01)</v>
          </cell>
          <cell r="H647">
            <v>0.12494422132976349</v>
          </cell>
          <cell r="I647" t="str">
            <v>Jam</v>
          </cell>
        </row>
        <row r="648">
          <cell r="D648" t="str">
            <v>- Mandor</v>
          </cell>
          <cell r="E648" t="str">
            <v xml:space="preserve">  = (Tk x M) : Qt</v>
          </cell>
          <cell r="G648" t="str">
            <v>(L03)</v>
          </cell>
          <cell r="H648">
            <v>1.7849174475680501E-2</v>
          </cell>
          <cell r="I648" t="str">
            <v>Jam</v>
          </cell>
        </row>
        <row r="657">
          <cell r="J657" t="str">
            <v>Berlanjut ke halaman berikut</v>
          </cell>
        </row>
        <row r="658">
          <cell r="A658" t="str">
            <v>ITEM PEMBAYARAN NO.</v>
          </cell>
          <cell r="D658" t="str">
            <v>:  4.2 (3)</v>
          </cell>
          <cell r="J658" t="str">
            <v>Analisa EI-423</v>
          </cell>
        </row>
        <row r="659">
          <cell r="A659" t="str">
            <v>JENIS PEKERJAAN</v>
          </cell>
          <cell r="D659" t="str">
            <v>:  Lapis Pondasi Semen Tanah</v>
          </cell>
        </row>
        <row r="660">
          <cell r="A660" t="str">
            <v>SATUAN PEMBAYARAN</v>
          </cell>
          <cell r="D660" t="str">
            <v>:  M3</v>
          </cell>
          <cell r="J660" t="str">
            <v xml:space="preserve">         URAIAN ANALISA HARGA SATUAN</v>
          </cell>
        </row>
        <row r="661">
          <cell r="J661" t="str">
            <v>Lanjutan</v>
          </cell>
        </row>
        <row r="663">
          <cell r="A663" t="str">
            <v>No.</v>
          </cell>
          <cell r="C663" t="str">
            <v>U R A I A N</v>
          </cell>
          <cell r="G663" t="str">
            <v>KODE</v>
          </cell>
          <cell r="H663" t="str">
            <v>KOEF.</v>
          </cell>
          <cell r="I663" t="str">
            <v>SATUAN</v>
          </cell>
          <cell r="J663" t="str">
            <v>KETERANGAN</v>
          </cell>
        </row>
        <row r="666">
          <cell r="A666" t="str">
            <v>4.</v>
          </cell>
          <cell r="C666" t="str">
            <v>HARGA DASAR SATUAN UPAH, BAHAN DAN ALAT</v>
          </cell>
        </row>
        <row r="667">
          <cell r="C667" t="str">
            <v>Lihat lampiran.</v>
          </cell>
        </row>
        <row r="670">
          <cell r="A670" t="str">
            <v>5.</v>
          </cell>
          <cell r="C670" t="str">
            <v>ANALISA HARGA SATUAN PEKERJAAN</v>
          </cell>
        </row>
        <row r="671">
          <cell r="C671" t="str">
            <v>Lihat perhitungan dalam FORMULIR STANDAR UNTUK</v>
          </cell>
        </row>
        <row r="672">
          <cell r="C672" t="str">
            <v>PEREKEMAN ANALISA MASING-MASING HARGA</v>
          </cell>
        </row>
        <row r="673">
          <cell r="C673" t="str">
            <v>SATUAN.</v>
          </cell>
        </row>
        <row r="674">
          <cell r="C674" t="str">
            <v>Didapat Harga Satuan Pekerjaan :</v>
          </cell>
        </row>
        <row r="676">
          <cell r="C676" t="str">
            <v xml:space="preserve">Rp.  </v>
          </cell>
          <cell r="D676">
            <v>79382.237928574963</v>
          </cell>
          <cell r="E676" t="str">
            <v xml:space="preserve"> / M3</v>
          </cell>
        </row>
        <row r="679">
          <cell r="A679" t="str">
            <v>6.</v>
          </cell>
          <cell r="C679" t="str">
            <v>WAKTU PELAKSANAAN YANG DIPERLUKAN</v>
          </cell>
        </row>
        <row r="680">
          <cell r="C680" t="str">
            <v>Waktu pelaksanaan</v>
          </cell>
          <cell r="D680" t="str">
            <v>:  . . . . . . .  bulan</v>
          </cell>
        </row>
        <row r="682">
          <cell r="A682" t="str">
            <v>7.</v>
          </cell>
          <cell r="C682" t="str">
            <v>VOLUME PEKERJAAN YANG DIPERLUKAN</v>
          </cell>
        </row>
        <row r="683">
          <cell r="C683" t="str">
            <v>Volume pekerjaan  :</v>
          </cell>
          <cell r="D683">
            <v>0</v>
          </cell>
          <cell r="E683" t="str">
            <v>M3</v>
          </cell>
        </row>
        <row r="897">
          <cell r="A897" t="str">
            <v>ITEM PEMBAYARAN NO.</v>
          </cell>
          <cell r="D897" t="str">
            <v>:  4.2 (6)</v>
          </cell>
          <cell r="J897" t="str">
            <v>Analisa EI-426</v>
          </cell>
          <cell r="T897" t="str">
            <v>Analisa EI-426</v>
          </cell>
        </row>
        <row r="898">
          <cell r="A898" t="str">
            <v>JENIS PEKERJAAN</v>
          </cell>
          <cell r="D898" t="str">
            <v>:  Aspal Utk. Pekerjaan Pelaburan</v>
          </cell>
        </row>
        <row r="899">
          <cell r="A899" t="str">
            <v>SATUAN PEMBAYARAN</v>
          </cell>
          <cell r="D899" t="str">
            <v>:  LITER</v>
          </cell>
          <cell r="J899" t="str">
            <v xml:space="preserve">         URAIAN ANALISA HARGA SATUAN</v>
          </cell>
          <cell r="L899" t="str">
            <v>FORMULIR STANDAR UNTUK</v>
          </cell>
        </row>
        <row r="900">
          <cell r="L900" t="str">
            <v>PEREKAMAN ANALISA MASING-MASING HARGA SATUAN</v>
          </cell>
        </row>
        <row r="901">
          <cell r="L901" t="str">
            <v/>
          </cell>
        </row>
        <row r="902">
          <cell r="A902" t="str">
            <v>No.</v>
          </cell>
          <cell r="C902" t="str">
            <v>U R A I A N</v>
          </cell>
          <cell r="G902" t="str">
            <v>KODE</v>
          </cell>
          <cell r="H902" t="str">
            <v>KOEF.</v>
          </cell>
          <cell r="I902" t="str">
            <v>SATUAN</v>
          </cell>
          <cell r="J902" t="str">
            <v>KETERANGAN</v>
          </cell>
        </row>
        <row r="904">
          <cell r="L904" t="str">
            <v>PROYEK</v>
          </cell>
          <cell r="O904" t="str">
            <v>:</v>
          </cell>
        </row>
        <row r="905">
          <cell r="A905" t="str">
            <v>I.</v>
          </cell>
          <cell r="C905" t="str">
            <v>ASUMSI</v>
          </cell>
          <cell r="L905" t="str">
            <v>No. PAKET KONTRAK</v>
          </cell>
          <cell r="O905" t="str">
            <v>:</v>
          </cell>
        </row>
        <row r="906">
          <cell r="A906">
            <v>1</v>
          </cell>
          <cell r="C906" t="str">
            <v>Menggunakan alat berat (cara mekanik)</v>
          </cell>
          <cell r="L906" t="str">
            <v>NAMA PAKET</v>
          </cell>
          <cell r="O906" t="str">
            <v>:</v>
          </cell>
        </row>
        <row r="907">
          <cell r="A907">
            <v>2</v>
          </cell>
          <cell r="C907" t="str">
            <v>Lokasi pekerjaan : sepanjang jalan</v>
          </cell>
          <cell r="L907" t="str">
            <v>PROP / KAB / KODYA</v>
          </cell>
          <cell r="O907" t="str">
            <v>:</v>
          </cell>
        </row>
        <row r="908">
          <cell r="A908">
            <v>3</v>
          </cell>
          <cell r="C908" t="str">
            <v>Jarak rata-rata Base Camp ke lokasi pekerjaan</v>
          </cell>
          <cell r="G908" t="str">
            <v>L</v>
          </cell>
          <cell r="H908">
            <v>8.7249999999999996</v>
          </cell>
          <cell r="I908" t="str">
            <v>KM</v>
          </cell>
          <cell r="L908" t="str">
            <v>ITEM PEMBAYARAN NO.</v>
          </cell>
          <cell r="O908" t="str">
            <v>:  4.2 (6)</v>
          </cell>
          <cell r="R908" t="str">
            <v>PERKIRAAN VOL. PEK.</v>
          </cell>
          <cell r="T908" t="str">
            <v>:</v>
          </cell>
          <cell r="U908">
            <v>0</v>
          </cell>
        </row>
        <row r="909">
          <cell r="A909">
            <v>4</v>
          </cell>
          <cell r="C909" t="str">
            <v>Jam kerja efektif per-hari</v>
          </cell>
          <cell r="G909" t="str">
            <v>Tk</v>
          </cell>
          <cell r="H909">
            <v>7</v>
          </cell>
          <cell r="I909" t="str">
            <v>Jam</v>
          </cell>
          <cell r="L909" t="str">
            <v>JENIS PEKERJAAN</v>
          </cell>
          <cell r="O909" t="str">
            <v>:  Aspal Utk. Pekerjaan Pelaburan</v>
          </cell>
          <cell r="R909" t="str">
            <v>TOTAL HARGA (Rp.)</v>
          </cell>
          <cell r="T909" t="str">
            <v>:</v>
          </cell>
          <cell r="U909">
            <v>0</v>
          </cell>
        </row>
        <row r="910">
          <cell r="A910">
            <v>5</v>
          </cell>
          <cell r="C910" t="str">
            <v>Faktor kehilangan bahan</v>
          </cell>
          <cell r="G910" t="str">
            <v>Fh</v>
          </cell>
          <cell r="H910">
            <v>1.1000000000000001</v>
          </cell>
          <cell r="I910" t="str">
            <v>-</v>
          </cell>
          <cell r="L910" t="str">
            <v>SATUAN PEMBAYARAN</v>
          </cell>
          <cell r="O910" t="str">
            <v>:  LITER</v>
          </cell>
          <cell r="R910" t="str">
            <v>% THD. BIAYA PROYEK</v>
          </cell>
          <cell r="T910" t="str">
            <v>:</v>
          </cell>
          <cell r="U910" t="e">
            <v>#DIV/0!</v>
          </cell>
        </row>
        <row r="911">
          <cell r="A911">
            <v>6</v>
          </cell>
          <cell r="C911" t="str">
            <v>Komposisi campuran  :</v>
          </cell>
        </row>
        <row r="912">
          <cell r="A912" t="str">
            <v/>
          </cell>
          <cell r="C912" t="str">
            <v>- Aspal AC - 10 atau AC - 20</v>
          </cell>
          <cell r="G912" t="str">
            <v>As</v>
          </cell>
          <cell r="H912">
            <v>95.238095238095227</v>
          </cell>
          <cell r="I912" t="str">
            <v>%</v>
          </cell>
          <cell r="J912" t="str">
            <v>100 bagian</v>
          </cell>
        </row>
        <row r="913">
          <cell r="A913" t="str">
            <v/>
          </cell>
          <cell r="C913" t="str">
            <v>- Minyak Tanah / Pencair</v>
          </cell>
          <cell r="G913" t="str">
            <v>K</v>
          </cell>
          <cell r="H913">
            <v>4.7619047619047734</v>
          </cell>
          <cell r="I913" t="str">
            <v>%</v>
          </cell>
          <cell r="J913" t="str">
            <v>5 bagian</v>
          </cell>
          <cell r="Q913" t="str">
            <v>PERKIRAAN</v>
          </cell>
          <cell r="R913" t="str">
            <v>HARGA</v>
          </cell>
          <cell r="S913" t="str">
            <v>JUMLAH</v>
          </cell>
        </row>
        <row r="914">
          <cell r="A914">
            <v>7</v>
          </cell>
          <cell r="C914" t="str">
            <v>Berat jenis bahan  :</v>
          </cell>
          <cell r="L914" t="str">
            <v>NO.</v>
          </cell>
          <cell r="N914" t="str">
            <v>KOMPONEN</v>
          </cell>
          <cell r="P914" t="str">
            <v>SATUAN</v>
          </cell>
          <cell r="Q914" t="str">
            <v>KUANTITAS</v>
          </cell>
          <cell r="R914" t="str">
            <v>SATUAN</v>
          </cell>
          <cell r="S914" t="str">
            <v>HARGA</v>
          </cell>
        </row>
        <row r="915">
          <cell r="C915" t="str">
            <v>- Aspal AC - 10 atau AC - 20</v>
          </cell>
          <cell r="G915" t="str">
            <v>D1</v>
          </cell>
          <cell r="H915">
            <v>1.05</v>
          </cell>
          <cell r="I915" t="str">
            <v>Kg / Ltr</v>
          </cell>
          <cell r="R915" t="str">
            <v>(Rp.)</v>
          </cell>
          <cell r="S915" t="str">
            <v>(Rp.)</v>
          </cell>
        </row>
        <row r="916">
          <cell r="C916" t="str">
            <v>- Minyak Tanah / Pencair</v>
          </cell>
          <cell r="G916" t="str">
            <v>D2</v>
          </cell>
          <cell r="H916">
            <v>0.8</v>
          </cell>
          <cell r="I916" t="str">
            <v>Kg / Ltr</v>
          </cell>
        </row>
        <row r="917">
          <cell r="A917">
            <v>8</v>
          </cell>
          <cell r="C917" t="str">
            <v>Bahan dasar (aspal &amp; minyak pencair) semuanya</v>
          </cell>
        </row>
        <row r="918">
          <cell r="C918" t="str">
            <v>diterima dilokasi pekerjaan</v>
          </cell>
          <cell r="L918" t="str">
            <v>A.</v>
          </cell>
          <cell r="N918" t="str">
            <v>TENAGA</v>
          </cell>
        </row>
        <row r="919">
          <cell r="A919" t="str">
            <v/>
          </cell>
          <cell r="C919" t="str">
            <v/>
          </cell>
        </row>
        <row r="920">
          <cell r="A920" t="str">
            <v>II.</v>
          </cell>
          <cell r="C920" t="str">
            <v>URUTAN KERJA</v>
          </cell>
          <cell r="L920" t="str">
            <v>1.</v>
          </cell>
          <cell r="N920" t="str">
            <v>Pekerja</v>
          </cell>
          <cell r="O920" t="str">
            <v>(L01)</v>
          </cell>
          <cell r="P920" t="str">
            <v>Jam</v>
          </cell>
          <cell r="Q920">
            <v>2.8348688873139617E-2</v>
          </cell>
          <cell r="R920">
            <v>2857.14</v>
          </cell>
          <cell r="U920">
            <v>80.996172927002121</v>
          </cell>
        </row>
        <row r="921">
          <cell r="A921">
            <v>1</v>
          </cell>
          <cell r="C921" t="str">
            <v>Aspal dan minyak tanah dicampur dan dipanaskan</v>
          </cell>
          <cell r="L921" t="str">
            <v>2.</v>
          </cell>
          <cell r="N921" t="str">
            <v>Mandor</v>
          </cell>
          <cell r="O921" t="str">
            <v>(L03)</v>
          </cell>
          <cell r="P921" t="str">
            <v>Jam</v>
          </cell>
          <cell r="Q921">
            <v>2.8348688873139618E-3</v>
          </cell>
          <cell r="R921">
            <v>3214.29</v>
          </cell>
          <cell r="U921">
            <v>9.1120907158043938</v>
          </cell>
        </row>
        <row r="922">
          <cell r="C922" t="str">
            <v>sehingga menjadi campuran aspal cair</v>
          </cell>
        </row>
        <row r="923">
          <cell r="A923">
            <v>2</v>
          </cell>
          <cell r="C923" t="str">
            <v>Permukaan yang akan dilapis dibersihkan dari debu</v>
          </cell>
        </row>
        <row r="924">
          <cell r="C924" t="str">
            <v>dan kotoran dengan Air Compresor</v>
          </cell>
          <cell r="Q924" t="str">
            <v xml:space="preserve">JUMLAH HARGA TENAGA   </v>
          </cell>
          <cell r="U924">
            <v>90.10826364280652</v>
          </cell>
        </row>
        <row r="925">
          <cell r="A925">
            <v>3</v>
          </cell>
          <cell r="C925" t="str">
            <v>Campuran aspal cair disemprotkan dengan Asphalt</v>
          </cell>
        </row>
        <row r="926">
          <cell r="C926" t="str">
            <v>Sprayer ke atas permukaan yang akan dilapis</v>
          </cell>
          <cell r="L926" t="str">
            <v>B.</v>
          </cell>
          <cell r="N926" t="str">
            <v>BAHAN</v>
          </cell>
        </row>
        <row r="927">
          <cell r="A927">
            <v>4</v>
          </cell>
          <cell r="C927" t="str">
            <v>Angkutan Aspal dan Minyak Tanah menggunakan</v>
          </cell>
          <cell r="Q927" t="str">
            <v/>
          </cell>
        </row>
        <row r="928">
          <cell r="C928" t="str">
            <v>Dump Truck</v>
          </cell>
          <cell r="L928" t="str">
            <v>1.</v>
          </cell>
          <cell r="N928" t="str">
            <v>Aspal</v>
          </cell>
          <cell r="O928" t="str">
            <v>(M10)</v>
          </cell>
          <cell r="P928" t="str">
            <v>Kg</v>
          </cell>
          <cell r="Q928">
            <v>1.1000000000000001</v>
          </cell>
          <cell r="R928">
            <v>2086.6280000000002</v>
          </cell>
          <cell r="U928">
            <v>2295.2908000000002</v>
          </cell>
        </row>
        <row r="929">
          <cell r="L929" t="str">
            <v>2.</v>
          </cell>
          <cell r="N929" t="str">
            <v>Minyak Tanah</v>
          </cell>
          <cell r="O929" t="str">
            <v>(M11)</v>
          </cell>
          <cell r="P929" t="str">
            <v>Liter</v>
          </cell>
          <cell r="Q929">
            <v>5.2380952380952514E-2</v>
          </cell>
          <cell r="R929">
            <v>1650</v>
          </cell>
          <cell r="U929">
            <v>86.428571428571644</v>
          </cell>
        </row>
        <row r="930">
          <cell r="A930" t="str">
            <v>III.</v>
          </cell>
          <cell r="C930" t="str">
            <v>PEMAKAIAN BAHAN, ALAT DAN TENAGA</v>
          </cell>
        </row>
        <row r="932">
          <cell r="A932" t="str">
            <v xml:space="preserve">   1.</v>
          </cell>
          <cell r="C932" t="str">
            <v>BAHAN</v>
          </cell>
        </row>
        <row r="933">
          <cell r="C933" t="str">
            <v>Untuk mendapatkan 1 liter Lapis resap Pengikat</v>
          </cell>
        </row>
        <row r="934">
          <cell r="C934" t="str">
            <v>diperlukan :</v>
          </cell>
          <cell r="D934" t="str">
            <v>(1 liter x Fh)</v>
          </cell>
          <cell r="G934" t="str">
            <v>Pc</v>
          </cell>
          <cell r="H934">
            <v>1.1000000000000001</v>
          </cell>
          <cell r="I934" t="str">
            <v>liter</v>
          </cell>
          <cell r="J934" t="str">
            <v>Campuran</v>
          </cell>
          <cell r="Q934" t="str">
            <v xml:space="preserve">JUMLAH HARGA BAHAN   </v>
          </cell>
          <cell r="U934">
            <v>2381.7193714285718</v>
          </cell>
        </row>
        <row r="936">
          <cell r="C936" t="str">
            <v>Aspal</v>
          </cell>
          <cell r="D936" t="str">
            <v>= As x Pc x D1 : 100</v>
          </cell>
          <cell r="G936" t="str">
            <v>(M10)</v>
          </cell>
          <cell r="H936">
            <v>1.1000000000000001</v>
          </cell>
          <cell r="I936" t="str">
            <v>Kg</v>
          </cell>
          <cell r="L936" t="str">
            <v>C.</v>
          </cell>
          <cell r="N936" t="str">
            <v>PERALATAN</v>
          </cell>
        </row>
        <row r="937">
          <cell r="C937" t="str">
            <v>Minyak Tanah</v>
          </cell>
          <cell r="D937" t="str">
            <v>= K x Pc : 100</v>
          </cell>
          <cell r="G937" t="str">
            <v>(M11)</v>
          </cell>
          <cell r="H937">
            <v>5.2380952380952514E-2</v>
          </cell>
          <cell r="I937" t="str">
            <v>liter</v>
          </cell>
        </row>
        <row r="938">
          <cell r="L938" t="str">
            <v>1.</v>
          </cell>
          <cell r="N938" t="str">
            <v>Asphalt Sprayer  (E03)</v>
          </cell>
          <cell r="P938" t="str">
            <v>Jam</v>
          </cell>
          <cell r="Q938">
            <v>2.8348688873139618E-3</v>
          </cell>
          <cell r="R938">
            <v>30575.535383788432</v>
          </cell>
          <cell r="U938">
            <v>86.677633972468982</v>
          </cell>
        </row>
        <row r="939">
          <cell r="A939" t="str">
            <v>2.</v>
          </cell>
          <cell r="C939" t="str">
            <v>ALAT</v>
          </cell>
          <cell r="L939" t="str">
            <v>2.</v>
          </cell>
          <cell r="N939" t="str">
            <v>Air Compresor    (E05)</v>
          </cell>
          <cell r="P939" t="str">
            <v>Jam</v>
          </cell>
          <cell r="Q939">
            <v>1.7857142857142857E-3</v>
          </cell>
          <cell r="R939">
            <v>53840.365312835944</v>
          </cell>
          <cell r="U939">
            <v>96.143509487207041</v>
          </cell>
        </row>
        <row r="940">
          <cell r="A940" t="str">
            <v>2.a.</v>
          </cell>
          <cell r="C940" t="str">
            <v>APHALT SPRAYER</v>
          </cell>
          <cell r="G940" t="str">
            <v>(E03)</v>
          </cell>
          <cell r="L940" t="str">
            <v>3.</v>
          </cell>
          <cell r="N940" t="str">
            <v>Dump Truck</v>
          </cell>
          <cell r="O940" t="str">
            <v>(E08)</v>
          </cell>
          <cell r="P940" t="str">
            <v>Jam</v>
          </cell>
          <cell r="Q940">
            <v>2.8348688873139618E-3</v>
          </cell>
          <cell r="R940">
            <v>153645.58193291764</v>
          </cell>
          <cell r="U940">
            <v>435.56507989487642</v>
          </cell>
        </row>
        <row r="941">
          <cell r="C941" t="str">
            <v>Kapasitas alat</v>
          </cell>
          <cell r="G941" t="str">
            <v>V</v>
          </cell>
          <cell r="H941">
            <v>850</v>
          </cell>
          <cell r="I941" t="str">
            <v>liter</v>
          </cell>
        </row>
        <row r="942">
          <cell r="C942" t="str">
            <v>Faktor Efisiensi Alat</v>
          </cell>
          <cell r="G942" t="str">
            <v>Fa</v>
          </cell>
          <cell r="H942">
            <v>0.83</v>
          </cell>
          <cell r="I942" t="str">
            <v>-</v>
          </cell>
        </row>
        <row r="943">
          <cell r="C943" t="str">
            <v>Waktu Siklus (termasuk proses pemanasan)</v>
          </cell>
          <cell r="G943" t="str">
            <v>Ts</v>
          </cell>
          <cell r="H943">
            <v>2</v>
          </cell>
          <cell r="I943" t="str">
            <v>Jam</v>
          </cell>
        </row>
        <row r="945">
          <cell r="C945" t="str">
            <v>Kap.Prod. / jam =</v>
          </cell>
          <cell r="D945" t="str">
            <v>V x Fa</v>
          </cell>
          <cell r="G945" t="str">
            <v>Q1</v>
          </cell>
          <cell r="H945">
            <v>352.75</v>
          </cell>
          <cell r="I945" t="str">
            <v>liter</v>
          </cell>
        </row>
        <row r="946">
          <cell r="D946" t="str">
            <v>Ts</v>
          </cell>
          <cell r="Q946" t="str">
            <v xml:space="preserve">JUMLAH HARGA PERALATAN   </v>
          </cell>
          <cell r="U946">
            <v>618.38622335455238</v>
          </cell>
        </row>
        <row r="947">
          <cell r="C947" t="str">
            <v>Koefisien Alat / Ltr</v>
          </cell>
          <cell r="D947" t="str">
            <v xml:space="preserve"> = 1 : Q1</v>
          </cell>
          <cell r="G947" t="str">
            <v>(E03)</v>
          </cell>
          <cell r="H947">
            <v>2.8348688873139618E-3</v>
          </cell>
          <cell r="I947" t="str">
            <v>Jam</v>
          </cell>
        </row>
        <row r="948">
          <cell r="L948" t="str">
            <v>D.</v>
          </cell>
          <cell r="N948" t="str">
            <v>JUMLAH HARGA TENAGA, BAHAN DAN PERALATAN  ( A + B + C )</v>
          </cell>
          <cell r="U948">
            <v>3090.2138584259305</v>
          </cell>
        </row>
        <row r="949">
          <cell r="A949" t="str">
            <v>2.b.</v>
          </cell>
          <cell r="C949" t="str">
            <v>AIR COMPRESOR</v>
          </cell>
          <cell r="G949" t="str">
            <v>(E05)</v>
          </cell>
          <cell r="L949" t="str">
            <v>E.</v>
          </cell>
          <cell r="N949" t="str">
            <v>OVERHEAD &amp; PROFIT</v>
          </cell>
          <cell r="P949">
            <v>10</v>
          </cell>
          <cell r="Q949" t="str">
            <v>%  x  D</v>
          </cell>
          <cell r="U949">
            <v>309.02138584259308</v>
          </cell>
        </row>
        <row r="950">
          <cell r="C950" t="str">
            <v>Kapasitas Alat ------&gt;&gt;  diambil</v>
          </cell>
          <cell r="G950" t="str">
            <v>V</v>
          </cell>
          <cell r="H950">
            <v>700</v>
          </cell>
          <cell r="I950" t="str">
            <v>M2 / Jam</v>
          </cell>
          <cell r="L950" t="str">
            <v>F.</v>
          </cell>
          <cell r="N950" t="str">
            <v>HARGA SATUAN PEKERJAAN  ( D + E )</v>
          </cell>
          <cell r="U950">
            <v>3399.2352442685237</v>
          </cell>
        </row>
        <row r="951">
          <cell r="C951" t="str">
            <v>Aplikasi rata-rata</v>
          </cell>
          <cell r="G951" t="str">
            <v>Ap</v>
          </cell>
          <cell r="H951">
            <v>0.8</v>
          </cell>
          <cell r="I951" t="str">
            <v>liter / M2</v>
          </cell>
          <cell r="L951" t="str">
            <v>Note: 1</v>
          </cell>
          <cell r="N951" t="str">
            <v>SATUAN dapat berdasarkan atas jam operasi untuk Tenaga Kerja dan Peralatan, volume dan/atau ukuran</v>
          </cell>
        </row>
        <row r="952">
          <cell r="N952" t="str">
            <v>berat untuk bahan-bahan.</v>
          </cell>
        </row>
        <row r="953">
          <cell r="C953" t="str">
            <v xml:space="preserve">Kap. Prod. / jam = </v>
          </cell>
          <cell r="D953" t="str">
            <v>(V x Ap)</v>
          </cell>
          <cell r="G953" t="str">
            <v>Q2</v>
          </cell>
          <cell r="H953">
            <v>560</v>
          </cell>
          <cell r="I953" t="str">
            <v>liter</v>
          </cell>
          <cell r="L953">
            <v>2</v>
          </cell>
          <cell r="N953" t="str">
            <v>Kuantitas satuan adalah kuantitas setiap komponen untuk menyelesaikan satu satuan pekerjaan dari nomor</v>
          </cell>
        </row>
        <row r="954">
          <cell r="N954" t="str">
            <v>mata pembayaran.</v>
          </cell>
        </row>
        <row r="955">
          <cell r="C955" t="str">
            <v>Koefisien Alat / Ltr</v>
          </cell>
          <cell r="D955" t="str">
            <v xml:space="preserve"> = 1 : Q2</v>
          </cell>
          <cell r="G955" t="str">
            <v>(E05)</v>
          </cell>
          <cell r="H955">
            <v>1.7857142857142857E-3</v>
          </cell>
          <cell r="I955" t="str">
            <v>Jam</v>
          </cell>
          <cell r="L955">
            <v>3</v>
          </cell>
          <cell r="N955" t="str">
            <v>Biaya satuan untuk peralatan sudah termasuk bahan bakar, bahan habis dipakai dan operator.</v>
          </cell>
        </row>
        <row r="956">
          <cell r="L956">
            <v>4</v>
          </cell>
          <cell r="N956" t="str">
            <v>Biaya satuan sudah termasuk pengeluaran untuk seluruh pajak yang berkaitan (tetapi tidak termasuk PPN</v>
          </cell>
        </row>
        <row r="957">
          <cell r="J957" t="str">
            <v>Berlanjut ke halaman berikut</v>
          </cell>
          <cell r="N957" t="str">
            <v>yang dibayar dari kontrak) dan biaya-biaya lainnya.</v>
          </cell>
        </row>
        <row r="958">
          <cell r="A958" t="str">
            <v>ITEM PEMBAYARAN NO.</v>
          </cell>
          <cell r="D958" t="str">
            <v>:  4.2 (6)</v>
          </cell>
          <cell r="J958" t="str">
            <v>Analisa EI-426</v>
          </cell>
        </row>
        <row r="959">
          <cell r="A959" t="str">
            <v xml:space="preserve">JENIS PEKERJAAN                                  </v>
          </cell>
          <cell r="D959" t="str">
            <v>:  Aspal Utk. Pekerjaan Pelaburan</v>
          </cell>
        </row>
        <row r="960">
          <cell r="A960" t="str">
            <v>SATUAN PEMBAYARAN</v>
          </cell>
          <cell r="D960" t="str">
            <v>:  LITER</v>
          </cell>
          <cell r="J960" t="str">
            <v xml:space="preserve">         URAIAN ANALISA HARGA SATUAN</v>
          </cell>
        </row>
        <row r="961">
          <cell r="J961" t="str">
            <v>Lanjutan</v>
          </cell>
        </row>
        <row r="963">
          <cell r="A963" t="str">
            <v>No.</v>
          </cell>
          <cell r="C963" t="str">
            <v>U R A I A N</v>
          </cell>
          <cell r="G963" t="str">
            <v>KODE</v>
          </cell>
          <cell r="H963" t="str">
            <v>KOEF.</v>
          </cell>
          <cell r="I963" t="str">
            <v>SATUAN</v>
          </cell>
          <cell r="J963" t="str">
            <v>KETERANGAN</v>
          </cell>
        </row>
        <row r="966">
          <cell r="A966" t="str">
            <v>2.c.</v>
          </cell>
          <cell r="C966" t="str">
            <v>DUMP TRUCK (DT)</v>
          </cell>
          <cell r="G966" t="str">
            <v>(E08)</v>
          </cell>
        </row>
        <row r="967">
          <cell r="C967" t="str">
            <v>Sebagai alat pengangkut bahan dilokasi pekerjaan</v>
          </cell>
        </row>
        <row r="968">
          <cell r="C968" t="str">
            <v>Dump Truck melayani alat Asphalt Sprayer.</v>
          </cell>
        </row>
        <row r="969">
          <cell r="C969" t="str">
            <v>Kap.Prod. / jam = sama dengan Asphalt Sprayer</v>
          </cell>
          <cell r="G969" t="str">
            <v>Q3</v>
          </cell>
          <cell r="H969">
            <v>352.75</v>
          </cell>
          <cell r="I969" t="str">
            <v>liter</v>
          </cell>
        </row>
        <row r="971">
          <cell r="C971" t="str">
            <v>Koefisien Alat / Ltr</v>
          </cell>
          <cell r="D971" t="str">
            <v xml:space="preserve"> = 1 : Q3</v>
          </cell>
          <cell r="G971" t="str">
            <v>(E08)</v>
          </cell>
          <cell r="H971">
            <v>2.8348688873139618E-3</v>
          </cell>
          <cell r="I971" t="str">
            <v>Jam</v>
          </cell>
        </row>
        <row r="973">
          <cell r="A973" t="str">
            <v>3.</v>
          </cell>
          <cell r="C973" t="str">
            <v>TENAGA</v>
          </cell>
        </row>
        <row r="974">
          <cell r="C974" t="str">
            <v>Produksi menentukan : ASPHALT SPRAYER</v>
          </cell>
          <cell r="G974" t="str">
            <v>Q1</v>
          </cell>
          <cell r="H974">
            <v>352.75</v>
          </cell>
          <cell r="I974" t="str">
            <v>Ltr/Jam</v>
          </cell>
        </row>
        <row r="975">
          <cell r="C975" t="str">
            <v>Produksi / hari  =  Tk x Q1</v>
          </cell>
          <cell r="G975" t="str">
            <v>Qt</v>
          </cell>
          <cell r="H975">
            <v>2469.25</v>
          </cell>
          <cell r="I975" t="str">
            <v>Liter</v>
          </cell>
        </row>
        <row r="976">
          <cell r="C976" t="str">
            <v>Kebutuhan tenaga :</v>
          </cell>
        </row>
        <row r="977">
          <cell r="D977" t="str">
            <v>- Pekerja</v>
          </cell>
          <cell r="G977" t="str">
            <v>P</v>
          </cell>
          <cell r="H977">
            <v>10</v>
          </cell>
          <cell r="I977" t="str">
            <v>orang</v>
          </cell>
        </row>
        <row r="978">
          <cell r="D978" t="str">
            <v>- Mandor</v>
          </cell>
          <cell r="G978" t="str">
            <v>M</v>
          </cell>
          <cell r="H978">
            <v>1</v>
          </cell>
          <cell r="I978" t="str">
            <v>orang</v>
          </cell>
        </row>
        <row r="980">
          <cell r="C980" t="str">
            <v>Koefisien Tenaga / Ltr     :</v>
          </cell>
        </row>
        <row r="981">
          <cell r="D981" t="str">
            <v>- Pekerja</v>
          </cell>
          <cell r="E981" t="str">
            <v>= (Tk x P) / Qt</v>
          </cell>
          <cell r="G981" t="str">
            <v>(L01)</v>
          </cell>
          <cell r="H981">
            <v>2.8348688873139617E-2</v>
          </cell>
          <cell r="I981" t="str">
            <v>Jam</v>
          </cell>
        </row>
        <row r="982">
          <cell r="D982" t="str">
            <v>- Mandor</v>
          </cell>
          <cell r="E982" t="str">
            <v>= (Tk x M) / Qt</v>
          </cell>
          <cell r="G982" t="str">
            <v>(L03)</v>
          </cell>
          <cell r="H982">
            <v>2.8348688873139618E-3</v>
          </cell>
          <cell r="I982" t="str">
            <v>Jam</v>
          </cell>
        </row>
        <row r="984">
          <cell r="A984" t="str">
            <v>4.</v>
          </cell>
          <cell r="C984" t="str">
            <v>HARGA DASAR SATUAN UPAH, BAHAN DAN ALAT</v>
          </cell>
        </row>
        <row r="985">
          <cell r="C985" t="str">
            <v>Lihat lampiran.</v>
          </cell>
        </row>
        <row r="987">
          <cell r="A987" t="str">
            <v>5.</v>
          </cell>
          <cell r="C987" t="str">
            <v>ANALISA HARGA SATUAN PEKERJAAN</v>
          </cell>
        </row>
        <row r="988">
          <cell r="C988" t="str">
            <v>Lihat perhitungan dalam FORMULIR STANDAR UNTUK</v>
          </cell>
        </row>
        <row r="989">
          <cell r="C989" t="str">
            <v>PEREKEMAN ANALISA MASING-MASING HARGA</v>
          </cell>
        </row>
        <row r="990">
          <cell r="C990" t="str">
            <v>SATUAN.</v>
          </cell>
        </row>
        <row r="991">
          <cell r="C991" t="str">
            <v>Didapat Harga Satuan Pekerjaan :</v>
          </cell>
        </row>
        <row r="993">
          <cell r="C993" t="str">
            <v xml:space="preserve">Rp.  </v>
          </cell>
          <cell r="D993">
            <v>3399.2352442685237</v>
          </cell>
          <cell r="E993" t="str">
            <v xml:space="preserve"> / Liter</v>
          </cell>
        </row>
        <row r="996">
          <cell r="A996" t="str">
            <v>6.</v>
          </cell>
          <cell r="C996" t="str">
            <v>WAKTU PELAKSANAAN YANG DIPERLUKAN</v>
          </cell>
        </row>
        <row r="997">
          <cell r="C997" t="str">
            <v>Waktu pelaksanaan</v>
          </cell>
          <cell r="D997" t="str">
            <v>:  . . . . . . .  bulan</v>
          </cell>
        </row>
        <row r="999">
          <cell r="A999" t="str">
            <v>7.</v>
          </cell>
          <cell r="C999" t="str">
            <v>VOLUME PEKERJAAN YANG DIPERLUKAN</v>
          </cell>
        </row>
        <row r="1000">
          <cell r="C1000" t="str">
            <v>Volume pekerjaan  :</v>
          </cell>
          <cell r="D1000">
            <v>0</v>
          </cell>
          <cell r="E1000" t="str">
            <v>Liter</v>
          </cell>
        </row>
        <row r="1015">
          <cell r="C1015" t="str">
            <v/>
          </cell>
        </row>
        <row r="1017">
          <cell r="A1017" t="str">
            <v>ITEM PEMBAYARAN NO.</v>
          </cell>
          <cell r="D1017" t="str">
            <v>:  4.2 (7)</v>
          </cell>
          <cell r="J1017" t="str">
            <v>Analisa EI-427</v>
          </cell>
          <cell r="T1017" t="str">
            <v>Analisa EI-427</v>
          </cell>
        </row>
        <row r="1018">
          <cell r="A1018" t="str">
            <v>JENIS PEKERJAAN</v>
          </cell>
          <cell r="D1018" t="str">
            <v>:  Lapis Resap Pengikat</v>
          </cell>
        </row>
        <row r="1019">
          <cell r="A1019" t="str">
            <v>SATUAN PEMBAYARAN</v>
          </cell>
          <cell r="D1019" t="str">
            <v>:  LITER</v>
          </cell>
          <cell r="J1019" t="str">
            <v xml:space="preserve">         URAIAN ANALISA HARGA SATUAN</v>
          </cell>
          <cell r="L1019" t="str">
            <v>FORMULIR STANDAR UNTUK</v>
          </cell>
        </row>
        <row r="1020">
          <cell r="L1020" t="str">
            <v>PEREKAMAN ANALISA MASING-MASING HARGA SATUAN</v>
          </cell>
        </row>
        <row r="1021">
          <cell r="L1021" t="str">
            <v/>
          </cell>
        </row>
        <row r="1022">
          <cell r="A1022" t="str">
            <v>No.</v>
          </cell>
          <cell r="C1022" t="str">
            <v>U R A I A N</v>
          </cell>
          <cell r="G1022" t="str">
            <v>KODE</v>
          </cell>
          <cell r="H1022" t="str">
            <v>KOEF.</v>
          </cell>
          <cell r="I1022" t="str">
            <v>SATUAN</v>
          </cell>
          <cell r="J1022" t="str">
            <v>KETERANGAN</v>
          </cell>
        </row>
        <row r="1024">
          <cell r="L1024" t="str">
            <v>PROYEK</v>
          </cell>
          <cell r="O1024" t="str">
            <v>:</v>
          </cell>
        </row>
        <row r="1025">
          <cell r="A1025" t="str">
            <v>I.</v>
          </cell>
          <cell r="C1025" t="str">
            <v>ASUMSI</v>
          </cell>
          <cell r="L1025" t="str">
            <v>No. PAKET KONTRAK</v>
          </cell>
          <cell r="O1025" t="str">
            <v>:</v>
          </cell>
        </row>
        <row r="1026">
          <cell r="A1026">
            <v>1</v>
          </cell>
          <cell r="C1026" t="str">
            <v>Menggunakan alat berat (cara mekanik)</v>
          </cell>
          <cell r="L1026" t="str">
            <v>NAMA PAKET</v>
          </cell>
          <cell r="O1026" t="str">
            <v>:</v>
          </cell>
        </row>
        <row r="1027">
          <cell r="A1027">
            <v>2</v>
          </cell>
          <cell r="C1027" t="str">
            <v>Lokasi pekerjaan : sepanjang jalan</v>
          </cell>
          <cell r="L1027" t="str">
            <v>PROP / KAB / KODYA</v>
          </cell>
          <cell r="O1027" t="str">
            <v>:</v>
          </cell>
        </row>
        <row r="1028">
          <cell r="A1028">
            <v>3</v>
          </cell>
          <cell r="C1028" t="str">
            <v>Jarak rata-rata Base Camp ke lokasi pekerjaan</v>
          </cell>
          <cell r="G1028" t="str">
            <v>L</v>
          </cell>
          <cell r="H1028">
            <v>8.7249999999999996</v>
          </cell>
          <cell r="I1028" t="str">
            <v>KM</v>
          </cell>
          <cell r="L1028" t="str">
            <v>ITEM PEMBAYARAN NO.</v>
          </cell>
          <cell r="O1028" t="str">
            <v>:  4.2 (7)</v>
          </cell>
          <cell r="R1028" t="str">
            <v>PERKIRAAN VOL. PEK.</v>
          </cell>
          <cell r="T1028" t="str">
            <v>:</v>
          </cell>
          <cell r="U1028">
            <v>1</v>
          </cell>
        </row>
        <row r="1029">
          <cell r="A1029">
            <v>4</v>
          </cell>
          <cell r="C1029" t="str">
            <v>Jam kerja efektif per-hari</v>
          </cell>
          <cell r="G1029" t="str">
            <v>Tk</v>
          </cell>
          <cell r="H1029">
            <v>7</v>
          </cell>
          <cell r="I1029" t="str">
            <v>Jam</v>
          </cell>
          <cell r="L1029" t="str">
            <v>JENIS PEKERJAAN</v>
          </cell>
          <cell r="O1029" t="str">
            <v>:  Lapis Resap Pengikat</v>
          </cell>
          <cell r="R1029" t="str">
            <v>TOTAL HARGA (Rp.)</v>
          </cell>
          <cell r="T1029" t="str">
            <v>:</v>
          </cell>
          <cell r="U1029">
            <v>305360.27</v>
          </cell>
        </row>
        <row r="1030">
          <cell r="A1030">
            <v>5</v>
          </cell>
          <cell r="C1030" t="str">
            <v>Faktor kehilangan bahan</v>
          </cell>
          <cell r="G1030" t="str">
            <v>Fh</v>
          </cell>
          <cell r="H1030">
            <v>1.1000000000000001</v>
          </cell>
          <cell r="I1030" t="str">
            <v>-</v>
          </cell>
          <cell r="L1030" t="str">
            <v>SATUAN PEMBAYARAN</v>
          </cell>
          <cell r="O1030" t="str">
            <v>:  LITER</v>
          </cell>
          <cell r="R1030" t="str">
            <v>% THD. BIAYA PROYEK</v>
          </cell>
          <cell r="T1030" t="str">
            <v>:</v>
          </cell>
          <cell r="U1030" t="e">
            <v>#DIV/0!</v>
          </cell>
        </row>
        <row r="1031">
          <cell r="A1031">
            <v>6</v>
          </cell>
          <cell r="C1031" t="str">
            <v>Komposisi campuran :</v>
          </cell>
        </row>
        <row r="1032">
          <cell r="C1032" t="str">
            <v>- Aspal AC-10 atau AC-20</v>
          </cell>
          <cell r="G1032" t="str">
            <v>As</v>
          </cell>
          <cell r="H1032">
            <v>56</v>
          </cell>
          <cell r="I1032" t="str">
            <v>%</v>
          </cell>
          <cell r="J1032" t="str">
            <v xml:space="preserve"> 100 bagian</v>
          </cell>
        </row>
        <row r="1033">
          <cell r="C1033" t="str">
            <v>- Minyak Flux / Pencair</v>
          </cell>
          <cell r="G1033" t="str">
            <v>K</v>
          </cell>
          <cell r="H1033">
            <v>44</v>
          </cell>
          <cell r="I1033" t="str">
            <v>%</v>
          </cell>
          <cell r="J1033" t="str">
            <v xml:space="preserve"> 80   bagian</v>
          </cell>
          <cell r="Q1033" t="str">
            <v>PERKIRAAN</v>
          </cell>
          <cell r="R1033" t="str">
            <v>HARGA</v>
          </cell>
          <cell r="S1033" t="str">
            <v>JUMLAH</v>
          </cell>
        </row>
        <row r="1034">
          <cell r="A1034">
            <v>7</v>
          </cell>
          <cell r="C1034" t="str">
            <v>Berat jenis bahan :</v>
          </cell>
          <cell r="L1034" t="str">
            <v>NO.</v>
          </cell>
          <cell r="N1034" t="str">
            <v>KOMPONEN</v>
          </cell>
          <cell r="P1034" t="str">
            <v>SATUAN</v>
          </cell>
          <cell r="Q1034" t="str">
            <v>KUANTITAS</v>
          </cell>
          <cell r="R1034" t="str">
            <v>SATUAN</v>
          </cell>
          <cell r="S1034" t="str">
            <v>HARGA</v>
          </cell>
        </row>
        <row r="1035">
          <cell r="C1035" t="str">
            <v>- Aspal AC-10 atau AC-20</v>
          </cell>
          <cell r="G1035" t="str">
            <v>D1</v>
          </cell>
          <cell r="H1035">
            <v>1.03</v>
          </cell>
          <cell r="I1035" t="str">
            <v>Kg / liter</v>
          </cell>
          <cell r="R1035" t="str">
            <v>(Rp.)</v>
          </cell>
          <cell r="S1035" t="str">
            <v>(Rp.)</v>
          </cell>
        </row>
        <row r="1036">
          <cell r="C1036" t="str">
            <v>- Minyak Flux / Pencair</v>
          </cell>
          <cell r="G1036" t="str">
            <v>D2</v>
          </cell>
          <cell r="H1036">
            <v>0.8</v>
          </cell>
          <cell r="I1036" t="str">
            <v>Kg / liter</v>
          </cell>
        </row>
        <row r="1037">
          <cell r="A1037">
            <v>8</v>
          </cell>
          <cell r="C1037" t="str">
            <v>Bahan dasar (aspal &amp; minyak pencair) semuanya</v>
          </cell>
        </row>
        <row r="1038">
          <cell r="C1038" t="str">
            <v>diterima di lokasi pekerjaan</v>
          </cell>
          <cell r="L1038" t="str">
            <v>A.</v>
          </cell>
          <cell r="N1038" t="str">
            <v>TENAGA</v>
          </cell>
        </row>
        <row r="1040">
          <cell r="A1040" t="str">
            <v>II.</v>
          </cell>
          <cell r="C1040" t="str">
            <v>URUTAN KERJA</v>
          </cell>
          <cell r="L1040" t="str">
            <v>1.</v>
          </cell>
          <cell r="N1040" t="str">
            <v>Pekerja</v>
          </cell>
          <cell r="O1040" t="str">
            <v>(L01)</v>
          </cell>
          <cell r="P1040" t="str">
            <v>Jam</v>
          </cell>
          <cell r="Q1040">
            <v>2.8348688873139617E-2</v>
          </cell>
          <cell r="R1040">
            <v>2857.14</v>
          </cell>
          <cell r="U1040">
            <v>80.996172927002121</v>
          </cell>
        </row>
        <row r="1041">
          <cell r="A1041">
            <v>1</v>
          </cell>
          <cell r="C1041" t="str">
            <v>Aspal dan Minyak Flux dicampur dan dipanaskan</v>
          </cell>
          <cell r="L1041" t="str">
            <v>2.</v>
          </cell>
          <cell r="N1041" t="str">
            <v>Mandor</v>
          </cell>
          <cell r="O1041" t="str">
            <v>(L03)</v>
          </cell>
          <cell r="P1041" t="str">
            <v>Jam</v>
          </cell>
          <cell r="Q1041">
            <v>5.6697377746279237E-3</v>
          </cell>
          <cell r="R1041">
            <v>3214.29</v>
          </cell>
          <cell r="U1041">
            <v>18.224181431608788</v>
          </cell>
        </row>
        <row r="1042">
          <cell r="C1042" t="str">
            <v>sehingga menjadi campuran aspal cair</v>
          </cell>
        </row>
        <row r="1043">
          <cell r="A1043">
            <v>2</v>
          </cell>
          <cell r="C1043" t="str">
            <v>Permukaan yang akan dilapis dibersihkan dari debu</v>
          </cell>
        </row>
        <row r="1044">
          <cell r="C1044" t="str">
            <v>dan kotoran dengan Air Compressor</v>
          </cell>
          <cell r="Q1044" t="str">
            <v xml:space="preserve">JUMLAH HARGA TENAGA   </v>
          </cell>
          <cell r="U1044">
            <v>99.220354358610905</v>
          </cell>
        </row>
        <row r="1045">
          <cell r="A1045">
            <v>3</v>
          </cell>
          <cell r="C1045" t="str">
            <v>Campuran aspal cair disemprotkan dengan Asphalt</v>
          </cell>
        </row>
        <row r="1046">
          <cell r="C1046" t="str">
            <v>Sprayer ke atas permukaan yang akan dilapis.</v>
          </cell>
          <cell r="L1046" t="str">
            <v>B.</v>
          </cell>
          <cell r="N1046" t="str">
            <v>BAHAN</v>
          </cell>
        </row>
        <row r="1047">
          <cell r="A1047">
            <v>4</v>
          </cell>
          <cell r="C1047" t="str">
            <v>Angkutan Aspal &amp; Minyak Flux menggunakan Dump</v>
          </cell>
        </row>
        <row r="1048">
          <cell r="C1048" t="str">
            <v>Truck</v>
          </cell>
          <cell r="L1048" t="str">
            <v>1.</v>
          </cell>
          <cell r="N1048" t="str">
            <v>Aspal</v>
          </cell>
          <cell r="O1048" t="str">
            <v>(M10)</v>
          </cell>
          <cell r="P1048" t="str">
            <v>Kg</v>
          </cell>
          <cell r="Q1048">
            <v>0.63448000000000015</v>
          </cell>
          <cell r="R1048">
            <v>2086.6280000000002</v>
          </cell>
          <cell r="U1048">
            <v>1323.9237334400004</v>
          </cell>
        </row>
        <row r="1049">
          <cell r="L1049" t="str">
            <v>2.</v>
          </cell>
          <cell r="N1049" t="str">
            <v>Kerosene</v>
          </cell>
          <cell r="O1049" t="str">
            <v>(M11)</v>
          </cell>
          <cell r="P1049" t="str">
            <v>liter</v>
          </cell>
          <cell r="Q1049">
            <v>0.48400000000000004</v>
          </cell>
          <cell r="R1049">
            <v>1650</v>
          </cell>
          <cell r="U1049">
            <v>798.6</v>
          </cell>
        </row>
        <row r="1050">
          <cell r="A1050" t="str">
            <v>III.</v>
          </cell>
          <cell r="C1050" t="str">
            <v>PEMAKAIAN BAHAN, ALAT DAN TENAGA</v>
          </cell>
        </row>
        <row r="1052">
          <cell r="A1052" t="str">
            <v xml:space="preserve">   1.</v>
          </cell>
          <cell r="C1052" t="str">
            <v>BAHAN</v>
          </cell>
        </row>
        <row r="1053">
          <cell r="C1053" t="str">
            <v>Untuk mendapatkan 1 liter Lapis Resap Pengikat</v>
          </cell>
        </row>
        <row r="1054">
          <cell r="C1054" t="str">
            <v>diperlukan :</v>
          </cell>
          <cell r="D1054" t="str">
            <v>( 1 liter x Fh )</v>
          </cell>
          <cell r="G1054" t="str">
            <v>PC</v>
          </cell>
          <cell r="H1054">
            <v>1.1000000000000001</v>
          </cell>
          <cell r="I1054" t="str">
            <v>liter</v>
          </cell>
          <cell r="J1054" t="str">
            <v xml:space="preserve"> Campuran</v>
          </cell>
          <cell r="Q1054" t="str">
            <v xml:space="preserve">JUMLAH HARGA BAHAN   </v>
          </cell>
          <cell r="U1054">
            <v>2122.5237334400003</v>
          </cell>
        </row>
        <row r="1056">
          <cell r="A1056" t="str">
            <v xml:space="preserve">   1.a.</v>
          </cell>
          <cell r="C1056" t="str">
            <v>Aspal</v>
          </cell>
          <cell r="D1056" t="str">
            <v>=   As x PC x D1</v>
          </cell>
          <cell r="G1056" t="str">
            <v>(M10)</v>
          </cell>
          <cell r="H1056">
            <v>0.63448000000000015</v>
          </cell>
          <cell r="I1056" t="str">
            <v>Kg.</v>
          </cell>
          <cell r="L1056" t="str">
            <v>C.</v>
          </cell>
          <cell r="N1056" t="str">
            <v>PERALATAN</v>
          </cell>
        </row>
        <row r="1057">
          <cell r="A1057" t="str">
            <v xml:space="preserve">   1.b.</v>
          </cell>
          <cell r="C1057" t="str">
            <v>Minyak Flux</v>
          </cell>
          <cell r="D1057" t="str">
            <v>=   K x PC</v>
          </cell>
          <cell r="G1057" t="str">
            <v>(M11)</v>
          </cell>
          <cell r="H1057">
            <v>0.48400000000000004</v>
          </cell>
          <cell r="I1057" t="str">
            <v>liter</v>
          </cell>
        </row>
        <row r="1058">
          <cell r="L1058" t="str">
            <v>1.</v>
          </cell>
          <cell r="N1058" t="str">
            <v>Asphalt Sprayer  (E03)</v>
          </cell>
          <cell r="P1058" t="str">
            <v>Jam</v>
          </cell>
          <cell r="Q1058">
            <v>2.8348688873139618E-3</v>
          </cell>
          <cell r="R1058">
            <v>30575.535383788432</v>
          </cell>
          <cell r="U1058">
            <v>86.677633972468982</v>
          </cell>
        </row>
        <row r="1059">
          <cell r="A1059" t="str">
            <v xml:space="preserve">   2.</v>
          </cell>
          <cell r="C1059" t="str">
            <v>ALAT</v>
          </cell>
          <cell r="L1059" t="str">
            <v>2.</v>
          </cell>
          <cell r="N1059" t="str">
            <v>Air Compresor    (E05)</v>
          </cell>
          <cell r="P1059" t="str">
            <v>Jam</v>
          </cell>
          <cell r="Q1059">
            <v>2.0833333333333333E-3</v>
          </cell>
          <cell r="R1059">
            <v>53840.365312835944</v>
          </cell>
          <cell r="U1059">
            <v>112.16742773507488</v>
          </cell>
        </row>
        <row r="1060">
          <cell r="A1060" t="str">
            <v xml:space="preserve">   2.a.</v>
          </cell>
          <cell r="C1060" t="str">
            <v>ASPHALT SPRAYER</v>
          </cell>
          <cell r="G1060" t="str">
            <v>(E03)</v>
          </cell>
          <cell r="L1060" t="str">
            <v>3.</v>
          </cell>
          <cell r="N1060" t="str">
            <v>Dump Truck</v>
          </cell>
          <cell r="O1060" t="str">
            <v>(E08)</v>
          </cell>
          <cell r="P1060" t="str">
            <v>Jam</v>
          </cell>
          <cell r="Q1060">
            <v>2.8348688873139618E-3</v>
          </cell>
          <cell r="R1060">
            <v>153645.58193291764</v>
          </cell>
          <cell r="U1060">
            <v>435.56507989487642</v>
          </cell>
        </row>
        <row r="1061">
          <cell r="C1061" t="str">
            <v>Kapasitas alat</v>
          </cell>
          <cell r="G1061" t="str">
            <v>V</v>
          </cell>
          <cell r="H1061">
            <v>850</v>
          </cell>
          <cell r="I1061" t="str">
            <v>liter</v>
          </cell>
        </row>
        <row r="1062">
          <cell r="C1062" t="str">
            <v>Faktor efisiensi alat</v>
          </cell>
          <cell r="G1062" t="str">
            <v>Fa</v>
          </cell>
          <cell r="H1062">
            <v>0.83</v>
          </cell>
          <cell r="I1062" t="str">
            <v>-</v>
          </cell>
        </row>
        <row r="1063">
          <cell r="C1063" t="str">
            <v>Waktu Siklus (termasuk proses pemanasan)</v>
          </cell>
          <cell r="G1063" t="str">
            <v>Ts</v>
          </cell>
          <cell r="H1063">
            <v>2</v>
          </cell>
          <cell r="I1063" t="str">
            <v>Jam</v>
          </cell>
        </row>
        <row r="1065">
          <cell r="C1065" t="str">
            <v>Kap. Prod. / jam =</v>
          </cell>
          <cell r="D1065" t="str">
            <v>V x Fa</v>
          </cell>
          <cell r="G1065" t="str">
            <v>Q1</v>
          </cell>
          <cell r="H1065">
            <v>352.75</v>
          </cell>
          <cell r="I1065" t="str">
            <v>liter</v>
          </cell>
        </row>
        <row r="1066">
          <cell r="D1066" t="str">
            <v>Ts</v>
          </cell>
          <cell r="Q1066" t="str">
            <v xml:space="preserve">JUMLAH HARGA PERALATAN   </v>
          </cell>
          <cell r="U1066">
            <v>634.41014160242025</v>
          </cell>
        </row>
        <row r="1067">
          <cell r="C1067" t="str">
            <v>Koefisien Alat / Ltr</v>
          </cell>
          <cell r="D1067" t="str">
            <v xml:space="preserve"> =  1  :  Q1</v>
          </cell>
          <cell r="G1067" t="str">
            <v>(E03)</v>
          </cell>
          <cell r="H1067">
            <v>2.8348688873139618E-3</v>
          </cell>
          <cell r="I1067" t="str">
            <v>Jam</v>
          </cell>
        </row>
        <row r="1068">
          <cell r="L1068" t="str">
            <v>D.</v>
          </cell>
          <cell r="N1068" t="str">
            <v>JUMLAH HARGA TENAGA, BAHAN DAN PERALATAN  ( A + B + C )</v>
          </cell>
          <cell r="U1068">
            <v>2856.1542294010314</v>
          </cell>
        </row>
        <row r="1069">
          <cell r="A1069" t="str">
            <v xml:space="preserve">   2.b.</v>
          </cell>
          <cell r="C1069" t="str">
            <v>AIR COMPRESSOR</v>
          </cell>
          <cell r="G1069" t="str">
            <v>(E05)</v>
          </cell>
          <cell r="L1069" t="str">
            <v>E.</v>
          </cell>
          <cell r="N1069" t="str">
            <v>OVERHEAD &amp; PROFIT</v>
          </cell>
          <cell r="P1069">
            <v>10</v>
          </cell>
          <cell r="Q1069" t="str">
            <v>%  x  D</v>
          </cell>
          <cell r="U1069">
            <v>285.61542294010314</v>
          </cell>
        </row>
        <row r="1070">
          <cell r="C1070" t="str">
            <v xml:space="preserve">Kapasitas alat   -----&gt;&gt;   diambil </v>
          </cell>
          <cell r="G1070" t="str">
            <v>V</v>
          </cell>
          <cell r="H1070">
            <v>600</v>
          </cell>
          <cell r="I1070" t="str">
            <v>M2 / Jam</v>
          </cell>
          <cell r="L1070" t="str">
            <v>F.</v>
          </cell>
          <cell r="N1070" t="str">
            <v>HARGA SATUAN PEKERJAAN  ( D + E )</v>
          </cell>
          <cell r="U1070">
            <v>3141.7696523411346</v>
          </cell>
        </row>
        <row r="1071">
          <cell r="C1071" t="str">
            <v>Aplikasi Lapis Resap Pengikat rata-rata (Spesifikasi)</v>
          </cell>
          <cell r="G1071" t="str">
            <v>Ap</v>
          </cell>
          <cell r="H1071">
            <v>0.8</v>
          </cell>
          <cell r="I1071" t="str">
            <v>liter / M2</v>
          </cell>
          <cell r="L1071" t="str">
            <v>Note: 1</v>
          </cell>
          <cell r="N1071" t="str">
            <v>SATUAN dapat berdasarkan atas jam operasi untuk Tenaga Kerja dan Peralatan, volume dan/atau ukuran</v>
          </cell>
        </row>
        <row r="1072">
          <cell r="N1072" t="str">
            <v>berat untuk bahan-bahan.</v>
          </cell>
        </row>
        <row r="1073">
          <cell r="C1073" t="str">
            <v>Kap. Prod. / jam =</v>
          </cell>
          <cell r="D1073" t="str">
            <v>( V x Ap )</v>
          </cell>
          <cell r="G1073" t="str">
            <v>Q2</v>
          </cell>
          <cell r="H1073">
            <v>480</v>
          </cell>
          <cell r="I1073" t="str">
            <v>liter</v>
          </cell>
          <cell r="L1073">
            <v>2</v>
          </cell>
          <cell r="N1073" t="str">
            <v>Kuantitas satuan adalah kuantitas setiap komponen untuk menyelesaikan satu satuan pekerjaan dari nomor</v>
          </cell>
        </row>
        <row r="1074">
          <cell r="N1074" t="str">
            <v>mata pembayaran.</v>
          </cell>
        </row>
        <row r="1075">
          <cell r="C1075" t="str">
            <v>Koefisien Alat / Ltr</v>
          </cell>
          <cell r="D1075" t="str">
            <v xml:space="preserve"> =  1  :  Q2</v>
          </cell>
          <cell r="G1075" t="str">
            <v>(E05)</v>
          </cell>
          <cell r="H1075">
            <v>2.0833333333333333E-3</v>
          </cell>
          <cell r="I1075" t="str">
            <v>Jam</v>
          </cell>
          <cell r="L1075">
            <v>3</v>
          </cell>
          <cell r="N1075" t="str">
            <v>Biaya satuan untuk peralatan sudah termasuk bahan bakar, bahan habis dipakai dan operator.</v>
          </cell>
        </row>
        <row r="1076">
          <cell r="L1076">
            <v>4</v>
          </cell>
          <cell r="N1076" t="str">
            <v>Biaya satuan sudah termasuk pengeluaran untuk seluruh pajak yang berkaitan (tetapi tidak termasuk PPN</v>
          </cell>
        </row>
        <row r="1077">
          <cell r="J1077" t="str">
            <v>Berlanjut ke halaman berikut</v>
          </cell>
          <cell r="N1077" t="str">
            <v>yang dibayar dari kontrak) dan biaya-biaya lainnya.</v>
          </cell>
        </row>
        <row r="1078">
          <cell r="A1078" t="str">
            <v>ITEM PEMBAYARAN NO.</v>
          </cell>
          <cell r="D1078" t="str">
            <v>:  4.2 (7)</v>
          </cell>
          <cell r="J1078" t="str">
            <v>Analisa EI-427</v>
          </cell>
        </row>
        <row r="1079">
          <cell r="A1079" t="str">
            <v>JENIS PEKERJAAN</v>
          </cell>
          <cell r="D1079" t="str">
            <v>:  Lapis Resap Pengikat</v>
          </cell>
        </row>
        <row r="1080">
          <cell r="A1080" t="str">
            <v>SATUAN PEMBAYARAN</v>
          </cell>
          <cell r="D1080" t="str">
            <v>:  LITER</v>
          </cell>
          <cell r="J1080" t="str">
            <v xml:space="preserve">         URAIAN ANALISA HARGA SATUAN</v>
          </cell>
        </row>
        <row r="1081">
          <cell r="J1081" t="str">
            <v>Lanjutan</v>
          </cell>
        </row>
        <row r="1083">
          <cell r="A1083" t="str">
            <v>No.</v>
          </cell>
          <cell r="C1083" t="str">
            <v>U R A I A N</v>
          </cell>
          <cell r="G1083" t="str">
            <v>KODE</v>
          </cell>
          <cell r="H1083" t="str">
            <v>KOEF.</v>
          </cell>
          <cell r="I1083" t="str">
            <v>SATUAN</v>
          </cell>
          <cell r="J1083" t="str">
            <v>KETERANGAN</v>
          </cell>
        </row>
        <row r="1086">
          <cell r="A1086" t="str">
            <v xml:space="preserve">   2.c.</v>
          </cell>
          <cell r="C1086" t="str">
            <v>DUMP TRUCK</v>
          </cell>
          <cell r="G1086" t="str">
            <v>(E08)</v>
          </cell>
        </row>
        <row r="1087">
          <cell r="C1087" t="str">
            <v>Sebagai alat pengangkut bahan di lokasi pekerjaan,</v>
          </cell>
        </row>
        <row r="1088">
          <cell r="C1088" t="str">
            <v>Dump Truck melayani alat Asphalt Sprayer.</v>
          </cell>
        </row>
        <row r="1089">
          <cell r="C1089" t="str">
            <v>Kap. Prod. / jam =</v>
          </cell>
          <cell r="D1089" t="str">
            <v>sama dengan Asphalt Sprayer</v>
          </cell>
          <cell r="G1089" t="str">
            <v>Q3</v>
          </cell>
          <cell r="H1089">
            <v>352.75</v>
          </cell>
          <cell r="I1089" t="str">
            <v>liter</v>
          </cell>
        </row>
        <row r="1091">
          <cell r="C1091" t="str">
            <v>Koefisien Alat / Ltr</v>
          </cell>
          <cell r="D1091" t="str">
            <v xml:space="preserve"> =  1  :  Q3</v>
          </cell>
          <cell r="G1091" t="str">
            <v>(E08)</v>
          </cell>
          <cell r="H1091">
            <v>2.8348688873139618E-3</v>
          </cell>
          <cell r="I1091" t="str">
            <v>Jam</v>
          </cell>
        </row>
        <row r="1093">
          <cell r="A1093" t="str">
            <v xml:space="preserve">   3.</v>
          </cell>
          <cell r="C1093" t="str">
            <v>TENAGA</v>
          </cell>
        </row>
        <row r="1094">
          <cell r="C1094" t="str">
            <v>Produksi menentukan : ASPHALT SPRAYER</v>
          </cell>
          <cell r="G1094" t="str">
            <v>Q4</v>
          </cell>
          <cell r="H1094">
            <v>352.75</v>
          </cell>
          <cell r="I1094" t="str">
            <v>liter</v>
          </cell>
        </row>
        <row r="1095">
          <cell r="C1095" t="str">
            <v>Produksi Lapis Resap Pengikat / hari  =  Tk x Q4</v>
          </cell>
          <cell r="G1095" t="str">
            <v>Qt</v>
          </cell>
          <cell r="H1095">
            <v>2469.25</v>
          </cell>
          <cell r="I1095" t="str">
            <v>liter</v>
          </cell>
        </row>
        <row r="1096">
          <cell r="C1096" t="str">
            <v>Kebutuhan tenaga :</v>
          </cell>
        </row>
        <row r="1097">
          <cell r="D1097" t="str">
            <v>- Pekerja</v>
          </cell>
          <cell r="G1097" t="str">
            <v>P</v>
          </cell>
          <cell r="H1097">
            <v>10</v>
          </cell>
          <cell r="I1097" t="str">
            <v>orang</v>
          </cell>
        </row>
        <row r="1098">
          <cell r="D1098" t="str">
            <v>- Mandor</v>
          </cell>
          <cell r="G1098" t="str">
            <v>M</v>
          </cell>
          <cell r="H1098">
            <v>2</v>
          </cell>
          <cell r="I1098" t="str">
            <v>orang</v>
          </cell>
        </row>
        <row r="1100">
          <cell r="C1100" t="str">
            <v>Koefisien tenaga / liter   :</v>
          </cell>
        </row>
        <row r="1101">
          <cell r="D1101" t="str">
            <v>- Pekerja</v>
          </cell>
          <cell r="E1101" t="str">
            <v>= (Tk x P) : Qt</v>
          </cell>
          <cell r="G1101" t="str">
            <v>(L01)</v>
          </cell>
          <cell r="H1101">
            <v>2.8348688873139617E-2</v>
          </cell>
          <cell r="I1101" t="str">
            <v>Jam</v>
          </cell>
        </row>
        <row r="1102">
          <cell r="D1102" t="str">
            <v>- Mandor</v>
          </cell>
          <cell r="E1102" t="str">
            <v>= (Tk x M) : Qt</v>
          </cell>
          <cell r="G1102" t="str">
            <v>(L03)</v>
          </cell>
          <cell r="H1102">
            <v>5.6697377746279237E-3</v>
          </cell>
          <cell r="I1102" t="str">
            <v>Jam</v>
          </cell>
        </row>
        <row r="1104">
          <cell r="A1104" t="str">
            <v>4.</v>
          </cell>
          <cell r="C1104" t="str">
            <v>HARGA DASAR SATUAN UPAH, BAHAN DAN ALAT</v>
          </cell>
        </row>
        <row r="1105">
          <cell r="C1105" t="str">
            <v>Lihat lampiran.</v>
          </cell>
        </row>
        <row r="1107">
          <cell r="A1107" t="str">
            <v>5.</v>
          </cell>
          <cell r="C1107" t="str">
            <v>ANALISA HARGA SATUAN PEKERJAAN</v>
          </cell>
        </row>
        <row r="1108">
          <cell r="C1108" t="str">
            <v>Lihat perhitungan dalam FORMULIR STANDAR UNTUK</v>
          </cell>
        </row>
        <row r="1109">
          <cell r="C1109" t="str">
            <v>PEREKEMAN ANALISA MASING-MASING HARGA</v>
          </cell>
        </row>
        <row r="1110">
          <cell r="C1110" t="str">
            <v>SATUAN.</v>
          </cell>
        </row>
        <row r="1111">
          <cell r="C1111" t="str">
            <v>Didapat Harga Satuan Pekerjaan :</v>
          </cell>
        </row>
        <row r="1113">
          <cell r="C1113" t="str">
            <v xml:space="preserve">Rp.  </v>
          </cell>
          <cell r="D1113">
            <v>3141.7696523411346</v>
          </cell>
          <cell r="E1113" t="str">
            <v xml:space="preserve"> / liter.</v>
          </cell>
        </row>
        <row r="1116">
          <cell r="A1116" t="str">
            <v>6.</v>
          </cell>
          <cell r="C1116" t="str">
            <v>WAKTU PELAKSANAAN YANG DIPERLUKAN</v>
          </cell>
        </row>
        <row r="1117">
          <cell r="C1117" t="str">
            <v>Waktu pelaksanaan</v>
          </cell>
          <cell r="D1117" t="str">
            <v>:  . . . . . . .  bulan</v>
          </cell>
        </row>
        <row r="1119">
          <cell r="A1119" t="str">
            <v>7.</v>
          </cell>
          <cell r="C1119" t="str">
            <v>VOLUME PEKERJAAN YANG DIPERLUKAN</v>
          </cell>
        </row>
        <row r="1120">
          <cell r="C1120" t="str">
            <v>Volume pekerjaan  :</v>
          </cell>
          <cell r="D1120">
            <v>1</v>
          </cell>
          <cell r="E1120" t="str">
            <v>Liter</v>
          </cell>
        </row>
      </sheetData>
      <sheetData sheetId="1"/>
      <sheetData sheetId="2" refreshError="1"/>
      <sheetData sheetId="3" refreshError="1"/>
    </sheetDataSet>
  </externalBook>
</externalLink>
</file>

<file path=xl/externalLinks/externalLink5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5"/>
      <sheetName val="3_DIV5"/>
      <sheetName val="5-Peralatan"/>
      <sheetName val="3-DIV4"/>
      <sheetName val="K-500"/>
      <sheetName val="4-Basic Price"/>
      <sheetName val="HK"/>
    </sheetNames>
    <sheetDataSet>
      <sheetData sheetId="0" refreshError="1">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cell>
          <cell r="G3307" t="str">
            <v/>
          </cell>
          <cell r="H3307" t="str">
            <v/>
          </cell>
          <cell r="I3307" t="str">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cell>
          <cell r="D3320" t="str">
            <v/>
          </cell>
          <cell r="G3320" t="str">
            <v/>
          </cell>
          <cell r="H3320" t="str">
            <v/>
          </cell>
          <cell r="I3320" t="str">
            <v/>
          </cell>
          <cell r="J3320" t="str">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cell>
          <cell r="H3479" t="str">
            <v/>
          </cell>
          <cell r="I3479" t="str">
            <v/>
          </cell>
        </row>
        <row r="3480">
          <cell r="C3480" t="str">
            <v/>
          </cell>
        </row>
        <row r="3481">
          <cell r="C3481" t="str">
            <v/>
          </cell>
        </row>
        <row r="3482">
          <cell r="A3482" t="str">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5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DIV5"/>
      <sheetName val="3_DIV5"/>
    </sheetNames>
    <sheetDataSet>
      <sheetData sheetId="0" refreshError="1">
        <row r="1">
          <cell r="A1" t="str">
            <v>ITEM PEMBAYARAN NO.</v>
          </cell>
          <cell r="D1" t="str">
            <v>:  5.1 (1)</v>
          </cell>
          <cell r="J1" t="str">
            <v>Analisa EI-511</v>
          </cell>
          <cell r="T1" t="str">
            <v>Analisa EI-511</v>
          </cell>
        </row>
        <row r="2">
          <cell r="A2" t="str">
            <v>JENIS PEKERJAAN</v>
          </cell>
          <cell r="D2" t="str">
            <v>:  Lps. Pond. Ag. Kls. A, CBR Min 80%</v>
          </cell>
        </row>
        <row r="3">
          <cell r="A3" t="str">
            <v>SATUAN PEMBAYARAN</v>
          </cell>
          <cell r="D3" t="str">
            <v>:  M3</v>
          </cell>
          <cell r="H3" t="str">
            <v xml:space="preserve">         URAIAN ANALISA HARGA SATUAN</v>
          </cell>
          <cell r="L3" t="str">
            <v>FORMULIR STANDAR UNTUK</v>
          </cell>
        </row>
        <row r="4">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8">
          <cell r="L8" t="str">
            <v>PROYEK</v>
          </cell>
          <cell r="O8" t="str">
            <v xml:space="preserve">:  </v>
          </cell>
        </row>
        <row r="9">
          <cell r="A9" t="str">
            <v>I.</v>
          </cell>
          <cell r="C9" t="str">
            <v>ASUMSI</v>
          </cell>
          <cell r="L9" t="str">
            <v>No. PAKET KONTRAK</v>
          </cell>
          <cell r="O9" t="str">
            <v xml:space="preserve">:  </v>
          </cell>
        </row>
        <row r="10">
          <cell r="A10">
            <v>1</v>
          </cell>
          <cell r="C10" t="str">
            <v>Menggunakan alat berat (cara mekanik)</v>
          </cell>
          <cell r="L10" t="str">
            <v>NAMA PAKET</v>
          </cell>
          <cell r="O10" t="str">
            <v xml:space="preserve">:  </v>
          </cell>
        </row>
        <row r="11">
          <cell r="A11">
            <v>2</v>
          </cell>
          <cell r="C11" t="str">
            <v>Lokasi pekerjaan : sepanjang jalan</v>
          </cell>
          <cell r="L11" t="str">
            <v>PROP / KAB / KODYA</v>
          </cell>
          <cell r="O11" t="str">
            <v xml:space="preserve">:  </v>
          </cell>
        </row>
        <row r="12">
          <cell r="A12">
            <v>3</v>
          </cell>
          <cell r="C12" t="str">
            <v>Kondisi existing jalan : sedang</v>
          </cell>
          <cell r="L12" t="str">
            <v>ITEM PEMBAYARAN NO.</v>
          </cell>
          <cell r="O12" t="str">
            <v>:  5.1 (1)</v>
          </cell>
          <cell r="R12" t="str">
            <v>PERKIRAAN VOL. PEK.</v>
          </cell>
          <cell r="T12" t="str">
            <v>:</v>
          </cell>
          <cell r="U12">
            <v>1</v>
          </cell>
        </row>
        <row r="13">
          <cell r="A13">
            <v>4</v>
          </cell>
          <cell r="C13" t="str">
            <v>Jarak rata-rata Base Camp ke lokasi pekerjaan</v>
          </cell>
          <cell r="G13" t="str">
            <v>L</v>
          </cell>
          <cell r="H13">
            <v>8.7249999999999996</v>
          </cell>
          <cell r="I13" t="str">
            <v>KM</v>
          </cell>
          <cell r="L13" t="str">
            <v>JENIS PEKERJAAN</v>
          </cell>
          <cell r="O13" t="str">
            <v>:  Lps. Pond. Ag. Kls. A, CBR Min 80%</v>
          </cell>
          <cell r="R13" t="str">
            <v>TOTAL HARGA</v>
          </cell>
          <cell r="T13" t="str">
            <v>:</v>
          </cell>
          <cell r="U13">
            <v>304732.36582799954</v>
          </cell>
        </row>
        <row r="14">
          <cell r="A14">
            <v>5</v>
          </cell>
          <cell r="C14" t="str">
            <v>Tebal lapis agregat padat</v>
          </cell>
          <cell r="G14" t="str">
            <v>t</v>
          </cell>
          <cell r="H14">
            <v>0.15</v>
          </cell>
          <cell r="I14" t="str">
            <v>M</v>
          </cell>
          <cell r="L14" t="str">
            <v>SATUAN PEMBAYARAN</v>
          </cell>
          <cell r="O14" t="str">
            <v>:  M3</v>
          </cell>
          <cell r="R14" t="str">
            <v>% THD. BIAYA PROYEK</v>
          </cell>
          <cell r="T14" t="str">
            <v>:</v>
          </cell>
          <cell r="U14">
            <v>7.251312267724303E-3</v>
          </cell>
        </row>
        <row r="15">
          <cell r="A15">
            <v>6</v>
          </cell>
          <cell r="C15" t="str">
            <v>Faktor kembang material (Padat-Lepas)</v>
          </cell>
          <cell r="G15" t="str">
            <v>Fk</v>
          </cell>
          <cell r="H15">
            <v>1.2</v>
          </cell>
          <cell r="I15" t="str">
            <v>-</v>
          </cell>
        </row>
        <row r="16">
          <cell r="A16">
            <v>7</v>
          </cell>
          <cell r="C16" t="str">
            <v>Jam kerja efektif per-hari</v>
          </cell>
          <cell r="G16" t="str">
            <v>Tk</v>
          </cell>
          <cell r="H16">
            <v>7</v>
          </cell>
          <cell r="I16" t="str">
            <v>jam</v>
          </cell>
        </row>
        <row r="17">
          <cell r="A17">
            <v>8</v>
          </cell>
          <cell r="C17" t="str">
            <v>Proporsi Campuran :</v>
          </cell>
          <cell r="D17" t="str">
            <v>- Agregat Kasar</v>
          </cell>
          <cell r="G17" t="str">
            <v>Ak</v>
          </cell>
          <cell r="H17">
            <v>55</v>
          </cell>
          <cell r="I17" t="str">
            <v>%</v>
          </cell>
          <cell r="J17" t="str">
            <v xml:space="preserve"> Gradasi harus</v>
          </cell>
          <cell r="Q17" t="str">
            <v>PERKIRAAN</v>
          </cell>
          <cell r="R17" t="str">
            <v>HARGA</v>
          </cell>
          <cell r="S17" t="str">
            <v>JUMLAH</v>
          </cell>
        </row>
        <row r="18">
          <cell r="D18" t="str">
            <v>- Agregat Halus</v>
          </cell>
          <cell r="G18" t="str">
            <v>Ah</v>
          </cell>
          <cell r="H18">
            <v>45</v>
          </cell>
          <cell r="I18" t="str">
            <v>%</v>
          </cell>
          <cell r="J18" t="str">
            <v xml:space="preserve"> memenuhi Spec.</v>
          </cell>
          <cell r="L18" t="str">
            <v>NO.</v>
          </cell>
          <cell r="N18" t="str">
            <v>KOMPONEN</v>
          </cell>
          <cell r="P18" t="str">
            <v>SATUAN</v>
          </cell>
          <cell r="Q18" t="str">
            <v>KUANTITAS</v>
          </cell>
          <cell r="R18" t="str">
            <v>SATUAN</v>
          </cell>
          <cell r="S18" t="str">
            <v>HARGA</v>
          </cell>
        </row>
        <row r="19">
          <cell r="A19" t="str">
            <v>II.</v>
          </cell>
          <cell r="C19" t="str">
            <v>URUTAN KERJA</v>
          </cell>
          <cell r="R19" t="str">
            <v>(Rp.)</v>
          </cell>
          <cell r="S19" t="str">
            <v>(Rp.)</v>
          </cell>
        </row>
        <row r="20">
          <cell r="A20">
            <v>1</v>
          </cell>
          <cell r="C20" t="str">
            <v>Wheel Loader mencampur dan memuat Agregat ke</v>
          </cell>
        </row>
        <row r="21">
          <cell r="C21" t="str">
            <v>dalam Dump Truck di Base Camp</v>
          </cell>
        </row>
        <row r="22">
          <cell r="A22">
            <v>2</v>
          </cell>
          <cell r="C22" t="str">
            <v>Dump Truck mengangkut Agregat ke lokasi</v>
          </cell>
          <cell r="L22" t="str">
            <v>A.</v>
          </cell>
          <cell r="N22" t="str">
            <v>TENAGA</v>
          </cell>
        </row>
        <row r="23">
          <cell r="C23" t="str">
            <v>pekerjaan dan dihampar dengan Motor Grader</v>
          </cell>
        </row>
        <row r="24">
          <cell r="A24">
            <v>3</v>
          </cell>
          <cell r="C24" t="str">
            <v>Hamparan Agregat dibasahi dengan Water Tank</v>
          </cell>
          <cell r="L24" t="str">
            <v>1.</v>
          </cell>
          <cell r="N24" t="str">
            <v>Pekerja</v>
          </cell>
          <cell r="O24" t="str">
            <v>(L01)</v>
          </cell>
          <cell r="P24" t="str">
            <v>jam</v>
          </cell>
          <cell r="Q24">
            <v>0.24988844265952695</v>
          </cell>
          <cell r="R24">
            <v>2857.14</v>
          </cell>
          <cell r="U24">
            <v>713.96626506024074</v>
          </cell>
        </row>
        <row r="25">
          <cell r="C25" t="str">
            <v>Truck sebelum dipadatkan dengan Tandem</v>
          </cell>
          <cell r="L25" t="str">
            <v>2.</v>
          </cell>
          <cell r="N25" t="str">
            <v>Mandor</v>
          </cell>
          <cell r="O25" t="str">
            <v>(L03)</v>
          </cell>
          <cell r="P25" t="str">
            <v>jam</v>
          </cell>
          <cell r="Q25">
            <v>3.5698348951360995E-2</v>
          </cell>
          <cell r="R25">
            <v>3214.29</v>
          </cell>
          <cell r="U25">
            <v>114.74484605087014</v>
          </cell>
        </row>
        <row r="26">
          <cell r="C26" t="str">
            <v>Roller dan Pneumatic Tire Roller</v>
          </cell>
        </row>
        <row r="27">
          <cell r="A27">
            <v>4</v>
          </cell>
          <cell r="C27" t="str">
            <v>Selama pemadatan, sekelompok pekerja akan</v>
          </cell>
        </row>
        <row r="28">
          <cell r="C28" t="str">
            <v>merapikan tepi hamparan dan level permukaan</v>
          </cell>
          <cell r="Q28" t="str">
            <v xml:space="preserve">JUMLAH HARGA TENAGA   </v>
          </cell>
          <cell r="U28">
            <v>828.71111111111088</v>
          </cell>
        </row>
        <row r="29">
          <cell r="C29" t="str">
            <v>dengan menggunakan Alat Bantu</v>
          </cell>
        </row>
        <row r="30">
          <cell r="A30" t="str">
            <v>III.</v>
          </cell>
          <cell r="C30" t="str">
            <v>PEMAKAIAN BAHAN, ALAT DAN TENAGA</v>
          </cell>
          <cell r="L30" t="str">
            <v>B.</v>
          </cell>
          <cell r="N30" t="str">
            <v>BAHAN</v>
          </cell>
        </row>
        <row r="32">
          <cell r="A32" t="str">
            <v xml:space="preserve">   1.</v>
          </cell>
          <cell r="C32" t="str">
            <v>BAHAN</v>
          </cell>
          <cell r="L32" t="str">
            <v>1.</v>
          </cell>
          <cell r="N32" t="str">
            <v>Agregat Kasar   (M03)</v>
          </cell>
          <cell r="P32" t="str">
            <v>M3</v>
          </cell>
          <cell r="Q32">
            <v>0.66</v>
          </cell>
          <cell r="R32">
            <v>222345.54558042376</v>
          </cell>
          <cell r="U32">
            <v>146748.06008307968</v>
          </cell>
        </row>
        <row r="33">
          <cell r="C33" t="str">
            <v>- Agregat Kasar</v>
          </cell>
          <cell r="D33" t="str">
            <v>=  Ak x 1 M3 x Fk</v>
          </cell>
          <cell r="G33" t="str">
            <v>M03</v>
          </cell>
          <cell r="H33">
            <v>0.66</v>
          </cell>
          <cell r="I33" t="str">
            <v>M3</v>
          </cell>
          <cell r="L33" t="str">
            <v>2.</v>
          </cell>
          <cell r="N33" t="str">
            <v>Agregat Halus    (M04)</v>
          </cell>
          <cell r="P33" t="str">
            <v>M3</v>
          </cell>
          <cell r="Q33">
            <v>0.54</v>
          </cell>
          <cell r="R33">
            <v>194196.70775416915</v>
          </cell>
          <cell r="U33">
            <v>104866.22218725135</v>
          </cell>
        </row>
        <row r="34">
          <cell r="C34" t="str">
            <v>- Agregat Halus</v>
          </cell>
          <cell r="D34" t="str">
            <v>=  Ah x 1 M3 x Fk</v>
          </cell>
          <cell r="G34" t="str">
            <v>M04</v>
          </cell>
          <cell r="H34">
            <v>0.54</v>
          </cell>
          <cell r="I34" t="str">
            <v>M3</v>
          </cell>
        </row>
        <row r="36">
          <cell r="A36" t="str">
            <v xml:space="preserve">   2.</v>
          </cell>
          <cell r="C36" t="str">
            <v>ALAT</v>
          </cell>
        </row>
        <row r="37">
          <cell r="A37" t="str">
            <v xml:space="preserve">   2.a.</v>
          </cell>
          <cell r="C37" t="str">
            <v>WHEEL LOADER</v>
          </cell>
          <cell r="G37" t="str">
            <v>(E15)</v>
          </cell>
        </row>
        <row r="38">
          <cell r="C38" t="str">
            <v>Kapasitas bucket</v>
          </cell>
          <cell r="G38" t="str">
            <v>V</v>
          </cell>
          <cell r="H38">
            <v>1.5</v>
          </cell>
          <cell r="I38" t="str">
            <v>M3</v>
          </cell>
          <cell r="Q38" t="str">
            <v xml:space="preserve">JUMLAH HARGA BAHAN   </v>
          </cell>
          <cell r="U38">
            <v>251614.28227033102</v>
          </cell>
        </row>
        <row r="39">
          <cell r="C39" t="str">
            <v>Faktor bucket</v>
          </cell>
          <cell r="G39" t="str">
            <v>Fb</v>
          </cell>
          <cell r="H39">
            <v>0.9</v>
          </cell>
          <cell r="I39" t="str">
            <v>-</v>
          </cell>
        </row>
        <row r="40">
          <cell r="C40" t="str">
            <v>Faktor Efisiensi alat</v>
          </cell>
          <cell r="G40" t="str">
            <v>Fa</v>
          </cell>
          <cell r="H40">
            <v>0.83</v>
          </cell>
          <cell r="I40" t="str">
            <v>-</v>
          </cell>
          <cell r="L40" t="str">
            <v>C.</v>
          </cell>
          <cell r="N40" t="str">
            <v>PERALATAN</v>
          </cell>
        </row>
        <row r="41">
          <cell r="C41" t="str">
            <v>Waktu Siklus :</v>
          </cell>
          <cell r="G41" t="str">
            <v>Ts1</v>
          </cell>
          <cell r="L41" t="str">
            <v>1.</v>
          </cell>
          <cell r="N41" t="str">
            <v>Wheel Loader</v>
          </cell>
          <cell r="O41" t="str">
            <v>(E15)</v>
          </cell>
          <cell r="P41" t="str">
            <v>jam</v>
          </cell>
          <cell r="Q41">
            <v>3.5698348951360995E-2</v>
          </cell>
          <cell r="R41">
            <v>163808.13869490434</v>
          </cell>
          <cell r="U41">
            <v>5847.680096203635</v>
          </cell>
        </row>
        <row r="42">
          <cell r="C42" t="str">
            <v>- Mencampur</v>
          </cell>
          <cell r="G42" t="str">
            <v>T1</v>
          </cell>
          <cell r="H42">
            <v>1.5</v>
          </cell>
          <cell r="I42" t="str">
            <v>menit</v>
          </cell>
          <cell r="L42" t="str">
            <v>2.</v>
          </cell>
          <cell r="N42" t="str">
            <v>Dump Truck</v>
          </cell>
          <cell r="O42" t="str">
            <v>(E09)</v>
          </cell>
          <cell r="P42" t="str">
            <v>jam</v>
          </cell>
          <cell r="Q42">
            <v>0.14542063837680036</v>
          </cell>
          <cell r="R42">
            <v>70230.073977639215</v>
          </cell>
          <cell r="U42">
            <v>10212.90219107821</v>
          </cell>
        </row>
        <row r="43">
          <cell r="C43" t="str">
            <v>- Memuat dan lain-lain</v>
          </cell>
          <cell r="G43" t="str">
            <v>T2</v>
          </cell>
          <cell r="H43">
            <v>0.5</v>
          </cell>
          <cell r="I43" t="str">
            <v>menit</v>
          </cell>
          <cell r="L43" t="str">
            <v>3.</v>
          </cell>
          <cell r="N43" t="str">
            <v>Motor Grader</v>
          </cell>
          <cell r="O43" t="str">
            <v>(E13)</v>
          </cell>
          <cell r="P43" t="str">
            <v>jam</v>
          </cell>
          <cell r="Q43">
            <v>1.1713520749665328E-2</v>
          </cell>
          <cell r="R43">
            <v>201666.62574070093</v>
          </cell>
          <cell r="U43">
            <v>2362.2262051286921</v>
          </cell>
        </row>
        <row r="44">
          <cell r="G44" t="str">
            <v>Ts1</v>
          </cell>
          <cell r="H44">
            <v>2</v>
          </cell>
          <cell r="I44" t="str">
            <v>menit</v>
          </cell>
          <cell r="L44" t="str">
            <v>4.</v>
          </cell>
          <cell r="N44" t="str">
            <v>Vibratory Roller</v>
          </cell>
          <cell r="O44" t="str">
            <v>(E19)</v>
          </cell>
          <cell r="P44" t="str">
            <v>jam</v>
          </cell>
          <cell r="Q44">
            <v>1.7849174475680501E-2</v>
          </cell>
          <cell r="R44">
            <v>234734.82748629327</v>
          </cell>
          <cell r="U44">
            <v>4189.8228913216117</v>
          </cell>
        </row>
        <row r="45">
          <cell r="L45" t="str">
            <v>5.</v>
          </cell>
          <cell r="N45" t="str">
            <v>P. Tyre Roller</v>
          </cell>
          <cell r="O45" t="str">
            <v>(E18)</v>
          </cell>
          <cell r="P45" t="str">
            <v>jam</v>
          </cell>
          <cell r="Q45">
            <v>4.2838018741633201E-3</v>
          </cell>
          <cell r="R45">
            <v>113384.24751021285</v>
          </cell>
          <cell r="U45">
            <v>485.71565198484757</v>
          </cell>
        </row>
        <row r="46">
          <cell r="C46" t="str">
            <v>Kap. Prod. / jam =</v>
          </cell>
          <cell r="D46" t="str">
            <v>V x Fb x Fa x 60</v>
          </cell>
          <cell r="G46" t="str">
            <v>Q1</v>
          </cell>
          <cell r="H46">
            <v>28.012500000000003</v>
          </cell>
          <cell r="I46" t="str">
            <v>M3</v>
          </cell>
          <cell r="L46" t="str">
            <v>6.</v>
          </cell>
          <cell r="N46" t="str">
            <v>Water Tanker</v>
          </cell>
          <cell r="O46" t="str">
            <v>(E23)</v>
          </cell>
          <cell r="P46" t="str">
            <v>jam</v>
          </cell>
          <cell r="Q46">
            <v>2.1084337349397592E-2</v>
          </cell>
          <cell r="R46">
            <v>67020.510980434308</v>
          </cell>
          <cell r="U46">
            <v>1413.0830628404826</v>
          </cell>
        </row>
        <row r="47">
          <cell r="D47" t="str">
            <v>Fk x Ts1</v>
          </cell>
          <cell r="L47" t="str">
            <v>7.</v>
          </cell>
          <cell r="N47" t="str">
            <v>Alat Bantu</v>
          </cell>
          <cell r="P47" t="str">
            <v>Ls</v>
          </cell>
          <cell r="Q47">
            <v>1</v>
          </cell>
          <cell r="R47">
            <v>75</v>
          </cell>
          <cell r="U47">
            <v>75</v>
          </cell>
        </row>
        <row r="48">
          <cell r="C48" t="str">
            <v>Koefisien Alat / M3</v>
          </cell>
          <cell r="D48" t="str">
            <v xml:space="preserve"> =  1  :  Q1</v>
          </cell>
          <cell r="G48" t="str">
            <v>(E15)</v>
          </cell>
          <cell r="H48">
            <v>3.5698348951360995E-2</v>
          </cell>
          <cell r="I48" t="str">
            <v>jam</v>
          </cell>
        </row>
        <row r="49">
          <cell r="Q49" t="str">
            <v xml:space="preserve">JUMLAH HARGA PERALATAN   </v>
          </cell>
          <cell r="U49">
            <v>24586.430098557481</v>
          </cell>
        </row>
        <row r="50">
          <cell r="A50" t="str">
            <v xml:space="preserve">   2.b.</v>
          </cell>
          <cell r="C50" t="str">
            <v>DUMP TRUCK</v>
          </cell>
          <cell r="G50" t="str">
            <v>(E09)</v>
          </cell>
        </row>
        <row r="51">
          <cell r="C51" t="str">
            <v>Kapasitas bak</v>
          </cell>
          <cell r="G51" t="str">
            <v>V</v>
          </cell>
          <cell r="H51">
            <v>6</v>
          </cell>
          <cell r="I51" t="str">
            <v>M3</v>
          </cell>
          <cell r="L51" t="str">
            <v>D.</v>
          </cell>
          <cell r="N51" t="str">
            <v>JUMLAH HARGA TENAGA, BAHAN DAN PERALATAN  ( A + B + C )</v>
          </cell>
          <cell r="U51">
            <v>277029.42347999959</v>
          </cell>
        </row>
        <row r="52">
          <cell r="C52" t="str">
            <v>Faktor Efisiensi alat</v>
          </cell>
          <cell r="G52" t="str">
            <v>Fa</v>
          </cell>
          <cell r="H52">
            <v>0.83</v>
          </cell>
          <cell r="I52" t="str">
            <v>-</v>
          </cell>
          <cell r="L52" t="str">
            <v>E.</v>
          </cell>
          <cell r="N52" t="str">
            <v>OVERHEAD &amp; PROFIT</v>
          </cell>
          <cell r="P52">
            <v>10</v>
          </cell>
          <cell r="Q52" t="str">
            <v>%  x  D</v>
          </cell>
          <cell r="U52">
            <v>27702.94234799996</v>
          </cell>
        </row>
        <row r="53">
          <cell r="C53" t="str">
            <v>Kecepatan rata-rata bermuatan</v>
          </cell>
          <cell r="G53" t="str">
            <v>v1</v>
          </cell>
          <cell r="H53">
            <v>45</v>
          </cell>
          <cell r="I53" t="str">
            <v>KM/jam</v>
          </cell>
          <cell r="L53" t="str">
            <v>F.</v>
          </cell>
          <cell r="N53" t="str">
            <v>HARGA SATUAN PEKERJAAN  ( D + E )</v>
          </cell>
          <cell r="U53">
            <v>304732.36582799954</v>
          </cell>
        </row>
        <row r="54">
          <cell r="C54" t="str">
            <v>Kecepatan rata-rata kosong</v>
          </cell>
          <cell r="G54" t="str">
            <v>v2</v>
          </cell>
          <cell r="H54">
            <v>60</v>
          </cell>
          <cell r="I54" t="str">
            <v>KM/jam</v>
          </cell>
          <cell r="L54" t="str">
            <v>Note: 1</v>
          </cell>
          <cell r="N54" t="str">
            <v>SATUAN dapat berdasarkan atas jam operasi untuk Tenaga Kerja dan Peralatan, volume dan/atau ukuran</v>
          </cell>
        </row>
        <row r="55">
          <cell r="C55" t="str">
            <v>Waktu Siklus  :  - Waktu memuat = V : Q1 x 60</v>
          </cell>
          <cell r="G55" t="str">
            <v>T1</v>
          </cell>
          <cell r="H55">
            <v>12.851405622489958</v>
          </cell>
          <cell r="I55" t="str">
            <v>menit</v>
          </cell>
          <cell r="N55" t="str">
            <v>berat untuk bahan-bahan.</v>
          </cell>
        </row>
        <row r="56">
          <cell r="C56" t="str">
            <v>- Waktu tempuh isi  =  (L : v1) x 60 menit</v>
          </cell>
          <cell r="G56" t="str">
            <v>T2</v>
          </cell>
          <cell r="H56">
            <v>11.633333333333333</v>
          </cell>
          <cell r="I56" t="str">
            <v>menit</v>
          </cell>
          <cell r="L56">
            <v>2</v>
          </cell>
          <cell r="N56" t="str">
            <v>Kuantitas satuan adalah kuantitas setiap komponen untuk menyelesaikan satu satuan pekerjaan dari nomor</v>
          </cell>
        </row>
        <row r="57">
          <cell r="C57" t="str">
            <v>- Waktu tempuh kosong  =  (L : v2) x 60 menit</v>
          </cell>
          <cell r="G57" t="str">
            <v>T3</v>
          </cell>
          <cell r="H57">
            <v>8.7249999999999996</v>
          </cell>
          <cell r="I57" t="str">
            <v>menit</v>
          </cell>
          <cell r="N57" t="str">
            <v>mata pembayaran.</v>
          </cell>
        </row>
        <row r="58">
          <cell r="C58" t="str">
            <v>- Dump dan lain-lain</v>
          </cell>
          <cell r="G58" t="str">
            <v>T4</v>
          </cell>
          <cell r="H58">
            <v>3</v>
          </cell>
          <cell r="I58" t="str">
            <v>menit</v>
          </cell>
          <cell r="L58">
            <v>3</v>
          </cell>
          <cell r="N58" t="str">
            <v>Biaya satuan untuk peralatan sudah termasuk bahan bakar, bahan habis dipakai dan operator.</v>
          </cell>
        </row>
        <row r="59">
          <cell r="G59" t="str">
            <v>Ts2</v>
          </cell>
          <cell r="H59">
            <v>36.20973895582329</v>
          </cell>
          <cell r="I59" t="str">
            <v>menit</v>
          </cell>
          <cell r="L59">
            <v>4</v>
          </cell>
          <cell r="N59" t="str">
            <v>Biaya satuan sudah termasuk pengeluaran untuk seluruh pajak yang berkaitan (tetapi tidak termasuk PPN</v>
          </cell>
        </row>
        <row r="60">
          <cell r="N60" t="str">
            <v>yang dibayar dari kontrak) dan biaya-biaya lainnya.</v>
          </cell>
        </row>
        <row r="61">
          <cell r="J61" t="str">
            <v>Berlanjut ke hal. berikut</v>
          </cell>
        </row>
        <row r="62">
          <cell r="A62" t="str">
            <v>ITEM PEMBAYARAN NO.</v>
          </cell>
          <cell r="D62" t="str">
            <v>:  5.1 (1)</v>
          </cell>
          <cell r="J62" t="str">
            <v>Analisa EI-511</v>
          </cell>
        </row>
        <row r="63">
          <cell r="A63" t="str">
            <v>JENIS PEKERJAAN</v>
          </cell>
          <cell r="D63" t="str">
            <v>:  Lps. Pond. Ag. Kls. A, CBR Min 80%</v>
          </cell>
        </row>
        <row r="64">
          <cell r="A64" t="str">
            <v>SATUAN PEMBAYARAN</v>
          </cell>
          <cell r="D64" t="str">
            <v>:  M3</v>
          </cell>
          <cell r="H64" t="str">
            <v xml:space="preserve">         URAIAN ANALISA HARGA SATUAN</v>
          </cell>
        </row>
        <row r="65">
          <cell r="J65" t="str">
            <v>Lanjutan</v>
          </cell>
        </row>
        <row r="67">
          <cell r="A67" t="str">
            <v>No.</v>
          </cell>
          <cell r="C67" t="str">
            <v>U R A I A N</v>
          </cell>
          <cell r="G67" t="str">
            <v>KODE</v>
          </cell>
          <cell r="H67" t="str">
            <v>KOEF.</v>
          </cell>
          <cell r="I67" t="str">
            <v>SATUAN</v>
          </cell>
          <cell r="J67" t="str">
            <v>KETERANGAN</v>
          </cell>
        </row>
        <row r="70">
          <cell r="C70" t="str">
            <v>Kap. Prod. / jam =</v>
          </cell>
          <cell r="D70" t="str">
            <v>V x Fa x 60</v>
          </cell>
          <cell r="G70" t="str">
            <v>Q2</v>
          </cell>
          <cell r="H70">
            <v>6.8766030129017413</v>
          </cell>
          <cell r="I70" t="str">
            <v>M3</v>
          </cell>
        </row>
        <row r="71">
          <cell r="D71" t="str">
            <v>Fk x Ts2</v>
          </cell>
        </row>
        <row r="72">
          <cell r="C72" t="str">
            <v>Koefisien Alat / M3</v>
          </cell>
          <cell r="D72" t="str">
            <v xml:space="preserve"> =  1  :  Q2</v>
          </cell>
          <cell r="G72" t="str">
            <v>(E09)</v>
          </cell>
          <cell r="H72">
            <v>0.14542063837680036</v>
          </cell>
          <cell r="I72" t="str">
            <v>jam</v>
          </cell>
        </row>
        <row r="74">
          <cell r="A74" t="str">
            <v xml:space="preserve">   2.c.</v>
          </cell>
          <cell r="C74" t="str">
            <v>MOTOR GRADER</v>
          </cell>
          <cell r="G74" t="str">
            <v>(E13)</v>
          </cell>
        </row>
        <row r="75">
          <cell r="C75" t="str">
            <v>Panjang hamparan</v>
          </cell>
          <cell r="G75" t="str">
            <v>Lh</v>
          </cell>
          <cell r="H75">
            <v>50</v>
          </cell>
          <cell r="I75" t="str">
            <v>M</v>
          </cell>
        </row>
        <row r="76">
          <cell r="C76" t="str">
            <v>Lebar efektif kerja blade</v>
          </cell>
          <cell r="G76" t="str">
            <v>b</v>
          </cell>
          <cell r="H76">
            <v>2.4</v>
          </cell>
          <cell r="I76" t="str">
            <v>M</v>
          </cell>
        </row>
        <row r="77">
          <cell r="C77" t="str">
            <v>Faktor Efisiensi alat</v>
          </cell>
          <cell r="G77" t="str">
            <v>Fa</v>
          </cell>
          <cell r="H77">
            <v>0.83</v>
          </cell>
          <cell r="I77" t="str">
            <v>-</v>
          </cell>
        </row>
        <row r="78">
          <cell r="C78" t="str">
            <v>Kecepatan rata-rata alat</v>
          </cell>
          <cell r="G78" t="str">
            <v>v</v>
          </cell>
          <cell r="H78">
            <v>4</v>
          </cell>
          <cell r="I78" t="str">
            <v>KM/jam</v>
          </cell>
        </row>
        <row r="79">
          <cell r="C79" t="str">
            <v>Jumlah lintasan</v>
          </cell>
          <cell r="G79" t="str">
            <v>n</v>
          </cell>
          <cell r="H79">
            <v>6</v>
          </cell>
          <cell r="I79" t="str">
            <v>lintasan</v>
          </cell>
          <cell r="J79" t="str">
            <v xml:space="preserve"> 3 x pp</v>
          </cell>
        </row>
        <row r="80">
          <cell r="C80" t="str">
            <v>Waktu Siklus :</v>
          </cell>
          <cell r="G80" t="str">
            <v>Ts3</v>
          </cell>
        </row>
        <row r="81">
          <cell r="C81" t="str">
            <v>- Perataan 1 lintasan  =  Lh : (v x 1000) x 60</v>
          </cell>
          <cell r="G81" t="str">
            <v>T1</v>
          </cell>
          <cell r="H81">
            <v>0.75</v>
          </cell>
          <cell r="I81" t="str">
            <v>menit</v>
          </cell>
        </row>
        <row r="82">
          <cell r="C82" t="str">
            <v>- Lain-lain</v>
          </cell>
          <cell r="G82" t="str">
            <v>T2</v>
          </cell>
          <cell r="H82">
            <v>1</v>
          </cell>
          <cell r="I82" t="str">
            <v>menit</v>
          </cell>
        </row>
        <row r="83">
          <cell r="G83" t="str">
            <v>Ts3</v>
          </cell>
          <cell r="H83">
            <v>1.75</v>
          </cell>
          <cell r="I83" t="str">
            <v>menit</v>
          </cell>
        </row>
        <row r="85">
          <cell r="C85" t="str">
            <v>Kap. Prod. / jam =</v>
          </cell>
          <cell r="D85" t="str">
            <v>Lh x b x t x Fa x 60</v>
          </cell>
          <cell r="G85" t="str">
            <v>Q3</v>
          </cell>
          <cell r="H85">
            <v>85.371428571428567</v>
          </cell>
          <cell r="I85" t="str">
            <v>M3</v>
          </cell>
        </row>
        <row r="86">
          <cell r="D86" t="str">
            <v>n x Ts3</v>
          </cell>
        </row>
        <row r="87">
          <cell r="C87" t="str">
            <v>Koefisien Alat / M3</v>
          </cell>
          <cell r="D87" t="str">
            <v xml:space="preserve"> =  1  :  Q3</v>
          </cell>
          <cell r="G87" t="str">
            <v>(E13)</v>
          </cell>
          <cell r="H87">
            <v>1.1713520749665328E-2</v>
          </cell>
          <cell r="I87" t="str">
            <v>jam</v>
          </cell>
        </row>
        <row r="89">
          <cell r="A89" t="str">
            <v xml:space="preserve">   2.d.</v>
          </cell>
          <cell r="C89" t="str">
            <v>VIBRATORY ROLLER</v>
          </cell>
          <cell r="G89" t="str">
            <v>(E19)</v>
          </cell>
        </row>
        <row r="90">
          <cell r="C90" t="str">
            <v>Kecepatan rata-rata alat</v>
          </cell>
          <cell r="G90" t="str">
            <v>v</v>
          </cell>
          <cell r="H90">
            <v>3</v>
          </cell>
          <cell r="I90" t="str">
            <v>KM/jam</v>
          </cell>
        </row>
        <row r="91">
          <cell r="C91" t="str">
            <v>Lebar efektif pemadatan</v>
          </cell>
          <cell r="G91" t="str">
            <v>b</v>
          </cell>
          <cell r="H91">
            <v>1.2</v>
          </cell>
          <cell r="I91" t="str">
            <v>M</v>
          </cell>
        </row>
        <row r="92">
          <cell r="C92" t="str">
            <v>Jumlah lintasan</v>
          </cell>
          <cell r="G92" t="str">
            <v>n</v>
          </cell>
          <cell r="H92">
            <v>8</v>
          </cell>
          <cell r="I92" t="str">
            <v>lintasan</v>
          </cell>
        </row>
        <row r="93">
          <cell r="C93" t="str">
            <v>Faktor Efisiensi alat</v>
          </cell>
          <cell r="G93" t="str">
            <v>Fa</v>
          </cell>
          <cell r="H93">
            <v>0.83</v>
          </cell>
          <cell r="I93" t="str">
            <v>-</v>
          </cell>
        </row>
        <row r="95">
          <cell r="C95" t="str">
            <v>Kap. Prod. / jam =</v>
          </cell>
          <cell r="D95" t="str">
            <v>(v x 1000) x b x t x Fa</v>
          </cell>
          <cell r="G95" t="str">
            <v>Q4</v>
          </cell>
          <cell r="H95">
            <v>56.024999999999999</v>
          </cell>
          <cell r="I95" t="str">
            <v>M3</v>
          </cell>
        </row>
        <row r="96">
          <cell r="D96" t="str">
            <v>n</v>
          </cell>
        </row>
        <row r="97">
          <cell r="C97" t="str">
            <v>Koefisien Alat / M3</v>
          </cell>
          <cell r="D97" t="str">
            <v xml:space="preserve"> =  1  :  Q4</v>
          </cell>
          <cell r="G97" t="str">
            <v>(E19)</v>
          </cell>
          <cell r="H97">
            <v>1.7849174475680501E-2</v>
          </cell>
          <cell r="I97" t="str">
            <v>jam</v>
          </cell>
        </row>
        <row r="99">
          <cell r="A99" t="str">
            <v xml:space="preserve">   2.e.</v>
          </cell>
          <cell r="C99" t="str">
            <v>PNEUMATIC TIRE ROLLER</v>
          </cell>
          <cell r="G99" t="str">
            <v>(E18)</v>
          </cell>
        </row>
        <row r="100">
          <cell r="C100" t="str">
            <v>Kecepatan rata-rata alat</v>
          </cell>
          <cell r="G100" t="str">
            <v>v</v>
          </cell>
          <cell r="H100">
            <v>5</v>
          </cell>
          <cell r="I100" t="str">
            <v>KM/jam</v>
          </cell>
        </row>
        <row r="101">
          <cell r="C101" t="str">
            <v>Lebar efektif pemadatan</v>
          </cell>
          <cell r="G101" t="str">
            <v>b</v>
          </cell>
          <cell r="H101">
            <v>1.5</v>
          </cell>
          <cell r="I101" t="str">
            <v>M</v>
          </cell>
        </row>
        <row r="102">
          <cell r="C102" t="str">
            <v>Jumlah lintasan</v>
          </cell>
          <cell r="G102" t="str">
            <v>n</v>
          </cell>
          <cell r="H102">
            <v>4</v>
          </cell>
          <cell r="I102" t="str">
            <v>lintasan</v>
          </cell>
        </row>
        <row r="103">
          <cell r="C103" t="str">
            <v>Faktor Efisiensi alat</v>
          </cell>
          <cell r="G103" t="str">
            <v>Fa</v>
          </cell>
          <cell r="H103">
            <v>0.83</v>
          </cell>
          <cell r="I103" t="str">
            <v>-</v>
          </cell>
        </row>
        <row r="105">
          <cell r="C105" t="str">
            <v>Kap. Prod. / jam =</v>
          </cell>
          <cell r="D105" t="str">
            <v>(v x 1000) x b x t x Fa</v>
          </cell>
          <cell r="G105" t="str">
            <v>Q5</v>
          </cell>
          <cell r="H105">
            <v>233.4375</v>
          </cell>
          <cell r="I105" t="str">
            <v>M3</v>
          </cell>
        </row>
        <row r="106">
          <cell r="D106" t="str">
            <v>n</v>
          </cell>
        </row>
        <row r="107">
          <cell r="C107" t="str">
            <v>Koefisien Alat / M3</v>
          </cell>
          <cell r="D107" t="str">
            <v xml:space="preserve"> =  1  :  Q5</v>
          </cell>
          <cell r="G107" t="str">
            <v>(E18)</v>
          </cell>
          <cell r="H107">
            <v>4.2838018741633201E-3</v>
          </cell>
          <cell r="I107" t="str">
            <v>jam</v>
          </cell>
        </row>
        <row r="109">
          <cell r="A109" t="str">
            <v xml:space="preserve">   2.f.</v>
          </cell>
          <cell r="C109" t="str">
            <v>WATER TANK TRUCK</v>
          </cell>
          <cell r="G109" t="str">
            <v>(E23)</v>
          </cell>
        </row>
        <row r="110">
          <cell r="C110" t="str">
            <v>Volume tanki air</v>
          </cell>
          <cell r="G110" t="str">
            <v>V</v>
          </cell>
          <cell r="H110">
            <v>4</v>
          </cell>
          <cell r="I110" t="str">
            <v>M3</v>
          </cell>
        </row>
        <row r="111">
          <cell r="C111" t="str">
            <v>Kebutuhan air / M3 agregat padat</v>
          </cell>
          <cell r="G111" t="str">
            <v>Wc</v>
          </cell>
          <cell r="H111">
            <v>7.0000000000000007E-2</v>
          </cell>
          <cell r="I111" t="str">
            <v>M3</v>
          </cell>
        </row>
        <row r="112">
          <cell r="C112" t="str">
            <v>Pengisian tanki / jam</v>
          </cell>
          <cell r="G112" t="str">
            <v>n</v>
          </cell>
          <cell r="H112">
            <v>1</v>
          </cell>
          <cell r="I112" t="str">
            <v>kali</v>
          </cell>
        </row>
        <row r="113">
          <cell r="C113" t="str">
            <v>Faktor Efisiensi alat</v>
          </cell>
          <cell r="G113" t="str">
            <v>Fa</v>
          </cell>
          <cell r="H113">
            <v>0.83</v>
          </cell>
          <cell r="I113" t="str">
            <v>-</v>
          </cell>
        </row>
        <row r="115">
          <cell r="C115" t="str">
            <v>Kap. Prod. / jam =</v>
          </cell>
          <cell r="D115" t="str">
            <v>V x n x Fa</v>
          </cell>
          <cell r="G115" t="str">
            <v>Q6</v>
          </cell>
          <cell r="H115">
            <v>47.428571428571423</v>
          </cell>
          <cell r="I115" t="str">
            <v>M3</v>
          </cell>
        </row>
        <row r="116">
          <cell r="D116" t="str">
            <v>Wc</v>
          </cell>
        </row>
        <row r="117">
          <cell r="C117" t="str">
            <v>Koefisien Alat / M3</v>
          </cell>
          <cell r="D117" t="str">
            <v xml:space="preserve"> =  1  :  Q6</v>
          </cell>
          <cell r="G117" t="str">
            <v>(E23)</v>
          </cell>
          <cell r="H117">
            <v>2.1084337349397592E-2</v>
          </cell>
          <cell r="I117" t="str">
            <v>jam</v>
          </cell>
        </row>
        <row r="120">
          <cell r="J120" t="str">
            <v>Berlanjut ke hal. berikut</v>
          </cell>
        </row>
        <row r="121">
          <cell r="A121" t="str">
            <v>ITEM PEMBAYARAN NO.</v>
          </cell>
          <cell r="D121" t="str">
            <v>:  5.1 (1)</v>
          </cell>
          <cell r="J121" t="str">
            <v>Analisa EI-511</v>
          </cell>
        </row>
        <row r="122">
          <cell r="A122" t="str">
            <v>JENIS PEKERJAAN</v>
          </cell>
          <cell r="D122" t="str">
            <v>:  Lps. Pond. Ag. Kls. A, CBR Min 80%</v>
          </cell>
        </row>
        <row r="123">
          <cell r="A123" t="str">
            <v>SATUAN PEMBAYARAN</v>
          </cell>
          <cell r="D123" t="str">
            <v>:  M3</v>
          </cell>
          <cell r="H123" t="str">
            <v xml:space="preserve">         URAIAN ANALISA HARGA SATUAN</v>
          </cell>
        </row>
        <row r="124">
          <cell r="J124" t="str">
            <v>Lanjutan</v>
          </cell>
        </row>
        <row r="126">
          <cell r="A126" t="str">
            <v>No.</v>
          </cell>
          <cell r="C126" t="str">
            <v>U R A I A N</v>
          </cell>
          <cell r="G126" t="str">
            <v>KODE</v>
          </cell>
          <cell r="H126" t="str">
            <v>KOEF.</v>
          </cell>
          <cell r="I126" t="str">
            <v>SATUAN</v>
          </cell>
          <cell r="J126" t="str">
            <v>KETERANGAN</v>
          </cell>
        </row>
        <row r="129">
          <cell r="A129" t="str">
            <v xml:space="preserve">   2.g.</v>
          </cell>
          <cell r="C129" t="str">
            <v>ALAT BANTU</v>
          </cell>
          <cell r="J129" t="str">
            <v xml:space="preserve"> Lump Sum</v>
          </cell>
        </row>
        <row r="130">
          <cell r="C130" t="str">
            <v>Diperlukan   :</v>
          </cell>
        </row>
        <row r="131">
          <cell r="C131" t="str">
            <v>- Kereta dorong</v>
          </cell>
          <cell r="D131" t="str">
            <v>=  2  buah.</v>
          </cell>
        </row>
        <row r="132">
          <cell r="C132" t="str">
            <v>- Sekop</v>
          </cell>
          <cell r="D132" t="str">
            <v>=  3  buah.</v>
          </cell>
        </row>
        <row r="133">
          <cell r="C133" t="str">
            <v>- Garpu</v>
          </cell>
          <cell r="D133" t="str">
            <v>=  2  buah.</v>
          </cell>
        </row>
        <row r="135">
          <cell r="A135" t="str">
            <v xml:space="preserve">   3.</v>
          </cell>
          <cell r="C135" t="str">
            <v>TENAGA</v>
          </cell>
        </row>
        <row r="136">
          <cell r="C136" t="str">
            <v>Produksi menentukan : WHEEL LOADER</v>
          </cell>
          <cell r="G136" t="str">
            <v>Q1</v>
          </cell>
          <cell r="H136">
            <v>28.012500000000003</v>
          </cell>
          <cell r="I136" t="str">
            <v>M3/jam</v>
          </cell>
        </row>
        <row r="137">
          <cell r="C137" t="str">
            <v>Produksi agregat / hari  =  Tk x Q1</v>
          </cell>
          <cell r="G137" t="str">
            <v>Qt</v>
          </cell>
          <cell r="H137">
            <v>196.08750000000003</v>
          </cell>
          <cell r="I137" t="str">
            <v>M3</v>
          </cell>
        </row>
        <row r="138">
          <cell r="C138" t="str">
            <v>Kebutuhan tenaga :</v>
          </cell>
        </row>
        <row r="139">
          <cell r="D139" t="str">
            <v>- Pekerja</v>
          </cell>
          <cell r="G139" t="str">
            <v>P</v>
          </cell>
          <cell r="H139">
            <v>7</v>
          </cell>
          <cell r="I139" t="str">
            <v>orang</v>
          </cell>
        </row>
        <row r="140">
          <cell r="D140" t="str">
            <v>- Mandor</v>
          </cell>
          <cell r="G140" t="str">
            <v>M</v>
          </cell>
          <cell r="H140">
            <v>1</v>
          </cell>
          <cell r="I140" t="str">
            <v>orang</v>
          </cell>
        </row>
        <row r="142">
          <cell r="C142" t="str">
            <v>Koefisien tenaga / M3   :</v>
          </cell>
        </row>
        <row r="143">
          <cell r="D143" t="str">
            <v>- Pekerja</v>
          </cell>
          <cell r="E143" t="str">
            <v>= (Tk x P) : Qt</v>
          </cell>
          <cell r="G143" t="str">
            <v>(L01)</v>
          </cell>
          <cell r="H143">
            <v>0.24988844265952695</v>
          </cell>
          <cell r="I143" t="str">
            <v>jam</v>
          </cell>
        </row>
        <row r="144">
          <cell r="D144" t="str">
            <v>- Mandor</v>
          </cell>
          <cell r="E144" t="str">
            <v>= (Tk x M) : Qt</v>
          </cell>
          <cell r="G144" t="str">
            <v>(L03)</v>
          </cell>
          <cell r="H144">
            <v>3.5698348951360995E-2</v>
          </cell>
          <cell r="I144" t="str">
            <v>jam</v>
          </cell>
        </row>
        <row r="146">
          <cell r="A146" t="str">
            <v>4.</v>
          </cell>
          <cell r="C146" t="str">
            <v>HARGA DASAR SATUAN UPAH, BAHAN DAN ALAT</v>
          </cell>
        </row>
        <row r="147">
          <cell r="C147" t="str">
            <v>Lihat lampiran.</v>
          </cell>
        </row>
        <row r="149">
          <cell r="A149" t="str">
            <v>5.</v>
          </cell>
          <cell r="C149" t="str">
            <v>ANALISA HARGA SATUAN PEKERJAAN</v>
          </cell>
        </row>
        <row r="150">
          <cell r="C150" t="str">
            <v>Lihat perhitungan dalam FORMULIR STANDAR UNTUK</v>
          </cell>
        </row>
        <row r="151">
          <cell r="C151" t="str">
            <v>PEREKAMAN ANALISA MASING-MASING HARGA</v>
          </cell>
        </row>
        <row r="152">
          <cell r="C152" t="str">
            <v>SATUAN.</v>
          </cell>
        </row>
        <row r="153">
          <cell r="C153" t="str">
            <v>Didapat Harga Satuan Pekerjaan :</v>
          </cell>
        </row>
        <row r="155">
          <cell r="C155" t="str">
            <v xml:space="preserve">Rp.  </v>
          </cell>
          <cell r="D155">
            <v>304732.36582799954</v>
          </cell>
          <cell r="E155" t="str">
            <v xml:space="preserve"> / M3.</v>
          </cell>
        </row>
        <row r="158">
          <cell r="A158" t="str">
            <v>6.</v>
          </cell>
          <cell r="C158" t="str">
            <v>WAKTU PELAKSANAAN YANG DIPERLUKAN</v>
          </cell>
        </row>
        <row r="159">
          <cell r="C159" t="str">
            <v>Masa Pelaksanaan :</v>
          </cell>
          <cell r="D159" t="str">
            <v>. . . . . . . . . . . .</v>
          </cell>
          <cell r="E159" t="str">
            <v>bulan</v>
          </cell>
        </row>
        <row r="161">
          <cell r="A161" t="str">
            <v>7.</v>
          </cell>
          <cell r="C161" t="str">
            <v>VOLUME PEKERJAAN YANG DIPERLUKAN</v>
          </cell>
        </row>
        <row r="162">
          <cell r="C162" t="str">
            <v>Volume pekerjaan  :</v>
          </cell>
          <cell r="D162">
            <v>1</v>
          </cell>
          <cell r="E162" t="str">
            <v>M3</v>
          </cell>
        </row>
        <row r="180">
          <cell r="A180" t="str">
            <v>ITEM PEMBAYARAN NO.</v>
          </cell>
          <cell r="D180" t="str">
            <v>:  5.1 (2)</v>
          </cell>
          <cell r="J180" t="str">
            <v>Analisa EI-512</v>
          </cell>
          <cell r="T180" t="str">
            <v>Analisa EI-512</v>
          </cell>
        </row>
        <row r="181">
          <cell r="A181" t="str">
            <v>JENIS PEKERJAAN</v>
          </cell>
          <cell r="D181" t="str">
            <v>:  Lps. Pond. Ag. Kls. B, CBR Min 35%</v>
          </cell>
        </row>
        <row r="182">
          <cell r="A182" t="str">
            <v>SATUAN PEMBAYARAN</v>
          </cell>
          <cell r="D182" t="str">
            <v>:  M3</v>
          </cell>
          <cell r="H182" t="str">
            <v xml:space="preserve">         URAIAN ANALISA HARGA SATUAN</v>
          </cell>
          <cell r="L182" t="str">
            <v>FORMULIR STANDAR UNTUK</v>
          </cell>
        </row>
        <row r="183">
          <cell r="L183" t="str">
            <v>PEREKAMAN ANALISA MASING-MASING HARGA SATUAN</v>
          </cell>
        </row>
        <row r="184">
          <cell r="L184" t="str">
            <v/>
          </cell>
        </row>
        <row r="185">
          <cell r="A185" t="str">
            <v>No.</v>
          </cell>
          <cell r="C185" t="str">
            <v>U R A I A N</v>
          </cell>
          <cell r="G185" t="str">
            <v>KODE</v>
          </cell>
          <cell r="H185" t="str">
            <v>KOEF.</v>
          </cell>
          <cell r="I185" t="str">
            <v>SATUAN</v>
          </cell>
          <cell r="J185" t="str">
            <v>KETERANGAN</v>
          </cell>
        </row>
        <row r="187">
          <cell r="L187" t="str">
            <v>PROYEK</v>
          </cell>
          <cell r="O187" t="str">
            <v xml:space="preserve">:  </v>
          </cell>
        </row>
        <row r="188">
          <cell r="A188" t="str">
            <v>I.</v>
          </cell>
          <cell r="C188" t="str">
            <v>ASUMSI</v>
          </cell>
          <cell r="L188" t="str">
            <v>No. PAKET KONTRAK</v>
          </cell>
          <cell r="O188" t="str">
            <v xml:space="preserve">:  </v>
          </cell>
        </row>
        <row r="189">
          <cell r="A189">
            <v>1</v>
          </cell>
          <cell r="C189" t="str">
            <v>Menggunakan alat berat (cara mekanik)</v>
          </cell>
          <cell r="L189" t="str">
            <v>NAMA PAKET</v>
          </cell>
          <cell r="O189" t="str">
            <v xml:space="preserve">:  </v>
          </cell>
        </row>
        <row r="190">
          <cell r="A190">
            <v>2</v>
          </cell>
          <cell r="C190" t="str">
            <v>Lokasi pekerjaan : sepanjang jalan</v>
          </cell>
          <cell r="L190" t="str">
            <v>PROP / KAB / KODYA</v>
          </cell>
          <cell r="O190" t="str">
            <v xml:space="preserve">:  </v>
          </cell>
        </row>
        <row r="191">
          <cell r="A191">
            <v>3</v>
          </cell>
          <cell r="C191" t="str">
            <v>Kondisi existing jalan : sedang</v>
          </cell>
          <cell r="L191" t="str">
            <v>ITEM PEMBAYARAN NO.</v>
          </cell>
          <cell r="O191" t="str">
            <v>:  5.1 (2)</v>
          </cell>
          <cell r="R191" t="str">
            <v>PERKIRAAN VOL. PEK.</v>
          </cell>
          <cell r="T191" t="str">
            <v>:</v>
          </cell>
          <cell r="U191">
            <v>1</v>
          </cell>
        </row>
        <row r="192">
          <cell r="A192">
            <v>4</v>
          </cell>
          <cell r="C192" t="str">
            <v>Jarak rata-rata Base Camp ke lokasi pekerjaan</v>
          </cell>
          <cell r="G192" t="str">
            <v>L</v>
          </cell>
          <cell r="H192">
            <v>8.7249999999999996</v>
          </cell>
          <cell r="I192" t="str">
            <v>KM</v>
          </cell>
          <cell r="L192" t="str">
            <v>JENIS PEKERJAAN</v>
          </cell>
          <cell r="O192" t="str">
            <v>:  Lps. Pond. Ag. Kls. B, CBR Min 35%</v>
          </cell>
          <cell r="R192" t="str">
            <v>TOTAL HARGA</v>
          </cell>
          <cell r="T192" t="str">
            <v>:</v>
          </cell>
          <cell r="U192">
            <v>339061.22823589185</v>
          </cell>
        </row>
        <row r="193">
          <cell r="A193">
            <v>5</v>
          </cell>
          <cell r="C193" t="str">
            <v>Tebal lapis agregat padat</v>
          </cell>
          <cell r="G193" t="str">
            <v>t</v>
          </cell>
          <cell r="H193">
            <v>0.15</v>
          </cell>
          <cell r="I193" t="str">
            <v>M</v>
          </cell>
          <cell r="L193" t="str">
            <v>SATUAN PEMBAYARAN</v>
          </cell>
          <cell r="O193" t="str">
            <v>:  M3</v>
          </cell>
          <cell r="R193" t="str">
            <v>% THD. BIAYA PROYEK</v>
          </cell>
          <cell r="T193" t="str">
            <v>:</v>
          </cell>
          <cell r="U193">
            <v>8.0681907126475844E-3</v>
          </cell>
        </row>
        <row r="194">
          <cell r="A194">
            <v>6</v>
          </cell>
          <cell r="C194" t="str">
            <v>Faktor kembang material (Padat-Lepas)</v>
          </cell>
          <cell r="G194" t="str">
            <v>Fk</v>
          </cell>
          <cell r="H194">
            <v>1.2</v>
          </cell>
          <cell r="I194" t="str">
            <v>-</v>
          </cell>
        </row>
        <row r="195">
          <cell r="A195">
            <v>7</v>
          </cell>
          <cell r="C195" t="str">
            <v>Jam kerja efektif per-hari</v>
          </cell>
          <cell r="G195" t="str">
            <v>Tk</v>
          </cell>
          <cell r="H195">
            <v>7</v>
          </cell>
          <cell r="I195" t="str">
            <v>jam</v>
          </cell>
        </row>
        <row r="196">
          <cell r="A196">
            <v>8</v>
          </cell>
          <cell r="C196" t="str">
            <v>Proporsi Campuran :</v>
          </cell>
          <cell r="D196" t="str">
            <v>- Agregat Kasar</v>
          </cell>
          <cell r="G196" t="str">
            <v>Ak</v>
          </cell>
          <cell r="H196">
            <v>35</v>
          </cell>
          <cell r="I196" t="str">
            <v>%</v>
          </cell>
          <cell r="J196" t="str">
            <v xml:space="preserve"> Gradasi harus</v>
          </cell>
          <cell r="Q196" t="str">
            <v>PERKIRAAN</v>
          </cell>
          <cell r="R196" t="str">
            <v>HARGA</v>
          </cell>
          <cell r="S196" t="str">
            <v>JUMLAH</v>
          </cell>
        </row>
        <row r="197">
          <cell r="D197" t="str">
            <v>- Agregat Halus</v>
          </cell>
          <cell r="G197" t="str">
            <v>Ah</v>
          </cell>
          <cell r="H197">
            <v>20</v>
          </cell>
          <cell r="I197" t="str">
            <v>%</v>
          </cell>
          <cell r="J197" t="str">
            <v xml:space="preserve"> memenuhi</v>
          </cell>
          <cell r="L197" t="str">
            <v>NO.</v>
          </cell>
          <cell r="N197" t="str">
            <v>KOMPONEN</v>
          </cell>
          <cell r="P197" t="str">
            <v>SATUAN</v>
          </cell>
          <cell r="Q197" t="str">
            <v>KUANTITAS</v>
          </cell>
          <cell r="R197" t="str">
            <v>SATUAN</v>
          </cell>
          <cell r="S197" t="str">
            <v>HARGA</v>
          </cell>
        </row>
        <row r="198">
          <cell r="D198" t="str">
            <v>- Sirtu</v>
          </cell>
          <cell r="G198" t="str">
            <v>St</v>
          </cell>
          <cell r="H198">
            <v>45</v>
          </cell>
          <cell r="I198" t="str">
            <v>%</v>
          </cell>
          <cell r="J198" t="str">
            <v xml:space="preserve"> Spesifikasi</v>
          </cell>
          <cell r="R198" t="str">
            <v>(Rp.)</v>
          </cell>
          <cell r="S198" t="str">
            <v>(Rp.)</v>
          </cell>
        </row>
        <row r="199">
          <cell r="A199" t="str">
            <v>II.</v>
          </cell>
          <cell r="C199" t="str">
            <v>URUTAN KERJA</v>
          </cell>
        </row>
        <row r="200">
          <cell r="A200">
            <v>1</v>
          </cell>
          <cell r="C200" t="str">
            <v>Wheel Loader mencampur dan memuat Agregat ke</v>
          </cell>
        </row>
        <row r="201">
          <cell r="C201" t="str">
            <v>dalam Dump Truck di Base Camp</v>
          </cell>
          <cell r="L201" t="str">
            <v>A.</v>
          </cell>
          <cell r="N201" t="str">
            <v>TENAGA</v>
          </cell>
        </row>
        <row r="202">
          <cell r="A202">
            <v>2</v>
          </cell>
          <cell r="C202" t="str">
            <v>Dump Truck mengangkut Agregat ke lokasi</v>
          </cell>
        </row>
        <row r="203">
          <cell r="C203" t="str">
            <v>pekerjaan dan dihampar dengan Motor Grader</v>
          </cell>
          <cell r="L203" t="str">
            <v>1.</v>
          </cell>
          <cell r="N203" t="str">
            <v>Pekerja</v>
          </cell>
          <cell r="O203" t="str">
            <v>(L01)</v>
          </cell>
          <cell r="P203" t="str">
            <v>jam</v>
          </cell>
          <cell r="Q203">
            <v>0.24988844265952695</v>
          </cell>
          <cell r="R203">
            <v>2857.14</v>
          </cell>
          <cell r="U203">
            <v>713.96626506024074</v>
          </cell>
        </row>
        <row r="204">
          <cell r="A204">
            <v>3</v>
          </cell>
          <cell r="C204" t="str">
            <v>Hamparan Agregat dibasahi dengan Water Tank</v>
          </cell>
          <cell r="L204" t="str">
            <v>2.</v>
          </cell>
          <cell r="N204" t="str">
            <v>Mandor</v>
          </cell>
          <cell r="O204" t="str">
            <v>(L03)</v>
          </cell>
          <cell r="P204" t="str">
            <v>jam</v>
          </cell>
          <cell r="Q204">
            <v>3.5698348951360995E-2</v>
          </cell>
          <cell r="R204">
            <v>3214.29</v>
          </cell>
          <cell r="U204">
            <v>114.74484605087014</v>
          </cell>
        </row>
        <row r="205">
          <cell r="C205" t="str">
            <v>Truck sebelum dipadatkan dengan Tandem</v>
          </cell>
        </row>
        <row r="206">
          <cell r="C206" t="str">
            <v>Roller dan Pneumatic Tire Roller</v>
          </cell>
        </row>
        <row r="207">
          <cell r="A207">
            <v>4</v>
          </cell>
          <cell r="C207" t="str">
            <v>Selama pemadatan, sekelompok pekerja akan</v>
          </cell>
          <cell r="Q207" t="str">
            <v xml:space="preserve">JUMLAH HARGA TENAGA   </v>
          </cell>
          <cell r="U207">
            <v>828.71111111111088</v>
          </cell>
        </row>
        <row r="208">
          <cell r="C208" t="str">
            <v>merapikan tepi hamparan dan level permukaan</v>
          </cell>
        </row>
        <row r="209">
          <cell r="C209" t="str">
            <v>dengan menggunakan Alat Bantu</v>
          </cell>
          <cell r="L209" t="str">
            <v>B.</v>
          </cell>
          <cell r="N209" t="str">
            <v>BAHAN</v>
          </cell>
        </row>
        <row r="210">
          <cell r="A210" t="str">
            <v>III.</v>
          </cell>
          <cell r="C210" t="str">
            <v>PEMAKAIAN BAHAN, ALAT DAN TENAGA</v>
          </cell>
        </row>
        <row r="211">
          <cell r="A211" t="str">
            <v xml:space="preserve">   1.</v>
          </cell>
          <cell r="C211" t="str">
            <v>BAHAN</v>
          </cell>
          <cell r="L211" t="str">
            <v>1.</v>
          </cell>
          <cell r="N211" t="str">
            <v>Agregat Kasar   (M03)</v>
          </cell>
          <cell r="P211" t="str">
            <v>M3</v>
          </cell>
          <cell r="Q211">
            <v>0.42</v>
          </cell>
          <cell r="R211">
            <v>222345.54558042376</v>
          </cell>
          <cell r="U211">
            <v>93385.129143777973</v>
          </cell>
        </row>
        <row r="212">
          <cell r="C212" t="str">
            <v>- Agregat Kasar</v>
          </cell>
          <cell r="D212" t="str">
            <v>=  Ak x 1 M3 x Fk</v>
          </cell>
          <cell r="G212" t="str">
            <v>M03</v>
          </cell>
          <cell r="H212">
            <v>0.42</v>
          </cell>
          <cell r="I212" t="str">
            <v>M3</v>
          </cell>
          <cell r="L212" t="str">
            <v>2.</v>
          </cell>
          <cell r="N212" t="str">
            <v>Agregat Halus    (M04)</v>
          </cell>
          <cell r="P212" t="str">
            <v>M3</v>
          </cell>
          <cell r="Q212">
            <v>0.24</v>
          </cell>
          <cell r="R212">
            <v>194196.70775416915</v>
          </cell>
          <cell r="U212">
            <v>46607.209861000592</v>
          </cell>
        </row>
        <row r="213">
          <cell r="C213" t="str">
            <v>- Agregat Halus</v>
          </cell>
          <cell r="D213" t="str">
            <v>=  Ah x 1 M3 x Fk</v>
          </cell>
          <cell r="G213" t="str">
            <v>M04</v>
          </cell>
          <cell r="H213">
            <v>0.24</v>
          </cell>
          <cell r="I213" t="str">
            <v>M3</v>
          </cell>
          <cell r="L213" t="str">
            <v>3.</v>
          </cell>
          <cell r="N213" t="str">
            <v>Sirtu</v>
          </cell>
          <cell r="O213" t="str">
            <v>(M16)</v>
          </cell>
          <cell r="P213" t="str">
            <v>M3</v>
          </cell>
          <cell r="Q213">
            <v>0.54</v>
          </cell>
          <cell r="R213">
            <v>264500</v>
          </cell>
          <cell r="U213">
            <v>142830</v>
          </cell>
        </row>
        <row r="214">
          <cell r="C214" t="str">
            <v>- Sirtu</v>
          </cell>
          <cell r="D214" t="str">
            <v>=  St x 1 M3 x Fk</v>
          </cell>
          <cell r="G214" t="str">
            <v>M16</v>
          </cell>
          <cell r="H214">
            <v>0.54</v>
          </cell>
          <cell r="I214" t="str">
            <v>M3</v>
          </cell>
        </row>
        <row r="215">
          <cell r="A215" t="str">
            <v xml:space="preserve">   2.</v>
          </cell>
          <cell r="C215" t="str">
            <v>ALAT</v>
          </cell>
        </row>
        <row r="216">
          <cell r="A216" t="str">
            <v xml:space="preserve">   2.a.</v>
          </cell>
          <cell r="C216" t="str">
            <v>WHEEL LOADER</v>
          </cell>
          <cell r="G216" t="str">
            <v>(E15)</v>
          </cell>
        </row>
        <row r="217">
          <cell r="C217" t="str">
            <v>Kapasitas bucket</v>
          </cell>
          <cell r="G217" t="str">
            <v>V</v>
          </cell>
          <cell r="H217">
            <v>1.5</v>
          </cell>
          <cell r="I217" t="str">
            <v>M3</v>
          </cell>
          <cell r="Q217" t="str">
            <v xml:space="preserve">JUMLAH HARGA BAHAN   </v>
          </cell>
          <cell r="U217">
            <v>282822.33900477854</v>
          </cell>
        </row>
        <row r="218">
          <cell r="C218" t="str">
            <v>Faktor bucket</v>
          </cell>
          <cell r="G218" t="str">
            <v>Fb</v>
          </cell>
          <cell r="H218">
            <v>0.9</v>
          </cell>
          <cell r="I218" t="str">
            <v>-</v>
          </cell>
        </row>
        <row r="219">
          <cell r="C219" t="str">
            <v>Faktor Efisiensi alat</v>
          </cell>
          <cell r="G219" t="str">
            <v>Fa</v>
          </cell>
          <cell r="H219">
            <v>0.83</v>
          </cell>
          <cell r="I219" t="str">
            <v>-</v>
          </cell>
          <cell r="L219" t="str">
            <v>C.</v>
          </cell>
          <cell r="N219" t="str">
            <v>PERALATAN</v>
          </cell>
        </row>
        <row r="220">
          <cell r="C220" t="str">
            <v>Waktu Siklus :</v>
          </cell>
          <cell r="G220" t="str">
            <v>Ts1</v>
          </cell>
          <cell r="L220" t="str">
            <v>1.</v>
          </cell>
          <cell r="N220" t="str">
            <v>Wheel Loader</v>
          </cell>
          <cell r="O220" t="str">
            <v>(E15)</v>
          </cell>
          <cell r="P220" t="str">
            <v>jam</v>
          </cell>
          <cell r="Q220">
            <v>3.5698348951360995E-2</v>
          </cell>
          <cell r="R220">
            <v>163808.13869490434</v>
          </cell>
          <cell r="U220">
            <v>5847.680096203635</v>
          </cell>
        </row>
        <row r="221">
          <cell r="C221" t="str">
            <v>- Mencampur</v>
          </cell>
          <cell r="G221" t="str">
            <v>T1</v>
          </cell>
          <cell r="H221">
            <v>1.5</v>
          </cell>
          <cell r="I221" t="str">
            <v>menit</v>
          </cell>
          <cell r="L221" t="str">
            <v>2.</v>
          </cell>
          <cell r="N221" t="str">
            <v>Dump Truck</v>
          </cell>
          <cell r="O221" t="str">
            <v>(E09)</v>
          </cell>
          <cell r="P221" t="str">
            <v>jam</v>
          </cell>
          <cell r="Q221">
            <v>0.14542063837680036</v>
          </cell>
          <cell r="R221">
            <v>70230.073977639215</v>
          </cell>
          <cell r="U221">
            <v>10212.90219107821</v>
          </cell>
        </row>
        <row r="222">
          <cell r="C222" t="str">
            <v>- Memuat dan lain-lain</v>
          </cell>
          <cell r="G222" t="str">
            <v>T2</v>
          </cell>
          <cell r="H222">
            <v>0.5</v>
          </cell>
          <cell r="I222" t="str">
            <v>menit</v>
          </cell>
          <cell r="L222" t="str">
            <v>3.</v>
          </cell>
          <cell r="N222" t="str">
            <v>Motor Grader</v>
          </cell>
          <cell r="O222" t="str">
            <v>(E13)</v>
          </cell>
          <cell r="P222" t="str">
            <v>jam</v>
          </cell>
          <cell r="Q222">
            <v>1.1713520749665328E-2</v>
          </cell>
          <cell r="R222">
            <v>201666.62574070093</v>
          </cell>
          <cell r="U222">
            <v>2362.2262051286921</v>
          </cell>
        </row>
        <row r="223">
          <cell r="G223" t="str">
            <v>Ts1</v>
          </cell>
          <cell r="H223">
            <v>2</v>
          </cell>
          <cell r="I223" t="str">
            <v>menit</v>
          </cell>
          <cell r="L223" t="str">
            <v>4.</v>
          </cell>
          <cell r="N223" t="str">
            <v>Vibratory Roller</v>
          </cell>
          <cell r="O223" t="str">
            <v>(E19)</v>
          </cell>
          <cell r="P223" t="str">
            <v>jam</v>
          </cell>
          <cell r="Q223">
            <v>1.7849174475680501E-2</v>
          </cell>
          <cell r="R223">
            <v>234734.82748629327</v>
          </cell>
          <cell r="U223">
            <v>4189.8228913216117</v>
          </cell>
        </row>
        <row r="224">
          <cell r="L224" t="str">
            <v>5.</v>
          </cell>
          <cell r="N224" t="str">
            <v>P. Tyre Roller</v>
          </cell>
          <cell r="O224" t="str">
            <v>(E18)</v>
          </cell>
          <cell r="P224" t="str">
            <v>jam</v>
          </cell>
          <cell r="Q224">
            <v>4.2838018741633201E-3</v>
          </cell>
          <cell r="R224">
            <v>113384.24751021285</v>
          </cell>
          <cell r="U224">
            <v>485.71565198484757</v>
          </cell>
        </row>
        <row r="225">
          <cell r="C225" t="str">
            <v>Kap. Prod. / jam =</v>
          </cell>
          <cell r="D225" t="str">
            <v>V x Fb x Fa x 60</v>
          </cell>
          <cell r="G225" t="str">
            <v>Q1</v>
          </cell>
          <cell r="H225">
            <v>28.012500000000003</v>
          </cell>
          <cell r="I225" t="str">
            <v>M3</v>
          </cell>
          <cell r="L225" t="str">
            <v>6.</v>
          </cell>
          <cell r="N225" t="str">
            <v>Water Tanker</v>
          </cell>
          <cell r="O225" t="str">
            <v>(E23)</v>
          </cell>
          <cell r="P225" t="str">
            <v>jam</v>
          </cell>
          <cell r="Q225">
            <v>2.1084337349397592E-2</v>
          </cell>
          <cell r="R225">
            <v>67020.510980434308</v>
          </cell>
          <cell r="U225">
            <v>1413.0830628404826</v>
          </cell>
        </row>
        <row r="226">
          <cell r="D226" t="str">
            <v>Fk x Ts1</v>
          </cell>
          <cell r="L226" t="str">
            <v>7.</v>
          </cell>
          <cell r="N226" t="str">
            <v>Alat Bantu</v>
          </cell>
          <cell r="P226" t="str">
            <v>Ls</v>
          </cell>
          <cell r="Q226">
            <v>1</v>
          </cell>
          <cell r="R226">
            <v>75</v>
          </cell>
          <cell r="U226">
            <v>75</v>
          </cell>
        </row>
        <row r="227">
          <cell r="C227" t="str">
            <v>Koefisien Alat / M3</v>
          </cell>
          <cell r="D227" t="str">
            <v xml:space="preserve"> =  1  :  Q1</v>
          </cell>
          <cell r="G227" t="str">
            <v>(E15)</v>
          </cell>
          <cell r="H227">
            <v>3.5698348951360995E-2</v>
          </cell>
          <cell r="I227" t="str">
            <v>jam</v>
          </cell>
        </row>
        <row r="228">
          <cell r="Q228" t="str">
            <v xml:space="preserve">JUMLAH HARGA PERALATAN   </v>
          </cell>
          <cell r="U228">
            <v>24586.430098557481</v>
          </cell>
        </row>
        <row r="229">
          <cell r="A229" t="str">
            <v xml:space="preserve">   2.b.</v>
          </cell>
          <cell r="C229" t="str">
            <v>DUMP TRUCK</v>
          </cell>
          <cell r="G229" t="str">
            <v>(E09)</v>
          </cell>
        </row>
        <row r="230">
          <cell r="C230" t="str">
            <v>Kapasitas bak</v>
          </cell>
          <cell r="G230" t="str">
            <v>V</v>
          </cell>
          <cell r="H230">
            <v>6</v>
          </cell>
          <cell r="I230" t="str">
            <v>M3</v>
          </cell>
          <cell r="L230" t="str">
            <v>D.</v>
          </cell>
          <cell r="N230" t="str">
            <v>JUMLAH HARGA TENAGA, BAHAN DAN PERALATAN  ( A + B + C )</v>
          </cell>
          <cell r="U230">
            <v>308237.48021444713</v>
          </cell>
        </row>
        <row r="231">
          <cell r="C231" t="str">
            <v>Faktor Efisiensi alat</v>
          </cell>
          <cell r="G231" t="str">
            <v>Fa</v>
          </cell>
          <cell r="H231">
            <v>0.83</v>
          </cell>
          <cell r="I231" t="str">
            <v>-</v>
          </cell>
          <cell r="L231" t="str">
            <v>E.</v>
          </cell>
          <cell r="N231" t="str">
            <v>OVERHEAD &amp; PROFIT</v>
          </cell>
          <cell r="P231">
            <v>10</v>
          </cell>
          <cell r="Q231" t="str">
            <v>%  x  D</v>
          </cell>
          <cell r="U231">
            <v>30823.748021444713</v>
          </cell>
        </row>
        <row r="232">
          <cell r="C232" t="str">
            <v>Kecepatan rata-rata bermuatan</v>
          </cell>
          <cell r="G232" t="str">
            <v>v1</v>
          </cell>
          <cell r="H232">
            <v>45</v>
          </cell>
          <cell r="I232" t="str">
            <v>KM/jam</v>
          </cell>
          <cell r="L232" t="str">
            <v>F.</v>
          </cell>
          <cell r="N232" t="str">
            <v>HARGA SATUAN PEKERJAAN  ( D + E )</v>
          </cell>
          <cell r="U232">
            <v>339061.22823589185</v>
          </cell>
        </row>
        <row r="233">
          <cell r="C233" t="str">
            <v>Kecepatan rata-rata kosong</v>
          </cell>
          <cell r="G233" t="str">
            <v>v2</v>
          </cell>
          <cell r="H233">
            <v>60</v>
          </cell>
          <cell r="I233" t="str">
            <v>KM/jam</v>
          </cell>
          <cell r="L233" t="str">
            <v>Note: 1</v>
          </cell>
          <cell r="N233" t="str">
            <v>SATUAN dapat berdasarkan atas jam operasi untuk Tenaga Kerja dan Peralatan, volume dan/atau ukuran</v>
          </cell>
        </row>
        <row r="234">
          <cell r="C234" t="str">
            <v>Waktu Siklus  :  - Waktu memuat = V : Q1 x 60</v>
          </cell>
          <cell r="G234" t="str">
            <v>T1</v>
          </cell>
          <cell r="H234">
            <v>12.851405622489958</v>
          </cell>
          <cell r="I234" t="str">
            <v>menit</v>
          </cell>
          <cell r="N234" t="str">
            <v>berat untuk bahan-bahan.</v>
          </cell>
        </row>
        <row r="235">
          <cell r="C235" t="str">
            <v>- Waktu tempuh isi  =  (L : v1) x 60 menit</v>
          </cell>
          <cell r="G235" t="str">
            <v>T2</v>
          </cell>
          <cell r="H235">
            <v>11.633333333333333</v>
          </cell>
          <cell r="I235" t="str">
            <v>menit</v>
          </cell>
          <cell r="L235">
            <v>2</v>
          </cell>
          <cell r="N235" t="str">
            <v>Kuantitas satuan adalah kuantitas setiap komponen untuk menyelesaikan satu satuan pekerjaan dari nomor</v>
          </cell>
        </row>
        <row r="236">
          <cell r="C236" t="str">
            <v>- Waktu tempuh kosong  =  (L : v2) x 60 menit</v>
          </cell>
          <cell r="G236" t="str">
            <v>T3</v>
          </cell>
          <cell r="H236">
            <v>8.7249999999999996</v>
          </cell>
          <cell r="I236" t="str">
            <v>menit</v>
          </cell>
          <cell r="N236" t="str">
            <v>mata pembayaran.</v>
          </cell>
        </row>
        <row r="237">
          <cell r="C237" t="str">
            <v>- Dump dan lain-lain</v>
          </cell>
          <cell r="G237" t="str">
            <v>T4</v>
          </cell>
          <cell r="H237">
            <v>3</v>
          </cell>
          <cell r="I237" t="str">
            <v>menit</v>
          </cell>
          <cell r="L237">
            <v>3</v>
          </cell>
          <cell r="N237" t="str">
            <v>Biaya satuan untuk peralatan sudah termasuk bahan bakar, bahan habis dipakai dan operator.</v>
          </cell>
        </row>
        <row r="238">
          <cell r="G238" t="str">
            <v>Ts2</v>
          </cell>
          <cell r="H238">
            <v>36.20973895582329</v>
          </cell>
          <cell r="I238" t="str">
            <v>menit</v>
          </cell>
          <cell r="L238">
            <v>4</v>
          </cell>
          <cell r="N238" t="str">
            <v>Biaya satuan sudah termasuk pengeluaran untuk seluruh pajak yang berkaitan (tetapi tidak termasuk PPN</v>
          </cell>
        </row>
        <row r="239">
          <cell r="N239" t="str">
            <v>yang dibayar dari kontrak) dan biaya-biaya lainnya.</v>
          </cell>
        </row>
        <row r="240">
          <cell r="J240" t="str">
            <v>Berlanjut ke hal. berikut</v>
          </cell>
        </row>
        <row r="241">
          <cell r="A241" t="str">
            <v>ITEM PEMBAYARAN NO.</v>
          </cell>
          <cell r="D241" t="str">
            <v>:  5.1 (2)</v>
          </cell>
          <cell r="J241" t="str">
            <v>Analisa EI-512</v>
          </cell>
        </row>
        <row r="242">
          <cell r="A242" t="str">
            <v>JENIS PEKERJAAN</v>
          </cell>
          <cell r="D242" t="str">
            <v>:  Lps. Pond. Ag. Kls. B, CBR Min 35%</v>
          </cell>
        </row>
        <row r="243">
          <cell r="A243" t="str">
            <v>SATUAN PEMBAYARAN</v>
          </cell>
          <cell r="D243" t="str">
            <v>:  M3</v>
          </cell>
          <cell r="H243" t="str">
            <v xml:space="preserve">         URAIAN ANALISA HARGA SATUAN</v>
          </cell>
        </row>
        <row r="244">
          <cell r="J244" t="str">
            <v>Lanjutan</v>
          </cell>
        </row>
        <row r="246">
          <cell r="A246" t="str">
            <v>No.</v>
          </cell>
          <cell r="C246" t="str">
            <v>U R A I A N</v>
          </cell>
          <cell r="G246" t="str">
            <v>KODE</v>
          </cell>
          <cell r="H246" t="str">
            <v>KOEF.</v>
          </cell>
          <cell r="I246" t="str">
            <v>SATUAN</v>
          </cell>
          <cell r="J246" t="str">
            <v>KETERANGAN</v>
          </cell>
        </row>
        <row r="249">
          <cell r="C249" t="str">
            <v>Kap. Prod. / jam =</v>
          </cell>
          <cell r="D249" t="str">
            <v>V x Fa x 60</v>
          </cell>
          <cell r="G249" t="str">
            <v>Q2</v>
          </cell>
          <cell r="H249">
            <v>6.8766030129017413</v>
          </cell>
          <cell r="I249" t="str">
            <v>M3</v>
          </cell>
        </row>
        <row r="250">
          <cell r="D250" t="str">
            <v>Fk x Ts2</v>
          </cell>
        </row>
        <row r="251">
          <cell r="C251" t="str">
            <v>Koefisien Alat / M3</v>
          </cell>
          <cell r="D251" t="str">
            <v xml:space="preserve"> =  1  :  Q2</v>
          </cell>
          <cell r="G251" t="str">
            <v>-</v>
          </cell>
          <cell r="H251">
            <v>0.14542063837680036</v>
          </cell>
          <cell r="I251" t="str">
            <v>jam</v>
          </cell>
        </row>
        <row r="253">
          <cell r="A253" t="str">
            <v xml:space="preserve">   2.c.</v>
          </cell>
          <cell r="C253" t="str">
            <v>MOTOR GRADER</v>
          </cell>
          <cell r="G253" t="str">
            <v>(E13)</v>
          </cell>
        </row>
        <row r="254">
          <cell r="C254" t="str">
            <v>Panjang hamparan</v>
          </cell>
          <cell r="G254" t="str">
            <v>Lh</v>
          </cell>
          <cell r="H254">
            <v>50</v>
          </cell>
          <cell r="I254" t="str">
            <v>M</v>
          </cell>
        </row>
        <row r="255">
          <cell r="C255" t="str">
            <v>Lebar efektif kerja blade</v>
          </cell>
          <cell r="G255" t="str">
            <v>b</v>
          </cell>
          <cell r="H255">
            <v>2.4</v>
          </cell>
          <cell r="I255" t="str">
            <v>M</v>
          </cell>
        </row>
        <row r="256">
          <cell r="C256" t="str">
            <v>Faktor Efisiensi alat</v>
          </cell>
          <cell r="G256" t="str">
            <v>Fa</v>
          </cell>
          <cell r="H256">
            <v>0.83</v>
          </cell>
          <cell r="I256" t="str">
            <v>-</v>
          </cell>
        </row>
        <row r="257">
          <cell r="C257" t="str">
            <v>Kecepatan rata-rata alat</v>
          </cell>
          <cell r="G257" t="str">
            <v>v</v>
          </cell>
          <cell r="H257">
            <v>4</v>
          </cell>
          <cell r="I257" t="str">
            <v>KM/jam</v>
          </cell>
        </row>
        <row r="258">
          <cell r="C258" t="str">
            <v>Jumlah lintasan</v>
          </cell>
          <cell r="G258" t="str">
            <v>n</v>
          </cell>
          <cell r="H258">
            <v>6</v>
          </cell>
          <cell r="I258" t="str">
            <v>lintasan</v>
          </cell>
          <cell r="J258" t="str">
            <v xml:space="preserve"> 3 x pp</v>
          </cell>
        </row>
        <row r="259">
          <cell r="C259" t="str">
            <v>Waktu Siklus :</v>
          </cell>
          <cell r="G259" t="str">
            <v>Ts3</v>
          </cell>
        </row>
        <row r="260">
          <cell r="C260" t="str">
            <v>- Perataan 1 lintasan  =  Lh : (v x 1000) x 60</v>
          </cell>
          <cell r="G260" t="str">
            <v>T1</v>
          </cell>
          <cell r="H260">
            <v>0.75</v>
          </cell>
          <cell r="I260" t="str">
            <v>menit</v>
          </cell>
        </row>
        <row r="261">
          <cell r="C261" t="str">
            <v>- Lain-lain</v>
          </cell>
          <cell r="G261" t="str">
            <v>T2</v>
          </cell>
          <cell r="H261">
            <v>1</v>
          </cell>
          <cell r="I261" t="str">
            <v>menit</v>
          </cell>
        </row>
        <row r="262">
          <cell r="G262" t="str">
            <v>Ts3</v>
          </cell>
          <cell r="H262">
            <v>1.75</v>
          </cell>
          <cell r="I262" t="str">
            <v>menit</v>
          </cell>
        </row>
        <row r="264">
          <cell r="C264" t="str">
            <v>Kap. Prod. / jam =</v>
          </cell>
          <cell r="D264" t="str">
            <v>Lh x b x t x Fa x 60</v>
          </cell>
          <cell r="G264" t="str">
            <v>Q3</v>
          </cell>
          <cell r="H264">
            <v>85.371428571428567</v>
          </cell>
          <cell r="I264" t="str">
            <v>M3</v>
          </cell>
        </row>
        <row r="265">
          <cell r="D265" t="str">
            <v>n x Ts3</v>
          </cell>
        </row>
        <row r="266">
          <cell r="C266" t="str">
            <v>Koefisien Alat / M3</v>
          </cell>
          <cell r="D266" t="str">
            <v xml:space="preserve"> =  1  :  Q3</v>
          </cell>
          <cell r="G266" t="str">
            <v>(E13)</v>
          </cell>
          <cell r="H266">
            <v>1.1713520749665328E-2</v>
          </cell>
          <cell r="I266" t="str">
            <v>jam</v>
          </cell>
        </row>
        <row r="268">
          <cell r="A268" t="str">
            <v xml:space="preserve">   2.d.</v>
          </cell>
          <cell r="C268" t="str">
            <v>VIBRATORY ROLLER</v>
          </cell>
          <cell r="G268" t="str">
            <v>(E19)</v>
          </cell>
        </row>
        <row r="269">
          <cell r="C269" t="str">
            <v>Kecepatan rata-rata alat</v>
          </cell>
          <cell r="G269" t="str">
            <v>v</v>
          </cell>
          <cell r="H269">
            <v>3</v>
          </cell>
          <cell r="I269" t="str">
            <v>KM/jam</v>
          </cell>
        </row>
        <row r="270">
          <cell r="C270" t="str">
            <v>Lebar efektif pemadatan</v>
          </cell>
          <cell r="G270" t="str">
            <v>b</v>
          </cell>
          <cell r="H270">
            <v>1.2</v>
          </cell>
          <cell r="I270" t="str">
            <v>M</v>
          </cell>
        </row>
        <row r="271">
          <cell r="C271" t="str">
            <v>Jumlah lintasan</v>
          </cell>
          <cell r="G271" t="str">
            <v>n</v>
          </cell>
          <cell r="H271">
            <v>8</v>
          </cell>
          <cell r="I271" t="str">
            <v>lintasan</v>
          </cell>
        </row>
        <row r="272">
          <cell r="C272" t="str">
            <v>Faktor Efisiensi alat</v>
          </cell>
          <cell r="G272" t="str">
            <v>Fa</v>
          </cell>
          <cell r="H272">
            <v>0.83</v>
          </cell>
          <cell r="I272" t="str">
            <v>-</v>
          </cell>
        </row>
        <row r="274">
          <cell r="C274" t="str">
            <v>Kap. Prod. / jam =</v>
          </cell>
          <cell r="D274" t="str">
            <v>(v x 1000) x b x t x Fa</v>
          </cell>
          <cell r="G274" t="str">
            <v>Q4</v>
          </cell>
          <cell r="H274">
            <v>56.024999999999999</v>
          </cell>
          <cell r="I274" t="str">
            <v>M3</v>
          </cell>
        </row>
        <row r="275">
          <cell r="D275" t="str">
            <v>n</v>
          </cell>
        </row>
        <row r="276">
          <cell r="C276" t="str">
            <v>Koefisien Alat / M3</v>
          </cell>
          <cell r="D276" t="str">
            <v xml:space="preserve"> =  1  :  Q4</v>
          </cell>
          <cell r="G276" t="str">
            <v>(E19)</v>
          </cell>
          <cell r="H276">
            <v>1.7849174475680501E-2</v>
          </cell>
          <cell r="I276" t="str">
            <v>jam</v>
          </cell>
        </row>
        <row r="278">
          <cell r="A278" t="str">
            <v xml:space="preserve">   2.e.</v>
          </cell>
          <cell r="C278" t="str">
            <v>PNEUMATIC TIRE ROLLER</v>
          </cell>
          <cell r="G278" t="str">
            <v>(E18)</v>
          </cell>
        </row>
        <row r="279">
          <cell r="C279" t="str">
            <v>Kecepatan rata-rata alat</v>
          </cell>
          <cell r="G279" t="str">
            <v>v</v>
          </cell>
          <cell r="H279">
            <v>5</v>
          </cell>
          <cell r="I279" t="str">
            <v>KM/jam</v>
          </cell>
        </row>
        <row r="280">
          <cell r="C280" t="str">
            <v>Lebar efektif pemadatan</v>
          </cell>
          <cell r="G280" t="str">
            <v>b</v>
          </cell>
          <cell r="H280">
            <v>1.5</v>
          </cell>
          <cell r="I280" t="str">
            <v>M</v>
          </cell>
        </row>
        <row r="281">
          <cell r="C281" t="str">
            <v>Jumlah lintasan</v>
          </cell>
          <cell r="G281" t="str">
            <v>n</v>
          </cell>
          <cell r="H281">
            <v>4</v>
          </cell>
          <cell r="I281" t="str">
            <v>lintasan</v>
          </cell>
        </row>
        <row r="282">
          <cell r="C282" t="str">
            <v>Faktor Efisiensi alat</v>
          </cell>
          <cell r="G282" t="str">
            <v>Fa</v>
          </cell>
          <cell r="H282">
            <v>0.83</v>
          </cell>
          <cell r="I282" t="str">
            <v>-</v>
          </cell>
        </row>
        <row r="284">
          <cell r="C284" t="str">
            <v>Kap. Prod. / jam =</v>
          </cell>
          <cell r="D284" t="str">
            <v>(v x 1000) x b x t x Fa</v>
          </cell>
          <cell r="G284" t="str">
            <v>Q5</v>
          </cell>
          <cell r="H284">
            <v>233.4375</v>
          </cell>
          <cell r="I284" t="str">
            <v>M3</v>
          </cell>
        </row>
        <row r="285">
          <cell r="D285" t="str">
            <v>n</v>
          </cell>
        </row>
        <row r="286">
          <cell r="C286" t="str">
            <v>Koefisien Alat / M3</v>
          </cell>
          <cell r="D286" t="str">
            <v xml:space="preserve"> =  1  :  Q5</v>
          </cell>
          <cell r="G286" t="str">
            <v>(E18)</v>
          </cell>
          <cell r="H286">
            <v>4.2838018741633201E-3</v>
          </cell>
          <cell r="I286" t="str">
            <v>jam</v>
          </cell>
        </row>
        <row r="288">
          <cell r="A288" t="str">
            <v xml:space="preserve">   2.f.</v>
          </cell>
          <cell r="C288" t="str">
            <v>WATER TANK TRUCK</v>
          </cell>
          <cell r="G288" t="str">
            <v>(E23)</v>
          </cell>
        </row>
        <row r="289">
          <cell r="C289" t="str">
            <v>Volume tanki air</v>
          </cell>
          <cell r="G289" t="str">
            <v>V</v>
          </cell>
          <cell r="H289">
            <v>4</v>
          </cell>
          <cell r="I289" t="str">
            <v>M3</v>
          </cell>
        </row>
        <row r="290">
          <cell r="C290" t="str">
            <v>Kebutuhan air / M3 agregat padat</v>
          </cell>
          <cell r="G290" t="str">
            <v>Wc</v>
          </cell>
          <cell r="H290">
            <v>7.0000000000000007E-2</v>
          </cell>
          <cell r="I290" t="str">
            <v>M3</v>
          </cell>
        </row>
        <row r="291">
          <cell r="C291" t="str">
            <v>Pengisian tanki / jam</v>
          </cell>
          <cell r="G291" t="str">
            <v>n</v>
          </cell>
          <cell r="H291">
            <v>1</v>
          </cell>
          <cell r="I291" t="str">
            <v>kali</v>
          </cell>
        </row>
        <row r="292">
          <cell r="C292" t="str">
            <v>Faktor Efisiensi alat</v>
          </cell>
          <cell r="G292" t="str">
            <v>Fa</v>
          </cell>
          <cell r="H292">
            <v>0.83</v>
          </cell>
          <cell r="I292" t="str">
            <v>-</v>
          </cell>
        </row>
        <row r="294">
          <cell r="C294" t="str">
            <v>Kap. Prod. / jam =</v>
          </cell>
          <cell r="D294" t="str">
            <v>V x n x Fa</v>
          </cell>
          <cell r="G294" t="str">
            <v>Q6</v>
          </cell>
          <cell r="H294">
            <v>47.428571428571423</v>
          </cell>
          <cell r="I294" t="str">
            <v>M3</v>
          </cell>
        </row>
        <row r="295">
          <cell r="D295" t="str">
            <v>Wc</v>
          </cell>
        </row>
        <row r="296">
          <cell r="C296" t="str">
            <v>Koefisien Alat / M3</v>
          </cell>
          <cell r="D296" t="str">
            <v xml:space="preserve"> =  1  :  Q6</v>
          </cell>
          <cell r="G296" t="str">
            <v>(E23)</v>
          </cell>
          <cell r="H296">
            <v>2.1084337349397592E-2</v>
          </cell>
          <cell r="I296" t="str">
            <v>jam</v>
          </cell>
        </row>
        <row r="299">
          <cell r="J299" t="str">
            <v>Berlanjut ke hal. berikut</v>
          </cell>
        </row>
        <row r="300">
          <cell r="A300" t="str">
            <v>ITEM PEMBAYARAN NO.</v>
          </cell>
          <cell r="D300" t="str">
            <v>:  5.1 (2)</v>
          </cell>
          <cell r="J300" t="str">
            <v>Analisa EI-512</v>
          </cell>
        </row>
        <row r="301">
          <cell r="A301" t="str">
            <v>JENIS PEKERJAAN</v>
          </cell>
          <cell r="D301" t="str">
            <v>:  Lps. Pond. Ag. Kls. B, CBR Min 35%</v>
          </cell>
        </row>
        <row r="302">
          <cell r="A302" t="str">
            <v>SATUAN PEMBAYARAN</v>
          </cell>
          <cell r="D302" t="str">
            <v>:  M3</v>
          </cell>
          <cell r="H302" t="str">
            <v xml:space="preserve">         URAIAN ANALISA HARGA SATUAN</v>
          </cell>
        </row>
        <row r="303">
          <cell r="J303" t="str">
            <v>Lanjutan</v>
          </cell>
        </row>
        <row r="305">
          <cell r="A305" t="str">
            <v>No.</v>
          </cell>
          <cell r="C305" t="str">
            <v>U R A I A N</v>
          </cell>
          <cell r="G305" t="str">
            <v>KODE</v>
          </cell>
          <cell r="H305" t="str">
            <v>KOEF.</v>
          </cell>
          <cell r="I305" t="str">
            <v>SATUAN</v>
          </cell>
          <cell r="J305" t="str">
            <v>KETERANGAN</v>
          </cell>
        </row>
        <row r="308">
          <cell r="A308" t="str">
            <v xml:space="preserve">   2.g.</v>
          </cell>
          <cell r="C308" t="str">
            <v>ALAT BANTU</v>
          </cell>
          <cell r="J308" t="str">
            <v xml:space="preserve"> Lump Sum</v>
          </cell>
        </row>
        <row r="309">
          <cell r="C309" t="str">
            <v>Diperlukan   :</v>
          </cell>
        </row>
        <row r="310">
          <cell r="C310" t="str">
            <v>- Kereta dorong</v>
          </cell>
          <cell r="D310" t="str">
            <v>=  2  buah.</v>
          </cell>
        </row>
        <row r="311">
          <cell r="C311" t="str">
            <v>- Sekop</v>
          </cell>
          <cell r="D311" t="str">
            <v>=  3  buah.</v>
          </cell>
        </row>
        <row r="312">
          <cell r="C312" t="str">
            <v>- Garpu</v>
          </cell>
          <cell r="D312" t="str">
            <v>=  2  buah.</v>
          </cell>
        </row>
        <row r="314">
          <cell r="A314" t="str">
            <v xml:space="preserve">   3.</v>
          </cell>
          <cell r="C314" t="str">
            <v>TENAGA</v>
          </cell>
        </row>
        <row r="315">
          <cell r="C315" t="str">
            <v>Produksi menentukan : WHEEL LOADER</v>
          </cell>
          <cell r="G315" t="str">
            <v>Q1</v>
          </cell>
          <cell r="H315">
            <v>28.012500000000003</v>
          </cell>
          <cell r="I315" t="str">
            <v>M3/jam</v>
          </cell>
        </row>
        <row r="316">
          <cell r="C316" t="str">
            <v>Produksi agregat / hari  =  Tk x Q1</v>
          </cell>
          <cell r="G316" t="str">
            <v>Qt</v>
          </cell>
          <cell r="H316">
            <v>196.08750000000003</v>
          </cell>
          <cell r="I316" t="str">
            <v>M3</v>
          </cell>
        </row>
        <row r="317">
          <cell r="C317" t="str">
            <v>Kebutuhan tenaga :</v>
          </cell>
        </row>
        <row r="318">
          <cell r="D318" t="str">
            <v>- Pekerja</v>
          </cell>
          <cell r="G318" t="str">
            <v>P</v>
          </cell>
          <cell r="H318">
            <v>7</v>
          </cell>
          <cell r="I318" t="str">
            <v>orang</v>
          </cell>
        </row>
        <row r="319">
          <cell r="D319" t="str">
            <v>- Mandor</v>
          </cell>
          <cell r="G319" t="str">
            <v>M</v>
          </cell>
          <cell r="H319">
            <v>1</v>
          </cell>
          <cell r="I319" t="str">
            <v>orang</v>
          </cell>
        </row>
        <row r="321">
          <cell r="C321" t="str">
            <v>Koefisien tenaga / M3   :</v>
          </cell>
        </row>
        <row r="322">
          <cell r="D322" t="str">
            <v>- Pekerja</v>
          </cell>
          <cell r="E322" t="str">
            <v>= (Tk x P) : Qt</v>
          </cell>
          <cell r="G322" t="str">
            <v>-</v>
          </cell>
          <cell r="H322">
            <v>0.24988844265952695</v>
          </cell>
          <cell r="I322" t="str">
            <v>jam</v>
          </cell>
        </row>
        <row r="323">
          <cell r="D323" t="str">
            <v>- Mandor</v>
          </cell>
          <cell r="E323" t="str">
            <v>= (Tk x M) : Qt</v>
          </cell>
          <cell r="G323" t="str">
            <v>-</v>
          </cell>
          <cell r="H323">
            <v>3.5698348951360995E-2</v>
          </cell>
          <cell r="I323" t="str">
            <v>jam</v>
          </cell>
        </row>
        <row r="325">
          <cell r="A325" t="str">
            <v>4.</v>
          </cell>
          <cell r="C325" t="str">
            <v>HARGA DASAR SATUAN UPAH, BAHAN DAN ALAT</v>
          </cell>
        </row>
        <row r="326">
          <cell r="C326" t="str">
            <v>Lihat lampiran.</v>
          </cell>
        </row>
        <row r="328">
          <cell r="A328" t="str">
            <v>5.</v>
          </cell>
          <cell r="C328" t="str">
            <v>ANALISA HARGA SATUAN PEKERJAAN</v>
          </cell>
        </row>
        <row r="329">
          <cell r="C329" t="str">
            <v>Lihat perhitungan dalam FORMULIR STANDAR UNTUK</v>
          </cell>
        </row>
        <row r="330">
          <cell r="C330" t="str">
            <v>PEREKAMAN ANALISA MASING-MASING HARGA</v>
          </cell>
        </row>
        <row r="331">
          <cell r="C331" t="str">
            <v>SATUAN.</v>
          </cell>
        </row>
        <row r="332">
          <cell r="C332" t="str">
            <v>Didapat Harga Satuan Pekerjaan :</v>
          </cell>
        </row>
        <row r="334">
          <cell r="C334" t="str">
            <v xml:space="preserve">Rp.  </v>
          </cell>
          <cell r="D334">
            <v>339061.22823589185</v>
          </cell>
          <cell r="E334" t="str">
            <v xml:space="preserve"> / M3.</v>
          </cell>
        </row>
        <row r="337">
          <cell r="A337" t="str">
            <v>6.</v>
          </cell>
          <cell r="C337" t="str">
            <v>WAKTU PELAKSANAAN YANG DIPERLUKAN</v>
          </cell>
        </row>
        <row r="338">
          <cell r="C338" t="str">
            <v>Masa Pelaksanaan :</v>
          </cell>
          <cell r="D338" t="str">
            <v>. . . . . . . . . . . .</v>
          </cell>
          <cell r="E338" t="str">
            <v>bulan</v>
          </cell>
        </row>
        <row r="340">
          <cell r="A340" t="str">
            <v>7.</v>
          </cell>
          <cell r="C340" t="str">
            <v>VOLUME PEKERJAAN YANG DIPERLUKAN</v>
          </cell>
        </row>
        <row r="341">
          <cell r="C341" t="str">
            <v>Volume pekerjaan  :</v>
          </cell>
          <cell r="D341">
            <v>1</v>
          </cell>
          <cell r="E341" t="str">
            <v>M3</v>
          </cell>
        </row>
        <row r="359">
          <cell r="A359" t="str">
            <v>ITEM PEMBAYARAN NO.</v>
          </cell>
          <cell r="D359" t="str">
            <v>:  5.1 (3)</v>
          </cell>
          <cell r="J359" t="str">
            <v>Analisa EI-521</v>
          </cell>
          <cell r="T359" t="str">
            <v>Analisa EI-521</v>
          </cell>
        </row>
        <row r="360">
          <cell r="A360" t="str">
            <v>JENIS PEKERJAAN</v>
          </cell>
          <cell r="D360" t="str">
            <v>:  Lapis Pondasi Agregat Kelas C</v>
          </cell>
        </row>
        <row r="361">
          <cell r="A361" t="str">
            <v>SATUAN PEMBAYARAN</v>
          </cell>
          <cell r="D361" t="str">
            <v>:  M3</v>
          </cell>
          <cell r="H361" t="str">
            <v xml:space="preserve">         URAIAN ANALISA HARGA SATUAN</v>
          </cell>
          <cell r="L361" t="str">
            <v>FORMULIR STANDAR UNTUK</v>
          </cell>
        </row>
        <row r="362">
          <cell r="L362" t="str">
            <v>PEREKAMAN ANALISA MASING-MASING HARGA SATUAN</v>
          </cell>
        </row>
        <row r="363">
          <cell r="L363" t="str">
            <v/>
          </cell>
        </row>
        <row r="364">
          <cell r="A364" t="str">
            <v>No.</v>
          </cell>
          <cell r="C364" t="str">
            <v>U R A I A N</v>
          </cell>
          <cell r="G364" t="str">
            <v>KODE</v>
          </cell>
          <cell r="H364" t="str">
            <v>KOEF.</v>
          </cell>
          <cell r="I364" t="str">
            <v>SATUAN</v>
          </cell>
          <cell r="J364" t="str">
            <v>KETERANGAN</v>
          </cell>
        </row>
        <row r="366">
          <cell r="L366" t="str">
            <v>PROYEK</v>
          </cell>
          <cell r="O366" t="str">
            <v xml:space="preserve">:  </v>
          </cell>
        </row>
        <row r="367">
          <cell r="A367" t="str">
            <v>I.</v>
          </cell>
          <cell r="C367" t="str">
            <v>ASUMSI</v>
          </cell>
          <cell r="L367" t="str">
            <v>No. PAKET KONTRAK</v>
          </cell>
          <cell r="O367" t="str">
            <v xml:space="preserve">:  </v>
          </cell>
        </row>
        <row r="368">
          <cell r="A368">
            <v>1</v>
          </cell>
          <cell r="C368" t="str">
            <v>Menggunakan alat berat (cara mekanik)</v>
          </cell>
          <cell r="L368" t="str">
            <v>NAMA PAKET</v>
          </cell>
          <cell r="O368" t="str">
            <v xml:space="preserve">:  </v>
          </cell>
        </row>
        <row r="369">
          <cell r="A369">
            <v>2</v>
          </cell>
          <cell r="C369" t="str">
            <v>Lokasi pekerjaan : sepanjang jalan</v>
          </cell>
          <cell r="L369" t="str">
            <v>PROP / KAB / KODYA</v>
          </cell>
          <cell r="O369" t="str">
            <v xml:space="preserve">:  </v>
          </cell>
        </row>
        <row r="370">
          <cell r="A370">
            <v>3</v>
          </cell>
          <cell r="C370" t="str">
            <v>Kondisi existing jalan : sedang</v>
          </cell>
          <cell r="L370" t="str">
            <v>ITEM PEMBAYARAN NO.</v>
          </cell>
          <cell r="O370" t="str">
            <v>:  5.1 (3)</v>
          </cell>
          <cell r="R370" t="str">
            <v>PERKIRAAN VOL. PEK.</v>
          </cell>
          <cell r="T370" t="str">
            <v>:</v>
          </cell>
          <cell r="U370">
            <v>1</v>
          </cell>
        </row>
        <row r="371">
          <cell r="A371">
            <v>4</v>
          </cell>
          <cell r="C371" t="str">
            <v>Jarak rata-rata Base Camp ke lokasi pekerjaan</v>
          </cell>
          <cell r="G371" t="str">
            <v>L</v>
          </cell>
          <cell r="H371">
            <v>8.7249999999999996</v>
          </cell>
          <cell r="I371" t="str">
            <v>KM</v>
          </cell>
          <cell r="L371" t="str">
            <v>JENIS PEKERJAAN</v>
          </cell>
          <cell r="O371" t="str">
            <v>:  Lapis Pondasi Agregat Kelas C</v>
          </cell>
          <cell r="R371" t="str">
            <v>TOTAL HARGA</v>
          </cell>
          <cell r="T371" t="str">
            <v>:</v>
          </cell>
          <cell r="U371">
            <v>252395.66</v>
          </cell>
        </row>
        <row r="372">
          <cell r="A372">
            <v>5</v>
          </cell>
          <cell r="C372" t="str">
            <v>Tebal lapis Agregat padat</v>
          </cell>
          <cell r="G372" t="str">
            <v>t</v>
          </cell>
          <cell r="H372">
            <v>0.15</v>
          </cell>
          <cell r="I372" t="str">
            <v>M</v>
          </cell>
          <cell r="L372" t="str">
            <v>SATUAN PEMBAYARAN</v>
          </cell>
          <cell r="O372" t="str">
            <v>:  M3</v>
          </cell>
          <cell r="R372" t="str">
            <v>% THD. BIAYA PROYEK</v>
          </cell>
          <cell r="T372" t="str">
            <v>:</v>
          </cell>
          <cell r="U372">
            <v>6.005925037550471E-3</v>
          </cell>
        </row>
        <row r="373">
          <cell r="A373">
            <v>6</v>
          </cell>
          <cell r="C373" t="str">
            <v>Faktor kembang material (Padat-Lepas)</v>
          </cell>
          <cell r="G373" t="str">
            <v>Fk</v>
          </cell>
          <cell r="H373">
            <v>1.35</v>
          </cell>
          <cell r="I373" t="str">
            <v>-</v>
          </cell>
        </row>
        <row r="374">
          <cell r="A374">
            <v>7</v>
          </cell>
          <cell r="C374" t="str">
            <v>Jam kerja efektif per-hari</v>
          </cell>
          <cell r="G374" t="str">
            <v>Tk</v>
          </cell>
          <cell r="H374">
            <v>7</v>
          </cell>
          <cell r="I374" t="str">
            <v>Jam</v>
          </cell>
        </row>
        <row r="375">
          <cell r="Q375" t="str">
            <v>PERKIRAAN</v>
          </cell>
          <cell r="R375" t="str">
            <v>HARGA</v>
          </cell>
          <cell r="S375" t="str">
            <v>JUMLAH</v>
          </cell>
        </row>
        <row r="376">
          <cell r="A376" t="str">
            <v>II.</v>
          </cell>
          <cell r="C376" t="str">
            <v>URUTAN KERJA</v>
          </cell>
          <cell r="L376" t="str">
            <v>NO.</v>
          </cell>
          <cell r="N376" t="str">
            <v>KOMPONEN</v>
          </cell>
          <cell r="P376" t="str">
            <v>SATUAN</v>
          </cell>
          <cell r="Q376" t="str">
            <v>KUANTITAS</v>
          </cell>
          <cell r="R376" t="str">
            <v>SATUAN</v>
          </cell>
          <cell r="S376" t="str">
            <v>HARGA</v>
          </cell>
        </row>
        <row r="377">
          <cell r="A377">
            <v>1</v>
          </cell>
          <cell r="C377" t="str">
            <v>Wheel Loader memuat Agregat ke dalam Dump</v>
          </cell>
          <cell r="R377" t="str">
            <v>(Rp.)</v>
          </cell>
          <cell r="S377" t="str">
            <v>(Rp.)</v>
          </cell>
        </row>
        <row r="378">
          <cell r="C378" t="str">
            <v>Tuck di Base Camp</v>
          </cell>
        </row>
        <row r="379">
          <cell r="A379">
            <v>2</v>
          </cell>
          <cell r="C379" t="str">
            <v>Dump Truck mengangkut Agregat ke lokasi</v>
          </cell>
        </row>
        <row r="380">
          <cell r="C380" t="str">
            <v>pekerjaandan dihampar dengan Motor Grader</v>
          </cell>
          <cell r="L380" t="str">
            <v>A.</v>
          </cell>
          <cell r="N380" t="str">
            <v>TENAGA</v>
          </cell>
        </row>
        <row r="381">
          <cell r="A381">
            <v>3</v>
          </cell>
          <cell r="C381" t="str">
            <v>Hamparan Agregat dibasahi dengan Water Tank</v>
          </cell>
        </row>
        <row r="382">
          <cell r="C382" t="str">
            <v>Truck sebelum dipadatkan dengan Tandem</v>
          </cell>
          <cell r="L382" t="str">
            <v>1.</v>
          </cell>
          <cell r="N382" t="str">
            <v>Pekerja</v>
          </cell>
          <cell r="O382" t="str">
            <v>(L01)</v>
          </cell>
          <cell r="P382" t="str">
            <v>Jam</v>
          </cell>
          <cell r="Q382">
            <v>7.0281124497991981E-2</v>
          </cell>
          <cell r="R382">
            <v>2857.14</v>
          </cell>
          <cell r="U382">
            <v>200.80301204819281</v>
          </cell>
        </row>
        <row r="383">
          <cell r="C383" t="str">
            <v>Roller dan Pneumatic  Tire Roller</v>
          </cell>
          <cell r="L383" t="str">
            <v>2.</v>
          </cell>
          <cell r="N383" t="str">
            <v>Mandor</v>
          </cell>
          <cell r="O383" t="str">
            <v>(L03)</v>
          </cell>
          <cell r="P383" t="str">
            <v>Jam</v>
          </cell>
          <cell r="Q383">
            <v>1.0040160642570283E-2</v>
          </cell>
          <cell r="R383">
            <v>3214.29</v>
          </cell>
          <cell r="U383">
            <v>32.271987951807233</v>
          </cell>
        </row>
        <row r="384">
          <cell r="A384">
            <v>4</v>
          </cell>
          <cell r="C384" t="str">
            <v>Selama pemadatan sekelompok pekerja akan</v>
          </cell>
        </row>
        <row r="385">
          <cell r="C385" t="str">
            <v>merapikan tepi hamparan dan level permukaan</v>
          </cell>
        </row>
        <row r="386">
          <cell r="C386" t="str">
            <v>dengan menggunakan alat bantu</v>
          </cell>
          <cell r="Q386" t="str">
            <v xml:space="preserve">JUMLAH HARGA TENAGA   </v>
          </cell>
          <cell r="U386">
            <v>233.07500000000005</v>
          </cell>
        </row>
        <row r="388">
          <cell r="A388" t="str">
            <v>III.</v>
          </cell>
          <cell r="C388" t="str">
            <v>PEMAKAIAN BAHAN, ALAT DAN TENAGA</v>
          </cell>
          <cell r="L388" t="str">
            <v>B.</v>
          </cell>
          <cell r="N388" t="str">
            <v>BAHAN</v>
          </cell>
        </row>
        <row r="390">
          <cell r="A390" t="str">
            <v xml:space="preserve">   1.</v>
          </cell>
          <cell r="C390" t="str">
            <v>BAHAN</v>
          </cell>
          <cell r="L390" t="str">
            <v>1.</v>
          </cell>
          <cell r="N390" t="str">
            <v>Agregat Kelas C1 (M28)</v>
          </cell>
          <cell r="P390" t="str">
            <v>M3</v>
          </cell>
          <cell r="Q390">
            <v>1.35</v>
          </cell>
          <cell r="R390">
            <v>141787.08464737452</v>
          </cell>
          <cell r="U390">
            <v>191412.56427395562</v>
          </cell>
        </row>
        <row r="391">
          <cell r="C391" t="str">
            <v>Material Agregat Kelas C hasil produksi di Base Camp</v>
          </cell>
        </row>
        <row r="392">
          <cell r="C392" t="str">
            <v>Setiap 1 M3 Agregat padat diperlukan : 1 x Fk</v>
          </cell>
          <cell r="G392" t="str">
            <v>(M28)</v>
          </cell>
          <cell r="H392">
            <v>1.35</v>
          </cell>
          <cell r="I392" t="str">
            <v>M3</v>
          </cell>
          <cell r="J392" t="str">
            <v xml:space="preserve"> Agregat lepas</v>
          </cell>
        </row>
        <row r="394">
          <cell r="A394" t="str">
            <v xml:space="preserve">   2.</v>
          </cell>
          <cell r="C394" t="str">
            <v>ALAT</v>
          </cell>
        </row>
        <row r="395">
          <cell r="A395" t="str">
            <v>2.a.</v>
          </cell>
          <cell r="C395" t="str">
            <v>WHEEL LOADER</v>
          </cell>
          <cell r="G395" t="str">
            <v>(E15)</v>
          </cell>
        </row>
        <row r="396">
          <cell r="C396" t="str">
            <v>Kapasitas bucket</v>
          </cell>
          <cell r="G396" t="str">
            <v>V</v>
          </cell>
          <cell r="H396">
            <v>1.5</v>
          </cell>
          <cell r="I396" t="str">
            <v>M3</v>
          </cell>
          <cell r="Q396" t="str">
            <v xml:space="preserve">JUMLAH HARGA BAHAN   </v>
          </cell>
          <cell r="U396">
            <v>191412.56427395562</v>
          </cell>
        </row>
        <row r="397">
          <cell r="C397" t="str">
            <v>Faktor bucket</v>
          </cell>
          <cell r="G397" t="str">
            <v>Fb</v>
          </cell>
          <cell r="H397">
            <v>0.9</v>
          </cell>
          <cell r="I397" t="str">
            <v>-</v>
          </cell>
          <cell r="J397" t="str">
            <v>Pemuatan ringan</v>
          </cell>
        </row>
        <row r="398">
          <cell r="C398" t="str">
            <v>Faktor Efisiensi alat</v>
          </cell>
          <cell r="G398" t="str">
            <v>Fa</v>
          </cell>
          <cell r="H398">
            <v>0.83</v>
          </cell>
          <cell r="I398" t="str">
            <v>-</v>
          </cell>
          <cell r="L398" t="str">
            <v>C.</v>
          </cell>
          <cell r="N398" t="str">
            <v>PERALATAN</v>
          </cell>
        </row>
        <row r="399">
          <cell r="C399" t="str">
            <v>Waktu siklus</v>
          </cell>
          <cell r="G399" t="str">
            <v>Ts1</v>
          </cell>
        </row>
        <row r="400">
          <cell r="C400" t="str">
            <v>- Muat</v>
          </cell>
          <cell r="G400" t="str">
            <v>T1</v>
          </cell>
          <cell r="H400">
            <v>0.25</v>
          </cell>
          <cell r="I400" t="str">
            <v>menit</v>
          </cell>
          <cell r="L400" t="str">
            <v>1.</v>
          </cell>
          <cell r="N400" t="str">
            <v>Wheel Loader</v>
          </cell>
          <cell r="O400" t="str">
            <v>(E15)</v>
          </cell>
          <cell r="P400" t="str">
            <v>Jam</v>
          </cell>
          <cell r="Q400">
            <v>1.0040160642570281E-2</v>
          </cell>
          <cell r="R400">
            <v>163808.13869490434</v>
          </cell>
          <cell r="U400">
            <v>1644.6600270572724</v>
          </cell>
        </row>
        <row r="401">
          <cell r="C401" t="str">
            <v>- Lain-lain</v>
          </cell>
          <cell r="G401" t="str">
            <v>T2</v>
          </cell>
          <cell r="H401">
            <v>0.25</v>
          </cell>
          <cell r="I401" t="str">
            <v>menit</v>
          </cell>
          <cell r="L401" t="str">
            <v>2.</v>
          </cell>
          <cell r="N401" t="str">
            <v>Dump Truck</v>
          </cell>
          <cell r="O401" t="str">
            <v>(E08)</v>
          </cell>
          <cell r="P401" t="str">
            <v>Jam</v>
          </cell>
          <cell r="Q401">
            <v>0.17463233959936131</v>
          </cell>
          <cell r="R401">
            <v>153645.58193291764</v>
          </cell>
          <cell r="U401">
            <v>26831.487442050766</v>
          </cell>
        </row>
        <row r="402">
          <cell r="G402" t="str">
            <v>Ts1</v>
          </cell>
          <cell r="H402">
            <v>0.5</v>
          </cell>
          <cell r="I402" t="str">
            <v>menit</v>
          </cell>
          <cell r="L402" t="str">
            <v>3.</v>
          </cell>
          <cell r="N402" t="str">
            <v>Motor Grader</v>
          </cell>
          <cell r="O402" t="str">
            <v>(E13)</v>
          </cell>
          <cell r="P402" t="str">
            <v>Jam</v>
          </cell>
          <cell r="Q402">
            <v>1.1713520749665328E-2</v>
          </cell>
          <cell r="R402">
            <v>201666.62574070093</v>
          </cell>
          <cell r="U402">
            <v>2362.2262051286921</v>
          </cell>
        </row>
        <row r="403">
          <cell r="L403" t="str">
            <v>4.</v>
          </cell>
          <cell r="N403" t="str">
            <v>Vibratory Roller</v>
          </cell>
          <cell r="O403" t="str">
            <v>(E19)</v>
          </cell>
          <cell r="P403" t="str">
            <v>Jam</v>
          </cell>
          <cell r="Q403">
            <v>2.1419009370816599E-2</v>
          </cell>
          <cell r="R403">
            <v>234734.82748629327</v>
          </cell>
          <cell r="U403">
            <v>5027.7874695859336</v>
          </cell>
        </row>
        <row r="404">
          <cell r="C404" t="str">
            <v>Kap. Prod. / jam =</v>
          </cell>
          <cell r="D404" t="str">
            <v>V x Fb x Fa x 60</v>
          </cell>
          <cell r="G404" t="str">
            <v>Q1</v>
          </cell>
          <cell r="H404">
            <v>99.6</v>
          </cell>
          <cell r="I404" t="str">
            <v>M3</v>
          </cell>
          <cell r="L404" t="str">
            <v>5.</v>
          </cell>
          <cell r="N404" t="str">
            <v>P. Tyre Roller</v>
          </cell>
          <cell r="O404" t="str">
            <v>(E18)</v>
          </cell>
          <cell r="P404" t="str">
            <v>Jam</v>
          </cell>
          <cell r="Q404">
            <v>4.2838018741633201E-3</v>
          </cell>
          <cell r="R404">
            <v>113384.24751021285</v>
          </cell>
          <cell r="U404">
            <v>485.71565198484757</v>
          </cell>
        </row>
        <row r="405">
          <cell r="D405" t="str">
            <v>Fk x Ts1</v>
          </cell>
          <cell r="L405" t="str">
            <v>6.</v>
          </cell>
          <cell r="N405" t="str">
            <v>Water Tanker</v>
          </cell>
          <cell r="O405" t="str">
            <v>(E23)</v>
          </cell>
          <cell r="P405" t="str">
            <v>Jam</v>
          </cell>
          <cell r="Q405">
            <v>2.1084337349397592E-2</v>
          </cell>
          <cell r="R405">
            <v>67020.510980434308</v>
          </cell>
          <cell r="U405">
            <v>1413.0830628404826</v>
          </cell>
        </row>
        <row r="406">
          <cell r="C406" t="str">
            <v>Koefisien Alat / M3</v>
          </cell>
          <cell r="D406" t="str">
            <v xml:space="preserve"> =  1  :  Q1</v>
          </cell>
          <cell r="G406" t="str">
            <v>(E15)</v>
          </cell>
          <cell r="H406">
            <v>1.0040160642570281E-2</v>
          </cell>
          <cell r="I406" t="str">
            <v>Jam</v>
          </cell>
          <cell r="L406" t="str">
            <v>7.</v>
          </cell>
          <cell r="N406" t="str">
            <v>Alat Bantu</v>
          </cell>
          <cell r="P406" t="str">
            <v>Ls</v>
          </cell>
          <cell r="Q406">
            <v>1</v>
          </cell>
          <cell r="R406">
            <v>40</v>
          </cell>
          <cell r="U406">
            <v>40</v>
          </cell>
        </row>
        <row r="408">
          <cell r="A408" t="str">
            <v>2.b.</v>
          </cell>
          <cell r="C408" t="str">
            <v>DUMP TRUCK</v>
          </cell>
          <cell r="G408" t="str">
            <v>(E08)</v>
          </cell>
          <cell r="Q408" t="str">
            <v xml:space="preserve">JUMLAH HARGA PERALATAN   </v>
          </cell>
          <cell r="U408">
            <v>37804.959858647991</v>
          </cell>
        </row>
        <row r="409">
          <cell r="C409" t="str">
            <v>Kapasitas bak</v>
          </cell>
          <cell r="G409" t="str">
            <v>V</v>
          </cell>
          <cell r="H409">
            <v>4</v>
          </cell>
          <cell r="I409" t="str">
            <v>M3</v>
          </cell>
        </row>
        <row r="410">
          <cell r="C410" t="str">
            <v>Faktor Efisiensi alat</v>
          </cell>
          <cell r="G410" t="str">
            <v>Fa</v>
          </cell>
          <cell r="H410">
            <v>0.83</v>
          </cell>
          <cell r="I410" t="str">
            <v>-</v>
          </cell>
          <cell r="L410" t="str">
            <v>D.</v>
          </cell>
          <cell r="N410" t="str">
            <v>JUMLAH HARGA TENAGA, BAHAN DAN PERALATAN  ( A + B + C )</v>
          </cell>
          <cell r="U410">
            <v>229450.59913260362</v>
          </cell>
        </row>
        <row r="411">
          <cell r="C411" t="str">
            <v>Kecepatan rata-rata bermuatan</v>
          </cell>
          <cell r="G411" t="str">
            <v>v1</v>
          </cell>
          <cell r="H411">
            <v>45</v>
          </cell>
          <cell r="I411" t="str">
            <v>KM / Jam</v>
          </cell>
          <cell r="L411" t="str">
            <v>E.</v>
          </cell>
          <cell r="N411" t="str">
            <v>OVERHEAD &amp; PROFIT</v>
          </cell>
          <cell r="P411">
            <v>10</v>
          </cell>
          <cell r="Q411" t="str">
            <v>%  x  D</v>
          </cell>
          <cell r="U411">
            <v>22945.059913260364</v>
          </cell>
        </row>
        <row r="412">
          <cell r="C412" t="str">
            <v>Kecepatan rata-rata kosong</v>
          </cell>
          <cell r="G412" t="str">
            <v>v2</v>
          </cell>
          <cell r="H412">
            <v>60</v>
          </cell>
          <cell r="I412" t="str">
            <v>KM / Jam</v>
          </cell>
          <cell r="L412" t="str">
            <v>F.</v>
          </cell>
          <cell r="N412" t="str">
            <v>HARGA SATUAN PEKERJAAN  ( D + E )</v>
          </cell>
          <cell r="U412">
            <v>252395.65904586398</v>
          </cell>
        </row>
        <row r="413">
          <cell r="C413" t="str">
            <v>Waktu Siklus  :  - Waktu memuat = V : Q1 x 60</v>
          </cell>
          <cell r="G413" t="str">
            <v>T1</v>
          </cell>
          <cell r="H413">
            <v>2.4096385542168672</v>
          </cell>
          <cell r="I413" t="str">
            <v>menit</v>
          </cell>
          <cell r="L413" t="str">
            <v>Note: 1</v>
          </cell>
          <cell r="N413" t="str">
            <v>SATUAN dapat berdasarkan atas jam operasi untuk Tenaga Kerja dan Peralatan, volume dan/atau ukuran</v>
          </cell>
        </row>
        <row r="414">
          <cell r="C414" t="str">
            <v>- Waktu tempuh isi  =  (L : v1) x 60 menit</v>
          </cell>
          <cell r="G414" t="str">
            <v>T2</v>
          </cell>
          <cell r="H414">
            <v>11.633333333333333</v>
          </cell>
          <cell r="I414" t="str">
            <v>menit</v>
          </cell>
          <cell r="N414" t="str">
            <v>berat untuk bahan-bahan.</v>
          </cell>
        </row>
        <row r="415">
          <cell r="C415" t="str">
            <v>- Waktu tempuh kosong  =  (L : v2) x 60 menit</v>
          </cell>
          <cell r="G415" t="str">
            <v>T3</v>
          </cell>
          <cell r="H415">
            <v>8.7249999999999996</v>
          </cell>
          <cell r="I415" t="str">
            <v>menit</v>
          </cell>
          <cell r="L415">
            <v>2</v>
          </cell>
          <cell r="N415" t="str">
            <v>Kuantitas satuan adalah kuantitas setiap komponen untuk menyelesaikan satu satuan pekerjaan dari nomor</v>
          </cell>
        </row>
        <row r="416">
          <cell r="C416" t="str">
            <v>- Dump dan lain-lain</v>
          </cell>
          <cell r="G416" t="str">
            <v>T4</v>
          </cell>
          <cell r="H416">
            <v>3</v>
          </cell>
          <cell r="I416" t="str">
            <v>menit</v>
          </cell>
          <cell r="N416" t="str">
            <v>mata pembayaran.</v>
          </cell>
        </row>
        <row r="417">
          <cell r="G417" t="str">
            <v>Ts2</v>
          </cell>
          <cell r="H417">
            <v>25.7679718875502</v>
          </cell>
          <cell r="I417" t="str">
            <v>menit</v>
          </cell>
          <cell r="L417">
            <v>3</v>
          </cell>
          <cell r="N417" t="str">
            <v>Biaya satuan untuk peralatan sudah termasuk bahan bakar, bahan habis dipakai dan operator.</v>
          </cell>
        </row>
        <row r="418">
          <cell r="L418">
            <v>4</v>
          </cell>
          <cell r="N418" t="str">
            <v>Biaya satuan sudah termasuk pengeluaran untuk seluruh pajak yang berkaitan (tetapi tidak termasuk PPN</v>
          </cell>
        </row>
        <row r="419">
          <cell r="J419" t="str">
            <v>Berlanjut ke hal. berikut</v>
          </cell>
          <cell r="N419" t="str">
            <v>yang dibayar dari kontrak) dan biaya-biaya lainnya.</v>
          </cell>
        </row>
        <row r="420">
          <cell r="A420" t="str">
            <v>ITEM PEMBAYARAN NO.</v>
          </cell>
          <cell r="D420" t="str">
            <v>:  5.1 (3)</v>
          </cell>
          <cell r="J420" t="str">
            <v>Analisa EI-521</v>
          </cell>
        </row>
        <row r="421">
          <cell r="A421" t="str">
            <v>JENIS PEKERJAAN</v>
          </cell>
          <cell r="D421" t="str">
            <v>:  Lapis Pondasi Agregat Kelas C</v>
          </cell>
        </row>
        <row r="422">
          <cell r="A422" t="str">
            <v>SATUAN PEMBAYARAN</v>
          </cell>
          <cell r="D422" t="str">
            <v>:  M3</v>
          </cell>
          <cell r="H422" t="str">
            <v xml:space="preserve">         URAIAN ANALISA HARGA SATUAN</v>
          </cell>
        </row>
        <row r="423">
          <cell r="J423" t="str">
            <v>Lanjutan</v>
          </cell>
        </row>
        <row r="425">
          <cell r="A425" t="str">
            <v>No.</v>
          </cell>
          <cell r="C425" t="str">
            <v>U R A I A N</v>
          </cell>
          <cell r="G425" t="str">
            <v>KODE</v>
          </cell>
          <cell r="H425" t="str">
            <v>KOEF.</v>
          </cell>
          <cell r="I425" t="str">
            <v>SATUAN</v>
          </cell>
          <cell r="J425" t="str">
            <v>KETERANGAN</v>
          </cell>
        </row>
        <row r="428">
          <cell r="C428" t="str">
            <v xml:space="preserve">Kap. Prod./jam = </v>
          </cell>
          <cell r="D428" t="str">
            <v>V x Fa x 60</v>
          </cell>
          <cell r="G428" t="str">
            <v>Q2</v>
          </cell>
          <cell r="H428">
            <v>5.7263162269610763</v>
          </cell>
          <cell r="I428" t="str">
            <v>M3</v>
          </cell>
        </row>
        <row r="429">
          <cell r="D429" t="str">
            <v>Fk x Ts2</v>
          </cell>
        </row>
        <row r="430">
          <cell r="C430" t="str">
            <v>Koefisien Alat / M3</v>
          </cell>
          <cell r="D430" t="str">
            <v xml:space="preserve"> = 1 : Q2</v>
          </cell>
          <cell r="G430" t="str">
            <v>(E08)</v>
          </cell>
          <cell r="H430">
            <v>0.17463233959936131</v>
          </cell>
          <cell r="I430" t="str">
            <v>Jam</v>
          </cell>
        </row>
        <row r="432">
          <cell r="A432" t="str">
            <v>2.c.</v>
          </cell>
          <cell r="C432" t="str">
            <v>MOTOR GRADER</v>
          </cell>
          <cell r="G432" t="str">
            <v>(E13)</v>
          </cell>
        </row>
        <row r="433">
          <cell r="C433" t="str">
            <v>Panjang hamparan</v>
          </cell>
          <cell r="G433" t="str">
            <v>Lh</v>
          </cell>
          <cell r="H433">
            <v>50</v>
          </cell>
          <cell r="I433" t="str">
            <v>M</v>
          </cell>
        </row>
        <row r="434">
          <cell r="C434" t="str">
            <v>Lebar efektif kerja blade</v>
          </cell>
          <cell r="G434" t="str">
            <v>b</v>
          </cell>
          <cell r="H434">
            <v>2.4</v>
          </cell>
          <cell r="I434" t="str">
            <v>M</v>
          </cell>
        </row>
        <row r="435">
          <cell r="C435" t="str">
            <v>Faktor Efisiensi alat</v>
          </cell>
          <cell r="G435" t="str">
            <v>Fa</v>
          </cell>
          <cell r="H435">
            <v>0.83</v>
          </cell>
          <cell r="I435" t="str">
            <v>-</v>
          </cell>
        </row>
        <row r="436">
          <cell r="C436" t="str">
            <v>Kecepatan rata-rata alat</v>
          </cell>
          <cell r="G436" t="str">
            <v>v</v>
          </cell>
          <cell r="H436">
            <v>4</v>
          </cell>
          <cell r="I436" t="str">
            <v>KM / Jam</v>
          </cell>
        </row>
        <row r="437">
          <cell r="C437" t="str">
            <v>Jumlah lintasan</v>
          </cell>
          <cell r="G437" t="str">
            <v>n</v>
          </cell>
          <cell r="H437">
            <v>6</v>
          </cell>
          <cell r="I437" t="str">
            <v>lintasan</v>
          </cell>
          <cell r="J437" t="str">
            <v>3 x pp</v>
          </cell>
        </row>
        <row r="438">
          <cell r="C438" t="str">
            <v>Waktu Siklus</v>
          </cell>
          <cell r="G438" t="str">
            <v>Ts3</v>
          </cell>
        </row>
        <row r="439">
          <cell r="C439" t="str">
            <v>- Perataan 1 lintasan  = (Lh x 60) : (v x 1000)</v>
          </cell>
          <cell r="G439" t="str">
            <v>T1</v>
          </cell>
          <cell r="H439">
            <v>0.75</v>
          </cell>
          <cell r="I439" t="str">
            <v>menit</v>
          </cell>
        </row>
        <row r="440">
          <cell r="C440" t="str">
            <v>- Lain-lain</v>
          </cell>
          <cell r="G440" t="str">
            <v>T2</v>
          </cell>
          <cell r="H440">
            <v>1</v>
          </cell>
          <cell r="I440" t="str">
            <v>menit</v>
          </cell>
        </row>
        <row r="441">
          <cell r="G441" t="str">
            <v>Ts3</v>
          </cell>
          <cell r="H441">
            <v>1.75</v>
          </cell>
          <cell r="I441" t="str">
            <v>menit</v>
          </cell>
        </row>
        <row r="443">
          <cell r="C443" t="str">
            <v>Kap.Prod. / jam =</v>
          </cell>
          <cell r="D443" t="str">
            <v>Lh x b x t x Fa x 60</v>
          </cell>
          <cell r="G443" t="str">
            <v>Q3</v>
          </cell>
          <cell r="H443">
            <v>85.371428571428567</v>
          </cell>
          <cell r="I443" t="str">
            <v>M3</v>
          </cell>
        </row>
        <row r="444">
          <cell r="D444" t="str">
            <v>n x Ts3</v>
          </cell>
        </row>
        <row r="445">
          <cell r="C445" t="str">
            <v>Koefisien Alat / M3</v>
          </cell>
          <cell r="D445" t="str">
            <v xml:space="preserve"> = 1 : Q3</v>
          </cell>
          <cell r="G445" t="str">
            <v>(E13)</v>
          </cell>
          <cell r="H445">
            <v>1.1713520749665328E-2</v>
          </cell>
          <cell r="I445" t="str">
            <v>Jam</v>
          </cell>
        </row>
        <row r="447">
          <cell r="A447" t="str">
            <v>2.d.</v>
          </cell>
          <cell r="C447" t="str">
            <v>VIBRATORY ROLLER</v>
          </cell>
          <cell r="G447" t="str">
            <v>(E19)</v>
          </cell>
        </row>
        <row r="448">
          <cell r="C448" t="str">
            <v>Kecepatan rata-rata</v>
          </cell>
          <cell r="G448" t="str">
            <v>v</v>
          </cell>
          <cell r="H448">
            <v>2.5</v>
          </cell>
          <cell r="I448" t="str">
            <v>KM / Jam</v>
          </cell>
        </row>
        <row r="449">
          <cell r="C449" t="str">
            <v>Lebar efektif pemadatan</v>
          </cell>
          <cell r="G449" t="str">
            <v>b</v>
          </cell>
          <cell r="H449">
            <v>1.2</v>
          </cell>
          <cell r="I449" t="str">
            <v>M</v>
          </cell>
        </row>
        <row r="450">
          <cell r="C450" t="str">
            <v>Jumlah lintasan</v>
          </cell>
          <cell r="G450" t="str">
            <v>n</v>
          </cell>
          <cell r="H450">
            <v>8</v>
          </cell>
          <cell r="I450" t="str">
            <v>lintasan</v>
          </cell>
        </row>
        <row r="451">
          <cell r="C451" t="str">
            <v>Faktor Efisiensi alat</v>
          </cell>
          <cell r="G451" t="str">
            <v>Fa</v>
          </cell>
          <cell r="H451">
            <v>0.83</v>
          </cell>
          <cell r="I451" t="str">
            <v>-</v>
          </cell>
        </row>
        <row r="453">
          <cell r="C453" t="str">
            <v>Kap.Prod. / jam =</v>
          </cell>
          <cell r="D453" t="str">
            <v>(v x 1000) x b x t x Fa</v>
          </cell>
          <cell r="G453" t="str">
            <v>Q4</v>
          </cell>
          <cell r="H453">
            <v>46.6875</v>
          </cell>
          <cell r="I453" t="str">
            <v>M3</v>
          </cell>
        </row>
        <row r="454">
          <cell r="D454" t="str">
            <v>n</v>
          </cell>
        </row>
        <row r="455">
          <cell r="C455" t="str">
            <v>Koefisien Alat / M3</v>
          </cell>
          <cell r="D455" t="str">
            <v xml:space="preserve"> = 1 : Q4</v>
          </cell>
          <cell r="G455" t="str">
            <v>(E19)</v>
          </cell>
          <cell r="H455">
            <v>2.1419009370816599E-2</v>
          </cell>
          <cell r="I455" t="str">
            <v>Jam</v>
          </cell>
        </row>
        <row r="457">
          <cell r="A457" t="str">
            <v>2.e.</v>
          </cell>
          <cell r="C457" t="str">
            <v>PNEUMATIC TIRE ROLLER</v>
          </cell>
          <cell r="G457" t="str">
            <v>(E18)</v>
          </cell>
        </row>
        <row r="458">
          <cell r="C458" t="str">
            <v>Kecepatan rata-rata alat</v>
          </cell>
          <cell r="G458" t="str">
            <v>v</v>
          </cell>
          <cell r="H458">
            <v>5</v>
          </cell>
          <cell r="I458" t="str">
            <v>KM / Jam</v>
          </cell>
        </row>
        <row r="459">
          <cell r="C459" t="str">
            <v>Lebar efektif pemadatan</v>
          </cell>
          <cell r="G459" t="str">
            <v>b</v>
          </cell>
          <cell r="H459">
            <v>1.5</v>
          </cell>
          <cell r="I459" t="str">
            <v>M</v>
          </cell>
        </row>
        <row r="460">
          <cell r="C460" t="str">
            <v>Jumlah lintasan</v>
          </cell>
          <cell r="G460" t="str">
            <v>n</v>
          </cell>
          <cell r="H460">
            <v>4</v>
          </cell>
          <cell r="I460" t="str">
            <v>lintasan</v>
          </cell>
        </row>
        <row r="461">
          <cell r="C461" t="str">
            <v>Faktor Efisiensi alat</v>
          </cell>
          <cell r="G461" t="str">
            <v>Fa</v>
          </cell>
          <cell r="H461">
            <v>0.83</v>
          </cell>
          <cell r="I461" t="str">
            <v>-</v>
          </cell>
        </row>
        <row r="463">
          <cell r="C463" t="str">
            <v>Kap.Prod. / jam =</v>
          </cell>
          <cell r="D463" t="str">
            <v>(v x 1000) x b x t x Fa</v>
          </cell>
          <cell r="G463" t="str">
            <v>Q5</v>
          </cell>
          <cell r="H463">
            <v>233.4375</v>
          </cell>
          <cell r="I463" t="str">
            <v>M3</v>
          </cell>
        </row>
        <row r="464">
          <cell r="D464" t="str">
            <v>n</v>
          </cell>
        </row>
        <row r="465">
          <cell r="C465" t="str">
            <v>Koefisien Alat / M3</v>
          </cell>
          <cell r="D465" t="str">
            <v xml:space="preserve"> = 1 : Q5</v>
          </cell>
          <cell r="G465" t="str">
            <v>(E18)</v>
          </cell>
          <cell r="H465">
            <v>4.2838018741633201E-3</v>
          </cell>
          <cell r="I465" t="str">
            <v>Jam</v>
          </cell>
        </row>
        <row r="467">
          <cell r="A467" t="str">
            <v>2.f.</v>
          </cell>
          <cell r="C467" t="str">
            <v>WATERTANK TRUCK</v>
          </cell>
          <cell r="G467" t="str">
            <v>(E23)</v>
          </cell>
        </row>
        <row r="468">
          <cell r="C468" t="str">
            <v>Volume tangki air</v>
          </cell>
          <cell r="G468" t="str">
            <v>V</v>
          </cell>
          <cell r="H468">
            <v>4</v>
          </cell>
          <cell r="I468" t="str">
            <v>M3</v>
          </cell>
        </row>
        <row r="469">
          <cell r="C469" t="str">
            <v>Kebutuhan air / M3 agregat padat</v>
          </cell>
          <cell r="G469" t="str">
            <v>Wc</v>
          </cell>
          <cell r="H469">
            <v>7.0000000000000007E-2</v>
          </cell>
          <cell r="I469" t="str">
            <v>M3</v>
          </cell>
        </row>
        <row r="470">
          <cell r="C470" t="str">
            <v>Pengisian tangki / jam</v>
          </cell>
          <cell r="G470" t="str">
            <v>n</v>
          </cell>
          <cell r="H470">
            <v>1</v>
          </cell>
          <cell r="I470" t="str">
            <v>kali</v>
          </cell>
        </row>
        <row r="471">
          <cell r="C471" t="str">
            <v>Faktor Efisiensi alat</v>
          </cell>
          <cell r="G471" t="str">
            <v>Fa</v>
          </cell>
          <cell r="H471">
            <v>0.83</v>
          </cell>
          <cell r="I471" t="str">
            <v>-</v>
          </cell>
        </row>
        <row r="473">
          <cell r="C473" t="str">
            <v>Kap.Prod. / jam =</v>
          </cell>
          <cell r="D473" t="str">
            <v>V x n x Fa</v>
          </cell>
          <cell r="G473" t="str">
            <v>Q6</v>
          </cell>
          <cell r="H473">
            <v>47.428571428571423</v>
          </cell>
          <cell r="I473" t="str">
            <v>M3</v>
          </cell>
        </row>
        <row r="474">
          <cell r="D474" t="str">
            <v>Wc</v>
          </cell>
        </row>
        <row r="475">
          <cell r="C475" t="str">
            <v>Koefisien Alat / M3</v>
          </cell>
          <cell r="D475" t="str">
            <v xml:space="preserve"> = 1 : Q6</v>
          </cell>
          <cell r="G475" t="str">
            <v>(E23)</v>
          </cell>
          <cell r="H475">
            <v>2.1084337349397592E-2</v>
          </cell>
          <cell r="I475" t="str">
            <v>Jam</v>
          </cell>
        </row>
        <row r="478">
          <cell r="J478" t="str">
            <v>Berlanjut ke hal. berikut</v>
          </cell>
        </row>
        <row r="479">
          <cell r="A479" t="str">
            <v>ITEM PEMBAYARAN NO.</v>
          </cell>
          <cell r="D479" t="str">
            <v>:  5.1 (3)</v>
          </cell>
          <cell r="J479" t="str">
            <v>Analisa EI-521</v>
          </cell>
        </row>
        <row r="480">
          <cell r="A480" t="str">
            <v>JENIS PEKERJAAN</v>
          </cell>
          <cell r="D480" t="str">
            <v>:  Lapis Pondasi Agregat Kelas C</v>
          </cell>
        </row>
        <row r="481">
          <cell r="A481" t="str">
            <v>SATUAN PEMBAYARAN</v>
          </cell>
          <cell r="D481" t="str">
            <v>:  M3</v>
          </cell>
          <cell r="H481" t="str">
            <v xml:space="preserve">         URAIAN ANALISA HARGA SATUAN</v>
          </cell>
        </row>
        <row r="482">
          <cell r="J482" t="str">
            <v>Lanjutan</v>
          </cell>
        </row>
        <row r="484">
          <cell r="A484" t="str">
            <v>No.</v>
          </cell>
          <cell r="C484" t="str">
            <v>U R A I A N</v>
          </cell>
          <cell r="G484" t="str">
            <v>KODE</v>
          </cell>
          <cell r="H484" t="str">
            <v>KOEF.</v>
          </cell>
          <cell r="I484" t="str">
            <v>SATUAN</v>
          </cell>
          <cell r="J484" t="str">
            <v>KETERANGAN</v>
          </cell>
        </row>
        <row r="487">
          <cell r="A487" t="str">
            <v>2.g.</v>
          </cell>
          <cell r="C487" t="str">
            <v>ALAT BANTU</v>
          </cell>
        </row>
        <row r="488">
          <cell r="C488" t="str">
            <v>diperlukan :</v>
          </cell>
          <cell r="J488" t="str">
            <v>Lump Sum</v>
          </cell>
        </row>
        <row r="489">
          <cell r="C489" t="str">
            <v>- Kereta dorong     = 2 buah</v>
          </cell>
        </row>
        <row r="490">
          <cell r="C490" t="str">
            <v>- Sekop                = 3 buah</v>
          </cell>
        </row>
        <row r="491">
          <cell r="C491" t="str">
            <v>- Garpu                 = 2 buah</v>
          </cell>
        </row>
        <row r="493">
          <cell r="A493" t="str">
            <v xml:space="preserve">   3.</v>
          </cell>
          <cell r="C493" t="str">
            <v>TENAGA</v>
          </cell>
        </row>
        <row r="494">
          <cell r="C494" t="str">
            <v>Produksi menentukan : WHEEL LOADER</v>
          </cell>
          <cell r="G494" t="str">
            <v>Q1</v>
          </cell>
          <cell r="H494">
            <v>99.6</v>
          </cell>
          <cell r="I494" t="str">
            <v>M3 / Jam</v>
          </cell>
        </row>
        <row r="495">
          <cell r="C495" t="str">
            <v>Produksi Agregat / hari  =  Tk x Q1</v>
          </cell>
          <cell r="G495" t="str">
            <v>Qt</v>
          </cell>
          <cell r="H495">
            <v>697.19999999999993</v>
          </cell>
          <cell r="I495" t="str">
            <v>M3</v>
          </cell>
        </row>
        <row r="496">
          <cell r="C496" t="str">
            <v>Kebutuhan tenaga :</v>
          </cell>
        </row>
        <row r="497">
          <cell r="D497" t="str">
            <v>- Pekerja</v>
          </cell>
          <cell r="G497" t="str">
            <v>P</v>
          </cell>
          <cell r="H497">
            <v>7</v>
          </cell>
          <cell r="I497" t="str">
            <v>orang</v>
          </cell>
        </row>
        <row r="498">
          <cell r="D498" t="str">
            <v>- Mandor</v>
          </cell>
          <cell r="G498" t="str">
            <v>M</v>
          </cell>
          <cell r="H498">
            <v>1</v>
          </cell>
          <cell r="I498" t="str">
            <v>orang</v>
          </cell>
        </row>
        <row r="500">
          <cell r="C500" t="str">
            <v>Koefisien tenaga / M3     :</v>
          </cell>
        </row>
        <row r="501">
          <cell r="D501" t="str">
            <v>- Pekerja</v>
          </cell>
          <cell r="E501" t="str">
            <v>= (Tk x P) : Qt</v>
          </cell>
          <cell r="G501" t="str">
            <v>(L01)</v>
          </cell>
          <cell r="H501">
            <v>7.0281124497991981E-2</v>
          </cell>
          <cell r="I501" t="str">
            <v>Jam</v>
          </cell>
        </row>
        <row r="502">
          <cell r="D502" t="str">
            <v>- Mandor</v>
          </cell>
          <cell r="E502" t="str">
            <v>= (Tk x M) : Qt</v>
          </cell>
          <cell r="G502" t="str">
            <v>(L03)</v>
          </cell>
          <cell r="H502">
            <v>1.0040160642570283E-2</v>
          </cell>
          <cell r="I502" t="str">
            <v>Jam</v>
          </cell>
        </row>
        <row r="504">
          <cell r="A504" t="str">
            <v>4.</v>
          </cell>
          <cell r="C504" t="str">
            <v>HARGA DASAR SATUAN UPAH, BAHAN DAN ALAT</v>
          </cell>
        </row>
        <row r="505">
          <cell r="C505" t="str">
            <v>Lihat lampiran.</v>
          </cell>
        </row>
        <row r="507">
          <cell r="A507" t="str">
            <v>5.</v>
          </cell>
          <cell r="C507" t="str">
            <v>ANALISA HARGA SATUAN PEKERJAAN</v>
          </cell>
        </row>
        <row r="508">
          <cell r="C508" t="str">
            <v>Lihat perhitungan dalam FORMULIR STANDAR UNTUK</v>
          </cell>
        </row>
        <row r="509">
          <cell r="C509" t="str">
            <v>PEREKEMAN ANALISA MASING-MASING HARGA</v>
          </cell>
        </row>
        <row r="510">
          <cell r="C510" t="str">
            <v>SATUAN.</v>
          </cell>
        </row>
        <row r="511">
          <cell r="C511" t="str">
            <v>Didapat Harga Satuan Pekerjaan :</v>
          </cell>
        </row>
        <row r="513">
          <cell r="C513" t="str">
            <v xml:space="preserve">Rp.  </v>
          </cell>
          <cell r="D513">
            <v>252395.65904586398</v>
          </cell>
          <cell r="E513" t="str">
            <v xml:space="preserve"> / M3.</v>
          </cell>
        </row>
        <row r="516">
          <cell r="A516" t="str">
            <v>6.</v>
          </cell>
          <cell r="C516" t="str">
            <v>WAKTU PELAKSANAAN YANG DIPERLUKAN</v>
          </cell>
        </row>
        <row r="517">
          <cell r="C517" t="str">
            <v>Masa Pelaksanaan :</v>
          </cell>
          <cell r="D517" t="str">
            <v>. . . . . . . . . . . .</v>
          </cell>
          <cell r="E517" t="str">
            <v>bulan</v>
          </cell>
        </row>
        <row r="519">
          <cell r="A519" t="str">
            <v>7.</v>
          </cell>
          <cell r="C519" t="str">
            <v>VOLUME PEKERJAAN YANG DIPERLUKAN</v>
          </cell>
        </row>
        <row r="520">
          <cell r="C520" t="str">
            <v>Volume pekerjaan  :</v>
          </cell>
          <cell r="D520">
            <v>1</v>
          </cell>
          <cell r="E520" t="str">
            <v>M3</v>
          </cell>
        </row>
        <row r="3096">
          <cell r="A3096" t="str">
            <v>ITEM PEMBAYARAN NO.</v>
          </cell>
          <cell r="D3096" t="str">
            <v>: 5.5.(2)</v>
          </cell>
          <cell r="J3096" t="str">
            <v>Analisa EI-718</v>
          </cell>
          <cell r="T3096" t="str">
            <v>Analisa EI-718</v>
          </cell>
        </row>
        <row r="3097">
          <cell r="A3097" t="str">
            <v>JENIS PEKERJAAN</v>
          </cell>
          <cell r="D3097" t="str">
            <v>: Pekerjaan LFAS Kelas B</v>
          </cell>
        </row>
        <row r="3098">
          <cell r="A3098" t="str">
            <v>SATUAN PEMBAYARAN</v>
          </cell>
          <cell r="D3098" t="str">
            <v>:  M3</v>
          </cell>
          <cell r="H3098" t="str">
            <v xml:space="preserve">        URAIAN ANALISA HARGA SATUAN</v>
          </cell>
          <cell r="L3098" t="str">
            <v>FORMULIR STANDAR UNTUK</v>
          </cell>
        </row>
        <row r="3099">
          <cell r="L3099" t="str">
            <v>PEREKAMAN ANALISA MASING-MASING HARGA SATUAN</v>
          </cell>
        </row>
        <row r="3100">
          <cell r="L3100" t="str">
            <v/>
          </cell>
        </row>
        <row r="3101">
          <cell r="A3101" t="str">
            <v>No.</v>
          </cell>
          <cell r="C3101" t="str">
            <v>U R A I A N</v>
          </cell>
          <cell r="G3101" t="str">
            <v>KODE</v>
          </cell>
          <cell r="H3101" t="str">
            <v>KOEF.</v>
          </cell>
          <cell r="I3101" t="str">
            <v>SATUAN</v>
          </cell>
          <cell r="J3101" t="str">
            <v>KETERANGAN</v>
          </cell>
        </row>
        <row r="3103">
          <cell r="L3103" t="str">
            <v>PROYEK</v>
          </cell>
          <cell r="O3103" t="str">
            <v>:</v>
          </cell>
        </row>
        <row r="3104">
          <cell r="A3104" t="str">
            <v>I.</v>
          </cell>
          <cell r="C3104" t="str">
            <v>ASUMSI</v>
          </cell>
          <cell r="L3104" t="str">
            <v>No. PAKET KONTRAK</v>
          </cell>
          <cell r="O3104" t="str">
            <v>:</v>
          </cell>
        </row>
        <row r="3105">
          <cell r="A3105">
            <v>1</v>
          </cell>
          <cell r="C3105" t="str">
            <v>Menggunakan alat (cara mekanik)</v>
          </cell>
          <cell r="L3105" t="str">
            <v>NAMA PAKET</v>
          </cell>
          <cell r="O3105" t="str">
            <v>:</v>
          </cell>
        </row>
        <row r="3106">
          <cell r="A3106">
            <v>2</v>
          </cell>
          <cell r="C3106" t="str">
            <v>Lokasi pekerjaan : sepanjang jalan</v>
          </cell>
          <cell r="L3106" t="str">
            <v>PROP / KAB / KODYA</v>
          </cell>
          <cell r="O3106" t="str">
            <v>:</v>
          </cell>
        </row>
        <row r="3107">
          <cell r="A3107">
            <v>3</v>
          </cell>
          <cell r="C3107" t="str">
            <v>Agregat merupakan bahan Lapis Pondasi Agregat</v>
          </cell>
          <cell r="L3107" t="str">
            <v>ITEM PEMBAYARAN NO.</v>
          </cell>
          <cell r="O3107" t="str">
            <v>: 5.5.(2)</v>
          </cell>
          <cell r="R3107" t="str">
            <v>PERKIRAAN VOL. PEK.</v>
          </cell>
          <cell r="T3107" t="str">
            <v>:</v>
          </cell>
          <cell r="U3107">
            <v>1</v>
          </cell>
        </row>
        <row r="3108">
          <cell r="C3108" t="str">
            <v>Kelas B yang telah dicampur di base camp dan</v>
          </cell>
          <cell r="L3108" t="str">
            <v>JENIS PEKERJAAN</v>
          </cell>
          <cell r="O3108" t="str">
            <v>: Pekerjaan LFAS Kelas B</v>
          </cell>
          <cell r="R3108" t="str">
            <v>TOTAL HARGA (Rp.)</v>
          </cell>
          <cell r="T3108" t="str">
            <v>:</v>
          </cell>
          <cell r="U3108">
            <v>31522.779454667012</v>
          </cell>
        </row>
        <row r="3109">
          <cell r="C3109" t="str">
            <v>selanjutnya dimuat ke truck dengan wheel loader</v>
          </cell>
        </row>
        <row r="3110">
          <cell r="A3110">
            <v>4</v>
          </cell>
          <cell r="C3110" t="str">
            <v>Jarak rata-rata Base camp ke lokasi pekerjaan</v>
          </cell>
          <cell r="G3110" t="str">
            <v>L</v>
          </cell>
          <cell r="H3110">
            <v>8.7249999999999996</v>
          </cell>
          <cell r="I3110" t="str">
            <v>KM</v>
          </cell>
          <cell r="L3110" t="str">
            <v>SATUAN PEMBAYARAN</v>
          </cell>
          <cell r="O3110" t="str">
            <v>:  M3</v>
          </cell>
          <cell r="R3110" t="str">
            <v>% THD. BIAYA PROYEK</v>
          </cell>
          <cell r="T3110" t="str">
            <v>:</v>
          </cell>
          <cell r="U3110" t="e">
            <v>#DIV/0!</v>
          </cell>
        </row>
        <row r="3111">
          <cell r="A3111">
            <v>5</v>
          </cell>
          <cell r="C3111" t="str">
            <v>Jam kerja efektif per-hari</v>
          </cell>
          <cell r="G3111" t="str">
            <v>Tk</v>
          </cell>
          <cell r="H3111">
            <v>7</v>
          </cell>
          <cell r="I3111" t="str">
            <v>jam</v>
          </cell>
        </row>
        <row r="3112">
          <cell r="A3112">
            <v>6</v>
          </cell>
          <cell r="C3112" t="str">
            <v>Kadar Semen Minimum (Spesifikasi)</v>
          </cell>
          <cell r="G3112" t="str">
            <v>Ks</v>
          </cell>
          <cell r="H3112">
            <v>250</v>
          </cell>
          <cell r="I3112" t="str">
            <v>Kg/M3</v>
          </cell>
        </row>
        <row r="3113">
          <cell r="A3113">
            <v>7</v>
          </cell>
          <cell r="C3113" t="str">
            <v>Perbandingan Air/Semen Maksimum (Spesifikasi)</v>
          </cell>
          <cell r="G3113" t="str">
            <v>Wcr</v>
          </cell>
          <cell r="H3113">
            <v>0.6</v>
          </cell>
          <cell r="I3113" t="str">
            <v>-</v>
          </cell>
          <cell r="L3113" t="str">
            <v>NO.</v>
          </cell>
          <cell r="N3113" t="str">
            <v>KOMPONEN</v>
          </cell>
          <cell r="P3113" t="str">
            <v>SATUAN</v>
          </cell>
          <cell r="Q3113" t="str">
            <v>KUANTITAS</v>
          </cell>
          <cell r="R3113" t="str">
            <v>SATUAN</v>
          </cell>
          <cell r="S3113" t="str">
            <v>HARGA</v>
          </cell>
        </row>
        <row r="3114">
          <cell r="A3114">
            <v>8</v>
          </cell>
          <cell r="C3114" t="str">
            <v>Perbandingan Camp.</v>
          </cell>
          <cell r="D3114">
            <v>4</v>
          </cell>
          <cell r="E3114" t="str">
            <v>:  Semen</v>
          </cell>
          <cell r="G3114" t="str">
            <v>Sm</v>
          </cell>
          <cell r="H3114">
            <v>4</v>
          </cell>
          <cell r="I3114" t="str">
            <v>%</v>
          </cell>
          <cell r="J3114" t="str">
            <v xml:space="preserve"> Berdasarkan</v>
          </cell>
          <cell r="R3114" t="str">
            <v>(Rp.)</v>
          </cell>
          <cell r="S3114" t="str">
            <v>(Rp.)</v>
          </cell>
        </row>
        <row r="3115">
          <cell r="D3115">
            <v>20</v>
          </cell>
          <cell r="E3115" t="str">
            <v>:  Agregat Halus</v>
          </cell>
          <cell r="G3115" t="str">
            <v>Fa</v>
          </cell>
          <cell r="H3115">
            <v>19.2</v>
          </cell>
          <cell r="I3115" t="str">
            <v>%</v>
          </cell>
          <cell r="J3115" t="str">
            <v xml:space="preserve"> JMF &amp; sesuai</v>
          </cell>
        </row>
        <row r="3116">
          <cell r="D3116">
            <v>35</v>
          </cell>
          <cell r="E3116" t="str">
            <v>:  Agregat Kasar</v>
          </cell>
          <cell r="G3116" t="str">
            <v>Ca</v>
          </cell>
          <cell r="H3116">
            <v>33.6</v>
          </cell>
          <cell r="I3116" t="str">
            <v>%</v>
          </cell>
          <cell r="J3116" t="str">
            <v xml:space="preserve"> dgn Spesifikasi</v>
          </cell>
        </row>
        <row r="3117">
          <cell r="D3117">
            <v>45</v>
          </cell>
          <cell r="E3117" t="str">
            <v>: Sirtu</v>
          </cell>
          <cell r="G3117" t="str">
            <v>Sr</v>
          </cell>
          <cell r="H3117">
            <v>43.2</v>
          </cell>
          <cell r="I3117" t="str">
            <v>%</v>
          </cell>
        </row>
        <row r="3118">
          <cell r="A3118">
            <v>9</v>
          </cell>
          <cell r="C3118" t="str">
            <v>Berat Jenis Material :</v>
          </cell>
          <cell r="L3118" t="str">
            <v>A.</v>
          </cell>
          <cell r="N3118" t="str">
            <v>TENAGA</v>
          </cell>
        </row>
        <row r="3119">
          <cell r="C3119" t="str">
            <v>-  Beton</v>
          </cell>
          <cell r="G3119" t="str">
            <v>D1</v>
          </cell>
          <cell r="H3119">
            <v>2.25</v>
          </cell>
          <cell r="I3119" t="str">
            <v>T/M3</v>
          </cell>
        </row>
        <row r="3120">
          <cell r="C3120" t="str">
            <v>-  Semen</v>
          </cell>
          <cell r="G3120" t="str">
            <v>D2</v>
          </cell>
          <cell r="H3120">
            <v>3</v>
          </cell>
          <cell r="I3120" t="str">
            <v>T/M3</v>
          </cell>
          <cell r="L3120" t="str">
            <v>1.</v>
          </cell>
          <cell r="N3120" t="str">
            <v>Pekerja</v>
          </cell>
          <cell r="O3120" t="str">
            <v>(L01)</v>
          </cell>
          <cell r="P3120" t="str">
            <v>jam</v>
          </cell>
          <cell r="Q3120">
            <v>5.3012048192771086</v>
          </cell>
          <cell r="R3120">
            <v>2857.14</v>
          </cell>
          <cell r="U3120">
            <v>15146.284337349398</v>
          </cell>
        </row>
        <row r="3121">
          <cell r="C3121" t="str">
            <v>-  Agregat Halus</v>
          </cell>
          <cell r="G3121" t="str">
            <v>D3</v>
          </cell>
          <cell r="H3121">
            <v>2.1</v>
          </cell>
          <cell r="I3121" t="str">
            <v>T/M3</v>
          </cell>
          <cell r="L3121" t="str">
            <v>2.</v>
          </cell>
          <cell r="N3121" t="str">
            <v>Tukang</v>
          </cell>
          <cell r="O3121" t="str">
            <v>(L02)</v>
          </cell>
          <cell r="P3121" t="str">
            <v>jam</v>
          </cell>
          <cell r="Q3121">
            <v>1.7670682730923695</v>
          </cell>
          <cell r="R3121">
            <v>4285.71</v>
          </cell>
          <cell r="U3121">
            <v>7573.142168674699</v>
          </cell>
        </row>
        <row r="3122">
          <cell r="C3122" t="str">
            <v>-  Agregat Kasar</v>
          </cell>
          <cell r="G3122" t="str">
            <v>D4</v>
          </cell>
          <cell r="H3122">
            <v>2.1</v>
          </cell>
          <cell r="I3122" t="str">
            <v>T/M3</v>
          </cell>
          <cell r="L3122" t="str">
            <v>3.</v>
          </cell>
          <cell r="N3122" t="str">
            <v>Mandor</v>
          </cell>
          <cell r="O3122" t="str">
            <v>(L03)</v>
          </cell>
          <cell r="P3122" t="str">
            <v>jam</v>
          </cell>
          <cell r="Q3122">
            <v>0.44176706827309237</v>
          </cell>
          <cell r="R3122">
            <v>3214.29</v>
          </cell>
          <cell r="U3122">
            <v>1419.9674698795181</v>
          </cell>
        </row>
        <row r="3123">
          <cell r="C3123" t="str">
            <v>-  Sirtu</v>
          </cell>
          <cell r="G3123" t="str">
            <v>D5</v>
          </cell>
          <cell r="H3123">
            <v>1.8</v>
          </cell>
          <cell r="I3123" t="str">
            <v>T/M3</v>
          </cell>
        </row>
        <row r="3125">
          <cell r="A3125" t="str">
            <v>II.</v>
          </cell>
          <cell r="C3125" t="str">
            <v>URUTAN KERJA</v>
          </cell>
          <cell r="Q3125" t="str">
            <v xml:space="preserve">JUMLAH HARGA TENAGA   </v>
          </cell>
          <cell r="U3125">
            <v>24139.393975903615</v>
          </cell>
        </row>
        <row r="3126">
          <cell r="A3126">
            <v>1</v>
          </cell>
          <cell r="C3126" t="str">
            <v>Semen, pasir, batu kerikil dan air dicampur dan diaduk</v>
          </cell>
        </row>
        <row r="3127">
          <cell r="C3127" t="str">
            <v>menjadi beton dengan menggunakan Concrete Mixer</v>
          </cell>
          <cell r="L3127" t="str">
            <v>B.</v>
          </cell>
          <cell r="N3127" t="str">
            <v>BAHAN</v>
          </cell>
        </row>
        <row r="3128">
          <cell r="A3128">
            <v>2</v>
          </cell>
          <cell r="C3128" t="str">
            <v>Beton di-cor ke dalam bekisting yang telah disiapkan</v>
          </cell>
        </row>
        <row r="3129">
          <cell r="A3129">
            <v>3</v>
          </cell>
          <cell r="C3129" t="str">
            <v>Penyelesaian dan perapihan setelah pemasangan</v>
          </cell>
          <cell r="L3129" t="str">
            <v>1.</v>
          </cell>
          <cell r="N3129" t="str">
            <v>Semen</v>
          </cell>
          <cell r="O3129" t="str">
            <v>(M12)</v>
          </cell>
          <cell r="P3129" t="str">
            <v>Kg</v>
          </cell>
          <cell r="Q3129">
            <v>92.249999999999986</v>
          </cell>
          <cell r="R3129">
            <v>688.65625</v>
          </cell>
          <cell r="U3129">
            <v>63528.539062499993</v>
          </cell>
        </row>
        <row r="3130">
          <cell r="L3130" t="str">
            <v>2.</v>
          </cell>
          <cell r="N3130" t="str">
            <v>Pasir</v>
          </cell>
          <cell r="O3130" t="str">
            <v>(M01)</v>
          </cell>
          <cell r="P3130" t="str">
            <v>M3</v>
          </cell>
          <cell r="Q3130">
            <v>0.21085714285714283</v>
          </cell>
          <cell r="R3130">
            <v>54300</v>
          </cell>
          <cell r="U3130">
            <v>11449.542857142855</v>
          </cell>
        </row>
        <row r="3131">
          <cell r="A3131" t="str">
            <v>III.</v>
          </cell>
          <cell r="C3131" t="str">
            <v>PEMAKAIAN BAHAN, ALAT DAN TENAGA</v>
          </cell>
          <cell r="L3131" t="str">
            <v>3.</v>
          </cell>
          <cell r="N3131" t="str">
            <v>Agregat Kasar</v>
          </cell>
          <cell r="O3131" t="str">
            <v>(M03)</v>
          </cell>
          <cell r="P3131" t="str">
            <v>M3</v>
          </cell>
          <cell r="Q3131">
            <v>0.36899999999999994</v>
          </cell>
          <cell r="R3131">
            <v>222345.54558042376</v>
          </cell>
          <cell r="U3131">
            <v>82045.506319176347</v>
          </cell>
        </row>
        <row r="3132">
          <cell r="L3132" t="str">
            <v>5.</v>
          </cell>
          <cell r="N3132" t="str">
            <v>Kayu Perancah</v>
          </cell>
          <cell r="O3132" t="str">
            <v>(M19)</v>
          </cell>
          <cell r="P3132" t="str">
            <v>M3</v>
          </cell>
          <cell r="Q3132">
            <v>0.05</v>
          </cell>
          <cell r="R3132">
            <v>1466250</v>
          </cell>
          <cell r="U3132">
            <v>73312.5</v>
          </cell>
        </row>
        <row r="3133">
          <cell r="A3133" t="str">
            <v xml:space="preserve">   1.</v>
          </cell>
          <cell r="C3133" t="str">
            <v>BAHAN</v>
          </cell>
          <cell r="L3133" t="str">
            <v>6.</v>
          </cell>
          <cell r="N3133" t="str">
            <v>Paku</v>
          </cell>
          <cell r="O3133" t="str">
            <v>(M18)</v>
          </cell>
          <cell r="P3133" t="str">
            <v>Kg</v>
          </cell>
          <cell r="Q3133">
            <v>0.4</v>
          </cell>
          <cell r="R3133">
            <v>5500</v>
          </cell>
          <cell r="U3133">
            <v>2200</v>
          </cell>
        </row>
        <row r="3134">
          <cell r="A3134" t="str">
            <v>1.a.</v>
          </cell>
          <cell r="C3134" t="str">
            <v>Semen (PC)          =</v>
          </cell>
          <cell r="D3134" t="str">
            <v xml:space="preserve">   {Sm x D1 x 1000} x 1.025</v>
          </cell>
          <cell r="G3134" t="str">
            <v>(M12)</v>
          </cell>
          <cell r="H3134">
            <v>92.249999999999986</v>
          </cell>
          <cell r="I3134" t="str">
            <v>Kg</v>
          </cell>
        </row>
        <row r="3135">
          <cell r="A3135" t="str">
            <v>1.b.</v>
          </cell>
          <cell r="C3135" t="str">
            <v>Agregat Halus</v>
          </cell>
          <cell r="D3135" t="str">
            <v xml:space="preserve">   {(Ps x D1) : D3} x 1.025</v>
          </cell>
          <cell r="G3135" t="str">
            <v>(M01)</v>
          </cell>
          <cell r="H3135">
            <v>0.21085714285714283</v>
          </cell>
          <cell r="I3135" t="str">
            <v>M3</v>
          </cell>
          <cell r="Q3135" t="str">
            <v xml:space="preserve">JUMLAH HARGA BAHAN   </v>
          </cell>
          <cell r="U3135">
            <v>232536.08823881921</v>
          </cell>
        </row>
        <row r="3136">
          <cell r="A3136" t="str">
            <v>1.c.</v>
          </cell>
          <cell r="C3136" t="str">
            <v>Agregat Kasar</v>
          </cell>
          <cell r="D3136" t="str">
            <v xml:space="preserve">   {(Kr x D1) : D4} x 1.025</v>
          </cell>
          <cell r="G3136" t="str">
            <v>(M03)</v>
          </cell>
          <cell r="H3136">
            <v>0.36899999999999994</v>
          </cell>
          <cell r="I3136" t="str">
            <v>M3</v>
          </cell>
          <cell r="J3136" t="str">
            <v xml:space="preserve"> Agregat Kasar</v>
          </cell>
        </row>
        <row r="3137">
          <cell r="C3137" t="str">
            <v>Sirtu</v>
          </cell>
          <cell r="H3137">
            <v>0.55349999999999999</v>
          </cell>
          <cell r="I3137" t="str">
            <v>M3</v>
          </cell>
        </row>
        <row r="3138">
          <cell r="A3138" t="str">
            <v>1.e.</v>
          </cell>
          <cell r="C3138" t="str">
            <v>Bekisting</v>
          </cell>
          <cell r="G3138" t="str">
            <v>(M19)</v>
          </cell>
          <cell r="H3138">
            <v>0.05</v>
          </cell>
          <cell r="I3138" t="str">
            <v>M3</v>
          </cell>
        </row>
        <row r="3139">
          <cell r="A3139" t="str">
            <v>1.f</v>
          </cell>
          <cell r="C3139" t="str">
            <v>Paku</v>
          </cell>
          <cell r="G3139" t="str">
            <v>(M18)</v>
          </cell>
          <cell r="H3139">
            <v>0.4</v>
          </cell>
          <cell r="I3139" t="str">
            <v>Kg</v>
          </cell>
        </row>
        <row r="3141">
          <cell r="A3141" t="str">
            <v>2.</v>
          </cell>
          <cell r="C3141" t="str">
            <v>ALAT</v>
          </cell>
        </row>
        <row r="3142">
          <cell r="A3142" t="str">
            <v>2.a.</v>
          </cell>
          <cell r="C3142" t="str">
            <v>CONCRETE MIXER</v>
          </cell>
          <cell r="G3142" t="str">
            <v>(E06)</v>
          </cell>
        </row>
        <row r="3143">
          <cell r="C3143" t="str">
            <v>Kapasitas Alat</v>
          </cell>
          <cell r="G3143" t="str">
            <v>V</v>
          </cell>
          <cell r="H3143">
            <v>500</v>
          </cell>
          <cell r="I3143" t="str">
            <v>liter</v>
          </cell>
        </row>
        <row r="3144">
          <cell r="C3144" t="str">
            <v>Faktor Efisiensi Alat</v>
          </cell>
          <cell r="G3144" t="str">
            <v>Fa</v>
          </cell>
          <cell r="H3144">
            <v>0.83</v>
          </cell>
          <cell r="I3144" t="str">
            <v>-</v>
          </cell>
        </row>
        <row r="3145">
          <cell r="C3145" t="str">
            <v>Waktu siklus   :</v>
          </cell>
          <cell r="D3145" t="str">
            <v>(T1 + T2 + T3 + T4)</v>
          </cell>
          <cell r="G3145" t="str">
            <v>Ts</v>
          </cell>
        </row>
        <row r="3146">
          <cell r="C3146" t="str">
            <v>-  Memuat</v>
          </cell>
          <cell r="G3146" t="str">
            <v>T1</v>
          </cell>
          <cell r="H3146">
            <v>3</v>
          </cell>
          <cell r="I3146" t="str">
            <v>menit</v>
          </cell>
        </row>
        <row r="3147">
          <cell r="C3147" t="str">
            <v>-  Mengaduk</v>
          </cell>
          <cell r="G3147" t="str">
            <v>T2</v>
          </cell>
          <cell r="H3147">
            <v>2</v>
          </cell>
          <cell r="I3147" t="str">
            <v>menit</v>
          </cell>
        </row>
        <row r="3148">
          <cell r="C3148" t="str">
            <v>-  Menuang</v>
          </cell>
          <cell r="G3148" t="str">
            <v>T3</v>
          </cell>
          <cell r="H3148">
            <v>3</v>
          </cell>
          <cell r="I3148" t="str">
            <v>menit</v>
          </cell>
        </row>
        <row r="3149">
          <cell r="C3149" t="str">
            <v>-  Tunggu, dll.</v>
          </cell>
          <cell r="G3149" t="str">
            <v>T4</v>
          </cell>
          <cell r="H3149">
            <v>3</v>
          </cell>
          <cell r="I3149" t="str">
            <v>menit</v>
          </cell>
        </row>
        <row r="3150">
          <cell r="G3150" t="str">
            <v>Ts</v>
          </cell>
          <cell r="H3150">
            <v>11</v>
          </cell>
          <cell r="I3150" t="str">
            <v>menit</v>
          </cell>
        </row>
        <row r="3152">
          <cell r="C3152" t="str">
            <v>Kap. Prod. / jam  =</v>
          </cell>
          <cell r="D3152" t="str">
            <v>V x Fa x 60</v>
          </cell>
          <cell r="G3152" t="str">
            <v>Q1</v>
          </cell>
          <cell r="H3152">
            <v>2.2636363636363637</v>
          </cell>
          <cell r="I3152" t="str">
            <v>M3</v>
          </cell>
        </row>
        <row r="3153">
          <cell r="D3153" t="str">
            <v>1000 x Ts</v>
          </cell>
        </row>
        <row r="3155">
          <cell r="C3155" t="str">
            <v>Koefisien Alat / M3</v>
          </cell>
          <cell r="D3155" t="str">
            <v xml:space="preserve">  =   1  :  Q1</v>
          </cell>
          <cell r="G3155" t="str">
            <v>(E06)</v>
          </cell>
          <cell r="H3155">
            <v>0.44176706827309237</v>
          </cell>
          <cell r="I3155" t="str">
            <v>jam</v>
          </cell>
        </row>
        <row r="3159">
          <cell r="J3159" t="str">
            <v>Berlanjut ke hal. berikut.</v>
          </cell>
        </row>
        <row r="3160">
          <cell r="A3160" t="str">
            <v>ITEM PEMBAYARAN NO.</v>
          </cell>
          <cell r="D3160" t="str">
            <v>: 5.5.(2)</v>
          </cell>
          <cell r="J3160" t="str">
            <v>Analisa EI-718</v>
          </cell>
        </row>
        <row r="3161">
          <cell r="A3161" t="str">
            <v>JENIS PEKERJAAN</v>
          </cell>
          <cell r="D3161" t="str">
            <v>: Pekerjaan LFAS Kelas B</v>
          </cell>
        </row>
        <row r="3162">
          <cell r="A3162" t="str">
            <v>SATUAN PEMBAYARAN</v>
          </cell>
          <cell r="D3162" t="str">
            <v>:  M3</v>
          </cell>
          <cell r="H3162" t="str">
            <v xml:space="preserve">        URAIAN ANALISA HARGA SATUAN</v>
          </cell>
        </row>
        <row r="3163">
          <cell r="J3163" t="str">
            <v>Lanjutan</v>
          </cell>
        </row>
        <row r="3165">
          <cell r="A3165" t="str">
            <v>No.</v>
          </cell>
          <cell r="C3165" t="str">
            <v>U R A I A N</v>
          </cell>
          <cell r="G3165" t="str">
            <v>KODE</v>
          </cell>
          <cell r="H3165" t="str">
            <v>KOEF.</v>
          </cell>
          <cell r="I3165" t="str">
            <v>SATUAN</v>
          </cell>
          <cell r="J3165" t="str">
            <v>KETERANGAN</v>
          </cell>
        </row>
        <row r="3168">
          <cell r="A3168" t="str">
            <v>2.b.</v>
          </cell>
          <cell r="C3168" t="str">
            <v>WATER TANK TRUCK</v>
          </cell>
          <cell r="G3168" t="str">
            <v>(E23)</v>
          </cell>
        </row>
        <row r="3169">
          <cell r="C3169" t="str">
            <v>Volume Tanki Air</v>
          </cell>
          <cell r="G3169" t="str">
            <v>V</v>
          </cell>
          <cell r="H3169">
            <v>4</v>
          </cell>
          <cell r="I3169" t="str">
            <v>M3</v>
          </cell>
        </row>
        <row r="3170">
          <cell r="C3170" t="str">
            <v>Kebutuhan air / M3 beton</v>
          </cell>
          <cell r="G3170" t="str">
            <v>Wc</v>
          </cell>
          <cell r="H3170">
            <v>5.5349999999999989E-2</v>
          </cell>
          <cell r="I3170" t="str">
            <v>M3</v>
          </cell>
        </row>
        <row r="3171">
          <cell r="C3171" t="str">
            <v>Faktor Efiesiensi Alat</v>
          </cell>
          <cell r="G3171" t="str">
            <v>Fa</v>
          </cell>
          <cell r="H3171">
            <v>0.83</v>
          </cell>
          <cell r="I3171" t="str">
            <v>-</v>
          </cell>
        </row>
        <row r="3172">
          <cell r="C3172" t="str">
            <v>Pengisian Tanki / jam</v>
          </cell>
          <cell r="G3172" t="str">
            <v>n</v>
          </cell>
          <cell r="H3172">
            <v>1</v>
          </cell>
          <cell r="I3172" t="str">
            <v>kali</v>
          </cell>
        </row>
        <row r="3174">
          <cell r="C3174" t="str">
            <v>Kap. Prod. / jam  =</v>
          </cell>
          <cell r="D3174" t="str">
            <v>V x Fa x n</v>
          </cell>
          <cell r="G3174" t="str">
            <v>Q2</v>
          </cell>
          <cell r="H3174">
            <v>59.981933152664865</v>
          </cell>
          <cell r="I3174" t="str">
            <v>M3</v>
          </cell>
        </row>
        <row r="3175">
          <cell r="D3175" t="str">
            <v>Wc</v>
          </cell>
        </row>
        <row r="3177">
          <cell r="C3177" t="str">
            <v>Koefisien Alat / M3</v>
          </cell>
          <cell r="D3177" t="str">
            <v xml:space="preserve">  =   1  :  Q2</v>
          </cell>
          <cell r="G3177" t="str">
            <v>(E23)</v>
          </cell>
          <cell r="H3177">
            <v>1.6671686746987949E-2</v>
          </cell>
          <cell r="I3177" t="str">
            <v>jam</v>
          </cell>
        </row>
        <row r="3179">
          <cell r="A3179" t="str">
            <v>2.c.</v>
          </cell>
          <cell r="C3179" t="str">
            <v>CONCRETE VIBRATOR</v>
          </cell>
          <cell r="G3179" t="str">
            <v>(E20)</v>
          </cell>
        </row>
        <row r="3180">
          <cell r="C3180" t="str">
            <v>Kebutuhan Alat Penggetar Beton ini disesuaikan dengan</v>
          </cell>
        </row>
        <row r="3181">
          <cell r="C3181" t="str">
            <v>kapasitas produksi Alat Pencampur (Concrete Mixer)</v>
          </cell>
        </row>
        <row r="3183">
          <cell r="C3183" t="str">
            <v>Kap. Prod. / jam  =</v>
          </cell>
          <cell r="D3183" t="str">
            <v>Kap.Prod./Jam Alat Concrete Mixer</v>
          </cell>
          <cell r="G3183" t="str">
            <v>Q3</v>
          </cell>
          <cell r="H3183">
            <v>2.2636363636363637</v>
          </cell>
          <cell r="I3183" t="str">
            <v>M3</v>
          </cell>
        </row>
        <row r="3185">
          <cell r="C3185" t="str">
            <v>Koefisien Alat / M3</v>
          </cell>
          <cell r="D3185" t="str">
            <v xml:space="preserve">  =   1  :  Q3</v>
          </cell>
          <cell r="G3185" t="str">
            <v>(E20)</v>
          </cell>
          <cell r="H3185">
            <v>0.44176706827309237</v>
          </cell>
          <cell r="I3185" t="str">
            <v>jam</v>
          </cell>
        </row>
        <row r="3187">
          <cell r="A3187" t="str">
            <v>2.c.</v>
          </cell>
          <cell r="C3187" t="str">
            <v>ALAT BANTU</v>
          </cell>
        </row>
        <row r="3188">
          <cell r="C3188" t="str">
            <v>Diperlukan  :</v>
          </cell>
        </row>
        <row r="3189">
          <cell r="C3189" t="str">
            <v>- Sekop</v>
          </cell>
          <cell r="D3189" t="str">
            <v>=  2  buah</v>
          </cell>
        </row>
        <row r="3190">
          <cell r="C3190" t="str">
            <v>- Pacul</v>
          </cell>
          <cell r="D3190" t="str">
            <v>=  2  buah</v>
          </cell>
        </row>
        <row r="3191">
          <cell r="C3191" t="str">
            <v>- Sendok Semen</v>
          </cell>
          <cell r="D3191" t="str">
            <v>=  2  buah</v>
          </cell>
        </row>
        <row r="3192">
          <cell r="C3192" t="str">
            <v>- Ember Cor</v>
          </cell>
          <cell r="D3192" t="str">
            <v>=  4  buah</v>
          </cell>
        </row>
        <row r="3193">
          <cell r="C3193" t="str">
            <v>- Gerobak Dorong</v>
          </cell>
          <cell r="D3193" t="str">
            <v>=  1  buah</v>
          </cell>
        </row>
        <row r="3195">
          <cell r="A3195" t="str">
            <v>3.</v>
          </cell>
          <cell r="C3195" t="str">
            <v>TENAGA</v>
          </cell>
        </row>
        <row r="3196">
          <cell r="C3196" t="str">
            <v>Produksi Beton dalam 1 hari</v>
          </cell>
          <cell r="E3196" t="str">
            <v>=  Tk x Q1</v>
          </cell>
          <cell r="G3196" t="str">
            <v>Qt</v>
          </cell>
          <cell r="H3196">
            <v>15.845454545454546</v>
          </cell>
          <cell r="I3196" t="str">
            <v>M3</v>
          </cell>
        </row>
        <row r="3198">
          <cell r="C3198" t="str">
            <v>Kebutuhan tenaga :</v>
          </cell>
          <cell r="D3198" t="str">
            <v>- Mandor</v>
          </cell>
          <cell r="G3198" t="str">
            <v>M</v>
          </cell>
          <cell r="H3198">
            <v>1</v>
          </cell>
          <cell r="I3198" t="str">
            <v>orang</v>
          </cell>
        </row>
        <row r="3199">
          <cell r="D3199" t="str">
            <v>- Tukang</v>
          </cell>
          <cell r="G3199" t="str">
            <v>Tb</v>
          </cell>
          <cell r="H3199">
            <v>4</v>
          </cell>
          <cell r="I3199" t="str">
            <v>orang</v>
          </cell>
        </row>
        <row r="3200">
          <cell r="D3200" t="str">
            <v>- Pekerja</v>
          </cell>
          <cell r="G3200" t="str">
            <v>P</v>
          </cell>
          <cell r="H3200">
            <v>12</v>
          </cell>
          <cell r="I3200" t="str">
            <v>orang</v>
          </cell>
        </row>
        <row r="3202">
          <cell r="C3202" t="str">
            <v>Koefisien Tenaga / M3   :</v>
          </cell>
        </row>
        <row r="3203">
          <cell r="D3203" t="str">
            <v>-  Mandor</v>
          </cell>
          <cell r="E3203" t="str">
            <v>= (Tk x M) : Qt</v>
          </cell>
          <cell r="G3203" t="str">
            <v>(L03)</v>
          </cell>
          <cell r="H3203">
            <v>0.44176706827309237</v>
          </cell>
          <cell r="I3203" t="str">
            <v>jam</v>
          </cell>
        </row>
        <row r="3204">
          <cell r="D3204" t="str">
            <v>-  Tukang</v>
          </cell>
          <cell r="E3204" t="str">
            <v>= (Tk x Tb) : Qt</v>
          </cell>
          <cell r="G3204" t="str">
            <v>(L02)</v>
          </cell>
          <cell r="H3204">
            <v>1.7670682730923695</v>
          </cell>
          <cell r="I3204" t="str">
            <v>jam</v>
          </cell>
        </row>
        <row r="3205">
          <cell r="D3205" t="str">
            <v>-  Pekerja</v>
          </cell>
          <cell r="E3205" t="str">
            <v>= (Tk x P) : Qt</v>
          </cell>
          <cell r="G3205" t="str">
            <v>(L01)</v>
          </cell>
          <cell r="H3205">
            <v>5.3012048192771086</v>
          </cell>
          <cell r="I3205" t="str">
            <v>jam</v>
          </cell>
        </row>
        <row r="3208">
          <cell r="A3208" t="str">
            <v>4.</v>
          </cell>
          <cell r="C3208" t="str">
            <v>HARGA DASAR SATUAN UPAH, BAHAN DAN ALAT</v>
          </cell>
        </row>
        <row r="3209">
          <cell r="C3209" t="str">
            <v>Lihat lampiran.</v>
          </cell>
        </row>
        <row r="3218">
          <cell r="J3218" t="str">
            <v>Berlanjut ke hal. berikut.</v>
          </cell>
        </row>
        <row r="3219">
          <cell r="A3219" t="str">
            <v>ITEM PEMBAYARAN NO.</v>
          </cell>
          <cell r="D3219" t="str">
            <v>: 5.5.(2)</v>
          </cell>
          <cell r="J3219" t="str">
            <v>Analisa EI-718</v>
          </cell>
        </row>
        <row r="3220">
          <cell r="A3220" t="str">
            <v>JENIS PEKERJAAN</v>
          </cell>
          <cell r="D3220" t="str">
            <v>: Pekerjaan LFAS Kelas B</v>
          </cell>
        </row>
        <row r="3221">
          <cell r="A3221" t="str">
            <v>SATUAN PEMBAYARAN</v>
          </cell>
          <cell r="D3221" t="str">
            <v>:  M3</v>
          </cell>
          <cell r="H3221" t="str">
            <v xml:space="preserve">        URAIAN ANALISA HARGA SATUAN</v>
          </cell>
        </row>
        <row r="3222">
          <cell r="J3222" t="str">
            <v>Lanjutan</v>
          </cell>
        </row>
        <row r="3224">
          <cell r="A3224" t="str">
            <v>No.</v>
          </cell>
          <cell r="C3224" t="str">
            <v>U R A I A N</v>
          </cell>
          <cell r="G3224" t="str">
            <v>KODE</v>
          </cell>
          <cell r="H3224" t="str">
            <v>KOEF.</v>
          </cell>
          <cell r="I3224" t="str">
            <v>SATUAN</v>
          </cell>
          <cell r="J3224" t="str">
            <v>KETERANGAN</v>
          </cell>
        </row>
        <row r="3227">
          <cell r="A3227" t="str">
            <v>5.</v>
          </cell>
          <cell r="C3227" t="str">
            <v>ANALISA HARGA SATUAN PEKERJAAN</v>
          </cell>
        </row>
        <row r="3228">
          <cell r="C3228" t="str">
            <v>Lihat perhitungan dalam FORMULIR STANDAR UNTUK</v>
          </cell>
        </row>
        <row r="3229">
          <cell r="C3229" t="str">
            <v>PEREKEMAN ANALISA MASING-MASING HARGA</v>
          </cell>
        </row>
        <row r="3230">
          <cell r="C3230" t="str">
            <v>SATUAN.</v>
          </cell>
        </row>
        <row r="3231">
          <cell r="C3231" t="str">
            <v>Didapat Harga Satuan Pekerjaan :</v>
          </cell>
        </row>
        <row r="3233">
          <cell r="C3233" t="str">
            <v xml:space="preserve">Rp.  </v>
          </cell>
          <cell r="D3233">
            <v>313349.42307399388</v>
          </cell>
          <cell r="E3233" t="str">
            <v xml:space="preserve"> / M3</v>
          </cell>
        </row>
        <row r="3236">
          <cell r="A3236" t="str">
            <v>6.</v>
          </cell>
          <cell r="C3236" t="str">
            <v>MASA PELAKSANAAN YANG DIPERLUKAN</v>
          </cell>
        </row>
        <row r="3237">
          <cell r="C3237" t="str">
            <v>Masa Pelaksanaan :</v>
          </cell>
          <cell r="D3237" t="str">
            <v>. . . . . . . . . . . .</v>
          </cell>
        </row>
        <row r="3239">
          <cell r="A3239" t="str">
            <v>7.</v>
          </cell>
          <cell r="C3239" t="str">
            <v>VOLUME PEKERJAAN YANG DIPERLUKAN</v>
          </cell>
        </row>
        <row r="3240">
          <cell r="C3240" t="str">
            <v>Volume pekerjaan  :</v>
          </cell>
          <cell r="D3240">
            <v>1</v>
          </cell>
          <cell r="E3240" t="str">
            <v>M3</v>
          </cell>
        </row>
        <row r="3281">
          <cell r="A3281" t="str">
            <v>ITEM PEMBAYARAN NO.</v>
          </cell>
          <cell r="D3281" t="str">
            <v>: 5.5.(3)</v>
          </cell>
          <cell r="J3281" t="str">
            <v>Analisa EI-718</v>
          </cell>
          <cell r="T3281" t="str">
            <v>Analisa EI-718</v>
          </cell>
        </row>
        <row r="3282">
          <cell r="A3282" t="str">
            <v>JENIS PEKERJAAN</v>
          </cell>
          <cell r="D3282" t="str">
            <v>: Pekerjaan LPAS Kelas C</v>
          </cell>
        </row>
        <row r="3283">
          <cell r="A3283" t="str">
            <v>SATUAN PEMBAYARAN</v>
          </cell>
          <cell r="D3283" t="str">
            <v>:  M3</v>
          </cell>
          <cell r="H3283" t="str">
            <v xml:space="preserve">        URAIAN ANALISA HARGA SATUAN</v>
          </cell>
          <cell r="L3283" t="str">
            <v>FORMULIR STANDAR UNTUK</v>
          </cell>
        </row>
        <row r="3284">
          <cell r="L3284" t="str">
            <v>PEREKAMAN ANALISA MASING-MASING HARGA SATUAN</v>
          </cell>
        </row>
        <row r="3285">
          <cell r="L3285" t="str">
            <v/>
          </cell>
        </row>
        <row r="3286">
          <cell r="A3286" t="str">
            <v>No.</v>
          </cell>
          <cell r="C3286" t="str">
            <v>U R A I A N</v>
          </cell>
          <cell r="G3286" t="str">
            <v>KODE</v>
          </cell>
          <cell r="H3286" t="str">
            <v>KOEF.</v>
          </cell>
          <cell r="I3286" t="str">
            <v>SATUAN</v>
          </cell>
          <cell r="J3286" t="str">
            <v>KETERANGAN</v>
          </cell>
        </row>
        <row r="3288">
          <cell r="L3288" t="str">
            <v>PROYEK</v>
          </cell>
          <cell r="O3288" t="str">
            <v>:</v>
          </cell>
        </row>
        <row r="3289">
          <cell r="A3289" t="str">
            <v>I.</v>
          </cell>
          <cell r="C3289" t="str">
            <v>ASUMSI</v>
          </cell>
          <cell r="L3289" t="str">
            <v>No. PAKET KONTRAK</v>
          </cell>
          <cell r="O3289" t="str">
            <v>:</v>
          </cell>
        </row>
        <row r="3290">
          <cell r="A3290">
            <v>1</v>
          </cell>
          <cell r="C3290" t="str">
            <v>Menggunakan alat (cara mekanik)</v>
          </cell>
          <cell r="L3290" t="str">
            <v>NAMA PAKET</v>
          </cell>
          <cell r="O3290" t="str">
            <v>:</v>
          </cell>
        </row>
        <row r="3291">
          <cell r="A3291">
            <v>2</v>
          </cell>
          <cell r="C3291" t="str">
            <v>Lokasi pekerjaan : sepanjang jalan</v>
          </cell>
          <cell r="L3291" t="str">
            <v>PROP / KAB / KODYA</v>
          </cell>
          <cell r="O3291" t="str">
            <v>:</v>
          </cell>
        </row>
        <row r="3292">
          <cell r="A3292">
            <v>3</v>
          </cell>
          <cell r="C3292" t="str">
            <v>Agregat merupakan bahan Lapis Pondasi Agregat</v>
          </cell>
          <cell r="L3292" t="str">
            <v>ITEM PEMBAYARAN NO.</v>
          </cell>
          <cell r="O3292" t="str">
            <v>: 5.5.(3)</v>
          </cell>
          <cell r="R3292" t="str">
            <v>PERKIRAAN VOL. PEK.</v>
          </cell>
          <cell r="T3292" t="str">
            <v>:</v>
          </cell>
          <cell r="U3292">
            <v>1</v>
          </cell>
        </row>
        <row r="3293">
          <cell r="C3293" t="str">
            <v>Kelas C yang telah dicampur di base camp dan</v>
          </cell>
          <cell r="L3293" t="str">
            <v>JENIS PEKERJAAN</v>
          </cell>
          <cell r="O3293" t="str">
            <v>: Pekerjaan LPAS Kelas C</v>
          </cell>
          <cell r="R3293" t="str">
            <v>TOTAL HARGA (Rp.)</v>
          </cell>
          <cell r="T3293" t="str">
            <v>:</v>
          </cell>
          <cell r="U3293">
            <v>31522.779454667012</v>
          </cell>
        </row>
        <row r="3294">
          <cell r="C3294" t="str">
            <v>selanjutnya dimuat ke truck dengan wheel loader</v>
          </cell>
        </row>
        <row r="3295">
          <cell r="A3295">
            <v>4</v>
          </cell>
          <cell r="C3295" t="str">
            <v>Jarak rata-rata Base camp ke lokasi pekerjaan</v>
          </cell>
          <cell r="G3295" t="str">
            <v>L</v>
          </cell>
          <cell r="H3295">
            <v>0</v>
          </cell>
          <cell r="I3295" t="str">
            <v>KM</v>
          </cell>
          <cell r="L3295" t="str">
            <v>SATUAN PEMBAYARAN</v>
          </cell>
          <cell r="O3295" t="str">
            <v>:  M3</v>
          </cell>
          <cell r="R3295" t="str">
            <v>% THD. BIAYA PROYEK</v>
          </cell>
          <cell r="T3295" t="str">
            <v>:</v>
          </cell>
          <cell r="U3295" t="e">
            <v>#DIV/0!</v>
          </cell>
        </row>
        <row r="3296">
          <cell r="A3296">
            <v>5</v>
          </cell>
          <cell r="C3296" t="str">
            <v>Jam kerja efektif per-hari</v>
          </cell>
          <cell r="G3296" t="str">
            <v>Tk</v>
          </cell>
          <cell r="H3296">
            <v>7</v>
          </cell>
          <cell r="I3296" t="str">
            <v>jam</v>
          </cell>
        </row>
        <row r="3297">
          <cell r="A3297">
            <v>6</v>
          </cell>
          <cell r="C3297" t="str">
            <v>Kadar Semen Minimum (Spesifikasi)</v>
          </cell>
          <cell r="G3297" t="str">
            <v>Ks</v>
          </cell>
          <cell r="H3297">
            <v>250</v>
          </cell>
          <cell r="I3297" t="str">
            <v>Kg/M3</v>
          </cell>
        </row>
        <row r="3298">
          <cell r="A3298">
            <v>7</v>
          </cell>
          <cell r="C3298" t="str">
            <v>Perbandingan Air/Semen Maksimum (Spesifikasi)</v>
          </cell>
          <cell r="G3298" t="str">
            <v>Wcr</v>
          </cell>
          <cell r="H3298">
            <v>0.6</v>
          </cell>
          <cell r="I3298" t="str">
            <v>-</v>
          </cell>
          <cell r="L3298" t="str">
            <v>NO.</v>
          </cell>
          <cell r="N3298" t="str">
            <v>KOMPONEN</v>
          </cell>
          <cell r="P3298" t="str">
            <v>SATUAN</v>
          </cell>
          <cell r="Q3298" t="str">
            <v>KUANTITAS</v>
          </cell>
          <cell r="R3298" t="str">
            <v>SATUAN</v>
          </cell>
          <cell r="S3298" t="str">
            <v>HARGA</v>
          </cell>
        </row>
        <row r="3299">
          <cell r="A3299">
            <v>8</v>
          </cell>
          <cell r="C3299" t="str">
            <v>Perbandingan Camp.</v>
          </cell>
          <cell r="D3299">
            <v>12</v>
          </cell>
          <cell r="E3299" t="str">
            <v>:  Semen</v>
          </cell>
          <cell r="G3299" t="str">
            <v>Sm</v>
          </cell>
          <cell r="H3299">
            <v>12</v>
          </cell>
          <cell r="I3299" t="str">
            <v>%</v>
          </cell>
          <cell r="J3299" t="str">
            <v xml:space="preserve"> Berdasarkan</v>
          </cell>
          <cell r="R3299" t="str">
            <v>(Rp.)</v>
          </cell>
          <cell r="S3299" t="str">
            <v>(Rp.)</v>
          </cell>
        </row>
        <row r="3300">
          <cell r="D3300">
            <v>47</v>
          </cell>
          <cell r="E3300" t="str">
            <v>:  Agregat Halus</v>
          </cell>
          <cell r="G3300" t="str">
            <v>Fa</v>
          </cell>
          <cell r="H3300">
            <v>41.4</v>
          </cell>
          <cell r="I3300" t="str">
            <v>%</v>
          </cell>
          <cell r="J3300" t="str">
            <v xml:space="preserve"> JMF &amp; sesuai</v>
          </cell>
        </row>
        <row r="3301">
          <cell r="D3301">
            <v>38</v>
          </cell>
          <cell r="E3301" t="str">
            <v>:  Agregat Kasar</v>
          </cell>
          <cell r="G3301" t="str">
            <v>Ca</v>
          </cell>
          <cell r="H3301">
            <v>33.4</v>
          </cell>
          <cell r="I3301" t="str">
            <v>%</v>
          </cell>
          <cell r="J3301" t="str">
            <v/>
          </cell>
        </row>
        <row r="3302">
          <cell r="D3302">
            <v>15</v>
          </cell>
          <cell r="E3302" t="str">
            <v>: Tanah</v>
          </cell>
          <cell r="G3302" t="str">
            <v>Tnh</v>
          </cell>
          <cell r="H3302">
            <v>13.2</v>
          </cell>
          <cell r="I3302" t="str">
            <v>%</v>
          </cell>
        </row>
        <row r="3303">
          <cell r="A3303">
            <v>9</v>
          </cell>
          <cell r="C3303" t="str">
            <v>Berat Jenis Material :</v>
          </cell>
          <cell r="L3303" t="str">
            <v>A.</v>
          </cell>
          <cell r="N3303" t="str">
            <v>TENAGA</v>
          </cell>
        </row>
        <row r="3304">
          <cell r="C3304" t="str">
            <v>-  Beton</v>
          </cell>
          <cell r="G3304" t="str">
            <v>D1</v>
          </cell>
          <cell r="H3304">
            <v>2.25</v>
          </cell>
          <cell r="I3304" t="str">
            <v>T/M3</v>
          </cell>
        </row>
        <row r="3305">
          <cell r="C3305" t="str">
            <v>-  Semen</v>
          </cell>
          <cell r="G3305" t="str">
            <v>D2</v>
          </cell>
          <cell r="H3305">
            <v>3</v>
          </cell>
          <cell r="I3305" t="str">
            <v>T/M3</v>
          </cell>
          <cell r="L3305" t="str">
            <v>1.</v>
          </cell>
          <cell r="N3305" t="str">
            <v>Pekerja</v>
          </cell>
          <cell r="O3305" t="str">
            <v>(L01)</v>
          </cell>
          <cell r="P3305" t="str">
            <v>jam</v>
          </cell>
          <cell r="Q3305">
            <v>5.3012048192771086</v>
          </cell>
          <cell r="R3305">
            <v>2857.14</v>
          </cell>
          <cell r="U3305">
            <v>15146.284337349398</v>
          </cell>
        </row>
        <row r="3306">
          <cell r="C3306" t="str">
            <v>-  Agregat Kelas C</v>
          </cell>
          <cell r="G3306" t="str">
            <v>D3</v>
          </cell>
          <cell r="H3306">
            <v>1.9</v>
          </cell>
          <cell r="I3306" t="str">
            <v>T/M3</v>
          </cell>
          <cell r="L3306" t="str">
            <v>2.</v>
          </cell>
          <cell r="N3306" t="str">
            <v>Tukang</v>
          </cell>
          <cell r="O3306" t="str">
            <v>(L02)</v>
          </cell>
          <cell r="P3306" t="str">
            <v>jam</v>
          </cell>
          <cell r="Q3306">
            <v>1.7670682730923695</v>
          </cell>
          <cell r="R3306">
            <v>4285.71</v>
          </cell>
          <cell r="U3306">
            <v>7573.142168674699</v>
          </cell>
        </row>
        <row r="3307">
          <cell r="C3307" t="str">
            <v/>
          </cell>
          <cell r="G3307" t="str">
            <v/>
          </cell>
          <cell r="H3307" t="str">
            <v/>
          </cell>
          <cell r="I3307" t="str">
            <v/>
          </cell>
          <cell r="L3307" t="str">
            <v>3.</v>
          </cell>
          <cell r="N3307" t="str">
            <v>Mandor</v>
          </cell>
          <cell r="O3307" t="str">
            <v>(L03)</v>
          </cell>
          <cell r="P3307" t="str">
            <v>jam</v>
          </cell>
          <cell r="Q3307">
            <v>0.44176706827309237</v>
          </cell>
          <cell r="R3307">
            <v>3214.29</v>
          </cell>
          <cell r="U3307">
            <v>1419.9674698795181</v>
          </cell>
        </row>
        <row r="3308">
          <cell r="C3308" t="str">
            <v/>
          </cell>
        </row>
        <row r="3309">
          <cell r="A3309" t="str">
            <v>II.</v>
          </cell>
          <cell r="C3309" t="str">
            <v>URUTAN KERJA</v>
          </cell>
          <cell r="Q3309" t="str">
            <v xml:space="preserve">JUMLAH HARGA TENAGA   </v>
          </cell>
          <cell r="U3309">
            <v>24139.393975903615</v>
          </cell>
        </row>
        <row r="3310">
          <cell r="A3310">
            <v>1</v>
          </cell>
          <cell r="C3310" t="str">
            <v>Semen, pasir, batu kerikil dan air dicampur dan diaduk</v>
          </cell>
        </row>
        <row r="3311">
          <cell r="C3311" t="str">
            <v>menjadi beton dengan menggunakan Concrete Mixer</v>
          </cell>
          <cell r="L3311" t="str">
            <v>B.</v>
          </cell>
          <cell r="N3311" t="str">
            <v>BAHAN</v>
          </cell>
        </row>
        <row r="3312">
          <cell r="A3312">
            <v>2</v>
          </cell>
          <cell r="C3312" t="str">
            <v>Beton di-cor ke dalam bekisting yang telah disiapkan</v>
          </cell>
        </row>
        <row r="3313">
          <cell r="A3313">
            <v>3</v>
          </cell>
          <cell r="C3313" t="str">
            <v>Penyelesaian dan perapihan setelah pemasangan</v>
          </cell>
          <cell r="L3313" t="str">
            <v>1.</v>
          </cell>
          <cell r="N3313" t="str">
            <v>Semen</v>
          </cell>
          <cell r="O3313" t="str">
            <v>(M12)</v>
          </cell>
          <cell r="P3313" t="str">
            <v>Kg</v>
          </cell>
          <cell r="Q3313">
            <v>276.75</v>
          </cell>
          <cell r="R3313">
            <v>1357.5</v>
          </cell>
          <cell r="U3313">
            <v>375688.125</v>
          </cell>
        </row>
        <row r="3314">
          <cell r="L3314" t="str">
            <v>2.</v>
          </cell>
          <cell r="N3314" t="str">
            <v>Aggregat Klas C</v>
          </cell>
          <cell r="O3314" t="str">
            <v>(M01)</v>
          </cell>
          <cell r="P3314" t="str">
            <v>M3</v>
          </cell>
          <cell r="Q3314">
            <v>0.50251973684210527</v>
          </cell>
          <cell r="R3314">
            <v>141787.08464737452</v>
          </cell>
          <cell r="U3314">
            <v>71250.808464607951</v>
          </cell>
        </row>
        <row r="3315">
          <cell r="A3315" t="str">
            <v>III.</v>
          </cell>
          <cell r="C3315" t="str">
            <v>PEMAKAIAN BAHAN, ALAT DAN TENAGA</v>
          </cell>
        </row>
        <row r="3317">
          <cell r="A3317" t="str">
            <v xml:space="preserve">   1.</v>
          </cell>
          <cell r="C3317" t="str">
            <v>BAHAN</v>
          </cell>
        </row>
        <row r="3318">
          <cell r="A3318" t="str">
            <v>1.a.</v>
          </cell>
          <cell r="C3318" t="str">
            <v>Semen (PC)          =</v>
          </cell>
          <cell r="D3318" t="str">
            <v xml:space="preserve">   {Sm x D1 x 1000} x 1.025</v>
          </cell>
          <cell r="G3318" t="str">
            <v>(M12)</v>
          </cell>
          <cell r="H3318">
            <v>276.75</v>
          </cell>
          <cell r="I3318" t="str">
            <v>Kg</v>
          </cell>
        </row>
        <row r="3319">
          <cell r="A3319" t="str">
            <v>1.b.</v>
          </cell>
          <cell r="C3319" t="str">
            <v>Agregat Kelas C</v>
          </cell>
          <cell r="D3319" t="str">
            <v xml:space="preserve">   {(Ps x D1) : D3} x 1.025</v>
          </cell>
          <cell r="G3319" t="str">
            <v>(M01)</v>
          </cell>
          <cell r="H3319">
            <v>0.50251973684210527</v>
          </cell>
          <cell r="I3319" t="str">
            <v>M3</v>
          </cell>
        </row>
        <row r="3320">
          <cell r="A3320" t="str">
            <v>1.c.</v>
          </cell>
          <cell r="C3320" t="str">
            <v/>
          </cell>
          <cell r="D3320" t="str">
            <v/>
          </cell>
          <cell r="G3320" t="str">
            <v/>
          </cell>
          <cell r="H3320" t="str">
            <v/>
          </cell>
          <cell r="I3320" t="str">
            <v/>
          </cell>
          <cell r="J3320" t="str">
            <v/>
          </cell>
        </row>
        <row r="3321">
          <cell r="A3321" t="str">
            <v>1.e.</v>
          </cell>
          <cell r="C3321" t="str">
            <v>Bekisting</v>
          </cell>
          <cell r="G3321" t="str">
            <v>(M19)</v>
          </cell>
          <cell r="H3321">
            <v>0.05</v>
          </cell>
          <cell r="I3321" t="str">
            <v>M3</v>
          </cell>
        </row>
        <row r="3322">
          <cell r="A3322" t="str">
            <v>1.f</v>
          </cell>
          <cell r="C3322" t="str">
            <v>Paku</v>
          </cell>
          <cell r="G3322" t="str">
            <v>(M18)</v>
          </cell>
          <cell r="H3322">
            <v>0.4</v>
          </cell>
          <cell r="I3322" t="str">
            <v>Kg</v>
          </cell>
        </row>
        <row r="3324">
          <cell r="A3324" t="str">
            <v>2.</v>
          </cell>
          <cell r="C3324" t="str">
            <v>ALAT</v>
          </cell>
        </row>
        <row r="3325">
          <cell r="A3325" t="str">
            <v>2.a.</v>
          </cell>
          <cell r="C3325" t="str">
            <v>CONCRETE MIXER</v>
          </cell>
          <cell r="G3325" t="str">
            <v>(E06)</v>
          </cell>
        </row>
        <row r="3326">
          <cell r="C3326" t="str">
            <v>Kapasitas Alat</v>
          </cell>
          <cell r="G3326" t="str">
            <v>V</v>
          </cell>
          <cell r="H3326">
            <v>500</v>
          </cell>
          <cell r="I3326" t="str">
            <v>liter</v>
          </cell>
        </row>
        <row r="3327">
          <cell r="C3327" t="str">
            <v>Faktor Efisiensi Alat</v>
          </cell>
          <cell r="G3327" t="str">
            <v>Fa</v>
          </cell>
          <cell r="H3327">
            <v>0.83</v>
          </cell>
          <cell r="I3327" t="str">
            <v>-</v>
          </cell>
        </row>
        <row r="3328">
          <cell r="C3328" t="str">
            <v>Waktu siklus   :</v>
          </cell>
          <cell r="D3328" t="str">
            <v>(T1 + T2 + T3 + T4)</v>
          </cell>
          <cell r="G3328" t="str">
            <v>Ts</v>
          </cell>
        </row>
        <row r="3329">
          <cell r="C3329" t="str">
            <v>-  Memuat</v>
          </cell>
          <cell r="G3329" t="str">
            <v>T1</v>
          </cell>
          <cell r="H3329">
            <v>3</v>
          </cell>
          <cell r="I3329" t="str">
            <v>menit</v>
          </cell>
        </row>
        <row r="3330">
          <cell r="C3330" t="str">
            <v>-  Mengaduk</v>
          </cell>
          <cell r="G3330" t="str">
            <v>T2</v>
          </cell>
          <cell r="H3330">
            <v>2</v>
          </cell>
          <cell r="I3330" t="str">
            <v>menit</v>
          </cell>
        </row>
        <row r="3331">
          <cell r="C3331" t="str">
            <v>-  Menuang</v>
          </cell>
          <cell r="G3331" t="str">
            <v>T3</v>
          </cell>
          <cell r="H3331">
            <v>3</v>
          </cell>
          <cell r="I3331" t="str">
            <v>menit</v>
          </cell>
        </row>
        <row r="3332">
          <cell r="C3332" t="str">
            <v>-  Tunggu, dll.</v>
          </cell>
          <cell r="G3332" t="str">
            <v>T4</v>
          </cell>
          <cell r="H3332">
            <v>3</v>
          </cell>
          <cell r="I3332" t="str">
            <v>menit</v>
          </cell>
        </row>
        <row r="3333">
          <cell r="G3333" t="str">
            <v>Ts</v>
          </cell>
          <cell r="H3333">
            <v>11</v>
          </cell>
          <cell r="I3333" t="str">
            <v>menit</v>
          </cell>
        </row>
        <row r="3335">
          <cell r="C3335" t="str">
            <v>Kap. Prod. / jam  =</v>
          </cell>
          <cell r="D3335" t="str">
            <v>V x Fa x 60</v>
          </cell>
          <cell r="G3335" t="str">
            <v>Q1</v>
          </cell>
          <cell r="H3335">
            <v>2.2636363636363637</v>
          </cell>
          <cell r="I3335" t="str">
            <v>M3</v>
          </cell>
        </row>
        <row r="3336">
          <cell r="D3336" t="str">
            <v>1000 x Ts</v>
          </cell>
        </row>
        <row r="3338">
          <cell r="C3338" t="str">
            <v>Koefisien Alat / M3</v>
          </cell>
          <cell r="D3338" t="str">
            <v xml:space="preserve">  =   1  :  Q1</v>
          </cell>
          <cell r="G3338" t="str">
            <v>(E06)</v>
          </cell>
          <cell r="H3338">
            <v>0.44176706827309237</v>
          </cell>
          <cell r="I3338" t="str">
            <v>jam</v>
          </cell>
        </row>
        <row r="3342">
          <cell r="J3342" t="str">
            <v>Berlanjut ke hal. berikut.</v>
          </cell>
        </row>
        <row r="3343">
          <cell r="A3343" t="str">
            <v>ITEM PEMBAYARAN NO.</v>
          </cell>
          <cell r="D3343" t="str">
            <v>: 5.5.(3)</v>
          </cell>
          <cell r="J3343" t="str">
            <v>Analisa EI-718</v>
          </cell>
        </row>
        <row r="3344">
          <cell r="A3344" t="str">
            <v>JENIS PEKERJAAN</v>
          </cell>
          <cell r="D3344" t="str">
            <v>: Pekerjaan LPAS Kelas C</v>
          </cell>
        </row>
        <row r="3345">
          <cell r="A3345" t="str">
            <v>SATUAN PEMBAYARAN</v>
          </cell>
          <cell r="D3345" t="str">
            <v>:  M3</v>
          </cell>
          <cell r="H3345" t="str">
            <v xml:space="preserve">        URAIAN ANALISA HARGA SATUAN</v>
          </cell>
        </row>
        <row r="3346">
          <cell r="J3346" t="str">
            <v>Lanjutan</v>
          </cell>
        </row>
        <row r="3348">
          <cell r="A3348" t="str">
            <v>No.</v>
          </cell>
          <cell r="C3348" t="str">
            <v>U R A I A N</v>
          </cell>
          <cell r="G3348" t="str">
            <v>KODE</v>
          </cell>
          <cell r="H3348" t="str">
            <v>KOEF.</v>
          </cell>
          <cell r="I3348" t="str">
            <v>SATUAN</v>
          </cell>
          <cell r="J3348" t="str">
            <v>KETERANGAN</v>
          </cell>
        </row>
        <row r="3351">
          <cell r="A3351" t="str">
            <v>2.b.</v>
          </cell>
          <cell r="C3351" t="str">
            <v>WATER TANK TRUCK</v>
          </cell>
          <cell r="G3351" t="str">
            <v>(E23)</v>
          </cell>
        </row>
        <row r="3352">
          <cell r="C3352" t="str">
            <v>Volume Tanki Air</v>
          </cell>
          <cell r="G3352" t="str">
            <v>V</v>
          </cell>
          <cell r="H3352">
            <v>4</v>
          </cell>
          <cell r="I3352" t="str">
            <v>M3</v>
          </cell>
        </row>
        <row r="3353">
          <cell r="C3353" t="str">
            <v>Kebutuhan air / M3 beton</v>
          </cell>
          <cell r="G3353" t="str">
            <v>Wc</v>
          </cell>
          <cell r="H3353">
            <v>0.16604999999999998</v>
          </cell>
          <cell r="I3353" t="str">
            <v>M3</v>
          </cell>
        </row>
        <row r="3354">
          <cell r="C3354" t="str">
            <v>Faktor Efiesiensi Alat</v>
          </cell>
          <cell r="G3354" t="str">
            <v>Fa</v>
          </cell>
          <cell r="H3354">
            <v>0.83</v>
          </cell>
          <cell r="I3354" t="str">
            <v>-</v>
          </cell>
        </row>
        <row r="3355">
          <cell r="C3355" t="str">
            <v>Pengisian Tanki / jam</v>
          </cell>
          <cell r="G3355" t="str">
            <v>n</v>
          </cell>
          <cell r="H3355">
            <v>1</v>
          </cell>
          <cell r="I3355" t="str">
            <v>kali</v>
          </cell>
        </row>
        <row r="3357">
          <cell r="C3357" t="str">
            <v>Kap. Prod. / jam  =</v>
          </cell>
          <cell r="D3357" t="str">
            <v>V x Fa x n</v>
          </cell>
          <cell r="G3357" t="str">
            <v>Q2</v>
          </cell>
          <cell r="H3357">
            <v>19.993977717554955</v>
          </cell>
          <cell r="I3357" t="str">
            <v>M3</v>
          </cell>
        </row>
        <row r="3358">
          <cell r="D3358" t="str">
            <v>Wc</v>
          </cell>
        </row>
        <row r="3360">
          <cell r="C3360" t="str">
            <v>Koefisien Alat / M3</v>
          </cell>
          <cell r="D3360" t="str">
            <v xml:space="preserve">  =   1  :  Q2</v>
          </cell>
          <cell r="G3360" t="str">
            <v>(E23)</v>
          </cell>
          <cell r="H3360">
            <v>5.0015060240963853E-2</v>
          </cell>
          <cell r="I3360" t="str">
            <v>jam</v>
          </cell>
        </row>
        <row r="3362">
          <cell r="A3362" t="str">
            <v>2.c.</v>
          </cell>
          <cell r="C3362" t="str">
            <v>CONCRETE VIBRATOR</v>
          </cell>
          <cell r="G3362" t="str">
            <v>(E20)</v>
          </cell>
        </row>
        <row r="3363">
          <cell r="C3363" t="str">
            <v>Kebutuhan Alat Penggetar Beton ini disesuaikan dengan</v>
          </cell>
        </row>
        <row r="3364">
          <cell r="C3364" t="str">
            <v>kapasitas produksi Alat Pencampur (Concrete Mixer)</v>
          </cell>
        </row>
        <row r="3366">
          <cell r="C3366" t="str">
            <v>Kap. Prod. / jam  =</v>
          </cell>
          <cell r="D3366" t="str">
            <v>Kap.Prod./Jam Alat Concrete Mixer</v>
          </cell>
          <cell r="G3366" t="str">
            <v>Q3</v>
          </cell>
          <cell r="H3366">
            <v>2.2636363636363637</v>
          </cell>
          <cell r="I3366" t="str">
            <v>M3</v>
          </cell>
        </row>
        <row r="3368">
          <cell r="C3368" t="str">
            <v>Koefisien Alat / M3</v>
          </cell>
          <cell r="D3368" t="str">
            <v xml:space="preserve">  =   1  :  Q3</v>
          </cell>
          <cell r="G3368" t="str">
            <v>(E20)</v>
          </cell>
          <cell r="H3368">
            <v>0.44176706827309237</v>
          </cell>
          <cell r="I3368" t="str">
            <v>jam</v>
          </cell>
        </row>
        <row r="3370">
          <cell r="A3370" t="str">
            <v>2.c.</v>
          </cell>
          <cell r="C3370" t="str">
            <v>ALAT BANTU</v>
          </cell>
        </row>
        <row r="3371">
          <cell r="C3371" t="str">
            <v>Diperlukan  :</v>
          </cell>
        </row>
        <row r="3372">
          <cell r="C3372" t="str">
            <v>- Sekop</v>
          </cell>
          <cell r="D3372" t="str">
            <v>=  2  buah</v>
          </cell>
        </row>
        <row r="3373">
          <cell r="C3373" t="str">
            <v>- Pacul</v>
          </cell>
          <cell r="D3373" t="str">
            <v>=  2  buah</v>
          </cell>
        </row>
        <row r="3374">
          <cell r="C3374" t="str">
            <v>- Sendok Semen</v>
          </cell>
          <cell r="D3374" t="str">
            <v>=  2  buah</v>
          </cell>
        </row>
        <row r="3375">
          <cell r="C3375" t="str">
            <v>- Ember Cor</v>
          </cell>
          <cell r="D3375" t="str">
            <v>=  4  buah</v>
          </cell>
        </row>
        <row r="3376">
          <cell r="C3376" t="str">
            <v>- Gerobak Dorong</v>
          </cell>
          <cell r="D3376" t="str">
            <v>=  1  buah</v>
          </cell>
        </row>
        <row r="3378">
          <cell r="A3378" t="str">
            <v>3.</v>
          </cell>
          <cell r="C3378" t="str">
            <v>TENAGA</v>
          </cell>
        </row>
        <row r="3379">
          <cell r="C3379" t="str">
            <v>Produksi Beton dalam 1 hari</v>
          </cell>
          <cell r="E3379" t="str">
            <v>=  Tk x Q1</v>
          </cell>
          <cell r="G3379" t="str">
            <v>Qt</v>
          </cell>
          <cell r="H3379">
            <v>15.845454545454546</v>
          </cell>
          <cell r="I3379" t="str">
            <v>M3</v>
          </cell>
        </row>
        <row r="3381">
          <cell r="C3381" t="str">
            <v>Kebutuhan tenaga :</v>
          </cell>
          <cell r="D3381" t="str">
            <v>- Mandor</v>
          </cell>
          <cell r="G3381" t="str">
            <v>M</v>
          </cell>
          <cell r="H3381">
            <v>1</v>
          </cell>
          <cell r="I3381" t="str">
            <v>orang</v>
          </cell>
        </row>
        <row r="3382">
          <cell r="D3382" t="str">
            <v>- Tukang</v>
          </cell>
          <cell r="G3382" t="str">
            <v>Tb</v>
          </cell>
          <cell r="H3382">
            <v>4</v>
          </cell>
          <cell r="I3382" t="str">
            <v>orang</v>
          </cell>
        </row>
        <row r="3383">
          <cell r="D3383" t="str">
            <v>- Pekerja</v>
          </cell>
          <cell r="G3383" t="str">
            <v>P</v>
          </cell>
          <cell r="H3383">
            <v>12</v>
          </cell>
          <cell r="I3383" t="str">
            <v>orang</v>
          </cell>
        </row>
        <row r="3385">
          <cell r="C3385" t="str">
            <v>Koefisien Tenaga / M3   :</v>
          </cell>
        </row>
        <row r="3386">
          <cell r="D3386" t="str">
            <v>-  Mandor</v>
          </cell>
          <cell r="E3386" t="str">
            <v>= (Tk x M) : Qt</v>
          </cell>
          <cell r="G3386" t="str">
            <v>(L03)</v>
          </cell>
          <cell r="H3386">
            <v>0.44176706827309237</v>
          </cell>
          <cell r="I3386" t="str">
            <v>jam</v>
          </cell>
        </row>
        <row r="3387">
          <cell r="D3387" t="str">
            <v>-  Tukang</v>
          </cell>
          <cell r="E3387" t="str">
            <v>= (Tk x Tb) : Qt</v>
          </cell>
          <cell r="G3387" t="str">
            <v>(L02)</v>
          </cell>
          <cell r="H3387">
            <v>1.7670682730923695</v>
          </cell>
          <cell r="I3387" t="str">
            <v>jam</v>
          </cell>
        </row>
        <row r="3388">
          <cell r="D3388" t="str">
            <v>-  Pekerja</v>
          </cell>
          <cell r="E3388" t="str">
            <v>= (Tk x P) : Qt</v>
          </cell>
          <cell r="G3388" t="str">
            <v>(L01)</v>
          </cell>
          <cell r="H3388">
            <v>5.3012048192771086</v>
          </cell>
          <cell r="I3388" t="str">
            <v>jam</v>
          </cell>
        </row>
        <row r="3391">
          <cell r="A3391" t="str">
            <v>4.</v>
          </cell>
          <cell r="C3391" t="str">
            <v>HARGA DASAR SATUAN UPAH, BAHAN DAN ALAT</v>
          </cell>
        </row>
        <row r="3392">
          <cell r="C3392" t="str">
            <v>Lihat lampiran.</v>
          </cell>
        </row>
        <row r="3401">
          <cell r="J3401" t="str">
            <v>Berlanjut ke hal. berikut.</v>
          </cell>
        </row>
        <row r="3402">
          <cell r="A3402" t="str">
            <v>ITEM PEMBAYARAN NO.</v>
          </cell>
          <cell r="D3402" t="str">
            <v>: 5.5.(3)</v>
          </cell>
          <cell r="J3402" t="str">
            <v>Analisa EI-718</v>
          </cell>
        </row>
        <row r="3403">
          <cell r="A3403" t="str">
            <v>JENIS PEKERJAAN</v>
          </cell>
          <cell r="D3403" t="str">
            <v>: Pekerjaan LPAS Kelas C</v>
          </cell>
        </row>
        <row r="3404">
          <cell r="A3404" t="str">
            <v>SATUAN PEMBAYARAN</v>
          </cell>
          <cell r="D3404" t="str">
            <v>:  M3</v>
          </cell>
          <cell r="H3404" t="str">
            <v xml:space="preserve">        URAIAN ANALISA HARGA SATUAN</v>
          </cell>
        </row>
        <row r="3405">
          <cell r="J3405" t="str">
            <v>Lanjutan</v>
          </cell>
        </row>
        <row r="3407">
          <cell r="A3407" t="str">
            <v>No.</v>
          </cell>
          <cell r="C3407" t="str">
            <v>U R A I A N</v>
          </cell>
          <cell r="G3407" t="str">
            <v>KODE</v>
          </cell>
          <cell r="H3407" t="str">
            <v>KOEF.</v>
          </cell>
          <cell r="I3407" t="str">
            <v>SATUAN</v>
          </cell>
          <cell r="J3407" t="str">
            <v>KETERANGAN</v>
          </cell>
        </row>
        <row r="3410">
          <cell r="A3410" t="str">
            <v>5.</v>
          </cell>
          <cell r="C3410" t="str">
            <v>ANALISA HARGA SATUAN PEKERJAAN</v>
          </cell>
        </row>
        <row r="3411">
          <cell r="C3411" t="str">
            <v>Lihat perhitungan dalam FORMULIR STANDAR UNTUK</v>
          </cell>
        </row>
        <row r="3412">
          <cell r="C3412" t="str">
            <v>PEREKEMAN ANALISA MASING-MASING HARGA</v>
          </cell>
        </row>
        <row r="3413">
          <cell r="C3413" t="str">
            <v>SATUAN.</v>
          </cell>
        </row>
        <row r="3414">
          <cell r="C3414" t="str">
            <v>Didapat Harga Satuan Pekerjaan :</v>
          </cell>
        </row>
        <row r="3416">
          <cell r="C3416" t="str">
            <v xml:space="preserve">Rp.  </v>
          </cell>
          <cell r="D3416">
            <v>634714.46174467704</v>
          </cell>
          <cell r="E3416" t="str">
            <v xml:space="preserve"> / M3</v>
          </cell>
        </row>
        <row r="3419">
          <cell r="A3419" t="str">
            <v>6.</v>
          </cell>
          <cell r="C3419" t="str">
            <v>MASA PELAKSANAAN YANG DIPERLUKAN</v>
          </cell>
        </row>
        <row r="3420">
          <cell r="C3420" t="str">
            <v>Masa Pelaksanaan :</v>
          </cell>
          <cell r="D3420" t="str">
            <v>. . . . . . . . . . . .</v>
          </cell>
        </row>
        <row r="3422">
          <cell r="A3422" t="str">
            <v>7.</v>
          </cell>
          <cell r="C3422" t="str">
            <v>VOLUME PEKERJAAN YANG DIPERLUKAN</v>
          </cell>
        </row>
        <row r="3423">
          <cell r="C3423" t="str">
            <v>Volume pekerjaan  :</v>
          </cell>
          <cell r="D3423">
            <v>1</v>
          </cell>
          <cell r="E3423" t="str">
            <v>M3</v>
          </cell>
        </row>
        <row r="3463">
          <cell r="A3463" t="str">
            <v>ITEM  PEMBAYARAN</v>
          </cell>
          <cell r="D3463" t="str">
            <v xml:space="preserve">:  5.7 (1) </v>
          </cell>
          <cell r="J3463" t="str">
            <v>Analisa EI-7171</v>
          </cell>
        </row>
        <row r="3464">
          <cell r="A3464" t="str">
            <v>JENIS PEKERJAAN</v>
          </cell>
          <cell r="D3464" t="str">
            <v>: Wet  Lean Concrete (Tebal 10 cm)</v>
          </cell>
        </row>
        <row r="3465">
          <cell r="A3465" t="str">
            <v xml:space="preserve">SATUAN                                          </v>
          </cell>
          <cell r="E3465" t="str">
            <v>: M2</v>
          </cell>
        </row>
        <row r="3469">
          <cell r="A3469" t="str">
            <v>UNIT PERHITUNGAN :</v>
          </cell>
          <cell r="D3469">
            <v>100</v>
          </cell>
          <cell r="E3469" t="str">
            <v>M3</v>
          </cell>
          <cell r="G3469" t="str">
            <v xml:space="preserve">        URAIAN ANALISA HARGA SATUAN</v>
          </cell>
        </row>
        <row r="3471">
          <cell r="A3471" t="str">
            <v>No.</v>
          </cell>
          <cell r="C3471" t="str">
            <v>U R A I A N</v>
          </cell>
          <cell r="G3471" t="str">
            <v>KODE</v>
          </cell>
          <cell r="H3471" t="str">
            <v>KOEF.</v>
          </cell>
          <cell r="I3471" t="str">
            <v>SATUAN</v>
          </cell>
          <cell r="J3471" t="str">
            <v>KETERANGAN</v>
          </cell>
        </row>
        <row r="3474">
          <cell r="A3474" t="str">
            <v>I.</v>
          </cell>
          <cell r="C3474" t="str">
            <v>ASUMSI</v>
          </cell>
        </row>
        <row r="3475">
          <cell r="A3475">
            <v>1</v>
          </cell>
          <cell r="C3475" t="str">
            <v xml:space="preserve">Menggunakan cara mekanik  </v>
          </cell>
        </row>
        <row r="3476">
          <cell r="A3476">
            <v>2</v>
          </cell>
          <cell r="C3476" t="str">
            <v>Tebal   Lean Concrete  =</v>
          </cell>
          <cell r="H3476">
            <v>10</v>
          </cell>
          <cell r="I3476" t="str">
            <v>CM</v>
          </cell>
        </row>
        <row r="3477">
          <cell r="A3477">
            <v>3</v>
          </cell>
          <cell r="C3477" t="str">
            <v>Beton  ready mix  diterima  di lokasi  pekerjaan</v>
          </cell>
        </row>
        <row r="3478">
          <cell r="A3478">
            <v>4</v>
          </cell>
          <cell r="C3478" t="str">
            <v>Jam kerja efektif per-hari</v>
          </cell>
          <cell r="G3478" t="str">
            <v>Tk</v>
          </cell>
          <cell r="H3478">
            <v>7</v>
          </cell>
          <cell r="I3478" t="str">
            <v>jam</v>
          </cell>
        </row>
        <row r="3479">
          <cell r="A3479">
            <v>5</v>
          </cell>
          <cell r="C3479" t="str">
            <v>Harga ready mix franco lokasi/ proyek</v>
          </cell>
          <cell r="G3479" t="str">
            <v/>
          </cell>
          <cell r="H3479" t="str">
            <v/>
          </cell>
          <cell r="I3479" t="str">
            <v/>
          </cell>
        </row>
        <row r="3480">
          <cell r="C3480" t="str">
            <v/>
          </cell>
        </row>
        <row r="3481">
          <cell r="C3481" t="str">
            <v/>
          </cell>
        </row>
        <row r="3482">
          <cell r="A3482" t="str">
            <v/>
          </cell>
        </row>
        <row r="3484">
          <cell r="A3484" t="str">
            <v>II.</v>
          </cell>
          <cell r="C3484" t="str">
            <v>URUTAN KERJA</v>
          </cell>
        </row>
        <row r="3485">
          <cell r="A3485">
            <v>1</v>
          </cell>
          <cell r="C3485" t="str">
            <v>Mal /bekisting/form work  dipersiapkan sesuai dengan</v>
          </cell>
        </row>
        <row r="3486">
          <cell r="C3486" t="str">
            <v>gambar dan persyaratan</v>
          </cell>
        </row>
        <row r="3487">
          <cell r="A3487">
            <v>2</v>
          </cell>
          <cell r="C3487" t="str">
            <v>Beton di-cor ke dalam mal yang telah disiapkan</v>
          </cell>
        </row>
        <row r="3488">
          <cell r="A3488">
            <v>3</v>
          </cell>
          <cell r="C3488" t="str">
            <v xml:space="preserve">Penghamparan dan perataan dilakukan dengan </v>
          </cell>
        </row>
        <row r="3489">
          <cell r="C3489" t="str">
            <v>dengan memakai alat Slip Form Paver</v>
          </cell>
        </row>
        <row r="3490">
          <cell r="A3490" t="str">
            <v/>
          </cell>
        </row>
        <row r="3491">
          <cell r="A3491" t="str">
            <v>III.</v>
          </cell>
          <cell r="C3491" t="str">
            <v>PEMAKAIAN BAHAN, ALAT DAN TENAGA</v>
          </cell>
        </row>
        <row r="3493">
          <cell r="A3493">
            <v>1</v>
          </cell>
          <cell r="C3493" t="str">
            <v>BAHAN</v>
          </cell>
        </row>
        <row r="3494">
          <cell r="A3494" t="str">
            <v>1.a.</v>
          </cell>
          <cell r="C3494" t="str">
            <v>Beton  K-125 Ready mix =  100  * 1.05</v>
          </cell>
          <cell r="H3494">
            <v>105</v>
          </cell>
          <cell r="I3494" t="str">
            <v>M3</v>
          </cell>
        </row>
        <row r="3495">
          <cell r="C3495" t="str">
            <v>Volume  Beton  per M2 = 0,1*1 =</v>
          </cell>
          <cell r="E3495" t="str">
            <v>0,1  M3</v>
          </cell>
        </row>
        <row r="3496">
          <cell r="A3496" t="str">
            <v>b</v>
          </cell>
          <cell r="C3496" t="str">
            <v>Form Work</v>
          </cell>
          <cell r="D3496" t="str">
            <v>= 0.1*100</v>
          </cell>
          <cell r="H3496">
            <v>20</v>
          </cell>
          <cell r="I3496" t="str">
            <v>M2</v>
          </cell>
        </row>
        <row r="3498">
          <cell r="A3498" t="str">
            <v>2.</v>
          </cell>
          <cell r="C3498" t="str">
            <v>ALAT</v>
          </cell>
        </row>
        <row r="3499">
          <cell r="A3499" t="str">
            <v>2.a.</v>
          </cell>
          <cell r="C3499" t="str">
            <v>EXCAVATOR</v>
          </cell>
          <cell r="G3499" t="str">
            <v>(E10)</v>
          </cell>
        </row>
        <row r="3500">
          <cell r="C3500" t="str">
            <v>Kapasitas Bucket</v>
          </cell>
          <cell r="G3500" t="str">
            <v>V</v>
          </cell>
          <cell r="H3500">
            <v>0.93</v>
          </cell>
          <cell r="I3500" t="str">
            <v>M3</v>
          </cell>
        </row>
        <row r="3501">
          <cell r="C3501" t="str">
            <v>Faktor Bucket</v>
          </cell>
          <cell r="G3501" t="str">
            <v>Fb</v>
          </cell>
          <cell r="H3501">
            <v>1</v>
          </cell>
          <cell r="I3501" t="str">
            <v>-</v>
          </cell>
        </row>
        <row r="3502">
          <cell r="C3502" t="str">
            <v>Faktor  Efisiensi alat</v>
          </cell>
          <cell r="G3502" t="str">
            <v>Fa</v>
          </cell>
          <cell r="H3502">
            <v>0.83</v>
          </cell>
          <cell r="I3502" t="str">
            <v>-</v>
          </cell>
        </row>
        <row r="3503">
          <cell r="C3503" t="str">
            <v>Faktor Konversi</v>
          </cell>
          <cell r="G3503" t="str">
            <v>Fv</v>
          </cell>
          <cell r="H3503">
            <v>0.9</v>
          </cell>
        </row>
        <row r="3505">
          <cell r="C3505" t="str">
            <v>Waktu siklus</v>
          </cell>
          <cell r="G3505" t="str">
            <v>Ts1</v>
          </cell>
        </row>
        <row r="3506">
          <cell r="C3506" t="str">
            <v>- Menggali,  memuat dan berputar</v>
          </cell>
          <cell r="G3506" t="str">
            <v>T1</v>
          </cell>
          <cell r="H3506">
            <v>0.317</v>
          </cell>
          <cell r="I3506" t="str">
            <v>menit</v>
          </cell>
        </row>
        <row r="3507">
          <cell r="C3507" t="str">
            <v>- Lain-lain</v>
          </cell>
          <cell r="G3507" t="str">
            <v>T2</v>
          </cell>
          <cell r="H3507">
            <v>0.5</v>
          </cell>
          <cell r="I3507" t="str">
            <v>menit</v>
          </cell>
        </row>
        <row r="3508">
          <cell r="G3508" t="str">
            <v>Ts1</v>
          </cell>
          <cell r="H3508">
            <v>0.81699999999999995</v>
          </cell>
          <cell r="I3508" t="str">
            <v>menit</v>
          </cell>
        </row>
        <row r="3510">
          <cell r="C3510" t="str">
            <v>Kap. Prod. / jam =</v>
          </cell>
          <cell r="D3510" t="str">
            <v>V  x Fb x Fa x Fv x  60</v>
          </cell>
          <cell r="G3510" t="str">
            <v>Q1</v>
          </cell>
          <cell r="H3510">
            <v>5.1019094247246022</v>
          </cell>
          <cell r="I3510" t="str">
            <v xml:space="preserve">M3  </v>
          </cell>
        </row>
        <row r="3511">
          <cell r="D3511" t="str">
            <v>Ts1 x Fk</v>
          </cell>
        </row>
        <row r="3513">
          <cell r="C3513" t="str">
            <v>Koefisien Alat / M3</v>
          </cell>
          <cell r="D3513" t="str">
            <v xml:space="preserve"> =  1  :  Q1</v>
          </cell>
          <cell r="G3513" t="str">
            <v>-</v>
          </cell>
          <cell r="H3513">
            <v>0.19600504766977109</v>
          </cell>
          <cell r="I3513" t="str">
            <v>Jam</v>
          </cell>
        </row>
        <row r="3517">
          <cell r="A3517" t="str">
            <v>2.b.</v>
          </cell>
          <cell r="C3517" t="str">
            <v>SLIP FORM PAVER</v>
          </cell>
        </row>
        <row r="3522">
          <cell r="A3522" t="str">
            <v>2.c.</v>
          </cell>
          <cell r="C3522" t="str">
            <v>CONCRETE VIBRATOR</v>
          </cell>
          <cell r="G3522" t="str">
            <v>(E20)</v>
          </cell>
        </row>
        <row r="3523">
          <cell r="C3523" t="str">
            <v>Kebutuhan Alat Penggetar Beton ini disesuaikan dengan</v>
          </cell>
        </row>
        <row r="3524">
          <cell r="C3524" t="str">
            <v>kapasitas produksi Concrete  Pump</v>
          </cell>
        </row>
        <row r="3525">
          <cell r="C3525" t="str">
            <v>Kap. Prod. / jam  =</v>
          </cell>
          <cell r="G3525" t="str">
            <v>Q3</v>
          </cell>
          <cell r="H3525">
            <v>10</v>
          </cell>
          <cell r="I3525" t="str">
            <v>M3</v>
          </cell>
          <cell r="J3525" t="str">
            <v>Cek Kap prod</v>
          </cell>
        </row>
        <row r="3526">
          <cell r="C3526" t="str">
            <v xml:space="preserve">Kebutuhan utk </v>
          </cell>
          <cell r="D3526">
            <v>100</v>
          </cell>
          <cell r="E3526" t="str">
            <v>M3</v>
          </cell>
          <cell r="G3526" t="str">
            <v>(E20)</v>
          </cell>
          <cell r="H3526">
            <v>10.5</v>
          </cell>
          <cell r="I3526" t="str">
            <v>jam</v>
          </cell>
        </row>
        <row r="3528">
          <cell r="A3528" t="str">
            <v>2.c.</v>
          </cell>
          <cell r="C3528" t="str">
            <v>ALAT BANTU</v>
          </cell>
        </row>
        <row r="3529">
          <cell r="C3529" t="str">
            <v>Diperlukan  :</v>
          </cell>
        </row>
        <row r="3530">
          <cell r="C3530" t="str">
            <v>- Sekop</v>
          </cell>
          <cell r="D3530" t="str">
            <v>=  2  buah</v>
          </cell>
        </row>
        <row r="3531">
          <cell r="C3531" t="str">
            <v>- Pacul</v>
          </cell>
          <cell r="D3531" t="str">
            <v>=  2  buah</v>
          </cell>
        </row>
        <row r="3532">
          <cell r="C3532" t="str">
            <v>Dan lain-lain</v>
          </cell>
        </row>
        <row r="3534">
          <cell r="A3534" t="str">
            <v>3.</v>
          </cell>
          <cell r="C3534" t="str">
            <v>TENAGA</v>
          </cell>
        </row>
        <row r="3535">
          <cell r="C3535" t="str">
            <v xml:space="preserve">Kebutuhan utk </v>
          </cell>
          <cell r="D3535">
            <v>100</v>
          </cell>
          <cell r="E3535" t="str">
            <v>M3</v>
          </cell>
        </row>
        <row r="3536">
          <cell r="C3536" t="str">
            <v>- Pengawas</v>
          </cell>
          <cell r="E3536" t="str">
            <v/>
          </cell>
          <cell r="G3536" t="str">
            <v>Pg</v>
          </cell>
          <cell r="H3536">
            <v>7</v>
          </cell>
          <cell r="I3536" t="str">
            <v>hour</v>
          </cell>
        </row>
        <row r="3537">
          <cell r="C3537" t="str">
            <v>- Mandor</v>
          </cell>
          <cell r="E3537" t="str">
            <v>= 1 orang hari</v>
          </cell>
          <cell r="G3537" t="str">
            <v>M</v>
          </cell>
          <cell r="H3537">
            <v>21</v>
          </cell>
          <cell r="I3537" t="str">
            <v>hour</v>
          </cell>
        </row>
        <row r="3538">
          <cell r="C3538" t="str">
            <v>- Tukang/ Tenaga  trampil</v>
          </cell>
          <cell r="E3538" t="str">
            <v/>
          </cell>
          <cell r="G3538" t="str">
            <v>Tb</v>
          </cell>
          <cell r="H3538">
            <v>35</v>
          </cell>
          <cell r="I3538" t="str">
            <v>hour</v>
          </cell>
        </row>
        <row r="3539">
          <cell r="C3539" t="str">
            <v>- Pekerja</v>
          </cell>
          <cell r="E3539" t="str">
            <v>= 2 orang hari</v>
          </cell>
          <cell r="G3539" t="str">
            <v>P</v>
          </cell>
          <cell r="H3539">
            <v>49</v>
          </cell>
          <cell r="I3539" t="str">
            <v>hour</v>
          </cell>
        </row>
        <row r="3542">
          <cell r="C3542" t="str">
            <v>DOMINAN: Slip Form Paver</v>
          </cell>
        </row>
        <row r="3553">
          <cell r="A3553" t="str">
            <v>ITEM  PEMBAYARAN</v>
          </cell>
          <cell r="E3553" t="str">
            <v xml:space="preserve">:  5.7 (1) </v>
          </cell>
          <cell r="J3553" t="str">
            <v>Analisa EI-7171</v>
          </cell>
        </row>
        <row r="3554">
          <cell r="A3554" t="str">
            <v>JENIS PEKERJAAN</v>
          </cell>
          <cell r="E3554" t="str">
            <v>: Wet  Lean Concrete (Tebal 10 cm)</v>
          </cell>
        </row>
        <row r="3555">
          <cell r="A3555" t="str">
            <v xml:space="preserve">SATUAN                                          </v>
          </cell>
          <cell r="E3555" t="str">
            <v>: M3</v>
          </cell>
        </row>
        <row r="3558">
          <cell r="A3558" t="str">
            <v>UNIT PERHITUNGAN :</v>
          </cell>
          <cell r="D3558">
            <v>100</v>
          </cell>
          <cell r="E3558" t="str">
            <v>M3</v>
          </cell>
          <cell r="G3558" t="str">
            <v xml:space="preserve">        URAIAN ANALISA HARGA SATUAN</v>
          </cell>
        </row>
        <row r="3560">
          <cell r="A3560" t="str">
            <v>4.</v>
          </cell>
          <cell r="C3560" t="str">
            <v>HARGA DASAR SATUAN UPAH, BAHAN DAN ALAT</v>
          </cell>
        </row>
        <row r="3561">
          <cell r="C3561" t="str">
            <v>Lihat lampiran.</v>
          </cell>
        </row>
        <row r="3563">
          <cell r="A3563" t="str">
            <v>5.</v>
          </cell>
          <cell r="C3563" t="str">
            <v>ANALISA HARGA SATUAN PEKERJAAN</v>
          </cell>
        </row>
        <row r="3564">
          <cell r="C3564" t="str">
            <v>Lihat perhitungan dalam FORMULIR STANDAR UNTUK</v>
          </cell>
        </row>
        <row r="3565">
          <cell r="C3565" t="str">
            <v>PEREKEMAN ANALISA MASING-MASING HARGA</v>
          </cell>
        </row>
        <row r="3566">
          <cell r="C3566" t="str">
            <v>SATUAN.</v>
          </cell>
        </row>
        <row r="3567">
          <cell r="C3567" t="str">
            <v>Didapat Harga Satuan Pekerjaan :</v>
          </cell>
        </row>
        <row r="3569">
          <cell r="C3569" t="str">
            <v xml:space="preserve">Rp.  </v>
          </cell>
          <cell r="D3569">
            <v>56726.178538879387</v>
          </cell>
          <cell r="E3569" t="str">
            <v xml:space="preserve"> / M2</v>
          </cell>
        </row>
        <row r="3572">
          <cell r="A3572" t="str">
            <v>6.</v>
          </cell>
          <cell r="C3572" t="str">
            <v>WAKTU PELAKSANAAN YANG DIPERLUKAN</v>
          </cell>
        </row>
        <row r="3573">
          <cell r="C3573" t="str">
            <v>Masa Pelaksanaan :</v>
          </cell>
          <cell r="D3573" t="str">
            <v>. . . . . . . . . . . .</v>
          </cell>
          <cell r="E3573" t="str">
            <v>bulan</v>
          </cell>
        </row>
        <row r="3575">
          <cell r="A3575" t="str">
            <v>7.</v>
          </cell>
          <cell r="C3575" t="str">
            <v>VOLUME PEKERJAAN YANG DIPERLUKAN</v>
          </cell>
        </row>
        <row r="3576">
          <cell r="C3576" t="str">
            <v>Volume pekerjaan  :</v>
          </cell>
          <cell r="D3576">
            <v>1</v>
          </cell>
          <cell r="E3576" t="str">
            <v>M2</v>
          </cell>
        </row>
        <row r="3582">
          <cell r="A3582" t="str">
            <v>ITEM PEMBAYARAN NO.</v>
          </cell>
          <cell r="D3582" t="str">
            <v>:  5.7 (2)</v>
          </cell>
          <cell r="J3582" t="str">
            <v>Analisa EI-511</v>
          </cell>
        </row>
        <row r="3583">
          <cell r="A3583" t="str">
            <v>JENIS PEKERJAAN</v>
          </cell>
          <cell r="D3583" t="str">
            <v>: Sand Bedding (t=5 cm)</v>
          </cell>
        </row>
        <row r="3584">
          <cell r="A3584" t="str">
            <v>SATUAN PEMBAYARAN</v>
          </cell>
          <cell r="D3584" t="str">
            <v>:  M2</v>
          </cell>
          <cell r="H3584" t="str">
            <v xml:space="preserve">         URAIAN ANALISA HARGA SATUAN</v>
          </cell>
        </row>
        <row r="3587">
          <cell r="A3587" t="str">
            <v>No.</v>
          </cell>
          <cell r="C3587" t="str">
            <v>U R A I A N</v>
          </cell>
          <cell r="G3587" t="str">
            <v>KODE</v>
          </cell>
          <cell r="H3587" t="str">
            <v>KOEF.</v>
          </cell>
          <cell r="I3587" t="str">
            <v>SATUAN</v>
          </cell>
          <cell r="J3587" t="str">
            <v>KETERANGAN</v>
          </cell>
        </row>
        <row r="3590">
          <cell r="A3590" t="str">
            <v>I.</v>
          </cell>
          <cell r="C3590" t="str">
            <v>ASUMSI</v>
          </cell>
        </row>
        <row r="3591">
          <cell r="A3591">
            <v>1</v>
          </cell>
          <cell r="C3591" t="str">
            <v>Pekerjaan dilakukan secara mekanis</v>
          </cell>
        </row>
        <row r="3592">
          <cell r="A3592">
            <v>2</v>
          </cell>
          <cell r="C3592" t="str">
            <v>Lokasi pekerjaan : sepanjang jalan</v>
          </cell>
        </row>
        <row r="3593">
          <cell r="A3593">
            <v>3</v>
          </cell>
          <cell r="C3593" t="str">
            <v>Kondisi Jalan   :  sedang / baik</v>
          </cell>
        </row>
        <row r="3594">
          <cell r="A3594">
            <v>4</v>
          </cell>
          <cell r="C3594" t="str">
            <v>Jam kerja efektif per-hari</v>
          </cell>
          <cell r="G3594" t="str">
            <v>Tk</v>
          </cell>
          <cell r="H3594">
            <v>7</v>
          </cell>
          <cell r="I3594" t="str">
            <v>Jam</v>
          </cell>
        </row>
        <row r="3595">
          <cell r="A3595">
            <v>5</v>
          </cell>
          <cell r="C3595" t="str">
            <v>Faktor pengembangan bahan</v>
          </cell>
          <cell r="G3595" t="str">
            <v>Fk</v>
          </cell>
          <cell r="H3595">
            <v>1.17</v>
          </cell>
          <cell r="I3595" t="str">
            <v>-</v>
          </cell>
        </row>
        <row r="3596">
          <cell r="A3596">
            <v>6</v>
          </cell>
          <cell r="C3596" t="str">
            <v>Tebal hamparan padat</v>
          </cell>
          <cell r="G3596" t="str">
            <v>t</v>
          </cell>
          <cell r="H3596">
            <v>0.05</v>
          </cell>
          <cell r="I3596" t="str">
            <v>M</v>
          </cell>
        </row>
        <row r="3598">
          <cell r="A3598" t="str">
            <v>II.</v>
          </cell>
          <cell r="C3598" t="str">
            <v>URUTAN KERJA</v>
          </cell>
        </row>
        <row r="3599">
          <cell r="A3599">
            <v>1</v>
          </cell>
          <cell r="C3599" t="str">
            <v>Wheel Loader memuat ke dalam Dump Truck</v>
          </cell>
        </row>
        <row r="3600">
          <cell r="A3600">
            <v>2</v>
          </cell>
          <cell r="C3600" t="str">
            <v>Dump Truck mengangkut ke lapangan dengan jarak</v>
          </cell>
        </row>
        <row r="3601">
          <cell r="C3601" t="str">
            <v>quari ke lapangan</v>
          </cell>
          <cell r="G3601" t="str">
            <v>L</v>
          </cell>
          <cell r="H3601">
            <v>80.61</v>
          </cell>
          <cell r="I3601" t="str">
            <v>Km</v>
          </cell>
        </row>
        <row r="3602">
          <cell r="A3602">
            <v>3</v>
          </cell>
          <cell r="C3602" t="str">
            <v>Material dihampar dengan menggunakan Motor Grader</v>
          </cell>
        </row>
        <row r="3603">
          <cell r="A3603">
            <v>4</v>
          </cell>
          <cell r="C3603" t="str">
            <v>Hamparan material disiram air dengan Watertank Truck</v>
          </cell>
        </row>
        <row r="3604">
          <cell r="C3604" t="str">
            <v>(sebelum pelaksanaan pemadatan) dan dipadatkan</v>
          </cell>
        </row>
        <row r="3605">
          <cell r="C3605" t="str">
            <v>dengan menggunakan Tandem Roller</v>
          </cell>
        </row>
        <row r="3606">
          <cell r="A3606">
            <v>5</v>
          </cell>
          <cell r="C3606" t="str">
            <v>Selama pemadatan sekelompok pekerja  akan</v>
          </cell>
        </row>
        <row r="3607">
          <cell r="C3607" t="str">
            <v>merapikan tepi hamparan dan level permukaan</v>
          </cell>
        </row>
        <row r="3608">
          <cell r="C3608" t="str">
            <v>dengan menggunakan alat bantu</v>
          </cell>
        </row>
        <row r="3610">
          <cell r="A3610" t="str">
            <v>III.</v>
          </cell>
          <cell r="C3610" t="str">
            <v>PEMAKAIAN BAHAN, ALAT DAN TENAGA</v>
          </cell>
        </row>
        <row r="3611">
          <cell r="A3611" t="str">
            <v xml:space="preserve">   1.</v>
          </cell>
          <cell r="C3611" t="str">
            <v>BAHAN</v>
          </cell>
        </row>
      </sheetData>
      <sheetData sheetId="1"/>
    </sheetDataSet>
  </externalBook>
</externalLink>
</file>

<file path=xl/externalLinks/externalLink5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is"/>
      <sheetName val="ATB"/>
      <sheetName val="ATBC "/>
      <sheetName val="NP"/>
      <sheetName val="NP (2)"/>
      <sheetName val="K"/>
      <sheetName val="Uraian K"/>
      <sheetName val="Met_Pas Batu"/>
      <sheetName val="Met_ Minor"/>
      <sheetName val="aSPAL AC"/>
      <sheetName val="LAPIS "/>
      <sheetName val="Asbuton"/>
      <sheetName val="anl"/>
      <sheetName val="Additional"/>
      <sheetName val="El.611 LPS RESAP"/>
      <sheetName val="a-hrg"/>
      <sheetName val="a-bat"/>
      <sheetName val="Harga Satuan (2)"/>
      <sheetName val="Hotmix-Bahan di Analisa"/>
      <sheetName val="Div-6"/>
      <sheetName val="DIVISI 6. A"/>
      <sheetName val="ANTEK  DIVISI 6"/>
    </sheetNames>
    <sheetDataSet>
      <sheetData sheetId="0">
        <row r="1473">
          <cell r="A1473" t="str">
            <v>ITEM PEMBAYARAN NO.</v>
          </cell>
        </row>
      </sheetData>
      <sheetData sheetId="1"/>
      <sheetData sheetId="2"/>
      <sheetData sheetId="3"/>
      <sheetData sheetId="4" refreshError="1"/>
      <sheetData sheetId="5" refreshError="1"/>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Set>
  </externalBook>
</externalLink>
</file>

<file path=xl/externalLinks/externalLink5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 (3)"/>
      <sheetName val="NP (2)"/>
      <sheetName val="NP"/>
    </sheetNames>
    <sheetDataSet>
      <sheetData sheetId="0"/>
      <sheetData sheetId="1"/>
      <sheetData sheetId="2"/>
    </sheetDataSet>
  </externalBook>
</externalLink>
</file>

<file path=xl/externalLinks/externalLink5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Q"/>
      <sheetName val="ALAT "/>
      <sheetName val="UPAH BAHAN"/>
      <sheetName val="7"/>
      <sheetName val="7 Beton"/>
      <sheetName val="6"/>
      <sheetName val="4"/>
      <sheetName val="3"/>
      <sheetName val="2"/>
      <sheetName val="(TC) 1"/>
      <sheetName val="Nama Paket"/>
    </sheetNames>
    <sheetDataSet>
      <sheetData sheetId="0"/>
      <sheetData sheetId="1"/>
      <sheetData sheetId="2">
        <row r="11">
          <cell r="H11">
            <v>5700</v>
          </cell>
        </row>
      </sheetData>
      <sheetData sheetId="3"/>
      <sheetData sheetId="4"/>
      <sheetData sheetId="5">
        <row r="1">
          <cell r="A1" t="str">
            <v>ITEM PEMBAYARAN NO.</v>
          </cell>
        </row>
        <row r="1614">
          <cell r="A1614" t="str">
            <v>ITEM PEMBAYARAN NO.</v>
          </cell>
          <cell r="D1614" t="str">
            <v>:  6.6.(1)</v>
          </cell>
          <cell r="J1614" t="str">
            <v>Analisa EI-661</v>
          </cell>
          <cell r="T1614" t="str">
            <v>Analisa EI-661</v>
          </cell>
        </row>
        <row r="1615">
          <cell r="A1615" t="str">
            <v>JENIS PEKERJAAN</v>
          </cell>
          <cell r="D1615" t="str">
            <v>:  Lapis Pen. Macadam Permukaan</v>
          </cell>
        </row>
        <row r="1616">
          <cell r="A1616" t="str">
            <v>SATUAN PEMBAYARAN</v>
          </cell>
          <cell r="D1616" t="str">
            <v>:  M3</v>
          </cell>
          <cell r="H1616" t="str">
            <v xml:space="preserve">         URAIAN ANALISA HARGA SATUAN</v>
          </cell>
          <cell r="L1616" t="str">
            <v>FORMULIR STANDAR UNTUK</v>
          </cell>
        </row>
        <row r="1617">
          <cell r="L1617" t="str">
            <v>PEREKAMAN ANALISA MASING-MASING HARGA SATUAN</v>
          </cell>
        </row>
        <row r="1618">
          <cell r="L1618" t="str">
            <v/>
          </cell>
        </row>
        <row r="1619">
          <cell r="A1619" t="str">
            <v>No.</v>
          </cell>
          <cell r="C1619" t="str">
            <v>U R A I A N</v>
          </cell>
          <cell r="G1619" t="str">
            <v>KODE</v>
          </cell>
          <cell r="H1619" t="str">
            <v>KOEF.</v>
          </cell>
          <cell r="I1619" t="str">
            <v>SATUAN</v>
          </cell>
          <cell r="J1619" t="str">
            <v>KETERANGAN</v>
          </cell>
        </row>
        <row r="1621">
          <cell r="L1621" t="str">
            <v>PROYEK</v>
          </cell>
          <cell r="O1621" t="str">
            <v>:</v>
          </cell>
        </row>
        <row r="1622">
          <cell r="A1622" t="str">
            <v>I.</v>
          </cell>
          <cell r="C1622" t="str">
            <v>ASUMSI</v>
          </cell>
          <cell r="L1622" t="str">
            <v>No. PAKET KONTRAK</v>
          </cell>
          <cell r="O1622" t="str">
            <v>:</v>
          </cell>
        </row>
        <row r="1623">
          <cell r="A1623">
            <v>1</v>
          </cell>
          <cell r="C1623" t="str">
            <v>Menggunakan alat berat (cara mekanik)</v>
          </cell>
          <cell r="L1623" t="str">
            <v>NAMA PAKET</v>
          </cell>
          <cell r="O1623" t="str">
            <v>:</v>
          </cell>
        </row>
        <row r="1624">
          <cell r="A1624">
            <v>2</v>
          </cell>
          <cell r="C1624" t="str">
            <v>Lokasi pekerjaan : sepanjang jalan</v>
          </cell>
          <cell r="L1624" t="str">
            <v>PROP / KAB / KODYA</v>
          </cell>
          <cell r="O1624" t="str">
            <v>:</v>
          </cell>
        </row>
        <row r="1625">
          <cell r="A1625">
            <v>3</v>
          </cell>
          <cell r="C1625" t="str">
            <v>Kondisi existing jalan : sedang</v>
          </cell>
          <cell r="L1625" t="str">
            <v>ITEM PEMBAYARAN NO.</v>
          </cell>
          <cell r="O1625" t="str">
            <v>:  6.6.(1)</v>
          </cell>
          <cell r="R1625" t="str">
            <v>PERKIRAAN VOL. PEK.</v>
          </cell>
          <cell r="T1625" t="str">
            <v>:</v>
          </cell>
          <cell r="U1625">
            <v>0</v>
          </cell>
        </row>
        <row r="1626">
          <cell r="A1626">
            <v>4</v>
          </cell>
          <cell r="C1626" t="str">
            <v>Jarak rata-rata Base Camp ke lokasi pekerjaan</v>
          </cell>
          <cell r="G1626" t="str">
            <v>L</v>
          </cell>
          <cell r="H1626">
            <v>51.3</v>
          </cell>
          <cell r="I1626" t="str">
            <v>KM</v>
          </cell>
          <cell r="L1626" t="str">
            <v>JENIS PEKERJAAN</v>
          </cell>
          <cell r="O1626" t="str">
            <v>:  Lapis Pen. Macadam Permukaan</v>
          </cell>
          <cell r="R1626" t="str">
            <v>TOTAL HARGA</v>
          </cell>
          <cell r="T1626" t="str">
            <v>:</v>
          </cell>
          <cell r="U1626">
            <v>0</v>
          </cell>
        </row>
        <row r="1627">
          <cell r="A1627">
            <v>5</v>
          </cell>
          <cell r="C1627" t="str">
            <v>Tebal rata2 Lapen</v>
          </cell>
          <cell r="G1627" t="str">
            <v>t</v>
          </cell>
          <cell r="H1627">
            <v>5.5E-2</v>
          </cell>
          <cell r="I1627" t="str">
            <v>M</v>
          </cell>
          <cell r="L1627" t="str">
            <v>SATUAN PEMBAYARAN</v>
          </cell>
          <cell r="O1627" t="str">
            <v>:  M3</v>
          </cell>
          <cell r="R1627" t="str">
            <v>% THD. BIAYA PROYEK</v>
          </cell>
          <cell r="T1627" t="str">
            <v>:</v>
          </cell>
          <cell r="U1627">
            <v>0</v>
          </cell>
        </row>
        <row r="1628">
          <cell r="A1628">
            <v>6</v>
          </cell>
          <cell r="C1628" t="str">
            <v>Jam kerja efektif per-hari</v>
          </cell>
          <cell r="G1628" t="str">
            <v>Tk</v>
          </cell>
          <cell r="H1628">
            <v>7</v>
          </cell>
          <cell r="I1628" t="str">
            <v>Jam</v>
          </cell>
        </row>
        <row r="1629">
          <cell r="A1629">
            <v>7</v>
          </cell>
          <cell r="C1629" t="str">
            <v>Faktor kehilanganmaterial :</v>
          </cell>
          <cell r="E1629" t="str">
            <v>- Agregat</v>
          </cell>
          <cell r="G1629" t="str">
            <v>Fh1</v>
          </cell>
          <cell r="H1629">
            <v>1.1000000000000001</v>
          </cell>
          <cell r="I1629" t="str">
            <v>-</v>
          </cell>
        </row>
        <row r="1630">
          <cell r="A1630" t="str">
            <v/>
          </cell>
          <cell r="E1630" t="str">
            <v>- Aspal</v>
          </cell>
          <cell r="G1630" t="str">
            <v>Fh2</v>
          </cell>
          <cell r="H1630">
            <v>1.02</v>
          </cell>
          <cell r="I1630" t="str">
            <v>-</v>
          </cell>
          <cell r="Q1630" t="str">
            <v>PERKIRAAN</v>
          </cell>
          <cell r="R1630" t="str">
            <v>HARGA</v>
          </cell>
          <cell r="S1630" t="str">
            <v>JUMLAH</v>
          </cell>
        </row>
        <row r="1631">
          <cell r="A1631">
            <v>8</v>
          </cell>
          <cell r="C1631" t="str">
            <v>Komposisi campuran Lapen (spesifikasi)  :</v>
          </cell>
          <cell r="L1631" t="str">
            <v>NO.</v>
          </cell>
          <cell r="N1631" t="str">
            <v>KOMPONEN</v>
          </cell>
          <cell r="P1631" t="str">
            <v>SATUAN</v>
          </cell>
          <cell r="Q1631" t="str">
            <v>KUANTITAS</v>
          </cell>
          <cell r="R1631" t="str">
            <v>SATUAN</v>
          </cell>
          <cell r="S1631" t="str">
            <v>HARGA</v>
          </cell>
        </row>
        <row r="1632">
          <cell r="C1632" t="str">
            <v>- Agregat Pokok</v>
          </cell>
          <cell r="G1632" t="str">
            <v>Ak</v>
          </cell>
          <cell r="H1632">
            <v>133</v>
          </cell>
          <cell r="I1632" t="str">
            <v>Kg/M2</v>
          </cell>
          <cell r="J1632" t="str">
            <v xml:space="preserve"> Tabel 6.6.2.</v>
          </cell>
          <cell r="R1632" t="str">
            <v>(Rp.)</v>
          </cell>
          <cell r="S1632" t="str">
            <v>(Rp.)</v>
          </cell>
        </row>
        <row r="1633">
          <cell r="C1633" t="str">
            <v>- Agregat Pengunci</v>
          </cell>
          <cell r="G1633" t="str">
            <v>Ap1</v>
          </cell>
          <cell r="H1633">
            <v>25</v>
          </cell>
          <cell r="I1633" t="str">
            <v>Kg/M2</v>
          </cell>
          <cell r="J1633" t="str">
            <v xml:space="preserve"> Tabel 6.6.2.</v>
          </cell>
        </row>
        <row r="1634">
          <cell r="C1634" t="str">
            <v>- Agregat Penutup</v>
          </cell>
          <cell r="G1634" t="str">
            <v>Ap2</v>
          </cell>
          <cell r="H1634">
            <v>14</v>
          </cell>
          <cell r="I1634" t="str">
            <v>Kg/M2</v>
          </cell>
          <cell r="J1634" t="str">
            <v xml:space="preserve"> Tabel 6.6.2.</v>
          </cell>
        </row>
        <row r="1635">
          <cell r="C1635" t="str">
            <v>- Aspal                  :</v>
          </cell>
          <cell r="D1635" t="str">
            <v>- Paska Agregat Pokok</v>
          </cell>
          <cell r="G1635" t="str">
            <v>As1</v>
          </cell>
          <cell r="H1635">
            <v>5.2</v>
          </cell>
          <cell r="I1635" t="str">
            <v>Kg/M2</v>
          </cell>
          <cell r="J1635" t="str">
            <v xml:space="preserve"> Tabel 6.6.2.</v>
          </cell>
          <cell r="L1635" t="str">
            <v>A.</v>
          </cell>
          <cell r="N1635" t="str">
            <v>TENAGA</v>
          </cell>
        </row>
        <row r="1636">
          <cell r="D1636" t="str">
            <v>- Paska Agregat Pengunci</v>
          </cell>
          <cell r="G1636" t="str">
            <v>As2</v>
          </cell>
          <cell r="H1636">
            <v>1.65</v>
          </cell>
          <cell r="I1636" t="str">
            <v>Kg/M2</v>
          </cell>
          <cell r="J1636" t="str">
            <v xml:space="preserve"> Tabel 6.6.2.</v>
          </cell>
        </row>
        <row r="1637">
          <cell r="G1637" t="str">
            <v>As</v>
          </cell>
          <cell r="H1637">
            <v>124.54545454545453</v>
          </cell>
          <cell r="I1637" t="str">
            <v>Kg/M3</v>
          </cell>
          <cell r="L1637" t="str">
            <v>1.</v>
          </cell>
          <cell r="N1637" t="str">
            <v>Pekerja</v>
          </cell>
          <cell r="O1637" t="str">
            <v>(L01)</v>
          </cell>
          <cell r="P1637" t="str">
            <v>Jam</v>
          </cell>
          <cell r="Q1637">
            <v>0.61336254107338439</v>
          </cell>
          <cell r="R1637">
            <v>4300</v>
          </cell>
          <cell r="U1637">
            <v>2637.4589266155531</v>
          </cell>
        </row>
        <row r="1638">
          <cell r="A1638">
            <v>9</v>
          </cell>
          <cell r="C1638" t="str">
            <v>Berat jenis bahan  :</v>
          </cell>
          <cell r="L1638" t="str">
            <v>2.</v>
          </cell>
          <cell r="N1638" t="str">
            <v>Mandor</v>
          </cell>
          <cell r="O1638" t="str">
            <v>(L03)</v>
          </cell>
          <cell r="P1638" t="str">
            <v>Jam</v>
          </cell>
          <cell r="Q1638">
            <v>8.7623220153340634E-2</v>
          </cell>
          <cell r="R1638">
            <v>6400</v>
          </cell>
          <cell r="U1638">
            <v>560.78860898138009</v>
          </cell>
        </row>
        <row r="1639">
          <cell r="C1639" t="str">
            <v>- Agregat</v>
          </cell>
          <cell r="G1639" t="str">
            <v>D1</v>
          </cell>
          <cell r="H1639">
            <v>1.9716940000000001</v>
          </cell>
          <cell r="I1639" t="str">
            <v>ton / M3</v>
          </cell>
        </row>
        <row r="1640">
          <cell r="C1640" t="str">
            <v>- Aspal</v>
          </cell>
          <cell r="G1640" t="str">
            <v>D2</v>
          </cell>
          <cell r="H1640">
            <v>1.01</v>
          </cell>
          <cell r="I1640" t="str">
            <v>ton / M3</v>
          </cell>
        </row>
        <row r="1641">
          <cell r="Q1641" t="str">
            <v xml:space="preserve">JUMLAH HARGA TENAGA   </v>
          </cell>
          <cell r="U1641">
            <v>3198.2475355969332</v>
          </cell>
        </row>
        <row r="1642">
          <cell r="A1642" t="str">
            <v>II.</v>
          </cell>
          <cell r="C1642" t="str">
            <v>URUTAN KERJA</v>
          </cell>
        </row>
        <row r="1643">
          <cell r="A1643">
            <v>1</v>
          </cell>
          <cell r="C1643" t="str">
            <v>Permukaan dasar dibersihkan dan disemprot aspal cair</v>
          </cell>
          <cell r="L1643" t="str">
            <v>B.</v>
          </cell>
          <cell r="N1643" t="str">
            <v>BAHAN</v>
          </cell>
        </row>
        <row r="1644">
          <cell r="C1644" t="str">
            <v>bilamana diperlukan</v>
          </cell>
        </row>
        <row r="1645">
          <cell r="A1645">
            <v>2</v>
          </cell>
          <cell r="C1645" t="str">
            <v>Agregat kasar dimuat ke dalam Dump Truck</v>
          </cell>
          <cell r="L1645" t="str">
            <v>1.</v>
          </cell>
          <cell r="N1645" t="str">
            <v>Agregat Kasar</v>
          </cell>
          <cell r="O1645" t="str">
            <v>(M03)</v>
          </cell>
          <cell r="P1645" t="str">
            <v>M3</v>
          </cell>
          <cell r="Q1645">
            <v>1.6026827692329544</v>
          </cell>
          <cell r="R1645">
            <v>139000</v>
          </cell>
          <cell r="U1645">
            <v>222772.90492338067</v>
          </cell>
        </row>
        <row r="1646">
          <cell r="C1646" t="str">
            <v>menggunakan Wheel Loader (di Base Camp)</v>
          </cell>
          <cell r="L1646" t="str">
            <v>2.</v>
          </cell>
          <cell r="N1646" t="str">
            <v>Agregat Halus</v>
          </cell>
          <cell r="O1646" t="str">
            <v>(M04)</v>
          </cell>
          <cell r="P1646" t="str">
            <v>M3</v>
          </cell>
          <cell r="Q1646">
            <v>0.25358904576470798</v>
          </cell>
          <cell r="R1646">
            <v>150500</v>
          </cell>
          <cell r="U1646">
            <v>38165.15138758855</v>
          </cell>
        </row>
        <row r="1647">
          <cell r="A1647">
            <v>3</v>
          </cell>
          <cell r="C1647" t="str">
            <v>Agregat Kasar ditebarkan (manual) sesuai tebal yang</v>
          </cell>
          <cell r="L1647" t="str">
            <v>3</v>
          </cell>
          <cell r="N1647" t="str">
            <v>Aspal</v>
          </cell>
          <cell r="O1647" t="str">
            <v>(M10)</v>
          </cell>
          <cell r="P1647" t="str">
            <v>Kg</v>
          </cell>
          <cell r="Q1647">
            <v>127.03636363636363</v>
          </cell>
          <cell r="R1647">
            <v>4400</v>
          </cell>
          <cell r="U1647">
            <v>558960</v>
          </cell>
        </row>
        <row r="1648">
          <cell r="C1648" t="str">
            <v>diperlukan dan dipadatkan dengan Three Wheel</v>
          </cell>
          <cell r="L1648">
            <v>4</v>
          </cell>
          <cell r="N1648" t="str">
            <v>Agregat Penutup</v>
          </cell>
          <cell r="O1648" t="str">
            <v>(M55)</v>
          </cell>
          <cell r="P1648" t="str">
            <v>M3</v>
          </cell>
          <cell r="Q1648">
            <v>0.14200986562823648</v>
          </cell>
          <cell r="R1648">
            <v>88000</v>
          </cell>
          <cell r="U1648">
            <v>12496.86817528481</v>
          </cell>
        </row>
        <row r="1649">
          <cell r="C1649" t="str">
            <v>Roller (6-8 Ton) minimum 6 lintasan</v>
          </cell>
        </row>
        <row r="1650">
          <cell r="A1650">
            <v>4</v>
          </cell>
          <cell r="C1650" t="str">
            <v>Aspal disemprotkan di atas agregat kasar yang telah</v>
          </cell>
        </row>
        <row r="1651">
          <cell r="C1651" t="str">
            <v>diratakan menggunakan Aspal Sprayer (merata)</v>
          </cell>
          <cell r="Q1651" t="str">
            <v xml:space="preserve">JUMLAH HARGA BAHAN   </v>
          </cell>
          <cell r="U1651">
            <v>832394.92448625399</v>
          </cell>
        </row>
        <row r="1652">
          <cell r="A1652">
            <v>5</v>
          </cell>
          <cell r="C1652" t="str">
            <v>Agregat Pengunci ditebarkan dan dipadatkan dengan</v>
          </cell>
        </row>
        <row r="1653">
          <cell r="A1653">
            <v>61</v>
          </cell>
          <cell r="B1653">
            <v>611</v>
          </cell>
          <cell r="C1653" t="str">
            <v>cara yang sama dengan pemadatan agregat kasar</v>
          </cell>
          <cell r="L1653" t="str">
            <v>C.</v>
          </cell>
          <cell r="N1653" t="str">
            <v>PERALATAN</v>
          </cell>
        </row>
        <row r="1654">
          <cell r="C1654" t="str">
            <v>disusul dengan penebaran agregat penutup.</v>
          </cell>
        </row>
        <row r="1655">
          <cell r="A1655" t="str">
            <v>III.</v>
          </cell>
          <cell r="C1655" t="str">
            <v>PEMAKAIAN BAHAN, ALAT DAN TENAGA</v>
          </cell>
          <cell r="L1655" t="str">
            <v>1.</v>
          </cell>
          <cell r="N1655" t="str">
            <v>Wheel Loader</v>
          </cell>
          <cell r="O1655" t="str">
            <v>(E15)</v>
          </cell>
          <cell r="P1655" t="str">
            <v>Jam</v>
          </cell>
          <cell r="Q1655">
            <v>3.2698348951360992E-2</v>
          </cell>
          <cell r="R1655">
            <v>117861.25</v>
          </cell>
          <cell r="U1655">
            <v>3853.8682803435959</v>
          </cell>
        </row>
        <row r="1656">
          <cell r="L1656" t="str">
            <v>2.</v>
          </cell>
          <cell r="N1656" t="str">
            <v>Dump Truck</v>
          </cell>
          <cell r="O1656" t="str">
            <v>(E08)</v>
          </cell>
          <cell r="P1656" t="str">
            <v>Jam</v>
          </cell>
          <cell r="Q1656">
            <v>0.47359437751004024</v>
          </cell>
          <cell r="R1656">
            <v>124185.34090909091</v>
          </cell>
          <cell r="U1656">
            <v>58813.479223713046</v>
          </cell>
        </row>
        <row r="1657">
          <cell r="A1657" t="str">
            <v xml:space="preserve">   1.</v>
          </cell>
          <cell r="C1657" t="str">
            <v>BAHAN</v>
          </cell>
          <cell r="L1657" t="str">
            <v>3.</v>
          </cell>
          <cell r="N1657" t="str">
            <v>3-Wheel Roller     (E16)</v>
          </cell>
          <cell r="P1657" t="str">
            <v>Jam</v>
          </cell>
          <cell r="Q1657">
            <v>4.3811610076670317E-2</v>
          </cell>
          <cell r="R1657">
            <v>44892.75</v>
          </cell>
          <cell r="U1657">
            <v>1966.8236582694415</v>
          </cell>
        </row>
        <row r="1658">
          <cell r="A1658" t="str">
            <v>1.a.</v>
          </cell>
          <cell r="C1658" t="str">
            <v>Agregat Kasar</v>
          </cell>
          <cell r="D1658" t="str">
            <v>=  {(Ak/1000 : t M3) x Fh1} : D1</v>
          </cell>
          <cell r="G1658" t="str">
            <v>(M03)</v>
          </cell>
          <cell r="H1658">
            <v>1.3490937234682463</v>
          </cell>
          <cell r="I1658" t="str">
            <v>M3</v>
          </cell>
          <cell r="L1658" t="str">
            <v>4.</v>
          </cell>
          <cell r="N1658" t="str">
            <v>Asp. Sprayer</v>
          </cell>
          <cell r="O1658" t="str">
            <v>(E03)</v>
          </cell>
          <cell r="P1658" t="str">
            <v>Jam</v>
          </cell>
          <cell r="Q1658">
            <v>0.1857113422185592</v>
          </cell>
          <cell r="R1658">
            <v>30779.464285714286</v>
          </cell>
          <cell r="U1658">
            <v>5716.0956252682063</v>
          </cell>
        </row>
        <row r="1659">
          <cell r="A1659" t="str">
            <v>1.b.</v>
          </cell>
          <cell r="C1659" t="str">
            <v>Agregat Pengunci</v>
          </cell>
          <cell r="D1659" t="str">
            <v>=  {(Ap1/1000 : t M3) x Fh1} : D1</v>
          </cell>
          <cell r="G1659" t="str">
            <v>(M04)</v>
          </cell>
          <cell r="H1659">
            <v>0.25358904576470798</v>
          </cell>
          <cell r="I1659" t="str">
            <v>M3</v>
          </cell>
          <cell r="L1659" t="str">
            <v>5.</v>
          </cell>
          <cell r="N1659" t="str">
            <v>Alat bantu</v>
          </cell>
          <cell r="P1659" t="str">
            <v>Ls</v>
          </cell>
          <cell r="Q1659">
            <v>1</v>
          </cell>
          <cell r="R1659">
            <v>100</v>
          </cell>
          <cell r="U1659">
            <v>100</v>
          </cell>
        </row>
        <row r="1660">
          <cell r="A1660" t="str">
            <v>1.c.</v>
          </cell>
          <cell r="C1660" t="str">
            <v>Agregat Penutup</v>
          </cell>
          <cell r="D1660" t="str">
            <v>=  {(Ap2/1000 : t M3) x Fh1} : D1</v>
          </cell>
          <cell r="G1660" t="str">
            <v>(M04)</v>
          </cell>
          <cell r="H1660">
            <v>0.14200986562823648</v>
          </cell>
          <cell r="I1660" t="str">
            <v>M3</v>
          </cell>
        </row>
        <row r="1661">
          <cell r="A1661" t="str">
            <v>1.d.</v>
          </cell>
          <cell r="C1661" t="str">
            <v>Aspal</v>
          </cell>
          <cell r="D1661" t="str">
            <v>=  {((As1+As2) : t M3) x Fh2}</v>
          </cell>
          <cell r="G1661" t="str">
            <v>(M10)</v>
          </cell>
          <cell r="H1661">
            <v>127.03636363636363</v>
          </cell>
          <cell r="I1661" t="str">
            <v>Kg</v>
          </cell>
        </row>
        <row r="1663">
          <cell r="A1663" t="str">
            <v>2.</v>
          </cell>
          <cell r="C1663" t="str">
            <v>ALAT</v>
          </cell>
          <cell r="Q1663" t="str">
            <v xml:space="preserve">JUMLAH HARGA PERALATAN   </v>
          </cell>
          <cell r="U1663">
            <v>70450.266787594286</v>
          </cell>
        </row>
        <row r="1664">
          <cell r="A1664" t="str">
            <v>2.a.</v>
          </cell>
          <cell r="C1664" t="str">
            <v>WHEEL LOADER</v>
          </cell>
          <cell r="G1664" t="str">
            <v>(E15)</v>
          </cell>
        </row>
        <row r="1665">
          <cell r="C1665" t="str">
            <v>Kapasitas bucket</v>
          </cell>
          <cell r="G1665" t="str">
            <v>V</v>
          </cell>
          <cell r="H1665">
            <v>1.5</v>
          </cell>
          <cell r="I1665" t="str">
            <v>M3</v>
          </cell>
          <cell r="L1665" t="str">
            <v>D.</v>
          </cell>
          <cell r="N1665" t="str">
            <v>JUMLAH HARGA TENAGA, BAHAN DAN PERALATAN  ( A + B + C )</v>
          </cell>
          <cell r="U1665">
            <v>906043.43880944524</v>
          </cell>
        </row>
        <row r="1666">
          <cell r="C1666" t="str">
            <v>Faktor bucket</v>
          </cell>
          <cell r="G1666" t="str">
            <v>Fb</v>
          </cell>
          <cell r="H1666">
            <v>0.9</v>
          </cell>
          <cell r="I1666" t="str">
            <v>-</v>
          </cell>
          <cell r="L1666" t="str">
            <v>E.</v>
          </cell>
          <cell r="N1666" t="str">
            <v>OVERHEAD &amp; PROFIT</v>
          </cell>
          <cell r="P1666">
            <v>0</v>
          </cell>
          <cell r="Q1666" t="str">
            <v>%  x  D</v>
          </cell>
          <cell r="U1666">
            <v>0</v>
          </cell>
        </row>
        <row r="1667">
          <cell r="C1667" t="str">
            <v>Faktor efisiensi alat</v>
          </cell>
          <cell r="G1667" t="str">
            <v>Fa</v>
          </cell>
          <cell r="H1667">
            <v>0.83</v>
          </cell>
          <cell r="I1667" t="str">
            <v>-</v>
          </cell>
          <cell r="L1667" t="str">
            <v>E.</v>
          </cell>
          <cell r="N1667" t="str">
            <v>HARGA SATUAN PEKERJAAN</v>
          </cell>
          <cell r="U1667">
            <v>906043.43880944524</v>
          </cell>
        </row>
        <row r="1668">
          <cell r="C1668" t="str">
            <v>Waktu Siklus</v>
          </cell>
          <cell r="G1668" t="str">
            <v>Ts1</v>
          </cell>
          <cell r="L1668" t="str">
            <v>Note: 1</v>
          </cell>
          <cell r="N1668" t="str">
            <v>SATUAN dapat berdasarkan atas jam operasi untuk Tenaga Kerja dan Peralatan, volume dan/atau ukuran</v>
          </cell>
        </row>
        <row r="1669">
          <cell r="C1669" t="str">
            <v>- Memuat, menuang, kembali</v>
          </cell>
          <cell r="G1669" t="str">
            <v>T1</v>
          </cell>
          <cell r="H1669">
            <v>1.5</v>
          </cell>
          <cell r="I1669" t="str">
            <v>menit</v>
          </cell>
          <cell r="N1669" t="str">
            <v>berat untuk bahan-bahan.</v>
          </cell>
        </row>
        <row r="1670">
          <cell r="C1670" t="str">
            <v>- Menunggu, dan lain lain</v>
          </cell>
          <cell r="G1670" t="str">
            <v>T2</v>
          </cell>
          <cell r="H1670">
            <v>0.5</v>
          </cell>
          <cell r="I1670" t="str">
            <v>menit</v>
          </cell>
          <cell r="L1670">
            <v>2</v>
          </cell>
          <cell r="N1670" t="str">
            <v>Kuantitas satuan adalah kuantitas setiap komponen untuk menyelesaikan satu satuan pekerjaan dari nomor</v>
          </cell>
        </row>
        <row r="1671">
          <cell r="G1671" t="str">
            <v>Ts1</v>
          </cell>
          <cell r="H1671">
            <v>2</v>
          </cell>
          <cell r="I1671" t="str">
            <v>menit</v>
          </cell>
          <cell r="N1671" t="str">
            <v>mata pembayaran.</v>
          </cell>
        </row>
        <row r="1672">
          <cell r="L1672">
            <v>3</v>
          </cell>
          <cell r="N1672" t="str">
            <v>Biaya satuan untuk peralatan sudah termasuk bahan bakar, bahan habis dipakai dan operator.</v>
          </cell>
        </row>
        <row r="1673">
          <cell r="L1673">
            <v>4</v>
          </cell>
          <cell r="N1673" t="str">
            <v>Biaya satuan sudah termasuk biaya umum dan keuntungan serta pengeluaran untuk seluruh pajak yang berkaitan (tetapi tidak termasuk PPN yang dibayar dari kontrak) dan biaya-biaya lainnya.</v>
          </cell>
        </row>
        <row r="1674">
          <cell r="J1674" t="str">
            <v>Berlanjut ke halaman berikut</v>
          </cell>
        </row>
        <row r="1675">
          <cell r="A1675" t="str">
            <v>ITEM PEMBAYARAN NO.</v>
          </cell>
          <cell r="D1675" t="str">
            <v>:  6.6.(1)</v>
          </cell>
          <cell r="J1675" t="str">
            <v>Analisa EI-661</v>
          </cell>
        </row>
        <row r="1676">
          <cell r="A1676" t="str">
            <v>JENIS PEKERJAAN</v>
          </cell>
          <cell r="D1676" t="str">
            <v>:  Lapis Pen. Macadam Permukaan</v>
          </cell>
        </row>
        <row r="1677">
          <cell r="A1677" t="str">
            <v>SATUAN PEMBAYARAN</v>
          </cell>
          <cell r="D1677" t="str">
            <v>:  M3</v>
          </cell>
          <cell r="H1677" t="str">
            <v xml:space="preserve">         URAIAN ANALISA HARGA SATUAN</v>
          </cell>
        </row>
        <row r="1678">
          <cell r="J1678" t="str">
            <v>Lanjutan</v>
          </cell>
        </row>
        <row r="1680">
          <cell r="A1680" t="str">
            <v>No.</v>
          </cell>
          <cell r="C1680" t="str">
            <v>U R A I A N</v>
          </cell>
          <cell r="G1680" t="str">
            <v>KODE</v>
          </cell>
          <cell r="H1680" t="str">
            <v>KOEF.</v>
          </cell>
          <cell r="I1680" t="str">
            <v>SATUAN</v>
          </cell>
          <cell r="J1680" t="str">
            <v>KETERANGAN</v>
          </cell>
        </row>
        <row r="1683">
          <cell r="C1683" t="str">
            <v xml:space="preserve">Kap. Prod. / jam = </v>
          </cell>
          <cell r="D1683" t="str">
            <v>V x Fb x Fa x 60</v>
          </cell>
          <cell r="G1683" t="str">
            <v>Q1</v>
          </cell>
          <cell r="H1683">
            <v>28.012500000000003</v>
          </cell>
          <cell r="I1683" t="str">
            <v>M3</v>
          </cell>
          <cell r="J1683" t="str">
            <v/>
          </cell>
        </row>
        <row r="1684">
          <cell r="D1684" t="str">
            <v>Ts1</v>
          </cell>
        </row>
        <row r="1686">
          <cell r="C1686" t="str">
            <v>Koefisien Alat/M3</v>
          </cell>
          <cell r="D1686" t="str">
            <v xml:space="preserve"> = 1 : Q1</v>
          </cell>
          <cell r="G1686" t="str">
            <v>(E15)</v>
          </cell>
          <cell r="H1686">
            <v>3.2698348951360992E-2</v>
          </cell>
          <cell r="I1686" t="str">
            <v>Jam</v>
          </cell>
        </row>
        <row r="1688">
          <cell r="A1688" t="str">
            <v>2.b.</v>
          </cell>
          <cell r="C1688" t="str">
            <v>DUMP TRUCK (DT)</v>
          </cell>
          <cell r="G1688" t="str">
            <v>(E09)</v>
          </cell>
        </row>
        <row r="1689">
          <cell r="C1689" t="str">
            <v>Kapasitas bak</v>
          </cell>
          <cell r="G1689" t="str">
            <v>V</v>
          </cell>
          <cell r="H1689">
            <v>6</v>
          </cell>
          <cell r="I1689" t="str">
            <v>M3</v>
          </cell>
        </row>
        <row r="1690">
          <cell r="C1690" t="str">
            <v>Faktor Efisiensi alat</v>
          </cell>
          <cell r="G1690" t="str">
            <v>Fa</v>
          </cell>
          <cell r="H1690">
            <v>0.83</v>
          </cell>
          <cell r="I1690" t="str">
            <v>-</v>
          </cell>
        </row>
        <row r="1691">
          <cell r="C1691" t="str">
            <v>Kecepatan rata-rata bermuatan</v>
          </cell>
          <cell r="G1691" t="str">
            <v>v1</v>
          </cell>
          <cell r="H1691">
            <v>40</v>
          </cell>
          <cell r="I1691" t="str">
            <v>KM / Jam</v>
          </cell>
        </row>
        <row r="1692">
          <cell r="C1692" t="str">
            <v>Kecepatan rata-rata kosong</v>
          </cell>
          <cell r="G1692" t="str">
            <v>v2</v>
          </cell>
          <cell r="H1692">
            <v>50</v>
          </cell>
          <cell r="I1692" t="str">
            <v>KM / Jam</v>
          </cell>
        </row>
        <row r="1695">
          <cell r="C1695" t="str">
            <v>Waktu Siklus</v>
          </cell>
          <cell r="G1695" t="str">
            <v>Ts2</v>
          </cell>
        </row>
        <row r="1696">
          <cell r="C1696" t="str">
            <v xml:space="preserve">- Mengisi Bak </v>
          </cell>
          <cell r="G1696" t="str">
            <v>T1</v>
          </cell>
          <cell r="H1696">
            <v>2</v>
          </cell>
          <cell r="I1696" t="str">
            <v>menit</v>
          </cell>
        </row>
        <row r="1697">
          <cell r="C1697" t="str">
            <v>- Angkut</v>
          </cell>
          <cell r="D1697" t="str">
            <v>= (L : v1) x 60 menit</v>
          </cell>
          <cell r="G1697" t="str">
            <v>T2</v>
          </cell>
          <cell r="H1697">
            <v>76.95</v>
          </cell>
          <cell r="I1697" t="str">
            <v>menit</v>
          </cell>
        </row>
        <row r="1698">
          <cell r="C1698" t="str">
            <v>- Tunggu + dump + Putar</v>
          </cell>
          <cell r="G1698" t="str">
            <v>T3</v>
          </cell>
          <cell r="H1698">
            <v>1</v>
          </cell>
          <cell r="I1698" t="str">
            <v>menit</v>
          </cell>
        </row>
        <row r="1699">
          <cell r="C1699" t="str">
            <v>- Kembali</v>
          </cell>
          <cell r="D1699" t="str">
            <v>= (L : v2) x 60 menit</v>
          </cell>
          <cell r="G1699" t="str">
            <v>T4</v>
          </cell>
          <cell r="H1699">
            <v>61.56</v>
          </cell>
          <cell r="I1699" t="str">
            <v>menit</v>
          </cell>
        </row>
        <row r="1700">
          <cell r="G1700" t="str">
            <v>Ts2</v>
          </cell>
          <cell r="H1700">
            <v>141.51</v>
          </cell>
          <cell r="I1700" t="str">
            <v>menit</v>
          </cell>
        </row>
        <row r="1702">
          <cell r="C1702" t="str">
            <v>Kap.Prod. / jam =</v>
          </cell>
          <cell r="D1702" t="str">
            <v>V x Fa x 60</v>
          </cell>
          <cell r="G1702" t="str">
            <v>Q2</v>
          </cell>
          <cell r="H1702">
            <v>2.1115115539537839</v>
          </cell>
          <cell r="I1702" t="str">
            <v>M3</v>
          </cell>
        </row>
        <row r="1703">
          <cell r="D1703" t="str">
            <v>Ts2</v>
          </cell>
        </row>
        <row r="1705">
          <cell r="C1705" t="str">
            <v>Koefisien Alat / M3 = 1 : Q2</v>
          </cell>
          <cell r="D1705" t="str">
            <v>= 1 : Q2</v>
          </cell>
          <cell r="G1705" t="str">
            <v>(E09)</v>
          </cell>
          <cell r="H1705">
            <v>0.47359437751004024</v>
          </cell>
          <cell r="I1705" t="str">
            <v>Jam</v>
          </cell>
        </row>
        <row r="1707">
          <cell r="A1707" t="str">
            <v>2.c.</v>
          </cell>
          <cell r="C1707" t="str">
            <v>THREE WHEEL ROLLER</v>
          </cell>
          <cell r="G1707" t="str">
            <v>(E16)</v>
          </cell>
        </row>
        <row r="1708">
          <cell r="C1708" t="str">
            <v>Kecepatan rata-rata alat</v>
          </cell>
          <cell r="G1708" t="str">
            <v>v</v>
          </cell>
          <cell r="H1708">
            <v>5</v>
          </cell>
          <cell r="I1708" t="str">
            <v>Km / Jam</v>
          </cell>
        </row>
        <row r="1709">
          <cell r="C1709" t="str">
            <v>Lebar efektif pemadatan</v>
          </cell>
          <cell r="G1709" t="str">
            <v>b</v>
          </cell>
          <cell r="H1709">
            <v>1.2</v>
          </cell>
          <cell r="I1709" t="str">
            <v>M</v>
          </cell>
        </row>
        <row r="1710">
          <cell r="C1710" t="str">
            <v>Jumlah lintasan</v>
          </cell>
          <cell r="G1710" t="str">
            <v>n</v>
          </cell>
          <cell r="H1710">
            <v>12</v>
          </cell>
          <cell r="I1710" t="str">
            <v>lintasan</v>
          </cell>
          <cell r="J1710" t="str">
            <v xml:space="preserve"> 3 fase @ 4 lintas</v>
          </cell>
        </row>
        <row r="1711">
          <cell r="C1711" t="str">
            <v>Faktor Efisiensi alat</v>
          </cell>
          <cell r="G1711" t="str">
            <v>Fa</v>
          </cell>
          <cell r="H1711">
            <v>0.83</v>
          </cell>
          <cell r="I1711" t="str">
            <v>-</v>
          </cell>
        </row>
        <row r="1713">
          <cell r="C1713" t="str">
            <v xml:space="preserve">Kap. Prod. / jam = </v>
          </cell>
          <cell r="D1713" t="str">
            <v>(v x 1000) x b x t x Fa</v>
          </cell>
          <cell r="G1713" t="str">
            <v>Q3</v>
          </cell>
          <cell r="H1713">
            <v>22.824999999999999</v>
          </cell>
          <cell r="I1713" t="str">
            <v>M3</v>
          </cell>
        </row>
        <row r="1714">
          <cell r="D1714" t="str">
            <v>n</v>
          </cell>
        </row>
        <row r="1715">
          <cell r="C1715" t="str">
            <v>Koefisien Alat / M3</v>
          </cell>
          <cell r="D1715" t="str">
            <v xml:space="preserve"> =  1  :  Q3</v>
          </cell>
          <cell r="G1715" t="str">
            <v>(E16)</v>
          </cell>
          <cell r="H1715">
            <v>4.3811610076670317E-2</v>
          </cell>
          <cell r="I1715" t="str">
            <v>Jam</v>
          </cell>
        </row>
        <row r="1717">
          <cell r="A1717" t="str">
            <v>2.d.</v>
          </cell>
          <cell r="C1717" t="str">
            <v>ASPHALT SPRAYER</v>
          </cell>
          <cell r="G1717" t="str">
            <v>(E03)</v>
          </cell>
        </row>
        <row r="1718">
          <cell r="C1718" t="str">
            <v>Kapasitas alat</v>
          </cell>
          <cell r="G1718" t="str">
            <v>V</v>
          </cell>
          <cell r="H1718">
            <v>800</v>
          </cell>
          <cell r="I1718" t="str">
            <v>liter</v>
          </cell>
        </row>
        <row r="1719">
          <cell r="C1719" t="str">
            <v>Faktor efisiensi alat</v>
          </cell>
          <cell r="G1719" t="str">
            <v>Fa</v>
          </cell>
          <cell r="H1719">
            <v>0.83</v>
          </cell>
          <cell r="I1719" t="str">
            <v>-</v>
          </cell>
        </row>
        <row r="1720">
          <cell r="C1720" t="str">
            <v>Waktu Siklus (termasuk proses pemanasan)</v>
          </cell>
          <cell r="G1720" t="str">
            <v>Ts3</v>
          </cell>
          <cell r="H1720">
            <v>1</v>
          </cell>
          <cell r="I1720" t="str">
            <v>Jam</v>
          </cell>
        </row>
        <row r="1722">
          <cell r="C1722" t="str">
            <v>Kap. Prod. / jam =</v>
          </cell>
          <cell r="D1722" t="str">
            <v>V x Fa x D2</v>
          </cell>
          <cell r="G1722" t="str">
            <v>Q4</v>
          </cell>
          <cell r="H1722">
            <v>5.3847007299270073</v>
          </cell>
          <cell r="I1722" t="str">
            <v>M3</v>
          </cell>
        </row>
        <row r="1723">
          <cell r="D1723" t="str">
            <v>Ts3 x (As)</v>
          </cell>
        </row>
        <row r="1724">
          <cell r="C1724" t="str">
            <v>Koefisien Alat / M3</v>
          </cell>
          <cell r="D1724" t="str">
            <v xml:space="preserve"> =  1  :  Q4</v>
          </cell>
          <cell r="G1724" t="str">
            <v>(E03)</v>
          </cell>
          <cell r="H1724">
            <v>0.1857113422185592</v>
          </cell>
          <cell r="I1724" t="str">
            <v>Jam</v>
          </cell>
        </row>
        <row r="1732">
          <cell r="C1732" t="str">
            <v/>
          </cell>
        </row>
        <row r="1733">
          <cell r="J1733" t="str">
            <v>Berlanjut ke halaman berikut</v>
          </cell>
        </row>
        <row r="1734">
          <cell r="A1734" t="str">
            <v>ITEM PEMBAYARAN NO.</v>
          </cell>
          <cell r="D1734" t="str">
            <v>:  6.6.(1)</v>
          </cell>
          <cell r="J1734" t="str">
            <v>Analisa EI-661</v>
          </cell>
        </row>
        <row r="1735">
          <cell r="A1735" t="str">
            <v>JENIS PEKERJAAN</v>
          </cell>
          <cell r="D1735" t="str">
            <v>:  Lapis Pen. Macadam Permukaan</v>
          </cell>
        </row>
        <row r="1736">
          <cell r="A1736" t="str">
            <v>SATUAN PEMBAYARAN</v>
          </cell>
          <cell r="D1736" t="str">
            <v>:  M3</v>
          </cell>
          <cell r="H1736" t="str">
            <v xml:space="preserve">         URAIAN ANALISA HARGA SATUAN</v>
          </cell>
        </row>
        <row r="1737">
          <cell r="J1737" t="str">
            <v>Lanjutan</v>
          </cell>
        </row>
        <row r="1739">
          <cell r="A1739" t="str">
            <v>No.</v>
          </cell>
          <cell r="C1739" t="str">
            <v>U R A I A N</v>
          </cell>
          <cell r="G1739" t="str">
            <v>KODE</v>
          </cell>
          <cell r="H1739" t="str">
            <v>KOEF.</v>
          </cell>
          <cell r="I1739" t="str">
            <v>SATUAN</v>
          </cell>
          <cell r="J1739" t="str">
            <v>KETERANGAN</v>
          </cell>
        </row>
        <row r="1742">
          <cell r="A1742" t="str">
            <v>2.e.</v>
          </cell>
          <cell r="B1742" t="str">
            <v/>
          </cell>
          <cell r="C1742" t="str">
            <v>ALAT BANTU</v>
          </cell>
        </row>
        <row r="1743">
          <cell r="C1743" t="str">
            <v>diperlukan setiap  :</v>
          </cell>
          <cell r="D1743">
            <v>75</v>
          </cell>
          <cell r="E1743" t="str">
            <v>M3 pekerjaan</v>
          </cell>
          <cell r="J1743" t="str">
            <v>Lump Sum</v>
          </cell>
        </row>
        <row r="1744">
          <cell r="C1744" t="str">
            <v>- Kereta dorong</v>
          </cell>
          <cell r="D1744" t="str">
            <v>=  3  buah</v>
          </cell>
        </row>
        <row r="1745">
          <cell r="C1745" t="str">
            <v>- Sekop</v>
          </cell>
          <cell r="D1745" t="str">
            <v>=  5  buah</v>
          </cell>
        </row>
        <row r="1746">
          <cell r="C1746" t="str">
            <v>- Sapu</v>
          </cell>
          <cell r="D1746" t="str">
            <v>=  5  buah</v>
          </cell>
        </row>
        <row r="1747">
          <cell r="C1747" t="str">
            <v>- Sikat</v>
          </cell>
          <cell r="D1747" t="str">
            <v>=  3  buah</v>
          </cell>
        </row>
        <row r="1748">
          <cell r="C1748" t="str">
            <v>- Karung</v>
          </cell>
          <cell r="D1748" t="str">
            <v>=  5  buah</v>
          </cell>
        </row>
        <row r="1749">
          <cell r="C1749" t="str">
            <v>- Cerek Aspal</v>
          </cell>
          <cell r="D1749" t="str">
            <v>=  3  buah</v>
          </cell>
        </row>
        <row r="1750">
          <cell r="C1750" t="str">
            <v>- Kaleng Aspal</v>
          </cell>
          <cell r="D1750" t="str">
            <v>=  3  buah</v>
          </cell>
        </row>
        <row r="1752">
          <cell r="A1752" t="str">
            <v xml:space="preserve">   3.</v>
          </cell>
          <cell r="C1752" t="str">
            <v>TENAGA</v>
          </cell>
        </row>
        <row r="1753">
          <cell r="C1753" t="str">
            <v>Produksi menentukan (Produksi Wheel Loader)</v>
          </cell>
          <cell r="G1753" t="str">
            <v>Q1</v>
          </cell>
          <cell r="H1753">
            <v>22.824999999999999</v>
          </cell>
          <cell r="I1753" t="str">
            <v>M3/Jam</v>
          </cell>
        </row>
        <row r="1754">
          <cell r="C1754" t="str">
            <v>Produksi Lapen / hari   =   Q1 x Tk</v>
          </cell>
          <cell r="G1754" t="str">
            <v>Qt</v>
          </cell>
          <cell r="H1754">
            <v>159.77500000000001</v>
          </cell>
          <cell r="I1754" t="str">
            <v>M3</v>
          </cell>
        </row>
        <row r="1755">
          <cell r="C1755" t="str">
            <v>Kebutuhan tenaga :</v>
          </cell>
        </row>
        <row r="1756">
          <cell r="D1756" t="str">
            <v>- Pekerja</v>
          </cell>
          <cell r="G1756" t="str">
            <v>P</v>
          </cell>
          <cell r="H1756">
            <v>14</v>
          </cell>
          <cell r="I1756" t="str">
            <v>orang</v>
          </cell>
        </row>
        <row r="1757">
          <cell r="D1757" t="str">
            <v>- Mandor</v>
          </cell>
          <cell r="G1757" t="str">
            <v>M</v>
          </cell>
          <cell r="H1757">
            <v>2</v>
          </cell>
          <cell r="I1757" t="str">
            <v>orang</v>
          </cell>
        </row>
        <row r="1759">
          <cell r="C1759" t="str">
            <v>Koefisien Tenaga / M3     :</v>
          </cell>
        </row>
        <row r="1760">
          <cell r="D1760" t="str">
            <v>- Pekerja</v>
          </cell>
          <cell r="E1760" t="str">
            <v>= (Tk x P) / Qt</v>
          </cell>
          <cell r="G1760" t="str">
            <v>(L01)</v>
          </cell>
          <cell r="H1760">
            <v>0.61336254107338439</v>
          </cell>
          <cell r="I1760" t="str">
            <v>Jam</v>
          </cell>
        </row>
        <row r="1761">
          <cell r="D1761" t="str">
            <v>- Mandor</v>
          </cell>
          <cell r="E1761" t="str">
            <v>= (Tk x M) / Qt</v>
          </cell>
          <cell r="G1761" t="str">
            <v>(L03)</v>
          </cell>
          <cell r="H1761">
            <v>8.7623220153340634E-2</v>
          </cell>
          <cell r="I1761" t="str">
            <v>Jam</v>
          </cell>
        </row>
        <row r="1764">
          <cell r="A1764" t="str">
            <v>4.</v>
          </cell>
          <cell r="C1764" t="str">
            <v>HARGA DASAR SATUAN UPAH, BAHAN DAN ALAT</v>
          </cell>
        </row>
        <row r="1765">
          <cell r="C1765" t="str">
            <v>Lihat lampiran.</v>
          </cell>
        </row>
        <row r="1767">
          <cell r="A1767" t="str">
            <v>5.</v>
          </cell>
          <cell r="C1767" t="str">
            <v>ANALISA HARGA SATUAN PEKERJAAN</v>
          </cell>
        </row>
        <row r="1768">
          <cell r="C1768" t="str">
            <v>Lihat perhitungan dalam FORMULIR STANDAR UNTUK</v>
          </cell>
        </row>
        <row r="1769">
          <cell r="C1769" t="str">
            <v>PEREKEMAN ANALISA MASING-MASING HARGA</v>
          </cell>
        </row>
        <row r="1770">
          <cell r="C1770" t="str">
            <v>SATUAN.</v>
          </cell>
        </row>
        <row r="1771">
          <cell r="C1771" t="str">
            <v>Didapat Harga Satuan Pekerjaan :</v>
          </cell>
        </row>
        <row r="1773">
          <cell r="C1773" t="str">
            <v xml:space="preserve">Rp.  </v>
          </cell>
          <cell r="D1773">
            <v>906043.43880944524</v>
          </cell>
          <cell r="E1773" t="str">
            <v xml:space="preserve"> / M3.</v>
          </cell>
        </row>
        <row r="1776">
          <cell r="A1776" t="str">
            <v>6.</v>
          </cell>
          <cell r="C1776" t="str">
            <v>MASA PELAKSANAAN YANG DIPERLUKAN</v>
          </cell>
        </row>
        <row r="1777">
          <cell r="C1777" t="str">
            <v>Masa Pelaksanaan :</v>
          </cell>
          <cell r="D1777">
            <v>0</v>
          </cell>
          <cell r="E1777" t="str">
            <v>hari</v>
          </cell>
        </row>
        <row r="1779">
          <cell r="A1779" t="str">
            <v>7.</v>
          </cell>
          <cell r="C1779" t="str">
            <v>VOLUME PEKERJAAN YANG DIPERLUKAN</v>
          </cell>
        </row>
        <row r="1780">
          <cell r="C1780" t="str">
            <v>Volume pekerjaan  :</v>
          </cell>
          <cell r="D1780">
            <v>0</v>
          </cell>
          <cell r="E1780" t="str">
            <v>M3</v>
          </cell>
        </row>
      </sheetData>
      <sheetData sheetId="6">
        <row r="1">
          <cell r="A1" t="str">
            <v>ITEM PEMBAYARAN NO.</v>
          </cell>
        </row>
      </sheetData>
      <sheetData sheetId="7">
        <row r="1">
          <cell r="A1" t="str">
            <v>ITEM PEMBAYARAN NO.</v>
          </cell>
        </row>
      </sheetData>
      <sheetData sheetId="8"/>
      <sheetData sheetId="9"/>
      <sheetData sheetId="10"/>
    </sheetDataSet>
  </externalBook>
</externalLink>
</file>

<file path=xl/externalLinks/externalLink5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 Tulangan"/>
      <sheetName val="Beton"/>
      <sheetName val="Concreting"/>
      <sheetName val="Cnth Itungan Girder"/>
      <sheetName val="Cnth Itungan Girder juga"/>
      <sheetName val="Diafragma"/>
      <sheetName val="Dndng Sumuran"/>
      <sheetName val="Expntion Joints"/>
      <sheetName val="Exp Joint"/>
      <sheetName val="Formwork"/>
      <sheetName val="Geotxtil"/>
      <sheetName val="Girder 16.6"/>
      <sheetName val="Girder 17.6"/>
      <sheetName val="Girder 22.6"/>
      <sheetName val="Girder 25.6"/>
      <sheetName val="Girder 28.6"/>
      <sheetName val="Girder 30.8"/>
      <sheetName val="Girder 31.8"/>
      <sheetName val="Girder 35.8"/>
      <sheetName val="Lean Concr"/>
      <sheetName val="K500"/>
      <sheetName val="K400"/>
      <sheetName val="K350"/>
      <sheetName val="K300"/>
      <sheetName val="K250"/>
      <sheetName val="K175"/>
      <sheetName val="K125(lama)"/>
      <sheetName val="K1250(baru)"/>
      <sheetName val="Kolom"/>
      <sheetName val="Psngan Batu"/>
      <sheetName val="Pembongkaran"/>
      <sheetName val="Perk Beton"/>
      <sheetName val="Sand-Bedding"/>
      <sheetName val="Staging"/>
      <sheetName val="Tiang Pancang"/>
    </sheetNames>
    <sheetDataSet>
      <sheetData sheetId="0"/>
      <sheetData sheetId="1">
        <row r="2153">
          <cell r="T2153" t="str">
            <v>Analisa LI-7103</v>
          </cell>
        </row>
        <row r="2155">
          <cell r="L2155" t="str">
            <v>FORMULIR STANDAR UNTUK</v>
          </cell>
        </row>
        <row r="2156">
          <cell r="L2156" t="str">
            <v>PEREKAMAN ANALISA MASING-MASING HARGA SATUAN</v>
          </cell>
        </row>
        <row r="2157">
          <cell r="L2157" t="str">
            <v/>
          </cell>
        </row>
        <row r="2160">
          <cell r="L2160" t="str">
            <v>PROYEK</v>
          </cell>
          <cell r="O2160" t="str">
            <v>: ADB Earthquake and Tsunami Emergency Support Project (ETESP)</v>
          </cell>
        </row>
        <row r="2161">
          <cell r="L2161" t="str">
            <v>No. PAKET KONTRAK</v>
          </cell>
          <cell r="O2161" t="str">
            <v>: Package 4 East Coast Road 1</v>
          </cell>
        </row>
        <row r="2162">
          <cell r="L2162" t="str">
            <v>NAMA PAKET</v>
          </cell>
          <cell r="O2162" t="str">
            <v>: Contract XI</v>
          </cell>
        </row>
        <row r="2163">
          <cell r="L2163" t="str">
            <v>PROP / KAB / KODYA</v>
          </cell>
          <cell r="O2163" t="str">
            <v>: Nanggroe Aceh Darussalam (NAD)</v>
          </cell>
        </row>
        <row r="2164">
          <cell r="L2164" t="str">
            <v>ITEM PEMBAYARAN NO.</v>
          </cell>
          <cell r="O2164" t="str">
            <v>:  7.10 (3)</v>
          </cell>
          <cell r="R2164" t="str">
            <v>PERKIRAAN VOL. PEK.</v>
          </cell>
          <cell r="T2164" t="str">
            <v>:</v>
          </cell>
          <cell r="U2164">
            <v>0</v>
          </cell>
        </row>
        <row r="2165">
          <cell r="L2165" t="str">
            <v>JENIS PEKERJAAN</v>
          </cell>
          <cell r="O2165" t="str">
            <v>:  Bronjong (Gabions)</v>
          </cell>
          <cell r="R2165" t="str">
            <v>TOTAL HARGA (Rp.)</v>
          </cell>
          <cell r="T2165" t="str">
            <v>:</v>
          </cell>
          <cell r="U2165">
            <v>0</v>
          </cell>
        </row>
        <row r="2166">
          <cell r="L2166" t="str">
            <v>SATUAN PEMBAYARAN</v>
          </cell>
          <cell r="O2166" t="str">
            <v>:  M3</v>
          </cell>
          <cell r="R2166" t="str">
            <v>% THD. BIAYA PROYEK</v>
          </cell>
          <cell r="T2166" t="str">
            <v>:</v>
          </cell>
          <cell r="U2166" t="e">
            <v>#DIV/0!</v>
          </cell>
        </row>
        <row r="2169">
          <cell r="Q2169" t="str">
            <v>PERKIRAAN</v>
          </cell>
          <cell r="R2169" t="str">
            <v>HARGA</v>
          </cell>
          <cell r="S2169" t="str">
            <v>JUMLAH</v>
          </cell>
        </row>
        <row r="2170">
          <cell r="L2170" t="str">
            <v>NO.</v>
          </cell>
          <cell r="N2170" t="str">
            <v>KOMPONEN</v>
          </cell>
          <cell r="P2170" t="str">
            <v>SATUAN</v>
          </cell>
          <cell r="Q2170" t="str">
            <v>KUANTITAS</v>
          </cell>
          <cell r="R2170" t="str">
            <v>SATUAN</v>
          </cell>
          <cell r="S2170" t="str">
            <v>HARGA</v>
          </cell>
        </row>
        <row r="2171">
          <cell r="R2171" t="str">
            <v>(Rp.)</v>
          </cell>
          <cell r="S2171" t="str">
            <v>(Rp.)</v>
          </cell>
        </row>
        <row r="2174">
          <cell r="L2174" t="str">
            <v>A.</v>
          </cell>
          <cell r="N2174" t="str">
            <v>TENAGA</v>
          </cell>
        </row>
        <row r="2176">
          <cell r="L2176" t="str">
            <v>1.</v>
          </cell>
          <cell r="N2176" t="str">
            <v>Pekerja Biasa</v>
          </cell>
          <cell r="O2176" t="str">
            <v>(L01)</v>
          </cell>
          <cell r="P2176" t="str">
            <v>jam</v>
          </cell>
          <cell r="Q2176">
            <v>5.25</v>
          </cell>
          <cell r="R2176">
            <v>5000</v>
          </cell>
          <cell r="U2176">
            <v>26250</v>
          </cell>
        </row>
        <row r="2177">
          <cell r="L2177" t="str">
            <v>2.</v>
          </cell>
          <cell r="N2177" t="str">
            <v>Tukang</v>
          </cell>
          <cell r="O2177" t="str">
            <v>(L02)</v>
          </cell>
          <cell r="P2177" t="str">
            <v>jam</v>
          </cell>
          <cell r="Q2177">
            <v>2.625</v>
          </cell>
          <cell r="R2177">
            <v>7500</v>
          </cell>
          <cell r="U2177">
            <v>19687.5</v>
          </cell>
        </row>
        <row r="2178">
          <cell r="L2178" t="str">
            <v>3.</v>
          </cell>
          <cell r="N2178" t="str">
            <v>Mandor</v>
          </cell>
          <cell r="O2178" t="str">
            <v>(L03)</v>
          </cell>
          <cell r="P2178" t="str">
            <v>jam</v>
          </cell>
          <cell r="Q2178">
            <v>0.875</v>
          </cell>
          <cell r="R2178">
            <v>6250</v>
          </cell>
          <cell r="U2178">
            <v>5468.75</v>
          </cell>
        </row>
        <row r="2180">
          <cell r="Q2180" t="str">
            <v xml:space="preserve">JUMLAH HARGA TENAGA   </v>
          </cell>
          <cell r="U2180">
            <v>51406.25</v>
          </cell>
        </row>
        <row r="2182">
          <cell r="L2182" t="str">
            <v>B.</v>
          </cell>
          <cell r="N2182" t="str">
            <v>BAHAN</v>
          </cell>
        </row>
        <row r="2184">
          <cell r="L2184" t="str">
            <v>1.</v>
          </cell>
          <cell r="N2184" t="str">
            <v xml:space="preserve">Kawat Bronjong </v>
          </cell>
          <cell r="O2184" t="str">
            <v>(M57)</v>
          </cell>
          <cell r="P2184" t="str">
            <v>Kg</v>
          </cell>
          <cell r="Q2184">
            <v>15</v>
          </cell>
          <cell r="R2184">
            <v>13850</v>
          </cell>
          <cell r="U2184">
            <v>207750</v>
          </cell>
        </row>
        <row r="2185">
          <cell r="L2185" t="str">
            <v>2.</v>
          </cell>
          <cell r="N2185" t="str">
            <v>Batu</v>
          </cell>
          <cell r="O2185" t="e">
            <v>#REF!</v>
          </cell>
          <cell r="P2185" t="str">
            <v>M3</v>
          </cell>
          <cell r="Q2185">
            <v>1.1000000000000001</v>
          </cell>
          <cell r="R2185">
            <v>61300</v>
          </cell>
          <cell r="U2185">
            <v>67430</v>
          </cell>
        </row>
        <row r="2190">
          <cell r="Q2190" t="str">
            <v xml:space="preserve">JUMLAH HARGA BAHAN   </v>
          </cell>
          <cell r="U2190">
            <v>275180</v>
          </cell>
        </row>
        <row r="2192">
          <cell r="L2192" t="str">
            <v>C.</v>
          </cell>
          <cell r="N2192" t="str">
            <v>PERALATAN</v>
          </cell>
        </row>
        <row r="2194">
          <cell r="L2194" t="str">
            <v>1.</v>
          </cell>
          <cell r="N2194" t="str">
            <v>Alat Bantu</v>
          </cell>
          <cell r="P2194" t="str">
            <v>Ls</v>
          </cell>
          <cell r="Q2194">
            <v>1</v>
          </cell>
          <cell r="R2194">
            <v>750</v>
          </cell>
          <cell r="U2194">
            <v>750</v>
          </cell>
        </row>
        <row r="2202">
          <cell r="Q2202" t="str">
            <v xml:space="preserve">JUMLAH HARGA PERALATAN   </v>
          </cell>
          <cell r="U2202">
            <v>750</v>
          </cell>
        </row>
        <row r="2204">
          <cell r="L2204" t="str">
            <v>D.</v>
          </cell>
          <cell r="N2204" t="str">
            <v>JUMLAH HARGA TENAGA, BAHAN DAN PERALATAN  ( A + B + C )</v>
          </cell>
          <cell r="U2204">
            <v>327336.25</v>
          </cell>
        </row>
        <row r="2205">
          <cell r="L2205" t="str">
            <v>E.</v>
          </cell>
          <cell r="N2205" t="str">
            <v>OVERHEAD &amp; PROFIT</v>
          </cell>
          <cell r="P2205">
            <v>10</v>
          </cell>
          <cell r="Q2205" t="str">
            <v>%  x  D</v>
          </cell>
          <cell r="U2205">
            <v>32733.625</v>
          </cell>
        </row>
        <row r="2206">
          <cell r="L2206" t="str">
            <v>F.</v>
          </cell>
          <cell r="N2206" t="str">
            <v>HARGA SATUAN PEKERJAAN  ( D + E )</v>
          </cell>
          <cell r="U2206">
            <v>360069.875</v>
          </cell>
        </row>
        <row r="2207">
          <cell r="L2207" t="str">
            <v>Note: 1</v>
          </cell>
          <cell r="N2207" t="str">
            <v>SATUAN dapat berdasarkan atas jam operasi untuk Tenaga Kerja dan Peralatan, volume dan/atau ukuran</v>
          </cell>
        </row>
        <row r="2208">
          <cell r="N2208" t="str">
            <v>berat untuk bahan-bahan.</v>
          </cell>
        </row>
        <row r="2209">
          <cell r="L2209">
            <v>2</v>
          </cell>
          <cell r="N2209" t="str">
            <v>Kuantitas satuan adalah kuantitas setiap komponen untuk menyelesaikan satu satuan pekerjaan dari nomor</v>
          </cell>
        </row>
        <row r="2210">
          <cell r="N2210" t="str">
            <v>mata pembayaran.</v>
          </cell>
        </row>
        <row r="2211">
          <cell r="L2211">
            <v>3</v>
          </cell>
          <cell r="N2211" t="str">
            <v>Biaya satuan untuk peralatan sudah termasuk bahan bakar, bahan habis dipakai dan operator.</v>
          </cell>
        </row>
        <row r="2212">
          <cell r="L2212">
            <v>4</v>
          </cell>
          <cell r="N2212" t="str">
            <v>Biaya satuan sudah termasuk pengeluaran untuk seluruh pajak yang berkaitan (tetapi tidak termasuk PPN</v>
          </cell>
        </row>
        <row r="2213">
          <cell r="N2213" t="str">
            <v>yang dibayar dari kontrak) dan biaya-biaya lainnya.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w"/>
      <sheetName val="K.175 - K.225"/>
      <sheetName val="K.125"/>
    </sheetNames>
    <sheetDataSet>
      <sheetData sheetId="0"/>
      <sheetData sheetId="1"/>
      <sheetData sheetId="2"/>
    </sheetDataSet>
  </externalBook>
</externalLink>
</file>

<file path=xl/externalLinks/externalLink5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ja Tulangan"/>
      <sheetName val="Beton"/>
      <sheetName val="Concreting"/>
      <sheetName val="Cnth Itungan Girder"/>
      <sheetName val="Cnth Itungan Girder juga"/>
      <sheetName val="Diafragma"/>
      <sheetName val="Dndng Sumuran"/>
      <sheetName val="Expntion Joints"/>
      <sheetName val="Exp Joint"/>
      <sheetName val="Formwork"/>
      <sheetName val="Geotxtil"/>
      <sheetName val="Girder 16.6"/>
      <sheetName val="Girder 17.6"/>
      <sheetName val="Girder 22.6"/>
      <sheetName val="Girder 25.6"/>
      <sheetName val="Girder 28.6"/>
      <sheetName val="Girder 30.8"/>
      <sheetName val="Girder 31.8"/>
      <sheetName val="Girder 35.8"/>
      <sheetName val="Lean Concr"/>
      <sheetName val="K500"/>
      <sheetName val="K400"/>
      <sheetName val="K350"/>
      <sheetName val="K300"/>
      <sheetName val="K250"/>
      <sheetName val="K175"/>
      <sheetName val="K125"/>
      <sheetName val="Kolom"/>
      <sheetName val="Psngan Batu"/>
      <sheetName val="Pembongkaran"/>
      <sheetName val="Perk Beton"/>
      <sheetName val="Sand-Bedding"/>
      <sheetName val="Staging"/>
      <sheetName val="Tiang Panca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2)"/>
      <sheetName val="NP"/>
      <sheetName val="NP(2)"/>
    </sheetNames>
    <sheetDataSet>
      <sheetData sheetId="0"/>
      <sheetData sheetId="1"/>
      <sheetData sheetId="2">
        <row r="1">
          <cell r="A1" t="str">
            <v>ITEM PEMBAYARAN NO.</v>
          </cell>
          <cell r="D1" t="str">
            <v>:</v>
          </cell>
          <cell r="E1" t="str">
            <v>10.1 (5) a</v>
          </cell>
          <cell r="K1" t="str">
            <v>Analisa EI-10.1.5 a</v>
          </cell>
          <cell r="V1" t="str">
            <v>Analisa EI-10.1.5 a</v>
          </cell>
        </row>
        <row r="2">
          <cell r="A2" t="str">
            <v>JENIS PEKERJAAN</v>
          </cell>
          <cell r="D2" t="str">
            <v>:</v>
          </cell>
          <cell r="E2" t="str">
            <v>Membersihkan / Menyikat Gelagar Jembatan Baja</v>
          </cell>
        </row>
        <row r="3">
          <cell r="A3" t="str">
            <v>SATUAN PEMBAYARAN</v>
          </cell>
          <cell r="D3" t="str">
            <v>:</v>
          </cell>
          <cell r="E3" t="str">
            <v>M2</v>
          </cell>
          <cell r="K3" t="str">
            <v xml:space="preserve">         URAIAN ANALISA HARGA SATUAN</v>
          </cell>
          <cell r="M3" t="str">
            <v>FORMULIR STANDAR UNTUK</v>
          </cell>
        </row>
        <row r="4">
          <cell r="M4" t="str">
            <v>PEREKAMAN ANALISA MASING-MASING HARGA SATUAN</v>
          </cell>
        </row>
        <row r="5">
          <cell r="M5" t="str">
            <v/>
          </cell>
        </row>
        <row r="6">
          <cell r="A6" t="str">
            <v>No.</v>
          </cell>
          <cell r="C6" t="str">
            <v>U R A I A N</v>
          </cell>
          <cell r="H6" t="str">
            <v>KODE</v>
          </cell>
          <cell r="I6" t="str">
            <v>KOEF.</v>
          </cell>
          <cell r="J6" t="str">
            <v>SATUAN</v>
          </cell>
          <cell r="K6" t="str">
            <v>KETERANGAN</v>
          </cell>
        </row>
        <row r="8">
          <cell r="M8" t="str">
            <v>NAMA PAKET</v>
          </cell>
          <cell r="P8" t="str">
            <v>:</v>
          </cell>
          <cell r="Q8" t="str">
            <v>Pengaspalan Jalan RSU - Doloksait - Hutaraja</v>
          </cell>
        </row>
        <row r="9">
          <cell r="A9" t="str">
            <v>I.</v>
          </cell>
          <cell r="C9" t="str">
            <v>ASUMSI</v>
          </cell>
          <cell r="M9" t="str">
            <v>PROP. / KAB</v>
          </cell>
          <cell r="P9" t="str">
            <v>:</v>
          </cell>
          <cell r="Q9" t="str">
            <v>Sumatera Utara / Humbang Hasundutan</v>
          </cell>
        </row>
        <row r="10">
          <cell r="A10">
            <v>1</v>
          </cell>
          <cell r="C10" t="str">
            <v>Menggunakan buruh (cara manual)</v>
          </cell>
          <cell r="M10" t="str">
            <v>ITEM PEMBAYARAN NO.</v>
          </cell>
          <cell r="P10" t="str">
            <v>:</v>
          </cell>
          <cell r="Q10" t="str">
            <v>10.1 (5) a</v>
          </cell>
        </row>
        <row r="11">
          <cell r="A11">
            <v>2</v>
          </cell>
          <cell r="C11" t="str">
            <v>Lokasi pekerjaan : pada jembatan</v>
          </cell>
          <cell r="M11" t="str">
            <v>JENIS PEKERJAAN</v>
          </cell>
          <cell r="P11" t="str">
            <v>:</v>
          </cell>
          <cell r="Q11" t="str">
            <v>Membersihkan / Menyikat Gelagar Jembatan Baja</v>
          </cell>
        </row>
        <row r="12">
          <cell r="A12">
            <v>3</v>
          </cell>
          <cell r="C12" t="str">
            <v>Jam kerja efektif per-hari</v>
          </cell>
          <cell r="H12" t="str">
            <v>Tk</v>
          </cell>
          <cell r="I12">
            <v>7</v>
          </cell>
          <cell r="J12" t="str">
            <v>jam</v>
          </cell>
          <cell r="M12" t="str">
            <v>SATUAN PEMBAYARAN</v>
          </cell>
          <cell r="P12" t="str">
            <v>:</v>
          </cell>
          <cell r="Q12" t="str">
            <v>M2</v>
          </cell>
        </row>
        <row r="13">
          <cell r="A13">
            <v>4</v>
          </cell>
          <cell r="C13" t="str">
            <v>Dikerjakan sebelum dilakukan pekerjaan pengecatan gelagar</v>
          </cell>
          <cell r="M13" t="str">
            <v>VOLUME PEKERJAAN</v>
          </cell>
          <cell r="P13" t="str">
            <v>:</v>
          </cell>
          <cell r="Q13">
            <v>0</v>
          </cell>
          <cell r="R13" t="str">
            <v>M2</v>
          </cell>
        </row>
        <row r="16">
          <cell r="A16" t="str">
            <v>II.</v>
          </cell>
          <cell r="C16" t="str">
            <v>URUTAN  KERJA</v>
          </cell>
        </row>
        <row r="17">
          <cell r="A17">
            <v>1</v>
          </cell>
          <cell r="C17" t="str">
            <v>Karat dan kotoran lainnya yang menempel pada gelagar</v>
          </cell>
          <cell r="S17" t="str">
            <v>PERKIRAAN</v>
          </cell>
          <cell r="T17" t="str">
            <v>HARGA</v>
          </cell>
          <cell r="U17" t="str">
            <v>JUMLAH</v>
          </cell>
        </row>
        <row r="18">
          <cell r="C18" t="str">
            <v>dibersihkan oleh pekerja</v>
          </cell>
          <cell r="M18" t="str">
            <v>NO.</v>
          </cell>
          <cell r="O18" t="str">
            <v>KOMPONEN</v>
          </cell>
          <cell r="R18" t="str">
            <v>SATUAN</v>
          </cell>
          <cell r="S18" t="str">
            <v>KUANTITAS</v>
          </cell>
          <cell r="T18" t="str">
            <v>SATUAN</v>
          </cell>
          <cell r="U18" t="str">
            <v>HARGA</v>
          </cell>
        </row>
        <row r="19">
          <cell r="A19">
            <v>2</v>
          </cell>
          <cell r="C19" t="str">
            <v>Pembersihan dilakukan dengan menggunakan</v>
          </cell>
          <cell r="T19" t="str">
            <v>(Rp.)</v>
          </cell>
          <cell r="U19" t="str">
            <v>(Rp.)</v>
          </cell>
        </row>
        <row r="20">
          <cell r="C20" t="str">
            <v>sikat kawat dan alat bantu lainnya</v>
          </cell>
        </row>
        <row r="22">
          <cell r="A22" t="str">
            <v>III.</v>
          </cell>
          <cell r="C22" t="str">
            <v>PEMAKAIAN BAHAN, ALAT DAN TENAGA</v>
          </cell>
          <cell r="M22" t="str">
            <v>A.</v>
          </cell>
          <cell r="O22" t="str">
            <v>TENAGA</v>
          </cell>
        </row>
        <row r="24">
          <cell r="A24" t="str">
            <v xml:space="preserve">   1.</v>
          </cell>
          <cell r="C24" t="str">
            <v>BAHAN</v>
          </cell>
          <cell r="M24" t="str">
            <v>1.</v>
          </cell>
          <cell r="O24" t="str">
            <v>Pekerja</v>
          </cell>
          <cell r="Q24" t="str">
            <v>(L01)</v>
          </cell>
          <cell r="R24" t="str">
            <v>jam</v>
          </cell>
          <cell r="S24">
            <v>0.84</v>
          </cell>
          <cell r="T24">
            <v>5971.43</v>
          </cell>
          <cell r="W24">
            <v>5016.0011999999997</v>
          </cell>
        </row>
        <row r="25">
          <cell r="C25" t="str">
            <v>Tidak ada bahan yang diperlukan</v>
          </cell>
          <cell r="M25" t="str">
            <v>2.</v>
          </cell>
          <cell r="O25" t="str">
            <v>Mandor</v>
          </cell>
          <cell r="Q25" t="str">
            <v>(L03)</v>
          </cell>
          <cell r="R25" t="str">
            <v>jam</v>
          </cell>
          <cell r="S25">
            <v>0.14000000000000001</v>
          </cell>
          <cell r="T25">
            <v>7385.71</v>
          </cell>
          <cell r="W25">
            <v>1033.9994000000002</v>
          </cell>
        </row>
        <row r="27">
          <cell r="A27" t="str">
            <v xml:space="preserve">   2.</v>
          </cell>
          <cell r="C27" t="str">
            <v>ALAT</v>
          </cell>
        </row>
        <row r="28">
          <cell r="A28" t="str">
            <v>2.a.</v>
          </cell>
          <cell r="C28" t="str">
            <v>ALAT  BANTU</v>
          </cell>
          <cell r="T28" t="str">
            <v xml:space="preserve">JUMLAH HARGA TENAGA   </v>
          </cell>
          <cell r="W28">
            <v>6050.0005999999994</v>
          </cell>
        </row>
        <row r="29">
          <cell r="C29" t="str">
            <v>Diperlukan alat-alat bantu kecil</v>
          </cell>
          <cell r="K29" t="str">
            <v>Lump Sump</v>
          </cell>
        </row>
        <row r="30">
          <cell r="C30" t="str">
            <v>- Sikat Kawat</v>
          </cell>
          <cell r="M30" t="str">
            <v>B.</v>
          </cell>
          <cell r="O30" t="str">
            <v>BAHAN</v>
          </cell>
        </row>
        <row r="31">
          <cell r="C31" t="str">
            <v>- Skrap</v>
          </cell>
        </row>
        <row r="33">
          <cell r="A33" t="str">
            <v xml:space="preserve">   3.</v>
          </cell>
          <cell r="C33" t="str">
            <v>TENAGA</v>
          </cell>
        </row>
        <row r="34">
          <cell r="C34" t="str">
            <v>Produksi pembersihan perhari</v>
          </cell>
          <cell r="H34" t="str">
            <v>Qt</v>
          </cell>
          <cell r="I34">
            <v>50</v>
          </cell>
          <cell r="J34" t="str">
            <v>M2/hari</v>
          </cell>
        </row>
        <row r="35">
          <cell r="C35" t="str">
            <v>Kebutuhan tenaga :</v>
          </cell>
        </row>
        <row r="36">
          <cell r="E36" t="str">
            <v>- Pekerja</v>
          </cell>
          <cell r="H36" t="str">
            <v>P</v>
          </cell>
          <cell r="I36">
            <v>6</v>
          </cell>
          <cell r="J36" t="str">
            <v>orang</v>
          </cell>
          <cell r="O36" t="str">
            <v/>
          </cell>
          <cell r="W36" t="str">
            <v/>
          </cell>
        </row>
        <row r="37">
          <cell r="E37" t="str">
            <v>- Mandor</v>
          </cell>
          <cell r="H37" t="str">
            <v>M</v>
          </cell>
          <cell r="I37">
            <v>1</v>
          </cell>
          <cell r="J37" t="str">
            <v>orang</v>
          </cell>
          <cell r="T37" t="str">
            <v xml:space="preserve">JUMLAH HARGA BAHAN   </v>
          </cell>
          <cell r="W37">
            <v>0</v>
          </cell>
        </row>
        <row r="39">
          <cell r="C39" t="str">
            <v>Koefisien tenaga / M3   :</v>
          </cell>
          <cell r="M39" t="str">
            <v>C.</v>
          </cell>
          <cell r="O39" t="str">
            <v>PERALATAN</v>
          </cell>
        </row>
        <row r="40">
          <cell r="E40" t="str">
            <v>- Pekerja</v>
          </cell>
          <cell r="F40" t="str">
            <v>= (Tk x P) : Qt</v>
          </cell>
          <cell r="H40" t="str">
            <v>(L01)</v>
          </cell>
          <cell r="I40">
            <v>0.84</v>
          </cell>
          <cell r="J40" t="str">
            <v>Jam</v>
          </cell>
        </row>
        <row r="41">
          <cell r="E41" t="str">
            <v>- Mandor</v>
          </cell>
          <cell r="F41" t="str">
            <v>= (Tk x M) : Qt</v>
          </cell>
          <cell r="H41" t="str">
            <v>(L03)</v>
          </cell>
          <cell r="I41">
            <v>0.14000000000000001</v>
          </cell>
          <cell r="J41" t="str">
            <v>Jam</v>
          </cell>
          <cell r="M41" t="str">
            <v>1.</v>
          </cell>
          <cell r="O41" t="str">
            <v>Alat Bantu</v>
          </cell>
          <cell r="R41" t="str">
            <v>Ls</v>
          </cell>
          <cell r="S41">
            <v>1</v>
          </cell>
          <cell r="T41">
            <v>500</v>
          </cell>
          <cell r="W41">
            <v>500</v>
          </cell>
        </row>
        <row r="43">
          <cell r="A43" t="str">
            <v>4.</v>
          </cell>
          <cell r="C43" t="str">
            <v>HARGA DASAR SATUAN UPAH, BAHAN DAN ALAT</v>
          </cell>
        </row>
        <row r="44">
          <cell r="C44" t="str">
            <v>Lihat lampiran.</v>
          </cell>
        </row>
        <row r="46">
          <cell r="A46" t="str">
            <v>5.</v>
          </cell>
          <cell r="C46" t="str">
            <v>ANALISA HARGA SATUAN PEKERJAAN</v>
          </cell>
        </row>
        <row r="47">
          <cell r="C47" t="str">
            <v>Lihat perhitungan dalam FORMULIR STANDAR UNTUK</v>
          </cell>
        </row>
        <row r="48">
          <cell r="C48" t="str">
            <v>PEREKAMAN ANALISA MASING-MASING HARGA SATUAN</v>
          </cell>
          <cell r="T48" t="str">
            <v xml:space="preserve">JUMLAH HARGA PERALATAN   </v>
          </cell>
          <cell r="W48">
            <v>500</v>
          </cell>
        </row>
        <row r="50">
          <cell r="C50" t="str">
            <v>Didapat Harga Satuan Pekerjaan :</v>
          </cell>
          <cell r="M50" t="str">
            <v>D.</v>
          </cell>
          <cell r="O50" t="str">
            <v>JUMLAH HARGA   ( A + B + C )</v>
          </cell>
          <cell r="W50">
            <v>6550.0005999999994</v>
          </cell>
        </row>
        <row r="51">
          <cell r="M51" t="str">
            <v>E.</v>
          </cell>
          <cell r="O51" t="str">
            <v>OVERHEAD &amp; PROFIT    =</v>
          </cell>
          <cell r="Q51">
            <v>10</v>
          </cell>
          <cell r="R51" t="str">
            <v>% X ( D )</v>
          </cell>
          <cell r="W51">
            <v>655.00005999999996</v>
          </cell>
        </row>
        <row r="52">
          <cell r="C52" t="str">
            <v xml:space="preserve">Rp.  </v>
          </cell>
          <cell r="E52">
            <v>7205.0006599999997</v>
          </cell>
          <cell r="F52" t="str">
            <v xml:space="preserve"> / M2</v>
          </cell>
          <cell r="M52" t="str">
            <v>F.</v>
          </cell>
          <cell r="O52" t="str">
            <v>HARGA SATUAN PEKERJAAN</v>
          </cell>
          <cell r="Q52" t="str">
            <v>( D + E )</v>
          </cell>
          <cell r="W52">
            <v>7205.0006599999997</v>
          </cell>
        </row>
        <row r="54">
          <cell r="M54" t="str">
            <v/>
          </cell>
          <cell r="T54" t="str">
            <v/>
          </cell>
        </row>
        <row r="55">
          <cell r="A55" t="str">
            <v>6.</v>
          </cell>
          <cell r="C55" t="str">
            <v>WAKTU PELAKSANAAN YANG DIPERLUKAN</v>
          </cell>
          <cell r="M55" t="str">
            <v/>
          </cell>
          <cell r="T55" t="str">
            <v/>
          </cell>
        </row>
        <row r="56">
          <cell r="C56" t="str">
            <v>Masa Pelaksanaan :</v>
          </cell>
          <cell r="E56" t="str">
            <v>. . . . . . . . . . . .</v>
          </cell>
          <cell r="F56" t="str">
            <v>bulan</v>
          </cell>
          <cell r="M56" t="str">
            <v/>
          </cell>
          <cell r="T56" t="str">
            <v/>
          </cell>
        </row>
        <row r="57">
          <cell r="M57" t="str">
            <v/>
          </cell>
          <cell r="T57" t="str">
            <v/>
          </cell>
        </row>
        <row r="58">
          <cell r="A58" t="str">
            <v>7.</v>
          </cell>
          <cell r="C58" t="str">
            <v>VOLUME PEKERJAAN YANG DIPERLUKAN</v>
          </cell>
          <cell r="M58" t="str">
            <v/>
          </cell>
          <cell r="T58" t="str">
            <v/>
          </cell>
        </row>
        <row r="59">
          <cell r="C59" t="str">
            <v>Volume pekerjaan  :</v>
          </cell>
          <cell r="E59">
            <v>0</v>
          </cell>
          <cell r="F59" t="str">
            <v>M2</v>
          </cell>
          <cell r="M59" t="str">
            <v/>
          </cell>
          <cell r="T59" t="str">
            <v/>
          </cell>
        </row>
        <row r="60">
          <cell r="M60" t="str">
            <v/>
          </cell>
          <cell r="T60" t="str">
            <v/>
          </cell>
        </row>
        <row r="61">
          <cell r="M61" t="str">
            <v/>
          </cell>
          <cell r="T61" t="str">
            <v/>
          </cell>
        </row>
        <row r="62">
          <cell r="M62" t="str">
            <v/>
          </cell>
          <cell r="T62" t="str">
            <v/>
          </cell>
        </row>
        <row r="63">
          <cell r="M63" t="str">
            <v/>
          </cell>
          <cell r="T63" t="str">
            <v/>
          </cell>
        </row>
        <row r="64">
          <cell r="M64" t="str">
            <v/>
          </cell>
          <cell r="T64" t="str">
            <v/>
          </cell>
        </row>
        <row r="65">
          <cell r="M65" t="str">
            <v/>
          </cell>
          <cell r="T65" t="str">
            <v/>
          </cell>
        </row>
        <row r="67">
          <cell r="A67" t="str">
            <v>ITEM PEMBAYARAN NO.</v>
          </cell>
          <cell r="D67" t="str">
            <v>:</v>
          </cell>
          <cell r="E67" t="str">
            <v>10.1 (5) b</v>
          </cell>
          <cell r="K67" t="str">
            <v>Analisa EI-10.1.5 b</v>
          </cell>
          <cell r="V67" t="str">
            <v>Analisa EI-10.1.5 b</v>
          </cell>
        </row>
        <row r="68">
          <cell r="A68" t="str">
            <v>JENIS PEKERJAAN</v>
          </cell>
          <cell r="D68" t="str">
            <v>:</v>
          </cell>
          <cell r="E68" t="str">
            <v>Pengecatan dengan Cat Menie</v>
          </cell>
        </row>
        <row r="69">
          <cell r="A69" t="str">
            <v>SATUAN PEMBAYARAN</v>
          </cell>
          <cell r="D69" t="str">
            <v>:</v>
          </cell>
          <cell r="E69" t="str">
            <v>M2</v>
          </cell>
          <cell r="K69" t="str">
            <v xml:space="preserve">         URAIAN ANALISA HARGA SATUAN</v>
          </cell>
          <cell r="M69" t="str">
            <v>FORMULIR STANDAR UNTUK</v>
          </cell>
        </row>
        <row r="70">
          <cell r="M70" t="str">
            <v>PEREKAMAN ANALISA MASING-MASING HARGA SATUAN</v>
          </cell>
        </row>
        <row r="71">
          <cell r="M71" t="str">
            <v/>
          </cell>
        </row>
        <row r="72">
          <cell r="A72" t="str">
            <v>No.</v>
          </cell>
          <cell r="C72" t="str">
            <v>U R A I A N</v>
          </cell>
          <cell r="H72" t="str">
            <v>KODE</v>
          </cell>
          <cell r="I72" t="str">
            <v>KOEF.</v>
          </cell>
          <cell r="J72" t="str">
            <v>SATUAN</v>
          </cell>
          <cell r="K72" t="str">
            <v>KETERANGAN</v>
          </cell>
        </row>
        <row r="74">
          <cell r="M74" t="str">
            <v>NAMA PAKET</v>
          </cell>
          <cell r="P74" t="str">
            <v>:</v>
          </cell>
          <cell r="Q74" t="str">
            <v>Pengaspalan Jalan RSU - Doloksait - Hutaraja</v>
          </cell>
        </row>
        <row r="75">
          <cell r="A75" t="str">
            <v>I.</v>
          </cell>
          <cell r="C75" t="str">
            <v>ASUMSI</v>
          </cell>
          <cell r="M75" t="str">
            <v>PROP. / KAB</v>
          </cell>
          <cell r="P75" t="str">
            <v>:</v>
          </cell>
          <cell r="Q75" t="str">
            <v>Sumatera Utara / Humbang Hasundutan</v>
          </cell>
        </row>
        <row r="76">
          <cell r="A76">
            <v>1</v>
          </cell>
          <cell r="C76" t="str">
            <v>Menggunakan buruh (cara manual)</v>
          </cell>
          <cell r="M76" t="str">
            <v>ITEM PEMBAYARAN NO.</v>
          </cell>
          <cell r="P76" t="str">
            <v>:</v>
          </cell>
          <cell r="Q76" t="str">
            <v>10.1 (5) b</v>
          </cell>
        </row>
        <row r="77">
          <cell r="A77">
            <v>2</v>
          </cell>
          <cell r="C77" t="str">
            <v>Lokasi pekerjaan : pada struktur bangunan</v>
          </cell>
          <cell r="M77" t="str">
            <v>JENIS PEKERJAAN</v>
          </cell>
          <cell r="P77" t="str">
            <v>:</v>
          </cell>
          <cell r="Q77" t="str">
            <v>Pengecatan dengan Cat Menie</v>
          </cell>
        </row>
        <row r="78">
          <cell r="A78">
            <v>3</v>
          </cell>
          <cell r="C78" t="str">
            <v>Jam kerja efektif per-hari</v>
          </cell>
          <cell r="H78" t="str">
            <v>Tk</v>
          </cell>
          <cell r="I78">
            <v>7</v>
          </cell>
          <cell r="J78" t="str">
            <v>jam</v>
          </cell>
          <cell r="M78" t="str">
            <v>SATUAN PEMBAYARAN</v>
          </cell>
          <cell r="P78" t="str">
            <v>:</v>
          </cell>
          <cell r="Q78" t="str">
            <v>M2</v>
          </cell>
        </row>
        <row r="79">
          <cell r="A79">
            <v>4</v>
          </cell>
          <cell r="C79" t="str">
            <v>Kebutuhan Cat Kilat per M2 (untuk 3 lapis)</v>
          </cell>
          <cell r="M79" t="str">
            <v>VOLUME PEKERJAAN</v>
          </cell>
          <cell r="P79" t="str">
            <v>:</v>
          </cell>
          <cell r="Q79">
            <v>0</v>
          </cell>
          <cell r="R79" t="str">
            <v>M2</v>
          </cell>
        </row>
        <row r="80">
          <cell r="C80" t="str">
            <v>Cat Menie</v>
          </cell>
          <cell r="H80" t="str">
            <v>Ck</v>
          </cell>
          <cell r="I80">
            <v>0.4</v>
          </cell>
          <cell r="J80" t="str">
            <v>Kg</v>
          </cell>
        </row>
        <row r="81">
          <cell r="C81" t="str">
            <v>Thinner</v>
          </cell>
          <cell r="H81" t="str">
            <v>Th</v>
          </cell>
          <cell r="I81">
            <v>0.05</v>
          </cell>
          <cell r="J81" t="str">
            <v>Liter</v>
          </cell>
        </row>
        <row r="82">
          <cell r="A82">
            <v>5</v>
          </cell>
          <cell r="C82" t="str">
            <v>Faktor Kehilangan Material</v>
          </cell>
          <cell r="H82" t="str">
            <v>Fh</v>
          </cell>
          <cell r="I82">
            <v>1.05</v>
          </cell>
        </row>
        <row r="83">
          <cell r="S83" t="str">
            <v>PERKIRAAN</v>
          </cell>
          <cell r="T83" t="str">
            <v>HARGA</v>
          </cell>
          <cell r="U83" t="str">
            <v>JUMLAH</v>
          </cell>
        </row>
        <row r="84">
          <cell r="A84" t="str">
            <v>II.</v>
          </cell>
          <cell r="C84" t="str">
            <v>URUTAN  KERJA</v>
          </cell>
          <cell r="M84" t="str">
            <v>NO.</v>
          </cell>
          <cell r="O84" t="str">
            <v>KOMPONEN</v>
          </cell>
          <cell r="R84" t="str">
            <v>SATUAN</v>
          </cell>
          <cell r="S84" t="str">
            <v>KUANTITAS</v>
          </cell>
          <cell r="T84" t="str">
            <v>SATUAN</v>
          </cell>
          <cell r="U84" t="str">
            <v>HARGA</v>
          </cell>
        </row>
        <row r="85">
          <cell r="A85">
            <v>1</v>
          </cell>
          <cell r="C85" t="str">
            <v>Material diterima di lokasi pekerjaan</v>
          </cell>
          <cell r="T85" t="str">
            <v>(Rp.)</v>
          </cell>
          <cell r="U85" t="str">
            <v>(Rp.)</v>
          </cell>
        </row>
        <row r="86">
          <cell r="C86" t="str">
            <v>Material bebas dari bahan organik</v>
          </cell>
        </row>
        <row r="87">
          <cell r="A87">
            <v>2</v>
          </cell>
          <cell r="C87" t="str">
            <v>Pekerja membersihkan permukaan yang akan di cat</v>
          </cell>
        </row>
        <row r="88">
          <cell r="A88">
            <v>3</v>
          </cell>
          <cell r="C88" t="str">
            <v>Pengecatan dilakukan mengggunakan alat bantu</v>
          </cell>
          <cell r="M88" t="str">
            <v>A.</v>
          </cell>
          <cell r="O88" t="str">
            <v>TENAGA</v>
          </cell>
        </row>
        <row r="89">
          <cell r="C89" t="str">
            <v>dan diulang hingga 3 lapis</v>
          </cell>
        </row>
        <row r="90">
          <cell r="M90" t="str">
            <v>1.</v>
          </cell>
          <cell r="O90" t="str">
            <v>Pekerja</v>
          </cell>
          <cell r="Q90" t="str">
            <v>(L01)</v>
          </cell>
          <cell r="R90" t="str">
            <v>jam</v>
          </cell>
          <cell r="S90">
            <v>0.42</v>
          </cell>
          <cell r="T90">
            <v>5971.43</v>
          </cell>
          <cell r="W90">
            <v>2508.0005999999998</v>
          </cell>
        </row>
        <row r="91">
          <cell r="A91" t="str">
            <v>III.</v>
          </cell>
          <cell r="C91" t="str">
            <v>PEMAKAIAN BAHAN, ALAT DAN TENAGA</v>
          </cell>
          <cell r="M91" t="str">
            <v>2.</v>
          </cell>
          <cell r="O91" t="str">
            <v>Tukang</v>
          </cell>
          <cell r="Q91" t="str">
            <v>(L02)</v>
          </cell>
          <cell r="R91" t="str">
            <v>jam</v>
          </cell>
          <cell r="S91">
            <v>0.21</v>
          </cell>
          <cell r="T91">
            <v>8228.57</v>
          </cell>
          <cell r="W91">
            <v>1727.9996999999998</v>
          </cell>
        </row>
        <row r="92">
          <cell r="M92" t="str">
            <v>3.</v>
          </cell>
          <cell r="O92" t="str">
            <v>Mandor</v>
          </cell>
          <cell r="Q92" t="str">
            <v>(L03)</v>
          </cell>
          <cell r="R92" t="str">
            <v>jam</v>
          </cell>
          <cell r="S92">
            <v>7.0000000000000007E-2</v>
          </cell>
          <cell r="T92">
            <v>7385.71</v>
          </cell>
          <cell r="W92">
            <v>516.99970000000008</v>
          </cell>
        </row>
        <row r="93">
          <cell r="A93" t="str">
            <v xml:space="preserve">   1.</v>
          </cell>
          <cell r="C93" t="str">
            <v>BAHAN</v>
          </cell>
        </row>
        <row r="94">
          <cell r="C94" t="str">
            <v>Cat Menie</v>
          </cell>
          <cell r="E94" t="str">
            <v>= Ck x Fh</v>
          </cell>
          <cell r="I94">
            <v>0.42000000000000004</v>
          </cell>
          <cell r="J94" t="str">
            <v>Kg</v>
          </cell>
        </row>
        <row r="95">
          <cell r="C95" t="str">
            <v>Thinner</v>
          </cell>
          <cell r="E95" t="str">
            <v>= Th x Fh</v>
          </cell>
          <cell r="I95">
            <v>5.2500000000000005E-2</v>
          </cell>
          <cell r="J95" t="str">
            <v>Liter</v>
          </cell>
          <cell r="T95" t="str">
            <v xml:space="preserve">JUMLAH HARGA TENAGA   </v>
          </cell>
          <cell r="W95">
            <v>4753</v>
          </cell>
        </row>
        <row r="97">
          <cell r="A97" t="str">
            <v xml:space="preserve">   2.</v>
          </cell>
          <cell r="C97" t="str">
            <v>ALAT</v>
          </cell>
          <cell r="M97" t="str">
            <v>B.</v>
          </cell>
          <cell r="O97" t="str">
            <v>BAHAN</v>
          </cell>
        </row>
        <row r="98">
          <cell r="A98" t="str">
            <v>2.a.</v>
          </cell>
          <cell r="C98" t="str">
            <v>ALAT  BANTU</v>
          </cell>
        </row>
        <row r="99">
          <cell r="C99" t="str">
            <v>Diperlukan alat-alat bantu kecil</v>
          </cell>
          <cell r="K99" t="str">
            <v>Lump Sump</v>
          </cell>
          <cell r="M99" t="str">
            <v>1.</v>
          </cell>
          <cell r="O99" t="str">
            <v>Cat Menie</v>
          </cell>
          <cell r="Q99" t="str">
            <v>(M42d)</v>
          </cell>
          <cell r="R99" t="str">
            <v>Kg</v>
          </cell>
          <cell r="S99">
            <v>0.42</v>
          </cell>
          <cell r="T99">
            <v>48600</v>
          </cell>
          <cell r="W99">
            <v>20412</v>
          </cell>
        </row>
        <row r="100">
          <cell r="C100" t="str">
            <v>- Kuas</v>
          </cell>
          <cell r="M100" t="str">
            <v>2.</v>
          </cell>
          <cell r="O100" t="str">
            <v>Thinner</v>
          </cell>
          <cell r="Q100" t="str">
            <v>(M33)</v>
          </cell>
          <cell r="R100" t="str">
            <v>Liter</v>
          </cell>
          <cell r="S100">
            <v>5.2499999999999998E-2</v>
          </cell>
          <cell r="T100">
            <v>6500</v>
          </cell>
          <cell r="W100">
            <v>341.25</v>
          </cell>
        </row>
        <row r="101">
          <cell r="C101" t="str">
            <v>- Ember</v>
          </cell>
        </row>
        <row r="102">
          <cell r="C102" t="str">
            <v>- Sikat Kawat</v>
          </cell>
        </row>
        <row r="103">
          <cell r="C103" t="str">
            <v>- Skrap</v>
          </cell>
        </row>
        <row r="104">
          <cell r="O104" t="str">
            <v/>
          </cell>
          <cell r="W104" t="str">
            <v/>
          </cell>
        </row>
        <row r="105">
          <cell r="A105" t="str">
            <v xml:space="preserve">   3.</v>
          </cell>
          <cell r="C105" t="str">
            <v>TENAGA</v>
          </cell>
          <cell r="T105" t="str">
            <v xml:space="preserve">JUMLAH HARGA BAHAN   </v>
          </cell>
          <cell r="W105">
            <v>20753.25</v>
          </cell>
        </row>
        <row r="106">
          <cell r="C106" t="str">
            <v>Produksi Pekerjaan perhari</v>
          </cell>
          <cell r="H106" t="str">
            <v>Qt</v>
          </cell>
          <cell r="I106">
            <v>100</v>
          </cell>
          <cell r="J106" t="str">
            <v>M2/hari</v>
          </cell>
        </row>
        <row r="107">
          <cell r="C107" t="str">
            <v>Kebutuhan tenaga :</v>
          </cell>
          <cell r="M107" t="str">
            <v>C.</v>
          </cell>
          <cell r="O107" t="str">
            <v>PERALATAN</v>
          </cell>
        </row>
        <row r="108">
          <cell r="E108" t="str">
            <v>- Pekerja</v>
          </cell>
          <cell r="H108" t="str">
            <v>P</v>
          </cell>
          <cell r="I108">
            <v>6</v>
          </cell>
          <cell r="J108" t="str">
            <v>orang</v>
          </cell>
        </row>
        <row r="109">
          <cell r="E109" t="str">
            <v>- Tukang</v>
          </cell>
          <cell r="H109" t="str">
            <v>T</v>
          </cell>
          <cell r="I109">
            <v>3</v>
          </cell>
          <cell r="J109" t="str">
            <v>orang</v>
          </cell>
          <cell r="M109" t="str">
            <v>1.</v>
          </cell>
          <cell r="O109" t="str">
            <v>Alat Bantu</v>
          </cell>
          <cell r="R109" t="str">
            <v>Ls</v>
          </cell>
          <cell r="S109">
            <v>1</v>
          </cell>
          <cell r="T109">
            <v>300</v>
          </cell>
          <cell r="W109">
            <v>300</v>
          </cell>
        </row>
        <row r="110">
          <cell r="E110" t="str">
            <v>- Mandor</v>
          </cell>
          <cell r="H110" t="str">
            <v>M</v>
          </cell>
          <cell r="I110">
            <v>1</v>
          </cell>
          <cell r="J110" t="str">
            <v>orang</v>
          </cell>
        </row>
        <row r="111">
          <cell r="C111" t="str">
            <v>Koefisien tenaga / M3   :</v>
          </cell>
        </row>
        <row r="112">
          <cell r="E112" t="str">
            <v>- Pekerja</v>
          </cell>
          <cell r="F112" t="str">
            <v>= (Tk x P) : Qt</v>
          </cell>
          <cell r="H112" t="str">
            <v>(L01)</v>
          </cell>
          <cell r="I112">
            <v>0.42</v>
          </cell>
          <cell r="J112" t="str">
            <v>Jam</v>
          </cell>
        </row>
        <row r="113">
          <cell r="E113" t="str">
            <v>- Tukang</v>
          </cell>
          <cell r="F113" t="str">
            <v>= (Tk x T) : Qt</v>
          </cell>
          <cell r="H113" t="str">
            <v>(L02)</v>
          </cell>
          <cell r="I113">
            <v>0.21</v>
          </cell>
          <cell r="J113" t="str">
            <v>Jam</v>
          </cell>
        </row>
        <row r="114">
          <cell r="E114" t="str">
            <v>- Mandor</v>
          </cell>
          <cell r="F114" t="str">
            <v>= (Tk x M) : Qt</v>
          </cell>
          <cell r="H114" t="str">
            <v>(L03)</v>
          </cell>
          <cell r="I114">
            <v>7.0000000000000007E-2</v>
          </cell>
          <cell r="J114" t="str">
            <v>Jam</v>
          </cell>
        </row>
        <row r="116">
          <cell r="T116" t="str">
            <v xml:space="preserve">JUMLAH HARGA PERALATAN   </v>
          </cell>
          <cell r="W116">
            <v>300</v>
          </cell>
        </row>
        <row r="117">
          <cell r="A117" t="str">
            <v>4.</v>
          </cell>
          <cell r="C117" t="str">
            <v>HARGA DASAR SATUAN UPAH, BAHAN DAN ALAT</v>
          </cell>
        </row>
        <row r="118">
          <cell r="C118" t="str">
            <v>Lihat lampiran.</v>
          </cell>
          <cell r="M118" t="str">
            <v>D.</v>
          </cell>
          <cell r="O118" t="str">
            <v>JUMLAH HARGA   ( A + B + C )</v>
          </cell>
          <cell r="W118">
            <v>25806.25</v>
          </cell>
        </row>
        <row r="119">
          <cell r="M119" t="str">
            <v>E.</v>
          </cell>
          <cell r="O119" t="str">
            <v>OVERHEAD &amp; PROFIT    =</v>
          </cell>
          <cell r="Q119">
            <v>10</v>
          </cell>
          <cell r="R119" t="str">
            <v>% X ( D )</v>
          </cell>
          <cell r="W119">
            <v>2580.625</v>
          </cell>
        </row>
        <row r="120">
          <cell r="A120" t="str">
            <v>5.</v>
          </cell>
          <cell r="C120" t="str">
            <v>ANALISA HARGA SATUAN PEKERJAAN</v>
          </cell>
          <cell r="M120" t="str">
            <v>F.</v>
          </cell>
          <cell r="O120" t="str">
            <v>HARGA SATUAN PEKERJAAN</v>
          </cell>
          <cell r="Q120" t="str">
            <v>( D + E )</v>
          </cell>
          <cell r="W120">
            <v>28386.875</v>
          </cell>
        </row>
        <row r="121">
          <cell r="C121" t="str">
            <v>Lihat perhitungan dalam FORMULIR STANDAR UNTUK</v>
          </cell>
        </row>
        <row r="122">
          <cell r="C122" t="str">
            <v>PEREKAMAN ANALISA MASING-MASING HARGA SATUAN</v>
          </cell>
          <cell r="M122" t="str">
            <v/>
          </cell>
          <cell r="T122" t="str">
            <v/>
          </cell>
        </row>
        <row r="123">
          <cell r="M123" t="str">
            <v/>
          </cell>
          <cell r="T123" t="str">
            <v/>
          </cell>
        </row>
        <row r="124">
          <cell r="C124" t="str">
            <v>Didapat Harga Satuan Pekerjaan :</v>
          </cell>
          <cell r="M124" t="str">
            <v/>
          </cell>
          <cell r="T124" t="str">
            <v/>
          </cell>
        </row>
        <row r="125">
          <cell r="M125" t="str">
            <v/>
          </cell>
          <cell r="T125" t="str">
            <v/>
          </cell>
        </row>
        <row r="126">
          <cell r="C126" t="str">
            <v xml:space="preserve">Rp.  </v>
          </cell>
          <cell r="E126">
            <v>28386.875</v>
          </cell>
          <cell r="F126" t="str">
            <v xml:space="preserve"> / M2</v>
          </cell>
          <cell r="M126" t="str">
            <v/>
          </cell>
          <cell r="T126" t="str">
            <v/>
          </cell>
        </row>
        <row r="127">
          <cell r="M127" t="str">
            <v/>
          </cell>
          <cell r="T127" t="str">
            <v/>
          </cell>
        </row>
        <row r="128">
          <cell r="M128" t="str">
            <v/>
          </cell>
          <cell r="T128" t="str">
            <v/>
          </cell>
        </row>
        <row r="129">
          <cell r="A129" t="str">
            <v>6.</v>
          </cell>
          <cell r="C129" t="str">
            <v>WAKTU PELAKSANAAN YANG DIPERLUKAN</v>
          </cell>
          <cell r="M129" t="str">
            <v/>
          </cell>
          <cell r="T129" t="str">
            <v/>
          </cell>
        </row>
        <row r="130">
          <cell r="C130" t="str">
            <v>Masa Pelaksanaan :</v>
          </cell>
          <cell r="E130" t="str">
            <v>. . . . . . . . . . . .</v>
          </cell>
          <cell r="F130" t="str">
            <v>bulan</v>
          </cell>
          <cell r="M130" t="str">
            <v/>
          </cell>
          <cell r="T130" t="str">
            <v/>
          </cell>
        </row>
        <row r="131">
          <cell r="M131" t="str">
            <v/>
          </cell>
          <cell r="T131" t="str">
            <v/>
          </cell>
        </row>
        <row r="132">
          <cell r="A132" t="str">
            <v>7.</v>
          </cell>
          <cell r="C132" t="str">
            <v>VOLUME PEKERJAAN YANG DIPERLUKAN</v>
          </cell>
          <cell r="M132" t="str">
            <v/>
          </cell>
          <cell r="T132" t="str">
            <v/>
          </cell>
        </row>
        <row r="133">
          <cell r="C133" t="str">
            <v>Volume pekerjaan  :</v>
          </cell>
          <cell r="E133">
            <v>0</v>
          </cell>
          <cell r="F133" t="str">
            <v>M2</v>
          </cell>
          <cell r="M133" t="str">
            <v/>
          </cell>
          <cell r="T133" t="str">
            <v/>
          </cell>
        </row>
        <row r="139">
          <cell r="A139" t="str">
            <v>ITEM PEMBAYARAN NO.</v>
          </cell>
          <cell r="D139" t="str">
            <v>:</v>
          </cell>
          <cell r="E139" t="str">
            <v>10.1 (5) c</v>
          </cell>
          <cell r="K139" t="str">
            <v>Analisa EI-10.1.5 c</v>
          </cell>
          <cell r="V139" t="str">
            <v>Analisa EI-10.1.5 c</v>
          </cell>
        </row>
        <row r="140">
          <cell r="A140" t="str">
            <v>JENIS PEKERJAAN</v>
          </cell>
          <cell r="D140" t="str">
            <v>:</v>
          </cell>
          <cell r="E140" t="str">
            <v>Pengecatan dengan Cat Minyak</v>
          </cell>
        </row>
        <row r="141">
          <cell r="A141" t="str">
            <v>SATUAN PEMBAYARAN</v>
          </cell>
          <cell r="D141" t="str">
            <v>:</v>
          </cell>
          <cell r="E141" t="str">
            <v>M2</v>
          </cell>
          <cell r="K141" t="str">
            <v xml:space="preserve">         URAIAN ANALISA HARGA SATUAN</v>
          </cell>
          <cell r="M141" t="str">
            <v>FORMULIR STANDAR UNTUK</v>
          </cell>
        </row>
        <row r="142">
          <cell r="M142" t="str">
            <v>PEREKAMAN ANALISA MASING-MASING HARGA SATUAN</v>
          </cell>
        </row>
        <row r="143">
          <cell r="M143" t="str">
            <v/>
          </cell>
        </row>
        <row r="144">
          <cell r="A144" t="str">
            <v>No.</v>
          </cell>
          <cell r="C144" t="str">
            <v>U R A I A N</v>
          </cell>
          <cell r="H144" t="str">
            <v>KODE</v>
          </cell>
          <cell r="I144" t="str">
            <v>KOEF.</v>
          </cell>
          <cell r="J144" t="str">
            <v>SATUAN</v>
          </cell>
          <cell r="K144" t="str">
            <v>KETERANGAN</v>
          </cell>
        </row>
        <row r="146">
          <cell r="M146" t="str">
            <v>NAMA PAKET</v>
          </cell>
          <cell r="P146" t="str">
            <v>:</v>
          </cell>
          <cell r="Q146" t="str">
            <v>Pengaspalan Jalan RSU - Doloksait - Hutaraja</v>
          </cell>
        </row>
        <row r="147">
          <cell r="A147" t="str">
            <v>I.</v>
          </cell>
          <cell r="C147" t="str">
            <v>ASUMSI</v>
          </cell>
          <cell r="M147" t="str">
            <v>PROP. / KAB</v>
          </cell>
          <cell r="P147" t="str">
            <v>:</v>
          </cell>
          <cell r="Q147" t="str">
            <v>Sumatera Utara / Humbang Hasundutan</v>
          </cell>
        </row>
        <row r="148">
          <cell r="A148">
            <v>1</v>
          </cell>
          <cell r="C148" t="str">
            <v>Menggunakan buruh (cara manual)</v>
          </cell>
          <cell r="M148" t="str">
            <v>ITEM PEMBAYARAN NO.</v>
          </cell>
          <cell r="P148" t="str">
            <v>:</v>
          </cell>
          <cell r="Q148" t="str">
            <v>10.1 (5) c</v>
          </cell>
        </row>
        <row r="149">
          <cell r="A149">
            <v>2</v>
          </cell>
          <cell r="C149" t="str">
            <v>Lokasi pekerjaan : pada struktur bangunan</v>
          </cell>
          <cell r="M149" t="str">
            <v>JENIS PEKERJAAN</v>
          </cell>
          <cell r="P149" t="str">
            <v>:</v>
          </cell>
          <cell r="Q149" t="str">
            <v>Pengecatan dengan Cat Minyak</v>
          </cell>
        </row>
        <row r="150">
          <cell r="A150">
            <v>3</v>
          </cell>
          <cell r="C150" t="str">
            <v>Jam kerja efektif per-hari</v>
          </cell>
          <cell r="H150" t="str">
            <v>Tk</v>
          </cell>
          <cell r="I150">
            <v>7</v>
          </cell>
          <cell r="J150" t="str">
            <v>jam</v>
          </cell>
          <cell r="M150" t="str">
            <v>SATUAN PEMBAYARAN</v>
          </cell>
          <cell r="P150" t="str">
            <v>:</v>
          </cell>
          <cell r="Q150" t="str">
            <v>M2</v>
          </cell>
        </row>
        <row r="151">
          <cell r="A151">
            <v>4</v>
          </cell>
          <cell r="C151" t="str">
            <v>Kebutuhan Cat Kilat per M2 (untuk 3 lapis)</v>
          </cell>
          <cell r="M151" t="str">
            <v>VOLUME PEKERJAAN</v>
          </cell>
          <cell r="P151" t="str">
            <v>:</v>
          </cell>
          <cell r="Q151">
            <v>0</v>
          </cell>
          <cell r="R151" t="str">
            <v>M2</v>
          </cell>
        </row>
        <row r="152">
          <cell r="C152" t="str">
            <v>Cat Minyak</v>
          </cell>
          <cell r="H152" t="str">
            <v>Ck</v>
          </cell>
          <cell r="I152">
            <v>0.4</v>
          </cell>
          <cell r="J152" t="str">
            <v>Kg</v>
          </cell>
        </row>
        <row r="153">
          <cell r="C153" t="str">
            <v>Thinner</v>
          </cell>
          <cell r="H153" t="str">
            <v>Th</v>
          </cell>
          <cell r="I153">
            <v>0.05</v>
          </cell>
          <cell r="J153" t="str">
            <v>Liter</v>
          </cell>
        </row>
        <row r="154">
          <cell r="A154">
            <v>5</v>
          </cell>
          <cell r="C154" t="str">
            <v>Faktor Kehilangan Material</v>
          </cell>
          <cell r="H154" t="str">
            <v>Fh</v>
          </cell>
          <cell r="I154">
            <v>1.05</v>
          </cell>
        </row>
        <row r="155">
          <cell r="S155" t="str">
            <v>PERKIRAAN</v>
          </cell>
          <cell r="T155" t="str">
            <v>HARGA</v>
          </cell>
          <cell r="U155" t="str">
            <v>JUMLAH</v>
          </cell>
        </row>
        <row r="156">
          <cell r="A156" t="str">
            <v>II.</v>
          </cell>
          <cell r="C156" t="str">
            <v>URUTAN  KERJA</v>
          </cell>
          <cell r="M156" t="str">
            <v>NO.</v>
          </cell>
          <cell r="O156" t="str">
            <v>KOMPONEN</v>
          </cell>
          <cell r="R156" t="str">
            <v>SATUAN</v>
          </cell>
          <cell r="S156" t="str">
            <v>KUANTITAS</v>
          </cell>
          <cell r="T156" t="str">
            <v>SATUAN</v>
          </cell>
          <cell r="U156" t="str">
            <v>HARGA</v>
          </cell>
        </row>
        <row r="157">
          <cell r="A157">
            <v>1</v>
          </cell>
          <cell r="C157" t="str">
            <v>Material diterima di lokasi pekerjaan</v>
          </cell>
          <cell r="T157" t="str">
            <v>(Rp.)</v>
          </cell>
          <cell r="U157" t="str">
            <v>(Rp.)</v>
          </cell>
        </row>
        <row r="158">
          <cell r="C158" t="str">
            <v>Material bebas dari bahan organik</v>
          </cell>
        </row>
        <row r="159">
          <cell r="A159">
            <v>2</v>
          </cell>
          <cell r="C159" t="str">
            <v>Pekerja membersihkan permukaan yang akan di cat</v>
          </cell>
        </row>
        <row r="160">
          <cell r="A160">
            <v>3</v>
          </cell>
          <cell r="C160" t="str">
            <v>Pengecatan dilakukan mengggunakan alat bantu</v>
          </cell>
          <cell r="M160" t="str">
            <v>A.</v>
          </cell>
          <cell r="O160" t="str">
            <v>TENAGA</v>
          </cell>
        </row>
        <row r="161">
          <cell r="C161" t="str">
            <v>dan diulang hingga 3 lapis</v>
          </cell>
        </row>
        <row r="162">
          <cell r="M162" t="str">
            <v>1.</v>
          </cell>
          <cell r="O162" t="str">
            <v>Pekerja</v>
          </cell>
          <cell r="Q162" t="str">
            <v>(L01)</v>
          </cell>
          <cell r="R162" t="str">
            <v>jam</v>
          </cell>
          <cell r="S162">
            <v>0.42</v>
          </cell>
          <cell r="T162">
            <v>5971.43</v>
          </cell>
          <cell r="W162">
            <v>2508.0005999999998</v>
          </cell>
        </row>
        <row r="163">
          <cell r="A163" t="str">
            <v>III.</v>
          </cell>
          <cell r="C163" t="str">
            <v>PEMAKAIAN BAHAN, ALAT DAN TENAGA</v>
          </cell>
          <cell r="M163" t="str">
            <v>2.</v>
          </cell>
          <cell r="O163" t="str">
            <v>Tukang</v>
          </cell>
          <cell r="Q163" t="str">
            <v>(L02)</v>
          </cell>
          <cell r="R163" t="str">
            <v>jam</v>
          </cell>
          <cell r="S163">
            <v>0.21</v>
          </cell>
          <cell r="T163">
            <v>8228.57</v>
          </cell>
          <cell r="W163">
            <v>1727.9996999999998</v>
          </cell>
        </row>
        <row r="164">
          <cell r="M164" t="str">
            <v>3.</v>
          </cell>
          <cell r="O164" t="str">
            <v>Mandor</v>
          </cell>
          <cell r="Q164" t="str">
            <v>(L03)</v>
          </cell>
          <cell r="R164" t="str">
            <v>jam</v>
          </cell>
          <cell r="S164">
            <v>7.0000000000000007E-2</v>
          </cell>
          <cell r="T164">
            <v>7385.71</v>
          </cell>
          <cell r="W164">
            <v>516.99970000000008</v>
          </cell>
        </row>
        <row r="165">
          <cell r="A165" t="str">
            <v xml:space="preserve">   1.</v>
          </cell>
          <cell r="C165" t="str">
            <v>BAHAN</v>
          </cell>
        </row>
        <row r="166">
          <cell r="C166" t="str">
            <v>Cat Minyak</v>
          </cell>
          <cell r="E166" t="str">
            <v>= Ck x Fh</v>
          </cell>
          <cell r="I166">
            <v>0.42000000000000004</v>
          </cell>
          <cell r="J166" t="str">
            <v>Kg</v>
          </cell>
        </row>
        <row r="167">
          <cell r="C167" t="str">
            <v>Thinner</v>
          </cell>
          <cell r="E167" t="str">
            <v>= Th x Fh</v>
          </cell>
          <cell r="I167">
            <v>5.2500000000000005E-2</v>
          </cell>
          <cell r="J167" t="str">
            <v>Liter</v>
          </cell>
          <cell r="T167" t="str">
            <v xml:space="preserve">JUMLAH HARGA TENAGA   </v>
          </cell>
          <cell r="W167">
            <v>4753</v>
          </cell>
        </row>
        <row r="169">
          <cell r="A169" t="str">
            <v xml:space="preserve">   2.</v>
          </cell>
          <cell r="C169" t="str">
            <v>ALAT</v>
          </cell>
          <cell r="M169" t="str">
            <v>B.</v>
          </cell>
          <cell r="O169" t="str">
            <v>BAHAN</v>
          </cell>
        </row>
        <row r="170">
          <cell r="A170" t="str">
            <v>2.a.</v>
          </cell>
          <cell r="C170" t="str">
            <v>ALAT  BANTU</v>
          </cell>
        </row>
        <row r="171">
          <cell r="C171" t="str">
            <v>Diperlukan alat-alat bantu kecil</v>
          </cell>
          <cell r="K171" t="str">
            <v>Lump Sump</v>
          </cell>
          <cell r="M171" t="str">
            <v>1.</v>
          </cell>
          <cell r="O171" t="str">
            <v>Cat Minyak</v>
          </cell>
          <cell r="Q171" t="str">
            <v>(M42a)</v>
          </cell>
          <cell r="R171" t="str">
            <v>Kg</v>
          </cell>
          <cell r="S171">
            <v>0.42</v>
          </cell>
          <cell r="T171">
            <v>35750</v>
          </cell>
          <cell r="W171">
            <v>15015</v>
          </cell>
        </row>
        <row r="172">
          <cell r="C172" t="str">
            <v>- Kuas</v>
          </cell>
          <cell r="M172" t="str">
            <v>2.</v>
          </cell>
          <cell r="O172" t="str">
            <v>Thinner</v>
          </cell>
          <cell r="Q172" t="str">
            <v>(M33)</v>
          </cell>
          <cell r="R172" t="str">
            <v>Liter</v>
          </cell>
          <cell r="S172">
            <v>5.2499999999999998E-2</v>
          </cell>
          <cell r="T172">
            <v>6500</v>
          </cell>
          <cell r="W172">
            <v>341.25</v>
          </cell>
        </row>
        <row r="173">
          <cell r="C173" t="str">
            <v>- Ember</v>
          </cell>
        </row>
        <row r="174">
          <cell r="C174" t="str">
            <v>- Sikat Kawat</v>
          </cell>
        </row>
        <row r="175">
          <cell r="C175" t="str">
            <v>- Skrap</v>
          </cell>
        </row>
        <row r="176">
          <cell r="O176" t="str">
            <v/>
          </cell>
          <cell r="W176" t="str">
            <v/>
          </cell>
        </row>
        <row r="177">
          <cell r="A177" t="str">
            <v xml:space="preserve">   3.</v>
          </cell>
          <cell r="C177" t="str">
            <v>TENAGA</v>
          </cell>
          <cell r="T177" t="str">
            <v xml:space="preserve">JUMLAH HARGA BAHAN   </v>
          </cell>
          <cell r="W177">
            <v>15356.25</v>
          </cell>
        </row>
        <row r="178">
          <cell r="C178" t="str">
            <v>Produksi Pekerjaan perhari</v>
          </cell>
          <cell r="H178" t="str">
            <v>Qt</v>
          </cell>
          <cell r="I178">
            <v>100</v>
          </cell>
          <cell r="J178" t="str">
            <v>M2/hari</v>
          </cell>
        </row>
        <row r="179">
          <cell r="C179" t="str">
            <v>Kebutuhan tenaga :</v>
          </cell>
          <cell r="M179" t="str">
            <v>C.</v>
          </cell>
          <cell r="O179" t="str">
            <v>PERALATAN</v>
          </cell>
        </row>
        <row r="180">
          <cell r="E180" t="str">
            <v>- Pekerja</v>
          </cell>
          <cell r="H180" t="str">
            <v>P</v>
          </cell>
          <cell r="I180">
            <v>6</v>
          </cell>
          <cell r="J180" t="str">
            <v>orang</v>
          </cell>
        </row>
        <row r="181">
          <cell r="E181" t="str">
            <v>- Tukang</v>
          </cell>
          <cell r="H181" t="str">
            <v>T</v>
          </cell>
          <cell r="I181">
            <v>3</v>
          </cell>
          <cell r="J181" t="str">
            <v>orang</v>
          </cell>
          <cell r="M181" t="str">
            <v>1.</v>
          </cell>
          <cell r="O181" t="str">
            <v>Alat Bantu</v>
          </cell>
          <cell r="R181" t="str">
            <v>Ls</v>
          </cell>
          <cell r="S181">
            <v>1</v>
          </cell>
          <cell r="T181">
            <v>300</v>
          </cell>
          <cell r="W181">
            <v>300</v>
          </cell>
        </row>
        <row r="182">
          <cell r="E182" t="str">
            <v>- Mandor</v>
          </cell>
          <cell r="H182" t="str">
            <v>M</v>
          </cell>
          <cell r="I182">
            <v>1</v>
          </cell>
          <cell r="J182" t="str">
            <v>orang</v>
          </cell>
        </row>
        <row r="183">
          <cell r="C183" t="str">
            <v>Koefisien tenaga / M3   :</v>
          </cell>
        </row>
        <row r="184">
          <cell r="E184" t="str">
            <v>- Pekerja</v>
          </cell>
          <cell r="F184" t="str">
            <v>= (Tk x P) : Qt</v>
          </cell>
          <cell r="H184" t="str">
            <v>(L01)</v>
          </cell>
          <cell r="I184">
            <v>0.42</v>
          </cell>
          <cell r="J184" t="str">
            <v>Jam</v>
          </cell>
        </row>
        <row r="185">
          <cell r="E185" t="str">
            <v>- Tukang</v>
          </cell>
          <cell r="F185" t="str">
            <v>= (Tk x T) : Qt</v>
          </cell>
          <cell r="H185" t="str">
            <v>(L02)</v>
          </cell>
          <cell r="I185">
            <v>0.21</v>
          </cell>
          <cell r="J185" t="str">
            <v>Jam</v>
          </cell>
        </row>
        <row r="186">
          <cell r="E186" t="str">
            <v>- Mandor</v>
          </cell>
          <cell r="F186" t="str">
            <v>= (Tk x M) : Qt</v>
          </cell>
          <cell r="H186" t="str">
            <v>(L03)</v>
          </cell>
          <cell r="I186">
            <v>7.0000000000000007E-2</v>
          </cell>
          <cell r="J186" t="str">
            <v>Jam</v>
          </cell>
        </row>
        <row r="188">
          <cell r="T188" t="str">
            <v xml:space="preserve">JUMLAH HARGA PERALATAN   </v>
          </cell>
          <cell r="W188">
            <v>300</v>
          </cell>
        </row>
        <row r="189">
          <cell r="A189" t="str">
            <v>4.</v>
          </cell>
          <cell r="C189" t="str">
            <v>HARGA DASAR SATUAN UPAH, BAHAN DAN ALAT</v>
          </cell>
        </row>
        <row r="190">
          <cell r="C190" t="str">
            <v>Lihat lampiran.</v>
          </cell>
          <cell r="M190" t="str">
            <v>D.</v>
          </cell>
          <cell r="O190" t="str">
            <v>JUMLAH HARGA   ( A + B + C )</v>
          </cell>
          <cell r="W190">
            <v>20409.25</v>
          </cell>
        </row>
        <row r="191">
          <cell r="M191" t="str">
            <v>E.</v>
          </cell>
          <cell r="O191" t="str">
            <v>OVERHEAD &amp; PROFIT    =</v>
          </cell>
          <cell r="Q191">
            <v>10</v>
          </cell>
          <cell r="R191" t="str">
            <v>% X ( D )</v>
          </cell>
          <cell r="W191">
            <v>2040.925</v>
          </cell>
        </row>
        <row r="192">
          <cell r="A192" t="str">
            <v>5.</v>
          </cell>
          <cell r="C192" t="str">
            <v>ANALISA HARGA SATUAN PEKERJAAN</v>
          </cell>
          <cell r="M192" t="str">
            <v>F.</v>
          </cell>
          <cell r="O192" t="str">
            <v>HARGA SATUAN PEKERJAAN</v>
          </cell>
          <cell r="Q192" t="str">
            <v>( D + E )</v>
          </cell>
          <cell r="W192">
            <v>22450.174999999999</v>
          </cell>
        </row>
        <row r="193">
          <cell r="C193" t="str">
            <v>Lihat perhitungan dalam FORMULIR STANDAR UNTUK</v>
          </cell>
        </row>
        <row r="194">
          <cell r="C194" t="str">
            <v>PEREKAMAN ANALISA MASING-MASING HARGA SATUAN</v>
          </cell>
          <cell r="M194" t="str">
            <v/>
          </cell>
          <cell r="T194" t="str">
            <v/>
          </cell>
        </row>
        <row r="195">
          <cell r="M195" t="str">
            <v/>
          </cell>
          <cell r="T195" t="str">
            <v/>
          </cell>
        </row>
        <row r="196">
          <cell r="C196" t="str">
            <v>Didapat Harga Satuan Pekerjaan :</v>
          </cell>
          <cell r="M196" t="str">
            <v/>
          </cell>
          <cell r="T196" t="str">
            <v/>
          </cell>
        </row>
        <row r="197">
          <cell r="M197" t="str">
            <v/>
          </cell>
          <cell r="T197" t="str">
            <v/>
          </cell>
        </row>
        <row r="198">
          <cell r="C198" t="str">
            <v xml:space="preserve">Rp.  </v>
          </cell>
          <cell r="E198">
            <v>22450.174999999999</v>
          </cell>
          <cell r="F198" t="str">
            <v xml:space="preserve"> / M2</v>
          </cell>
          <cell r="M198" t="str">
            <v/>
          </cell>
          <cell r="T198" t="str">
            <v/>
          </cell>
        </row>
        <row r="199">
          <cell r="M199" t="str">
            <v/>
          </cell>
          <cell r="T199" t="str">
            <v/>
          </cell>
        </row>
        <row r="200">
          <cell r="M200" t="str">
            <v/>
          </cell>
          <cell r="T200" t="str">
            <v/>
          </cell>
        </row>
        <row r="201">
          <cell r="A201" t="str">
            <v>6.</v>
          </cell>
          <cell r="C201" t="str">
            <v>WAKTU PELAKSANAAN YANG DIPERLUKAN</v>
          </cell>
          <cell r="M201" t="str">
            <v/>
          </cell>
          <cell r="T201" t="str">
            <v/>
          </cell>
        </row>
        <row r="202">
          <cell r="C202" t="str">
            <v>Masa Pelaksanaan :</v>
          </cell>
          <cell r="E202" t="str">
            <v>. . . . . . . . . . . .</v>
          </cell>
          <cell r="F202" t="str">
            <v>bulan</v>
          </cell>
          <cell r="M202" t="str">
            <v/>
          </cell>
          <cell r="T202" t="str">
            <v/>
          </cell>
        </row>
        <row r="203">
          <cell r="M203" t="str">
            <v/>
          </cell>
          <cell r="T203" t="str">
            <v/>
          </cell>
        </row>
        <row r="204">
          <cell r="A204" t="str">
            <v>7.</v>
          </cell>
          <cell r="C204" t="str">
            <v>VOLUME PEKERJAAN YANG DIPERLUKAN</v>
          </cell>
          <cell r="M204" t="str">
            <v/>
          </cell>
          <cell r="T204" t="str">
            <v/>
          </cell>
        </row>
        <row r="205">
          <cell r="C205" t="str">
            <v>Volume pekerjaan  :</v>
          </cell>
          <cell r="E205">
            <v>0</v>
          </cell>
          <cell r="F205" t="str">
            <v>M2</v>
          </cell>
          <cell r="M205" t="str">
            <v/>
          </cell>
          <cell r="T205" t="str">
            <v/>
          </cell>
        </row>
        <row r="210">
          <cell r="A210" t="str">
            <v>ITEM PEMBAYARAN NO.</v>
          </cell>
          <cell r="D210" t="str">
            <v>:</v>
          </cell>
          <cell r="E210" t="str">
            <v>10.1.5 d</v>
          </cell>
          <cell r="K210" t="str">
            <v>Analisa EI-10.1.5 d</v>
          </cell>
          <cell r="V210" t="str">
            <v>Analisa EI-10.1.5 d</v>
          </cell>
        </row>
        <row r="211">
          <cell r="A211" t="str">
            <v>JENIS PEKERJAAN</v>
          </cell>
          <cell r="D211" t="str">
            <v>:</v>
          </cell>
          <cell r="E211" t="str">
            <v>Pengecatan dengan Cat Tembok</v>
          </cell>
        </row>
        <row r="212">
          <cell r="A212" t="str">
            <v>SATUAN PEMBAYARAN</v>
          </cell>
          <cell r="D212" t="str">
            <v>:</v>
          </cell>
          <cell r="E212" t="str">
            <v>M2</v>
          </cell>
          <cell r="K212" t="str">
            <v xml:space="preserve">         URAIAN ANALISA HARGA SATUAN</v>
          </cell>
          <cell r="M212" t="str">
            <v>FORMULIR STANDAR UNTUK</v>
          </cell>
        </row>
        <row r="213">
          <cell r="M213" t="str">
            <v>PEREKAMAN ANALISA MASING-MASING HARGA SATUAN</v>
          </cell>
        </row>
        <row r="214">
          <cell r="M214" t="str">
            <v/>
          </cell>
        </row>
        <row r="215">
          <cell r="A215" t="str">
            <v>No.</v>
          </cell>
          <cell r="C215" t="str">
            <v>U R A I A N</v>
          </cell>
          <cell r="H215" t="str">
            <v>KODE</v>
          </cell>
          <cell r="I215" t="str">
            <v>KOEF.</v>
          </cell>
          <cell r="J215" t="str">
            <v>SATUAN</v>
          </cell>
          <cell r="K215" t="str">
            <v>KETERANGAN</v>
          </cell>
        </row>
        <row r="217">
          <cell r="M217" t="str">
            <v>NAMA PAKET</v>
          </cell>
          <cell r="P217" t="str">
            <v>:</v>
          </cell>
          <cell r="Q217" t="str">
            <v>Pengaspalan Jalan RSU - Doloksait - Hutaraja</v>
          </cell>
        </row>
        <row r="218">
          <cell r="A218" t="str">
            <v>I.</v>
          </cell>
          <cell r="C218" t="str">
            <v>ASUMSI</v>
          </cell>
          <cell r="M218" t="str">
            <v>PROP. / KAB</v>
          </cell>
          <cell r="P218" t="str">
            <v>:</v>
          </cell>
          <cell r="Q218" t="str">
            <v>Sumatera Utara / Humbang Hasundutan</v>
          </cell>
        </row>
        <row r="219">
          <cell r="A219">
            <v>1</v>
          </cell>
          <cell r="C219" t="str">
            <v>Menggunakan buruh (cara manual)</v>
          </cell>
          <cell r="M219" t="str">
            <v>ITEM PEMBAYARAN NO.</v>
          </cell>
          <cell r="P219" t="str">
            <v>:</v>
          </cell>
          <cell r="Q219" t="str">
            <v>10.1.5 d</v>
          </cell>
        </row>
        <row r="220">
          <cell r="A220">
            <v>2</v>
          </cell>
          <cell r="C220" t="str">
            <v>Lokasi pekerjaan : pada struktur bangunan</v>
          </cell>
          <cell r="M220" t="str">
            <v>JENIS PEKERJAAN</v>
          </cell>
          <cell r="P220" t="str">
            <v>:</v>
          </cell>
          <cell r="Q220" t="str">
            <v>Pengecatan dengan Cat Tembok</v>
          </cell>
        </row>
        <row r="221">
          <cell r="A221">
            <v>3</v>
          </cell>
          <cell r="C221" t="str">
            <v>Jam kerja efektif per-hari</v>
          </cell>
          <cell r="H221" t="str">
            <v>Tk</v>
          </cell>
          <cell r="I221">
            <v>7</v>
          </cell>
          <cell r="J221" t="str">
            <v>jam</v>
          </cell>
          <cell r="M221" t="str">
            <v>SATUAN PEMBAYARAN</v>
          </cell>
          <cell r="P221" t="str">
            <v>:</v>
          </cell>
          <cell r="Q221" t="str">
            <v>M2</v>
          </cell>
        </row>
        <row r="222">
          <cell r="A222">
            <v>4</v>
          </cell>
          <cell r="C222" t="str">
            <v>Kebutuhan cat tembok per M2 (untuk 3 lapis)</v>
          </cell>
          <cell r="H222" t="str">
            <v>Ct</v>
          </cell>
          <cell r="I222">
            <v>0.4</v>
          </cell>
          <cell r="J222" t="str">
            <v>Kg</v>
          </cell>
          <cell r="M222" t="str">
            <v>VOLUME PEKERJAAN</v>
          </cell>
          <cell r="P222" t="str">
            <v>:</v>
          </cell>
          <cell r="Q222">
            <v>0</v>
          </cell>
          <cell r="R222" t="str">
            <v>M2</v>
          </cell>
        </row>
        <row r="223">
          <cell r="A223">
            <v>5</v>
          </cell>
          <cell r="C223" t="str">
            <v>Faktor Kehilangan Material</v>
          </cell>
          <cell r="H223" t="str">
            <v>Fh</v>
          </cell>
          <cell r="I223">
            <v>1.05</v>
          </cell>
        </row>
        <row r="225">
          <cell r="A225" t="str">
            <v>II.</v>
          </cell>
          <cell r="C225" t="str">
            <v>URUTAN  KERJA</v>
          </cell>
        </row>
        <row r="226">
          <cell r="A226">
            <v>1</v>
          </cell>
          <cell r="C226" t="str">
            <v>Material diterima di lokasi pekerjaan</v>
          </cell>
          <cell r="S226" t="str">
            <v>PERKIRAAN</v>
          </cell>
          <cell r="T226" t="str">
            <v>HARGA</v>
          </cell>
          <cell r="U226" t="str">
            <v>JUMLAH</v>
          </cell>
        </row>
        <row r="227">
          <cell r="C227" t="str">
            <v>Material bebas dari bahan organik</v>
          </cell>
          <cell r="M227" t="str">
            <v>NO.</v>
          </cell>
          <cell r="O227" t="str">
            <v>KOMPONEN</v>
          </cell>
          <cell r="R227" t="str">
            <v>SATUAN</v>
          </cell>
          <cell r="S227" t="str">
            <v>KUANTITAS</v>
          </cell>
          <cell r="T227" t="str">
            <v>SATUAN</v>
          </cell>
          <cell r="U227" t="str">
            <v>HARGA</v>
          </cell>
        </row>
        <row r="228">
          <cell r="A228">
            <v>2</v>
          </cell>
          <cell r="C228" t="str">
            <v>Pekerja membersihkan permukaan yang akan di cat</v>
          </cell>
          <cell r="T228" t="str">
            <v>(Rp.)</v>
          </cell>
          <cell r="U228" t="str">
            <v>(Rp.)</v>
          </cell>
        </row>
        <row r="229">
          <cell r="A229">
            <v>3</v>
          </cell>
          <cell r="C229" t="str">
            <v>Pengecatan dilakukan mengggunakan alat bantu</v>
          </cell>
        </row>
        <row r="230">
          <cell r="C230" t="str">
            <v>dan diulang hingga 3 lapis</v>
          </cell>
        </row>
        <row r="231">
          <cell r="M231" t="str">
            <v>A.</v>
          </cell>
          <cell r="O231" t="str">
            <v>TENAGA</v>
          </cell>
        </row>
        <row r="233">
          <cell r="A233" t="str">
            <v>III.</v>
          </cell>
          <cell r="C233" t="str">
            <v>PEMAKAIAN BAHAN, ALAT DAN TENAGA</v>
          </cell>
          <cell r="M233" t="str">
            <v>1.</v>
          </cell>
          <cell r="O233" t="str">
            <v>Pekerja</v>
          </cell>
          <cell r="Q233" t="str">
            <v>(L01)</v>
          </cell>
          <cell r="R233" t="str">
            <v>jam</v>
          </cell>
          <cell r="S233">
            <v>0.42</v>
          </cell>
          <cell r="T233">
            <v>5971.43</v>
          </cell>
          <cell r="W233">
            <v>2508.0005999999998</v>
          </cell>
        </row>
        <row r="234">
          <cell r="M234" t="str">
            <v>2.</v>
          </cell>
          <cell r="O234" t="str">
            <v>Tukang</v>
          </cell>
          <cell r="Q234" t="str">
            <v>(L02)</v>
          </cell>
          <cell r="R234" t="str">
            <v>jam</v>
          </cell>
          <cell r="S234">
            <v>0.21</v>
          </cell>
          <cell r="T234">
            <v>8228.57</v>
          </cell>
          <cell r="W234">
            <v>1727.9996999999998</v>
          </cell>
        </row>
        <row r="235">
          <cell r="A235" t="str">
            <v xml:space="preserve">   1.</v>
          </cell>
          <cell r="C235" t="str">
            <v>BAHAN</v>
          </cell>
          <cell r="M235" t="str">
            <v>3.</v>
          </cell>
          <cell r="O235" t="str">
            <v>Mandor</v>
          </cell>
          <cell r="Q235" t="str">
            <v>(L03)</v>
          </cell>
          <cell r="R235" t="str">
            <v>jam</v>
          </cell>
          <cell r="S235">
            <v>7.0000000000000007E-2</v>
          </cell>
          <cell r="T235">
            <v>7385.71</v>
          </cell>
          <cell r="W235">
            <v>516.99970000000008</v>
          </cell>
        </row>
        <row r="236">
          <cell r="C236" t="str">
            <v>Cat Tembok</v>
          </cell>
          <cell r="H236" t="str">
            <v>(M42b)</v>
          </cell>
          <cell r="I236">
            <v>0.42000000000000004</v>
          </cell>
          <cell r="J236" t="str">
            <v>Kg</v>
          </cell>
        </row>
        <row r="238">
          <cell r="T238" t="str">
            <v xml:space="preserve">JUMLAH HARGA TENAGA   </v>
          </cell>
          <cell r="W238">
            <v>4753</v>
          </cell>
        </row>
        <row r="239">
          <cell r="A239" t="str">
            <v xml:space="preserve">   2.</v>
          </cell>
          <cell r="C239" t="str">
            <v>ALAT</v>
          </cell>
        </row>
        <row r="240">
          <cell r="A240" t="str">
            <v>2.a.</v>
          </cell>
          <cell r="C240" t="str">
            <v>ALAT  BANTU</v>
          </cell>
          <cell r="M240" t="str">
            <v>B.</v>
          </cell>
          <cell r="O240" t="str">
            <v>BAHAN</v>
          </cell>
        </row>
        <row r="241">
          <cell r="C241" t="str">
            <v>Diperlukan alat-alat bantu kecil</v>
          </cell>
          <cell r="K241" t="str">
            <v>Lump Sump</v>
          </cell>
        </row>
        <row r="242">
          <cell r="C242" t="str">
            <v>- Kuas</v>
          </cell>
          <cell r="M242" t="str">
            <v>1.</v>
          </cell>
          <cell r="O242" t="str">
            <v>Cat Tembok</v>
          </cell>
          <cell r="Q242" t="str">
            <v>(M42b)</v>
          </cell>
          <cell r="R242" t="str">
            <v>Kg</v>
          </cell>
          <cell r="S242">
            <v>0.42</v>
          </cell>
          <cell r="T242">
            <v>11300</v>
          </cell>
          <cell r="W242">
            <v>4746</v>
          </cell>
        </row>
        <row r="243">
          <cell r="C243" t="str">
            <v>- Ember</v>
          </cell>
        </row>
        <row r="244">
          <cell r="C244" t="str">
            <v>- Sikat Kawat</v>
          </cell>
        </row>
        <row r="245">
          <cell r="C245" t="str">
            <v>- Skrap</v>
          </cell>
        </row>
        <row r="247">
          <cell r="O247" t="str">
            <v/>
          </cell>
          <cell r="W247" t="str">
            <v/>
          </cell>
        </row>
        <row r="248">
          <cell r="A248" t="str">
            <v xml:space="preserve">   3.</v>
          </cell>
          <cell r="C248" t="str">
            <v>TENAGA</v>
          </cell>
          <cell r="T248" t="str">
            <v xml:space="preserve">JUMLAH HARGA BAHAN   </v>
          </cell>
          <cell r="W248">
            <v>4746</v>
          </cell>
        </row>
        <row r="249">
          <cell r="C249" t="str">
            <v>Produksi Pekerjaan perhari</v>
          </cell>
          <cell r="H249" t="str">
            <v>Qt</v>
          </cell>
          <cell r="I249">
            <v>100</v>
          </cell>
          <cell r="J249" t="str">
            <v>M2/hari</v>
          </cell>
        </row>
        <row r="250">
          <cell r="C250" t="str">
            <v>Kebutuhan tenaga :</v>
          </cell>
          <cell r="M250" t="str">
            <v>C.</v>
          </cell>
          <cell r="O250" t="str">
            <v>PERALATAN</v>
          </cell>
        </row>
        <row r="251">
          <cell r="E251" t="str">
            <v>- Pekerja</v>
          </cell>
          <cell r="H251" t="str">
            <v>P</v>
          </cell>
          <cell r="I251">
            <v>6</v>
          </cell>
          <cell r="J251" t="str">
            <v>orang</v>
          </cell>
        </row>
        <row r="252">
          <cell r="E252" t="str">
            <v>- Tukang</v>
          </cell>
          <cell r="H252" t="str">
            <v>T</v>
          </cell>
          <cell r="I252">
            <v>3</v>
          </cell>
          <cell r="J252" t="str">
            <v>orang</v>
          </cell>
          <cell r="M252" t="str">
            <v>1.</v>
          </cell>
          <cell r="O252" t="str">
            <v>Alat Bantu</v>
          </cell>
          <cell r="R252" t="str">
            <v>Ls</v>
          </cell>
          <cell r="S252">
            <v>1</v>
          </cell>
          <cell r="T252">
            <v>300</v>
          </cell>
          <cell r="W252">
            <v>300</v>
          </cell>
        </row>
        <row r="253">
          <cell r="E253" t="str">
            <v>- Mandor</v>
          </cell>
          <cell r="H253" t="str">
            <v>M</v>
          </cell>
          <cell r="I253">
            <v>1</v>
          </cell>
          <cell r="J253" t="str">
            <v>orang</v>
          </cell>
        </row>
        <row r="255">
          <cell r="C255" t="str">
            <v>Koefisien tenaga / M3   :</v>
          </cell>
        </row>
        <row r="256">
          <cell r="E256" t="str">
            <v>- Pekerja</v>
          </cell>
          <cell r="F256" t="str">
            <v>= (Tk x P) : Qt</v>
          </cell>
          <cell r="H256" t="str">
            <v>(L01)</v>
          </cell>
          <cell r="I256">
            <v>0.42</v>
          </cell>
          <cell r="J256" t="str">
            <v>Jam</v>
          </cell>
        </row>
        <row r="257">
          <cell r="E257" t="str">
            <v>- Tukang</v>
          </cell>
          <cell r="F257" t="str">
            <v>= (Tk x T) : Qt</v>
          </cell>
          <cell r="H257" t="str">
            <v>(L02)</v>
          </cell>
          <cell r="I257">
            <v>0.21</v>
          </cell>
          <cell r="J257" t="str">
            <v>Jam</v>
          </cell>
        </row>
        <row r="258">
          <cell r="E258" t="str">
            <v>- Mandor</v>
          </cell>
          <cell r="F258" t="str">
            <v>= (Tk x M) : Qt</v>
          </cell>
          <cell r="H258" t="str">
            <v>(L03)</v>
          </cell>
          <cell r="I258">
            <v>7.0000000000000007E-2</v>
          </cell>
          <cell r="J258" t="str">
            <v>Jam</v>
          </cell>
        </row>
        <row r="259">
          <cell r="T259" t="str">
            <v xml:space="preserve">JUMLAH HARGA PERALATAN   </v>
          </cell>
          <cell r="W259">
            <v>300</v>
          </cell>
        </row>
        <row r="260">
          <cell r="A260" t="str">
            <v>4.</v>
          </cell>
          <cell r="C260" t="str">
            <v>HARGA DASAR SATUAN UPAH, BAHAN DAN ALAT</v>
          </cell>
        </row>
        <row r="261">
          <cell r="C261" t="str">
            <v>Lihat lampiran.</v>
          </cell>
          <cell r="M261" t="str">
            <v>D.</v>
          </cell>
          <cell r="O261" t="str">
            <v>JUMLAH HARGA   ( A + B + C )</v>
          </cell>
          <cell r="W261">
            <v>9799</v>
          </cell>
        </row>
        <row r="262">
          <cell r="M262" t="str">
            <v>E.</v>
          </cell>
          <cell r="O262" t="str">
            <v>OVERHEAD &amp; PROFIT    =</v>
          </cell>
          <cell r="Q262">
            <v>10</v>
          </cell>
          <cell r="R262" t="str">
            <v>% X ( D )</v>
          </cell>
          <cell r="W262">
            <v>979.9</v>
          </cell>
        </row>
        <row r="263">
          <cell r="A263" t="str">
            <v>5.</v>
          </cell>
          <cell r="C263" t="str">
            <v>ANALISA HARGA SATUAN PEKERJAAN</v>
          </cell>
          <cell r="M263" t="str">
            <v>F.</v>
          </cell>
          <cell r="O263" t="str">
            <v>HARGA SATUAN PEKERJAAN</v>
          </cell>
          <cell r="Q263" t="str">
            <v>( D + E )</v>
          </cell>
          <cell r="W263">
            <v>10778.9</v>
          </cell>
        </row>
        <row r="264">
          <cell r="C264" t="str">
            <v>Lihat perhitungan dalam FORMULIR STANDAR UNTUK</v>
          </cell>
        </row>
        <row r="265">
          <cell r="C265" t="str">
            <v>PEREKAMAN ANALISA MASING-MASING HARGA SATUAN</v>
          </cell>
          <cell r="M265" t="str">
            <v/>
          </cell>
          <cell r="T265" t="str">
            <v/>
          </cell>
        </row>
        <row r="266">
          <cell r="M266" t="str">
            <v/>
          </cell>
          <cell r="T266" t="str">
            <v/>
          </cell>
        </row>
        <row r="267">
          <cell r="C267" t="str">
            <v>Didapat Harga Satuan Pekerjaan :</v>
          </cell>
          <cell r="M267" t="str">
            <v/>
          </cell>
          <cell r="T267" t="str">
            <v/>
          </cell>
        </row>
        <row r="268">
          <cell r="M268" t="str">
            <v/>
          </cell>
          <cell r="T268" t="str">
            <v/>
          </cell>
        </row>
        <row r="269">
          <cell r="C269" t="str">
            <v xml:space="preserve">Rp.  </v>
          </cell>
          <cell r="E269">
            <v>10778.9</v>
          </cell>
          <cell r="F269" t="str">
            <v xml:space="preserve"> / M2</v>
          </cell>
          <cell r="M269" t="str">
            <v/>
          </cell>
          <cell r="T269" t="str">
            <v/>
          </cell>
        </row>
        <row r="270">
          <cell r="M270" t="str">
            <v/>
          </cell>
          <cell r="T270" t="str">
            <v/>
          </cell>
        </row>
        <row r="271">
          <cell r="M271" t="str">
            <v/>
          </cell>
          <cell r="T271" t="str">
            <v/>
          </cell>
        </row>
        <row r="272">
          <cell r="A272" t="str">
            <v>6.</v>
          </cell>
          <cell r="C272" t="str">
            <v>WAKTU PELAKSANAAN YANG DIPERLUKAN</v>
          </cell>
          <cell r="M272" t="str">
            <v/>
          </cell>
          <cell r="T272" t="str">
            <v/>
          </cell>
        </row>
        <row r="273">
          <cell r="C273" t="str">
            <v>Masa Pelaksanaan :</v>
          </cell>
          <cell r="E273" t="str">
            <v>. . . . . . . . . . . .</v>
          </cell>
          <cell r="F273" t="str">
            <v>bulan</v>
          </cell>
          <cell r="M273" t="str">
            <v/>
          </cell>
          <cell r="T273" t="str">
            <v/>
          </cell>
        </row>
        <row r="274">
          <cell r="M274" t="str">
            <v/>
          </cell>
          <cell r="T274" t="str">
            <v/>
          </cell>
        </row>
        <row r="275">
          <cell r="A275" t="str">
            <v>7.</v>
          </cell>
          <cell r="C275" t="str">
            <v>VOLUME PEKERJAAN YANG DIPERLUKAN</v>
          </cell>
          <cell r="M275" t="str">
            <v/>
          </cell>
          <cell r="T275" t="str">
            <v/>
          </cell>
        </row>
        <row r="276">
          <cell r="C276" t="str">
            <v>Volume pekerjaan  :</v>
          </cell>
          <cell r="E276">
            <v>0</v>
          </cell>
          <cell r="F276" t="str">
            <v>M2</v>
          </cell>
          <cell r="M276" t="str">
            <v/>
          </cell>
          <cell r="T276" t="str">
            <v/>
          </cell>
        </row>
        <row r="281">
          <cell r="A281" t="str">
            <v>ITEM PEMBAYARAN NO.</v>
          </cell>
          <cell r="D281" t="str">
            <v>:</v>
          </cell>
          <cell r="E281" t="str">
            <v>10.1 (5) e</v>
          </cell>
          <cell r="K281" t="str">
            <v>Analisa EI-10.1.5 e</v>
          </cell>
          <cell r="V281" t="str">
            <v>Analisa EI-10.1.5 e</v>
          </cell>
        </row>
        <row r="282">
          <cell r="A282" t="str">
            <v>JENIS PEKERJAAN</v>
          </cell>
          <cell r="D282" t="str">
            <v>:</v>
          </cell>
          <cell r="E282" t="str">
            <v>Mengkolter</v>
          </cell>
        </row>
        <row r="283">
          <cell r="A283" t="str">
            <v>SATUAN PEMBAYARAN</v>
          </cell>
          <cell r="D283" t="str">
            <v>:</v>
          </cell>
          <cell r="E283" t="str">
            <v>M2</v>
          </cell>
          <cell r="K283" t="str">
            <v xml:space="preserve">         URAIAN ANALISA HARGA SATUAN</v>
          </cell>
          <cell r="M283" t="str">
            <v>FORMULIR STANDAR UNTUK</v>
          </cell>
        </row>
        <row r="284">
          <cell r="M284" t="str">
            <v>PEREKAMAN ANALISA MASING-MASING HARGA SATUAN</v>
          </cell>
        </row>
        <row r="285">
          <cell r="M285" t="str">
            <v/>
          </cell>
        </row>
        <row r="286">
          <cell r="A286" t="str">
            <v>No.</v>
          </cell>
          <cell r="C286" t="str">
            <v>U R A I A N</v>
          </cell>
          <cell r="H286" t="str">
            <v>KODE</v>
          </cell>
          <cell r="I286" t="str">
            <v>KOEF.</v>
          </cell>
          <cell r="J286" t="str">
            <v>SATUAN</v>
          </cell>
          <cell r="K286" t="str">
            <v>KETERANGAN</v>
          </cell>
        </row>
        <row r="288">
          <cell r="M288" t="str">
            <v>NAMA PAKET</v>
          </cell>
          <cell r="P288" t="str">
            <v>:</v>
          </cell>
          <cell r="Q288" t="str">
            <v>Pengaspalan Jalan RSU - Doloksait - Hutaraja</v>
          </cell>
        </row>
        <row r="289">
          <cell r="A289" t="str">
            <v>I.</v>
          </cell>
          <cell r="C289" t="str">
            <v>ASUMSI</v>
          </cell>
          <cell r="M289" t="str">
            <v>PROP. / KAB</v>
          </cell>
          <cell r="P289" t="str">
            <v>:</v>
          </cell>
          <cell r="Q289" t="str">
            <v>Sumatera Utara / Humbang Hasundutan</v>
          </cell>
        </row>
        <row r="290">
          <cell r="A290">
            <v>1</v>
          </cell>
          <cell r="C290" t="str">
            <v>Menggunakan buruh (cara manual)</v>
          </cell>
          <cell r="M290" t="str">
            <v>ITEM PEMBAYARAN NO.</v>
          </cell>
          <cell r="P290" t="str">
            <v>:</v>
          </cell>
          <cell r="Q290" t="str">
            <v>10.1 (5) e</v>
          </cell>
        </row>
        <row r="291">
          <cell r="A291">
            <v>2</v>
          </cell>
          <cell r="C291" t="str">
            <v>Lokasi pekerjaan : pada struktur bangunan</v>
          </cell>
          <cell r="M291" t="str">
            <v>JENIS PEKERJAAN</v>
          </cell>
          <cell r="P291" t="str">
            <v>:</v>
          </cell>
          <cell r="Q291" t="str">
            <v>Mengkolter</v>
          </cell>
        </row>
        <row r="292">
          <cell r="A292">
            <v>3</v>
          </cell>
          <cell r="C292" t="str">
            <v>Jam kerja efektif per-hari</v>
          </cell>
          <cell r="H292" t="str">
            <v>Tk</v>
          </cell>
          <cell r="I292">
            <v>7</v>
          </cell>
          <cell r="J292" t="str">
            <v>jam</v>
          </cell>
          <cell r="M292" t="str">
            <v>SATUAN PEMBAYARAN</v>
          </cell>
          <cell r="P292" t="str">
            <v>:</v>
          </cell>
          <cell r="Q292" t="str">
            <v>M2</v>
          </cell>
        </row>
        <row r="293">
          <cell r="M293" t="str">
            <v>VOLUME PEKERJAAN</v>
          </cell>
          <cell r="P293" t="str">
            <v>:</v>
          </cell>
          <cell r="Q293">
            <v>0</v>
          </cell>
          <cell r="R293" t="str">
            <v>M2</v>
          </cell>
        </row>
        <row r="294">
          <cell r="A294">
            <v>4</v>
          </cell>
          <cell r="C294" t="str">
            <v>Kebutuhan Kolter per M2</v>
          </cell>
          <cell r="H294" t="str">
            <v>Kt</v>
          </cell>
          <cell r="I294">
            <v>0.7</v>
          </cell>
          <cell r="J294" t="str">
            <v>Ltr</v>
          </cell>
        </row>
        <row r="296">
          <cell r="A296">
            <v>5</v>
          </cell>
          <cell r="C296" t="str">
            <v>Faktor Kehilangan Material</v>
          </cell>
          <cell r="H296" t="str">
            <v>Fh</v>
          </cell>
          <cell r="I296">
            <v>1.1000000000000001</v>
          </cell>
        </row>
        <row r="297">
          <cell r="S297" t="str">
            <v>PERKIRAAN</v>
          </cell>
          <cell r="T297" t="str">
            <v>HARGA</v>
          </cell>
          <cell r="U297" t="str">
            <v>JUMLAH</v>
          </cell>
        </row>
        <row r="298">
          <cell r="A298" t="str">
            <v>II.</v>
          </cell>
          <cell r="C298" t="str">
            <v>URUTAN  KERJA</v>
          </cell>
          <cell r="M298" t="str">
            <v>NO.</v>
          </cell>
          <cell r="O298" t="str">
            <v>KOMPONEN</v>
          </cell>
          <cell r="R298" t="str">
            <v>SATUAN</v>
          </cell>
          <cell r="S298" t="str">
            <v>KUANTITAS</v>
          </cell>
          <cell r="T298" t="str">
            <v>SATUAN</v>
          </cell>
          <cell r="U298" t="str">
            <v>HARGA</v>
          </cell>
        </row>
        <row r="299">
          <cell r="A299">
            <v>1</v>
          </cell>
          <cell r="C299" t="str">
            <v>Material diterima di lokasi pekerjaan</v>
          </cell>
          <cell r="T299" t="str">
            <v>(Rp.)</v>
          </cell>
          <cell r="U299" t="str">
            <v>(Rp.)</v>
          </cell>
        </row>
        <row r="300">
          <cell r="A300">
            <v>2</v>
          </cell>
          <cell r="C300" t="str">
            <v>Material bebas dari bahan organik</v>
          </cell>
        </row>
        <row r="301">
          <cell r="A301">
            <v>3</v>
          </cell>
          <cell r="C301" t="str">
            <v>Pekerja membersihkan permukaan yang akan di kolter</v>
          </cell>
        </row>
        <row r="302">
          <cell r="M302" t="str">
            <v>A.</v>
          </cell>
          <cell r="O302" t="str">
            <v>TENAGA</v>
          </cell>
        </row>
        <row r="304">
          <cell r="A304" t="str">
            <v>III.</v>
          </cell>
          <cell r="C304" t="str">
            <v>PEMAKAIAN BAHAN, ALAT DAN TENAGA</v>
          </cell>
          <cell r="M304" t="str">
            <v>1.</v>
          </cell>
          <cell r="O304" t="str">
            <v>Pekerja</v>
          </cell>
          <cell r="Q304" t="str">
            <v>(L01)</v>
          </cell>
          <cell r="R304" t="str">
            <v>jam</v>
          </cell>
          <cell r="S304">
            <v>0.52500000000000002</v>
          </cell>
          <cell r="T304">
            <v>5971.43</v>
          </cell>
          <cell r="W304">
            <v>3135.0007500000002</v>
          </cell>
        </row>
        <row r="305">
          <cell r="M305" t="str">
            <v>2.</v>
          </cell>
          <cell r="O305" t="str">
            <v>Tukang</v>
          </cell>
          <cell r="Q305" t="str">
            <v>(L02)</v>
          </cell>
          <cell r="R305" t="str">
            <v>jam</v>
          </cell>
          <cell r="S305">
            <v>0.26250000000000001</v>
          </cell>
          <cell r="T305">
            <v>8228.57</v>
          </cell>
          <cell r="W305">
            <v>2159.9996249999999</v>
          </cell>
        </row>
        <row r="306">
          <cell r="A306" t="str">
            <v xml:space="preserve">   1.</v>
          </cell>
          <cell r="C306" t="str">
            <v>BAHAN</v>
          </cell>
          <cell r="M306" t="str">
            <v>3.</v>
          </cell>
          <cell r="O306" t="str">
            <v>Mandor</v>
          </cell>
          <cell r="Q306" t="str">
            <v>(L03)</v>
          </cell>
          <cell r="R306" t="str">
            <v>jam</v>
          </cell>
          <cell r="S306">
            <v>8.7499999999999994E-2</v>
          </cell>
          <cell r="T306">
            <v>7385.71</v>
          </cell>
          <cell r="W306">
            <v>646.24962499999992</v>
          </cell>
        </row>
        <row r="307">
          <cell r="C307" t="str">
            <v>Kolter</v>
          </cell>
          <cell r="H307" t="str">
            <v>(M42c)</v>
          </cell>
          <cell r="I307">
            <v>0.77</v>
          </cell>
          <cell r="J307" t="str">
            <v>Ltr</v>
          </cell>
        </row>
        <row r="309">
          <cell r="T309" t="str">
            <v xml:space="preserve">JUMLAH HARGA TENAGA   </v>
          </cell>
          <cell r="W309">
            <v>5941.25</v>
          </cell>
        </row>
        <row r="310">
          <cell r="A310" t="str">
            <v xml:space="preserve">   2.</v>
          </cell>
          <cell r="C310" t="str">
            <v>ALAT</v>
          </cell>
        </row>
        <row r="311">
          <cell r="A311" t="str">
            <v>2.a.</v>
          </cell>
          <cell r="C311" t="str">
            <v>ALAT  BANTU</v>
          </cell>
          <cell r="M311" t="str">
            <v>B.</v>
          </cell>
          <cell r="O311" t="str">
            <v>BAHAN</v>
          </cell>
        </row>
        <row r="312">
          <cell r="C312" t="str">
            <v>Diperlukan alat-alat bantu kecil</v>
          </cell>
          <cell r="K312" t="str">
            <v>Lump Sump</v>
          </cell>
        </row>
        <row r="313">
          <cell r="C313" t="str">
            <v>- Kuas</v>
          </cell>
          <cell r="M313" t="str">
            <v>1.</v>
          </cell>
          <cell r="O313" t="str">
            <v>Kolter</v>
          </cell>
          <cell r="Q313" t="str">
            <v>(M42c)</v>
          </cell>
          <cell r="R313" t="str">
            <v>Ltr</v>
          </cell>
          <cell r="S313">
            <v>0.77</v>
          </cell>
          <cell r="T313">
            <v>15000</v>
          </cell>
          <cell r="W313">
            <v>11550</v>
          </cell>
        </row>
        <row r="314">
          <cell r="C314" t="str">
            <v>- Ember</v>
          </cell>
        </row>
        <row r="315">
          <cell r="C315" t="str">
            <v>- Sikat Kawat</v>
          </cell>
        </row>
        <row r="316">
          <cell r="C316" t="str">
            <v>- Skrap</v>
          </cell>
        </row>
        <row r="318">
          <cell r="A318" t="str">
            <v xml:space="preserve">   3.</v>
          </cell>
          <cell r="C318" t="str">
            <v>TENAGA</v>
          </cell>
          <cell r="O318" t="str">
            <v/>
          </cell>
          <cell r="W318" t="str">
            <v/>
          </cell>
        </row>
        <row r="319">
          <cell r="C319" t="str">
            <v>Produksi Pekerjaan perhari</v>
          </cell>
          <cell r="H319" t="str">
            <v>Qt</v>
          </cell>
          <cell r="I319">
            <v>80</v>
          </cell>
          <cell r="J319" t="str">
            <v>M2/hari</v>
          </cell>
          <cell r="T319" t="str">
            <v xml:space="preserve">JUMLAH HARGA BAHAN   </v>
          </cell>
          <cell r="W319">
            <v>11550</v>
          </cell>
        </row>
        <row r="320">
          <cell r="C320" t="str">
            <v>Kebutuhan tenaga :</v>
          </cell>
        </row>
        <row r="321">
          <cell r="E321" t="str">
            <v>- Pekerja</v>
          </cell>
          <cell r="H321" t="str">
            <v>P</v>
          </cell>
          <cell r="I321">
            <v>6</v>
          </cell>
          <cell r="J321" t="str">
            <v>orang</v>
          </cell>
          <cell r="M321" t="str">
            <v>C.</v>
          </cell>
          <cell r="O321" t="str">
            <v>PERALATAN</v>
          </cell>
        </row>
        <row r="322">
          <cell r="E322" t="str">
            <v>- Tukang</v>
          </cell>
          <cell r="H322" t="str">
            <v>T</v>
          </cell>
          <cell r="I322">
            <v>3</v>
          </cell>
          <cell r="J322" t="str">
            <v>orang</v>
          </cell>
        </row>
        <row r="323">
          <cell r="E323" t="str">
            <v>- Mandor</v>
          </cell>
          <cell r="H323" t="str">
            <v>M</v>
          </cell>
          <cell r="I323">
            <v>1</v>
          </cell>
          <cell r="J323" t="str">
            <v>orang</v>
          </cell>
          <cell r="M323" t="str">
            <v>1.</v>
          </cell>
          <cell r="O323" t="str">
            <v>Alat Bantu</v>
          </cell>
          <cell r="R323" t="str">
            <v>Ls</v>
          </cell>
          <cell r="S323">
            <v>1</v>
          </cell>
          <cell r="T323">
            <v>300</v>
          </cell>
          <cell r="W323">
            <v>300</v>
          </cell>
        </row>
        <row r="324">
          <cell r="C324" t="str">
            <v>Koefisien tenaga / M3   :</v>
          </cell>
        </row>
        <row r="325">
          <cell r="E325" t="str">
            <v>- Pekerja</v>
          </cell>
          <cell r="F325" t="str">
            <v>= (Tk x P) : Qt</v>
          </cell>
          <cell r="H325" t="str">
            <v>(L01)</v>
          </cell>
          <cell r="I325">
            <v>0.52500000000000002</v>
          </cell>
          <cell r="J325" t="str">
            <v>Jam</v>
          </cell>
        </row>
        <row r="326">
          <cell r="E326" t="str">
            <v>- Tukang</v>
          </cell>
          <cell r="F326" t="str">
            <v>= (Tk x T) : Qt</v>
          </cell>
          <cell r="H326" t="str">
            <v>(L02)</v>
          </cell>
          <cell r="I326">
            <v>0.26250000000000001</v>
          </cell>
          <cell r="J326" t="str">
            <v>Jam</v>
          </cell>
        </row>
        <row r="327">
          <cell r="E327" t="str">
            <v>- Mandor</v>
          </cell>
          <cell r="F327" t="str">
            <v>= (Tk x M) : Qt</v>
          </cell>
          <cell r="H327" t="str">
            <v>(L03)</v>
          </cell>
          <cell r="I327">
            <v>8.7499999999999994E-2</v>
          </cell>
          <cell r="J327" t="str">
            <v>Jam</v>
          </cell>
        </row>
        <row r="329">
          <cell r="A329" t="str">
            <v>4.</v>
          </cell>
          <cell r="C329" t="str">
            <v>HARGA DASAR SATUAN UPAH, BAHAN DAN ALAT</v>
          </cell>
        </row>
        <row r="330">
          <cell r="C330" t="str">
            <v>Lihat lampiran.</v>
          </cell>
          <cell r="T330" t="str">
            <v xml:space="preserve">JUMLAH HARGA PERALATAN   </v>
          </cell>
          <cell r="W330">
            <v>300</v>
          </cell>
        </row>
        <row r="332">
          <cell r="A332" t="str">
            <v>5.</v>
          </cell>
          <cell r="C332" t="str">
            <v>ANALISA HARGA SATUAN PEKERJAAN</v>
          </cell>
          <cell r="M332" t="str">
            <v>D.</v>
          </cell>
          <cell r="O332" t="str">
            <v>JUMLAH HARGA   ( A + B + C )</v>
          </cell>
          <cell r="W332">
            <v>17791.25</v>
          </cell>
        </row>
        <row r="333">
          <cell r="C333" t="str">
            <v>Lihat perhitungan dalam FORMULIR STANDAR UNTUK</v>
          </cell>
          <cell r="M333" t="str">
            <v>E.</v>
          </cell>
          <cell r="O333" t="str">
            <v>OVERHEAD &amp; PROFIT    =</v>
          </cell>
          <cell r="Q333">
            <v>10</v>
          </cell>
          <cell r="R333" t="str">
            <v>% X ( D )</v>
          </cell>
          <cell r="W333">
            <v>1779.125</v>
          </cell>
        </row>
        <row r="334">
          <cell r="C334" t="str">
            <v>PEREKEMAN ANALISA MASING-MASING HARGA SATUAN.</v>
          </cell>
          <cell r="M334" t="str">
            <v>F.</v>
          </cell>
          <cell r="O334" t="str">
            <v>HARGA SATUAN PEKERJAAN</v>
          </cell>
          <cell r="Q334" t="str">
            <v>( D + E )</v>
          </cell>
          <cell r="W334">
            <v>19570.375</v>
          </cell>
        </row>
        <row r="336">
          <cell r="C336" t="str">
            <v>Didapat Harga Satuan Pekerjaan :</v>
          </cell>
          <cell r="M336" t="str">
            <v/>
          </cell>
          <cell r="T336" t="str">
            <v/>
          </cell>
        </row>
        <row r="337">
          <cell r="M337" t="str">
            <v/>
          </cell>
          <cell r="T337" t="str">
            <v/>
          </cell>
        </row>
        <row r="338">
          <cell r="C338" t="str">
            <v xml:space="preserve">Rp.  </v>
          </cell>
          <cell r="E338">
            <v>19570.375</v>
          </cell>
          <cell r="F338" t="str">
            <v xml:space="preserve"> / M2</v>
          </cell>
          <cell r="M338" t="str">
            <v/>
          </cell>
          <cell r="T338" t="str">
            <v/>
          </cell>
        </row>
        <row r="339">
          <cell r="M339" t="str">
            <v/>
          </cell>
          <cell r="T339" t="str">
            <v/>
          </cell>
        </row>
        <row r="340">
          <cell r="M340" t="str">
            <v/>
          </cell>
          <cell r="T340" t="str">
            <v/>
          </cell>
        </row>
        <row r="341">
          <cell r="A341" t="str">
            <v>6.</v>
          </cell>
          <cell r="C341" t="str">
            <v>WAKTU PELAKSANAAN YANG DIPERLUKAN</v>
          </cell>
          <cell r="M341" t="str">
            <v/>
          </cell>
          <cell r="T341" t="str">
            <v/>
          </cell>
        </row>
        <row r="342">
          <cell r="C342" t="str">
            <v>Masa Pelaksanaan :</v>
          </cell>
          <cell r="E342" t="str">
            <v>. . . . . . . . . . . .</v>
          </cell>
          <cell r="F342" t="str">
            <v>bulan</v>
          </cell>
          <cell r="M342" t="str">
            <v/>
          </cell>
          <cell r="T342" t="str">
            <v/>
          </cell>
        </row>
        <row r="343">
          <cell r="M343" t="str">
            <v/>
          </cell>
          <cell r="T343" t="str">
            <v/>
          </cell>
        </row>
        <row r="344">
          <cell r="A344" t="str">
            <v>7.</v>
          </cell>
          <cell r="C344" t="str">
            <v>VOLUME PEKERJAAN YANG DIPERLUKAN</v>
          </cell>
          <cell r="M344" t="str">
            <v/>
          </cell>
          <cell r="T344" t="str">
            <v/>
          </cell>
        </row>
        <row r="345">
          <cell r="C345" t="str">
            <v>Volume pekerjaan  :</v>
          </cell>
          <cell r="E345">
            <v>0</v>
          </cell>
          <cell r="F345" t="str">
            <v>M2</v>
          </cell>
          <cell r="M345" t="str">
            <v/>
          </cell>
          <cell r="T345" t="str">
            <v/>
          </cell>
        </row>
        <row r="346">
          <cell r="M346" t="str">
            <v/>
          </cell>
          <cell r="T346" t="str">
            <v/>
          </cell>
        </row>
        <row r="347">
          <cell r="M347" t="str">
            <v/>
          </cell>
          <cell r="T347" t="str">
            <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Rekap (2)"/>
      <sheetName val="%"/>
      <sheetName val="Sheet2"/>
      <sheetName val="Rekap"/>
      <sheetName val="Peta Quarry"/>
      <sheetName val="Mobilisasi"/>
      <sheetName val="Perhitungan Mobilisasi Alat"/>
      <sheetName val="Lalu Lintas"/>
      <sheetName val="Jembatan Sementara"/>
      <sheetName val="Informasi"/>
      <sheetName val="Sheet1"/>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ACWC Asb.retona"/>
      <sheetName val="ACBC Asb.retona"/>
      <sheetName val="ACBC Lev. Asb.retona"/>
      <sheetName val="AC Base Asb.retona"/>
      <sheetName val="D6 ASBT"/>
      <sheetName val="D7(1)"/>
      <sheetName val="D7(2)"/>
      <sheetName val="D7(3)"/>
      <sheetName val="D8(1)"/>
      <sheetName val="D8(2)"/>
      <sheetName val="D9"/>
      <sheetName val="D10 LS-Rutin"/>
      <sheetName val="D10 Kuantitas"/>
      <sheetName val="D10 Analisa HSP"/>
      <sheetName val="SKH10.1(7)"/>
      <sheetName val="Cover"/>
      <sheetName val="Analisa K3"/>
      <sheetName val="Agg B dan S"/>
      <sheetName val="Agg  CBR 60"/>
      <sheetName val="SKH10.1(1)"/>
      <sheetName val="SKH10.1(2)"/>
      <sheetName val="SKH10.1(3)"/>
      <sheetName val="SKH10.1(4)"/>
      <sheetName val="SKH10.1(5)"/>
      <sheetName val="SKH10.1(6)"/>
      <sheetName val="SKH10.1(11)"/>
      <sheetName val="SKH10.1(13)"/>
      <sheetName val="SKH10.1(17)"/>
      <sheetName val="5-ALAT(2)"/>
      <sheetName val="D8(3)"/>
      <sheetName val="D8(4)"/>
      <sheetName val="skh10.2.4"/>
      <sheetName val=" terbilang fisik"/>
      <sheetName val="skh10.1(10)"/>
      <sheetName val="SKh-1.10.2.(7)"/>
      <sheetName val="PENGENDALIAN TANAMAN"/>
      <sheetName val="drainase"/>
      <sheetName val="Skh.2.10.a"/>
      <sheetName val="Rekap Rutin"/>
      <sheetName val=" terbilang rutin"/>
      <sheetName val="BOQ Gabungan"/>
      <sheetName val="terbilang gabungan"/>
      <sheetName val="Jadwal Pel. Fisik"/>
      <sheetName val="Jadwal Pel. Fisik + Rutin"/>
      <sheetName val="Skh.2.10.b"/>
      <sheetName val="Analisa-3"/>
      <sheetName val="JMD"/>
      <sheetName val="datalap"/>
      <sheetName val="Calculation Sheets"/>
      <sheetName val="SMK3"/>
      <sheetName val="D1"/>
      <sheetName val="Sheet3"/>
      <sheetName val="skh 10.2"/>
    </sheetNames>
    <sheetDataSet>
      <sheetData sheetId="0">
        <row r="8">
          <cell r="AW8">
            <v>4079065.2634978676</v>
          </cell>
        </row>
      </sheetData>
      <sheetData sheetId="1">
        <row r="8">
          <cell r="D8" t="str">
            <v>(L01)</v>
          </cell>
        </row>
      </sheetData>
      <sheetData sheetId="2">
        <row r="28">
          <cell r="G28">
            <v>291000000</v>
          </cell>
        </row>
      </sheetData>
      <sheetData sheetId="3"/>
      <sheetData sheetId="4"/>
      <sheetData sheetId="5">
        <row r="28">
          <cell r="H28">
            <v>26157747921.450443</v>
          </cell>
        </row>
      </sheetData>
      <sheetData sheetId="6"/>
      <sheetData sheetId="7">
        <row r="30">
          <cell r="H30">
            <v>43.1</v>
          </cell>
        </row>
      </sheetData>
      <sheetData sheetId="8"/>
      <sheetData sheetId="9">
        <row r="28">
          <cell r="G28">
            <v>291000000</v>
          </cell>
        </row>
      </sheetData>
      <sheetData sheetId="10">
        <row r="8">
          <cell r="D8" t="str">
            <v>(L01)</v>
          </cell>
        </row>
      </sheetData>
      <sheetData sheetId="11">
        <row r="30">
          <cell r="H30">
            <v>43.1</v>
          </cell>
        </row>
      </sheetData>
      <sheetData sheetId="12"/>
      <sheetData sheetId="13">
        <row r="28">
          <cell r="G28">
            <v>291000000</v>
          </cell>
        </row>
        <row r="53">
          <cell r="G53">
            <v>39659671.422627106</v>
          </cell>
        </row>
        <row r="76">
          <cell r="G76">
            <v>1030720459.1999971</v>
          </cell>
        </row>
        <row r="89">
          <cell r="G89">
            <v>6203962956</v>
          </cell>
        </row>
        <row r="106">
          <cell r="G106">
            <v>2476048486.6547289</v>
          </cell>
        </row>
        <row r="164">
          <cell r="G164">
            <v>10290842160.837166</v>
          </cell>
        </row>
        <row r="289">
          <cell r="G289">
            <v>2908696994.1757412</v>
          </cell>
        </row>
        <row r="347">
          <cell r="G347">
            <v>452146049.31755024</v>
          </cell>
        </row>
        <row r="373">
          <cell r="G373">
            <v>86694060.074410439</v>
          </cell>
        </row>
        <row r="384">
          <cell r="G384">
            <v>0</v>
          </cell>
        </row>
      </sheetData>
      <sheetData sheetId="14">
        <row r="8">
          <cell r="D8" t="str">
            <v>(L01)</v>
          </cell>
          <cell r="F8">
            <v>8971.4285714285706</v>
          </cell>
        </row>
        <row r="9">
          <cell r="F9">
            <v>18500</v>
          </cell>
        </row>
        <row r="10">
          <cell r="F10">
            <v>16242.857142857143</v>
          </cell>
        </row>
        <row r="53">
          <cell r="F53">
            <v>303053.12560768315</v>
          </cell>
        </row>
        <row r="54">
          <cell r="F54">
            <v>303053.12560768315</v>
          </cell>
        </row>
        <row r="55">
          <cell r="F55">
            <v>750</v>
          </cell>
        </row>
        <row r="60">
          <cell r="F60">
            <v>9000</v>
          </cell>
        </row>
        <row r="61">
          <cell r="F61">
            <v>5500</v>
          </cell>
        </row>
        <row r="62">
          <cell r="F62">
            <v>86347.5</v>
          </cell>
        </row>
        <row r="67">
          <cell r="F67">
            <v>81800</v>
          </cell>
        </row>
        <row r="70">
          <cell r="F70">
            <v>30000</v>
          </cell>
        </row>
        <row r="71">
          <cell r="F71">
            <v>1250000</v>
          </cell>
        </row>
        <row r="78">
          <cell r="F78">
            <v>244732.76707868229</v>
          </cell>
        </row>
        <row r="79">
          <cell r="F79">
            <v>184343.69033114277</v>
          </cell>
        </row>
        <row r="85">
          <cell r="F85">
            <v>12000</v>
          </cell>
        </row>
        <row r="90">
          <cell r="F90">
            <v>2050763.413157067</v>
          </cell>
        </row>
        <row r="91">
          <cell r="F91">
            <v>17000</v>
          </cell>
        </row>
        <row r="98">
          <cell r="F98">
            <v>62800</v>
          </cell>
        </row>
        <row r="101">
          <cell r="F101">
            <v>1180682.9639970087</v>
          </cell>
        </row>
        <row r="102">
          <cell r="F102">
            <v>11000</v>
          </cell>
        </row>
      </sheetData>
      <sheetData sheetId="15">
        <row r="8">
          <cell r="AW8">
            <v>4079065.2634978676</v>
          </cell>
        </row>
      </sheetData>
      <sheetData sheetId="16"/>
      <sheetData sheetId="17">
        <row r="8">
          <cell r="AW8">
            <v>4079065.2634978676</v>
          </cell>
        </row>
        <row r="9">
          <cell r="AW9">
            <v>215275.80577961437</v>
          </cell>
        </row>
        <row r="12">
          <cell r="AW12">
            <v>200525.80604813425</v>
          </cell>
        </row>
        <row r="13">
          <cell r="AW13">
            <v>89130.952380952367</v>
          </cell>
        </row>
        <row r="14">
          <cell r="AW14">
            <v>747311.67372945789</v>
          </cell>
        </row>
        <row r="15">
          <cell r="AW15">
            <v>285753.62551180215</v>
          </cell>
        </row>
        <row r="16">
          <cell r="AW16">
            <v>352930.28126448102</v>
          </cell>
        </row>
        <row r="17">
          <cell r="AW17">
            <v>483551.57516773639</v>
          </cell>
        </row>
        <row r="18">
          <cell r="AW18">
            <v>476451.80658968969</v>
          </cell>
        </row>
        <row r="19">
          <cell r="AW19">
            <v>449804.58590493427</v>
          </cell>
        </row>
        <row r="20">
          <cell r="AW20">
            <v>495117.76105384878</v>
          </cell>
        </row>
        <row r="22">
          <cell r="AW22">
            <v>371887.73255789198</v>
          </cell>
        </row>
        <row r="23">
          <cell r="AW23">
            <v>215521.53673788995</v>
          </cell>
        </row>
        <row r="24">
          <cell r="AW24">
            <v>274921.53673788998</v>
          </cell>
        </row>
        <row r="25">
          <cell r="AW25">
            <v>390418.10592571832</v>
          </cell>
        </row>
        <row r="26">
          <cell r="AW26">
            <v>286679.76663538913</v>
          </cell>
        </row>
        <row r="29">
          <cell r="AW29">
            <v>55949.747518342687</v>
          </cell>
        </row>
        <row r="30">
          <cell r="AW30">
            <v>293139.13290293596</v>
          </cell>
        </row>
        <row r="34">
          <cell r="AW34">
            <v>808446.30736910144</v>
          </cell>
        </row>
        <row r="36">
          <cell r="AW36">
            <v>599762.24067774613</v>
          </cell>
        </row>
        <row r="38">
          <cell r="AW38">
            <v>838419.01719371486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5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pelaks"/>
      <sheetName val="MOBILISASI"/>
      <sheetName val="Rekap"/>
      <sheetName val="Rab"/>
      <sheetName val="harga SATUAN"/>
      <sheetName val="harga SATUAN (2)"/>
      <sheetName val="HARGA SATUAN UPAH"/>
      <sheetName val="Upah, Bahan, Alat"/>
      <sheetName val="analaisaNP"/>
      <sheetName val="ALAT"/>
      <sheetName val="NP"/>
      <sheetName val="Peralata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A"/>
      <sheetName val="00000"/>
      <sheetName val="Laporan Fisik"/>
      <sheetName val="S-Pgt"/>
      <sheetName val="Form III"/>
      <sheetName val="Laporan_Fisik"/>
      <sheetName val="Form_A"/>
      <sheetName val="Form_III"/>
      <sheetName val="Beton"/>
      <sheetName val="SCHEDULE"/>
      <sheetName val="3-DIV4"/>
      <sheetName val="BOQ"/>
      <sheetName val="CH"/>
      <sheetName val="Rekap Sal"/>
      <sheetName val="Kuantitas &amp; Harga"/>
      <sheetName val="NP"/>
      <sheetName val="3-DIV5"/>
      <sheetName val="Peralatan"/>
      <sheetName val="Daf-Harg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Laporan Fisik"/>
      <sheetName val="S-Pgt"/>
      <sheetName val="Form A"/>
      <sheetName val="Form III"/>
      <sheetName val="Laporan_Fisik"/>
      <sheetName val="Form_A"/>
      <sheetName val="Form_III"/>
      <sheetName val="Beton"/>
      <sheetName val="3-DIV4"/>
      <sheetName val="SCHEDULE"/>
      <sheetName val="Kuantitas &amp; Harga"/>
      <sheetName val="BOQ"/>
      <sheetName val="CH"/>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Hrg"/>
      <sheetName val="Anl (3)"/>
      <sheetName val="Sheet2"/>
      <sheetName val="Sheet3"/>
      <sheetName val="REK"/>
      <sheetName val="Analisa"/>
      <sheetName val="HK"/>
      <sheetName val="Met_ Minor"/>
    </sheetNames>
    <sheetDataSet>
      <sheetData sheetId="0"/>
      <sheetData sheetId="1">
        <row r="8">
          <cell r="B8" t="str">
            <v>BAHAN</v>
          </cell>
          <cell r="D8" t="str">
            <v>M3</v>
          </cell>
          <cell r="E8" t="str">
            <v>Rp.</v>
          </cell>
          <cell r="F8">
            <v>240500</v>
          </cell>
        </row>
        <row r="9">
          <cell r="B9" t="str">
            <v>Batu Bata</v>
          </cell>
          <cell r="D9" t="str">
            <v>Bh</v>
          </cell>
          <cell r="E9" t="str">
            <v>Rp</v>
          </cell>
          <cell r="F9">
            <v>525</v>
          </cell>
        </row>
        <row r="10">
          <cell r="B10" t="str">
            <v>Besi beton</v>
          </cell>
          <cell r="D10" t="str">
            <v>Kg</v>
          </cell>
          <cell r="E10" t="str">
            <v>Rp</v>
          </cell>
          <cell r="F10">
            <v>5000</v>
          </cell>
        </row>
      </sheetData>
      <sheetData sheetId="2"/>
      <sheetData sheetId="3"/>
      <sheetData sheetId="4"/>
      <sheetData sheetId="5"/>
      <sheetData sheetId="6"/>
      <sheetData sheetId="7" refreshError="1"/>
      <sheetData sheetId="8" refreshError="1"/>
    </sheetDataSet>
  </externalBook>
</externalLink>
</file>

<file path=xl/externalLinks/externalLink5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RAB"/>
      <sheetName val="Bahan"/>
      <sheetName val="BOW"/>
      <sheetName val="K (2)"/>
      <sheetName val="K"/>
      <sheetName val="Analisa_K (2)"/>
      <sheetName val="E"/>
      <sheetName val="E (2)"/>
      <sheetName val="Angk"/>
      <sheetName val="TS"/>
      <sheetName val="Alat"/>
      <sheetName val="Tawar"/>
      <sheetName val="Tawar (2)"/>
      <sheetName val="Minat"/>
      <sheetName val="BknPNS"/>
      <sheetName val="Pakta Integritas"/>
    </sheetNames>
    <sheetDataSet>
      <sheetData sheetId="0" refreshError="1"/>
      <sheetData sheetId="1"/>
      <sheetData sheetId="2"/>
      <sheetData sheetId="3"/>
      <sheetData sheetId="4"/>
      <sheetData sheetId="5"/>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
      <sheetName val="Sheet2"/>
      <sheetName val="Sheet1"/>
      <sheetName val="HARGA LOKASI"/>
      <sheetName val="HARGA DAN UPAH"/>
      <sheetName val="ASIAN"/>
      <sheetName val="ana drainase"/>
      <sheetName val="Rab-1"/>
      <sheetName val="Rek-1"/>
    </sheetNames>
    <sheetDataSet>
      <sheetData sheetId="0"/>
      <sheetData sheetId="1"/>
      <sheetData sheetId="2"/>
      <sheetData sheetId="3"/>
      <sheetData sheetId="4"/>
      <sheetData sheetId="5"/>
      <sheetData sheetId="6"/>
      <sheetData sheetId="7">
        <row r="68">
          <cell r="L68">
            <v>537714.96000000008</v>
          </cell>
        </row>
        <row r="118">
          <cell r="L118">
            <v>32958.28</v>
          </cell>
        </row>
      </sheetData>
      <sheetData sheetId="8"/>
      <sheetData sheetId="9"/>
    </sheetDataSet>
  </externalBook>
</externalLink>
</file>

<file path=xl/externalLinks/externalLink5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ungan (2)"/>
      <sheetName val="CORE"/>
      <sheetName val="Extr"/>
      <sheetName val="MARSALTES (3)"/>
      <sheetName val="MARSALTES (2)"/>
      <sheetName val="Grd.hbn"/>
      <sheetName val="SUM.TACOT"/>
      <sheetName val="SUM MORTAR"/>
      <sheetName val="SUM SAND CONE"/>
      <sheetName val="MORTAR"/>
      <sheetName val="SUMCORE"/>
      <sheetName val="sum.coredrill"/>
      <sheetName val="SUM.MRSL"/>
      <sheetName val="rekap"/>
    </sheetNames>
    <sheetDataSet>
      <sheetData sheetId="0">
        <row r="58">
          <cell r="C58" t="str">
            <v>Dikerjakan Oleh,</v>
          </cell>
          <cell r="P58" t="str">
            <v>Diketahu Oleh,</v>
          </cell>
          <cell r="Y58" t="str">
            <v>Disetujui Oleh,</v>
          </cell>
        </row>
        <row r="59">
          <cell r="C59" t="str">
            <v>KONTRAKTOR</v>
          </cell>
          <cell r="P59" t="str">
            <v>KONSULTAN</v>
          </cell>
          <cell r="Y59" t="str">
            <v>BINA MARGA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5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s>
    <sheetDataSet>
      <sheetData sheetId="0"/>
      <sheetData sheetId="1" refreshError="1">
        <row r="363">
          <cell r="I363">
            <v>17870.55</v>
          </cell>
        </row>
        <row r="582">
          <cell r="I582">
            <v>8380</v>
          </cell>
        </row>
        <row r="655">
          <cell r="I655">
            <v>81500</v>
          </cell>
        </row>
      </sheetData>
      <sheetData sheetId="2"/>
      <sheetData sheetId="3"/>
      <sheetData sheetId="4"/>
      <sheetData sheetId="5"/>
      <sheetData sheetId="6"/>
      <sheetData sheetId="7"/>
      <sheetData sheetId="8"/>
      <sheetData sheetId="9"/>
    </sheetDataSet>
  </externalBook>
</externalLink>
</file>

<file path=xl/externalLinks/externalLink5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l"/>
      <sheetName val="KULIT"/>
      <sheetName val="Rinci-HSD"/>
      <sheetName val="HSD"/>
      <sheetName val="Anl.HSD"/>
      <sheetName val="BOQ"/>
      <sheetName val="Rek.BOQ"/>
      <sheetName val="Jdw."/>
      <sheetName val="Jdw.Bhn"/>
      <sheetName val="Method"/>
      <sheetName val="Jdw. (2)"/>
      <sheetName val="Pnwr."/>
      <sheetName val="Prod.Alt"/>
      <sheetName val="QA"/>
      <sheetName val="Pernyt."/>
      <sheetName val="Sang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MAPDC"/>
      <sheetName val="data"/>
      <sheetName val="Rekap"/>
      <sheetName val="Analisa &amp; Upah"/>
      <sheetName val="AN. TAMPL"/>
      <sheetName val="input"/>
      <sheetName val="SAT"/>
      <sheetName val="Material"/>
      <sheetName val="Cover"/>
      <sheetName val="harsat"/>
      <sheetName val="BAHAN"/>
      <sheetName val="DRUP (ASLI)"/>
      <sheetName val="STR"/>
      <sheetName val="rab - persiapan &amp; lantai-1"/>
      <sheetName val="div3"/>
      <sheetName val="PC"/>
      <sheetName val="Balok"/>
      <sheetName val="Bill Of Quantity"/>
      <sheetName val="HS"/>
      <sheetName val="NS GD.UTAMA"/>
      <sheetName val="Analisa"/>
      <sheetName val="Analis Kusen 1 ESKALASI"/>
      <sheetName val="HRG BHN"/>
      <sheetName val="rab me (by owner) "/>
      <sheetName val="BQ (by owner)"/>
      <sheetName val="rab me (fisik)"/>
      <sheetName val="HB "/>
      <sheetName val="K"/>
      <sheetName val="Analisa 2"/>
      <sheetName val="DAFTAR HARGA"/>
      <sheetName val="Analisa ME"/>
      <sheetName val="BQ.AC.FAN"/>
      <sheetName val="iTEM hARSAT"/>
      <sheetName val="DAF_4"/>
      <sheetName val="NP (4)"/>
      <sheetName val="Concrete"/>
      <sheetName val="NS GD.UGD"/>
      <sheetName val="STD GD.UGD"/>
      <sheetName val="harga bahan"/>
      <sheetName val="LISTRIK"/>
      <sheetName val="01A- RAB"/>
      <sheetName val="Man_Power_Const"/>
      <sheetName val="DAF-1"/>
      <sheetName val="ahs3"/>
      <sheetName val="DIV7-BM"/>
      <sheetName val="ahs1"/>
      <sheetName val="DRUP _ASLI_"/>
      <sheetName val="Stden center"/>
      <sheetName val="Sheet1"/>
      <sheetName val="Satpek"/>
      <sheetName val="DAF-5"/>
      <sheetName val="DAF_1"/>
      <sheetName val="villa"/>
      <sheetName val="isian"/>
      <sheetName val="3-DIV5"/>
      <sheetName val="ESCON"/>
      <sheetName val="MAIN BQ"/>
      <sheetName val="Harsat BHN AR,M"/>
      <sheetName val="bhn-upah"/>
      <sheetName val="AC"/>
      <sheetName val="FP"/>
      <sheetName val="PLB"/>
      <sheetName val="ANALISA-A"/>
      <sheetName val="Panel,feeder,elek"/>
      <sheetName val="1.B"/>
      <sheetName val="BasicPrice"/>
      <sheetName val="Anl.+"/>
      <sheetName val="112-885"/>
      <sheetName val="ELEC STIS"/>
      <sheetName val="REQDELTA"/>
      <sheetName val="RKP PLUMBING"/>
      <sheetName val="BASIC"/>
      <sheetName val="REF.ONLY"/>
      <sheetName val="Student"/>
      <sheetName val="SITE-E"/>
      <sheetName val="BAG-2"/>
      <sheetName val="Supl.X"/>
      <sheetName val="FLAF&amp;PARTSI"/>
      <sheetName val="Bag-9Add"/>
      <sheetName val="Bag-1"/>
      <sheetName val="REK"/>
      <sheetName val="pricelist"/>
      <sheetName val="Markup"/>
      <sheetName val="EXTERNAL WORK"/>
      <sheetName val="Elektrikal"/>
      <sheetName val="L_Mechanical"/>
      <sheetName val="Daftar berat"/>
      <sheetName val="SEX"/>
      <sheetName val="Fin-Bengkel"/>
      <sheetName val="Fin-Showroom"/>
      <sheetName val="Hal_Pagar"/>
      <sheetName val="Str-Bengkel"/>
      <sheetName val="Str-Showroom"/>
      <sheetName val="Upah+Bahan"/>
      <sheetName val="Upah"/>
      <sheetName val="TOEC"/>
      <sheetName val="Ahs.2"/>
      <sheetName val="Ahs.1"/>
      <sheetName val="Fin_Bengkel"/>
      <sheetName val="Fin_Showroom"/>
      <sheetName val="Str_Bengkel"/>
      <sheetName val="Str_Showroom"/>
      <sheetName val="Analisa Harga Satuan"/>
      <sheetName val="BASEMENT"/>
      <sheetName val="Anls"/>
      <sheetName val="AC_C"/>
      <sheetName val="Dasboard"/>
      <sheetName val="H-Upah"/>
      <sheetName val="Data Upah"/>
      <sheetName val="H_Satuan1"/>
      <sheetName val="mob__dem"/>
      <sheetName val="pek__tanah"/>
      <sheetName val="k__batu_kali"/>
      <sheetName val="Analisa_ME"/>
      <sheetName val="harga_bahan"/>
      <sheetName val="rab_me_(by_owner)_"/>
      <sheetName val="BQ_(by_owner)"/>
      <sheetName val="rab_me_(fisik)"/>
      <sheetName val="Analisa_&amp;_Upah"/>
      <sheetName val="AN__TAMPL"/>
      <sheetName val="01A-_RAB"/>
      <sheetName val="REMUNERASISTANDAR"/>
      <sheetName val="TABEL-DETASIR"/>
      <sheetName val="NP"/>
      <sheetName val="SALURAN"/>
      <sheetName val="Group"/>
      <sheetName val="Mekanikal"/>
      <sheetName val="index"/>
      <sheetName val="BL"/>
      <sheetName val="AHS - Sipil"/>
      <sheetName val="ANAL"/>
      <sheetName val="box culvert"/>
      <sheetName val="HSD"/>
      <sheetName val="data RSUD KIS"/>
      <sheetName val="Bahan-Upah"/>
      <sheetName val="BAU"/>
      <sheetName val="RAB AR&amp;STR"/>
      <sheetName val="NP (2)"/>
      <sheetName val="cargo"/>
      <sheetName val="Analisa Satuan"/>
      <sheetName val="Mall"/>
      <sheetName val="ANLS_ BETON R. KELAS"/>
      <sheetName val="기준"/>
      <sheetName val="_x0000_0_x0000_1_x0000_0_x0000_0_x0000_0_x0000_1_x0000__x0000_6_x0000_0_x0000_¯耀㣋_x0000__x0000__x0000__x0000__x0000__x0001__x0000__x0000_耀ÿ"/>
      <sheetName val="Plint_List"/>
      <sheetName val="Luar"/>
      <sheetName val="Pintu Jendela"/>
      <sheetName val="DC-akses bandara"/>
      <sheetName val="finalisasi"/>
      <sheetName val="Div10"/>
      <sheetName val="Fill this out first..."/>
      <sheetName val="analis"/>
      <sheetName val="Isolasi Luar Dalam"/>
      <sheetName val="Isolasi Luar"/>
      <sheetName val="KR Luar"/>
      <sheetName val="NP (3)"/>
      <sheetName val="AHS"/>
      <sheetName val="boq"/>
      <sheetName val="Unit"/>
      <sheetName val="."/>
      <sheetName val="%"/>
      <sheetName val="3-DIV3"/>
      <sheetName val="rekap mekanikal"/>
      <sheetName val="SUM"/>
      <sheetName val="meth hsl nego"/>
      <sheetName val="3-DIV2"/>
      <sheetName val="Faktor"/>
      <sheetName val="UPH,BHN,ALT"/>
      <sheetName val="H_Satuan2"/>
      <sheetName val="mob__dem1"/>
      <sheetName val="pek__tanah1"/>
      <sheetName val="k__batu_kali1"/>
      <sheetName val="NS_GD_UGD"/>
      <sheetName val="STD_GD_UGD"/>
      <sheetName val="NP_(4)"/>
      <sheetName val="Bill_Of_Quantity"/>
      <sheetName val="HB_"/>
      <sheetName val="MAIN_BQ"/>
      <sheetName val="Harsat_BHN_AR,M"/>
      <sheetName val="NS_GD_UTAMA"/>
      <sheetName val="Analisa_2"/>
      <sheetName val="BQ_AC_FAN"/>
      <sheetName val="DRUP_(ASLI)"/>
      <sheetName val="HRG_BHN"/>
      <sheetName val="iTEM_hARSAT"/>
      <sheetName val="GLP-DISCOUNT"/>
      <sheetName val="GLP 2001"/>
      <sheetName val="EE-PROP"/>
      <sheetName val="Costos"/>
      <sheetName val="Met_Pas Batu"/>
      <sheetName val="Met_ Minor"/>
      <sheetName val="공정양식"/>
      <sheetName val="QSS"/>
      <sheetName val="G_SUMMARY"/>
      <sheetName val="TSS"/>
      <sheetName val="@UpahBahan"/>
      <sheetName val="BGN PENUNJANG"/>
      <sheetName val="gtrinh"/>
      <sheetName val="gabungan (2)"/>
      <sheetName val="Analisa BOW"/>
      <sheetName val="Galian batu"/>
      <sheetName val="ahs_utama"/>
      <sheetName val="arp-3a"/>
      <sheetName val="an tek NP"/>
      <sheetName val="Mk Minor"/>
      <sheetName val="1"/>
      <sheetName val="Teknis"/>
      <sheetName val="A"/>
      <sheetName val="GFA-20-N"/>
      <sheetName val="TBL_BANTU"/>
      <sheetName val="Bill of Qty MEP"/>
      <sheetName val="anaUTama"/>
      <sheetName val="3-DIV4"/>
      <sheetName val="Form A"/>
      <sheetName val="GalianAlatBerat"/>
      <sheetName val="Haulling"/>
      <sheetName val="KONTRAK INDUK BULANAN"/>
      <sheetName val="RKP. TOTAL"/>
      <sheetName val="B.as"/>
      <sheetName val="RAB"/>
      <sheetName val="5.Anhas"/>
      <sheetName val="dasar"/>
      <sheetName val="Rincigaji"/>
      <sheetName val="Prod 15-5"/>
      <sheetName val="DIVI3"/>
      <sheetName val="NSTD"/>
      <sheetName val="STD"/>
      <sheetName val="ANALISA PEK.UMUM"/>
      <sheetName val="설계조건"/>
      <sheetName val="단면검토"/>
      <sheetName val="Tata Udara"/>
      <sheetName val="Plumbing"/>
      <sheetName val="Surat"/>
      <sheetName val="FORMESTIMASI"/>
      <sheetName val="HRG BAHAN &amp; UPAH okk"/>
      <sheetName val="Analis Kusen okk"/>
      <sheetName val="5-Peralatan"/>
      <sheetName val="FAK"/>
      <sheetName val="Terbilang"/>
      <sheetName val="L-Mechanical"/>
      <sheetName val="Harga"/>
      <sheetName val="DAF_3.1"/>
      <sheetName val="DAF_3.11"/>
      <sheetName val="_x0000_0_x0000_1_x0000_0_x0000_0_x0000_0_x0000_1_x0000__x0000_6_x0000_0_x0000_¯??_x0000__x0000__x0000__x0000__x0000__x0001__x0000__x0000_?ÿ"/>
      <sheetName val="_x0000_¯??_x0000__x0000__x0000__x0000__x0000__x0001__x0000__x0000_?ÿ?_x0000_?English_x0000_ENW_x0000_en"/>
      <sheetName val="?0?1?0?0?0?1??6?0?¯耀㣋?????_x0001_??耀ÿ"/>
      <sheetName val="Bill 5 Summary"/>
      <sheetName val="Bill 4 Summary"/>
      <sheetName val="NP-7"/>
      <sheetName val="HSLAIN-LAIN"/>
      <sheetName val="UNIT PRICE"/>
      <sheetName val="Anls teknis"/>
      <sheetName val="Investment Valuation"/>
      <sheetName val="Cabling Data&amp;Power"/>
      <sheetName val="HB_1"/>
      <sheetName val="H_Satuan3"/>
      <sheetName val="mob__dem2"/>
      <sheetName val="pek__tanah2"/>
      <sheetName val="k__batu_kali2"/>
      <sheetName val="HB_2"/>
      <sheetName val="Data2"/>
      <sheetName val="Blk-Mnl lt.3-lt.atap"/>
      <sheetName val="Klm-Mnl"/>
      <sheetName val="Daf 1"/>
      <sheetName val="Analisa Upah &amp; Bahan Plum"/>
      <sheetName val="GENERAL"/>
      <sheetName val="Pricing"/>
      <sheetName val="Antek1"/>
      <sheetName val="HARSAT-lain"/>
      <sheetName val="HARSAT-tanah"/>
      <sheetName val="product"/>
      <sheetName val="Pipe"/>
      <sheetName val="Div2"/>
      <sheetName val="RBP- 2"/>
      <sheetName val="OP. ALAT"/>
      <sheetName val="OP. PERJAM"/>
      <sheetName val="B. PERSONIL"/>
      <sheetName val="KAN. LOKAL"/>
      <sheetName val="BAB_5_2_BiaLang"/>
      <sheetName val="pivot1"/>
      <sheetName val="div-2"/>
      <sheetName val="MAP"/>
      <sheetName val="RKP"/>
      <sheetName val="_x005f_x0000_0_x005f_x0000_1_x005f_x0000_0_x005f_x0000_"/>
      <sheetName val="GE-1-2"/>
      <sheetName val="Telephone"/>
      <sheetName val="Rek_ELEKT"/>
      <sheetName val="Bill_2"/>
      <sheetName val="Alat B"/>
      <sheetName val="Bahan B"/>
      <sheetName val="Upah B"/>
      <sheetName val="RAP"/>
      <sheetName val="Sub"/>
      <sheetName val="gajiDasar"/>
      <sheetName val="PROD_03_1"/>
      <sheetName val="BQ. AC"/>
      <sheetName val="rincian per proyek"/>
      <sheetName val="A+Supl."/>
      <sheetName val="PL"/>
      <sheetName val="rek ME"/>
      <sheetName val="Analisa RAP"/>
      <sheetName val="Alat"/>
      <sheetName val="Telusur"/>
      <sheetName val="Analisa RAB"/>
      <sheetName val="DAFT_HARG_SAT_PEK."/>
      <sheetName val="DAFT_ALAT,UPAH &amp; MAT"/>
      <sheetName val="bukan PNS"/>
      <sheetName val="Input monthly capex"/>
      <sheetName val="경비2내역"/>
      <sheetName val="_x005f_x0000_¯___x005f_x0000__x005f_x0000__x005f_x0000_"/>
      <sheetName val="_0_1_0_0_0_1__6_0_¯耀㣋______x000"/>
      <sheetName val="Informasi"/>
      <sheetName val="DAFTAR_HARGA"/>
      <sheetName val="rab_-_persiapan_&amp;_lantai-1"/>
      <sheetName val="Anl_+"/>
      <sheetName val="ELEC_STIS"/>
      <sheetName val="RKP_PLUMBING"/>
      <sheetName val="1_B"/>
      <sheetName val="Analis_Kusen_1_ESKALASI"/>
      <sheetName val="Isolasi_Luar_Dalam"/>
      <sheetName val="Isolasi_Luar"/>
      <sheetName val="Supl_X"/>
      <sheetName val="EXTERNAL_WORK"/>
      <sheetName val="DRUP__ASLI_"/>
      <sheetName val="Stden_center"/>
      <sheetName val="box_culvert"/>
      <sheetName val="_"/>
      <sheetName val="bhn FINAL"/>
      <sheetName val="SAT-DAS"/>
      <sheetName val="Master Edit"/>
      <sheetName val=""/>
      <sheetName val="MARK UP"/>
      <sheetName val="H_Satuan5"/>
      <sheetName val="mob__dem4"/>
      <sheetName val="pek__tanah4"/>
      <sheetName val="k__batu_kali4"/>
      <sheetName val="Analisa_&amp;_Upah3"/>
      <sheetName val="AN__TAMPL3"/>
      <sheetName val="Bill_Of_Quantity3"/>
      <sheetName val="rab_me_(by_owner)_3"/>
      <sheetName val="BQ_(by_owner)3"/>
      <sheetName val="rab_me_(fisik)3"/>
      <sheetName val="HB_3"/>
      <sheetName val="NP_(4)3"/>
      <sheetName val="DRUP__ASLI_2"/>
      <sheetName val="Stden_center2"/>
      <sheetName val="HRG_BHN3"/>
      <sheetName val="DRUP_(ASLI)3"/>
      <sheetName val="NS_GD_UGD3"/>
      <sheetName val="STD_GD_UGD3"/>
      <sheetName val="Analisa_ME3"/>
      <sheetName val="harga_bahan3"/>
      <sheetName val="MAIN_BQ3"/>
      <sheetName val="Harsat_BHN_AR,M3"/>
      <sheetName val="BQ_AC_FAN3"/>
      <sheetName val="01A-_RAB3"/>
      <sheetName val="Anl_+2"/>
      <sheetName val="iTEM_hARSAT3"/>
      <sheetName val="box_culvert2"/>
      <sheetName val="NS_GD_UTAMA3"/>
      <sheetName val="Analisa_23"/>
      <sheetName val="rab_-_persiapan_&amp;_lantai-12"/>
      <sheetName val="NP_(2)2"/>
      <sheetName val="data_RSUD_KIS2"/>
      <sheetName val="Analis_Kusen_1_ESKALASI2"/>
      <sheetName val="EXTERNAL_WORK2"/>
      <sheetName val="RAB_AR&amp;STR2"/>
      <sheetName val="Analisa_Satuan2"/>
      <sheetName val="Fill_this_out_first___2"/>
      <sheetName val="ELEC_STIS2"/>
      <sheetName val="RKP_PLUMBING2"/>
      <sheetName val="Supl_X2"/>
      <sheetName val="DAFTAR_HARGA2"/>
      <sheetName val="Ahs_22"/>
      <sheetName val="Ahs_12"/>
      <sheetName val="Analisa_Harga_Satuan2"/>
      <sheetName val="gabungan_(2)2"/>
      <sheetName val="Galian_batu2"/>
      <sheetName val="meth_hsl_nego2"/>
      <sheetName val="REF_ONLY2"/>
      <sheetName val="KR_Luar2"/>
      <sheetName val="GLP_20012"/>
      <sheetName val="Met_Pas_Batu2"/>
      <sheetName val="Met__Minor2"/>
      <sheetName val="1_B2"/>
      <sheetName val="Daftar_berat2"/>
      <sheetName val="Data_Upah2"/>
      <sheetName val="DC-akses_bandara2"/>
      <sheetName val="Bill_of_Qty_MEP2"/>
      <sheetName val="_2"/>
      <sheetName val="01000160¯耀㣋耀ÿ"/>
      <sheetName val="Pintu_Jendela2"/>
      <sheetName val="rekap_mekanikal2"/>
      <sheetName val="Isolasi_Luar_Dalam2"/>
      <sheetName val="Isolasi_Luar2"/>
      <sheetName val="AHS_-_Sipil2"/>
      <sheetName val="ANLS__BETON_R__KELAS2"/>
      <sheetName val="NP_(3)2"/>
      <sheetName val="BGN_PENUNJANG2"/>
      <sheetName val="Analisa_BOW2"/>
      <sheetName val="Form_A2"/>
      <sheetName val="KONTRAK_INDUK_BULANAN2"/>
      <sheetName val="RKP__TOTAL2"/>
      <sheetName val="B_as2"/>
      <sheetName val="Prod_15-52"/>
      <sheetName val="H_Satuan4"/>
      <sheetName val="mob__dem3"/>
      <sheetName val="pek__tanah3"/>
      <sheetName val="k__batu_kali3"/>
      <sheetName val="Analisa_&amp;_Upah2"/>
      <sheetName val="AN__TAMPL2"/>
      <sheetName val="Bill_Of_Quantity2"/>
      <sheetName val="rab_me_(by_owner)_2"/>
      <sheetName val="BQ_(by_owner)2"/>
      <sheetName val="rab_me_(fisik)2"/>
      <sheetName val="NP_(4)2"/>
      <sheetName val="DRUP__ASLI_1"/>
      <sheetName val="Stden_center1"/>
      <sheetName val="HRG_BHN2"/>
      <sheetName val="DRUP_(ASLI)2"/>
      <sheetName val="NS_GD_UGD2"/>
      <sheetName val="STD_GD_UGD2"/>
      <sheetName val="Analisa_ME2"/>
      <sheetName val="harga_bahan2"/>
      <sheetName val="MAIN_BQ2"/>
      <sheetName val="Harsat_BHN_AR,M2"/>
      <sheetName val="BQ_AC_FAN2"/>
      <sheetName val="01A-_RAB2"/>
      <sheetName val="Anl_+1"/>
      <sheetName val="iTEM_hARSAT2"/>
      <sheetName val="box_culvert1"/>
      <sheetName val="NS_GD_UTAMA2"/>
      <sheetName val="Analisa_22"/>
      <sheetName val="rab_-_persiapan_&amp;_lantai-11"/>
      <sheetName val="NP_(2)1"/>
      <sheetName val="data_RSUD_KIS1"/>
      <sheetName val="Analis_Kusen_1_ESKALASI1"/>
      <sheetName val="EXTERNAL_WORK1"/>
      <sheetName val="RAB_AR&amp;STR1"/>
      <sheetName val="Analisa_Satuan1"/>
      <sheetName val="Fill_this_out_first___1"/>
      <sheetName val="ELEC_STIS1"/>
      <sheetName val="RKP_PLUMBING1"/>
      <sheetName val="Supl_X1"/>
      <sheetName val="DAFTAR_HARGA1"/>
      <sheetName val="Ahs_21"/>
      <sheetName val="Ahs_11"/>
      <sheetName val="Analisa_Harga_Satuan1"/>
      <sheetName val="gabungan_(2)1"/>
      <sheetName val="Galian_batu1"/>
      <sheetName val="meth_hsl_nego1"/>
      <sheetName val="REF_ONLY1"/>
      <sheetName val="KR_Luar1"/>
      <sheetName val="GLP_20011"/>
      <sheetName val="Met_Pas_Batu1"/>
      <sheetName val="Met__Minor1"/>
      <sheetName val="1_B1"/>
      <sheetName val="Daftar_berat1"/>
      <sheetName val="Data_Upah1"/>
      <sheetName val="DC-akses_bandara1"/>
      <sheetName val="Bill_of_Qty_MEP1"/>
      <sheetName val="_1"/>
      <sheetName val="Pintu_Jendela1"/>
      <sheetName val="rekap_mekanikal1"/>
      <sheetName val="Isolasi_Luar_Dalam1"/>
      <sheetName val="Isolasi_Luar1"/>
      <sheetName val="AHS_-_Sipil1"/>
      <sheetName val="ANLS__BETON_R__KELAS1"/>
      <sheetName val="NP_(3)1"/>
      <sheetName val="BGN_PENUNJANG1"/>
      <sheetName val="Analisa_BOW1"/>
      <sheetName val="Form_A1"/>
      <sheetName val="KONTRAK_INDUK_BULANAN1"/>
      <sheetName val="RKP__TOTAL1"/>
      <sheetName val="B_as1"/>
      <sheetName val="Prod_15-51"/>
      <sheetName val="Tata_Udara1"/>
      <sheetName val="Analisa_&amp;_Upah1"/>
      <sheetName val="AN__TAMPL1"/>
      <sheetName val="Bill_Of_Quantity1"/>
      <sheetName val="rab_me_(by_owner)_1"/>
      <sheetName val="BQ_(by_owner)1"/>
      <sheetName val="rab_me_(fisik)1"/>
      <sheetName val="NP_(4)1"/>
      <sheetName val="HRG_BHN1"/>
      <sheetName val="DRUP_(ASLI)1"/>
      <sheetName val="NS_GD_UGD1"/>
      <sheetName val="STD_GD_UGD1"/>
      <sheetName val="Analisa_ME1"/>
      <sheetName val="harga_bahan1"/>
      <sheetName val="MAIN_BQ1"/>
      <sheetName val="Harsat_BHN_AR,M1"/>
      <sheetName val="BQ_AC_FAN1"/>
      <sheetName val="01A-_RAB1"/>
      <sheetName val="iTEM_hARSAT1"/>
      <sheetName val="NS_GD_UTAMA1"/>
      <sheetName val="Analisa_21"/>
      <sheetName val="NP_(2)"/>
      <sheetName val="data_RSUD_KIS"/>
      <sheetName val="RAB_AR&amp;STR"/>
      <sheetName val="Analisa_Satuan"/>
      <sheetName val="Fill_this_out_first___"/>
      <sheetName val="Ahs_2"/>
      <sheetName val="Ahs_1"/>
      <sheetName val="Analisa_Harga_Satuan"/>
      <sheetName val="gabungan_(2)"/>
      <sheetName val="Galian_batu"/>
      <sheetName val="meth_hsl_nego"/>
      <sheetName val="REF_ONLY"/>
      <sheetName val="KR_Luar"/>
      <sheetName val="GLP_2001"/>
      <sheetName val="Met_Pas_Batu"/>
      <sheetName val="Met__Minor"/>
      <sheetName val="Daftar_berat"/>
      <sheetName val="Data_Upah"/>
      <sheetName val="DC-akses_bandara"/>
      <sheetName val="Bill_of_Qty_MEP"/>
      <sheetName val="Pintu_Jendela"/>
      <sheetName val="rekap_mekanikal"/>
      <sheetName val="AHS_-_Sipil"/>
      <sheetName val="ANLS__BETON_R__KELAS"/>
      <sheetName val="NP_(3)"/>
      <sheetName val="BGN_PENUNJANG"/>
      <sheetName val="Analisa_BOW"/>
      <sheetName val="Form_A"/>
      <sheetName val="KONTRAK_INDUK_BULANAN"/>
      <sheetName val="RKP__TOTAL"/>
      <sheetName val="B_as"/>
      <sheetName val="Prod_15-5"/>
      <sheetName val="Tata_Udara"/>
      <sheetName val="Appendix 2(SatDas)"/>
      <sheetName val="ANGGARAN"/>
      <sheetName val="D6 (2)"/>
      <sheetName val="SAP"/>
      <sheetName val="Urai _Resap pengikat"/>
      <sheetName val="ANALISA ALAT BERAT"/>
      <sheetName val="RINCIAN"/>
      <sheetName val="p_fb01"/>
      <sheetName val="p_fb02"/>
      <sheetName val="PLINT 3.1.G"/>
      <sheetName val="s_v13"/>
      <sheetName val="s_v14"/>
      <sheetName val="s_v16"/>
      <sheetName val="NS Lanjutan"/>
      <sheetName val="STD Lanjutan"/>
      <sheetName val="?0?1?0?0?0?1??6?0?¯???????_x0001_???ÿ"/>
      <sheetName val="?¯???????_x0001_???ÿ???English?ENW?en"/>
      <sheetName val="anaMob"/>
      <sheetName val="??"/>
      <sheetName val="????"/>
      <sheetName val="Sat~Bahu"/>
      <sheetName val="NAME"/>
      <sheetName val="Daftar Upah"/>
      <sheetName val="_0_1_0_0_0_1__6_0_¯耀㣋______x0001___耀ÿ"/>
      <sheetName val="SCH"/>
      <sheetName val="List of Eqp"/>
      <sheetName val="UPA"/>
      <sheetName val="Anl.2s.d4e"/>
      <sheetName val="DATABASE"/>
      <sheetName val="_x0000_0_x0000_1_x0000_0_x0000_"/>
      <sheetName val="HARGA MATERIAL"/>
      <sheetName val="Rekap Direct Cost"/>
      <sheetName val="Analisa -Baku"/>
      <sheetName val="TT04"/>
      <sheetName val="gvl"/>
      <sheetName val="Monitor"/>
      <sheetName val="BHN-UPH-ALT"/>
      <sheetName val="F ALARM"/>
      <sheetName val="Analisa Harga"/>
      <sheetName val="SIMPRO(AGST)"/>
      <sheetName val="Price_List"/>
      <sheetName val="PRICE LIST"/>
      <sheetName val="Bq-Pk-A"/>
      <sheetName val="Summary"/>
      <sheetName val="Rate"/>
      <sheetName val="S-Curve"/>
      <sheetName val="3.1.2a"/>
      <sheetName val="3.1.1a"/>
      <sheetName val="Vibro_Roller"/>
      <sheetName val="Agregat Halus &amp; Kasar"/>
      <sheetName val="HS-Divisi 3"/>
      <sheetName val="daftar harga satuan"/>
      <sheetName val="Admin"/>
      <sheetName val="c"/>
      <sheetName val="f"/>
      <sheetName val="SPEC"/>
      <sheetName val="Rutin"/>
      <sheetName val="BQ.jln"/>
      <sheetName val="BQ.jem"/>
      <sheetName val="Rekapitulasi"/>
      <sheetName val="dil"/>
      <sheetName val="Penawaran"/>
      <sheetName val="Master 1.0"/>
      <sheetName val="Foundation"/>
      <sheetName val="DAF-2"/>
      <sheetName val="01.FA"/>
      <sheetName val="struktur"/>
      <sheetName val="Analis Tambahan"/>
      <sheetName val="Analys"/>
      <sheetName val="pelita lapen"/>
      <sheetName val="AHSP"/>
      <sheetName val="an_tek_NP"/>
      <sheetName val="bukan_PNS"/>
      <sheetName val="RBP-_2"/>
      <sheetName val="OP__ALAT"/>
      <sheetName val="OP__PERJAM"/>
      <sheetName val="B__PERSONIL"/>
      <sheetName val="KAN__LOKAL"/>
      <sheetName val="an_tek_NP1"/>
      <sheetName val="bukan_PNS1"/>
      <sheetName val="RBP-_21"/>
      <sheetName val="OP__ALAT1"/>
      <sheetName val="OP__PERJAM1"/>
      <sheetName val="B__PERSONIL1"/>
      <sheetName val="KAN__LOKAL1"/>
      <sheetName val="GRAPMARS"/>
      <sheetName val="?0?1?0?0?0?1??6?0?¯耀㣋?????_x000"/>
      <sheetName val="_x005f_x0000_¯??_x005f_x0000__x005f_x0000__x005f_x0000_"/>
      <sheetName val="_x005f_x005f_x005f_x0000_0_x005f_x005f_x005f_x0000_1_x0"/>
      <sheetName val="GAJI"/>
      <sheetName val="Urai _ Guide Post"/>
      <sheetName val="Urai_Galian Tanah"/>
      <sheetName val="Estimate"/>
      <sheetName val="Perm. Test"/>
      <sheetName val="Hardas"/>
      <sheetName val="NP2"/>
      <sheetName val="RAB 1 PRABUMULIH LEMBAK KM 330+"/>
      <sheetName val="Unit Rate"/>
      <sheetName val="Beton"/>
      <sheetName val="Harga Satuan"/>
      <sheetName val="analisa (2)"/>
      <sheetName val="Man Power"/>
      <sheetName val="ALEK"/>
      <sheetName val="DC-akses_bandara3"/>
      <sheetName val="Hua Yang Quarterly"/>
      <sheetName val="An"/>
      <sheetName val="An.2"/>
      <sheetName val="_0_1_0_0_0_1__6_0_¯________x0001____ÿ"/>
      <sheetName val="_¯________x0001____ÿ___English_ENW_en"/>
      <sheetName val="6-AGREGAT"/>
      <sheetName val="DivVII"/>
      <sheetName val="Analisa HSP"/>
      <sheetName val="Urugan Pasir"/>
      <sheetName val="Hrg"/>
      <sheetName val="F1c DATA ADM6"/>
      <sheetName val="Galian 1"/>
      <sheetName val="LS_Rutin"/>
      <sheetName val="Eng_Hrs"/>
      <sheetName val="_0_1_0_0_0_1__6_0_¯________x000"/>
      <sheetName val="_¯________x005f_x0001____ÿ___English_"/>
      <sheetName val="?0?1?0?0?0?1??6?0?¯???????_x000"/>
      <sheetName val="?¯???????_x005f_x0001_???ÿ???English?"/>
      <sheetName val="perkerasan rigid"/>
      <sheetName val="struktur tdk dipakai"/>
      <sheetName val="PConsCS"/>
      <sheetName val="dia-in"/>
      <sheetName val="Bill rekap"/>
      <sheetName val="Bill of Qty"/>
      <sheetName val="__"/>
      <sheetName val="____"/>
      <sheetName val="DAF-9"/>
      <sheetName val="BOQ건축"/>
      <sheetName val="Budget"/>
      <sheetName val="PESANTREN"/>
      <sheetName val="G"/>
      <sheetName val="Curup"/>
      <sheetName val="Prabu"/>
      <sheetName val="On Time"/>
      <sheetName val="BoQA"/>
      <sheetName val="List Material"/>
      <sheetName val="PP"/>
      <sheetName val="AnalAdjust"/>
      <sheetName val="H Satuan Dasar"/>
      <sheetName val="CODE"/>
      <sheetName val="Analysis"/>
      <sheetName val="5.1.ELEKTRIKAL-ELEKTRONIK"/>
      <sheetName val="DAF-BAHAN"/>
      <sheetName val="DAF-UPAH"/>
      <sheetName val="PileCap"/>
      <sheetName val="Analisa SNI"/>
      <sheetName val="FINISHING"/>
      <sheetName val="?0?1?0?"/>
      <sheetName val="BQ-E20-02(Rp)"/>
      <sheetName val="CapExpAppForm"/>
      <sheetName val="Bongkar"/>
      <sheetName val="AC unit"/>
      <sheetName val="EL acc"/>
      <sheetName val="EL lamp"/>
      <sheetName val="EL outlet"/>
      <sheetName val="Chiller acc"/>
      <sheetName val="Pipa PL"/>
      <sheetName val="PK acc"/>
      <sheetName val="PL acc"/>
      <sheetName val="PK valve"/>
      <sheetName val="PL valve"/>
      <sheetName val="AC valve"/>
      <sheetName val="PK pipe"/>
      <sheetName val="EL kabel"/>
      <sheetName val="AC power"/>
      <sheetName val="EL tray"/>
      <sheetName val="PL power"/>
      <sheetName val="PL unit"/>
      <sheetName val="PK unit"/>
      <sheetName val="EL arde"/>
      <sheetName val="DafHrgSatuan"/>
      <sheetName val="metode"/>
      <sheetName val="_x005f_x005f_x005f_x005f_x005f_x005f_x005f_x0000_0_x005"/>
      <sheetName val="_x005f_x005f_x005f_x0000_¯??_x005f_x005f_x005f_x0000__x"/>
      <sheetName val="_x005f_x005f_x005f_x005f_x005f_x005f_x005f_x005f_x005f_x005f_"/>
      <sheetName val="_x005f_x005f_x005f_x005f_x005f_x005f_x005f_x0000_¯??_x0"/>
      <sheetName val="Break_down"/>
      <sheetName val="S Curve"/>
      <sheetName val="Rekap S Curve (4)"/>
      <sheetName val="Rekap S Curve (3)"/>
      <sheetName val="D &amp; W sizes"/>
      <sheetName val="An str"/>
      <sheetName val="DIV 7"/>
      <sheetName val="Kode"/>
      <sheetName val="Hst_mat"/>
      <sheetName val="9"/>
      <sheetName val="LAL - PASAR PAGI "/>
      <sheetName val="_x0000_¯___x0000__x0000__x0000_"/>
      <sheetName val="_x005f_x0000_0_x005f_x0000_1_x0"/>
      <sheetName val="_x005f_x0000_¯___x005f_x0000__x"/>
      <sheetName val="_x005f_x005f_x005f_x0000_0_x005"/>
      <sheetName val="Fill this out first___"/>
      <sheetName val="Lead Schedule"/>
      <sheetName val="적용환율"/>
      <sheetName val="Manual"/>
      <sheetName val="5_Anhas"/>
      <sheetName val="TRNS-C1"/>
      <sheetName val="mc adam"/>
      <sheetName val="ps batu&amp;brjg"/>
      <sheetName val="Rekap Biaya"/>
      <sheetName val="Sheet3"/>
      <sheetName val="an. major"/>
      <sheetName val="_x005f_x005f_x005f_x0000_¯___x005f_x005f_x005f_x0000__x"/>
      <sheetName val="a.2"/>
      <sheetName val="DATAOKT"/>
      <sheetName val="BUSWAY"/>
      <sheetName val="analisa Str"/>
      <sheetName val="610.07A"/>
      <sheetName val="RANGE"/>
      <sheetName val="ANAL RABP"/>
      <sheetName val="BAHAN &amp; ALAT "/>
      <sheetName val="BHN"/>
      <sheetName val="Aspal"/>
      <sheetName val="_¯________x0001____ÿ___English_"/>
      <sheetName val="2.2"/>
      <sheetName val="Analisa_&amp;_Upah4"/>
      <sheetName val="AN__TAMPL4"/>
      <sheetName val="Analisa_Upah_&amp;_Bahan_Plum"/>
      <sheetName val="Bill_5_Summary"/>
      <sheetName val="Bill_4_Summary"/>
      <sheetName val="DAF_3_1"/>
      <sheetName val="DAF_3_11"/>
      <sheetName val="01000160¯???ÿ"/>
      <sheetName val="¯???ÿ??EnglishENWen"/>
      <sheetName val="ANALISA_PEK_UMUM"/>
      <sheetName val="?0?1?0?0?0?1??6?0?¯耀㣋???????耀ÿ"/>
      <sheetName val="UNIT_PRICE"/>
      <sheetName val="Anls_teknis"/>
      <sheetName val="Investment_Valuation"/>
      <sheetName val="Cabling_Data&amp;Power"/>
      <sheetName val="Blk-Mnl_lt_3-lt_atap"/>
      <sheetName val="Alat_B"/>
      <sheetName val="Bahan_B"/>
      <sheetName val="Upah_B"/>
      <sheetName val="BQ__AC"/>
      <sheetName val="rincian_per_proyek"/>
      <sheetName val="HRG_BAHAN_&amp;_UPAH_okk"/>
      <sheetName val="Analis_Kusen_okk"/>
      <sheetName val="A+Supl_"/>
      <sheetName val="rek_ME"/>
      <sheetName val="Input_monthly_capex"/>
      <sheetName val="Analisa_RAP"/>
      <sheetName val="Analisa_RAB"/>
      <sheetName val="List_of_Eqp"/>
      <sheetName val="MARK_UP"/>
      <sheetName val="ANALISA_ALAT_BERAT"/>
      <sheetName val="Anl_2s_d4e"/>
      <sheetName val="bhn_FINAL"/>
      <sheetName val="Mk_Minor"/>
      <sheetName val="Master_Edit"/>
      <sheetName val="010"/>
      <sheetName val="HARGA_MATERIAL"/>
      <sheetName val="Rekap_Direct_Cost"/>
      <sheetName val="Analisa_-Baku"/>
      <sheetName val="3_1_2a"/>
      <sheetName val="3_1_1a"/>
      <sheetName val="Urai___Guide_Post"/>
      <sheetName val="Urai_Galian_Tanah"/>
      <sheetName val="F_ALARM"/>
      <sheetName val="Analisa_Harga"/>
      <sheetName val="_0_1_0_0_0_1__6_0_¯耀㣋_______耀ÿ"/>
      <sheetName val="Man_Power"/>
      <sheetName val="D6_(2)"/>
      <sheetName val="Lead_Schedule"/>
      <sheetName val="PLINT_3_1_G"/>
      <sheetName val="NS_Lanjutan"/>
      <sheetName val="STD_Lanjutan"/>
      <sheetName val="?0?1?0?0?0?1??6?0?¯??????????ÿ"/>
      <sheetName val="?¯??????????ÿ???English?ENW?en"/>
      <sheetName val="DAFT_HARG_SAT_PEK_"/>
      <sheetName val="DAFT_ALAT,UPAH_&amp;_MAT"/>
      <sheetName val="HB_4"/>
      <sheetName val="5_Anhas1"/>
      <sheetName val="Analisa_Upah_&amp;_Bahan_Plum1"/>
      <sheetName val="Bill_5_Summary1"/>
      <sheetName val="Bill_4_Summary1"/>
      <sheetName val="DAF_3_12"/>
      <sheetName val="DAF_3_111"/>
      <sheetName val="ANALISA_PEK_UMUM1"/>
      <sheetName val="UNIT_PRICE1"/>
      <sheetName val="Anls_teknis1"/>
      <sheetName val="Investment_Valuation1"/>
      <sheetName val="Cabling_Data&amp;Power1"/>
      <sheetName val="Blk-Mnl_lt_3-lt_atap1"/>
      <sheetName val="Alat_B1"/>
      <sheetName val="Bahan_B1"/>
      <sheetName val="Upah_B1"/>
      <sheetName val="BQ__AC1"/>
      <sheetName val="rincian_per_proyek1"/>
      <sheetName val="HRG_BAHAN_&amp;_UPAH_okk1"/>
      <sheetName val="Analis_Kusen_okk1"/>
      <sheetName val="A+Supl_1"/>
      <sheetName val="rek_ME1"/>
      <sheetName val="Input_monthly_capex1"/>
      <sheetName val="Analisa_RAP1"/>
      <sheetName val="Analisa_RAB1"/>
      <sheetName val="List_of_Eqp1"/>
      <sheetName val="MARK_UP1"/>
      <sheetName val="ANALISA_ALAT_BERAT1"/>
      <sheetName val="Anl_2s_d4e1"/>
      <sheetName val="bhn_FINAL1"/>
      <sheetName val="Mk_Minor1"/>
      <sheetName val="Master_Edit1"/>
      <sheetName val="HARGA_MATERIAL1"/>
      <sheetName val="Rekap_Direct_Cost1"/>
      <sheetName val="Analisa_-Baku1"/>
      <sheetName val="3_1_2a1"/>
      <sheetName val="3_1_1a1"/>
      <sheetName val="Urai___Guide_Post1"/>
      <sheetName val="Urai_Galian_Tanah1"/>
      <sheetName val="F_ALARM1"/>
      <sheetName val="Analisa_Harga1"/>
      <sheetName val="Man_Power1"/>
      <sheetName val="D6_(2)1"/>
      <sheetName val="Lead_Schedule1"/>
      <sheetName val="PLINT_3_1_G1"/>
      <sheetName val="NS_Lanjutan1"/>
      <sheetName val="STD_Lanjutan1"/>
      <sheetName val="DAFT_HARG_SAT_PEK_1"/>
      <sheetName val="DAFT_ALAT,UPAH_&amp;_MAT1"/>
      <sheetName val="PNT"/>
      <sheetName val="SUMBER DAYA"/>
      <sheetName val="Cover1"/>
      <sheetName val="mu"/>
      <sheetName val="Umum"/>
      <sheetName val="Harga Sat Dasar"/>
      <sheetName val="breakdown"/>
      <sheetName val="VLOOK"/>
      <sheetName val="List"/>
      <sheetName val="HB"/>
      <sheetName val="PB(B)"/>
      <sheetName val="PB_B_"/>
      <sheetName val="TOWN"/>
      <sheetName val="FORM X COST"/>
      <sheetName val="KIB C GEDUNG &amp; BANGUNAN"/>
      <sheetName val="ELEMENT SUM"/>
      <sheetName val="Daftar No MAPPI"/>
      <sheetName val="RAB ME"/>
      <sheetName val="AN-CH2"/>
      <sheetName val="GS Tanah Kalimas Baru (2)"/>
      <sheetName val="PPC"/>
      <sheetName val="Cash2"/>
      <sheetName val="DAF.HRG"/>
      <sheetName val="div.2"/>
      <sheetName val="div.3 Tanah"/>
      <sheetName val="div.4 Sirtu"/>
      <sheetName val="div.5"/>
      <sheetName val="div.7 Beton"/>
      <sheetName val="div.8"/>
      <sheetName val="Data-Masukan"/>
      <sheetName val="hs_str"/>
      <sheetName val="ANALISA EDIT"/>
      <sheetName val="FIRE FIGHTING"/>
      <sheetName val="HARGA DSR"/>
      <sheetName val="DEPR"/>
      <sheetName val="Abpek"/>
      <sheetName val="RAB.SEKRETARIAT (1)"/>
      <sheetName val="2div7+1"/>
      <sheetName val="Agregat_Halus_&amp;_Kasar"/>
      <sheetName val="Data WI"/>
      <sheetName val="Hrg Sat"/>
      <sheetName val="AN-MAJOR"/>
      <sheetName val="An_pdkg"/>
      <sheetName val="Prs"/>
      <sheetName val="prd01-5"/>
      <sheetName val="SDMTA"/>
      <sheetName val="Kuantitas &amp; Harga"/>
      <sheetName val="Rekap Analisa"/>
      <sheetName val="Har Sat"/>
      <sheetName val="610.05"/>
      <sheetName val="610.06"/>
      <sheetName val="610.07"/>
      <sheetName val="610.08"/>
      <sheetName val="ANTEK"/>
      <sheetName val="610.04"/>
      <sheetName val="MPU. 6-3(4).LastonAC"/>
      <sheetName val="Data Info"/>
      <sheetName val="bahan dan upah"/>
      <sheetName val="MAP2"/>
      <sheetName val="anal-mpu"/>
      <sheetName val="Hsat1"/>
      <sheetName val="OwnEq"/>
      <sheetName val="7.PEK-STRUKTUR"/>
      <sheetName val="DashBoard"/>
      <sheetName val="Harga Baru"/>
      <sheetName val="일위대가목차"/>
      <sheetName val="BoQ Total_lama"/>
      <sheetName val="Daftar Upah,Bhn,&amp; alat"/>
      <sheetName val="PLANT"/>
      <sheetName val="Engine"/>
      <sheetName val="10"/>
      <sheetName val="5"/>
      <sheetName val="01000160¯___ÿ"/>
      <sheetName val="¯___ÿ__EnglishENWen"/>
      <sheetName val="Rekap 1"/>
      <sheetName val="D HARGA"/>
      <sheetName val="RATE&amp;FCTR"/>
      <sheetName val="Galian"/>
      <sheetName val="AC-WC"/>
      <sheetName val="Cold Miling"/>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SAT.UPAH"/>
      <sheetName val="PkRp"/>
      <sheetName val="Hg.Sat"/>
      <sheetName val="Input T. Schedule"/>
      <sheetName val="상반기손익차2총괄"/>
      <sheetName val="BQ External"/>
      <sheetName val="PENGADAAN"/>
      <sheetName val="REF HARGA DASAR 2016"/>
      <sheetName val="Analisa K"/>
      <sheetName val="_¯________x005f_x0001____ÿ___En"/>
      <sheetName val="_¯________x005f_x005f_x005f_x0001____ÿ___En"/>
      <sheetName val="Rek Tot"/>
      <sheetName val="Data Masukan"/>
      <sheetName val="Fisik 2012"/>
      <sheetName val="Pek. Persiapan"/>
      <sheetName val="Sat. Pek."/>
      <sheetName val="Alat (2)"/>
      <sheetName val="Input Data"/>
      <sheetName val="An-2"/>
      <sheetName val="An-4"/>
      <sheetName val="HrgBahan"/>
      <sheetName val="Basic Price"/>
      <sheetName val="Caison"/>
      <sheetName val="Upah Bahan"/>
      <sheetName val="ANALHASA"/>
      <sheetName val="D4"/>
      <sheetName val="D6"/>
      <sheetName val="Harga S Dasar"/>
      <sheetName val="Cash Flow bulanan"/>
      <sheetName val="UPAH&amp;BHN"/>
      <sheetName val="4-Basic Price"/>
      <sheetName val="Hal.010MUKAMC"/>
      <sheetName val="tifico"/>
      <sheetName val="AHS-1"/>
      <sheetName val="anl"/>
      <sheetName val="HargaDasar"/>
      <sheetName val="BACK - UP-GALIAN (ALAT)"/>
      <sheetName val="B_7"/>
      <sheetName val="B_6"/>
      <sheetName val="FRM-00"/>
      <sheetName val="BBM-03"/>
      <sheetName val="Rekap Addendum"/>
      <sheetName val="HargaSat"/>
      <sheetName val="1.GasAcct"/>
      <sheetName val="7"/>
      <sheetName val="ARP-10"/>
      <sheetName val="DIVISI 3"/>
      <sheetName val="Div.7.2"/>
      <sheetName val="Pt"/>
      <sheetName val="PO-2"/>
      <sheetName val="RAB-3"/>
      <sheetName val="BUL"/>
      <sheetName val="FORMAT"/>
      <sheetName val="Tanah"/>
      <sheetName val="D7"/>
      <sheetName val="Maleleng"/>
      <sheetName val="Harga Satuan Bahan "/>
      <sheetName val="Blk-Mnl"/>
      <sheetName val="ANSAT K'AYI"/>
      <sheetName val="HARGA (2)"/>
      <sheetName val="ANAL ALAT"/>
      <sheetName val="Upah, alat &amp; harsat"/>
      <sheetName val="STA"/>
      <sheetName val="DSN"/>
      <sheetName val="PEK-PERKERASAN"/>
      <sheetName val="PEK ASPAL"/>
      <sheetName val="PEK-STRUKTUR"/>
      <sheetName val="PEK-MINOR"/>
      <sheetName val="TL"/>
      <sheetName val="3-DIV8"/>
      <sheetName val="FRP-E04-1"/>
      <sheetName val="DIV.1"/>
      <sheetName val="A-ALAT"/>
      <sheetName val="lamp 9"/>
      <sheetName val="ANALALAT"/>
      <sheetName val="Df-Kuan"/>
      <sheetName val="COAT&amp;WRAP-QIOT-#3"/>
      <sheetName val="PNT-QUOT-#3"/>
      <sheetName val="625-925"/>
      <sheetName val="125-325"/>
      <sheetName val="岩性"/>
      <sheetName val="har-sat"/>
      <sheetName val="Meto"/>
      <sheetName val="hst  LAMP_1"/>
      <sheetName val="Daf.Dasar Upah&amp;Bahan"/>
      <sheetName val="Assumptions"/>
      <sheetName val="skenario"/>
      <sheetName val="bialangsung"/>
      <sheetName val="bahan upah"/>
      <sheetName val="BOOQ"/>
      <sheetName val="BAG-III"/>
      <sheetName val="Spek Fin "/>
      <sheetName val="REKAP TOTAL"/>
      <sheetName val="Luas Bangunan"/>
      <sheetName val="Spek ME"/>
      <sheetName val="Arsitektur"/>
      <sheetName val="ASEM내역"/>
      <sheetName val="BAHAN (2)"/>
      <sheetName val="7.1(3)"/>
      <sheetName val="Material&amp;Upah"/>
      <sheetName val="ANAL_P4"/>
      <sheetName val="DATA_2009"/>
      <sheetName val="RWD-02"/>
      <sheetName val=" "/>
      <sheetName val="Tray&amp;Ladder"/>
      <sheetName val="Duct"/>
      <sheetName val="Other"/>
      <sheetName val="STR(CANCEL)"/>
      <sheetName val="calc-2"/>
      <sheetName val="Bill_Qua"/>
      <sheetName val="LO"/>
      <sheetName val="BoQ(APBN)"/>
      <sheetName val="Gal Sal"/>
      <sheetName val="INDEKS"/>
      <sheetName val="JABATAN"/>
      <sheetName val="O&amp;O"/>
      <sheetName val="Keterangan"/>
      <sheetName val="Anl-II"/>
      <sheetName val="T. Cs Log P III"/>
      <sheetName val="Sal"/>
      <sheetName val="civil-work"/>
      <sheetName val="Watertank"/>
      <sheetName val="Parameter"/>
      <sheetName val="Bank"/>
      <sheetName val="Bunga"/>
      <sheetName val="Mark-up"/>
      <sheetName val="JUMLAHAN TOTAL "/>
      <sheetName val="price"/>
      <sheetName val="resap"/>
      <sheetName val="besi"/>
      <sheetName val="Rigid25"/>
      <sheetName val="gal biasa"/>
      <sheetName val="SDM"/>
      <sheetName val="DKH"/>
      <sheetName val="WT-LIST"/>
      <sheetName val="DIV.9"/>
      <sheetName val="HARGA DASAR"/>
      <sheetName val="5.1-5.4(1)-5.4(2)"/>
      <sheetName val="Param"/>
      <sheetName val="BHN-ALAT"/>
      <sheetName val="MAPP"/>
      <sheetName val="BHN+KMK"/>
      <sheetName val="eval"/>
      <sheetName val="DKH_2"/>
      <sheetName val="Stay Cable-1"/>
      <sheetName val="DKH_1"/>
      <sheetName val="SUB+KMK"/>
      <sheetName val="TNG"/>
      <sheetName val="UP_an"/>
      <sheetName val="RAB FULL"/>
      <sheetName val="anal rinci"/>
      <sheetName val="SCHEDULE"/>
      <sheetName val="Luas-Tot"/>
      <sheetName val="Du_lieu"/>
      <sheetName val="EQ"/>
      <sheetName val="TRBP"/>
      <sheetName val="Tariptunda"/>
      <sheetName val="UBA RAB"/>
      <sheetName val="anal-drainase,tanah&amp;ps batu"/>
      <sheetName val="anal-beton"/>
      <sheetName val="anal-aspal"/>
      <sheetName val="anal-mos"/>
      <sheetName val="Peralatan Utama"/>
      <sheetName val="ANAL.BOW"/>
      <sheetName val="ANALISA railing"/>
      <sheetName val="IPA1"/>
      <sheetName val="bd"/>
      <sheetName val="BRD"/>
      <sheetName val="BANTU"/>
      <sheetName val="terbilang1"/>
      <sheetName val="_x0000_0_x0000_1_x0"/>
      <sheetName val="REKAP Prbndingn"/>
      <sheetName val="_x0000_¯___x0000__x"/>
      <sheetName val="Konfirm"/>
      <sheetName val="Exch.rate"/>
      <sheetName val="RPP01-5"/>
      <sheetName val="DaftarHarga"/>
      <sheetName val="_x005f"/>
      <sheetName val="DIV 6"/>
      <sheetName val="JobDetails"/>
      <sheetName val="8410(Kerb)"/>
      <sheetName val="eq_data"/>
      <sheetName val="HARVEST02"/>
      <sheetName val="REKAP GROSS"/>
      <sheetName val="Mobilindo"/>
      <sheetName val="GeneralInfo"/>
      <sheetName val="ETAB 1"/>
      <sheetName val="Valve PL"/>
      <sheetName val="Peralatan PL"/>
      <sheetName val="ANLS MPU"/>
      <sheetName val="ANALISA-HST"/>
      <sheetName val="Hrg Readymix"/>
      <sheetName val="BLM TERBAYAR"/>
      <sheetName val="RAB VOL"/>
      <sheetName val="P2-Px"/>
      <sheetName val="ALAT1"/>
      <sheetName val="Rekap Anl.K"/>
      <sheetName val="Rekap Anl.SNI"/>
      <sheetName val="Gali_Sal"/>
      <sheetName val="B-PRICE"/>
      <sheetName val="CHART HB AC - WC"/>
      <sheetName val="Daf-Har-Pening"/>
      <sheetName val="DAFTAR HARGA BAHAN "/>
      <sheetName val="CH"/>
      <sheetName val="SKEDUL AV-05"/>
      <sheetName val="hrg_sat"/>
      <sheetName val="DHSD"/>
      <sheetName val="analis_abow"/>
      <sheetName val="analis_k100"/>
      <sheetName val="analis_k200"/>
      <sheetName val="analis_k400"/>
      <sheetName val="analis_k500"/>
      <sheetName val="analis_k600"/>
      <sheetName val="analis_k700"/>
      <sheetName val="plat_duicker"/>
      <sheetName val="materials"/>
      <sheetName val="Legend"/>
      <sheetName val="NAMES"/>
      <sheetName val="Daftar Harga Upah"/>
      <sheetName val="HARGA SAT"/>
      <sheetName val="EQ_an"/>
      <sheetName val="Prod_Alat"/>
      <sheetName val="_¯________x0001____ÿ___En"/>
      <sheetName val="_x005f_x005f_x005f_x0000_¯___x0"/>
      <sheetName val="_0_1_0_"/>
      <sheetName val="_x005f_x0000_0_x005"/>
      <sheetName val="_0_1_0_0_0_1__6_0_¯__________ÿ"/>
      <sheetName val="_¯__________ÿ___English_ENW_en"/>
      <sheetName val="_x005f_x005f_x005f_x005f_"/>
      <sheetName val="STR &amp; ARS"/>
      <sheetName val="bahan+upah"/>
      <sheetName val="HARGA PEK"/>
      <sheetName val="BQ-Structur"/>
      <sheetName val="Rekap RAP real (2)"/>
      <sheetName val="3 Koef Alat"/>
      <sheetName val="Daf.Biaya sewa alat"/>
      <sheetName val="TA"/>
      <sheetName val="U&amp;B"/>
      <sheetName val="an.utara"/>
      <sheetName val="rekap-ans"/>
      <sheetName val="41,9&amp;36,3"/>
      <sheetName val="BQ-Tenis"/>
      <sheetName val="Prelim"/>
      <sheetName val="Transfer Pump"/>
      <sheetName val="MINAT"/>
      <sheetName val="HarAlat"/>
      <sheetName val="ANAL-TRM"/>
      <sheetName val="pivot2"/>
      <sheetName val="841"/>
      <sheetName val="811"/>
      <sheetName val="Peralatan"/>
      <sheetName val="Ana. PU"/>
      <sheetName val="UnitRate22"/>
      <sheetName val="SD (1)"/>
      <sheetName val="di2"/>
      <sheetName val="div71"/>
      <sheetName val="div7"/>
      <sheetName val="NS"/>
      <sheetName val="Rebar"/>
      <sheetName val="GRAND REKAP"/>
      <sheetName val="div4"/>
      <sheetName val="Metod TWR"/>
      <sheetName val="대비표"/>
      <sheetName val="351BQMCN"/>
      <sheetName val="Data 3"/>
      <sheetName val="AHS 3"/>
      <sheetName val="BOQ 3"/>
      <sheetName val="lamp. 12"/>
      <sheetName val="Surat2"/>
      <sheetName val="Eval. Arus Kas"/>
      <sheetName val="_x005f_x0000_¯___x0"/>
      <sheetName val="_x0000_0_x005"/>
      <sheetName val="_x005f_x005f_"/>
      <sheetName val="ENC.14"/>
      <sheetName val="BQ INT"/>
      <sheetName val="div7.3(1)"/>
      <sheetName val="rab 4"/>
      <sheetName val="rekap. mc2"/>
      <sheetName val="URAIAN ANALIS"/>
      <sheetName val="H_Satuan16"/>
      <sheetName val="mob__dem15"/>
      <sheetName val="pek__tanah15"/>
      <sheetName val="k__batu_kali15"/>
      <sheetName val="rab_me_(by_owner)_15"/>
      <sheetName val="BQ_(by_owner)15"/>
      <sheetName val="rab_me_(fisik)15"/>
      <sheetName val="HB_14"/>
      <sheetName val="Analisa_ME15"/>
      <sheetName val="NS_GD_UGD14"/>
      <sheetName val="STD_GD_UGD14"/>
      <sheetName val="harga_bahan15"/>
      <sheetName val="Analisa_&amp;_Upah15"/>
      <sheetName val="AN__TAMPL15"/>
      <sheetName val="01A-_RAB15"/>
      <sheetName val="rab_-_persiapan_&amp;_lantai-114"/>
      <sheetName val="HRG_BHN14"/>
      <sheetName val="Bill_Of_Quantity14"/>
      <sheetName val="DRUP_(ASLI)14"/>
      <sheetName val="NS_GD_UTAMA14"/>
      <sheetName val="Analis_Kusen_1_ESKALASI14"/>
      <sheetName val="Analisa_214"/>
      <sheetName val="BQ_AC_FAN14"/>
      <sheetName val="iTEM_hARSAT14"/>
      <sheetName val="NP_(4)14"/>
      <sheetName val="Anl_+14"/>
      <sheetName val="ELEC_STIS14"/>
      <sheetName val="RKP_PLUMBING14"/>
      <sheetName val="Supl_X14"/>
      <sheetName val="MAIN_BQ14"/>
      <sheetName val="Harsat_BHN_AR,M14"/>
      <sheetName val="Ahs_214"/>
      <sheetName val="Ahs_114"/>
      <sheetName val="Daftar_berat14"/>
      <sheetName val="Pintu_Jendela14"/>
      <sheetName val="DRUP__ASLI_14"/>
      <sheetName val="Stden_center14"/>
      <sheetName val="DAFTAR_HARGA14"/>
      <sheetName val="KR_Luar14"/>
      <sheetName val="REF_ONLY14"/>
      <sheetName val="meth_hsl_nego14"/>
      <sheetName val="box_culvert14"/>
      <sheetName val="GLP_200114"/>
      <sheetName val="Met_Pas_Batu14"/>
      <sheetName val="Met__Minor14"/>
      <sheetName val="1_B14"/>
      <sheetName val="Analisa_Harga_Satuan14"/>
      <sheetName val="Data_Upah14"/>
      <sheetName val="EXTERNAL_WORK14"/>
      <sheetName val="NP_(2)14"/>
      <sheetName val="data_RSUD_KIS14"/>
      <sheetName val="DC-akses_bandara14"/>
      <sheetName val="Bill_of_Qty_MEP14"/>
      <sheetName val="Alat_B14"/>
      <sheetName val="Bahan_B14"/>
      <sheetName val="Upah_B14"/>
      <sheetName val="Analisa_Upah_&amp;_Bahan_Plum14"/>
      <sheetName val="AHS_-_Sipil14"/>
      <sheetName val="RAB_AR&amp;STR14"/>
      <sheetName val="Analisa_Satuan14"/>
      <sheetName val="ANLS__BETON_R__KELAS14"/>
      <sheetName val="Fill_this_out_first___14"/>
      <sheetName val="Isolasi_Luar_Dalam14"/>
      <sheetName val="Isolasi_Luar14"/>
      <sheetName val="NP_(3)14"/>
      <sheetName val="_14"/>
      <sheetName val="gabungan_(2)14"/>
      <sheetName val="Galian_batu14"/>
      <sheetName val="Form_A14"/>
      <sheetName val="BGN_PENUNJANG14"/>
      <sheetName val="RKP__TOTAL14"/>
      <sheetName val="B_as14"/>
      <sheetName val="KONTRAK_INDUK_BULANAN14"/>
      <sheetName val="Analisa_BOW14"/>
      <sheetName val="H_Satuan8"/>
      <sheetName val="mob__dem7"/>
      <sheetName val="pek__tanah7"/>
      <sheetName val="k__batu_kali7"/>
      <sheetName val="rab_me_(by_owner)_7"/>
      <sheetName val="BQ_(by_owner)7"/>
      <sheetName val="rab_me_(fisik)7"/>
      <sheetName val="HB_6"/>
      <sheetName val="Analisa_ME7"/>
      <sheetName val="NS_GD_UGD6"/>
      <sheetName val="STD_GD_UGD6"/>
      <sheetName val="harga_bahan7"/>
      <sheetName val="Analisa_&amp;_Upah7"/>
      <sheetName val="AN__TAMPL7"/>
      <sheetName val="01A-_RAB7"/>
      <sheetName val="rab_-_persiapan_&amp;_lantai-16"/>
      <sheetName val="HRG_BHN6"/>
      <sheetName val="Bill_Of_Quantity6"/>
      <sheetName val="DRUP_(ASLI)6"/>
      <sheetName val="NS_GD_UTAMA6"/>
      <sheetName val="Analis_Kusen_1_ESKALASI6"/>
      <sheetName val="Analisa_26"/>
      <sheetName val="BQ_AC_FAN6"/>
      <sheetName val="iTEM_hARSAT6"/>
      <sheetName val="NP_(4)6"/>
      <sheetName val="Anl_+6"/>
      <sheetName val="ELEC_STIS6"/>
      <sheetName val="RKP_PLUMBING6"/>
      <sheetName val="Supl_X6"/>
      <sheetName val="MAIN_BQ6"/>
      <sheetName val="Harsat_BHN_AR,M6"/>
      <sheetName val="Ahs_26"/>
      <sheetName val="Ahs_16"/>
      <sheetName val="Daftar_berat6"/>
      <sheetName val="Pintu_Jendela6"/>
      <sheetName val="DRUP__ASLI_6"/>
      <sheetName val="Stden_center6"/>
      <sheetName val="DAFTAR_HARGA6"/>
      <sheetName val="KR_Luar6"/>
      <sheetName val="REF_ONLY6"/>
      <sheetName val="meth_hsl_nego6"/>
      <sheetName val="box_culvert6"/>
      <sheetName val="GLP_20016"/>
      <sheetName val="Met_Pas_Batu6"/>
      <sheetName val="Met__Minor6"/>
      <sheetName val="1_B6"/>
      <sheetName val="Analisa_Harga_Satuan6"/>
      <sheetName val="Data_Upah6"/>
      <sheetName val="EXTERNAL_WORK6"/>
      <sheetName val="NP_(2)6"/>
      <sheetName val="data_RSUD_KIS6"/>
      <sheetName val="DC-akses_bandara6"/>
      <sheetName val="Bill_of_Qty_MEP6"/>
      <sheetName val="Alat_B6"/>
      <sheetName val="Bahan_B6"/>
      <sheetName val="Upah_B6"/>
      <sheetName val="Analisa_Upah_&amp;_Bahan_Plum6"/>
      <sheetName val="AHS_-_Sipil6"/>
      <sheetName val="RAB_AR&amp;STR6"/>
      <sheetName val="Analisa_Satuan6"/>
      <sheetName val="ANLS__BETON_R__KELAS6"/>
      <sheetName val="Fill_this_out_first___6"/>
      <sheetName val="Isolasi_Luar_Dalam6"/>
      <sheetName val="Isolasi_Luar6"/>
      <sheetName val="NP_(3)6"/>
      <sheetName val="_6"/>
      <sheetName val="gabungan_(2)6"/>
      <sheetName val="Galian_batu6"/>
      <sheetName val="Form_A6"/>
      <sheetName val="BGN_PENUNJANG6"/>
      <sheetName val="RKP__TOTAL6"/>
      <sheetName val="B_as6"/>
      <sheetName val="KONTRAK_INDUK_BULANAN6"/>
      <sheetName val="Analisa_BOW6"/>
      <sheetName val="H_Satuan6"/>
      <sheetName val="mob__dem5"/>
      <sheetName val="pek__tanah5"/>
      <sheetName val="k__batu_kali5"/>
      <sheetName val="rab_me_(by_owner)_5"/>
      <sheetName val="BQ_(by_owner)5"/>
      <sheetName val="rab_me_(fisik)5"/>
      <sheetName val="Analisa_ME5"/>
      <sheetName val="NS_GD_UGD4"/>
      <sheetName val="STD_GD_UGD4"/>
      <sheetName val="harga_bahan5"/>
      <sheetName val="Analisa_&amp;_Upah5"/>
      <sheetName val="AN__TAMPL5"/>
      <sheetName val="01A-_RAB5"/>
      <sheetName val="rab_-_persiapan_&amp;_lantai-14"/>
      <sheetName val="HRG_BHN4"/>
      <sheetName val="Bill_Of_Quantity4"/>
      <sheetName val="DRUP_(ASLI)4"/>
      <sheetName val="NS_GD_UTAMA4"/>
      <sheetName val="Analis_Kusen_1_ESKALASI4"/>
      <sheetName val="Analisa_24"/>
      <sheetName val="BQ_AC_FAN4"/>
      <sheetName val="iTEM_hARSAT4"/>
      <sheetName val="NP_(4)4"/>
      <sheetName val="Anl_+4"/>
      <sheetName val="ELEC_STIS4"/>
      <sheetName val="RKP_PLUMBING4"/>
      <sheetName val="Supl_X4"/>
      <sheetName val="MAIN_BQ4"/>
      <sheetName val="Harsat_BHN_AR,M4"/>
      <sheetName val="Ahs_24"/>
      <sheetName val="Ahs_14"/>
      <sheetName val="Daftar_berat4"/>
      <sheetName val="Pintu_Jendela4"/>
      <sheetName val="DRUP__ASLI_4"/>
      <sheetName val="Stden_center4"/>
      <sheetName val="DAFTAR_HARGA4"/>
      <sheetName val="KR_Luar4"/>
      <sheetName val="REF_ONLY4"/>
      <sheetName val="meth_hsl_nego4"/>
      <sheetName val="box_culvert4"/>
      <sheetName val="GLP_20014"/>
      <sheetName val="Met_Pas_Batu4"/>
      <sheetName val="Met__Minor4"/>
      <sheetName val="1_B4"/>
      <sheetName val="Analisa_Harga_Satuan4"/>
      <sheetName val="Data_Upah4"/>
      <sheetName val="EXTERNAL_WORK4"/>
      <sheetName val="NP_(2)4"/>
      <sheetName val="data_RSUD_KIS4"/>
      <sheetName val="DC-akses_bandara4"/>
      <sheetName val="Bill_of_Qty_MEP4"/>
      <sheetName val="Alat_B4"/>
      <sheetName val="Bahan_B4"/>
      <sheetName val="Upah_B4"/>
      <sheetName val="Analisa_Upah_&amp;_Bahan_Plum4"/>
      <sheetName val="AHS_-_Sipil4"/>
      <sheetName val="RAB_AR&amp;STR4"/>
      <sheetName val="Analisa_Satuan4"/>
      <sheetName val="ANLS__BETON_R__KELAS4"/>
      <sheetName val="Fill_this_out_first___4"/>
      <sheetName val="Isolasi_Luar_Dalam4"/>
      <sheetName val="Isolasi_Luar4"/>
      <sheetName val="NP_(3)4"/>
      <sheetName val="_4"/>
      <sheetName val="gabungan_(2)4"/>
      <sheetName val="Galian_batu4"/>
      <sheetName val="Form_A4"/>
      <sheetName val="BGN_PENUNJANG4"/>
      <sheetName val="RKP__TOTAL4"/>
      <sheetName val="B_as4"/>
      <sheetName val="KONTRAK_INDUK_BULANAN4"/>
      <sheetName val="Analisa_BOW4"/>
      <sheetName val="Alat_B2"/>
      <sheetName val="Bahan_B2"/>
      <sheetName val="Upah_B2"/>
      <sheetName val="Analisa_Upah_&amp;_Bahan_Plum2"/>
      <sheetName val="rab_me_(by_owner)_4"/>
      <sheetName val="BQ_(by_owner)4"/>
      <sheetName val="rab_me_(fisik)4"/>
      <sheetName val="Analisa_ME4"/>
      <sheetName val="harga_bahan4"/>
      <sheetName val="01A-_RAB4"/>
      <sheetName val="rab_-_persiapan_&amp;_lantai-13"/>
      <sheetName val="Analis_Kusen_1_ESKALASI3"/>
      <sheetName val="Anl_+3"/>
      <sheetName val="ELEC_STIS3"/>
      <sheetName val="RKP_PLUMBING3"/>
      <sheetName val="Supl_X3"/>
      <sheetName val="Ahs_23"/>
      <sheetName val="Ahs_13"/>
      <sheetName val="Daftar_berat3"/>
      <sheetName val="Pintu_Jendela3"/>
      <sheetName val="DRUP__ASLI_3"/>
      <sheetName val="Stden_center3"/>
      <sheetName val="DAFTAR_HARGA3"/>
      <sheetName val="KR_Luar3"/>
      <sheetName val="REF_ONLY3"/>
      <sheetName val="meth_hsl_nego3"/>
      <sheetName val="box_culvert3"/>
      <sheetName val="GLP_20013"/>
      <sheetName val="Met_Pas_Batu3"/>
      <sheetName val="Met__Minor3"/>
      <sheetName val="1_B3"/>
      <sheetName val="Analisa_Harga_Satuan3"/>
      <sheetName val="Data_Upah3"/>
      <sheetName val="EXTERNAL_WORK3"/>
      <sheetName val="NP_(2)3"/>
      <sheetName val="data_RSUD_KIS3"/>
      <sheetName val="Bill_of_Qty_MEP3"/>
      <sheetName val="Alat_B3"/>
      <sheetName val="Bahan_B3"/>
      <sheetName val="Upah_B3"/>
      <sheetName val="Analisa_Upah_&amp;_Bahan_Plum3"/>
      <sheetName val="AHS_-_Sipil3"/>
      <sheetName val="RAB_AR&amp;STR3"/>
      <sheetName val="Analisa_Satuan3"/>
      <sheetName val="ANLS__BETON_R__KELAS3"/>
      <sheetName val="Fill_this_out_first___3"/>
      <sheetName val="Isolasi_Luar_Dalam3"/>
      <sheetName val="Isolasi_Luar3"/>
      <sheetName val="NP_(3)3"/>
      <sheetName val="_3"/>
      <sheetName val="gabungan_(2)3"/>
      <sheetName val="Galian_batu3"/>
      <sheetName val="Form_A3"/>
      <sheetName val="BGN_PENUNJANG3"/>
      <sheetName val="RKP__TOTAL3"/>
      <sheetName val="B_as3"/>
      <sheetName val="KONTRAK_INDUK_BULANAN3"/>
      <sheetName val="Analisa_BOW3"/>
      <sheetName val="H_Satuan7"/>
      <sheetName val="mob__dem6"/>
      <sheetName val="pek__tanah6"/>
      <sheetName val="k__batu_kali6"/>
      <sheetName val="rab_me_(by_owner)_6"/>
      <sheetName val="BQ_(by_owner)6"/>
      <sheetName val="rab_me_(fisik)6"/>
      <sheetName val="HB_5"/>
      <sheetName val="Analisa_ME6"/>
      <sheetName val="NS_GD_UGD5"/>
      <sheetName val="STD_GD_UGD5"/>
      <sheetName val="harga_bahan6"/>
      <sheetName val="Analisa_&amp;_Upah6"/>
      <sheetName val="AN__TAMPL6"/>
      <sheetName val="01A-_RAB6"/>
      <sheetName val="rab_-_persiapan_&amp;_lantai-15"/>
      <sheetName val="HRG_BHN5"/>
      <sheetName val="Bill_Of_Quantity5"/>
      <sheetName val="DRUP_(ASLI)5"/>
      <sheetName val="NS_GD_UTAMA5"/>
      <sheetName val="Analis_Kusen_1_ESKALASI5"/>
      <sheetName val="Analisa_25"/>
      <sheetName val="BQ_AC_FAN5"/>
      <sheetName val="iTEM_hARSAT5"/>
      <sheetName val="NP_(4)5"/>
      <sheetName val="Anl_+5"/>
      <sheetName val="ELEC_STIS5"/>
      <sheetName val="RKP_PLUMBING5"/>
      <sheetName val="Supl_X5"/>
      <sheetName val="MAIN_BQ5"/>
      <sheetName val="Harsat_BHN_AR,M5"/>
      <sheetName val="Ahs_25"/>
      <sheetName val="Ahs_15"/>
      <sheetName val="Daftar_berat5"/>
      <sheetName val="Pintu_Jendela5"/>
      <sheetName val="DRUP__ASLI_5"/>
      <sheetName val="Stden_center5"/>
      <sheetName val="DAFTAR_HARGA5"/>
      <sheetName val="KR_Luar5"/>
      <sheetName val="REF_ONLY5"/>
      <sheetName val="meth_hsl_nego5"/>
      <sheetName val="box_culvert5"/>
      <sheetName val="GLP_20015"/>
      <sheetName val="Met_Pas_Batu5"/>
      <sheetName val="Met__Minor5"/>
      <sheetName val="1_B5"/>
      <sheetName val="Analisa_Harga_Satuan5"/>
      <sheetName val="Data_Upah5"/>
      <sheetName val="EXTERNAL_WORK5"/>
      <sheetName val="NP_(2)5"/>
      <sheetName val="data_RSUD_KIS5"/>
      <sheetName val="DC-akses_bandara5"/>
      <sheetName val="Bill_of_Qty_MEP5"/>
      <sheetName val="Alat_B5"/>
      <sheetName val="Bahan_B5"/>
      <sheetName val="Upah_B5"/>
      <sheetName val="Analisa_Upah_&amp;_Bahan_Plum5"/>
      <sheetName val="AHS_-_Sipil5"/>
      <sheetName val="RAB_AR&amp;STR5"/>
      <sheetName val="Analisa_Satuan5"/>
      <sheetName val="ANLS__BETON_R__KELAS5"/>
      <sheetName val="Fill_this_out_first___5"/>
      <sheetName val="Isolasi_Luar_Dalam5"/>
      <sheetName val="Isolasi_Luar5"/>
      <sheetName val="NP_(3)5"/>
      <sheetName val="_5"/>
      <sheetName val="gabungan_(2)5"/>
      <sheetName val="Galian_batu5"/>
      <sheetName val="Form_A5"/>
      <sheetName val="BGN_PENUNJANG5"/>
      <sheetName val="RKP__TOTAL5"/>
      <sheetName val="B_as5"/>
      <sheetName val="KONTRAK_INDUK_BULANAN5"/>
      <sheetName val="Analisa_BOW5"/>
      <sheetName val="H_Satuan9"/>
      <sheetName val="mob__dem8"/>
      <sheetName val="pek__tanah8"/>
      <sheetName val="k__batu_kali8"/>
      <sheetName val="rab_me_(by_owner)_8"/>
      <sheetName val="BQ_(by_owner)8"/>
      <sheetName val="rab_me_(fisik)8"/>
      <sheetName val="HB_7"/>
      <sheetName val="Analisa_ME8"/>
      <sheetName val="NS_GD_UGD7"/>
      <sheetName val="STD_GD_UGD7"/>
      <sheetName val="harga_bahan8"/>
      <sheetName val="Analisa_&amp;_Upah8"/>
      <sheetName val="AN__TAMPL8"/>
      <sheetName val="01A-_RAB8"/>
      <sheetName val="rab_-_persiapan_&amp;_lantai-17"/>
      <sheetName val="HRG_BHN7"/>
      <sheetName val="Bill_Of_Quantity7"/>
      <sheetName val="DRUP_(ASLI)7"/>
      <sheetName val="NS_GD_UTAMA7"/>
      <sheetName val="Analis_Kusen_1_ESKALASI7"/>
      <sheetName val="Analisa_27"/>
      <sheetName val="BQ_AC_FAN7"/>
      <sheetName val="iTEM_hARSAT7"/>
      <sheetName val="NP_(4)7"/>
      <sheetName val="Anl_+7"/>
      <sheetName val="ELEC_STIS7"/>
      <sheetName val="RKP_PLUMBING7"/>
      <sheetName val="Supl_X7"/>
      <sheetName val="MAIN_BQ7"/>
      <sheetName val="Harsat_BHN_AR,M7"/>
      <sheetName val="Ahs_27"/>
      <sheetName val="Ahs_17"/>
      <sheetName val="Daftar_berat7"/>
      <sheetName val="Pintu_Jendela7"/>
      <sheetName val="DRUP__ASLI_7"/>
      <sheetName val="Stden_center7"/>
      <sheetName val="DAFTAR_HARGA7"/>
      <sheetName val="KR_Luar7"/>
      <sheetName val="REF_ONLY7"/>
      <sheetName val="meth_hsl_nego7"/>
      <sheetName val="box_culvert7"/>
      <sheetName val="GLP_20017"/>
      <sheetName val="Met_Pas_Batu7"/>
      <sheetName val="Met__Minor7"/>
      <sheetName val="1_B7"/>
      <sheetName val="Analisa_Harga_Satuan7"/>
      <sheetName val="Data_Upah7"/>
      <sheetName val="EXTERNAL_WORK7"/>
      <sheetName val="NP_(2)7"/>
      <sheetName val="data_RSUD_KIS7"/>
      <sheetName val="DC-akses_bandara7"/>
      <sheetName val="Bill_of_Qty_MEP7"/>
      <sheetName val="Alat_B7"/>
      <sheetName val="Bahan_B7"/>
      <sheetName val="Upah_B7"/>
      <sheetName val="Analisa_Upah_&amp;_Bahan_Plum7"/>
      <sheetName val="AHS_-_Sipil7"/>
      <sheetName val="RAB_AR&amp;STR7"/>
      <sheetName val="Analisa_Satuan7"/>
      <sheetName val="ANLS__BETON_R__KELAS7"/>
      <sheetName val="Fill_this_out_first___7"/>
      <sheetName val="Isolasi_Luar_Dalam7"/>
      <sheetName val="Isolasi_Luar7"/>
      <sheetName val="NP_(3)7"/>
      <sheetName val="_7"/>
      <sheetName val="gabungan_(2)7"/>
      <sheetName val="Galian_batu7"/>
      <sheetName val="Form_A7"/>
      <sheetName val="BGN_PENUNJANG7"/>
      <sheetName val="RKP__TOTAL7"/>
      <sheetName val="B_as7"/>
      <sheetName val="KONTRAK_INDUK_BULANAN7"/>
      <sheetName val="Analisa_BOW7"/>
      <sheetName val="H_Satuan10"/>
      <sheetName val="mob__dem9"/>
      <sheetName val="pek__tanah9"/>
      <sheetName val="k__batu_kali9"/>
      <sheetName val="rab_me_(by_owner)_9"/>
      <sheetName val="BQ_(by_owner)9"/>
      <sheetName val="rab_me_(fisik)9"/>
      <sheetName val="HB_8"/>
      <sheetName val="Analisa_ME9"/>
      <sheetName val="NS_GD_UGD8"/>
      <sheetName val="STD_GD_UGD8"/>
      <sheetName val="harga_bahan9"/>
      <sheetName val="Analisa_&amp;_Upah9"/>
      <sheetName val="AN__TAMPL9"/>
      <sheetName val="01A-_RAB9"/>
      <sheetName val="rab_-_persiapan_&amp;_lantai-18"/>
      <sheetName val="HRG_BHN8"/>
      <sheetName val="Bill_Of_Quantity8"/>
      <sheetName val="DRUP_(ASLI)8"/>
      <sheetName val="NS_GD_UTAMA8"/>
      <sheetName val="Analis_Kusen_1_ESKALASI8"/>
      <sheetName val="Analisa_28"/>
      <sheetName val="BQ_AC_FAN8"/>
      <sheetName val="iTEM_hARSAT8"/>
      <sheetName val="NP_(4)8"/>
      <sheetName val="Anl_+8"/>
      <sheetName val="ELEC_STIS8"/>
      <sheetName val="RKP_PLUMBING8"/>
      <sheetName val="Supl_X8"/>
      <sheetName val="MAIN_BQ8"/>
      <sheetName val="Harsat_BHN_AR,M8"/>
      <sheetName val="Ahs_28"/>
      <sheetName val="Ahs_18"/>
      <sheetName val="Daftar_berat8"/>
      <sheetName val="Pintu_Jendela8"/>
      <sheetName val="DRUP__ASLI_8"/>
      <sheetName val="Stden_center8"/>
      <sheetName val="DAFTAR_HARGA8"/>
      <sheetName val="KR_Luar8"/>
      <sheetName val="REF_ONLY8"/>
      <sheetName val="meth_hsl_nego8"/>
      <sheetName val="box_culvert8"/>
      <sheetName val="GLP_20018"/>
      <sheetName val="Met_Pas_Batu8"/>
      <sheetName val="Met__Minor8"/>
      <sheetName val="1_B8"/>
      <sheetName val="Analisa_Harga_Satuan8"/>
      <sheetName val="Data_Upah8"/>
      <sheetName val="EXTERNAL_WORK8"/>
      <sheetName val="NP_(2)8"/>
      <sheetName val="data_RSUD_KIS8"/>
      <sheetName val="DC-akses_bandara8"/>
      <sheetName val="Bill_of_Qty_MEP8"/>
      <sheetName val="Alat_B8"/>
      <sheetName val="Bahan_B8"/>
      <sheetName val="Upah_B8"/>
      <sheetName val="Analisa_Upah_&amp;_Bahan_Plum8"/>
      <sheetName val="AHS_-_Sipil8"/>
      <sheetName val="RAB_AR&amp;STR8"/>
      <sheetName val="Analisa_Satuan8"/>
      <sheetName val="ANLS__BETON_R__KELAS8"/>
      <sheetName val="Fill_this_out_first___8"/>
      <sheetName val="Isolasi_Luar_Dalam8"/>
      <sheetName val="Isolasi_Luar8"/>
      <sheetName val="NP_(3)8"/>
      <sheetName val="_8"/>
      <sheetName val="gabungan_(2)8"/>
      <sheetName val="Galian_batu8"/>
      <sheetName val="Form_A8"/>
      <sheetName val="BGN_PENUNJANG8"/>
      <sheetName val="RKP__TOTAL8"/>
      <sheetName val="B_as8"/>
      <sheetName val="KONTRAK_INDUK_BULANAN8"/>
      <sheetName val="Analisa_BOW8"/>
      <sheetName val="H_Satuan11"/>
      <sheetName val="mob__dem10"/>
      <sheetName val="pek__tanah10"/>
      <sheetName val="k__batu_kali10"/>
      <sheetName val="rab_me_(by_owner)_10"/>
      <sheetName val="BQ_(by_owner)10"/>
      <sheetName val="rab_me_(fisik)10"/>
      <sheetName val="HB_9"/>
      <sheetName val="Analisa_ME10"/>
      <sheetName val="NS_GD_UGD9"/>
      <sheetName val="STD_GD_UGD9"/>
      <sheetName val="harga_bahan10"/>
      <sheetName val="Analisa_&amp;_Upah10"/>
      <sheetName val="AN__TAMPL10"/>
      <sheetName val="01A-_RAB10"/>
      <sheetName val="rab_-_persiapan_&amp;_lantai-19"/>
      <sheetName val="HRG_BHN9"/>
      <sheetName val="Bill_Of_Quantity9"/>
      <sheetName val="DRUP_(ASLI)9"/>
      <sheetName val="NS_GD_UTAMA9"/>
      <sheetName val="Analis_Kusen_1_ESKALASI9"/>
      <sheetName val="Analisa_29"/>
      <sheetName val="BQ_AC_FAN9"/>
      <sheetName val="iTEM_hARSAT9"/>
      <sheetName val="NP_(4)9"/>
      <sheetName val="Anl_+9"/>
      <sheetName val="ELEC_STIS9"/>
      <sheetName val="RKP_PLUMBING9"/>
      <sheetName val="Supl_X9"/>
      <sheetName val="MAIN_BQ9"/>
      <sheetName val="Harsat_BHN_AR,M9"/>
      <sheetName val="Ahs_29"/>
      <sheetName val="Ahs_19"/>
      <sheetName val="Daftar_berat9"/>
      <sheetName val="Pintu_Jendela9"/>
      <sheetName val="DRUP__ASLI_9"/>
      <sheetName val="Stden_center9"/>
      <sheetName val="DAFTAR_HARGA9"/>
      <sheetName val="KR_Luar9"/>
      <sheetName val="REF_ONLY9"/>
      <sheetName val="meth_hsl_nego9"/>
      <sheetName val="box_culvert9"/>
      <sheetName val="GLP_20019"/>
      <sheetName val="Met_Pas_Batu9"/>
      <sheetName val="Met__Minor9"/>
      <sheetName val="1_B9"/>
      <sheetName val="Analisa_Harga_Satuan9"/>
      <sheetName val="Data_Upah9"/>
      <sheetName val="EXTERNAL_WORK9"/>
      <sheetName val="NP_(2)9"/>
      <sheetName val="data_RSUD_KIS9"/>
      <sheetName val="DC-akses_bandara9"/>
      <sheetName val="Bill_of_Qty_MEP9"/>
      <sheetName val="Alat_B9"/>
      <sheetName val="Bahan_B9"/>
      <sheetName val="Upah_B9"/>
      <sheetName val="Analisa_Upah_&amp;_Bahan_Plum9"/>
      <sheetName val="AHS_-_Sipil9"/>
      <sheetName val="RAB_AR&amp;STR9"/>
      <sheetName val="Analisa_Satuan9"/>
      <sheetName val="ANLS__BETON_R__KELAS9"/>
      <sheetName val="Fill_this_out_first___9"/>
      <sheetName val="Isolasi_Luar_Dalam9"/>
      <sheetName val="Isolasi_Luar9"/>
      <sheetName val="NP_(3)9"/>
      <sheetName val="_9"/>
      <sheetName val="gabungan_(2)9"/>
      <sheetName val="Galian_batu9"/>
      <sheetName val="Form_A9"/>
      <sheetName val="BGN_PENUNJANG9"/>
      <sheetName val="RKP__TOTAL9"/>
      <sheetName val="B_as9"/>
      <sheetName val="KONTRAK_INDUK_BULANAN9"/>
      <sheetName val="Analisa_BOW9"/>
      <sheetName val="H_Satuan12"/>
      <sheetName val="mob__dem11"/>
      <sheetName val="pek__tanah11"/>
      <sheetName val="k__batu_kali11"/>
      <sheetName val="rab_me_(by_owner)_11"/>
      <sheetName val="BQ_(by_owner)11"/>
      <sheetName val="rab_me_(fisik)11"/>
      <sheetName val="HB_10"/>
      <sheetName val="Analisa_ME11"/>
      <sheetName val="NS_GD_UGD10"/>
      <sheetName val="STD_GD_UGD10"/>
      <sheetName val="harga_bahan11"/>
      <sheetName val="Analisa_&amp;_Upah11"/>
      <sheetName val="AN__TAMPL11"/>
      <sheetName val="01A-_RAB11"/>
      <sheetName val="rab_-_persiapan_&amp;_lantai-110"/>
      <sheetName val="HRG_BHN10"/>
      <sheetName val="Bill_Of_Quantity10"/>
      <sheetName val="DRUP_(ASLI)10"/>
      <sheetName val="NS_GD_UTAMA10"/>
      <sheetName val="Analis_Kusen_1_ESKALASI10"/>
      <sheetName val="Analisa_210"/>
      <sheetName val="BQ_AC_FAN10"/>
      <sheetName val="iTEM_hARSAT10"/>
      <sheetName val="NP_(4)10"/>
      <sheetName val="Anl_+10"/>
      <sheetName val="ELEC_STIS10"/>
      <sheetName val="RKP_PLUMBING10"/>
      <sheetName val="Supl_X10"/>
      <sheetName val="MAIN_BQ10"/>
      <sheetName val="Harsat_BHN_AR,M10"/>
      <sheetName val="Ahs_210"/>
      <sheetName val="Ahs_110"/>
      <sheetName val="Daftar_berat10"/>
      <sheetName val="Pintu_Jendela10"/>
      <sheetName val="DRUP__ASLI_10"/>
      <sheetName val="Stden_center10"/>
      <sheetName val="DAFTAR_HARGA10"/>
      <sheetName val="KR_Luar10"/>
      <sheetName val="REF_ONLY10"/>
      <sheetName val="meth_hsl_nego10"/>
      <sheetName val="box_culvert10"/>
      <sheetName val="GLP_200110"/>
      <sheetName val="Met_Pas_Batu10"/>
      <sheetName val="Met__Minor10"/>
      <sheetName val="1_B10"/>
      <sheetName val="Analisa_Harga_Satuan10"/>
      <sheetName val="Data_Upah10"/>
      <sheetName val="EXTERNAL_WORK10"/>
      <sheetName val="NP_(2)10"/>
      <sheetName val="data_RSUD_KIS10"/>
      <sheetName val="DC-akses_bandara10"/>
      <sheetName val="Bill_of_Qty_MEP10"/>
      <sheetName val="Alat_B10"/>
      <sheetName val="Bahan_B10"/>
      <sheetName val="Upah_B10"/>
      <sheetName val="Analisa_Upah_&amp;_Bahan_Plum10"/>
      <sheetName val="AHS_-_Sipil10"/>
      <sheetName val="RAB_AR&amp;STR10"/>
      <sheetName val="Analisa_Satuan10"/>
      <sheetName val="ANLS__BETON_R__KELAS10"/>
      <sheetName val="Fill_this_out_first___10"/>
      <sheetName val="Isolasi_Luar_Dalam10"/>
      <sheetName val="Isolasi_Luar10"/>
      <sheetName val="NP_(3)10"/>
      <sheetName val="_10"/>
      <sheetName val="gabungan_(2)10"/>
      <sheetName val="Galian_batu10"/>
      <sheetName val="Form_A10"/>
      <sheetName val="BGN_PENUNJANG10"/>
      <sheetName val="RKP__TOTAL10"/>
      <sheetName val="B_as10"/>
      <sheetName val="KONTRAK_INDUK_BULANAN10"/>
      <sheetName val="Analisa_BOW10"/>
      <sheetName val="H_Satuan15"/>
      <sheetName val="mob__dem14"/>
      <sheetName val="pek__tanah14"/>
      <sheetName val="k__batu_kali14"/>
      <sheetName val="rab_me_(by_owner)_14"/>
      <sheetName val="BQ_(by_owner)14"/>
      <sheetName val="rab_me_(fisik)14"/>
      <sheetName val="HB_13"/>
      <sheetName val="Analisa_ME14"/>
      <sheetName val="NS_GD_UGD13"/>
      <sheetName val="STD_GD_UGD13"/>
      <sheetName val="harga_bahan14"/>
      <sheetName val="Analisa_&amp;_Upah14"/>
      <sheetName val="AN__TAMPL14"/>
      <sheetName val="01A-_RAB14"/>
      <sheetName val="rab_-_persiapan_&amp;_lantai-113"/>
      <sheetName val="HRG_BHN13"/>
      <sheetName val="Bill_Of_Quantity13"/>
      <sheetName val="DRUP_(ASLI)13"/>
      <sheetName val="NS_GD_UTAMA13"/>
      <sheetName val="Analis_Kusen_1_ESKALASI13"/>
      <sheetName val="Analisa_213"/>
      <sheetName val="BQ_AC_FAN13"/>
      <sheetName val="iTEM_hARSAT13"/>
      <sheetName val="NP_(4)13"/>
      <sheetName val="Anl_+13"/>
      <sheetName val="ELEC_STIS13"/>
      <sheetName val="RKP_PLUMBING13"/>
      <sheetName val="Supl_X13"/>
      <sheetName val="MAIN_BQ13"/>
      <sheetName val="Harsat_BHN_AR,M13"/>
      <sheetName val="Ahs_213"/>
      <sheetName val="Ahs_113"/>
      <sheetName val="Daftar_berat13"/>
      <sheetName val="Pintu_Jendela13"/>
      <sheetName val="DRUP__ASLI_13"/>
      <sheetName val="Stden_center13"/>
      <sheetName val="DAFTAR_HARGA13"/>
      <sheetName val="KR_Luar13"/>
      <sheetName val="REF_ONLY13"/>
      <sheetName val="meth_hsl_nego13"/>
      <sheetName val="box_culvert13"/>
      <sheetName val="GLP_200113"/>
      <sheetName val="Met_Pas_Batu13"/>
      <sheetName val="Met__Minor13"/>
      <sheetName val="1_B13"/>
      <sheetName val="Analisa_Harga_Satuan13"/>
      <sheetName val="Data_Upah13"/>
      <sheetName val="EXTERNAL_WORK13"/>
      <sheetName val="NP_(2)13"/>
      <sheetName val="data_RSUD_KIS13"/>
      <sheetName val="DC-akses_bandara13"/>
      <sheetName val="Bill_of_Qty_MEP13"/>
      <sheetName val="Alat_B13"/>
      <sheetName val="Bahan_B13"/>
      <sheetName val="Upah_B13"/>
      <sheetName val="Analisa_Upah_&amp;_Bahan_Plum13"/>
      <sheetName val="AHS_-_Sipil13"/>
      <sheetName val="RAB_AR&amp;STR13"/>
      <sheetName val="Analisa_Satuan13"/>
      <sheetName val="ANLS__BETON_R__KELAS13"/>
      <sheetName val="Fill_this_out_first___13"/>
      <sheetName val="Isolasi_Luar_Dalam13"/>
      <sheetName val="Isolasi_Luar13"/>
      <sheetName val="NP_(3)13"/>
      <sheetName val="_13"/>
      <sheetName val="gabungan_(2)13"/>
      <sheetName val="Galian_batu13"/>
      <sheetName val="Form_A13"/>
      <sheetName val="BGN_PENUNJANG13"/>
      <sheetName val="RKP__TOTAL13"/>
      <sheetName val="B_as13"/>
      <sheetName val="KONTRAK_INDUK_BULANAN13"/>
      <sheetName val="Analisa_BOW13"/>
      <sheetName val="H_Satuan13"/>
      <sheetName val="mob__dem12"/>
      <sheetName val="pek__tanah12"/>
      <sheetName val="k__batu_kali12"/>
      <sheetName val="rab_me_(by_owner)_12"/>
      <sheetName val="BQ_(by_owner)12"/>
      <sheetName val="rab_me_(fisik)12"/>
      <sheetName val="HB_11"/>
      <sheetName val="Analisa_ME12"/>
      <sheetName val="NS_GD_UGD11"/>
      <sheetName val="STD_GD_UGD11"/>
      <sheetName val="harga_bahan12"/>
      <sheetName val="Analisa_&amp;_Upah12"/>
      <sheetName val="AN__TAMPL12"/>
      <sheetName val="01A-_RAB12"/>
      <sheetName val="rab_-_persiapan_&amp;_lantai-111"/>
      <sheetName val="HRG_BHN11"/>
      <sheetName val="Bill_Of_Quantity11"/>
      <sheetName val="DRUP_(ASLI)11"/>
      <sheetName val="NS_GD_UTAMA11"/>
      <sheetName val="Analis_Kusen_1_ESKALASI11"/>
      <sheetName val="Analisa_211"/>
      <sheetName val="BQ_AC_FAN11"/>
      <sheetName val="iTEM_hARSAT11"/>
      <sheetName val="NP_(4)11"/>
      <sheetName val="Anl_+11"/>
      <sheetName val="ELEC_STIS11"/>
      <sheetName val="RKP_PLUMBING11"/>
      <sheetName val="Supl_X11"/>
      <sheetName val="MAIN_BQ11"/>
      <sheetName val="Harsat_BHN_AR,M11"/>
      <sheetName val="Ahs_211"/>
      <sheetName val="Ahs_111"/>
      <sheetName val="Daftar_berat11"/>
      <sheetName val="Pintu_Jendela11"/>
      <sheetName val="DRUP__ASLI_11"/>
      <sheetName val="Stden_center11"/>
      <sheetName val="DAFTAR_HARGA11"/>
      <sheetName val="KR_Luar11"/>
      <sheetName val="REF_ONLY11"/>
      <sheetName val="meth_hsl_nego11"/>
      <sheetName val="box_culvert11"/>
      <sheetName val="GLP_200111"/>
      <sheetName val="Met_Pas_Batu11"/>
      <sheetName val="Met__Minor11"/>
      <sheetName val="1_B11"/>
      <sheetName val="Analisa_Harga_Satuan11"/>
      <sheetName val="Data_Upah11"/>
      <sheetName val="EXTERNAL_WORK11"/>
      <sheetName val="NP_(2)11"/>
      <sheetName val="data_RSUD_KIS11"/>
      <sheetName val="DC-akses_bandara11"/>
      <sheetName val="Bill_of_Qty_MEP11"/>
      <sheetName val="Alat_B11"/>
      <sheetName val="Bahan_B11"/>
      <sheetName val="Upah_B11"/>
      <sheetName val="Analisa_Upah_&amp;_Bahan_Plum11"/>
      <sheetName val="AHS_-_Sipil11"/>
      <sheetName val="RAB_AR&amp;STR11"/>
      <sheetName val="Analisa_Satuan11"/>
      <sheetName val="ANLS__BETON_R__KELAS11"/>
      <sheetName val="Fill_this_out_first___11"/>
      <sheetName val="Isolasi_Luar_Dalam11"/>
      <sheetName val="Isolasi_Luar11"/>
      <sheetName val="NP_(3)11"/>
      <sheetName val="_11"/>
      <sheetName val="gabungan_(2)11"/>
      <sheetName val="Galian_batu11"/>
      <sheetName val="Form_A11"/>
      <sheetName val="BGN_PENUNJANG11"/>
      <sheetName val="RKP__TOTAL11"/>
      <sheetName val="B_as11"/>
      <sheetName val="KONTRAK_INDUK_BULANAN11"/>
      <sheetName val="Analisa_BOW11"/>
      <sheetName val="H_Satuan14"/>
      <sheetName val="mob__dem13"/>
      <sheetName val="pek__tanah13"/>
      <sheetName val="k__batu_kali13"/>
      <sheetName val="rab_me_(by_owner)_13"/>
      <sheetName val="BQ_(by_owner)13"/>
      <sheetName val="rab_me_(fisik)13"/>
      <sheetName val="HB_12"/>
      <sheetName val="Analisa_ME13"/>
      <sheetName val="NS_GD_UGD12"/>
      <sheetName val="STD_GD_UGD12"/>
      <sheetName val="harga_bahan13"/>
      <sheetName val="Analisa_&amp;_Upah13"/>
      <sheetName val="AN__TAMPL13"/>
      <sheetName val="01A-_RAB13"/>
      <sheetName val="rab_-_persiapan_&amp;_lantai-112"/>
      <sheetName val="HRG_BHN12"/>
      <sheetName val="Bill_Of_Quantity12"/>
      <sheetName val="DRUP_(ASLI)12"/>
      <sheetName val="NS_GD_UTAMA12"/>
      <sheetName val="Analis_Kusen_1_ESKALASI12"/>
      <sheetName val="Analisa_212"/>
      <sheetName val="BQ_AC_FAN12"/>
      <sheetName val="iTEM_hARSAT12"/>
      <sheetName val="NP_(4)12"/>
      <sheetName val="Anl_+12"/>
      <sheetName val="ELEC_STIS12"/>
      <sheetName val="RKP_PLUMBING12"/>
      <sheetName val="Supl_X12"/>
      <sheetName val="MAIN_BQ12"/>
      <sheetName val="Harsat_BHN_AR,M12"/>
      <sheetName val="Ahs_212"/>
      <sheetName val="Ahs_112"/>
      <sheetName val="Daftar_berat12"/>
      <sheetName val="Pintu_Jendela12"/>
      <sheetName val="DRUP__ASLI_12"/>
      <sheetName val="Stden_center12"/>
      <sheetName val="DAFTAR_HARGA12"/>
      <sheetName val="KR_Luar12"/>
      <sheetName val="REF_ONLY12"/>
      <sheetName val="meth_hsl_nego12"/>
      <sheetName val="box_culvert12"/>
      <sheetName val="GLP_200112"/>
      <sheetName val="Met_Pas_Batu12"/>
      <sheetName val="Met__Minor12"/>
      <sheetName val="1_B12"/>
      <sheetName val="Analisa_Harga_Satuan12"/>
      <sheetName val="Data_Upah12"/>
      <sheetName val="EXTERNAL_WORK12"/>
      <sheetName val="NP_(2)12"/>
      <sheetName val="data_RSUD_KIS12"/>
      <sheetName val="DC-akses_bandara12"/>
      <sheetName val="Bill_of_Qty_MEP12"/>
      <sheetName val="Alat_B12"/>
      <sheetName val="Bahan_B12"/>
      <sheetName val="Upah_B12"/>
      <sheetName val="Analisa_Upah_&amp;_Bahan_Plum12"/>
      <sheetName val="AHS_-_Sipil12"/>
      <sheetName val="RAB_AR&amp;STR12"/>
      <sheetName val="Analisa_Satuan12"/>
      <sheetName val="ANLS__BETON_R__KELAS12"/>
      <sheetName val="Fill_this_out_first___12"/>
      <sheetName val="Isolasi_Luar_Dalam12"/>
      <sheetName val="Isolasi_Luar12"/>
      <sheetName val="NP_(3)12"/>
      <sheetName val="_12"/>
      <sheetName val="gabungan_(2)12"/>
      <sheetName val="Galian_batu12"/>
      <sheetName val="Form_A12"/>
      <sheetName val="BGN_PENUNJANG12"/>
      <sheetName val="RKP__TOTAL12"/>
      <sheetName val="B_as12"/>
      <sheetName val="KONTRAK_INDUK_BULANAN12"/>
      <sheetName val="Analisa_BOW12"/>
      <sheetName val="H_Satuan21"/>
      <sheetName val="mob__dem20"/>
      <sheetName val="pek__tanah20"/>
      <sheetName val="k__batu_kali20"/>
      <sheetName val="rab_me_(by_owner)_20"/>
      <sheetName val="BQ_(by_owner)20"/>
      <sheetName val="rab_me_(fisik)20"/>
      <sheetName val="HB_19"/>
      <sheetName val="Analisa_ME20"/>
      <sheetName val="NS_GD_UGD19"/>
      <sheetName val="STD_GD_UGD19"/>
      <sheetName val="harga_bahan20"/>
      <sheetName val="Analisa_&amp;_Upah20"/>
      <sheetName val="AN__TAMPL20"/>
      <sheetName val="01A-_RAB20"/>
      <sheetName val="rab_-_persiapan_&amp;_lantai-119"/>
      <sheetName val="HRG_BHN19"/>
      <sheetName val="Bill_Of_Quantity19"/>
      <sheetName val="DRUP_(ASLI)19"/>
      <sheetName val="NS_GD_UTAMA19"/>
      <sheetName val="Analis_Kusen_1_ESKALASI19"/>
      <sheetName val="Analisa_219"/>
      <sheetName val="BQ_AC_FAN19"/>
      <sheetName val="iTEM_hARSAT19"/>
      <sheetName val="NP_(4)19"/>
      <sheetName val="Anl_+19"/>
      <sheetName val="ELEC_STIS19"/>
      <sheetName val="RKP_PLUMBING19"/>
      <sheetName val="Supl_X19"/>
      <sheetName val="MAIN_BQ19"/>
      <sheetName val="Harsat_BHN_AR,M19"/>
      <sheetName val="Ahs_219"/>
      <sheetName val="Ahs_119"/>
      <sheetName val="Daftar_berat19"/>
      <sheetName val="Pintu_Jendela19"/>
      <sheetName val="DRUP__ASLI_19"/>
      <sheetName val="Stden_center19"/>
      <sheetName val="DAFTAR_HARGA19"/>
      <sheetName val="KR_Luar19"/>
      <sheetName val="REF_ONLY19"/>
      <sheetName val="meth_hsl_nego19"/>
      <sheetName val="box_culvert19"/>
      <sheetName val="GLP_200119"/>
      <sheetName val="Met_Pas_Batu19"/>
      <sheetName val="Met__Minor19"/>
      <sheetName val="1_B19"/>
      <sheetName val="Analisa_Harga_Satuan19"/>
      <sheetName val="Data_Upah19"/>
      <sheetName val="EXTERNAL_WORK19"/>
      <sheetName val="NP_(2)19"/>
      <sheetName val="data_RSUD_KIS19"/>
      <sheetName val="DC-akses_bandara19"/>
      <sheetName val="Bill_of_Qty_MEP19"/>
      <sheetName val="Alat_B19"/>
      <sheetName val="Bahan_B19"/>
      <sheetName val="Upah_B19"/>
      <sheetName val="Analisa_Upah_&amp;_Bahan_Plum19"/>
      <sheetName val="AHS_-_Sipil19"/>
      <sheetName val="RAB_AR&amp;STR19"/>
      <sheetName val="Analisa_Satuan19"/>
      <sheetName val="ANLS__BETON_R__KELAS19"/>
      <sheetName val="Fill_this_out_first___19"/>
      <sheetName val="Isolasi_Luar_Dalam19"/>
      <sheetName val="Isolasi_Luar19"/>
      <sheetName val="NP_(3)19"/>
      <sheetName val="_19"/>
      <sheetName val="gabungan_(2)19"/>
      <sheetName val="Galian_batu19"/>
      <sheetName val="Form_A19"/>
      <sheetName val="BGN_PENUNJANG19"/>
      <sheetName val="RKP__TOTAL19"/>
      <sheetName val="B_as19"/>
      <sheetName val="KONTRAK_INDUK_BULANAN19"/>
      <sheetName val="Analisa_BOW19"/>
      <sheetName val="H_Satuan17"/>
      <sheetName val="mob__dem16"/>
      <sheetName val="pek__tanah16"/>
      <sheetName val="k__batu_kali16"/>
      <sheetName val="rab_me_(by_owner)_16"/>
      <sheetName val="BQ_(by_owner)16"/>
      <sheetName val="rab_me_(fisik)16"/>
      <sheetName val="HB_15"/>
      <sheetName val="Analisa_ME16"/>
      <sheetName val="NS_GD_UGD15"/>
      <sheetName val="STD_GD_UGD15"/>
      <sheetName val="harga_bahan16"/>
      <sheetName val="Analisa_&amp;_Upah16"/>
      <sheetName val="AN__TAMPL16"/>
      <sheetName val="01A-_RAB16"/>
      <sheetName val="rab_-_persiapan_&amp;_lantai-115"/>
      <sheetName val="HRG_BHN15"/>
      <sheetName val="Bill_Of_Quantity15"/>
      <sheetName val="DRUP_(ASLI)15"/>
      <sheetName val="NS_GD_UTAMA15"/>
      <sheetName val="Analis_Kusen_1_ESKALASI15"/>
      <sheetName val="Analisa_215"/>
      <sheetName val="BQ_AC_FAN15"/>
      <sheetName val="iTEM_hARSAT15"/>
      <sheetName val="NP_(4)15"/>
      <sheetName val="Anl_+15"/>
      <sheetName val="ELEC_STIS15"/>
      <sheetName val="RKP_PLUMBING15"/>
      <sheetName val="Supl_X15"/>
      <sheetName val="MAIN_BQ15"/>
      <sheetName val="Harsat_BHN_AR,M15"/>
      <sheetName val="Ahs_215"/>
      <sheetName val="Ahs_115"/>
      <sheetName val="Daftar_berat15"/>
      <sheetName val="Pintu_Jendela15"/>
      <sheetName val="DRUP__ASLI_15"/>
      <sheetName val="Stden_center15"/>
      <sheetName val="DAFTAR_HARGA15"/>
      <sheetName val="KR_Luar15"/>
      <sheetName val="REF_ONLY15"/>
      <sheetName val="meth_hsl_nego15"/>
      <sheetName val="box_culvert15"/>
      <sheetName val="GLP_200115"/>
      <sheetName val="Met_Pas_Batu15"/>
      <sheetName val="Met__Minor15"/>
      <sheetName val="1_B15"/>
      <sheetName val="Analisa_Harga_Satuan15"/>
      <sheetName val="Data_Upah15"/>
      <sheetName val="EXTERNAL_WORK15"/>
      <sheetName val="NP_(2)15"/>
      <sheetName val="data_RSUD_KIS15"/>
      <sheetName val="DC-akses_bandara15"/>
      <sheetName val="Bill_of_Qty_MEP15"/>
      <sheetName val="Alat_B15"/>
      <sheetName val="Bahan_B15"/>
      <sheetName val="Upah_B15"/>
      <sheetName val="Analisa_Upah_&amp;_Bahan_Plum15"/>
      <sheetName val="AHS_-_Sipil15"/>
      <sheetName val="RAB_AR&amp;STR15"/>
      <sheetName val="Analisa_Satuan15"/>
      <sheetName val="ANLS__BETON_R__KELAS15"/>
      <sheetName val="Fill_this_out_first___15"/>
      <sheetName val="Isolasi_Luar_Dalam15"/>
      <sheetName val="Isolasi_Luar15"/>
      <sheetName val="NP_(3)15"/>
      <sheetName val="_15"/>
      <sheetName val="gabungan_(2)15"/>
      <sheetName val="Galian_batu15"/>
      <sheetName val="Form_A15"/>
      <sheetName val="BGN_PENUNJANG15"/>
      <sheetName val="RKP__TOTAL15"/>
      <sheetName val="B_as15"/>
      <sheetName val="KONTRAK_INDUK_BULANAN15"/>
      <sheetName val="Analisa_BOW15"/>
      <sheetName val="H_Satuan18"/>
      <sheetName val="mob__dem17"/>
      <sheetName val="pek__tanah17"/>
      <sheetName val="k__batu_kali17"/>
      <sheetName val="rab_me_(by_owner)_17"/>
      <sheetName val="BQ_(by_owner)17"/>
      <sheetName val="rab_me_(fisik)17"/>
      <sheetName val="HB_16"/>
      <sheetName val="Analisa_ME17"/>
      <sheetName val="NS_GD_UGD16"/>
      <sheetName val="STD_GD_UGD16"/>
      <sheetName val="harga_bahan17"/>
      <sheetName val="Analisa_&amp;_Upah17"/>
      <sheetName val="AN__TAMPL17"/>
      <sheetName val="01A-_RAB17"/>
      <sheetName val="rab_-_persiapan_&amp;_lantai-116"/>
      <sheetName val="HRG_BHN16"/>
      <sheetName val="Bill_Of_Quantity16"/>
      <sheetName val="DRUP_(ASLI)16"/>
      <sheetName val="NS_GD_UTAMA16"/>
      <sheetName val="Analis_Kusen_1_ESKALASI16"/>
      <sheetName val="Analisa_216"/>
      <sheetName val="BQ_AC_FAN16"/>
      <sheetName val="iTEM_hARSAT16"/>
      <sheetName val="NP_(4)16"/>
      <sheetName val="Anl_+16"/>
      <sheetName val="ELEC_STIS16"/>
      <sheetName val="RKP_PLUMBING16"/>
      <sheetName val="Supl_X16"/>
      <sheetName val="MAIN_BQ16"/>
      <sheetName val="Harsat_BHN_AR,M16"/>
      <sheetName val="Ahs_216"/>
      <sheetName val="Ahs_116"/>
      <sheetName val="Daftar_berat16"/>
      <sheetName val="Pintu_Jendela16"/>
      <sheetName val="DRUP__ASLI_16"/>
      <sheetName val="Stden_center16"/>
      <sheetName val="DAFTAR_HARGA16"/>
      <sheetName val="KR_Luar16"/>
      <sheetName val="REF_ONLY16"/>
      <sheetName val="meth_hsl_nego16"/>
      <sheetName val="box_culvert16"/>
      <sheetName val="GLP_200116"/>
      <sheetName val="Met_Pas_Batu16"/>
      <sheetName val="Met__Minor16"/>
      <sheetName val="1_B16"/>
      <sheetName val="Analisa_Harga_Satuan16"/>
      <sheetName val="Data_Upah16"/>
      <sheetName val="EXTERNAL_WORK16"/>
      <sheetName val="NP_(2)16"/>
      <sheetName val="data_RSUD_KIS16"/>
      <sheetName val="DC-akses_bandara16"/>
      <sheetName val="Bill_of_Qty_MEP16"/>
      <sheetName val="Alat_B16"/>
      <sheetName val="Bahan_B16"/>
      <sheetName val="Upah_B16"/>
      <sheetName val="Analisa_Upah_&amp;_Bahan_Plum16"/>
      <sheetName val="AHS_-_Sipil16"/>
      <sheetName val="RAB_AR&amp;STR16"/>
      <sheetName val="Analisa_Satuan16"/>
      <sheetName val="ANLS__BETON_R__KELAS16"/>
      <sheetName val="Fill_this_out_first___16"/>
      <sheetName val="Isolasi_Luar_Dalam16"/>
      <sheetName val="Isolasi_Luar16"/>
      <sheetName val="NP_(3)16"/>
      <sheetName val="_16"/>
      <sheetName val="gabungan_(2)16"/>
      <sheetName val="Galian_batu16"/>
      <sheetName val="Form_A16"/>
      <sheetName val="BGN_PENUNJANG16"/>
      <sheetName val="RKP__TOTAL16"/>
      <sheetName val="B_as16"/>
      <sheetName val="KONTRAK_INDUK_BULANAN16"/>
      <sheetName val="Analisa_BOW16"/>
      <sheetName val="H_Satuan19"/>
      <sheetName val="mob__dem18"/>
      <sheetName val="pek__tanah18"/>
      <sheetName val="k__batu_kali18"/>
      <sheetName val="rab_me_(by_owner)_18"/>
      <sheetName val="BQ_(by_owner)18"/>
      <sheetName val="rab_me_(fisik)18"/>
      <sheetName val="HB_17"/>
      <sheetName val="Analisa_ME18"/>
      <sheetName val="NS_GD_UGD17"/>
      <sheetName val="STD_GD_UGD17"/>
      <sheetName val="harga_bahan18"/>
      <sheetName val="Analisa_&amp;_Upah18"/>
      <sheetName val="AN__TAMPL18"/>
      <sheetName val="01A-_RAB18"/>
      <sheetName val="rab_-_persiapan_&amp;_lantai-117"/>
      <sheetName val="HRG_BHN17"/>
      <sheetName val="Bill_Of_Quantity17"/>
      <sheetName val="DRUP_(ASLI)17"/>
      <sheetName val="NS_GD_UTAMA17"/>
      <sheetName val="Analis_Kusen_1_ESKALASI17"/>
      <sheetName val="Analisa_217"/>
      <sheetName val="BQ_AC_FAN17"/>
      <sheetName val="iTEM_hARSAT17"/>
      <sheetName val="NP_(4)17"/>
      <sheetName val="Anl_+17"/>
      <sheetName val="ELEC_STIS17"/>
      <sheetName val="RKP_PLUMBING17"/>
      <sheetName val="Supl_X17"/>
      <sheetName val="MAIN_BQ17"/>
      <sheetName val="Harsat_BHN_AR,M17"/>
      <sheetName val="Ahs_217"/>
      <sheetName val="Ahs_117"/>
      <sheetName val="Daftar_berat17"/>
      <sheetName val="Pintu_Jendela17"/>
      <sheetName val="DRUP__ASLI_17"/>
      <sheetName val="Stden_center17"/>
      <sheetName val="DAFTAR_HARGA17"/>
      <sheetName val="KR_Luar17"/>
      <sheetName val="REF_ONLY17"/>
      <sheetName val="meth_hsl_nego17"/>
      <sheetName val="box_culvert17"/>
      <sheetName val="GLP_200117"/>
      <sheetName val="Met_Pas_Batu17"/>
      <sheetName val="Met__Minor17"/>
      <sheetName val="1_B17"/>
      <sheetName val="Analisa_Harga_Satuan17"/>
      <sheetName val="Data_Upah17"/>
      <sheetName val="EXTERNAL_WORK17"/>
      <sheetName val="NP_(2)17"/>
      <sheetName val="data_RSUD_KIS17"/>
      <sheetName val="DC-akses_bandara17"/>
      <sheetName val="Bill_of_Qty_MEP17"/>
      <sheetName val="Alat_B17"/>
      <sheetName val="Bahan_B17"/>
      <sheetName val="Upah_B17"/>
      <sheetName val="Analisa_Upah_&amp;_Bahan_Plum17"/>
      <sheetName val="AHS_-_Sipil17"/>
      <sheetName val="RAB_AR&amp;STR17"/>
      <sheetName val="Analisa_Satuan17"/>
      <sheetName val="ANLS__BETON_R__KELAS17"/>
      <sheetName val="Fill_this_out_first___17"/>
      <sheetName val="Isolasi_Luar_Dalam17"/>
      <sheetName val="Isolasi_Luar17"/>
      <sheetName val="NP_(3)17"/>
      <sheetName val="_17"/>
      <sheetName val="gabungan_(2)17"/>
      <sheetName val="Galian_batu17"/>
      <sheetName val="Form_A17"/>
      <sheetName val="BGN_PENUNJANG17"/>
      <sheetName val="RKP__TOTAL17"/>
      <sheetName val="B_as17"/>
      <sheetName val="KONTRAK_INDUK_BULANAN17"/>
      <sheetName val="Analisa_BOW17"/>
      <sheetName val="H_Satuan20"/>
      <sheetName val="mob__dem19"/>
      <sheetName val="pek__tanah19"/>
      <sheetName val="k__batu_kali19"/>
      <sheetName val="rab_me_(by_owner)_19"/>
      <sheetName val="BQ_(by_owner)19"/>
      <sheetName val="rab_me_(fisik)19"/>
      <sheetName val="HB_18"/>
      <sheetName val="Analisa_ME19"/>
      <sheetName val="NS_GD_UGD18"/>
      <sheetName val="STD_GD_UGD18"/>
      <sheetName val="harga_bahan19"/>
      <sheetName val="Analisa_&amp;_Upah19"/>
      <sheetName val="AN__TAMPL19"/>
      <sheetName val="01A-_RAB19"/>
      <sheetName val="rab_-_persiapan_&amp;_lantai-118"/>
      <sheetName val="HRG_BHN18"/>
      <sheetName val="Bill_Of_Quantity18"/>
      <sheetName val="DRUP_(ASLI)18"/>
      <sheetName val="NS_GD_UTAMA18"/>
      <sheetName val="Analis_Kusen_1_ESKALASI18"/>
      <sheetName val="Analisa_218"/>
      <sheetName val="BQ_AC_FAN18"/>
      <sheetName val="iTEM_hARSAT18"/>
      <sheetName val="NP_(4)18"/>
      <sheetName val="Anl_+18"/>
      <sheetName val="ELEC_STIS18"/>
      <sheetName val="RKP_PLUMBING18"/>
      <sheetName val="Supl_X18"/>
      <sheetName val="MAIN_BQ18"/>
      <sheetName val="Harsat_BHN_AR,M18"/>
      <sheetName val="Ahs_218"/>
      <sheetName val="Ahs_118"/>
      <sheetName val="Daftar_berat18"/>
      <sheetName val="Pintu_Jendela18"/>
      <sheetName val="DRUP__ASLI_18"/>
      <sheetName val="Stden_center18"/>
      <sheetName val="DAFTAR_HARGA18"/>
      <sheetName val="KR_Luar18"/>
      <sheetName val="REF_ONLY18"/>
      <sheetName val="meth_hsl_nego18"/>
      <sheetName val="box_culvert18"/>
      <sheetName val="GLP_200118"/>
      <sheetName val="Met_Pas_Batu18"/>
      <sheetName val="Met__Minor18"/>
      <sheetName val="1_B18"/>
      <sheetName val="Analisa_Harga_Satuan18"/>
      <sheetName val="Data_Upah18"/>
      <sheetName val="EXTERNAL_WORK18"/>
      <sheetName val="NP_(2)18"/>
      <sheetName val="data_RSUD_KIS18"/>
      <sheetName val="DC-akses_bandara18"/>
      <sheetName val="Bill_of_Qty_MEP18"/>
      <sheetName val="Alat_B18"/>
      <sheetName val="Bahan_B18"/>
      <sheetName val="Upah_B18"/>
      <sheetName val="Analisa_Upah_&amp;_Bahan_Plum18"/>
      <sheetName val="AHS_-_Sipil18"/>
      <sheetName val="RAB_AR&amp;STR18"/>
      <sheetName val="Analisa_Satuan18"/>
      <sheetName val="ANLS__BETON_R__KELAS18"/>
      <sheetName val="Fill_this_out_first___18"/>
      <sheetName val="Isolasi_Luar_Dalam18"/>
      <sheetName val="Isolasi_Luar18"/>
      <sheetName val="NP_(3)18"/>
      <sheetName val="_18"/>
      <sheetName val="gabungan_(2)18"/>
      <sheetName val="Galian_batu18"/>
      <sheetName val="Form_A18"/>
      <sheetName val="BGN_PENUNJANG18"/>
      <sheetName val="RKP__TOTAL18"/>
      <sheetName val="B_as18"/>
      <sheetName val="KONTRAK_INDUK_BULANAN18"/>
      <sheetName val="Analisa_BOW18"/>
      <sheetName val="H_Satuan22"/>
      <sheetName val="mob__dem21"/>
      <sheetName val="pek__tanah21"/>
      <sheetName val="k__batu_kali21"/>
      <sheetName val="rab_me_(by_owner)_21"/>
      <sheetName val="BQ_(by_owner)21"/>
      <sheetName val="rab_me_(fisik)21"/>
      <sheetName val="HB_20"/>
      <sheetName val="Analisa_ME21"/>
      <sheetName val="NS_GD_UGD20"/>
      <sheetName val="STD_GD_UGD20"/>
      <sheetName val="harga_bahan21"/>
      <sheetName val="Analisa_&amp;_Upah21"/>
      <sheetName val="AN__TAMPL21"/>
      <sheetName val="01A-_RAB21"/>
      <sheetName val="rab_-_persiapan_&amp;_lantai-120"/>
      <sheetName val="HRG_BHN20"/>
      <sheetName val="Bill_Of_Quantity20"/>
      <sheetName val="DRUP_(ASLI)20"/>
      <sheetName val="NS_GD_UTAMA20"/>
      <sheetName val="Analis_Kusen_1_ESKALASI20"/>
      <sheetName val="Analisa_220"/>
      <sheetName val="BQ_AC_FAN20"/>
      <sheetName val="iTEM_hARSAT20"/>
      <sheetName val="NP_(4)20"/>
      <sheetName val="Anl_+20"/>
      <sheetName val="ELEC_STIS20"/>
      <sheetName val="RKP_PLUMBING20"/>
      <sheetName val="Supl_X20"/>
      <sheetName val="MAIN_BQ20"/>
      <sheetName val="Harsat_BHN_AR,M20"/>
      <sheetName val="Ahs_220"/>
      <sheetName val="Ahs_120"/>
      <sheetName val="Daftar_berat20"/>
      <sheetName val="Pintu_Jendela20"/>
      <sheetName val="DRUP__ASLI_20"/>
      <sheetName val="Stden_center20"/>
      <sheetName val="DAFTAR_HARGA20"/>
      <sheetName val="KR_Luar20"/>
      <sheetName val="REF_ONLY20"/>
      <sheetName val="meth_hsl_nego20"/>
      <sheetName val="box_culvert20"/>
      <sheetName val="GLP_200120"/>
      <sheetName val="Met_Pas_Batu20"/>
      <sheetName val="Met__Minor20"/>
      <sheetName val="1_B20"/>
      <sheetName val="Analisa_Harga_Satuan20"/>
      <sheetName val="Data_Upah20"/>
      <sheetName val="EXTERNAL_WORK20"/>
      <sheetName val="NP_(2)20"/>
      <sheetName val="data_RSUD_KIS20"/>
      <sheetName val="DC-akses_bandara20"/>
      <sheetName val="Bill_of_Qty_MEP20"/>
      <sheetName val="Alat_B20"/>
      <sheetName val="Bahan_B20"/>
      <sheetName val="Upah_B20"/>
      <sheetName val="Analisa_Upah_&amp;_Bahan_Plum20"/>
      <sheetName val="AHS_-_Sipil20"/>
      <sheetName val="RAB_AR&amp;STR20"/>
      <sheetName val="Analisa_Satuan20"/>
      <sheetName val="ANLS__BETON_R__KELAS20"/>
      <sheetName val="Fill_this_out_first___20"/>
      <sheetName val="Isolasi_Luar_Dalam20"/>
      <sheetName val="Isolasi_Luar20"/>
      <sheetName val="NP_(3)20"/>
      <sheetName val="_20"/>
      <sheetName val="gabungan_(2)20"/>
      <sheetName val="Galian_batu20"/>
      <sheetName val="Form_A20"/>
      <sheetName val="BGN_PENUNJANG20"/>
      <sheetName val="RKP__TOTAL20"/>
      <sheetName val="B_as20"/>
      <sheetName val="KONTRAK_INDUK_BULANAN20"/>
      <sheetName val="Analisa_BOW20"/>
      <sheetName val="Hargamat"/>
      <sheetName val="Prod15-8"/>
      <sheetName val="BQ-Marga Tiga"/>
      <sheetName val="Bill 2.3"/>
      <sheetName val="Bill 2.5B"/>
      <sheetName val="Bill 2.1"/>
      <sheetName val="61004"/>
      <sheetName val="61007"/>
      <sheetName val="61008"/>
      <sheetName val="JM"/>
      <sheetName val="H-Dasar"/>
      <sheetName val="AnalisaSIPIL RIIL"/>
      <sheetName val="EDTL"/>
      <sheetName val="an-satuan"/>
      <sheetName val="KOEF"/>
      <sheetName val="HSD_Alat"/>
      <sheetName val="DI.Gadung-1"/>
      <sheetName val="SAPON"/>
      <sheetName val="BILL"/>
      <sheetName val="Jenjang_Eselon"/>
      <sheetName val="_x0000_¯??_x0000__x0000__x0000_"/>
      <sheetName val="?¯???????_x0001_???ÿ???English?"/>
      <sheetName val="_x005f_x0000_¯??_x005f_x0000__x"/>
      <sheetName val="_x005f_x005f_x005f_x0000_¯??_x0"/>
      <sheetName val="STRUKTUR-1"/>
      <sheetName val="R1. GREJA KATHOLIK"/>
      <sheetName val="PK-PPK Elektrikal"/>
      <sheetName val="analisa 1"/>
      <sheetName val="_¯________x005f_x005f_x00"/>
      <sheetName val="sheet 2"/>
      <sheetName val="Summary Sheets"/>
      <sheetName val="note"/>
      <sheetName val="rekap_mekanikal3"/>
      <sheetName val="5_Anhas2"/>
      <sheetName val="Tata_Udara2"/>
      <sheetName val="DAF_3_13"/>
      <sheetName val="DAF_3_112"/>
      <sheetName val="ANALISA_PEK_UMUM2"/>
      <sheetName val="UNIT_PRICE2"/>
      <sheetName val="Bill_5_Summary2"/>
      <sheetName val="Bill_4_Summary2"/>
      <sheetName val="Anls_teknis2"/>
      <sheetName val="Blk-Mnl_lt_3-lt_atap2"/>
      <sheetName val="Investment_Valuation2"/>
      <sheetName val="Cabling_Data&amp;Power2"/>
      <sheetName val="an_tek_NP2"/>
      <sheetName val="BQ__AC2"/>
      <sheetName val="rincian_per_proyek2"/>
      <sheetName val="A+Supl_2"/>
      <sheetName val="HRG_BAHAN_&amp;_UPAH_okk2"/>
      <sheetName val="Analis_Kusen_okk2"/>
      <sheetName val="rek_ME2"/>
      <sheetName val="RBP-_22"/>
      <sheetName val="OP__ALAT2"/>
      <sheetName val="OP__PERJAM2"/>
      <sheetName val="B__PERSONIL2"/>
      <sheetName val="KAN__LOKAL2"/>
      <sheetName val="bukan_PNS2"/>
      <sheetName val="Input_monthly_capex2"/>
      <sheetName val="Prod_15-53"/>
      <sheetName val="Analisa_RAP2"/>
      <sheetName val="Analisa_RAB2"/>
      <sheetName val="List_of_Eqp2"/>
      <sheetName val="MARK_UP2"/>
      <sheetName val="ANALISA_ALAT_BERAT2"/>
      <sheetName val="Anl_2s_d4e2"/>
      <sheetName val="bhn_FINAL2"/>
      <sheetName val="Mk_Minor2"/>
      <sheetName val="Master_Edit2"/>
      <sheetName val="HARGA_MATERIAL2"/>
      <sheetName val="Rekap_Direct_Cost2"/>
      <sheetName val="Analisa_-Baku2"/>
      <sheetName val="Urai___Guide_Post2"/>
      <sheetName val="Urai_Galian_Tanah2"/>
      <sheetName val="3_1_2a2"/>
      <sheetName val="3_1_1a2"/>
      <sheetName val="F_ALARM2"/>
      <sheetName val="Analisa_Harga2"/>
      <sheetName val="PLINT_3_1_G2"/>
      <sheetName val="NS_Lanjutan2"/>
      <sheetName val="STD_Lanjutan2"/>
      <sheetName val="D6_(2)2"/>
      <sheetName val="Man_Power2"/>
      <sheetName val="Lead_Schedule2"/>
      <sheetName val="DAFT_HARG_SAT_PEK_2"/>
      <sheetName val="DAFT_ALAT,UPAH_&amp;_MAT2"/>
      <sheetName val="Analis_Tambahan"/>
      <sheetName val="pelita_lapen"/>
      <sheetName val="Daftar_Upah"/>
      <sheetName val="Urai__Resap_pengikat"/>
      <sheetName val="01_FA"/>
      <sheetName val="BQ_jln"/>
      <sheetName val="BQ_jem"/>
      <sheetName val="Appendix_2(SatDas)"/>
      <sheetName val="DIV_7"/>
      <sheetName val="Agregat_Halus_&amp;_Kasar1"/>
      <sheetName val="HS-Divisi_3"/>
      <sheetName val="daftar_harga_satuan"/>
      <sheetName val="analisa_(2)"/>
      <sheetName val="Hua_Yang_Quarterly"/>
      <sheetName val="An_2"/>
      <sheetName val="On_Time"/>
      <sheetName val="List_Material"/>
      <sheetName val="Perm__Test"/>
      <sheetName val="F1c_DATA_ADM6"/>
      <sheetName val="Galian_1"/>
      <sheetName val="LAL_-_PASAR_PAGI_"/>
      <sheetName val="Master_1_0"/>
      <sheetName val="Rekap_Addendum"/>
      <sheetName val="a_2"/>
      <sheetName val="analisa_Str"/>
      <sheetName val="610_07A"/>
      <sheetName val="Harga_Satuan"/>
      <sheetName val="struktur_tdk_dipakai"/>
      <sheetName val="An_str"/>
      <sheetName val="AC_unit"/>
      <sheetName val="EL_acc"/>
      <sheetName val="EL_lamp"/>
      <sheetName val="EL_outlet"/>
      <sheetName val="Chiller_acc"/>
      <sheetName val="Pipa_PL"/>
      <sheetName val="PK_acc"/>
      <sheetName val="PL_acc"/>
      <sheetName val="PK_valve"/>
      <sheetName val="PL_valve"/>
      <sheetName val="AC_valve"/>
      <sheetName val="PK_pipe"/>
      <sheetName val="EL_kabel"/>
      <sheetName val="AC_power"/>
      <sheetName val="EL_tray"/>
      <sheetName val="PL_power"/>
      <sheetName val="PL_unit"/>
      <sheetName val="PK_unit"/>
      <sheetName val="EL_arde"/>
      <sheetName val="Bill_rekap"/>
      <sheetName val="Bill_of_Qty"/>
      <sheetName val="H_Satuan_Dasar"/>
      <sheetName val="Analisa_HSP"/>
      <sheetName val="_¯__________ÿ___English_"/>
      <sheetName val="1_GasAcct"/>
      <sheetName val="Harga_Sat_Dasar"/>
      <sheetName val="Volume"/>
      <sheetName val="DSP"/>
      <sheetName val="R.A.B."/>
      <sheetName val="H.Sat. Pekerjaan"/>
      <sheetName val="H. Bahan"/>
      <sheetName val="Analisa H.Sat."/>
      <sheetName val="DON GIA"/>
      <sheetName val="CHITIET VL_NC"/>
      <sheetName val="Tiepdia"/>
      <sheetName val="TDTKP"/>
      <sheetName val="TONGKE3p "/>
      <sheetName val="VCV_BE_TONG"/>
      <sheetName val="TNHCHINH"/>
      <sheetName val="2-JTW"/>
      <sheetName val="Factor"/>
      <sheetName val="Currency Rate"/>
      <sheetName val="Conn. Lib"/>
      <sheetName val="DSBDY"/>
      <sheetName val="HrgUpahBahan"/>
      <sheetName val="chitimc"/>
      <sheetName val="dongia (2)"/>
      <sheetName val="LKVL-CK-HT-GD1"/>
      <sheetName val="lam-moi"/>
      <sheetName val="THPDMoi  (2)"/>
      <sheetName val="k300 123"/>
      <sheetName val="H_S_BAHAN"/>
      <sheetName val="arab"/>
      <sheetName val="Faktor Konversi"/>
      <sheetName val="dt6"/>
      <sheetName val="DT9"/>
      <sheetName val="NK"/>
      <sheetName val="SUM_PERS_STRUK"/>
      <sheetName val="bq m&amp;e_r"/>
      <sheetName val="KEBUT BHN"/>
      <sheetName val="NP_MRK"/>
      <sheetName val="Bill 2.1 Basement 41 "/>
      <sheetName val="bahan SNI"/>
      <sheetName val="영업소실적"/>
      <sheetName val="An_Basic"/>
      <sheetName val="Rekap "/>
      <sheetName val="Transfer Master"/>
      <sheetName val="Transfer"/>
      <sheetName val="K3-Gaji Kontrak"/>
      <sheetName val="Gaji Kontrak"/>
      <sheetName val="K3-Honor"/>
      <sheetName val="Kwitansi Honor"/>
      <sheetName val="All Division by SBU"/>
      <sheetName val="smt"/>
      <sheetName val="Bahan1"/>
      <sheetName val="Analisa ME UPT"/>
      <sheetName val="B.T"/>
      <sheetName val="REFERENCE TABLE"/>
      <sheetName val="MP-P"/>
      <sheetName val="BASE"/>
      <sheetName val="RESUM"/>
      <sheetName val="AnMobilisasi"/>
      <sheetName val="Abutment"/>
      <sheetName val="Man Power &amp; Comp"/>
      <sheetName val="402"/>
      <sheetName val="beam"/>
      <sheetName val="KJ 2002"/>
      <sheetName val="Calculation Sheet"/>
      <sheetName val="ANALISA SM"/>
      <sheetName val="hsp-STR-ARS"/>
      <sheetName val="DBKoef"/>
      <sheetName val="umu"/>
      <sheetName val="Uraian"/>
      <sheetName val="DATA 2"/>
      <sheetName val="COST"/>
      <sheetName val="sai"/>
      <sheetName val="an. struktur"/>
      <sheetName val="RAW MATERIALS "/>
      <sheetName val="COST-PERSON-J.O."/>
      <sheetName val="RENTAL1"/>
      <sheetName val="Data Umum Penawaran"/>
      <sheetName val="ITB COST"/>
      <sheetName val="costing_ESDV"/>
      <sheetName val="HRG BAHAN _ UPAH okk"/>
      <sheetName val="costing_MOV"/>
      <sheetName val="costing_Press"/>
      <sheetName val="B"/>
      <sheetName val="MP3"/>
      <sheetName val="REKAP ELEKTRIKAL"/>
      <sheetName val="(8)"/>
      <sheetName val="(9)"/>
      <sheetName val="(2)"/>
      <sheetName val="(1)"/>
      <sheetName val="(3)"/>
      <sheetName val="(4)"/>
      <sheetName val="(10)"/>
      <sheetName val="(5)"/>
      <sheetName val="(7)"/>
      <sheetName val="(6)"/>
      <sheetName val="REKAP DINDING"/>
      <sheetName val="sampul"/>
      <sheetName val="Asumsi"/>
      <sheetName val="Marshal"/>
      <sheetName val="S_DAYA"/>
      <sheetName val="BQ-1"/>
      <sheetName val="DMPU"/>
      <sheetName val="NP _2_"/>
      <sheetName val="ListAnalisa"/>
      <sheetName val="DATA PROYEK"/>
      <sheetName val="HSATUAN"/>
      <sheetName val="TOTAL UPAH"/>
      <sheetName val="HS-2"/>
      <sheetName val="PRIST LIST"/>
      <sheetName val="D.BOARD"/>
      <sheetName val="SUB &amp; mandor"/>
      <sheetName val="brd2"/>
      <sheetName val="DATA2009"/>
      <sheetName val="Main"/>
      <sheetName val="DATA 2009"/>
      <sheetName val="DATA 2010"/>
      <sheetName val="Kinerja Proyek"/>
      <sheetName val="Target Raker TW III"/>
      <sheetName val="KUB-01(10)"/>
      <sheetName val="AI"/>
      <sheetName val="SUMBER"/>
      <sheetName val="PERALATAN PROYEK GOL III A"/>
      <sheetName val="rms remunerasi"/>
      <sheetName val="input data umum"/>
      <sheetName val="HRPar"/>
      <sheetName val="LAMP_2.2"/>
      <sheetName val="RinciBab1_Seksi1"/>
      <sheetName val="grail"/>
      <sheetName val="VOL_1"/>
      <sheetName val="52+425"/>
      <sheetName val="bau-6"/>
      <sheetName val="#REF"/>
      <sheetName val="TJ1Q47"/>
      <sheetName val="Vol_dinding"/>
      <sheetName val="BQ_THPII"/>
      <sheetName val="jadwal"/>
      <sheetName val="Anal-1"/>
      <sheetName val="Prime"/>
      <sheetName val="GalSal"/>
      <sheetName val="RAB Ekstern"/>
      <sheetName val="NP-6"/>
      <sheetName val="HSUMUM.XLS"/>
      <sheetName val="HSTANAH"/>
      <sheetName val="HSBETON"/>
      <sheetName val="AnalisaHS"/>
      <sheetName val="Kelas A"/>
      <sheetName val="Kelas C "/>
      <sheetName val="Pas"/>
      <sheetName val="prim"/>
      <sheetName val="Tulangan"/>
      <sheetName val="data-pendukung"/>
    </sheetNames>
    <sheetDataSet>
      <sheetData sheetId="0" refreshError="1">
        <row r="82">
          <cell r="CF82" t="str">
            <v>Royalties Aggregate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2">
          <cell r="CF82" t="str">
            <v>Royalties Aggregate</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ow r="82">
          <cell r="CF82" t="str">
            <v>Royalties Aggregate</v>
          </cell>
        </row>
      </sheetData>
      <sheetData sheetId="324">
        <row r="82">
          <cell r="CF82" t="str">
            <v>Royalties Aggregate</v>
          </cell>
        </row>
      </sheetData>
      <sheetData sheetId="325">
        <row r="82">
          <cell r="CF82" t="str">
            <v>Royalties Aggregate</v>
          </cell>
        </row>
      </sheetData>
      <sheetData sheetId="326">
        <row r="82">
          <cell r="CF82" t="str">
            <v>Royalties Aggregate</v>
          </cell>
        </row>
      </sheetData>
      <sheetData sheetId="327">
        <row r="82">
          <cell r="CF82" t="str">
            <v>Royalties Aggregate</v>
          </cell>
        </row>
      </sheetData>
      <sheetData sheetId="328">
        <row r="82">
          <cell r="CF82" t="str">
            <v>Royalties Aggregate</v>
          </cell>
        </row>
      </sheetData>
      <sheetData sheetId="329">
        <row r="82">
          <cell r="CF82" t="str">
            <v>Royalties Aggregate</v>
          </cell>
        </row>
      </sheetData>
      <sheetData sheetId="330">
        <row r="82">
          <cell r="CF82" t="str">
            <v>Royalties Aggregate</v>
          </cell>
        </row>
      </sheetData>
      <sheetData sheetId="331">
        <row r="82">
          <cell r="CF82" t="str">
            <v>Royalties Aggregate</v>
          </cell>
        </row>
      </sheetData>
      <sheetData sheetId="332">
        <row r="82">
          <cell r="CF82" t="str">
            <v>Royalties Aggregate</v>
          </cell>
        </row>
      </sheetData>
      <sheetData sheetId="333">
        <row r="82">
          <cell r="CF82" t="str">
            <v>Royalties Aggregate</v>
          </cell>
        </row>
      </sheetData>
      <sheetData sheetId="334">
        <row r="82">
          <cell r="CF82" t="str">
            <v>Royalties Aggregate</v>
          </cell>
        </row>
      </sheetData>
      <sheetData sheetId="335">
        <row r="82">
          <cell r="CF82" t="str">
            <v>Royalties Aggregate</v>
          </cell>
        </row>
      </sheetData>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ow r="82">
          <cell r="CF82" t="str">
            <v>Royalties Aggregate</v>
          </cell>
        </row>
      </sheetData>
      <sheetData sheetId="346">
        <row r="82">
          <cell r="CF82" t="str">
            <v>Royalties Aggregate</v>
          </cell>
        </row>
      </sheetData>
      <sheetData sheetId="347">
        <row r="82">
          <cell r="CF82" t="str">
            <v>Royalties Aggregate</v>
          </cell>
        </row>
      </sheetData>
      <sheetData sheetId="348">
        <row r="82">
          <cell r="CF82" t="str">
            <v>Royalties Aggregate</v>
          </cell>
        </row>
      </sheetData>
      <sheetData sheetId="349">
        <row r="82">
          <cell r="CF82" t="str">
            <v>Royalties Aggregate</v>
          </cell>
        </row>
      </sheetData>
      <sheetData sheetId="350">
        <row r="82">
          <cell r="CF82" t="str">
            <v>Royalties Aggregate</v>
          </cell>
        </row>
      </sheetData>
      <sheetData sheetId="351">
        <row r="82">
          <cell r="CF82" t="str">
            <v>Royalties Aggregate</v>
          </cell>
        </row>
      </sheetData>
      <sheetData sheetId="352">
        <row r="82">
          <cell r="CF82" t="str">
            <v>Royalties Aggregate</v>
          </cell>
        </row>
      </sheetData>
      <sheetData sheetId="353">
        <row r="82">
          <cell r="CF82" t="str">
            <v>Royalties Aggregate</v>
          </cell>
        </row>
      </sheetData>
      <sheetData sheetId="354">
        <row r="82">
          <cell r="CF82" t="str">
            <v>Royalties Aggregate</v>
          </cell>
        </row>
      </sheetData>
      <sheetData sheetId="355">
        <row r="82">
          <cell r="CF82" t="str">
            <v>Royalties Aggregate</v>
          </cell>
        </row>
      </sheetData>
      <sheetData sheetId="356">
        <row r="82">
          <cell r="CF82" t="str">
            <v>Royalties Aggregate</v>
          </cell>
        </row>
      </sheetData>
      <sheetData sheetId="357">
        <row r="82">
          <cell r="CF82" t="str">
            <v>Royalties Aggregate</v>
          </cell>
        </row>
      </sheetData>
      <sheetData sheetId="358">
        <row r="82">
          <cell r="CF82" t="str">
            <v>Royalties Aggregate</v>
          </cell>
        </row>
      </sheetData>
      <sheetData sheetId="359">
        <row r="82">
          <cell r="CF82" t="str">
            <v>Royalties Aggregate</v>
          </cell>
        </row>
      </sheetData>
      <sheetData sheetId="360">
        <row r="82">
          <cell r="CF82" t="str">
            <v>Royalties Aggregate</v>
          </cell>
        </row>
      </sheetData>
      <sheetData sheetId="361">
        <row r="82">
          <cell r="CF82" t="str">
            <v>Royalties Aggregate</v>
          </cell>
        </row>
      </sheetData>
      <sheetData sheetId="362">
        <row r="82">
          <cell r="CF82" t="str">
            <v>Royalties Aggregate</v>
          </cell>
        </row>
      </sheetData>
      <sheetData sheetId="363">
        <row r="82">
          <cell r="CF82" t="str">
            <v>Royalties Aggregate</v>
          </cell>
        </row>
      </sheetData>
      <sheetData sheetId="364">
        <row r="82">
          <cell r="CF82" t="str">
            <v>Royalties Aggregate</v>
          </cell>
        </row>
      </sheetData>
      <sheetData sheetId="365">
        <row r="82">
          <cell r="CF82" t="str">
            <v>Royalties Aggregate</v>
          </cell>
        </row>
      </sheetData>
      <sheetData sheetId="366">
        <row r="82">
          <cell r="CF82" t="str">
            <v>Royalties Aggregate</v>
          </cell>
        </row>
      </sheetData>
      <sheetData sheetId="367">
        <row r="82">
          <cell r="CF82" t="str">
            <v>Royalties Aggregate</v>
          </cell>
        </row>
      </sheetData>
      <sheetData sheetId="368">
        <row r="82">
          <cell r="CF82" t="str">
            <v>Royalties Aggregate</v>
          </cell>
        </row>
      </sheetData>
      <sheetData sheetId="369">
        <row r="82">
          <cell r="CF82" t="str">
            <v>Royalties Aggregate</v>
          </cell>
        </row>
      </sheetData>
      <sheetData sheetId="370">
        <row r="82">
          <cell r="CF82" t="str">
            <v>Royalties Aggregate</v>
          </cell>
        </row>
      </sheetData>
      <sheetData sheetId="371">
        <row r="82">
          <cell r="CF82" t="str">
            <v>Royalties Aggregate</v>
          </cell>
        </row>
      </sheetData>
      <sheetData sheetId="372">
        <row r="82">
          <cell r="CF82" t="str">
            <v>Royalties Aggregate</v>
          </cell>
        </row>
      </sheetData>
      <sheetData sheetId="373">
        <row r="82">
          <cell r="CF82" t="str">
            <v>Royalties Aggregate</v>
          </cell>
        </row>
      </sheetData>
      <sheetData sheetId="374">
        <row r="82">
          <cell r="CF82" t="str">
            <v>Royalties Aggregate</v>
          </cell>
        </row>
      </sheetData>
      <sheetData sheetId="375">
        <row r="82">
          <cell r="CF82" t="str">
            <v>Royalties Aggregate</v>
          </cell>
        </row>
      </sheetData>
      <sheetData sheetId="376">
        <row r="82">
          <cell r="CF82" t="str">
            <v>Royalties Aggregate</v>
          </cell>
        </row>
      </sheetData>
      <sheetData sheetId="377">
        <row r="82">
          <cell r="CF82" t="str">
            <v>Royalties Aggregate</v>
          </cell>
        </row>
      </sheetData>
      <sheetData sheetId="378">
        <row r="82">
          <cell r="CF82" t="str">
            <v>Royalties Aggregate</v>
          </cell>
        </row>
      </sheetData>
      <sheetData sheetId="379">
        <row r="82">
          <cell r="CF82" t="str">
            <v>Royalties Aggregate</v>
          </cell>
        </row>
      </sheetData>
      <sheetData sheetId="380">
        <row r="82">
          <cell r="CF82" t="str">
            <v>Royalties Aggregate</v>
          </cell>
        </row>
      </sheetData>
      <sheetData sheetId="381">
        <row r="82">
          <cell r="CF82" t="str">
            <v>Royalties Aggregate</v>
          </cell>
        </row>
      </sheetData>
      <sheetData sheetId="382">
        <row r="82">
          <cell r="CF82" t="str">
            <v>Royalties Aggregate</v>
          </cell>
        </row>
      </sheetData>
      <sheetData sheetId="383">
        <row r="82">
          <cell r="CF82" t="str">
            <v>Royalties Aggregate</v>
          </cell>
        </row>
      </sheetData>
      <sheetData sheetId="384">
        <row r="82">
          <cell r="CF82" t="str">
            <v>Royalties Aggregate</v>
          </cell>
        </row>
      </sheetData>
      <sheetData sheetId="385">
        <row r="82">
          <cell r="CF82" t="str">
            <v>Royalties Aggregate</v>
          </cell>
        </row>
      </sheetData>
      <sheetData sheetId="386">
        <row r="82">
          <cell r="CF82" t="str">
            <v>Royalties Aggregate</v>
          </cell>
        </row>
      </sheetData>
      <sheetData sheetId="387">
        <row r="82">
          <cell r="CF82" t="str">
            <v>Royalties Aggregate</v>
          </cell>
        </row>
      </sheetData>
      <sheetData sheetId="388">
        <row r="82">
          <cell r="CF82" t="str">
            <v>Royalties Aggregate</v>
          </cell>
        </row>
      </sheetData>
      <sheetData sheetId="389">
        <row r="82">
          <cell r="CF82" t="str">
            <v>Royalties Aggregate</v>
          </cell>
        </row>
      </sheetData>
      <sheetData sheetId="390">
        <row r="82">
          <cell r="CF82" t="str">
            <v>Royalties Aggregate</v>
          </cell>
        </row>
      </sheetData>
      <sheetData sheetId="391">
        <row r="82">
          <cell r="CF82" t="str">
            <v>Royalties Aggregate</v>
          </cell>
        </row>
      </sheetData>
      <sheetData sheetId="392">
        <row r="82">
          <cell r="CF82" t="str">
            <v>Royalties Aggregate</v>
          </cell>
        </row>
      </sheetData>
      <sheetData sheetId="393">
        <row r="82">
          <cell r="CF82" t="str">
            <v>Royalties Aggregate</v>
          </cell>
        </row>
      </sheetData>
      <sheetData sheetId="394">
        <row r="82">
          <cell r="CF82" t="str">
            <v>Royalties Aggregate</v>
          </cell>
        </row>
      </sheetData>
      <sheetData sheetId="395">
        <row r="82">
          <cell r="CF82" t="str">
            <v>Royalties Aggregate</v>
          </cell>
        </row>
      </sheetData>
      <sheetData sheetId="396">
        <row r="82">
          <cell r="CF82" t="str">
            <v>Royalties Aggregate</v>
          </cell>
        </row>
      </sheetData>
      <sheetData sheetId="397">
        <row r="82">
          <cell r="CF82" t="str">
            <v>Royalties Aggregate</v>
          </cell>
        </row>
      </sheetData>
      <sheetData sheetId="398">
        <row r="82">
          <cell r="CF82" t="str">
            <v>Royalties Aggregate</v>
          </cell>
        </row>
      </sheetData>
      <sheetData sheetId="399">
        <row r="82">
          <cell r="CF82" t="str">
            <v>Royalties Aggregate</v>
          </cell>
        </row>
      </sheetData>
      <sheetData sheetId="400">
        <row r="82">
          <cell r="CF82" t="str">
            <v>Royalties Aggregate</v>
          </cell>
        </row>
      </sheetData>
      <sheetData sheetId="401">
        <row r="82">
          <cell r="CF82" t="str">
            <v>Royalties Aggregate</v>
          </cell>
        </row>
      </sheetData>
      <sheetData sheetId="402">
        <row r="82">
          <cell r="CF82" t="str">
            <v>Royalties Aggregate</v>
          </cell>
        </row>
      </sheetData>
      <sheetData sheetId="403">
        <row r="82">
          <cell r="CF82" t="str">
            <v>Royalties Aggregate</v>
          </cell>
        </row>
      </sheetData>
      <sheetData sheetId="404">
        <row r="82">
          <cell r="CF82" t="str">
            <v>Royalties Aggregate</v>
          </cell>
        </row>
      </sheetData>
      <sheetData sheetId="405">
        <row r="82">
          <cell r="CF82" t="str">
            <v>Royalties Aggregate</v>
          </cell>
        </row>
      </sheetData>
      <sheetData sheetId="406">
        <row r="82">
          <cell r="CF82" t="str">
            <v>Royalties Aggregate</v>
          </cell>
        </row>
      </sheetData>
      <sheetData sheetId="407">
        <row r="82">
          <cell r="CF82" t="str">
            <v>Royalties Aggregate</v>
          </cell>
        </row>
      </sheetData>
      <sheetData sheetId="408">
        <row r="82">
          <cell r="CF82" t="str">
            <v>Royalties Aggregate</v>
          </cell>
        </row>
      </sheetData>
      <sheetData sheetId="409">
        <row r="82">
          <cell r="CF82" t="str">
            <v>Royalties Aggregate</v>
          </cell>
        </row>
      </sheetData>
      <sheetData sheetId="410">
        <row r="82">
          <cell r="CF82" t="str">
            <v>Royalties Aggregate</v>
          </cell>
        </row>
      </sheetData>
      <sheetData sheetId="411">
        <row r="82">
          <cell r="CF82" t="str">
            <v>Royalties Aggregate</v>
          </cell>
        </row>
      </sheetData>
      <sheetData sheetId="412">
        <row r="82">
          <cell r="CF82" t="str">
            <v>Royalties Aggregate</v>
          </cell>
        </row>
      </sheetData>
      <sheetData sheetId="413">
        <row r="82">
          <cell r="CF82" t="str">
            <v>Royalties Aggregate</v>
          </cell>
        </row>
      </sheetData>
      <sheetData sheetId="414">
        <row r="82">
          <cell r="CF82" t="str">
            <v>Royalties Aggregate</v>
          </cell>
        </row>
      </sheetData>
      <sheetData sheetId="415">
        <row r="82">
          <cell r="CF82" t="str">
            <v>Royalties Aggregate</v>
          </cell>
        </row>
      </sheetData>
      <sheetData sheetId="416">
        <row r="82">
          <cell r="CF82" t="str">
            <v>Royalties Aggregate</v>
          </cell>
        </row>
      </sheetData>
      <sheetData sheetId="417">
        <row r="82">
          <cell r="CF82" t="str">
            <v>Royalties Aggregate</v>
          </cell>
        </row>
      </sheetData>
      <sheetData sheetId="418">
        <row r="82">
          <cell r="CF82" t="str">
            <v>Royalties Aggregate</v>
          </cell>
        </row>
      </sheetData>
      <sheetData sheetId="419">
        <row r="82">
          <cell r="CF82" t="str">
            <v>Royalties Aggregate</v>
          </cell>
        </row>
      </sheetData>
      <sheetData sheetId="420">
        <row r="82">
          <cell r="CF82" t="str">
            <v>Royalties Aggregate</v>
          </cell>
        </row>
      </sheetData>
      <sheetData sheetId="421">
        <row r="82">
          <cell r="CF82" t="str">
            <v>Royalties Aggregate</v>
          </cell>
        </row>
      </sheetData>
      <sheetData sheetId="422">
        <row r="82">
          <cell r="CF82" t="str">
            <v>Royalties Aggregate</v>
          </cell>
        </row>
      </sheetData>
      <sheetData sheetId="423">
        <row r="82">
          <cell r="CF82" t="str">
            <v>Royalties Aggregate</v>
          </cell>
        </row>
      </sheetData>
      <sheetData sheetId="424">
        <row r="82">
          <cell r="CF82" t="str">
            <v>Royalties Aggregate</v>
          </cell>
        </row>
      </sheetData>
      <sheetData sheetId="425">
        <row r="82">
          <cell r="CF82" t="str">
            <v>Royalties Aggregate</v>
          </cell>
        </row>
      </sheetData>
      <sheetData sheetId="426">
        <row r="82">
          <cell r="CF82" t="str">
            <v>Royalties Aggregate</v>
          </cell>
        </row>
      </sheetData>
      <sheetData sheetId="427">
        <row r="82">
          <cell r="CF82" t="str">
            <v>Royalties Aggregate</v>
          </cell>
        </row>
      </sheetData>
      <sheetData sheetId="428">
        <row r="82">
          <cell r="CF82" t="str">
            <v>Royalties Aggregate</v>
          </cell>
        </row>
      </sheetData>
      <sheetData sheetId="429">
        <row r="82">
          <cell r="CF82" t="str">
            <v>Royalties Aggregate</v>
          </cell>
        </row>
      </sheetData>
      <sheetData sheetId="430">
        <row r="82">
          <cell r="CF82" t="str">
            <v>Royalties Aggregate</v>
          </cell>
        </row>
      </sheetData>
      <sheetData sheetId="431">
        <row r="82">
          <cell r="CF82" t="str">
            <v>Royalties Aggregate</v>
          </cell>
        </row>
      </sheetData>
      <sheetData sheetId="432">
        <row r="82">
          <cell r="CF82" t="str">
            <v>Royalties Aggregate</v>
          </cell>
        </row>
      </sheetData>
      <sheetData sheetId="433">
        <row r="82">
          <cell r="CF82" t="str">
            <v>Royalties Aggregate</v>
          </cell>
        </row>
      </sheetData>
      <sheetData sheetId="434">
        <row r="82">
          <cell r="CF82" t="str">
            <v>Royalties Aggregate</v>
          </cell>
        </row>
      </sheetData>
      <sheetData sheetId="435">
        <row r="82">
          <cell r="CF82" t="str">
            <v>Royalties Aggregate</v>
          </cell>
        </row>
      </sheetData>
      <sheetData sheetId="436">
        <row r="82">
          <cell r="CF82" t="str">
            <v>Royalties Aggregate</v>
          </cell>
        </row>
      </sheetData>
      <sheetData sheetId="437">
        <row r="82">
          <cell r="CF82" t="str">
            <v>Royalties Aggregate</v>
          </cell>
        </row>
      </sheetData>
      <sheetData sheetId="438">
        <row r="82">
          <cell r="CF82" t="str">
            <v>Royalties Aggregate</v>
          </cell>
        </row>
      </sheetData>
      <sheetData sheetId="439">
        <row r="82">
          <cell r="CF82" t="str">
            <v>Royalties Aggregate</v>
          </cell>
        </row>
      </sheetData>
      <sheetData sheetId="440">
        <row r="82">
          <cell r="CF82" t="str">
            <v>Royalties Aggregate</v>
          </cell>
        </row>
      </sheetData>
      <sheetData sheetId="441">
        <row r="82">
          <cell r="CF82" t="str">
            <v>Royalties Aggregate</v>
          </cell>
        </row>
      </sheetData>
      <sheetData sheetId="442">
        <row r="82">
          <cell r="CF82" t="str">
            <v>Royalties Aggregate</v>
          </cell>
        </row>
      </sheetData>
      <sheetData sheetId="443">
        <row r="82">
          <cell r="CF82" t="str">
            <v>Royalties Aggregate</v>
          </cell>
        </row>
      </sheetData>
      <sheetData sheetId="444">
        <row r="82">
          <cell r="CF82" t="str">
            <v>Royalties Aggregate</v>
          </cell>
        </row>
      </sheetData>
      <sheetData sheetId="445">
        <row r="82">
          <cell r="CF82" t="str">
            <v>Royalties Aggregate</v>
          </cell>
        </row>
      </sheetData>
      <sheetData sheetId="446">
        <row r="82">
          <cell r="CF82" t="str">
            <v>Royalties Aggregate</v>
          </cell>
        </row>
      </sheetData>
      <sheetData sheetId="447">
        <row r="82">
          <cell r="CF82" t="str">
            <v>Royalties Aggregate</v>
          </cell>
        </row>
      </sheetData>
      <sheetData sheetId="448">
        <row r="82">
          <cell r="CF82" t="str">
            <v>Royalties Aggregate</v>
          </cell>
        </row>
      </sheetData>
      <sheetData sheetId="449">
        <row r="82">
          <cell r="CF82" t="str">
            <v>Royalties Aggregate</v>
          </cell>
        </row>
      </sheetData>
      <sheetData sheetId="450">
        <row r="82">
          <cell r="CF82" t="str">
            <v>Royalties Aggregate</v>
          </cell>
        </row>
      </sheetData>
      <sheetData sheetId="451">
        <row r="82">
          <cell r="CF82" t="str">
            <v>Royalties Aggregate</v>
          </cell>
        </row>
      </sheetData>
      <sheetData sheetId="452">
        <row r="82">
          <cell r="CF82" t="str">
            <v>Royalties Aggregate</v>
          </cell>
        </row>
      </sheetData>
      <sheetData sheetId="453">
        <row r="82">
          <cell r="CF82" t="str">
            <v>Royalties Aggregate</v>
          </cell>
        </row>
      </sheetData>
      <sheetData sheetId="454">
        <row r="82">
          <cell r="CF82" t="str">
            <v>Royalties Aggregate</v>
          </cell>
        </row>
      </sheetData>
      <sheetData sheetId="455">
        <row r="82">
          <cell r="CF82" t="str">
            <v>Royalties Aggregate</v>
          </cell>
        </row>
      </sheetData>
      <sheetData sheetId="456">
        <row r="82">
          <cell r="CF82" t="str">
            <v>Royalties Aggregate</v>
          </cell>
        </row>
      </sheetData>
      <sheetData sheetId="457">
        <row r="82">
          <cell r="CF82" t="str">
            <v>Royalties Aggregate</v>
          </cell>
        </row>
      </sheetData>
      <sheetData sheetId="458">
        <row r="82">
          <cell r="CF82" t="str">
            <v>Royalties Aggregate</v>
          </cell>
        </row>
      </sheetData>
      <sheetData sheetId="459">
        <row r="82">
          <cell r="CF82" t="str">
            <v>Royalties Aggregate</v>
          </cell>
        </row>
      </sheetData>
      <sheetData sheetId="460">
        <row r="82">
          <cell r="CF82" t="str">
            <v>Royalties Aggregate</v>
          </cell>
        </row>
      </sheetData>
      <sheetData sheetId="461">
        <row r="82">
          <cell r="CF82" t="str">
            <v>Royalties Aggregate</v>
          </cell>
        </row>
      </sheetData>
      <sheetData sheetId="462">
        <row r="82">
          <cell r="CF82" t="str">
            <v>Royalties Aggregate</v>
          </cell>
        </row>
      </sheetData>
      <sheetData sheetId="463">
        <row r="82">
          <cell r="CF82" t="str">
            <v>Royalties Aggregate</v>
          </cell>
        </row>
      </sheetData>
      <sheetData sheetId="464">
        <row r="82">
          <cell r="CF82" t="str">
            <v>Royalties Aggregate</v>
          </cell>
        </row>
      </sheetData>
      <sheetData sheetId="465">
        <row r="82">
          <cell r="CF82" t="str">
            <v>Royalties Aggregate</v>
          </cell>
        </row>
      </sheetData>
      <sheetData sheetId="466">
        <row r="82">
          <cell r="CF82" t="str">
            <v>Royalties Aggregate</v>
          </cell>
        </row>
      </sheetData>
      <sheetData sheetId="467">
        <row r="82">
          <cell r="CF82" t="str">
            <v>Royalties Aggregate</v>
          </cell>
        </row>
      </sheetData>
      <sheetData sheetId="468">
        <row r="82">
          <cell r="CF82" t="str">
            <v>Royalties Aggregate</v>
          </cell>
        </row>
      </sheetData>
      <sheetData sheetId="469">
        <row r="82">
          <cell r="CF82" t="str">
            <v>Royalties Aggregate</v>
          </cell>
        </row>
      </sheetData>
      <sheetData sheetId="470">
        <row r="82">
          <cell r="CF82" t="str">
            <v>Royalties Aggregate</v>
          </cell>
        </row>
      </sheetData>
      <sheetData sheetId="471">
        <row r="82">
          <cell r="CF82" t="str">
            <v>Royalties Aggregate</v>
          </cell>
        </row>
      </sheetData>
      <sheetData sheetId="472">
        <row r="82">
          <cell r="CF82" t="str">
            <v>Royalties Aggregate</v>
          </cell>
        </row>
      </sheetData>
      <sheetData sheetId="473">
        <row r="82">
          <cell r="CF82" t="str">
            <v>Royalties Aggregate</v>
          </cell>
        </row>
      </sheetData>
      <sheetData sheetId="474">
        <row r="82">
          <cell r="CF82" t="str">
            <v>Royalties Aggregate</v>
          </cell>
        </row>
      </sheetData>
      <sheetData sheetId="475">
        <row r="82">
          <cell r="CF82" t="str">
            <v>Royalties Aggregate</v>
          </cell>
        </row>
      </sheetData>
      <sheetData sheetId="476">
        <row r="82">
          <cell r="CF82" t="str">
            <v>Royalties Aggregate</v>
          </cell>
        </row>
      </sheetData>
      <sheetData sheetId="477">
        <row r="82">
          <cell r="CF82" t="str">
            <v>Royalties Aggregate</v>
          </cell>
        </row>
      </sheetData>
      <sheetData sheetId="478">
        <row r="82">
          <cell r="CF82" t="str">
            <v>Royalties Aggregate</v>
          </cell>
        </row>
      </sheetData>
      <sheetData sheetId="479">
        <row r="82">
          <cell r="CF82" t="str">
            <v>Royalties Aggregate</v>
          </cell>
        </row>
      </sheetData>
      <sheetData sheetId="480">
        <row r="82">
          <cell r="CF82" t="str">
            <v>Royalties Aggregate</v>
          </cell>
        </row>
      </sheetData>
      <sheetData sheetId="481">
        <row r="82">
          <cell r="CF82" t="str">
            <v>Royalties Aggregate</v>
          </cell>
        </row>
      </sheetData>
      <sheetData sheetId="482">
        <row r="82">
          <cell r="CF82" t="str">
            <v>Royalties Aggregate</v>
          </cell>
        </row>
      </sheetData>
      <sheetData sheetId="483">
        <row r="82">
          <cell r="CF82" t="str">
            <v>Royalties Aggregate</v>
          </cell>
        </row>
      </sheetData>
      <sheetData sheetId="484">
        <row r="82">
          <cell r="CF82" t="str">
            <v>Royalties Aggregate</v>
          </cell>
        </row>
      </sheetData>
      <sheetData sheetId="485">
        <row r="82">
          <cell r="CF82" t="str">
            <v>Royalties Aggregate</v>
          </cell>
        </row>
      </sheetData>
      <sheetData sheetId="486">
        <row r="82">
          <cell r="CF82" t="str">
            <v>Royalties Aggregate</v>
          </cell>
        </row>
      </sheetData>
      <sheetData sheetId="487">
        <row r="82">
          <cell r="CF82" t="str">
            <v>Royalties Aggregate</v>
          </cell>
        </row>
      </sheetData>
      <sheetData sheetId="488">
        <row r="82">
          <cell r="CF82" t="str">
            <v>Royalties Aggregate</v>
          </cell>
        </row>
      </sheetData>
      <sheetData sheetId="489">
        <row r="82">
          <cell r="CF82" t="str">
            <v>Royalties Aggregate</v>
          </cell>
        </row>
      </sheetData>
      <sheetData sheetId="490">
        <row r="82">
          <cell r="CF82" t="str">
            <v>Royalties Aggregate</v>
          </cell>
        </row>
      </sheetData>
      <sheetData sheetId="491">
        <row r="82">
          <cell r="CF82" t="str">
            <v>Royalties Aggregate</v>
          </cell>
        </row>
      </sheetData>
      <sheetData sheetId="492">
        <row r="82">
          <cell r="CF82" t="str">
            <v>Royalties Aggregate</v>
          </cell>
        </row>
      </sheetData>
      <sheetData sheetId="493">
        <row r="82">
          <cell r="CF82" t="str">
            <v>Royalties Aggregate</v>
          </cell>
        </row>
      </sheetData>
      <sheetData sheetId="494">
        <row r="82">
          <cell r="CF82" t="str">
            <v>Royalties Aggregate</v>
          </cell>
        </row>
      </sheetData>
      <sheetData sheetId="495">
        <row r="82">
          <cell r="CF82" t="str">
            <v>Royalties Aggregate</v>
          </cell>
        </row>
      </sheetData>
      <sheetData sheetId="496">
        <row r="82">
          <cell r="CF82" t="str">
            <v>Royalties Aggregate</v>
          </cell>
        </row>
      </sheetData>
      <sheetData sheetId="497">
        <row r="82">
          <cell r="CF82" t="str">
            <v>Royalties Aggregate</v>
          </cell>
        </row>
      </sheetData>
      <sheetData sheetId="498">
        <row r="82">
          <cell r="CF82" t="str">
            <v>Royalties Aggregate</v>
          </cell>
        </row>
      </sheetData>
      <sheetData sheetId="499">
        <row r="82">
          <cell r="CF82" t="str">
            <v>Royalties Aggregate</v>
          </cell>
        </row>
      </sheetData>
      <sheetData sheetId="500">
        <row r="82">
          <cell r="CF82" t="str">
            <v>Royalties Aggregate</v>
          </cell>
        </row>
      </sheetData>
      <sheetData sheetId="501">
        <row r="82">
          <cell r="CF82" t="str">
            <v>Royalties Aggregate</v>
          </cell>
        </row>
      </sheetData>
      <sheetData sheetId="502">
        <row r="82">
          <cell r="CF82" t="str">
            <v>Royalties Aggregate</v>
          </cell>
        </row>
      </sheetData>
      <sheetData sheetId="503">
        <row r="82">
          <cell r="CF82" t="str">
            <v>Royalties Aggregate</v>
          </cell>
        </row>
      </sheetData>
      <sheetData sheetId="504">
        <row r="82">
          <cell r="CF82" t="str">
            <v>Royalties Aggregate</v>
          </cell>
        </row>
      </sheetData>
      <sheetData sheetId="505">
        <row r="82">
          <cell r="CF82" t="str">
            <v>Royalties Aggregate</v>
          </cell>
        </row>
      </sheetData>
      <sheetData sheetId="506">
        <row r="82">
          <cell r="CF82" t="str">
            <v>Royalties Aggregate</v>
          </cell>
        </row>
      </sheetData>
      <sheetData sheetId="507">
        <row r="82">
          <cell r="CF82" t="str">
            <v>Royalties Aggregate</v>
          </cell>
        </row>
      </sheetData>
      <sheetData sheetId="508">
        <row r="82">
          <cell r="CF82" t="str">
            <v>Royalties Aggregate</v>
          </cell>
        </row>
      </sheetData>
      <sheetData sheetId="509">
        <row r="82">
          <cell r="CF82" t="str">
            <v>Royalties Aggregate</v>
          </cell>
        </row>
      </sheetData>
      <sheetData sheetId="510">
        <row r="82">
          <cell r="CF82" t="str">
            <v>Royalties Aggregate</v>
          </cell>
        </row>
      </sheetData>
      <sheetData sheetId="511">
        <row r="82">
          <cell r="CF82" t="str">
            <v>Royalties Aggregate</v>
          </cell>
        </row>
      </sheetData>
      <sheetData sheetId="512">
        <row r="82">
          <cell r="CF82" t="str">
            <v>Royalties Aggregate</v>
          </cell>
        </row>
      </sheetData>
      <sheetData sheetId="513">
        <row r="82">
          <cell r="CF82" t="str">
            <v>Royalties Aggregate</v>
          </cell>
        </row>
      </sheetData>
      <sheetData sheetId="514">
        <row r="82">
          <cell r="CF82" t="str">
            <v>Royalties Aggregate</v>
          </cell>
        </row>
      </sheetData>
      <sheetData sheetId="515">
        <row r="82">
          <cell r="CF82" t="str">
            <v>Royalties Aggregate</v>
          </cell>
        </row>
      </sheetData>
      <sheetData sheetId="516">
        <row r="82">
          <cell r="CF82" t="str">
            <v>Royalties Aggregate</v>
          </cell>
        </row>
      </sheetData>
      <sheetData sheetId="517">
        <row r="82">
          <cell r="CF82" t="str">
            <v>Royalties Aggregate</v>
          </cell>
        </row>
      </sheetData>
      <sheetData sheetId="518">
        <row r="82">
          <cell r="CF82" t="str">
            <v>Royalties Aggregate</v>
          </cell>
        </row>
      </sheetData>
      <sheetData sheetId="519">
        <row r="82">
          <cell r="CF82" t="str">
            <v>Royalties Aggregate</v>
          </cell>
        </row>
      </sheetData>
      <sheetData sheetId="520">
        <row r="82">
          <cell r="CF82" t="str">
            <v>Royalties Aggregate</v>
          </cell>
        </row>
      </sheetData>
      <sheetData sheetId="521">
        <row r="82">
          <cell r="CF82" t="str">
            <v>Royalties Aggregate</v>
          </cell>
        </row>
      </sheetData>
      <sheetData sheetId="522">
        <row r="82">
          <cell r="CF82" t="str">
            <v>Royalties Aggregate</v>
          </cell>
        </row>
      </sheetData>
      <sheetData sheetId="523">
        <row r="82">
          <cell r="CF82" t="str">
            <v>Royalties Aggregate</v>
          </cell>
        </row>
      </sheetData>
      <sheetData sheetId="524">
        <row r="82">
          <cell r="CF82" t="str">
            <v>Royalties Aggregate</v>
          </cell>
        </row>
      </sheetData>
      <sheetData sheetId="525">
        <row r="82">
          <cell r="CF82" t="str">
            <v>Royalties Aggregate</v>
          </cell>
        </row>
      </sheetData>
      <sheetData sheetId="526">
        <row r="82">
          <cell r="CF82" t="str">
            <v>Royalties Aggregate</v>
          </cell>
        </row>
      </sheetData>
      <sheetData sheetId="527">
        <row r="82">
          <cell r="CF82" t="str">
            <v>Royalties Aggregate</v>
          </cell>
        </row>
      </sheetData>
      <sheetData sheetId="528">
        <row r="82">
          <cell r="CF82" t="str">
            <v>Royalties Aggregate</v>
          </cell>
        </row>
      </sheetData>
      <sheetData sheetId="529">
        <row r="82">
          <cell r="CF82" t="str">
            <v>Royalties Aggregate</v>
          </cell>
        </row>
      </sheetData>
      <sheetData sheetId="530">
        <row r="82">
          <cell r="CF82" t="str">
            <v>Royalties Aggregate</v>
          </cell>
        </row>
      </sheetData>
      <sheetData sheetId="531">
        <row r="82">
          <cell r="CF82" t="str">
            <v>Royalties Aggregate</v>
          </cell>
        </row>
      </sheetData>
      <sheetData sheetId="532">
        <row r="82">
          <cell r="CF82" t="str">
            <v>Royalties Aggregate</v>
          </cell>
        </row>
      </sheetData>
      <sheetData sheetId="533">
        <row r="82">
          <cell r="CF82" t="str">
            <v>Royalties Aggregate</v>
          </cell>
        </row>
      </sheetData>
      <sheetData sheetId="534">
        <row r="82">
          <cell r="CF82" t="str">
            <v>Royalties Aggregate</v>
          </cell>
        </row>
      </sheetData>
      <sheetData sheetId="535">
        <row r="82">
          <cell r="CF82" t="str">
            <v>Royalties Aggregate</v>
          </cell>
        </row>
      </sheetData>
      <sheetData sheetId="536">
        <row r="82">
          <cell r="CF82" t="str">
            <v>Royalties Aggregate</v>
          </cell>
        </row>
      </sheetData>
      <sheetData sheetId="537">
        <row r="82">
          <cell r="CF82" t="str">
            <v>Royalties Aggregate</v>
          </cell>
        </row>
      </sheetData>
      <sheetData sheetId="538">
        <row r="82">
          <cell r="CF82" t="str">
            <v>Royalties Aggregate</v>
          </cell>
        </row>
      </sheetData>
      <sheetData sheetId="539">
        <row r="82">
          <cell r="CF82" t="str">
            <v>Royalties Aggregate</v>
          </cell>
        </row>
      </sheetData>
      <sheetData sheetId="540">
        <row r="82">
          <cell r="CF82" t="str">
            <v>Royalties Aggregate</v>
          </cell>
        </row>
      </sheetData>
      <sheetData sheetId="541">
        <row r="82">
          <cell r="CF82" t="str">
            <v>Royalties Aggregate</v>
          </cell>
        </row>
      </sheetData>
      <sheetData sheetId="542">
        <row r="82">
          <cell r="CF82" t="str">
            <v>Royalties Aggregate</v>
          </cell>
        </row>
      </sheetData>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sheetData sheetId="588"/>
      <sheetData sheetId="589" refreshError="1"/>
      <sheetData sheetId="590">
        <row r="82">
          <cell r="CF82" t="str">
            <v>Royalties Aggregate</v>
          </cell>
        </row>
      </sheetData>
      <sheetData sheetId="591" refreshError="1"/>
      <sheetData sheetId="592" refreshError="1"/>
      <sheetData sheetId="593" refreshError="1"/>
      <sheetData sheetId="594" refreshError="1"/>
      <sheetData sheetId="595"/>
      <sheetData sheetId="596">
        <row r="82">
          <cell r="CF82" t="str">
            <v>Royalties Aggregate</v>
          </cell>
        </row>
      </sheetData>
      <sheetData sheetId="597"/>
      <sheetData sheetId="598" refreshError="1"/>
      <sheetData sheetId="599" refreshError="1"/>
      <sheetData sheetId="600">
        <row r="82">
          <cell r="CF82" t="str">
            <v>Royalties Aggregate</v>
          </cell>
        </row>
      </sheetData>
      <sheetData sheetId="601">
        <row r="82">
          <cell r="CF82" t="str">
            <v>Royalties Aggregate</v>
          </cell>
        </row>
      </sheetData>
      <sheetData sheetId="602">
        <row r="82">
          <cell r="CF82" t="str">
            <v>Royalties Aggregate</v>
          </cell>
        </row>
      </sheetData>
      <sheetData sheetId="603">
        <row r="82">
          <cell r="CF82" t="str">
            <v>Royalties Aggregate</v>
          </cell>
        </row>
      </sheetData>
      <sheetData sheetId="604">
        <row r="82">
          <cell r="CF82" t="str">
            <v>Royalties Aggregate</v>
          </cell>
        </row>
      </sheetData>
      <sheetData sheetId="605">
        <row r="82">
          <cell r="CF82" t="str">
            <v>Royalties Aggregate</v>
          </cell>
        </row>
      </sheetData>
      <sheetData sheetId="606">
        <row r="82">
          <cell r="CF82" t="str">
            <v>Royalties Aggregate</v>
          </cell>
        </row>
      </sheetData>
      <sheetData sheetId="607">
        <row r="82">
          <cell r="CF82" t="str">
            <v>Royalties Aggregate</v>
          </cell>
        </row>
      </sheetData>
      <sheetData sheetId="608">
        <row r="82">
          <cell r="CF82" t="str">
            <v>Royalties Aggregate</v>
          </cell>
        </row>
      </sheetData>
      <sheetData sheetId="609" refreshError="1"/>
      <sheetData sheetId="610" refreshError="1"/>
      <sheetData sheetId="611" refreshError="1"/>
      <sheetData sheetId="612">
        <row r="82">
          <cell r="CF82" t="str">
            <v>Royalties Aggregate</v>
          </cell>
        </row>
      </sheetData>
      <sheetData sheetId="613" refreshError="1"/>
      <sheetData sheetId="614" refreshError="1"/>
      <sheetData sheetId="615" refreshError="1"/>
      <sheetData sheetId="616" refreshError="1"/>
      <sheetData sheetId="617" refreshError="1"/>
      <sheetData sheetId="618">
        <row r="82">
          <cell r="CF82" t="str">
            <v>Royalties Aggregate</v>
          </cell>
        </row>
      </sheetData>
      <sheetData sheetId="619" refreshError="1"/>
      <sheetData sheetId="620" refreshError="1"/>
      <sheetData sheetId="621" refreshError="1"/>
      <sheetData sheetId="622" refreshError="1"/>
      <sheetData sheetId="623">
        <row r="82">
          <cell r="CF82" t="str">
            <v>Royalties Aggregate</v>
          </cell>
        </row>
      </sheetData>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ow r="82">
          <cell r="CF82" t="str">
            <v>Royalties Aggregate</v>
          </cell>
        </row>
      </sheetData>
      <sheetData sheetId="661" refreshError="1"/>
      <sheetData sheetId="662">
        <row r="82">
          <cell r="CF82" t="str">
            <v>Royalties Aggregate</v>
          </cell>
        </row>
      </sheetData>
      <sheetData sheetId="663">
        <row r="82">
          <cell r="CF82" t="str">
            <v>Royalties Aggregate</v>
          </cell>
        </row>
      </sheetData>
      <sheetData sheetId="664">
        <row r="82">
          <cell r="CF82" t="str">
            <v>Royalties Aggregate</v>
          </cell>
        </row>
      </sheetData>
      <sheetData sheetId="665">
        <row r="82">
          <cell r="CF82" t="str">
            <v>Royalties Aggregate</v>
          </cell>
        </row>
      </sheetData>
      <sheetData sheetId="666">
        <row r="82">
          <cell r="CF82" t="str">
            <v>Royalties Aggregate</v>
          </cell>
        </row>
      </sheetData>
      <sheetData sheetId="667">
        <row r="82">
          <cell r="CF82" t="str">
            <v>Royalties Aggregate</v>
          </cell>
        </row>
      </sheetData>
      <sheetData sheetId="668" refreshError="1"/>
      <sheetData sheetId="669">
        <row r="82">
          <cell r="CF82" t="str">
            <v>Royalties Aggregate</v>
          </cell>
        </row>
      </sheetData>
      <sheetData sheetId="670">
        <row r="82">
          <cell r="CF82" t="str">
            <v>Royalties Aggregate</v>
          </cell>
        </row>
      </sheetData>
      <sheetData sheetId="671" refreshError="1"/>
      <sheetData sheetId="672" refreshError="1"/>
      <sheetData sheetId="673" refreshError="1"/>
      <sheetData sheetId="674" refreshError="1"/>
      <sheetData sheetId="675">
        <row r="82">
          <cell r="CF82" t="str">
            <v>Royalties Aggregate</v>
          </cell>
        </row>
      </sheetData>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ow r="82">
          <cell r="CF82" t="str">
            <v>Royalties Aggregate</v>
          </cell>
        </row>
      </sheetData>
      <sheetData sheetId="687">
        <row r="82">
          <cell r="CF82" t="str">
            <v>Royalties Aggregate</v>
          </cell>
        </row>
      </sheetData>
      <sheetData sheetId="688">
        <row r="82">
          <cell r="CF82" t="str">
            <v>Royalties Aggregate</v>
          </cell>
        </row>
      </sheetData>
      <sheetData sheetId="689">
        <row r="82">
          <cell r="CF82" t="str">
            <v>Royalties Aggregate</v>
          </cell>
        </row>
      </sheetData>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ow r="82">
          <cell r="CF82" t="str">
            <v>Royalties Aggregate</v>
          </cell>
        </row>
      </sheetData>
      <sheetData sheetId="702">
        <row r="82">
          <cell r="CF82" t="str">
            <v>Royalties Aggregate</v>
          </cell>
        </row>
      </sheetData>
      <sheetData sheetId="703">
        <row r="82">
          <cell r="CF82" t="str">
            <v>Royalties Aggregate</v>
          </cell>
        </row>
      </sheetData>
      <sheetData sheetId="704">
        <row r="82">
          <cell r="CF82" t="str">
            <v>Royalties Aggregate</v>
          </cell>
        </row>
      </sheetData>
      <sheetData sheetId="705">
        <row r="82">
          <cell r="CF82" t="str">
            <v>Royalties Aggregate</v>
          </cell>
        </row>
      </sheetData>
      <sheetData sheetId="706">
        <row r="82">
          <cell r="CF82" t="str">
            <v>Royalties Aggregate</v>
          </cell>
        </row>
      </sheetData>
      <sheetData sheetId="707">
        <row r="82">
          <cell r="CF82" t="str">
            <v>Royalties Aggregate</v>
          </cell>
        </row>
      </sheetData>
      <sheetData sheetId="708" refreshError="1"/>
      <sheetData sheetId="709"/>
      <sheetData sheetId="710" refreshError="1"/>
      <sheetData sheetId="711" refreshError="1"/>
      <sheetData sheetId="712" refreshError="1"/>
      <sheetData sheetId="713">
        <row r="82">
          <cell r="CF82" t="str">
            <v>Royalties Aggregate</v>
          </cell>
        </row>
      </sheetData>
      <sheetData sheetId="714">
        <row r="82">
          <cell r="CF82" t="str">
            <v>Royalties Aggregate</v>
          </cell>
        </row>
      </sheetData>
      <sheetData sheetId="715">
        <row r="82">
          <cell r="CF82" t="str">
            <v>Royalties Aggregate</v>
          </cell>
        </row>
      </sheetData>
      <sheetData sheetId="716">
        <row r="82">
          <cell r="CF82" t="str">
            <v>Royalties Aggregate</v>
          </cell>
        </row>
      </sheetData>
      <sheetData sheetId="717">
        <row r="82">
          <cell r="CF82" t="str">
            <v>Royalties Aggregate</v>
          </cell>
        </row>
      </sheetData>
      <sheetData sheetId="718">
        <row r="82">
          <cell r="CF82" t="str">
            <v>Royalties Aggregate</v>
          </cell>
        </row>
      </sheetData>
      <sheetData sheetId="719">
        <row r="82">
          <cell r="CF82" t="str">
            <v>Royalties Aggregate</v>
          </cell>
        </row>
      </sheetData>
      <sheetData sheetId="720">
        <row r="82">
          <cell r="CF82" t="str">
            <v>Royalties Aggregate</v>
          </cell>
        </row>
      </sheetData>
      <sheetData sheetId="721" refreshError="1"/>
      <sheetData sheetId="722" refreshError="1"/>
      <sheetData sheetId="723" refreshError="1"/>
      <sheetData sheetId="724" refreshError="1"/>
      <sheetData sheetId="725">
        <row r="82">
          <cell r="CF82" t="str">
            <v>Royalties Aggregate</v>
          </cell>
        </row>
      </sheetData>
      <sheetData sheetId="726">
        <row r="82">
          <cell r="CF82" t="str">
            <v>Royalties Aggregate</v>
          </cell>
        </row>
      </sheetData>
      <sheetData sheetId="727">
        <row r="82">
          <cell r="CF82" t="str">
            <v>Royalties Aggregate</v>
          </cell>
        </row>
      </sheetData>
      <sheetData sheetId="728">
        <row r="82">
          <cell r="CF82" t="str">
            <v>Royalties Aggregate</v>
          </cell>
        </row>
      </sheetData>
      <sheetData sheetId="729">
        <row r="82">
          <cell r="CF82" t="str">
            <v>Royalties Aggregate</v>
          </cell>
        </row>
      </sheetData>
      <sheetData sheetId="730">
        <row r="82">
          <cell r="CF82" t="str">
            <v>Royalties Aggregate</v>
          </cell>
        </row>
      </sheetData>
      <sheetData sheetId="731">
        <row r="82">
          <cell r="CF82" t="str">
            <v>Royalties Aggregate</v>
          </cell>
        </row>
      </sheetData>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ow r="82">
          <cell r="CF82" t="str">
            <v>Royalties Aggregate</v>
          </cell>
        </row>
      </sheetData>
      <sheetData sheetId="784">
        <row r="82">
          <cell r="CF82" t="str">
            <v>Royalties Aggregate</v>
          </cell>
        </row>
      </sheetData>
      <sheetData sheetId="785">
        <row r="82">
          <cell r="CF82" t="str">
            <v>Royalties Aggregate</v>
          </cell>
        </row>
      </sheetData>
      <sheetData sheetId="786">
        <row r="82">
          <cell r="CF82" t="str">
            <v>Royalties Aggregate</v>
          </cell>
        </row>
      </sheetData>
      <sheetData sheetId="787">
        <row r="82">
          <cell r="CF82" t="str">
            <v>Royalties Aggregate</v>
          </cell>
        </row>
      </sheetData>
      <sheetData sheetId="788">
        <row r="82">
          <cell r="CF82" t="str">
            <v>Royalties Aggregate</v>
          </cell>
        </row>
      </sheetData>
      <sheetData sheetId="789">
        <row r="82">
          <cell r="CF82" t="str">
            <v>Royalties Aggregate</v>
          </cell>
        </row>
      </sheetData>
      <sheetData sheetId="790">
        <row r="82">
          <cell r="CF82" t="str">
            <v>Royalties Aggregate</v>
          </cell>
        </row>
      </sheetData>
      <sheetData sheetId="791">
        <row r="82">
          <cell r="CF82" t="str">
            <v>Royalties Aggregate</v>
          </cell>
        </row>
      </sheetData>
      <sheetData sheetId="792">
        <row r="82">
          <cell r="CF82" t="str">
            <v>Royalties Aggregate</v>
          </cell>
        </row>
      </sheetData>
      <sheetData sheetId="793">
        <row r="82">
          <cell r="CF82" t="str">
            <v>Royalties Aggregate</v>
          </cell>
        </row>
      </sheetData>
      <sheetData sheetId="794">
        <row r="82">
          <cell r="CF82" t="str">
            <v>Royalties Aggregate</v>
          </cell>
        </row>
      </sheetData>
      <sheetData sheetId="795">
        <row r="82">
          <cell r="CF82" t="str">
            <v>Royalties Aggregate</v>
          </cell>
        </row>
      </sheetData>
      <sheetData sheetId="796">
        <row r="82">
          <cell r="CF82" t="str">
            <v>Royalties Aggregate</v>
          </cell>
        </row>
      </sheetData>
      <sheetData sheetId="797">
        <row r="82">
          <cell r="CF82" t="str">
            <v>Royalties Aggregate</v>
          </cell>
        </row>
      </sheetData>
      <sheetData sheetId="798">
        <row r="82">
          <cell r="CF82" t="str">
            <v>Royalties Aggregate</v>
          </cell>
        </row>
      </sheetData>
      <sheetData sheetId="799">
        <row r="82">
          <cell r="CF82" t="str">
            <v>Royalties Aggregate</v>
          </cell>
        </row>
      </sheetData>
      <sheetData sheetId="800">
        <row r="82">
          <cell r="CF82" t="str">
            <v>Royalties Aggregate</v>
          </cell>
        </row>
      </sheetData>
      <sheetData sheetId="801">
        <row r="82">
          <cell r="CF82" t="str">
            <v>Royalties Aggregate</v>
          </cell>
        </row>
      </sheetData>
      <sheetData sheetId="802">
        <row r="82">
          <cell r="CF82" t="str">
            <v>Royalties Aggregate</v>
          </cell>
        </row>
      </sheetData>
      <sheetData sheetId="803">
        <row r="82">
          <cell r="CF82" t="str">
            <v>Royalties Aggregate</v>
          </cell>
        </row>
      </sheetData>
      <sheetData sheetId="804">
        <row r="82">
          <cell r="CF82" t="str">
            <v>Royalties Aggregate</v>
          </cell>
        </row>
      </sheetData>
      <sheetData sheetId="805">
        <row r="82">
          <cell r="CF82" t="str">
            <v>Royalties Aggregate</v>
          </cell>
        </row>
      </sheetData>
      <sheetData sheetId="806">
        <row r="82">
          <cell r="CF82" t="str">
            <v>Royalties Aggregate</v>
          </cell>
        </row>
      </sheetData>
      <sheetData sheetId="807">
        <row r="82">
          <cell r="CF82" t="str">
            <v>Royalties Aggregate</v>
          </cell>
        </row>
      </sheetData>
      <sheetData sheetId="808">
        <row r="82">
          <cell r="CF82" t="str">
            <v>Royalties Aggregate</v>
          </cell>
        </row>
      </sheetData>
      <sheetData sheetId="809">
        <row r="82">
          <cell r="CF82" t="str">
            <v>Royalties Aggregate</v>
          </cell>
        </row>
      </sheetData>
      <sheetData sheetId="810">
        <row r="82">
          <cell r="CF82" t="str">
            <v>Royalties Aggregate</v>
          </cell>
        </row>
      </sheetData>
      <sheetData sheetId="811">
        <row r="82">
          <cell r="CF82" t="str">
            <v>Royalties Aggregate</v>
          </cell>
        </row>
      </sheetData>
      <sheetData sheetId="812">
        <row r="82">
          <cell r="CF82" t="str">
            <v>Royalties Aggregate</v>
          </cell>
        </row>
      </sheetData>
      <sheetData sheetId="813">
        <row r="82">
          <cell r="CF82" t="str">
            <v>Royalties Aggregate</v>
          </cell>
        </row>
      </sheetData>
      <sheetData sheetId="814">
        <row r="82">
          <cell r="CF82" t="str">
            <v>Royalties Aggregate</v>
          </cell>
        </row>
      </sheetData>
      <sheetData sheetId="815">
        <row r="82">
          <cell r="CF82" t="str">
            <v>Royalties Aggregate</v>
          </cell>
        </row>
      </sheetData>
      <sheetData sheetId="816">
        <row r="82">
          <cell r="CF82" t="str">
            <v>Royalties Aggregate</v>
          </cell>
        </row>
      </sheetData>
      <sheetData sheetId="817">
        <row r="82">
          <cell r="CF82" t="str">
            <v>Royalties Aggregate</v>
          </cell>
        </row>
      </sheetData>
      <sheetData sheetId="818">
        <row r="82">
          <cell r="CF82" t="str">
            <v>Royalties Aggregate</v>
          </cell>
        </row>
      </sheetData>
      <sheetData sheetId="819">
        <row r="82">
          <cell r="CF82" t="str">
            <v>Royalties Aggregate</v>
          </cell>
        </row>
      </sheetData>
      <sheetData sheetId="820">
        <row r="82">
          <cell r="CF82" t="str">
            <v>Royalties Aggregate</v>
          </cell>
        </row>
      </sheetData>
      <sheetData sheetId="821">
        <row r="82">
          <cell r="CF82" t="str">
            <v>Royalties Aggregate</v>
          </cell>
        </row>
      </sheetData>
      <sheetData sheetId="822">
        <row r="82">
          <cell r="CF82" t="str">
            <v>Royalties Aggregate</v>
          </cell>
        </row>
      </sheetData>
      <sheetData sheetId="823">
        <row r="82">
          <cell r="CF82" t="str">
            <v>Royalties Aggregate</v>
          </cell>
        </row>
      </sheetData>
      <sheetData sheetId="824">
        <row r="82">
          <cell r="CF82" t="str">
            <v>Royalties Aggregate</v>
          </cell>
        </row>
      </sheetData>
      <sheetData sheetId="825">
        <row r="82">
          <cell r="CF82" t="str">
            <v>Royalties Aggregate</v>
          </cell>
        </row>
      </sheetData>
      <sheetData sheetId="826">
        <row r="82">
          <cell r="CF82" t="str">
            <v>Royalties Aggregate</v>
          </cell>
        </row>
      </sheetData>
      <sheetData sheetId="827">
        <row r="82">
          <cell r="CF82" t="str">
            <v>Royalties Aggregate</v>
          </cell>
        </row>
      </sheetData>
      <sheetData sheetId="828">
        <row r="82">
          <cell r="CF82" t="str">
            <v>Royalties Aggregate</v>
          </cell>
        </row>
      </sheetData>
      <sheetData sheetId="829">
        <row r="82">
          <cell r="CF82" t="str">
            <v>Royalties Aggregate</v>
          </cell>
        </row>
      </sheetData>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ow r="82">
          <cell r="CF82" t="str">
            <v>Royalties Aggregate</v>
          </cell>
        </row>
      </sheetData>
      <sheetData sheetId="1053">
        <row r="82">
          <cell r="CF82" t="str">
            <v>Royalties Aggregate</v>
          </cell>
        </row>
      </sheetData>
      <sheetData sheetId="1054">
        <row r="82">
          <cell r="CF82" t="str">
            <v>Royalties Aggregate</v>
          </cell>
        </row>
      </sheetData>
      <sheetData sheetId="1055">
        <row r="82">
          <cell r="CF82" t="str">
            <v>Royalties Aggregate</v>
          </cell>
        </row>
      </sheetData>
      <sheetData sheetId="1056">
        <row r="82">
          <cell r="CF82" t="str">
            <v>Royalties Aggregate</v>
          </cell>
        </row>
      </sheetData>
      <sheetData sheetId="1057" refreshError="1"/>
      <sheetData sheetId="1058" refreshError="1"/>
      <sheetData sheetId="1059" refreshError="1"/>
      <sheetData sheetId="1060" refreshError="1"/>
      <sheetData sheetId="1061">
        <row r="82">
          <cell r="CF82" t="str">
            <v>Royalties Aggregate</v>
          </cell>
        </row>
      </sheetData>
      <sheetData sheetId="1062">
        <row r="82">
          <cell r="CF82" t="str">
            <v>Royalties Aggregate</v>
          </cell>
        </row>
      </sheetData>
      <sheetData sheetId="1063">
        <row r="82">
          <cell r="CF82" t="str">
            <v>Royalties Aggregate</v>
          </cell>
        </row>
      </sheetData>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ow r="82">
          <cell r="CF82" t="str">
            <v>Royalties Aggregate</v>
          </cell>
        </row>
      </sheetData>
      <sheetData sheetId="1120"/>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ow r="82">
          <cell r="CF82" t="str">
            <v>Royalties Aggregate</v>
          </cell>
        </row>
      </sheetData>
      <sheetData sheetId="1143">
        <row r="82">
          <cell r="CF82" t="str">
            <v>Royalties Aggregate</v>
          </cell>
        </row>
      </sheetData>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sheetData sheetId="1178"/>
      <sheetData sheetId="1179">
        <row r="82">
          <cell r="CF82" t="str">
            <v>Royalties Aggregate</v>
          </cell>
        </row>
      </sheetData>
      <sheetData sheetId="1180"/>
      <sheetData sheetId="1181">
        <row r="82">
          <cell r="CF82" t="str">
            <v>Royalties Aggregate</v>
          </cell>
        </row>
      </sheetData>
      <sheetData sheetId="1182">
        <row r="82">
          <cell r="CF82" t="str">
            <v>Royalties Aggregate</v>
          </cell>
        </row>
      </sheetData>
      <sheetData sheetId="1183">
        <row r="82">
          <cell r="CF82" t="str">
            <v>Royalties Aggregate</v>
          </cell>
        </row>
      </sheetData>
      <sheetData sheetId="1184">
        <row r="82">
          <cell r="CF82" t="str">
            <v>Royalties Aggregate</v>
          </cell>
        </row>
      </sheetData>
      <sheetData sheetId="1185">
        <row r="82">
          <cell r="CF82" t="str">
            <v>Royalties Aggregate</v>
          </cell>
        </row>
      </sheetData>
      <sheetData sheetId="1186">
        <row r="82">
          <cell r="CF82" t="str">
            <v>Royalties Aggregate</v>
          </cell>
        </row>
      </sheetData>
      <sheetData sheetId="1187">
        <row r="82">
          <cell r="CF82" t="str">
            <v>Royalties Aggregate</v>
          </cell>
        </row>
      </sheetData>
      <sheetData sheetId="1188">
        <row r="82">
          <cell r="CF82" t="str">
            <v>Royalties Aggregate</v>
          </cell>
        </row>
      </sheetData>
      <sheetData sheetId="1189">
        <row r="82">
          <cell r="CF82" t="str">
            <v>Royalties Aggregate</v>
          </cell>
        </row>
      </sheetData>
      <sheetData sheetId="1190">
        <row r="82">
          <cell r="CF82" t="str">
            <v>Royalties Aggregate</v>
          </cell>
        </row>
      </sheetData>
      <sheetData sheetId="1191">
        <row r="82">
          <cell r="CF82" t="str">
            <v>Royalties Aggregate</v>
          </cell>
        </row>
      </sheetData>
      <sheetData sheetId="1192">
        <row r="82">
          <cell r="CF82" t="str">
            <v>Royalties Aggregate</v>
          </cell>
        </row>
      </sheetData>
      <sheetData sheetId="1193">
        <row r="82">
          <cell r="CF82" t="str">
            <v>Royalties Aggregate</v>
          </cell>
        </row>
      </sheetData>
      <sheetData sheetId="1194">
        <row r="82">
          <cell r="CF82" t="str">
            <v>Royalties Aggregate</v>
          </cell>
        </row>
      </sheetData>
      <sheetData sheetId="1195">
        <row r="82">
          <cell r="CF82" t="str">
            <v>Royalties Aggregate</v>
          </cell>
        </row>
      </sheetData>
      <sheetData sheetId="1196">
        <row r="82">
          <cell r="CF82" t="str">
            <v>Royalties Aggregate</v>
          </cell>
        </row>
      </sheetData>
      <sheetData sheetId="1197">
        <row r="82">
          <cell r="CF82" t="str">
            <v>Royalties Aggregate</v>
          </cell>
        </row>
      </sheetData>
      <sheetData sheetId="1198">
        <row r="82">
          <cell r="CF82" t="str">
            <v>Royalties Aggregate</v>
          </cell>
        </row>
      </sheetData>
      <sheetData sheetId="1199">
        <row r="82">
          <cell r="CF82" t="str">
            <v>Royalties Aggregate</v>
          </cell>
        </row>
      </sheetData>
      <sheetData sheetId="1200">
        <row r="82">
          <cell r="CF82" t="str">
            <v>Royalties Aggregate</v>
          </cell>
        </row>
      </sheetData>
      <sheetData sheetId="1201">
        <row r="82">
          <cell r="CF82" t="str">
            <v>Royalties Aggregate</v>
          </cell>
        </row>
      </sheetData>
      <sheetData sheetId="1202">
        <row r="82">
          <cell r="CF82" t="str">
            <v>Royalties Aggregate</v>
          </cell>
        </row>
      </sheetData>
      <sheetData sheetId="1203">
        <row r="82">
          <cell r="CF82" t="str">
            <v>Royalties Aggregate</v>
          </cell>
        </row>
      </sheetData>
      <sheetData sheetId="1204"/>
      <sheetData sheetId="1205">
        <row r="82">
          <cell r="CF82" t="str">
            <v>Royalties Aggregate</v>
          </cell>
        </row>
      </sheetData>
      <sheetData sheetId="1206">
        <row r="82">
          <cell r="CF82" t="str">
            <v>Royalties Aggregate</v>
          </cell>
        </row>
      </sheetData>
      <sheetData sheetId="1207">
        <row r="82">
          <cell r="CF82" t="str">
            <v>Royalties Aggregate</v>
          </cell>
        </row>
      </sheetData>
      <sheetData sheetId="1208">
        <row r="82">
          <cell r="CF82" t="str">
            <v>Royalties Aggregate</v>
          </cell>
        </row>
      </sheetData>
      <sheetData sheetId="1209">
        <row r="82">
          <cell r="CF82" t="str">
            <v>Royalties Aggregate</v>
          </cell>
        </row>
      </sheetData>
      <sheetData sheetId="1210">
        <row r="82">
          <cell r="CF82" t="str">
            <v>Royalties Aggregate</v>
          </cell>
        </row>
      </sheetData>
      <sheetData sheetId="1211"/>
      <sheetData sheetId="1212">
        <row r="82">
          <cell r="CF82" t="str">
            <v>Royalties Aggregate</v>
          </cell>
        </row>
      </sheetData>
      <sheetData sheetId="1213">
        <row r="82">
          <cell r="CF82" t="str">
            <v>Royalties Aggregate</v>
          </cell>
        </row>
      </sheetData>
      <sheetData sheetId="1214">
        <row r="82">
          <cell r="CF82" t="str">
            <v>Royalties Aggregate</v>
          </cell>
        </row>
      </sheetData>
      <sheetData sheetId="1215">
        <row r="82">
          <cell r="CF82" t="str">
            <v>Royalties Aggregate</v>
          </cell>
        </row>
      </sheetData>
      <sheetData sheetId="1216">
        <row r="82">
          <cell r="CF82" t="str">
            <v>Royalties Aggregate</v>
          </cell>
        </row>
      </sheetData>
      <sheetData sheetId="1217">
        <row r="82">
          <cell r="CF82" t="str">
            <v>Royalties Aggregate</v>
          </cell>
        </row>
      </sheetData>
      <sheetData sheetId="1218">
        <row r="82">
          <cell r="CF82" t="str">
            <v>Royalties Aggregate</v>
          </cell>
        </row>
      </sheetData>
      <sheetData sheetId="1219">
        <row r="82">
          <cell r="CF82" t="str">
            <v>Royalties Aggregate</v>
          </cell>
        </row>
      </sheetData>
      <sheetData sheetId="1220">
        <row r="82">
          <cell r="CF82" t="str">
            <v>Royalties Aggregate</v>
          </cell>
        </row>
      </sheetData>
      <sheetData sheetId="1221">
        <row r="82">
          <cell r="CF82" t="str">
            <v>Royalties Aggregate</v>
          </cell>
        </row>
      </sheetData>
      <sheetData sheetId="1222">
        <row r="82">
          <cell r="CF82" t="str">
            <v>Royalties Aggregate</v>
          </cell>
        </row>
      </sheetData>
      <sheetData sheetId="1223">
        <row r="82">
          <cell r="CF82" t="str">
            <v>Royalties Aggregate</v>
          </cell>
        </row>
      </sheetData>
      <sheetData sheetId="1224">
        <row r="82">
          <cell r="CF82" t="str">
            <v>Royalties Aggregate</v>
          </cell>
        </row>
      </sheetData>
      <sheetData sheetId="1225">
        <row r="82">
          <cell r="CF82" t="str">
            <v>Royalties Aggregate</v>
          </cell>
        </row>
      </sheetData>
      <sheetData sheetId="1226">
        <row r="82">
          <cell r="CF82" t="str">
            <v>Royalties Aggregate</v>
          </cell>
        </row>
      </sheetData>
      <sheetData sheetId="1227">
        <row r="82">
          <cell r="CF82" t="str">
            <v>Royalties Aggregate</v>
          </cell>
        </row>
      </sheetData>
      <sheetData sheetId="1228">
        <row r="82">
          <cell r="CF82" t="str">
            <v>Royalties Aggregate</v>
          </cell>
        </row>
      </sheetData>
      <sheetData sheetId="1229">
        <row r="82">
          <cell r="CF82" t="str">
            <v>Royalties Aggregate</v>
          </cell>
        </row>
      </sheetData>
      <sheetData sheetId="1230">
        <row r="82">
          <cell r="CF82" t="str">
            <v>Royalties Aggregate</v>
          </cell>
        </row>
      </sheetData>
      <sheetData sheetId="1231">
        <row r="82">
          <cell r="CF82" t="str">
            <v>Royalties Aggregate</v>
          </cell>
        </row>
      </sheetData>
      <sheetData sheetId="1232">
        <row r="82">
          <cell r="CF82" t="str">
            <v>Royalties Aggregate</v>
          </cell>
        </row>
      </sheetData>
      <sheetData sheetId="1233">
        <row r="82">
          <cell r="CF82" t="str">
            <v>Royalties Aggregate</v>
          </cell>
        </row>
      </sheetData>
      <sheetData sheetId="1234">
        <row r="82">
          <cell r="CF82" t="str">
            <v>Royalties Aggregate</v>
          </cell>
        </row>
      </sheetData>
      <sheetData sheetId="1235">
        <row r="82">
          <cell r="CF82" t="str">
            <v>Royalties Aggregate</v>
          </cell>
        </row>
      </sheetData>
      <sheetData sheetId="1236">
        <row r="82">
          <cell r="CF82" t="str">
            <v>Royalties Aggregate</v>
          </cell>
        </row>
      </sheetData>
      <sheetData sheetId="1237">
        <row r="82">
          <cell r="CF82" t="str">
            <v>Royalties Aggregate</v>
          </cell>
        </row>
      </sheetData>
      <sheetData sheetId="1238">
        <row r="82">
          <cell r="CF82" t="str">
            <v>Royalties Aggregate</v>
          </cell>
        </row>
      </sheetData>
      <sheetData sheetId="1239">
        <row r="82">
          <cell r="CF82" t="str">
            <v>Royalties Aggregate</v>
          </cell>
        </row>
      </sheetData>
      <sheetData sheetId="1240">
        <row r="82">
          <cell r="CF82" t="str">
            <v>Royalties Aggregate</v>
          </cell>
        </row>
      </sheetData>
      <sheetData sheetId="1241">
        <row r="82">
          <cell r="CF82" t="str">
            <v>Royalties Aggregate</v>
          </cell>
        </row>
      </sheetData>
      <sheetData sheetId="1242">
        <row r="82">
          <cell r="CF82" t="str">
            <v>Royalties Aggregate</v>
          </cell>
        </row>
      </sheetData>
      <sheetData sheetId="1243">
        <row r="82">
          <cell r="CF82" t="str">
            <v>Royalties Aggregate</v>
          </cell>
        </row>
      </sheetData>
      <sheetData sheetId="1244">
        <row r="82">
          <cell r="CF82" t="str">
            <v>Royalties Aggregate</v>
          </cell>
        </row>
      </sheetData>
      <sheetData sheetId="1245">
        <row r="82">
          <cell r="CF82" t="str">
            <v>Royalties Aggregate</v>
          </cell>
        </row>
      </sheetData>
      <sheetData sheetId="1246">
        <row r="82">
          <cell r="CF82" t="str">
            <v>Royalties Aggregate</v>
          </cell>
        </row>
      </sheetData>
      <sheetData sheetId="1247">
        <row r="82">
          <cell r="CF82" t="str">
            <v>Royalties Aggregate</v>
          </cell>
        </row>
      </sheetData>
      <sheetData sheetId="1248">
        <row r="82">
          <cell r="CF82" t="str">
            <v>Royalties Aggregate</v>
          </cell>
        </row>
      </sheetData>
      <sheetData sheetId="1249">
        <row r="82">
          <cell r="CF82" t="str">
            <v>Royalties Aggregate</v>
          </cell>
        </row>
      </sheetData>
      <sheetData sheetId="1250">
        <row r="82">
          <cell r="CF82" t="str">
            <v>Royalties Aggregate</v>
          </cell>
        </row>
      </sheetData>
      <sheetData sheetId="1251">
        <row r="82">
          <cell r="CF82" t="str">
            <v>Royalties Aggregate</v>
          </cell>
        </row>
      </sheetData>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ow r="82">
          <cell r="CF82" t="str">
            <v>Royalties Aggregate</v>
          </cell>
        </row>
      </sheetData>
      <sheetData sheetId="1339">
        <row r="82">
          <cell r="CF82" t="str">
            <v>Royalties Aggregate</v>
          </cell>
        </row>
      </sheetData>
      <sheetData sheetId="1340">
        <row r="82">
          <cell r="CF82" t="str">
            <v>Royalties Aggregate</v>
          </cell>
        </row>
      </sheetData>
      <sheetData sheetId="1341">
        <row r="82">
          <cell r="CF82" t="str">
            <v>Royalties Aggregate</v>
          </cell>
        </row>
      </sheetData>
      <sheetData sheetId="1342">
        <row r="82">
          <cell r="CF82" t="str">
            <v>Royalties Aggregate</v>
          </cell>
        </row>
      </sheetData>
      <sheetData sheetId="1343">
        <row r="82">
          <cell r="CF82" t="str">
            <v>Royalties Aggregate</v>
          </cell>
        </row>
      </sheetData>
      <sheetData sheetId="1344">
        <row r="82">
          <cell r="CF82" t="str">
            <v>Royalties Aggregate</v>
          </cell>
        </row>
      </sheetData>
      <sheetData sheetId="1345">
        <row r="82">
          <cell r="CF82" t="str">
            <v>Royalties Aggregate</v>
          </cell>
        </row>
      </sheetData>
      <sheetData sheetId="1346">
        <row r="82">
          <cell r="CF82" t="str">
            <v>Royalties Aggregate</v>
          </cell>
        </row>
      </sheetData>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ow r="82">
          <cell r="CF82" t="str">
            <v>Royalties Aggregate</v>
          </cell>
        </row>
      </sheetData>
      <sheetData sheetId="1380">
        <row r="82">
          <cell r="CF82" t="str">
            <v>Royalties Aggregate</v>
          </cell>
        </row>
      </sheetData>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ow r="82">
          <cell r="CF82" t="str">
            <v>Royalties Aggregate</v>
          </cell>
        </row>
      </sheetData>
      <sheetData sheetId="1432">
        <row r="82">
          <cell r="CF82" t="str">
            <v>Royalties Aggregate</v>
          </cell>
        </row>
      </sheetData>
      <sheetData sheetId="1433">
        <row r="82">
          <cell r="CF82" t="str">
            <v>Royalties Aggregate</v>
          </cell>
        </row>
      </sheetData>
      <sheetData sheetId="1434">
        <row r="82">
          <cell r="CF82">
            <v>0</v>
          </cell>
        </row>
      </sheetData>
      <sheetData sheetId="1435">
        <row r="82">
          <cell r="CF82">
            <v>0</v>
          </cell>
        </row>
      </sheetData>
      <sheetData sheetId="1436">
        <row r="82">
          <cell r="CF82">
            <v>0</v>
          </cell>
        </row>
      </sheetData>
      <sheetData sheetId="1437">
        <row r="82">
          <cell r="CF82">
            <v>0</v>
          </cell>
        </row>
      </sheetData>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sheetData sheetId="1467" refreshError="1"/>
      <sheetData sheetId="1468" refreshError="1"/>
      <sheetData sheetId="1469"/>
      <sheetData sheetId="1470"/>
      <sheetData sheetId="147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ow r="82">
          <cell r="CF82" t="str">
            <v>Royalties Aggregate</v>
          </cell>
        </row>
      </sheetData>
      <sheetData sheetId="2245" refreshError="1"/>
      <sheetData sheetId="2246" refreshError="1"/>
      <sheetData sheetId="2247" refreshError="1"/>
      <sheetData sheetId="2248" refreshError="1"/>
      <sheetData sheetId="2249" refreshError="1"/>
      <sheetData sheetId="2250" refreshError="1"/>
      <sheetData sheetId="225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ow r="82">
          <cell r="CF82" t="str">
            <v>Royalties Aggregate</v>
          </cell>
        </row>
      </sheetData>
      <sheetData sheetId="2296" refreshError="1"/>
      <sheetData sheetId="2297" refreshError="1"/>
      <sheetData sheetId="2298"/>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ow r="82">
          <cell r="CF82" t="str">
            <v>Royalties Aggregate</v>
          </cell>
        </row>
      </sheetData>
      <sheetData sheetId="2371"/>
      <sheetData sheetId="2372"/>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sheetData sheetId="2429"/>
      <sheetData sheetId="2430"/>
      <sheetData sheetId="2431"/>
      <sheetData sheetId="2432"/>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ow r="82">
          <cell r="CF82" t="str">
            <v>Royalties Aggregate</v>
          </cell>
        </row>
      </sheetData>
      <sheetData sheetId="2444"/>
      <sheetData sheetId="2445"/>
      <sheetData sheetId="2446"/>
      <sheetData sheetId="2447" refreshError="1"/>
      <sheetData sheetId="2448" refreshError="1"/>
      <sheetData sheetId="2449"/>
      <sheetData sheetId="2450"/>
      <sheetData sheetId="2451"/>
      <sheetData sheetId="2452"/>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Perhitungan Mobilisasi Alat"/>
      <sheetName val="DISCLAIMER"/>
      <sheetName val="MAJOR"/>
      <sheetName val="Analisa K3"/>
      <sheetName val="Peta Quarry"/>
      <sheetName val="4-Formulir harga bahan"/>
      <sheetName val="%"/>
      <sheetName val="Informasi"/>
      <sheetName val="Empiris"/>
      <sheetName val="Rekap"/>
      <sheetName val="BOQ"/>
      <sheetName val="Lalu Lintas"/>
      <sheetName val="Jembatan Sementara"/>
      <sheetName val="Mobilisasi"/>
      <sheetName val="4-Analisa Quarry"/>
      <sheetName val="4-Basic Price"/>
      <sheetName val="5-ALAT(1)"/>
      <sheetName val="5-ALAT(2)"/>
      <sheetName val="Agg Halus &amp; Kasar"/>
      <sheetName val="Agg A"/>
      <sheetName val="Agg B dan S"/>
      <sheetName val="Agg C"/>
      <sheetName val="Agg  CBR 60"/>
      <sheetName val="D1"/>
      <sheetName val="D2"/>
      <sheetName val="D3"/>
      <sheetName val="D4"/>
      <sheetName val="D5"/>
      <sheetName val="D6"/>
      <sheetName val="D7(1)"/>
      <sheetName val="D7(2)"/>
      <sheetName val="Sheet3"/>
      <sheetName val="D8(1)"/>
      <sheetName val="D8(2)"/>
      <sheetName val="D9"/>
      <sheetName val="LS-Rutin"/>
      <sheetName val="D10 LS-Rutin"/>
      <sheetName val="D10 Analisa HSP"/>
      <sheetName val="D10 Kuantitas"/>
      <sheetName val="Sheet1"/>
      <sheetName val="Kuantitas"/>
      <sheetName val="Hspk-Oe"/>
      <sheetName val="5-ALAT (2)"/>
      <sheetName val="Agg B"/>
      <sheetName val="D6 ASBT"/>
      <sheetName val="D7(3)"/>
    </sheetNames>
    <sheetDataSet>
      <sheetData sheetId="0"/>
      <sheetData sheetId="1"/>
      <sheetData sheetId="2"/>
      <sheetData sheetId="3"/>
      <sheetData sheetId="4"/>
      <sheetData sheetId="5"/>
      <sheetData sheetId="6"/>
      <sheetData sheetId="7"/>
      <sheetData sheetId="8"/>
      <sheetData sheetId="9"/>
      <sheetData sheetId="10">
        <row r="30">
          <cell r="H30">
            <v>2727273441.0300002</v>
          </cell>
        </row>
      </sheetData>
      <sheetData sheetId="11">
        <row r="30">
          <cell r="G30">
            <v>46810000</v>
          </cell>
        </row>
      </sheetData>
      <sheetData sheetId="12"/>
      <sheetData sheetId="13"/>
      <sheetData sheetId="14"/>
      <sheetData sheetId="15"/>
      <sheetData sheetId="16">
        <row r="8">
          <cell r="D8" t="str">
            <v>(L01)</v>
          </cell>
        </row>
        <row r="61">
          <cell r="F61">
            <v>9000</v>
          </cell>
        </row>
        <row r="65">
          <cell r="F65">
            <v>15000</v>
          </cell>
        </row>
      </sheetData>
      <sheetData sheetId="17">
        <row r="9">
          <cell r="AW9">
            <v>276181.74157186353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51">
          <cell r="H151">
            <v>126</v>
          </cell>
        </row>
      </sheetData>
      <sheetData sheetId="42"/>
      <sheetData sheetId="43"/>
      <sheetData sheetId="44"/>
      <sheetData sheetId="45"/>
      <sheetData sheetId="46"/>
    </sheetDataSet>
  </externalBook>
</externalLink>
</file>

<file path=xl/externalLinks/externalLink5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
      <sheetName val="ANALISA"/>
      <sheetName val="REKAP"/>
      <sheetName val="BANGUNAN UTAMA"/>
      <sheetName val="INSTALASI ME "/>
      <sheetName val="KANTOR"/>
      <sheetName val="MUSHOLLA"/>
      <sheetName val="POS JAGA"/>
      <sheetName val="KM&amp;WC musolla"/>
      <sheetName val="KM&amp;WC 2bh"/>
      <sheetName val="KM&amp;WC 3 bh"/>
      <sheetName val="PAGAR DEPAN"/>
      <sheetName val="PAGAR SAMP &amp; BEL"/>
      <sheetName val="HALAMAN"/>
      <sheetName val="DEPO SAMPAH"/>
      <sheetName val="REKAP (2)"/>
      <sheetName val="LOS LESEHAN"/>
      <sheetName val="KIOS SAMPING"/>
      <sheetName val="INSTALASI ME KIOS"/>
      <sheetName val="SEX"/>
      <sheetName val="H.Satuan"/>
      <sheetName val="Bill Of Quantity"/>
      <sheetName val="Analisa  BOW"/>
      <sheetName val="alat"/>
      <sheetName val="HSPek"/>
      <sheetName val="HSAlat"/>
      <sheetName val="HS-SKGub"/>
      <sheetName val="HSPek 6xx-7xx"/>
      <sheetName val="A"/>
      <sheetName val="4-Basic Price"/>
      <sheetName val="HARGA"/>
      <sheetName val="upah"/>
      <sheetName val="112-885"/>
      <sheetName val="Anl.+"/>
      <sheetName val="Cover"/>
      <sheetName val="NEG02"/>
      <sheetName val="RAB"/>
      <sheetName val="harga satuan"/>
      <sheetName val="bacap analisa"/>
      <sheetName val="kop"/>
      <sheetName val="Sheet6"/>
      <sheetName val="Sheet7"/>
      <sheetName val="Sheet8"/>
      <sheetName val="Sheet9"/>
      <sheetName val="Sheet10"/>
      <sheetName val="Sheet11"/>
      <sheetName val="Sheet12"/>
      <sheetName val="Sheet13"/>
      <sheetName val="Sheet14"/>
      <sheetName val="Sheet15"/>
      <sheetName val="Sheet16"/>
      <sheetName val="Hrg"/>
      <sheetName val="BAHAN"/>
      <sheetName val="REKAP_Akap"/>
      <sheetName val="BAG-2"/>
      <sheetName val="BasicPrice"/>
      <sheetName val="Div2"/>
      <sheetName val="DAFTAR HARGA"/>
      <sheetName val="ahs"/>
      <sheetName val="metode"/>
      <sheetName val="Appendix 2(SatDas)"/>
      <sheetName val="SAT-DAS"/>
      <sheetName val="ahs1"/>
      <sheetName val="ahs3"/>
      <sheetName val="BAG_2"/>
      <sheetName val="HB_"/>
      <sheetName val="BANGUNAN_UTAMA"/>
      <sheetName val="INSTALASI_ME_"/>
      <sheetName val="POS_JAGA"/>
      <sheetName val="KM&amp;WC_musolla"/>
      <sheetName val="KM&amp;WC_2bh"/>
      <sheetName val="KM&amp;WC_3_bh"/>
      <sheetName val="PAGAR_DEPAN"/>
      <sheetName val="PAGAR_SAMP_&amp;_BEL"/>
      <sheetName val="DEPO_SAMPAH"/>
      <sheetName val="REKAP_(2)"/>
      <sheetName val="LOS_LESEHAN"/>
      <sheetName val="KIOS_SAMPING"/>
      <sheetName val="INSTALASI_ME_KIOS"/>
      <sheetName val="SAT"/>
      <sheetName val="anal"/>
      <sheetName val="ANALIS"/>
      <sheetName val="K"/>
      <sheetName val="Basic Price"/>
      <sheetName val="1.2"/>
      <sheetName val="Analisa Quarry"/>
      <sheetName val="3.1"/>
      <sheetName val="5.1"/>
      <sheetName val="6.1"/>
      <sheetName val="7.1(1)"/>
      <sheetName val="8.1"/>
      <sheetName val="9.1"/>
      <sheetName val="HRG BHN"/>
      <sheetName val="5-ALAT(1)"/>
      <sheetName val="Analis Kusen 1 ESKALASI"/>
      <sheetName val="STR"/>
      <sheetName val="ANL"/>
      <sheetName val="Fak"/>
      <sheetName val="Rek-Tot"/>
      <sheetName val="k-300"/>
      <sheetName val="H-SAT"/>
      <sheetName val="Har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at"/>
      <sheetName val="PENGAJU.MATERIAL"/>
      <sheetName val="Sheet1"/>
      <sheetName val="Spec"/>
      <sheetName val="Analisa"/>
      <sheetName val="AnalisaSaniter"/>
      <sheetName val="upah_harian"/>
      <sheetName val="upah_borong"/>
      <sheetName val="satuan_alat"/>
      <sheetName val="sewa_alat"/>
      <sheetName val="Elektrikal"/>
      <sheetName val="Plmbg "/>
      <sheetName val="Electronic"/>
      <sheetName val="A"/>
      <sheetName val="Cover"/>
      <sheetName val="Bill of Qty MEP"/>
      <sheetName val="TAMKUR "/>
      <sheetName val="Master 1.0"/>
      <sheetName val="Bill of Quantity"/>
      <sheetName val="Kolom"/>
      <sheetName val="TB"/>
      <sheetName val="PileCap"/>
      <sheetName val="SEX"/>
      <sheetName val="Vibro_Roller"/>
      <sheetName val="Dasboard"/>
      <sheetName val="Hargamat"/>
      <sheetName val="FINISHING"/>
      <sheetName val="Analisa STR"/>
      <sheetName val="RAB"/>
      <sheetName val="H.Satuan"/>
      <sheetName val="SAT-DAS"/>
      <sheetName val="BasicPrice"/>
      <sheetName val="Upah "/>
      <sheetName val="Dt"/>
      <sheetName val="Cal"/>
      <sheetName val="satuan_pek"/>
      <sheetName val="BAG_2"/>
      <sheetName val="HArga"/>
      <sheetName val="STR"/>
      <sheetName val="ch"/>
      <sheetName val="Harga ME "/>
      <sheetName val="K"/>
      <sheetName val="rab me (by owner) "/>
      <sheetName val="BQ (by owner)"/>
      <sheetName val="rab me (fisik)"/>
      <sheetName val="BASEMENT"/>
      <sheetName val="Anls"/>
      <sheetName val="UPAH-BAHAN"/>
      <sheetName val="Material"/>
      <sheetName val="ANALISA PEK.UMUM"/>
      <sheetName val="BAHAN"/>
      <sheetName val="name"/>
      <sheetName val="S.UPAH"/>
      <sheetName val="Met_Pas Batu"/>
      <sheetName val="Met_ Minor"/>
      <sheetName val="TIDAK"/>
      <sheetName val="3-DIV5"/>
      <sheetName val="3-DIV4"/>
      <sheetName val="ANALISA-A"/>
      <sheetName val="3-DIV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KAP"/>
      <sheetName val="UPAH"/>
      <sheetName val="ANALISA"/>
      <sheetName val="RAB"/>
    </sheetNames>
    <sheetDataSet>
      <sheetData sheetId="0"/>
      <sheetData sheetId="1"/>
      <sheetData sheetId="2"/>
      <sheetData sheetId="3"/>
      <sheetData sheetId="4"/>
    </sheetDataSet>
  </externalBook>
</externalLink>
</file>

<file path=xl/externalLinks/externalLink5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duk"/>
      <sheetName val="Penawaran"/>
      <sheetName val="Rekapitulasi"/>
      <sheetName val="Rekap-RAB"/>
      <sheetName val="Kuantitas &amp; Harga"/>
      <sheetName val="Dft-Kelengkapan"/>
      <sheetName val="Data Kontrak"/>
      <sheetName val="Dft-Pemb.Utama"/>
      <sheetName val="Daf-Harga Sat"/>
      <sheetName val="Daf-Anl-Sipil"/>
      <sheetName val="Daf-Anl-Perpipaan"/>
      <sheetName val="Antek-HSP-Sipil"/>
      <sheetName val="Antek-HSP-Pipa"/>
      <sheetName val="Lamp-Tdk Ada"/>
      <sheetName val="Jadwal Pela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F-7"/>
      <sheetName val="DF-7 (2)"/>
    </sheetNames>
    <sheetDataSet>
      <sheetData sheetId="0"/>
      <sheetData sheetId="1"/>
      <sheetData sheetId="2" refreshError="1"/>
    </sheetDataSet>
  </externalBook>
</externalLink>
</file>

<file path=xl/externalLinks/externalLink5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ANALISA"/>
      <sheetName val="RAB"/>
      <sheetName val="QUARY"/>
    </sheetNames>
    <sheetDataSet>
      <sheetData sheetId="0"/>
      <sheetData sheetId="1"/>
      <sheetData sheetId="2">
        <row r="35">
          <cell r="L35">
            <v>23900</v>
          </cell>
        </row>
      </sheetData>
      <sheetData sheetId="3"/>
      <sheetData sheetId="4"/>
      <sheetData sheetId="5"/>
    </sheetDataSet>
  </externalBook>
</externalLink>
</file>

<file path=xl/externalLinks/externalLink5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suara"/>
      <sheetName val="Titik kabel"/>
      <sheetName val="Tata Suara (4)"/>
      <sheetName val="Tata Suara (5)"/>
      <sheetName val="Tata Suara (6)"/>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RAND REKAP"/>
      <sheetName val="I-KAMAR"/>
      <sheetName val="Calculations"/>
      <sheetName val="Struktur"/>
      <sheetName val="RAB"/>
      <sheetName val="H.Satuan"/>
      <sheetName val="FORM X COST"/>
      <sheetName val="Structure"/>
      <sheetName val="HB "/>
      <sheetName val="A-11 Steel Str (2)"/>
      <sheetName val="Scd_RAB"/>
      <sheetName val="Penwrn"/>
      <sheetName val="sched"/>
      <sheetName val="304_06"/>
      <sheetName val="TOTAL"/>
      <sheetName val="DAFTAR 7"/>
      <sheetName val="DAFTAR_8"/>
      <sheetName val="HRG BHN"/>
      <sheetName val="DAF_1"/>
      <sheetName val="Pipe"/>
      <sheetName val="s"/>
      <sheetName val="Scedule"/>
      <sheetName val="R"/>
      <sheetName val="Material"/>
      <sheetName val="KEBALAT"/>
      <sheetName val="FINAL"/>
      <sheetName val="CRUSER"/>
      <sheetName val="data"/>
      <sheetName val="HSD"/>
      <sheetName val="MINAT"/>
      <sheetName val="formminat"/>
      <sheetName val="Harga satuan"/>
      <sheetName val="Master 1.0"/>
      <sheetName val="Isolasi Luar Dalam"/>
      <sheetName val="Isolasi Luar"/>
      <sheetName val="Steel-Twr"/>
      <sheetName val="Analisa Upah &amp; Bahan Plum"/>
      <sheetName val="iTEM hARSAT"/>
      <sheetName val="Bahan"/>
      <sheetName val="rekap.c"/>
      <sheetName val="NYATDOK"/>
      <sheetName val="H Satuan Dasar"/>
      <sheetName val="ch"/>
      <sheetName val="Hargamat"/>
      <sheetName val="G_SUMMARY"/>
      <sheetName val="EK"/>
      <sheetName val="Analisa 2"/>
      <sheetName val="BAG-III"/>
      <sheetName val="DASH"/>
      <sheetName val="BQ ARS"/>
      <sheetName val="bhn "/>
      <sheetName val="RAB RIIL kayu"/>
      <sheetName val="sph"/>
      <sheetName val="Titik_kabel"/>
      <sheetName val="Tata_Suara_(4)"/>
      <sheetName val="Tata_Suara_(5)"/>
      <sheetName val="Tata_Suara_(6)"/>
      <sheetName val="GRAND_REKAP"/>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_Satuan"/>
      <sheetName val="FORM_X_COST"/>
      <sheetName val="HB_"/>
      <sheetName val="Harga_satuan"/>
      <sheetName val="Master_1_0"/>
      <sheetName val="A-11_Steel_Str_(2)"/>
      <sheetName val="Elektrikal"/>
      <sheetName val="Meth"/>
      <sheetName val="AN-E"/>
      <sheetName val="harsat"/>
      <sheetName val="analisa"/>
      <sheetName val="Harga Bahan"/>
      <sheetName val="HSA &amp; PAB"/>
      <sheetName val="Harga Upah "/>
      <sheetName val="RAB T-225 TP"/>
      <sheetName val="WEEKLY"/>
      <sheetName val="rek det 1-3"/>
      <sheetName val="4"/>
      <sheetName val="IPL_SCHEDULE"/>
      <sheetName val="Daf 1"/>
      <sheetName val="fin Villa A"/>
      <sheetName val="A"/>
      <sheetName val="REQDELTA"/>
      <sheetName val="SEX"/>
      <sheetName val="Sheet3"/>
      <sheetName val="Memb Schd"/>
      <sheetName val="FAK"/>
      <sheetName val="NP"/>
      <sheetName val="Kuantitas &amp; Harga"/>
      <sheetName val="analisa el"/>
      <sheetName val="Als Struk"/>
      <sheetName val="MENU"/>
      <sheetName val="Pekerjaan"/>
      <sheetName val="NP 2.1"/>
      <sheetName val="DU&amp;B"/>
      <sheetName val="TENAGA"/>
      <sheetName val="I_KAMAR"/>
      <sheetName val="J"/>
      <sheetName val="Rkp"/>
      <sheetName val="FORM 7"/>
      <sheetName val="srtberkas"/>
      <sheetName val="C &amp; G RHS"/>
      <sheetName val="index"/>
      <sheetName val="Rinc All"/>
      <sheetName val="HArga"/>
      <sheetName val="Nama"/>
      <sheetName val="L2"/>
      <sheetName val="DAF-4"/>
      <sheetName val="DAF-1"/>
      <sheetName val="FAKTOR"/>
      <sheetName val="escon"/>
      <sheetName val="4-MVAC"/>
      <sheetName val="SAP"/>
      <sheetName val="BID_PRC"/>
      <sheetName val="PRC_COMP"/>
      <sheetName val="insentif"/>
      <sheetName val="CV"/>
      <sheetName val="ANAL_HREZ"/>
      <sheetName val="RAB_HREZ"/>
      <sheetName val="FORM 3A"/>
      <sheetName val="a.h ars sum"/>
      <sheetName val="a.h ars"/>
      <sheetName val="tknk"/>
      <sheetName val="ANALISA GRS TENGAH"/>
      <sheetName val="D4"/>
      <sheetName val="D6"/>
      <sheetName val="D7"/>
      <sheetName val="D8"/>
      <sheetName val="Harsat Pekerjaan"/>
      <sheetName val="HSTANAH.XLS"/>
      <sheetName val="UMUM"/>
      <sheetName val="basic"/>
      <sheetName val="upah"/>
      <sheetName val="alat"/>
      <sheetName val="6-MVAC"/>
      <sheetName val="DAFTAR HARGA"/>
      <sheetName val="Rate"/>
      <sheetName val="BM"/>
      <sheetName val="AN-PIPA"/>
      <sheetName val="SAT EL"/>
      <sheetName val="AN-KOLOM"/>
      <sheetName val="STR - 2B"/>
      <sheetName val="D-1"/>
      <sheetName val="BAG-2"/>
      <sheetName val="PMK"/>
      <sheetName val="2.1"/>
      <sheetName val="DAF-3"/>
      <sheetName val="2.2"/>
      <sheetName val="2.4~LISTRIK"/>
      <sheetName val="2.9~TLP&amp;DATA"/>
      <sheetName val="2.6~TS"/>
      <sheetName val="Analisa Upah _ Bahan Plum"/>
      <sheetName val="an el"/>
      <sheetName val="Supply Agrmnt"/>
      <sheetName val="ahas-ins"/>
      <sheetName val="Analisa Harsat"/>
      <sheetName val="DAF_2"/>
      <sheetName val="HS_TRG"/>
      <sheetName val="L-Mechanical"/>
      <sheetName val="Rekap"/>
      <sheetName val="Bill of Qty"/>
      <sheetName val="TABEL_DETASIR"/>
      <sheetName val="TARIP"/>
      <sheetName val="AHSbj"/>
      <sheetName val="DAF_4"/>
      <sheetName val="prog-mgu"/>
      <sheetName val="Analisa Tekhnis"/>
      <sheetName val="Anal "/>
      <sheetName val="BOQ"/>
      <sheetName val="Hrg.Sat"/>
      <sheetName val="Mall"/>
      <sheetName val="INDEK_BQ"/>
      <sheetName val="Item Kompensasi"/>
      <sheetName val="BQ-Tenis"/>
      <sheetName val="Arsitektur"/>
      <sheetName val="BOQ_Aula"/>
      <sheetName val="Prelim"/>
      <sheetName val="RAW MATERIALS "/>
      <sheetName val="PAD-F"/>
      <sheetName val="rab me (by owner) "/>
      <sheetName val="analisa mek"/>
      <sheetName val="An.1"/>
      <sheetName val="An.3"/>
      <sheetName val="An.2"/>
      <sheetName val="SIMBOL"/>
      <sheetName val="SBDY Jemb Tayan"/>
      <sheetName val="INFO"/>
      <sheetName val="Lamp.2,3&amp;4"/>
      <sheetName val="Daf No.6 Tsuara"/>
      <sheetName val="Sheet"/>
      <sheetName val="DATA2009"/>
      <sheetName val="RincianQ3_Q4"/>
      <sheetName val="DataSAR_4Okt"/>
      <sheetName val="Total Harga"/>
      <sheetName val="BQ EXTERN"/>
      <sheetName val="Harsat Bahan"/>
      <sheetName val="Titik_kabel2"/>
      <sheetName val="Tata_Suara_(4)2"/>
      <sheetName val="Tata_Suara_(5)2"/>
      <sheetName val="Tata_Suara_(6)2"/>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GRAND_REKAP2"/>
      <sheetName val="H_Satuan2"/>
      <sheetName val="FORM_X_COST2"/>
      <sheetName val="HB_2"/>
      <sheetName val="A-11_Steel_Str_(2)2"/>
      <sheetName val="Master_1_02"/>
      <sheetName val="a_h_ars_sum1"/>
      <sheetName val="a_h_ars1"/>
      <sheetName val="H_Satuan_Dasar1"/>
      <sheetName val="Harga_satuan2"/>
      <sheetName val="FORM_71"/>
      <sheetName val="Analisa_21"/>
      <sheetName val="ANALISA_GRS_TENGAH1"/>
      <sheetName val="FORM_3A1"/>
      <sheetName val="Isolasi_Luar_Dalam1"/>
      <sheetName val="Isolasi_Luar1"/>
      <sheetName val="rekap_c1"/>
      <sheetName val="Analisa_Upah_&amp;_Bahan_Plum1"/>
      <sheetName val="iTEM_hARSAT1"/>
      <sheetName val="rek_det_1-31"/>
      <sheetName val="BQ_ARS1"/>
      <sheetName val="HSTANAH_XLS1"/>
      <sheetName val="bhn_1"/>
      <sheetName val="RAB_RIIL_kayu1"/>
      <sheetName val="Bill_of_Qty1"/>
      <sheetName val="SBDY_Jemb_Tayan1"/>
      <sheetName val="C_&amp;_G_RHS1"/>
      <sheetName val="Lamp_2,3&amp;41"/>
      <sheetName val="Daf_No_6_Tsuara1"/>
      <sheetName val="Kuantitas_&amp;_Harga1"/>
      <sheetName val="Als_Struk1"/>
      <sheetName val="DAFTAR_71"/>
      <sheetName val="HRG_BHN1"/>
      <sheetName val="fin_Villa_A1"/>
      <sheetName val="Harga_Bahan1"/>
      <sheetName val="HSA_&amp;_PAB1"/>
      <sheetName val="Harga_Upah_1"/>
      <sheetName val="RAB_T-225_TP1"/>
      <sheetName val="DAFTAR_HARGA1"/>
      <sheetName val="SAT_EL1"/>
      <sheetName val="STR_-_2B1"/>
      <sheetName val="2_11"/>
      <sheetName val="2_21"/>
      <sheetName val="Supply_Agrmnt1"/>
      <sheetName val="Analisa_Harsat1"/>
      <sheetName val="2_4~LISTRIK1"/>
      <sheetName val="2_9~TLP&amp;DATA1"/>
      <sheetName val="2_6~TS1"/>
      <sheetName val="Analisa_Upah___Bahan_Plum1"/>
      <sheetName val="Total_Harga1"/>
      <sheetName val="Titik_kabel1"/>
      <sheetName val="Tata_Suara_(4)1"/>
      <sheetName val="Tata_Suara_(5)1"/>
      <sheetName val="Tata_Suara_(6)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GRAND_REKAP1"/>
      <sheetName val="H_Satuan1"/>
      <sheetName val="FORM_X_COST1"/>
      <sheetName val="HB_1"/>
      <sheetName val="A-11_Steel_Str_(2)1"/>
      <sheetName val="Master_1_01"/>
      <sheetName val="a_h_ars_sum"/>
      <sheetName val="a_h_ars"/>
      <sheetName val="H_Satuan_Dasar"/>
      <sheetName val="Harga_satuan1"/>
      <sheetName val="FORM_7"/>
      <sheetName val="Analisa_2"/>
      <sheetName val="ANALISA_GRS_TENGAH"/>
      <sheetName val="FORM_3A"/>
      <sheetName val="Isolasi_Luar_Dalam"/>
      <sheetName val="Isolasi_Luar"/>
      <sheetName val="rekap_c"/>
      <sheetName val="Analisa_Upah_&amp;_Bahan_Plum"/>
      <sheetName val="iTEM_hARSAT"/>
      <sheetName val="rek_det_1-3"/>
      <sheetName val="BQ_ARS"/>
      <sheetName val="HSTANAH_XLS"/>
      <sheetName val="bhn_"/>
      <sheetName val="RAB_RIIL_kayu"/>
      <sheetName val="Bill_of_Qty"/>
      <sheetName val="SBDY_Jemb_Tayan"/>
      <sheetName val="C_&amp;_G_RHS"/>
      <sheetName val="Lamp_2,3&amp;4"/>
      <sheetName val="Daf_No_6_Tsuara"/>
      <sheetName val="Kuantitas_&amp;_Harga"/>
      <sheetName val="Als_Struk"/>
      <sheetName val="DAFTAR_7"/>
      <sheetName val="HRG_BHN"/>
      <sheetName val="fin_Villa_A"/>
      <sheetName val="Harga_Bahan"/>
      <sheetName val="HSA_&amp;_PAB"/>
      <sheetName val="Harga_Upah_"/>
      <sheetName val="RAB_T-225_TP"/>
      <sheetName val="DAFTAR_HARGA"/>
      <sheetName val="SAT_EL"/>
      <sheetName val="STR_-_2B"/>
      <sheetName val="2_1"/>
      <sheetName val="2_2"/>
      <sheetName val="Supply_Agrmnt"/>
      <sheetName val="Analisa_Harsat"/>
      <sheetName val="2_4~LISTRIK"/>
      <sheetName val="2_9~TLP&amp;DATA"/>
      <sheetName val="2_6~TS"/>
      <sheetName val="Analisa_Upah___Bahan_Plum"/>
      <sheetName val="Total_Harga"/>
      <sheetName val="BQ_EXTERN"/>
      <sheetName val="BQ_EXTERN1"/>
      <sheetName val="Titik_kabel3"/>
      <sheetName val="Tata_Suara_(4)3"/>
      <sheetName val="Tata_Suara_(5)3"/>
      <sheetName val="Tata_Suara_(6)3"/>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KPVC-BD_3"/>
      <sheetName val="GRAND_REKAP3"/>
      <sheetName val="H_Satuan3"/>
      <sheetName val="FORM_X_COST3"/>
      <sheetName val="HB_3"/>
      <sheetName val="A-11_Steel_Str_(2)3"/>
      <sheetName val="Master_1_03"/>
      <sheetName val="a_h_ars_sum2"/>
      <sheetName val="a_h_ars2"/>
      <sheetName val="H_Satuan_Dasar2"/>
      <sheetName val="Harga_satuan3"/>
      <sheetName val="FORM_72"/>
      <sheetName val="Analisa_22"/>
      <sheetName val="ANALISA_GRS_TENGAH2"/>
      <sheetName val="FORM_3A2"/>
      <sheetName val="Isolasi_Luar_Dalam2"/>
      <sheetName val="Isolasi_Luar2"/>
      <sheetName val="rekap_c2"/>
      <sheetName val="Analisa_Upah_&amp;_Bahan_Plum2"/>
      <sheetName val="iTEM_hARSAT2"/>
      <sheetName val="rek_det_1-32"/>
      <sheetName val="BQ_ARS2"/>
      <sheetName val="HSTANAH_XLS2"/>
      <sheetName val="bhn_2"/>
      <sheetName val="RAB_RIIL_kayu2"/>
      <sheetName val="Bill_of_Qty2"/>
      <sheetName val="SBDY_Jemb_Tayan2"/>
      <sheetName val="C_&amp;_G_RHS2"/>
      <sheetName val="Lamp_2,3&amp;42"/>
      <sheetName val="Daf_11"/>
      <sheetName val="Daf_No_6_Tsuara2"/>
      <sheetName val="Kuantitas_&amp;_Harga2"/>
      <sheetName val="Als_Struk2"/>
      <sheetName val="DAFTAR_72"/>
      <sheetName val="HRG_BHN2"/>
      <sheetName val="fin_Villa_A2"/>
      <sheetName val="Harga_Bahan2"/>
      <sheetName val="HSA_&amp;_PAB2"/>
      <sheetName val="Harga_Upah_2"/>
      <sheetName val="RAB_T-225_TP2"/>
      <sheetName val="DAFTAR_HARGA2"/>
      <sheetName val="SAT_EL2"/>
      <sheetName val="STR_-_2B2"/>
      <sheetName val="2_12"/>
      <sheetName val="2_22"/>
      <sheetName val="Supply_Agrmnt2"/>
      <sheetName val="Analisa_Harsat2"/>
      <sheetName val="2_4~LISTRIK2"/>
      <sheetName val="2_9~TLP&amp;DATA2"/>
      <sheetName val="2_6~TS2"/>
      <sheetName val="Analisa_Upah___Bahan_Plum2"/>
      <sheetName val="Total_Harga2"/>
      <sheetName val="BQ_EXTERN2"/>
      <sheetName val="Titik_kabel4"/>
      <sheetName val="Tata_Suara_(4)4"/>
      <sheetName val="Tata_Suara_(5)4"/>
      <sheetName val="Tata_Suara_(6)4"/>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KPVC-BD_4"/>
      <sheetName val="GRAND_REKAP4"/>
      <sheetName val="H_Satuan4"/>
      <sheetName val="FORM_X_COST4"/>
      <sheetName val="HB_4"/>
      <sheetName val="A-11_Steel_Str_(2)4"/>
      <sheetName val="Master_1_04"/>
      <sheetName val="a_h_ars_sum3"/>
      <sheetName val="a_h_ars3"/>
      <sheetName val="H_Satuan_Dasar3"/>
      <sheetName val="Harga_satuan4"/>
      <sheetName val="FORM_73"/>
      <sheetName val="Analisa_23"/>
      <sheetName val="ANALISA_GRS_TENGAH3"/>
      <sheetName val="FORM_3A3"/>
      <sheetName val="Isolasi_Luar_Dalam3"/>
      <sheetName val="Isolasi_Luar3"/>
      <sheetName val="rekap_c3"/>
      <sheetName val="Analisa_Upah_&amp;_Bahan_Plum3"/>
      <sheetName val="iTEM_hARSAT3"/>
      <sheetName val="rek_det_1-33"/>
      <sheetName val="BQ_ARS3"/>
      <sheetName val="HSTANAH_XLS3"/>
      <sheetName val="bhn_3"/>
      <sheetName val="RAB_RIIL_kayu3"/>
      <sheetName val="Bill_of_Qty3"/>
      <sheetName val="SBDY_Jemb_Tayan3"/>
      <sheetName val="C_&amp;_G_RHS3"/>
      <sheetName val="Lamp_2,3&amp;43"/>
      <sheetName val="Daf_12"/>
      <sheetName val="Daf_No_6_Tsuara3"/>
      <sheetName val="Kuantitas_&amp;_Harga3"/>
      <sheetName val="Als_Struk3"/>
      <sheetName val="DAFTAR_73"/>
      <sheetName val="HRG_BHN3"/>
      <sheetName val="fin_Villa_A3"/>
      <sheetName val="Harga_Bahan3"/>
      <sheetName val="HSA_&amp;_PAB3"/>
      <sheetName val="Harga_Upah_3"/>
      <sheetName val="RAB_T-225_TP3"/>
      <sheetName val="DAFTAR_HARGA3"/>
      <sheetName val="SAT_EL3"/>
      <sheetName val="STR_-_2B3"/>
      <sheetName val="2_13"/>
      <sheetName val="2_23"/>
      <sheetName val="Supply_Agrmnt3"/>
      <sheetName val="Analisa_Harsat3"/>
      <sheetName val="2_4~LISTRIK3"/>
      <sheetName val="2_9~TLP&amp;DATA3"/>
      <sheetName val="2_6~TS3"/>
      <sheetName val="Analisa_Upah___Bahan_Plum3"/>
      <sheetName val="Total_Harga3"/>
      <sheetName val="BQ_EXTERN3"/>
      <sheetName val="metode"/>
      <sheetName val="Instalasi"/>
      <sheetName val="MarkUp"/>
      <sheetName val="4-Basic Price"/>
      <sheetName val="RAB 2007"/>
      <sheetName val="INDEKS"/>
      <sheetName val="HI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refreshError="1"/>
      <sheetData sheetId="70" refreshError="1"/>
      <sheetData sheetId="71" refreshError="1"/>
      <sheetData sheetId="72" refreshError="1"/>
      <sheetData sheetId="73" refreshError="1"/>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Set>
  </externalBook>
</externalLink>
</file>

<file path=xl/externalLinks/externalLink5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JUANDA 4 (2)"/>
      <sheetName val="UBSA"/>
      <sheetName val="Terbilang"/>
      <sheetName val="RAB"/>
      <sheetName val="SCEDULE"/>
      <sheetName val="An pers"/>
      <sheetName val="AN JLN"/>
      <sheetName val="AN PLAT"/>
      <sheetName val="An jln 1"/>
      <sheetName val="REKAP AN"/>
      <sheetName val="MP K880"/>
      <sheetName val="MP K641"/>
      <sheetName val="MP AN 20"/>
      <sheetName val="MP K620"/>
      <sheetName val="MP K422"/>
      <sheetName val="MP K310 "/>
      <sheetName val="MP2 K320"/>
      <sheetName val="MP2 K705"/>
      <sheetName val="MP2 E35"/>
      <sheetName val="MP2 E03"/>
      <sheetName val="MP2 K720"/>
      <sheetName val="MP2 K722"/>
      <sheetName val="MP2 K710"/>
      <sheetName val="MP2 K715"/>
      <sheetName val="MP2 K310"/>
      <sheetName val="MP.2.2.1"/>
      <sheetName val="MP.2.1.2"/>
      <sheetName val="A.N.2.2"/>
      <sheetName val="MP.2.1.5.a"/>
      <sheetName val="MP.2.1.3"/>
      <sheetName val="MP.2.1.4"/>
      <sheetName val="MP.2.1.1"/>
      <sheetName val="MP.2.3.1"/>
      <sheetName val="MP.2.3.2"/>
      <sheetName val="MP.2.3.3"/>
      <sheetName val="MP.2.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A4" t="str">
            <v>ITEM PEMBAYARAN NO.</v>
          </cell>
        </row>
      </sheetData>
      <sheetData sheetId="32"/>
      <sheetData sheetId="33"/>
      <sheetData sheetId="34"/>
      <sheetData sheetId="35"/>
    </sheetDataSet>
  </externalBook>
</externalLink>
</file>

<file path=xl/externalLinks/externalLink5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1000"/>
      <sheetName val="jadwal pelaksanaan"/>
      <sheetName val="Recapitulation"/>
      <sheetName val="Rekap "/>
      <sheetName val="RAB"/>
      <sheetName val="H_BHN"/>
      <sheetName val="Analisa"/>
    </sheetNames>
    <sheetDataSet>
      <sheetData sheetId="0" refreshError="1"/>
      <sheetData sheetId="1" refreshError="1"/>
      <sheetData sheetId="2" refreshError="1"/>
      <sheetData sheetId="3" refreshError="1"/>
      <sheetData sheetId="4" refreshError="1"/>
      <sheetData sheetId="5" refreshError="1"/>
      <sheetData sheetId="6">
        <row r="24">
          <cell r="D24">
            <v>175</v>
          </cell>
        </row>
        <row r="25">
          <cell r="D25">
            <v>39000</v>
          </cell>
        </row>
        <row r="26">
          <cell r="D26">
            <v>30000</v>
          </cell>
        </row>
      </sheetData>
      <sheetData sheetId="7" refreshError="1"/>
    </sheetDataSet>
  </externalBook>
</externalLink>
</file>

<file path=xl/externalLinks/externalLink5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RAB bangunan depan"/>
      <sheetName val="RAB bangunan belakang"/>
      <sheetName val="rekapitulasi"/>
      <sheetName val="jadwal"/>
      <sheetName val="H_BHN"/>
      <sheetName val="DRUP (ASLI)"/>
      <sheetName val="SEX"/>
      <sheetName val="L 1"/>
      <sheetName val="sat-das"/>
      <sheetName val="NP"/>
      <sheetName val="Uraian Anl Gali"/>
      <sheetName val="AHSP"/>
      <sheetName val="UPAH&amp;BAHAN"/>
      <sheetName val="L4c"/>
      <sheetName val="Beton"/>
      <sheetName val="3-DIV5"/>
    </sheetNames>
    <sheetDataSet>
      <sheetData sheetId="0" refreshError="1">
        <row r="4">
          <cell r="F4">
            <v>30000</v>
          </cell>
        </row>
        <row r="5">
          <cell r="F5">
            <v>50000</v>
          </cell>
        </row>
        <row r="14">
          <cell r="F14">
            <v>140000</v>
          </cell>
        </row>
        <row r="17">
          <cell r="F17">
            <v>34000</v>
          </cell>
        </row>
        <row r="18">
          <cell r="F18">
            <v>50000</v>
          </cell>
        </row>
        <row r="19">
          <cell r="F19">
            <v>45000</v>
          </cell>
        </row>
        <row r="20">
          <cell r="F20">
            <v>45000</v>
          </cell>
        </row>
        <row r="21">
          <cell r="F21">
            <v>47500</v>
          </cell>
        </row>
        <row r="28">
          <cell r="F28">
            <v>65000</v>
          </cell>
        </row>
        <row r="32">
          <cell r="F32">
            <v>3500000</v>
          </cell>
        </row>
        <row r="33">
          <cell r="F33">
            <v>2700000</v>
          </cell>
        </row>
        <row r="35">
          <cell r="F35">
            <v>7500</v>
          </cell>
        </row>
        <row r="39">
          <cell r="F39">
            <v>70000</v>
          </cell>
        </row>
        <row r="40">
          <cell r="F40">
            <v>15000</v>
          </cell>
        </row>
        <row r="41">
          <cell r="F41">
            <v>92000</v>
          </cell>
        </row>
        <row r="44">
          <cell r="F44">
            <v>16500</v>
          </cell>
        </row>
        <row r="45">
          <cell r="F45">
            <v>12500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refreshError="1"/>
      <sheetData sheetId="1" refreshError="1"/>
      <sheetData sheetId="2" refreshError="1"/>
      <sheetData sheetId="3" refreshError="1"/>
      <sheetData sheetId="4" refreshError="1"/>
      <sheetData sheetId="5">
        <row r="8">
          <cell r="D8" t="str">
            <v>(L01)</v>
          </cell>
          <cell r="F8">
            <v>11543.571428571429</v>
          </cell>
        </row>
        <row r="9">
          <cell r="F9">
            <v>13472.142857142857</v>
          </cell>
        </row>
        <row r="10">
          <cell r="F10">
            <v>15829.285714285714</v>
          </cell>
        </row>
        <row r="48">
          <cell r="F48">
            <v>160100</v>
          </cell>
        </row>
        <row r="53">
          <cell r="F53">
            <v>389410.42323184584</v>
          </cell>
        </row>
        <row r="64">
          <cell r="F64">
            <v>11000</v>
          </cell>
        </row>
        <row r="70">
          <cell r="F70">
            <v>15000</v>
          </cell>
        </row>
        <row r="71">
          <cell r="F71">
            <v>3400000</v>
          </cell>
        </row>
        <row r="91">
          <cell r="F91">
            <v>11050</v>
          </cell>
        </row>
      </sheetData>
      <sheetData sheetId="6" refreshError="1"/>
      <sheetData sheetId="7" refreshError="1"/>
      <sheetData sheetId="8">
        <row r="8">
          <cell r="AT8">
            <v>60</v>
          </cell>
        </row>
      </sheetData>
      <sheetData sheetId="9" refreshError="1"/>
      <sheetData sheetId="10">
        <row r="29">
          <cell r="E29">
            <v>1</v>
          </cell>
        </row>
      </sheetData>
      <sheetData sheetId="11">
        <row r="56">
          <cell r="L56" t="str">
            <v>Note: 1</v>
          </cell>
        </row>
      </sheetData>
      <sheetData sheetId="12" refreshError="1"/>
      <sheetData sheetId="13" refreshError="1"/>
    </sheetDataSet>
  </externalBook>
</externalLink>
</file>

<file path=xl/externalLinks/externalLink5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R ALAT"/>
      <sheetName val="FAKTOR MODAL CRF"/>
      <sheetName val="ANALISA E"/>
      <sheetName val="ANALISA K"/>
      <sheetName val="Analis E WNSB"/>
      <sheetName val="anlis K wonobo"/>
      <sheetName val="RAB"/>
      <sheetName val="REKAP"/>
    </sheetNames>
    <sheetDataSet>
      <sheetData sheetId="0" refreshError="1">
        <row r="2">
          <cell r="B2" t="str">
            <v>KAPASITAS DAN UMUR ALAT BERAT</v>
          </cell>
        </row>
        <row r="4">
          <cell r="B4" t="str">
            <v>NO</v>
          </cell>
          <cell r="C4" t="str">
            <v>JENIS PERALATAN</v>
          </cell>
          <cell r="D4" t="str">
            <v>KAPASITAS</v>
          </cell>
          <cell r="F4" t="str">
            <v>UMUR</v>
          </cell>
          <cell r="H4" t="str">
            <v>HARGA</v>
          </cell>
          <cell r="I4" t="str">
            <v>CODE</v>
          </cell>
        </row>
        <row r="5">
          <cell r="F5" t="str">
            <v>THN</v>
          </cell>
          <cell r="G5" t="str">
            <v>JAM</v>
          </cell>
          <cell r="H5" t="str">
            <v>Rp</v>
          </cell>
        </row>
        <row r="6">
          <cell r="A6">
            <v>10</v>
          </cell>
          <cell r="B6">
            <v>1</v>
          </cell>
          <cell r="C6" t="str">
            <v>Buldozer</v>
          </cell>
          <cell r="D6">
            <v>100</v>
          </cell>
          <cell r="E6" t="str">
            <v>HP</v>
          </cell>
          <cell r="F6">
            <v>8</v>
          </cell>
          <cell r="G6">
            <v>9600</v>
          </cell>
          <cell r="H6">
            <v>315000000</v>
          </cell>
          <cell r="I6" t="str">
            <v>E.001</v>
          </cell>
        </row>
        <row r="7">
          <cell r="A7">
            <v>11</v>
          </cell>
          <cell r="B7">
            <v>2</v>
          </cell>
          <cell r="C7" t="str">
            <v>Buldozer</v>
          </cell>
          <cell r="D7">
            <v>65</v>
          </cell>
          <cell r="E7" t="str">
            <v>HP</v>
          </cell>
          <cell r="F7">
            <v>8</v>
          </cell>
          <cell r="G7">
            <v>9600</v>
          </cell>
          <cell r="I7" t="str">
            <v>E.003</v>
          </cell>
        </row>
        <row r="8">
          <cell r="A8">
            <v>12</v>
          </cell>
          <cell r="B8">
            <v>3</v>
          </cell>
          <cell r="C8" t="str">
            <v xml:space="preserve">Motor Grader </v>
          </cell>
          <cell r="D8">
            <v>115</v>
          </cell>
          <cell r="E8" t="str">
            <v>HP</v>
          </cell>
          <cell r="F8">
            <v>8</v>
          </cell>
          <cell r="G8">
            <v>12000</v>
          </cell>
          <cell r="H8">
            <v>278851000</v>
          </cell>
          <cell r="I8" t="str">
            <v>E.010</v>
          </cell>
        </row>
        <row r="9">
          <cell r="A9">
            <v>13</v>
          </cell>
          <cell r="B9">
            <v>4</v>
          </cell>
          <cell r="C9" t="str">
            <v>Hidraulik Ecavator 1.3 m3</v>
          </cell>
          <cell r="D9">
            <v>90</v>
          </cell>
          <cell r="E9" t="str">
            <v>HP</v>
          </cell>
          <cell r="F9">
            <v>8</v>
          </cell>
          <cell r="G9">
            <v>12000</v>
          </cell>
          <cell r="I9" t="str">
            <v>E.020</v>
          </cell>
        </row>
        <row r="10">
          <cell r="A10">
            <v>14</v>
          </cell>
          <cell r="B10">
            <v>5</v>
          </cell>
          <cell r="C10" t="str">
            <v>Crusher 30 t/h</v>
          </cell>
          <cell r="D10">
            <v>140</v>
          </cell>
          <cell r="E10" t="str">
            <v>HP</v>
          </cell>
          <cell r="F10">
            <v>10</v>
          </cell>
          <cell r="G10">
            <v>15000</v>
          </cell>
          <cell r="H10">
            <v>529790000</v>
          </cell>
          <cell r="I10" t="str">
            <v>E.031</v>
          </cell>
        </row>
        <row r="11">
          <cell r="A11">
            <v>15</v>
          </cell>
          <cell r="B11">
            <v>6</v>
          </cell>
          <cell r="C11" t="str">
            <v>Crusher 20 t/h</v>
          </cell>
          <cell r="D11">
            <v>95</v>
          </cell>
          <cell r="E11" t="str">
            <v>HP</v>
          </cell>
          <cell r="F11">
            <v>10</v>
          </cell>
          <cell r="G11">
            <v>15000</v>
          </cell>
          <cell r="I11" t="str">
            <v>E.032</v>
          </cell>
        </row>
        <row r="12">
          <cell r="A12">
            <v>16</v>
          </cell>
          <cell r="B12">
            <v>7</v>
          </cell>
          <cell r="C12" t="str">
            <v>Crusher 10 t/h</v>
          </cell>
          <cell r="D12">
            <v>15</v>
          </cell>
          <cell r="E12" t="str">
            <v>HP</v>
          </cell>
          <cell r="F12">
            <v>8</v>
          </cell>
          <cell r="G12">
            <v>12000</v>
          </cell>
          <cell r="I12" t="str">
            <v>E.033</v>
          </cell>
        </row>
        <row r="13">
          <cell r="A13">
            <v>17</v>
          </cell>
          <cell r="B13">
            <v>8</v>
          </cell>
          <cell r="C13" t="str">
            <v>Sreening plant</v>
          </cell>
          <cell r="D13">
            <v>80</v>
          </cell>
          <cell r="E13" t="str">
            <v>HP</v>
          </cell>
          <cell r="F13">
            <v>8</v>
          </cell>
          <cell r="G13">
            <v>12000</v>
          </cell>
          <cell r="H13">
            <v>185891000</v>
          </cell>
          <cell r="I13" t="str">
            <v>E.040</v>
          </cell>
        </row>
        <row r="14">
          <cell r="A14">
            <v>18</v>
          </cell>
          <cell r="B14">
            <v>9</v>
          </cell>
          <cell r="C14" t="str">
            <v>Loader Traked</v>
          </cell>
          <cell r="D14">
            <v>135</v>
          </cell>
          <cell r="E14" t="str">
            <v>HP</v>
          </cell>
          <cell r="F14">
            <v>8</v>
          </cell>
          <cell r="G14">
            <v>12000</v>
          </cell>
          <cell r="I14" t="str">
            <v>E.051</v>
          </cell>
        </row>
        <row r="15">
          <cell r="A15">
            <v>19</v>
          </cell>
          <cell r="B15">
            <v>10</v>
          </cell>
          <cell r="C15" t="str">
            <v>Loader Wheeled</v>
          </cell>
          <cell r="D15">
            <v>115</v>
          </cell>
          <cell r="E15" t="str">
            <v>HP</v>
          </cell>
          <cell r="F15">
            <v>8</v>
          </cell>
          <cell r="G15">
            <v>12000</v>
          </cell>
          <cell r="H15">
            <v>201800000</v>
          </cell>
          <cell r="I15" t="str">
            <v>E.052</v>
          </cell>
        </row>
        <row r="16">
          <cell r="A16">
            <v>20</v>
          </cell>
          <cell r="B16">
            <v>11</v>
          </cell>
          <cell r="C16" t="str">
            <v>Tractor Wheeled</v>
          </cell>
          <cell r="D16">
            <v>60</v>
          </cell>
          <cell r="E16" t="str">
            <v>HP</v>
          </cell>
          <cell r="F16">
            <v>10</v>
          </cell>
          <cell r="G16">
            <v>15000</v>
          </cell>
          <cell r="H16">
            <v>74437000</v>
          </cell>
          <cell r="I16" t="str">
            <v>E.053</v>
          </cell>
        </row>
        <row r="17">
          <cell r="A17">
            <v>21</v>
          </cell>
          <cell r="B17">
            <v>12</v>
          </cell>
          <cell r="C17" t="str">
            <v>Roller 3 Wheel 8-10 ton</v>
          </cell>
          <cell r="D17">
            <v>51</v>
          </cell>
          <cell r="E17" t="str">
            <v>HP</v>
          </cell>
          <cell r="F17">
            <v>10</v>
          </cell>
          <cell r="G17">
            <v>15000</v>
          </cell>
          <cell r="H17">
            <v>195376000</v>
          </cell>
          <cell r="I17" t="str">
            <v>E.080</v>
          </cell>
        </row>
        <row r="18">
          <cell r="A18">
            <v>22</v>
          </cell>
          <cell r="B18">
            <v>13</v>
          </cell>
          <cell r="C18" t="str">
            <v>Tandem Roller 6-10 ton</v>
          </cell>
          <cell r="D18">
            <v>40</v>
          </cell>
          <cell r="E18" t="str">
            <v>HP</v>
          </cell>
          <cell r="F18">
            <v>10</v>
          </cell>
          <cell r="G18">
            <v>15000</v>
          </cell>
          <cell r="H18">
            <v>166923000</v>
          </cell>
          <cell r="I18" t="str">
            <v>E.081</v>
          </cell>
        </row>
        <row r="19">
          <cell r="A19">
            <v>23</v>
          </cell>
          <cell r="B19">
            <v>14</v>
          </cell>
          <cell r="C19" t="str">
            <v>Self Vibrator Roller 10 ton</v>
          </cell>
          <cell r="D19">
            <v>35</v>
          </cell>
          <cell r="E19" t="str">
            <v>HP</v>
          </cell>
          <cell r="F19">
            <v>8</v>
          </cell>
          <cell r="G19">
            <v>12000</v>
          </cell>
          <cell r="H19">
            <v>185533200</v>
          </cell>
          <cell r="I19" t="str">
            <v>E.082</v>
          </cell>
        </row>
        <row r="20">
          <cell r="A20">
            <v>24</v>
          </cell>
          <cell r="B20">
            <v>15</v>
          </cell>
          <cell r="C20" t="str">
            <v>Towed Vibrator Roller 2-3 ton</v>
          </cell>
          <cell r="D20">
            <v>6</v>
          </cell>
          <cell r="E20" t="str">
            <v>HP</v>
          </cell>
          <cell r="F20">
            <v>8</v>
          </cell>
          <cell r="G20">
            <v>12000</v>
          </cell>
          <cell r="I20" t="str">
            <v>E.083</v>
          </cell>
        </row>
        <row r="21">
          <cell r="A21">
            <v>25</v>
          </cell>
          <cell r="B21">
            <v>16</v>
          </cell>
          <cell r="C21" t="str">
            <v>Pneumatic Roller 8-15 ton</v>
          </cell>
          <cell r="D21">
            <v>95</v>
          </cell>
          <cell r="E21" t="str">
            <v>HP</v>
          </cell>
          <cell r="F21">
            <v>10</v>
          </cell>
          <cell r="G21">
            <v>15000</v>
          </cell>
          <cell r="H21">
            <v>361697400</v>
          </cell>
          <cell r="I21" t="str">
            <v>E.084</v>
          </cell>
        </row>
        <row r="22">
          <cell r="A22">
            <v>26</v>
          </cell>
          <cell r="B22">
            <v>17</v>
          </cell>
          <cell r="C22" t="str">
            <v>Vibrator Roller 600 kg</v>
          </cell>
          <cell r="D22">
            <v>7</v>
          </cell>
          <cell r="E22" t="str">
            <v>HP</v>
          </cell>
          <cell r="F22">
            <v>6</v>
          </cell>
          <cell r="G22">
            <v>7200</v>
          </cell>
          <cell r="H22">
            <v>68683000</v>
          </cell>
          <cell r="I22" t="str">
            <v>E.087</v>
          </cell>
        </row>
        <row r="23">
          <cell r="A23">
            <v>27</v>
          </cell>
          <cell r="B23">
            <v>18</v>
          </cell>
          <cell r="C23" t="str">
            <v>Plate Vibrator Tamper</v>
          </cell>
          <cell r="D23">
            <v>4</v>
          </cell>
          <cell r="E23" t="str">
            <v>HP</v>
          </cell>
          <cell r="F23">
            <v>6</v>
          </cell>
          <cell r="G23">
            <v>4500</v>
          </cell>
          <cell r="H23">
            <v>10295000</v>
          </cell>
          <cell r="I23" t="str">
            <v>E.088</v>
          </cell>
        </row>
        <row r="24">
          <cell r="A24">
            <v>28</v>
          </cell>
          <cell r="B24">
            <v>19</v>
          </cell>
          <cell r="C24" t="str">
            <v>Concrete Vibrator</v>
          </cell>
          <cell r="D24">
            <v>4</v>
          </cell>
          <cell r="E24" t="str">
            <v>HP</v>
          </cell>
          <cell r="F24">
            <v>5</v>
          </cell>
          <cell r="G24">
            <v>3000</v>
          </cell>
          <cell r="H24">
            <v>6440000</v>
          </cell>
          <cell r="I24" t="str">
            <v>E.089</v>
          </cell>
        </row>
        <row r="25">
          <cell r="A25">
            <v>29</v>
          </cell>
          <cell r="B25">
            <v>20</v>
          </cell>
          <cell r="C25" t="str">
            <v>Chip Spreder</v>
          </cell>
          <cell r="D25">
            <v>6</v>
          </cell>
          <cell r="E25" t="str">
            <v>HP</v>
          </cell>
          <cell r="F25">
            <v>6</v>
          </cell>
          <cell r="G25">
            <v>3600</v>
          </cell>
          <cell r="H25">
            <v>14888000</v>
          </cell>
          <cell r="I25" t="str">
            <v>E.130</v>
          </cell>
        </row>
        <row r="26">
          <cell r="A26">
            <v>30</v>
          </cell>
          <cell r="B26">
            <v>21</v>
          </cell>
          <cell r="C26" t="str">
            <v>Sprayer, Selfpropelled</v>
          </cell>
          <cell r="D26">
            <v>38</v>
          </cell>
          <cell r="E26" t="str">
            <v>HP</v>
          </cell>
          <cell r="F26">
            <v>6</v>
          </cell>
          <cell r="G26">
            <v>7200</v>
          </cell>
          <cell r="I26" t="str">
            <v>E.152</v>
          </cell>
        </row>
        <row r="27">
          <cell r="A27">
            <v>31</v>
          </cell>
          <cell r="B27">
            <v>22</v>
          </cell>
          <cell r="C27" t="str">
            <v>Asphalt Sprayer Towed 350 L</v>
          </cell>
          <cell r="D27">
            <v>7</v>
          </cell>
          <cell r="E27" t="str">
            <v>HP</v>
          </cell>
          <cell r="F27">
            <v>6</v>
          </cell>
          <cell r="G27">
            <v>4500</v>
          </cell>
          <cell r="H27">
            <v>22000000</v>
          </cell>
          <cell r="I27" t="str">
            <v>E.153</v>
          </cell>
        </row>
        <row r="28">
          <cell r="A28">
            <v>32</v>
          </cell>
          <cell r="B28">
            <v>23</v>
          </cell>
          <cell r="C28" t="str">
            <v>Asphalt Sprayer Towed 4000 L</v>
          </cell>
          <cell r="D28">
            <v>7</v>
          </cell>
          <cell r="E28" t="str">
            <v>HP</v>
          </cell>
          <cell r="F28">
            <v>6</v>
          </cell>
          <cell r="G28">
            <v>4500</v>
          </cell>
          <cell r="H28">
            <v>24812000</v>
          </cell>
          <cell r="I28" t="str">
            <v>E.154</v>
          </cell>
        </row>
        <row r="29">
          <cell r="A29">
            <v>33</v>
          </cell>
          <cell r="B29">
            <v>24</v>
          </cell>
          <cell r="C29" t="str">
            <v>Asphalt Mixing Plant 30 t/h</v>
          </cell>
          <cell r="D29">
            <v>125</v>
          </cell>
          <cell r="E29" t="str">
            <v>HP</v>
          </cell>
          <cell r="F29">
            <v>10</v>
          </cell>
          <cell r="G29">
            <v>12000</v>
          </cell>
          <cell r="H29">
            <v>918288000</v>
          </cell>
          <cell r="I29" t="str">
            <v>E.155</v>
          </cell>
        </row>
        <row r="30">
          <cell r="A30">
            <v>34</v>
          </cell>
          <cell r="B30">
            <v>25</v>
          </cell>
          <cell r="C30" t="str">
            <v>Asphalt Mixing Plant 10 t/h</v>
          </cell>
          <cell r="D30">
            <v>50</v>
          </cell>
          <cell r="E30" t="str">
            <v>HP</v>
          </cell>
          <cell r="F30">
            <v>10</v>
          </cell>
          <cell r="G30">
            <v>12000</v>
          </cell>
          <cell r="I30" t="str">
            <v>E.156</v>
          </cell>
        </row>
        <row r="31">
          <cell r="A31">
            <v>35</v>
          </cell>
          <cell r="B31">
            <v>26</v>
          </cell>
          <cell r="C31" t="str">
            <v>Asphalt Finisher</v>
          </cell>
          <cell r="D31">
            <v>30</v>
          </cell>
          <cell r="E31" t="str">
            <v>HP</v>
          </cell>
          <cell r="F31">
            <v>7</v>
          </cell>
          <cell r="G31">
            <v>8400</v>
          </cell>
          <cell r="H31">
            <v>110073600</v>
          </cell>
          <cell r="I31" t="str">
            <v>E.157</v>
          </cell>
        </row>
        <row r="32">
          <cell r="A32">
            <v>36</v>
          </cell>
          <cell r="B32">
            <v>27</v>
          </cell>
          <cell r="C32" t="str">
            <v>Fuel Tank Truck</v>
          </cell>
          <cell r="D32">
            <v>115</v>
          </cell>
          <cell r="E32" t="str">
            <v>HP</v>
          </cell>
          <cell r="F32">
            <v>6</v>
          </cell>
          <cell r="G32">
            <v>7200</v>
          </cell>
          <cell r="I32" t="str">
            <v>E.172</v>
          </cell>
        </row>
        <row r="33">
          <cell r="A33">
            <v>37</v>
          </cell>
          <cell r="B33">
            <v>28</v>
          </cell>
          <cell r="C33" t="str">
            <v>Water Tank Truck</v>
          </cell>
          <cell r="D33">
            <v>115</v>
          </cell>
          <cell r="E33" t="str">
            <v>HP</v>
          </cell>
          <cell r="F33">
            <v>6</v>
          </cell>
          <cell r="G33">
            <v>5600</v>
          </cell>
          <cell r="H33">
            <v>161716000</v>
          </cell>
          <cell r="I33" t="str">
            <v>E.182</v>
          </cell>
        </row>
        <row r="34">
          <cell r="A34">
            <v>38</v>
          </cell>
          <cell r="B34">
            <v>29</v>
          </cell>
          <cell r="C34" t="str">
            <v>Trailer Towed</v>
          </cell>
          <cell r="D34">
            <v>1</v>
          </cell>
          <cell r="E34" t="str">
            <v>TON</v>
          </cell>
          <cell r="F34">
            <v>12</v>
          </cell>
          <cell r="G34">
            <v>9000</v>
          </cell>
          <cell r="I34" t="str">
            <v>E.191</v>
          </cell>
        </row>
        <row r="35">
          <cell r="A35">
            <v>39</v>
          </cell>
          <cell r="B35">
            <v>30</v>
          </cell>
          <cell r="C35" t="str">
            <v>Low Loader Tractor</v>
          </cell>
          <cell r="D35">
            <v>175</v>
          </cell>
          <cell r="E35" t="str">
            <v>HP</v>
          </cell>
          <cell r="F35">
            <v>10</v>
          </cell>
          <cell r="G35">
            <v>7500</v>
          </cell>
          <cell r="I35" t="str">
            <v>E.192</v>
          </cell>
        </row>
        <row r="36">
          <cell r="A36">
            <v>40</v>
          </cell>
          <cell r="B36">
            <v>31</v>
          </cell>
          <cell r="C36" t="str">
            <v>Dump Truck 3.5 ton</v>
          </cell>
          <cell r="D36">
            <v>106</v>
          </cell>
          <cell r="E36" t="str">
            <v>HP</v>
          </cell>
          <cell r="F36">
            <v>6</v>
          </cell>
          <cell r="G36">
            <v>7800</v>
          </cell>
          <cell r="H36">
            <v>106732000</v>
          </cell>
          <cell r="I36" t="str">
            <v>E.211</v>
          </cell>
        </row>
        <row r="37">
          <cell r="A37">
            <v>41</v>
          </cell>
          <cell r="B37">
            <v>32</v>
          </cell>
          <cell r="C37" t="str">
            <v>Dump Truck 5.0 ton</v>
          </cell>
          <cell r="D37">
            <v>145</v>
          </cell>
          <cell r="E37" t="str">
            <v>HP</v>
          </cell>
          <cell r="F37">
            <v>6</v>
          </cell>
          <cell r="G37">
            <v>9000</v>
          </cell>
          <cell r="H37">
            <v>84747600</v>
          </cell>
          <cell r="I37" t="str">
            <v>E.212</v>
          </cell>
        </row>
        <row r="38">
          <cell r="A38">
            <v>42</v>
          </cell>
          <cell r="B38">
            <v>33</v>
          </cell>
          <cell r="C38" t="str">
            <v>Flat Bed Truck 4.0 ton</v>
          </cell>
          <cell r="D38">
            <v>80</v>
          </cell>
          <cell r="E38" t="str">
            <v>HP</v>
          </cell>
          <cell r="F38">
            <v>6</v>
          </cell>
          <cell r="G38">
            <v>9000</v>
          </cell>
          <cell r="H38">
            <v>73633800</v>
          </cell>
          <cell r="I38" t="str">
            <v>E.221</v>
          </cell>
        </row>
        <row r="39">
          <cell r="A39">
            <v>43</v>
          </cell>
          <cell r="B39">
            <v>34</v>
          </cell>
          <cell r="C39" t="str">
            <v>Pick up Truck</v>
          </cell>
          <cell r="D39">
            <v>61</v>
          </cell>
          <cell r="E39" t="str">
            <v>HP</v>
          </cell>
          <cell r="F39">
            <v>6</v>
          </cell>
          <cell r="G39">
            <v>9000</v>
          </cell>
          <cell r="I39" t="str">
            <v>E.222</v>
          </cell>
        </row>
        <row r="40">
          <cell r="A40">
            <v>44</v>
          </cell>
          <cell r="B40">
            <v>35</v>
          </cell>
          <cell r="C40" t="str">
            <v>Jeep 4 Wheel Drive</v>
          </cell>
          <cell r="D40">
            <v>49</v>
          </cell>
          <cell r="E40" t="str">
            <v>HP</v>
          </cell>
          <cell r="F40">
            <v>6</v>
          </cell>
          <cell r="G40">
            <v>9000</v>
          </cell>
          <cell r="I40" t="str">
            <v>E.223</v>
          </cell>
        </row>
        <row r="41">
          <cell r="A41">
            <v>45</v>
          </cell>
          <cell r="B41">
            <v>36</v>
          </cell>
          <cell r="C41" t="str">
            <v>Flat Bed Truck 5.0 ton</v>
          </cell>
          <cell r="D41">
            <v>110</v>
          </cell>
          <cell r="E41" t="str">
            <v>HP</v>
          </cell>
          <cell r="F41">
            <v>6</v>
          </cell>
          <cell r="G41">
            <v>9000</v>
          </cell>
          <cell r="I41" t="str">
            <v>E.224</v>
          </cell>
        </row>
        <row r="42">
          <cell r="A42">
            <v>46</v>
          </cell>
          <cell r="B42">
            <v>37</v>
          </cell>
          <cell r="C42" t="str">
            <v>Flat Bed Truck With Crane</v>
          </cell>
          <cell r="D42">
            <v>110</v>
          </cell>
          <cell r="E42" t="str">
            <v>HP</v>
          </cell>
          <cell r="F42">
            <v>6</v>
          </cell>
          <cell r="G42">
            <v>9000</v>
          </cell>
          <cell r="I42" t="str">
            <v>E.225</v>
          </cell>
        </row>
        <row r="43">
          <cell r="A43">
            <v>47</v>
          </cell>
          <cell r="B43">
            <v>38</v>
          </cell>
          <cell r="C43" t="str">
            <v>Motor Cycle</v>
          </cell>
          <cell r="D43">
            <v>14</v>
          </cell>
          <cell r="E43" t="str">
            <v>HP</v>
          </cell>
          <cell r="F43">
            <v>5</v>
          </cell>
          <cell r="G43">
            <v>6000</v>
          </cell>
          <cell r="I43" t="str">
            <v>E.226</v>
          </cell>
        </row>
        <row r="44">
          <cell r="A44">
            <v>48</v>
          </cell>
          <cell r="B44">
            <v>39</v>
          </cell>
          <cell r="C44" t="str">
            <v>Mobile Workshop, 4 ton</v>
          </cell>
          <cell r="D44">
            <v>80</v>
          </cell>
          <cell r="E44" t="str">
            <v>HP</v>
          </cell>
          <cell r="F44">
            <v>12</v>
          </cell>
          <cell r="G44">
            <v>14400</v>
          </cell>
          <cell r="I44" t="str">
            <v>E.231</v>
          </cell>
        </row>
        <row r="45">
          <cell r="A45">
            <v>49</v>
          </cell>
          <cell r="B45">
            <v>40</v>
          </cell>
          <cell r="C45" t="str">
            <v>Lube Truck</v>
          </cell>
          <cell r="D45">
            <v>82</v>
          </cell>
          <cell r="E45" t="str">
            <v>HP</v>
          </cell>
          <cell r="F45">
            <v>6</v>
          </cell>
          <cell r="G45">
            <v>7200</v>
          </cell>
          <cell r="I45" t="str">
            <v>E.232</v>
          </cell>
        </row>
        <row r="46">
          <cell r="A46">
            <v>50</v>
          </cell>
          <cell r="B46">
            <v>41</v>
          </cell>
          <cell r="C46" t="str">
            <v>Concrete Mixer 0.125 m3</v>
          </cell>
          <cell r="D46">
            <v>6</v>
          </cell>
          <cell r="E46" t="str">
            <v>HP</v>
          </cell>
          <cell r="F46">
            <v>4</v>
          </cell>
          <cell r="G46">
            <v>6000</v>
          </cell>
          <cell r="H46">
            <v>5032800</v>
          </cell>
          <cell r="I46" t="str">
            <v>E.251</v>
          </cell>
        </row>
        <row r="47">
          <cell r="A47">
            <v>51</v>
          </cell>
          <cell r="B47">
            <v>42</v>
          </cell>
          <cell r="C47" t="str">
            <v>Concrete Mixer 0.25 m3</v>
          </cell>
          <cell r="D47">
            <v>10</v>
          </cell>
          <cell r="E47" t="str">
            <v>HP</v>
          </cell>
          <cell r="F47">
            <v>5</v>
          </cell>
          <cell r="G47">
            <v>7500</v>
          </cell>
          <cell r="H47">
            <v>39162000</v>
          </cell>
          <cell r="I47" t="str">
            <v>E.252</v>
          </cell>
        </row>
        <row r="48">
          <cell r="A48">
            <v>52</v>
          </cell>
          <cell r="B48">
            <v>42</v>
          </cell>
          <cell r="C48" t="str">
            <v>Concrete Mixer 0.500 m3</v>
          </cell>
          <cell r="D48">
            <v>24</v>
          </cell>
          <cell r="E48" t="str">
            <v>HP</v>
          </cell>
          <cell r="F48">
            <v>4</v>
          </cell>
          <cell r="G48">
            <v>6000</v>
          </cell>
          <cell r="H48">
            <v>25840500</v>
          </cell>
          <cell r="I48" t="str">
            <v>E.253</v>
          </cell>
        </row>
        <row r="49">
          <cell r="A49">
            <v>53</v>
          </cell>
          <cell r="B49">
            <v>43</v>
          </cell>
          <cell r="C49" t="str">
            <v>Compresor air 150 m3</v>
          </cell>
          <cell r="D49">
            <v>20</v>
          </cell>
          <cell r="E49" t="str">
            <v>HP</v>
          </cell>
          <cell r="F49">
            <v>8</v>
          </cell>
          <cell r="G49">
            <v>6000</v>
          </cell>
          <cell r="H49">
            <v>36860000</v>
          </cell>
          <cell r="I49" t="str">
            <v>E.301</v>
          </cell>
        </row>
        <row r="50">
          <cell r="A50">
            <v>54</v>
          </cell>
          <cell r="B50">
            <v>44</v>
          </cell>
          <cell r="C50" t="str">
            <v xml:space="preserve">Generator </v>
          </cell>
          <cell r="D50">
            <v>10</v>
          </cell>
          <cell r="E50" t="str">
            <v>HP</v>
          </cell>
          <cell r="F50">
            <v>8</v>
          </cell>
          <cell r="G50">
            <v>4800</v>
          </cell>
          <cell r="I50" t="str">
            <v>E.311</v>
          </cell>
        </row>
        <row r="51">
          <cell r="A51">
            <v>55</v>
          </cell>
          <cell r="B51">
            <v>45</v>
          </cell>
          <cell r="C51" t="str">
            <v>Water Pump ( dia. 5 cm )</v>
          </cell>
          <cell r="D51">
            <v>8</v>
          </cell>
          <cell r="E51" t="str">
            <v>HP</v>
          </cell>
          <cell r="F51">
            <v>4</v>
          </cell>
          <cell r="G51">
            <v>3000</v>
          </cell>
          <cell r="H51">
            <v>5220000</v>
          </cell>
          <cell r="I51" t="str">
            <v>E.341</v>
          </cell>
        </row>
        <row r="52">
          <cell r="A52">
            <v>56</v>
          </cell>
          <cell r="B52">
            <v>46</v>
          </cell>
          <cell r="C52" t="str">
            <v>Water Pump ( dia. 10 cm )</v>
          </cell>
          <cell r="D52">
            <v>10</v>
          </cell>
          <cell r="E52" t="str">
            <v>HP</v>
          </cell>
          <cell r="F52">
            <v>4</v>
          </cell>
          <cell r="G52">
            <v>3000</v>
          </cell>
          <cell r="I52" t="str">
            <v>E.342</v>
          </cell>
        </row>
        <row r="53">
          <cell r="A53">
            <v>57</v>
          </cell>
          <cell r="B53">
            <v>47</v>
          </cell>
          <cell r="C53" t="str">
            <v>Jackhammer, Equipment, etc</v>
          </cell>
          <cell r="D53">
            <v>10</v>
          </cell>
          <cell r="E53" t="str">
            <v>HP</v>
          </cell>
          <cell r="F53">
            <v>5</v>
          </cell>
          <cell r="G53">
            <v>3750</v>
          </cell>
          <cell r="I53" t="str">
            <v>E.351</v>
          </cell>
        </row>
        <row r="54">
          <cell r="A54">
            <v>58</v>
          </cell>
          <cell r="B54">
            <v>48</v>
          </cell>
          <cell r="C54" t="str">
            <v>Tractor Equipment etc.</v>
          </cell>
          <cell r="D54">
            <v>30</v>
          </cell>
          <cell r="E54" t="str">
            <v>HP</v>
          </cell>
          <cell r="F54">
            <v>5</v>
          </cell>
          <cell r="G54">
            <v>3000</v>
          </cell>
          <cell r="H54">
            <v>41000000</v>
          </cell>
          <cell r="I54" t="str">
            <v>E.401</v>
          </cell>
        </row>
      </sheetData>
      <sheetData sheetId="1" refreshError="1">
        <row r="2">
          <cell r="B2" t="str">
            <v>FAKTOR - FAKTOR PENGEMBALIAN MODAL ( CRF )</v>
          </cell>
        </row>
        <row r="3">
          <cell r="B3" t="str">
            <v>BESARNYA BUNGA YANG DIPOTONG 12,5 %</v>
          </cell>
        </row>
        <row r="6">
          <cell r="B6" t="str">
            <v>Nilai - Nilai N</v>
          </cell>
          <cell r="F6" t="str">
            <v>CRF</v>
          </cell>
        </row>
        <row r="8">
          <cell r="A8">
            <v>1</v>
          </cell>
          <cell r="B8" t="str">
            <v>Umur Kerja</v>
          </cell>
          <cell r="D8">
            <v>12</v>
          </cell>
          <cell r="E8" t="str">
            <v>Tahun</v>
          </cell>
          <cell r="G8">
            <v>0.16519433901356612</v>
          </cell>
        </row>
        <row r="9">
          <cell r="A9">
            <v>2</v>
          </cell>
          <cell r="B9" t="str">
            <v>Umur Kerja</v>
          </cell>
          <cell r="D9">
            <v>11</v>
          </cell>
          <cell r="E9" t="str">
            <v>Tahun</v>
          </cell>
          <cell r="G9">
            <v>0.17211227827494655</v>
          </cell>
        </row>
        <row r="10">
          <cell r="A10">
            <v>3</v>
          </cell>
          <cell r="B10" t="str">
            <v>Umur Kerja</v>
          </cell>
          <cell r="D10">
            <v>10</v>
          </cell>
          <cell r="E10" t="str">
            <v>Tahun</v>
          </cell>
          <cell r="G10">
            <v>0.18062178192763814</v>
          </cell>
        </row>
        <row r="11">
          <cell r="A11">
            <v>4</v>
          </cell>
          <cell r="B11" t="str">
            <v>Umur Kerja</v>
          </cell>
          <cell r="D11">
            <v>9</v>
          </cell>
          <cell r="E11" t="str">
            <v>Tahun</v>
          </cell>
          <cell r="G11">
            <v>0.19126000417112354</v>
          </cell>
        </row>
        <row r="12">
          <cell r="A12">
            <v>5</v>
          </cell>
          <cell r="B12" t="str">
            <v>Umur Kerja</v>
          </cell>
          <cell r="D12">
            <v>8</v>
          </cell>
          <cell r="E12" t="str">
            <v>Tahun</v>
          </cell>
          <cell r="G12">
            <v>0.20483218564643682</v>
          </cell>
        </row>
        <row r="13">
          <cell r="A13">
            <v>6</v>
          </cell>
          <cell r="B13" t="str">
            <v>Umur Kerja</v>
          </cell>
          <cell r="D13">
            <v>7</v>
          </cell>
          <cell r="E13" t="str">
            <v>Tahun</v>
          </cell>
          <cell r="G13">
            <v>0.22260307571215759</v>
          </cell>
        </row>
        <row r="14">
          <cell r="A14">
            <v>7</v>
          </cell>
          <cell r="B14" t="str">
            <v>Umur Kerja</v>
          </cell>
          <cell r="D14">
            <v>6</v>
          </cell>
          <cell r="E14" t="str">
            <v>Tahun</v>
          </cell>
          <cell r="G14">
            <v>0.24667978105957364</v>
          </cell>
        </row>
        <row r="15">
          <cell r="A15">
            <v>8</v>
          </cell>
          <cell r="B15" t="str">
            <v>Umur Kerja</v>
          </cell>
          <cell r="D15">
            <v>5</v>
          </cell>
          <cell r="E15" t="str">
            <v>Tahun</v>
          </cell>
          <cell r="G15">
            <v>0.28085403903961037</v>
          </cell>
        </row>
        <row r="16">
          <cell r="A16">
            <v>9</v>
          </cell>
          <cell r="B16" t="str">
            <v>Umur Kerja</v>
          </cell>
          <cell r="D16">
            <v>4</v>
          </cell>
          <cell r="E16" t="str">
            <v>Tahun</v>
          </cell>
          <cell r="G16">
            <v>0.3327079107505071</v>
          </cell>
        </row>
        <row r="17">
          <cell r="A17">
            <v>10</v>
          </cell>
          <cell r="B17" t="str">
            <v>Umur Kerja</v>
          </cell>
          <cell r="D17">
            <v>3</v>
          </cell>
          <cell r="E17" t="str">
            <v>Tahun</v>
          </cell>
          <cell r="G17">
            <v>0.41993087557603687</v>
          </cell>
        </row>
        <row r="18">
          <cell r="A18">
            <v>11</v>
          </cell>
          <cell r="B18" t="str">
            <v>Umur Kerja</v>
          </cell>
          <cell r="D18">
            <v>2</v>
          </cell>
          <cell r="E18" t="str">
            <v>Tahun</v>
          </cell>
          <cell r="G18">
            <v>0.59558823529411764</v>
          </cell>
        </row>
        <row r="19">
          <cell r="A19">
            <v>12</v>
          </cell>
          <cell r="B19" t="str">
            <v>Umur Kerja</v>
          </cell>
          <cell r="D19">
            <v>1</v>
          </cell>
          <cell r="E19" t="str">
            <v>Tahun</v>
          </cell>
          <cell r="G19">
            <v>1.125</v>
          </cell>
        </row>
      </sheetData>
      <sheetData sheetId="2"/>
      <sheetData sheetId="3"/>
      <sheetData sheetId="4"/>
      <sheetData sheetId="5"/>
      <sheetData sheetId="6"/>
      <sheetData sheetId="7"/>
    </sheetDataSet>
  </externalBook>
</externalLink>
</file>

<file path=xl/externalLinks/externalLink5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Hrg"/>
      <sheetName val="Anl (3)"/>
      <sheetName val="Sheet2"/>
      <sheetName val="Sheet3"/>
      <sheetName val="REK"/>
      <sheetName val="Analisa"/>
      <sheetName val="Analisa Upah &amp; Bahan Plum"/>
      <sheetName val="Lamp.2,3&amp;4"/>
      <sheetName val="harga"/>
      <sheetName val="Hargasatuan"/>
      <sheetName val="AHS"/>
      <sheetName val="rekap"/>
      <sheetName val="HPP_19_"/>
      <sheetName val="Daftar Harga &amp; Upah"/>
      <sheetName val="harsat"/>
      <sheetName val="H.Satuan"/>
      <sheetName val="ahs3"/>
      <sheetName val="Elektrikal"/>
      <sheetName val="BAHAN &amp; UPAH"/>
      <sheetName val="compaction"/>
      <sheetName val="Fill this out first___"/>
      <sheetName val="Upah-Bahan-Alat"/>
      <sheetName val="Data"/>
      <sheetName val="DRUP (ASLI)"/>
      <sheetName val="Basic Price"/>
      <sheetName val="METODE"/>
      <sheetName val="BASIC"/>
      <sheetName val="BT KALI"/>
      <sheetName val="ONSITE"/>
      <sheetName val="3-DIV2"/>
      <sheetName val="PileCap"/>
      <sheetName val="BAHAN"/>
      <sheetName val="REKAP_Akap"/>
      <sheetName val="NP"/>
      <sheetName val="ahs1"/>
      <sheetName val="Rincian"/>
      <sheetName val="FINISHING"/>
      <sheetName val="REQDELTA"/>
      <sheetName val="Master 1.0"/>
      <sheetName val="Unit Rate"/>
      <sheetName val="Peralatan"/>
      <sheetName val="3-DIV5"/>
      <sheetName val="Analisa Upah _ Bahan Plum"/>
      <sheetName val="Market"/>
      <sheetName val="analisa bor _ubah"/>
      <sheetName val="HSD"/>
      <sheetName val="MAPDC"/>
      <sheetName val="bilangan"/>
      <sheetName val="BQ"/>
      <sheetName val="4-Basic Price"/>
      <sheetName val="dft-harga"/>
      <sheetName val="Tabels"/>
      <sheetName val="D7(1)"/>
      <sheetName val="5-ALAT(1)"/>
      <sheetName val="5-Peralatan"/>
      <sheetName val="Rekap Anl.SNI"/>
      <sheetName val="Sat. Pek."/>
      <sheetName val="NP-4"/>
      <sheetName val="koef-beton"/>
      <sheetName val="DH"/>
      <sheetName val="3-DIV4"/>
      <sheetName val="D9"/>
      <sheetName val="ANSAT K'AYI"/>
      <sheetName val="Upah"/>
      <sheetName val="Daf 1"/>
      <sheetName val="UMUR ALAT"/>
      <sheetName val="FAKTOR MODAL CRF"/>
      <sheetName val="PLANT"/>
      <sheetName val="MAP"/>
      <sheetName val="analat"/>
    </sheetNames>
    <sheetDataSet>
      <sheetData sheetId="0">
        <row r="8">
          <cell r="B8" t="str">
            <v>BAHAN</v>
          </cell>
        </row>
      </sheetData>
      <sheetData sheetId="1">
        <row r="8">
          <cell r="B8" t="str">
            <v>BAHAN</v>
          </cell>
          <cell r="D8" t="str">
            <v>M3</v>
          </cell>
          <cell r="E8" t="str">
            <v>Rp.</v>
          </cell>
          <cell r="F8">
            <v>240500</v>
          </cell>
        </row>
        <row r="9">
          <cell r="B9" t="str">
            <v>Batu Bata</v>
          </cell>
          <cell r="D9" t="str">
            <v>Bh</v>
          </cell>
          <cell r="E9" t="str">
            <v>Rp</v>
          </cell>
          <cell r="F9">
            <v>525</v>
          </cell>
        </row>
        <row r="10">
          <cell r="B10" t="str">
            <v>Besi beton</v>
          </cell>
          <cell r="D10" t="str">
            <v>Kg</v>
          </cell>
          <cell r="E10" t="str">
            <v>Rp</v>
          </cell>
          <cell r="F10">
            <v>5000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QUARRY"/>
      <sheetName val="ALAT"/>
      <sheetName val="UPAH &amp; BAHAN"/>
      <sheetName val="rab"/>
      <sheetName val="TM"/>
      <sheetName val="BOW "/>
      <sheetName val="K016"/>
      <sheetName val="k017"/>
      <sheetName val="k110"/>
      <sheetName val="K210"/>
      <sheetName val="k224"/>
      <sheetName val="K.225"/>
      <sheetName val="k310"/>
      <sheetName val="K321"/>
      <sheetName val="K424"/>
      <sheetName val="K516"/>
      <sheetName val="K522"/>
      <sheetName val="K618"/>
      <sheetName val="K.620"/>
      <sheetName val="K636"/>
      <sheetName val="k710"/>
      <sheetName val="k715"/>
      <sheetName val="K.720"/>
      <sheetName val="k722"/>
      <sheetName val="K725"/>
      <sheetName val="K.815"/>
      <sheetName val="K880"/>
    </sheetNames>
    <sheetDataSet>
      <sheetData sheetId="0">
        <row r="2">
          <cell r="B2" t="str">
            <v>DARI SUMBER BAHAN ( QUARRY )</v>
          </cell>
        </row>
        <row r="4">
          <cell r="G4" t="str">
            <v>HARGA</v>
          </cell>
          <cell r="H4" t="str">
            <v>JARAK</v>
          </cell>
        </row>
        <row r="5">
          <cell r="B5" t="str">
            <v>No.</v>
          </cell>
          <cell r="C5" t="str">
            <v>U R A I A N</v>
          </cell>
          <cell r="F5" t="str">
            <v>SATUAN</v>
          </cell>
          <cell r="G5" t="str">
            <v>ROYALTY</v>
          </cell>
          <cell r="H5" t="str">
            <v>QUARRY</v>
          </cell>
          <cell r="I5" t="str">
            <v>KET.</v>
          </cell>
        </row>
        <row r="6">
          <cell r="G6" t="str">
            <v>(Rp)</v>
          </cell>
          <cell r="H6" t="str">
            <v>( Km )</v>
          </cell>
        </row>
        <row r="8">
          <cell r="B8" t="str">
            <v>1.</v>
          </cell>
          <cell r="D8" t="str">
            <v>M01  -  P a s i r</v>
          </cell>
          <cell r="F8" t="str">
            <v>M3</v>
          </cell>
          <cell r="G8">
            <v>50000</v>
          </cell>
          <cell r="H8">
            <v>15</v>
          </cell>
          <cell r="I8" t="str">
            <v xml:space="preserve"> Ke Lokasi Pek.</v>
          </cell>
        </row>
        <row r="10">
          <cell r="B10" t="str">
            <v>2.</v>
          </cell>
          <cell r="D10" t="str">
            <v>M02  -  Batu Kali</v>
          </cell>
          <cell r="F10" t="str">
            <v>M3</v>
          </cell>
          <cell r="G10">
            <v>90000</v>
          </cell>
          <cell r="H10">
            <v>15</v>
          </cell>
          <cell r="I10" t="str">
            <v xml:space="preserve"> Ke Lokasi Pek.</v>
          </cell>
        </row>
        <row r="12">
          <cell r="B12" t="str">
            <v>3.</v>
          </cell>
          <cell r="D12" t="str">
            <v>M06  -  Batu Belah</v>
          </cell>
          <cell r="F12" t="str">
            <v>M3</v>
          </cell>
          <cell r="G12">
            <v>90000</v>
          </cell>
          <cell r="H12">
            <v>15</v>
          </cell>
          <cell r="I12" t="str">
            <v xml:space="preserve"> Ke Lokasi Pek.</v>
          </cell>
        </row>
        <row r="14">
          <cell r="B14" t="str">
            <v>4.</v>
          </cell>
          <cell r="D14" t="str">
            <v>M00  -  G r a v e l</v>
          </cell>
          <cell r="F14" t="str">
            <v>M3</v>
          </cell>
          <cell r="H14">
            <v>15</v>
          </cell>
          <cell r="I14" t="str">
            <v xml:space="preserve"> Ke Lokasi Pek.</v>
          </cell>
        </row>
        <row r="16">
          <cell r="B16" t="str">
            <v>5.</v>
          </cell>
          <cell r="D16" t="str">
            <v>M10  -  Aspal Cement</v>
          </cell>
          <cell r="F16" t="str">
            <v>KG</v>
          </cell>
          <cell r="G16">
            <v>6500</v>
          </cell>
          <cell r="H16">
            <v>15</v>
          </cell>
          <cell r="I16" t="str">
            <v xml:space="preserve"> Ke Lokasi Pek.</v>
          </cell>
        </row>
        <row r="18">
          <cell r="B18" t="str">
            <v>6.</v>
          </cell>
          <cell r="D18" t="str">
            <v>M15  -  S i r t u</v>
          </cell>
          <cell r="F18" t="str">
            <v>M3</v>
          </cell>
          <cell r="G18">
            <v>35000</v>
          </cell>
          <cell r="H18">
            <v>15</v>
          </cell>
          <cell r="I18" t="str">
            <v xml:space="preserve"> Ke Lokasi Pek.</v>
          </cell>
        </row>
        <row r="20">
          <cell r="B20" t="str">
            <v>7.</v>
          </cell>
          <cell r="D20" t="str">
            <v>M26  -  Pasir Urug</v>
          </cell>
          <cell r="F20" t="str">
            <v>M3</v>
          </cell>
          <cell r="G20">
            <v>35000</v>
          </cell>
          <cell r="H20">
            <v>15</v>
          </cell>
          <cell r="I20" t="str">
            <v xml:space="preserve"> Ke Lokasi Pek.</v>
          </cell>
        </row>
        <row r="22">
          <cell r="B22" t="str">
            <v>8.</v>
          </cell>
          <cell r="D22" t="str">
            <v>M07  -  Batu Pecah 5 - 7  CM</v>
          </cell>
          <cell r="F22" t="str">
            <v>M3</v>
          </cell>
          <cell r="G22">
            <v>100000</v>
          </cell>
          <cell r="H22">
            <v>15</v>
          </cell>
          <cell r="I22" t="str">
            <v xml:space="preserve"> Ke Lokasi Pek.</v>
          </cell>
        </row>
        <row r="24">
          <cell r="B24">
            <v>9</v>
          </cell>
          <cell r="D24" t="str">
            <v>M03 - Batu Pecah 3 - 5 cm</v>
          </cell>
          <cell r="F24" t="str">
            <v>M3</v>
          </cell>
          <cell r="G24">
            <v>120000</v>
          </cell>
          <cell r="H24">
            <v>15</v>
          </cell>
          <cell r="I24" t="str">
            <v xml:space="preserve"> Ke Lokasi Pek.</v>
          </cell>
        </row>
        <row r="26">
          <cell r="B26">
            <v>10</v>
          </cell>
          <cell r="D26" t="str">
            <v>M04 - Batu Pecah 2 - 3 cm</v>
          </cell>
          <cell r="F26" t="str">
            <v>M3</v>
          </cell>
          <cell r="G26">
            <v>130000</v>
          </cell>
          <cell r="H26">
            <v>15</v>
          </cell>
          <cell r="I26" t="str">
            <v xml:space="preserve"> Ke Lokasi Pek.</v>
          </cell>
        </row>
        <row r="28">
          <cell r="B28">
            <v>11</v>
          </cell>
          <cell r="D28" t="str">
            <v>M05 - Batu Pecah 1 -2 cm</v>
          </cell>
          <cell r="F28" t="str">
            <v>M3</v>
          </cell>
          <cell r="G28">
            <v>160000</v>
          </cell>
          <cell r="H28">
            <v>15</v>
          </cell>
          <cell r="I28" t="str">
            <v xml:space="preserve"> Ke Lokasi Pek.</v>
          </cell>
        </row>
        <row r="30">
          <cell r="B30">
            <v>12</v>
          </cell>
          <cell r="D30" t="str">
            <v>HRS</v>
          </cell>
          <cell r="F30" t="str">
            <v>Ton</v>
          </cell>
          <cell r="G30">
            <v>1000000</v>
          </cell>
          <cell r="H30">
            <v>60</v>
          </cell>
          <cell r="I30" t="str">
            <v>Ke Lokasi Pek.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amp;Bahan (2)"/>
      <sheetName val="Analisa-Harga (1F)"/>
      <sheetName val="Analisa1-10 (1C-D)"/>
      <sheetName val="Mars"/>
      <sheetName val="Judul Cover"/>
      <sheetName val="Rekapitulasi (1A)"/>
      <sheetName val="R A B (1B)"/>
      <sheetName val="Mata Pemb Utama (1E)"/>
      <sheetName val="time_schedule (3)"/>
      <sheetName val="daftar-personil (4)"/>
      <sheetName val="daftar-peralatan (5)"/>
      <sheetName val="Sub-kontrak (6)"/>
      <sheetName val="Anal-onsite (7)"/>
      <sheetName val="Konfirmasi-kap (8)"/>
      <sheetName val="Koefisien-bahan (9)"/>
      <sheetName val="data-pendukung"/>
      <sheetName val="Anal Keof Bab 1-5"/>
      <sheetName val="Anal Keof Bab 6-10"/>
      <sheetName val="Anal-Teknik"/>
      <sheetName val="struktur"/>
      <sheetName val="Bukan Pegawai Negeri "/>
      <sheetName val="PENGGUNAAN PRODUK DLM NEGERI"/>
      <sheetName val="Lampiran"/>
      <sheetName val="upah"/>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price"/>
      <sheetName val="Price-analysis 2"/>
      <sheetName val="Cover"/>
      <sheetName val="envelope"/>
      <sheetName val="check-list 3"/>
      <sheetName val="List of Major 4"/>
      <sheetName val="Appendix 5"/>
      <sheetName val="Schedule 1"/>
      <sheetName val="Bid summary"/>
      <sheetName val="Estimated"/>
      <sheetName val="onsite anal 2c"/>
      <sheetName val="material-coef2"/>
      <sheetName val="routine-maintenance 2b"/>
      <sheetName val="material-coeffisient"/>
      <sheetName val="equipment 6"/>
      <sheetName val="personil 7"/>
      <sheetName val="Sub-contract 8"/>
      <sheetName val="Estimate of Foreign 10-1"/>
      <sheetName val="Breakdown 10-2"/>
      <sheetName val="Foreign Indices 11"/>
      <sheetName val="civil official"/>
      <sheetName val="confirmation of crushing 2d"/>
      <sheetName val="support-data"/>
      <sheetName val="Upah&amp;Bahan (2)"/>
      <sheetName val="Analisa-Harga (1F)"/>
      <sheetName val="Analisa1-10 (1C-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5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Bahan-Alat"/>
      <sheetName val="Data"/>
      <sheetName val="Bukan Pegawai Negeri"/>
      <sheetName val="Rekapitulasi"/>
      <sheetName val="RAB total"/>
      <sheetName val="Mobilisasi"/>
      <sheetName val="Jadwal"/>
      <sheetName val="Sewa Alat"/>
      <sheetName val="Analisa Harga Satuan"/>
      <sheetName val="Daftar Peralatan"/>
      <sheetName val="Daftar Staf Inti Proyek"/>
      <sheetName val="Daftar Kebutuhan Tenaga"/>
      <sheetName val="Daftar Kebutuhan Bahan"/>
      <sheetName val="DAFTAR HARGA SATUAN"/>
      <sheetName val="Perny. Tenaga Teknik"/>
      <sheetName val="Penawaran"/>
      <sheetName val="Mars"/>
      <sheetName val="Cover"/>
      <sheetName val="Schedule"/>
      <sheetName val="Rekap total"/>
      <sheetName val="Rekap"/>
      <sheetName val="Koto-Lambah"/>
      <sheetName val="Rekap (2)"/>
      <sheetName val="Landia-Ranah"/>
      <sheetName val="Rekap (3)"/>
      <sheetName val="Gadut-Dama"/>
      <sheetName val="Rekap (4)"/>
      <sheetName val="Pinang-Koto"/>
      <sheetName val="Anal-BM"/>
      <sheetName val="Anal-alat"/>
      <sheetName val="hrg-stn-pek"/>
      <sheetName val="Hrg-Bahan"/>
      <sheetName val="Hrg-Upah"/>
      <sheetName val="Sub-kotrak"/>
      <sheetName val="Data Lelang"/>
      <sheetName val="Data-pendukung"/>
      <sheetName val="Lampiran"/>
      <sheetName val="daftar-personil"/>
      <sheetName val="daftar-peralatan"/>
      <sheetName val="Daftar simak"/>
      <sheetName val="Judul Cover"/>
      <sheetName val="Amplop"/>
      <sheetName val="Rek - Tahun 2001"/>
      <sheetName val="time_schedule"/>
      <sheetName val="Rekapitulasi "/>
      <sheetName val="Gumarang"/>
      <sheetName val="Ombilin"/>
      <sheetName val="Psr Aur-1"/>
      <sheetName val="KOnsolidasi"/>
      <sheetName val="Perwira"/>
      <sheetName val="Padat Karya"/>
      <sheetName val="Hafid Jalil"/>
      <sheetName val="Analisa BOW"/>
      <sheetName val="Upah&amp;Bahan"/>
      <sheetName val="Analisa-Harga"/>
      <sheetName val="daftar-keb-bhn"/>
      <sheetName val="Kebutuhan Alat"/>
      <sheetName val="Jadwal Bahan"/>
      <sheetName val="Anal Alat"/>
      <sheetName val="Anal Keof Bab 1-5"/>
      <sheetName val="Anal Keof Bab 6-10"/>
      <sheetName val="Anal-onsite"/>
      <sheetName val="Koefisien-bahan"/>
      <sheetName val="Jadwal Alat"/>
      <sheetName val="Sub-kontrak"/>
      <sheetName val="Anal-Teknik"/>
      <sheetName val="Perny ikut Lelang"/>
      <sheetName val="PENGGUNAAN PRODUK DLM NEGERI"/>
      <sheetName val="Konfirmasi-kap"/>
      <sheetName val="URUTAN KERJA DOMINAN"/>
      <sheetName val="Surat Penawaran"/>
      <sheetName val="Perny ikut Lelang (2)"/>
      <sheetName val="Bukan PNS"/>
      <sheetName val="Kbnr Dokumen"/>
      <sheetName val="Tenaga Inti"/>
      <sheetName val="Prod Negeri"/>
      <sheetName val="A Hrg Sat"/>
      <sheetName val="Dft Hrg Sst"/>
      <sheetName val="Upah Alat"/>
      <sheetName val="Analisa Mob."/>
      <sheetName val="base price"/>
      <sheetName val="Price-analysis 2"/>
    </sheetNames>
    <sheetDataSet>
      <sheetData sheetId="0" refreshError="1"/>
      <sheetData sheetId="1" refreshError="1">
        <row r="3">
          <cell r="G3" t="str">
            <v>Padang Panjang, 2 Juli 2001</v>
          </cell>
        </row>
        <row r="7">
          <cell r="G7" t="str">
            <v>Direktur</v>
          </cell>
        </row>
        <row r="9">
          <cell r="G9" t="str">
            <v>CV. AQUA ELECTRICA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5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amp;Bahan"/>
      <sheetName val="Judul Cover"/>
      <sheetName val="Surat Penawaran"/>
      <sheetName val="Amplop"/>
      <sheetName val="Lampiran"/>
      <sheetName val="time_schedule"/>
      <sheetName val="Rekapitulasi"/>
      <sheetName val="R A B"/>
      <sheetName val="Analisa-Harga"/>
      <sheetName val="Anal Keof Bab 1-5"/>
      <sheetName val="Anal Keof Bab 6-10"/>
      <sheetName val="Anal-onsite"/>
      <sheetName val="Anal Alat"/>
      <sheetName val="Koefisien-bahan"/>
      <sheetName val="Mata Pemb Utama"/>
      <sheetName val="Analisa1-10"/>
      <sheetName val="Sub-kontrak"/>
      <sheetName val="Anal-Teknik"/>
      <sheetName val="daftar-personil"/>
      <sheetName val="struktur"/>
      <sheetName val="daftar-peralatan"/>
      <sheetName val="Data Kontrak"/>
      <sheetName val="Perny tdk Menuntut"/>
      <sheetName val="Perny BBM"/>
      <sheetName val="PENGGUNAAN PRODUK DLM NEGERI"/>
      <sheetName val="Bukan Pegawai Negeri"/>
      <sheetName val="Konfirmasi-kap"/>
      <sheetName val="data-pendukung"/>
      <sheetName val="Upah-Bahan-Ala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Mob. 2"/>
      <sheetName val="Analisa-Harga"/>
      <sheetName val="Analisa Mob.1"/>
      <sheetName val="Perny. Tenaga Teknik"/>
      <sheetName val="Penawaran"/>
      <sheetName val="Rekapitulasi"/>
      <sheetName val="daftar-hrg-pek"/>
      <sheetName val="Time Schedule"/>
      <sheetName val="Mesjid Raya - Koto Tuo"/>
      <sheetName val="Pdg Panjang - Labuatan"/>
      <sheetName val="Jln Propinsi - Sp Mesjid"/>
      <sheetName val="Balai Satu - Sp. Tugu"/>
      <sheetName val="Batu Limbak - Balai Gadang"/>
      <sheetName val="Sei Tarab - Luak Gadang"/>
      <sheetName val="Pandai Sikek - Tanjung"/>
      <sheetName val="Kalumbuak - Kantor Wali"/>
      <sheetName val="Upah&amp;Bahan"/>
      <sheetName val="Peralatan"/>
      <sheetName val="daftar-keb-bhn"/>
      <sheetName val="daftar-keb-alat"/>
      <sheetName val="Rekab RAB"/>
      <sheetName val="daftar-keb-pekerja"/>
      <sheetName val="Koefisien-bahan"/>
      <sheetName val="Analisa Alat"/>
      <sheetName val="Analisa Mob. 3"/>
      <sheetName val="Sub-kontrak"/>
      <sheetName val="daftar-personil"/>
      <sheetName val="daftar-peralatan"/>
      <sheetName val="Bukan Pegawai Negeri"/>
      <sheetName val="Sheet1"/>
      <sheetName val="Pembatas"/>
      <sheetName val="data-pendukung"/>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Set>
  </externalBook>
</externalLink>
</file>

<file path=xl/externalLinks/externalLink5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Surat Penawaran"/>
      <sheetName val="Rekap Biaya"/>
      <sheetName val="Kuantitas &amp; Harga"/>
      <sheetName val="Mata Pemb Utama"/>
      <sheetName val="Analisa-Harga"/>
      <sheetName val="Sub-kontrak"/>
      <sheetName val="TS Bahan"/>
      <sheetName val="Anal Keof Bab 1-5"/>
      <sheetName val="Anal Keof Bab 6-10"/>
      <sheetName val="Lampiran"/>
      <sheetName val="Time_Schedule"/>
      <sheetName val="TS Alat"/>
      <sheetName val="Upah&amp;Bahan"/>
      <sheetName val="Anal-onsite"/>
      <sheetName val="Anal Alat"/>
      <sheetName val="Koefisien-bahan"/>
      <sheetName val="Analisa1-10"/>
      <sheetName val="Mobilisasi"/>
      <sheetName val="Anal-Teknik"/>
      <sheetName val="daftar-personil"/>
      <sheetName val="daftar-peralatan"/>
      <sheetName val="Data Kontrak"/>
      <sheetName val="Surat Pernyataan"/>
      <sheetName val="Bukan Pegawai Negeri"/>
      <sheetName val="Konfirmasi-kap"/>
      <sheetName val="data-pendukung"/>
      <sheetName val="Sheet1"/>
      <sheetName val="Amplop"/>
      <sheetName val="Kuantitas &amp; Harga (2)"/>
      <sheetName val="Analisa Mob. 2"/>
      <sheetName val="Analisa Mob.1"/>
    </sheetNames>
    <sheetDataSet>
      <sheetData sheetId="0" refreshError="1"/>
      <sheetData sheetId="1" refreshError="1"/>
      <sheetData sheetId="2" refreshError="1"/>
      <sheetData sheetId="3"/>
      <sheetData sheetId="4" refreshError="1"/>
      <sheetData sheetId="5" refreshError="1">
        <row r="42">
          <cell r="I42">
            <v>45594</v>
          </cell>
        </row>
        <row r="372">
          <cell r="I372">
            <v>45075</v>
          </cell>
        </row>
        <row r="830">
          <cell r="I830">
            <v>407736</v>
          </cell>
        </row>
        <row r="895">
          <cell r="I895">
            <v>332395</v>
          </cell>
        </row>
        <row r="1295">
          <cell r="I1295">
            <v>85955</v>
          </cell>
        </row>
        <row r="1362">
          <cell r="I1362">
            <v>107651</v>
          </cell>
        </row>
        <row r="1493">
          <cell r="I1493">
            <v>2027273</v>
          </cell>
        </row>
        <row r="1556">
          <cell r="I1556">
            <v>888765</v>
          </cell>
        </row>
        <row r="1619">
          <cell r="I1619">
            <v>1970952</v>
          </cell>
        </row>
        <row r="1881">
          <cell r="I1881">
            <v>1049238</v>
          </cell>
        </row>
        <row r="2012">
          <cell r="I2012">
            <v>661600</v>
          </cell>
        </row>
        <row r="2078">
          <cell r="I2078">
            <v>13004</v>
          </cell>
        </row>
      </sheetData>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39">
          <cell r="H39" t="str">
            <v>150 ( Seratus lima puluh ) Hari Kalender</v>
          </cell>
        </row>
      </sheetData>
      <sheetData sheetId="27" refreshError="1"/>
      <sheetData sheetId="28" refreshError="1"/>
      <sheetData sheetId="29" refreshError="1"/>
      <sheetData sheetId="30" refreshError="1"/>
      <sheetData sheetId="3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ISCLAIMER"/>
      <sheetName val="MAJOR"/>
      <sheetName val="%"/>
      <sheetName val="Peta Quarry"/>
      <sheetName val="Perhitungan Mobilisasi Alat"/>
      <sheetName val="Lalu Lintas"/>
      <sheetName val="Jembatan Sementara"/>
      <sheetName val="Informasi"/>
      <sheetName val="APBN"/>
      <sheetName val="Inputing Data"/>
      <sheetName val="4-formulir harga bahan "/>
      <sheetName val="Analisa K3"/>
      <sheetName val="Empiris"/>
      <sheetName val="Rekap"/>
      <sheetName val="BOQ"/>
      <sheetName val="Mobilisasi"/>
      <sheetName val="Hspk-Oe"/>
      <sheetName val="4-Basic Price"/>
      <sheetName val="4-Basic Price2011"/>
      <sheetName val="4-Analisa Quarry"/>
      <sheetName val="5-ALAT(1)"/>
      <sheetName val="5-ALAT(2011)"/>
      <sheetName val="5-ALAT (2)"/>
      <sheetName val="Agg Halus &amp; Kasar"/>
      <sheetName val="Agg A"/>
      <sheetName val="Agg B"/>
      <sheetName val="D1"/>
      <sheetName val="D2"/>
      <sheetName val="D3"/>
      <sheetName val="D3 (2)"/>
      <sheetName val="Coferdam"/>
      <sheetName val="D4"/>
      <sheetName val="D5"/>
      <sheetName val="D6"/>
      <sheetName val="D6 ASBT"/>
      <sheetName val="D7(1)"/>
      <sheetName val="D7(2)"/>
      <sheetName val="D7(3)"/>
      <sheetName val="D7(4)"/>
      <sheetName val="Pipa Buangan"/>
      <sheetName val="Lantai Kayu-geoteks"/>
      <sheetName val="D8(1)"/>
      <sheetName val="D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48">
          <cell r="F48">
            <v>120800</v>
          </cell>
        </row>
        <row r="63">
          <cell r="F63">
            <v>62000</v>
          </cell>
        </row>
        <row r="65">
          <cell r="F65">
            <v>12900</v>
          </cell>
        </row>
        <row r="77">
          <cell r="F77">
            <v>545000</v>
          </cell>
        </row>
        <row r="87">
          <cell r="F87">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Judul Cover"/>
      <sheetName val="Rekapitulasi (1A)"/>
      <sheetName val="R A B (1B)"/>
      <sheetName val="Analisa1-10 (1C-D)"/>
      <sheetName val="Mata Pemb Utama (1E)"/>
      <sheetName val="Analisa-Harga (1F)"/>
      <sheetName val="Upah&amp;Bahan (2)"/>
      <sheetName val="time_schedule (3)"/>
      <sheetName val="daftar-personil (4)"/>
      <sheetName val="daftar-peralatan (5)"/>
      <sheetName val="Sub-kontrak (6)"/>
      <sheetName val="Anal-onsite (7)"/>
      <sheetName val="Konfirmasi-kap (8)"/>
      <sheetName val="Koefisien-bahan (9)"/>
      <sheetName val="data-pendukung"/>
      <sheetName val="Anal Keof Bab 1-5"/>
      <sheetName val="Anal Keof Bab 6-10"/>
      <sheetName val="Anal-Teknik"/>
      <sheetName val="struktur"/>
      <sheetName val="Bukan Pegawai Negeri "/>
      <sheetName val="PENGGUNAAN PRODUK DLM NEGERI"/>
      <sheetName val="Lampiran"/>
      <sheetName val="upah"/>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Harga"/>
      <sheetName val="Paket"/>
      <sheetName val="Penawaran"/>
      <sheetName val="Rekapitulasi"/>
      <sheetName val="Rekap RAB"/>
      <sheetName val="Upah&amp;Bahan"/>
      <sheetName val="Sche REKAP"/>
      <sheetName val="Rekap Jalan per R"/>
      <sheetName val="Sp. Congkong"/>
      <sheetName val="Sche sp.congkong"/>
      <sheetName val="Lt.Batu"/>
      <sheetName val="Sche Lt.Batu"/>
      <sheetName val="sei.jambu"/>
      <sheetName val="Sche Sei. Jambu"/>
      <sheetName val="sp.labuatan"/>
      <sheetName val="Sche Labuatan"/>
      <sheetName val="simabur"/>
      <sheetName val="Sche Simabur"/>
      <sheetName val="sp.gobah"/>
      <sheetName val="Sche Gobah"/>
      <sheetName val="Batu Limbak"/>
      <sheetName val="Sche BtLimbak"/>
      <sheetName val="malintang"/>
      <sheetName val="Sche Malintang"/>
      <sheetName val="sp.panorama"/>
      <sheetName val="Sche Panorama"/>
      <sheetName val="sitakuak"/>
      <sheetName val="Sche Sitakuak"/>
      <sheetName val="badinah-taratak"/>
      <sheetName val="Sche Badinah"/>
      <sheetName val="sp.jirek"/>
      <sheetName val="Sche Jirek"/>
      <sheetName val="sp.KUD"/>
      <sheetName val="Sche KUD"/>
      <sheetName val="jl smp2 tj alam"/>
      <sheetName val="Sche SMP2"/>
      <sheetName val="sp. tugu"/>
      <sheetName val="Sche Tugu"/>
      <sheetName val="sp.batu balang"/>
      <sheetName val="Sche Balang"/>
      <sheetName val="sp. pandai sikek"/>
      <sheetName val="Sche Sikek"/>
      <sheetName val="ambacang"/>
      <sheetName val="Sche Ambacang"/>
      <sheetName val="daftar harga sat.pek"/>
      <sheetName val="Analisa Alat"/>
      <sheetName val="Peralatan"/>
      <sheetName val="Rekap Kebutahan"/>
      <sheetName val="daftar-keb-peralatan"/>
      <sheetName val="daftar-keb-tenaga"/>
      <sheetName val="daftar-keb-bahan  "/>
      <sheetName val="Koefisien-bahan"/>
      <sheetName val="Analisa Mob.1"/>
      <sheetName val="Analisa Mob. 2"/>
      <sheetName val="Analisa Mob. 3"/>
      <sheetName val="Sub-kontrak"/>
      <sheetName val="Bukan Pegawai Negeri"/>
      <sheetName val="struktur"/>
      <sheetName val="Metode"/>
      <sheetName val="data-penduku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5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plop"/>
      <sheetName val="Judul Cover"/>
      <sheetName val="time_schedule"/>
      <sheetName val="Kontrol"/>
      <sheetName val="Rekapitulasi"/>
      <sheetName val="R A B 1"/>
      <sheetName val="R A B 2"/>
      <sheetName val="R A B 3"/>
      <sheetName val="R A B 4"/>
      <sheetName val="Upah&amp;Bahan"/>
      <sheetName val="Analisa ALat"/>
      <sheetName val="Analisa-Harga"/>
      <sheetName val="Mata Pemb Utama"/>
      <sheetName val="Analisa1-10"/>
      <sheetName val="Anal-onsite"/>
      <sheetName val="Sub-kontrak"/>
      <sheetName val="Anal-Teknik"/>
      <sheetName val="daftar-personil"/>
      <sheetName val="struktur"/>
      <sheetName val="daftar-peralatan"/>
      <sheetName val="Bukan Pegawai Negeri"/>
      <sheetName val="Konfirmasi-kap"/>
      <sheetName val="data-penduk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Judul Cover"/>
      <sheetName val="Lampiran"/>
      <sheetName val="time_schedule"/>
      <sheetName val="Rekap Jalan"/>
      <sheetName val="RAB Jalan"/>
      <sheetName val="Upah&amp;Bahan"/>
      <sheetName val="Analisa-Harga"/>
      <sheetName val="Daftar Kebutuhan Bahan"/>
      <sheetName val="Daftar Tenaga"/>
      <sheetName val="Anal Keof Bab 1-5"/>
      <sheetName val="Anal Keof Bab 6-10"/>
      <sheetName val="Koefisien-bahan"/>
      <sheetName val="Mata Pemb Utama"/>
      <sheetName val="Analisa1-10"/>
      <sheetName val="Anal-onsite"/>
      <sheetName val="Sub-kontrak"/>
      <sheetName val="Anal-Teknik"/>
      <sheetName val="daftar-personil"/>
      <sheetName val="struktur"/>
      <sheetName val="daftar-peralatan"/>
      <sheetName val="Bukan Pegawai Negeri"/>
      <sheetName val="Konfirmasi-kap"/>
      <sheetName val="data-pendukung"/>
      <sheetName val="Analisa ALat"/>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5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Judul Cover"/>
      <sheetName val="Amplop"/>
      <sheetName val="Surat Penawaran"/>
      <sheetName val="Lampiran"/>
      <sheetName val="time_schedule"/>
      <sheetName val="Rekapitulasi"/>
      <sheetName val="R A B "/>
      <sheetName val="Analisa-Harga"/>
      <sheetName val="Upah&amp;Bahan Jalan"/>
      <sheetName val="Anal-onsite"/>
      <sheetName val="Anal Keof Bab 6-10"/>
      <sheetName val="Anal Keof Bab 1-5"/>
      <sheetName val="Anal Alat"/>
      <sheetName val="Koefisien-bahan"/>
      <sheetName val="Mata Pemb Utama"/>
      <sheetName val="Analisa Mob."/>
      <sheetName val="Perny BBM"/>
      <sheetName val="Bukan Pegawai Negeri"/>
      <sheetName val="Konfirmasi-kap"/>
      <sheetName val="data-pendukung"/>
      <sheetName val="PENGGUNAAN PRODUK DLM NEGERI"/>
      <sheetName val="daftar-personil"/>
      <sheetName val="daftar-peralat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Harga"/>
      <sheetName val="Mars"/>
      <sheetName val="Cover Penawaran (2)"/>
      <sheetName val="Kop"/>
      <sheetName val="Cover Penawaran"/>
      <sheetName val="Surat Penawaran"/>
      <sheetName val="Amplop"/>
      <sheetName val="Lampiran"/>
      <sheetName val="time_schedule"/>
      <sheetName val="Rekapitulasi"/>
      <sheetName val="R A B"/>
      <sheetName val="Upah&amp;Bahan"/>
      <sheetName val="Analisa-Harga 2006"/>
      <sheetName val="Mata Pemb Utama"/>
      <sheetName val="Anal Keof Bab 1-5"/>
      <sheetName val="Anal Keof Bab 6-10"/>
      <sheetName val="Anal-onsite"/>
      <sheetName val="Anal Alat"/>
      <sheetName val="Koefisien-bahan"/>
      <sheetName val="Analisa1-10"/>
      <sheetName val="Sub-kontrak"/>
      <sheetName val="Anal-Teknik"/>
      <sheetName val="daftar-personil"/>
      <sheetName val="daftar-peralatan"/>
      <sheetName val="Data Kontrak"/>
      <sheetName val="PENGGUNAAN PRODUK DLM NEGERI"/>
      <sheetName val="Bukan Pegawai Negeri"/>
      <sheetName val="Konfirmasi-kap"/>
      <sheetName val="data-pendukung"/>
      <sheetName val="Daftar Rekanan"/>
      <sheetName val="M1"/>
      <sheetName val="Sheet1"/>
      <sheetName val="Cover Penawaran (3)"/>
      <sheetName val="Cover Penawaran (4)"/>
      <sheetName val="Cover Penawaran (5)"/>
      <sheetName val="R A 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Judul Cover"/>
      <sheetName val="Amplop"/>
      <sheetName val="Surat Penawaran"/>
      <sheetName val="Rek - Tahun 2001"/>
      <sheetName val="Lampiran"/>
      <sheetName val="time_schedule"/>
      <sheetName val="R A B -TOTAL"/>
      <sheetName val="Rekapitulasi "/>
      <sheetName val="R A B -1"/>
      <sheetName val="R A B -2"/>
      <sheetName val="R A B -3"/>
      <sheetName val="R A B -4"/>
      <sheetName val="R A B -5"/>
      <sheetName val="R A B -6"/>
      <sheetName val="R A B -7"/>
      <sheetName val="R A B -8"/>
      <sheetName val="R A B -9"/>
      <sheetName val="R A B -10"/>
      <sheetName val="R A B -11"/>
      <sheetName val="Mata Pemb Utama"/>
      <sheetName val="DAF.H.SATUAN"/>
      <sheetName val="Analisa-Harga"/>
      <sheetName val="daftar-keb-bhn"/>
      <sheetName val="Jadwal Bahan"/>
      <sheetName val="Upah&amp;Bahan"/>
      <sheetName val="Anal Alat"/>
      <sheetName val="Anal Keof Bab 1-5"/>
      <sheetName val="Anal Keof Bab 6-10"/>
      <sheetName val="Anal-onsite"/>
      <sheetName val="Koefisien-bahan"/>
      <sheetName val="MOBILISASI"/>
      <sheetName val="Jadwal Alat"/>
      <sheetName val="Sub-kontrak"/>
      <sheetName val="Anal-Teknik"/>
      <sheetName val="daftar-personil"/>
      <sheetName val="daftar-peralatan"/>
      <sheetName val="Perny ikut Lelang"/>
      <sheetName val="Bukan Pegawai Negeri"/>
      <sheetName val="PENGGUNAAN PRODUK DLM NEGERI"/>
      <sheetName val="Konfirmasi-kap"/>
      <sheetName val="data-pendukung"/>
      <sheetName val="Tenaga Inti"/>
      <sheetName val="Perny ikut Lelang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Set>
  </externalBook>
</externalLink>
</file>

<file path=xl/externalLinks/externalLink5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Harga"/>
      <sheetName val="Data"/>
      <sheetName val="Surat Penawaran"/>
      <sheetName val="Rekapitulasi"/>
      <sheetName val="Rekap Jalan per R"/>
      <sheetName val="RAB Total"/>
      <sheetName val="Schedule Umum"/>
      <sheetName val="Upah,Bahan&amp;ALAT"/>
      <sheetName val="aie angek"/>
      <sheetName val="sche aie angek"/>
      <sheetName val="sialahan"/>
      <sheetName val="Schedule sialahan"/>
      <sheetName val="rawang"/>
      <sheetName val="Schedulerawang"/>
      <sheetName val="rambatan"/>
      <sheetName val="Schedulerambatan"/>
      <sheetName val="magek"/>
      <sheetName val="SCHE magek"/>
      <sheetName val="salak"/>
      <sheetName val="SCHE salak"/>
      <sheetName val="tugu"/>
      <sheetName val="SCHEtugu"/>
      <sheetName val="tarab"/>
      <sheetName val="SCHEtarab"/>
      <sheetName val="rao"/>
      <sheetName val="SCHE rao"/>
      <sheetName val="alai"/>
      <sheetName val="SCHE alai"/>
      <sheetName val="Anal - Alat"/>
      <sheetName val="Kebutuhan"/>
      <sheetName val="Mata Pemb Utama"/>
      <sheetName val="Mobilisasi"/>
      <sheetName val="struktur"/>
      <sheetName val="Sub-kontrak"/>
    </sheetNames>
    <sheetDataSet>
      <sheetData sheetId="0" refreshError="1"/>
      <sheetData sheetId="1" refreshError="1"/>
      <sheetData sheetId="2" refreshError="1"/>
      <sheetData sheetId="3"/>
      <sheetData sheetId="4" refreshError="1"/>
      <sheetData sheetId="5" refreshError="1"/>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5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Judul Cover (2)"/>
      <sheetName val="Judul Cover"/>
      <sheetName val="Surat Penawaran"/>
      <sheetName val="Amplop"/>
      <sheetName val="Lampiran"/>
      <sheetName val="time_schedule"/>
      <sheetName val="Rekapitulasi "/>
      <sheetName val="Rekapitulasi - 1"/>
      <sheetName val="R A B - 1"/>
      <sheetName val="Rekapitulasi-2"/>
      <sheetName val="R A B - 2"/>
      <sheetName val="Rekapitulasi-3"/>
      <sheetName val="R A B - 3"/>
      <sheetName val="Rekapitulasi-4"/>
      <sheetName val="R A B - 4"/>
      <sheetName val="Rekapitulasi-5"/>
      <sheetName val="R A B - 5"/>
      <sheetName val="Rekapitulasi-6"/>
      <sheetName val="R A B - 6"/>
      <sheetName val="DAFTAR HARGA SATUAN"/>
      <sheetName val="Analisa-Harga"/>
      <sheetName val="Anal Keof Bab 1-5"/>
      <sheetName val="Anal Keof Bab 6-10"/>
      <sheetName val="Upah&amp;Bahan"/>
      <sheetName val="Anal-onsite"/>
      <sheetName val="Anal Alat"/>
      <sheetName val="Koefisien-bahan"/>
      <sheetName val="Mata Pemb Utama"/>
      <sheetName val="Analisa1-10"/>
      <sheetName val="Sub-kontrak"/>
      <sheetName val="Anal-Teknik"/>
      <sheetName val="daftar-personil"/>
      <sheetName val="daftar-peralatan"/>
      <sheetName val="Perny ikut Lelang"/>
      <sheetName val="PENGGUNAAN PRODUK DLM NEGERI"/>
      <sheetName val="Tenaga Inti"/>
      <sheetName val="Bukan Pegawai Negeri"/>
      <sheetName val="Konfirmasi-kap"/>
      <sheetName val="data-pendukung"/>
      <sheetName val="PENGGUNAAN PRODUK DLM NEGE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sasi"/>
      <sheetName val="Cover "/>
      <sheetName val="BA"/>
      <sheetName val="foto"/>
      <sheetName val="Analisa1-10"/>
    </sheetNames>
    <sheetDataSet>
      <sheetData sheetId="0" refreshError="1"/>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ns"/>
      <sheetName val="Koefi"/>
      <sheetName val="Kua"/>
      <sheetName val="Data Isi Disini"/>
      <sheetName val="AT"/>
      <sheetName val="Schedule"/>
      <sheetName val="DH"/>
      <sheetName val="PM"/>
      <sheetName val="TAB"/>
      <sheetName val="Koef"/>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dul Cover"/>
      <sheetName val="Lampiran"/>
      <sheetName val="time_schedule"/>
      <sheetName val="Rekapitulasi"/>
      <sheetName val="RAB Jembatan"/>
      <sheetName val="RAB Jalan"/>
      <sheetName val="Analisa Harga Jembatan"/>
      <sheetName val="Analisa Harga Jalan"/>
      <sheetName val="Upah&amp;Bahan"/>
      <sheetName val="Anal-onsite"/>
      <sheetName val="Koefisien-bahan"/>
      <sheetName val="Mata Pemb Utama"/>
      <sheetName val="Analisa1-10"/>
      <sheetName val="Sub-kontrak"/>
      <sheetName val="Anal-Teknik"/>
      <sheetName val="daftar-personil"/>
      <sheetName val="struktur"/>
      <sheetName val="daftar-peralatan"/>
      <sheetName val="Bukan Pegawai Negeri"/>
      <sheetName val="Konfirmasi-kap"/>
      <sheetName val="data-pendukung"/>
      <sheetName val="Mobilis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5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Time Schedule"/>
      <sheetName val="Rekapitulasi"/>
      <sheetName val="Rencana Anggaran Biaya"/>
      <sheetName val="Analisa-Harga"/>
      <sheetName val="Upah&amp;Bahan"/>
      <sheetName val="Daftar Peralatan"/>
      <sheetName val="Peralatan"/>
      <sheetName val="Koefisien-bahan"/>
      <sheetName val="Analisa Alat"/>
      <sheetName val="Analisa Mob."/>
      <sheetName val="Sub-kontrak"/>
      <sheetName val="Daftar Personil"/>
      <sheetName val="Bukan Pegawai Negeri"/>
      <sheetName val="daftar-keb-bhn"/>
      <sheetName val="daftar-hrg-pek"/>
      <sheetName val="Pembatas"/>
      <sheetName val="data-pendukung"/>
      <sheetName val="Perny. Tenaga Teknik"/>
      <sheetName val="Penawar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Hrg"/>
      <sheetName val="Anl (2)"/>
      <sheetName val="Sheet2"/>
      <sheetName val="Sheet3"/>
      <sheetName val="Upah&amp;Bahan"/>
      <sheetName val="Hargasatuan"/>
      <sheetName val="rekap"/>
      <sheetName val="HIDRO"/>
      <sheetName val="Mobilisasi"/>
      <sheetName val="NP-7"/>
      <sheetName val="HSLAIN-LAIN"/>
      <sheetName val="Harga Dasar"/>
      <sheetName val="HRG BHN"/>
      <sheetName val="AN. TAMPL"/>
      <sheetName val="Analisa Upah &amp; Bahan Plum"/>
      <sheetName val="Bill of Qty MEP"/>
      <sheetName val="AHS"/>
      <sheetName val="BAHAN &amp; UPAH"/>
      <sheetName val="REK"/>
      <sheetName val="Analisa"/>
      <sheetName val="An. Quarry"/>
      <sheetName val="DK&amp;H"/>
      <sheetName val="DAFTAR HARGA"/>
      <sheetName val="Sumber Daya"/>
      <sheetName val="Div6"/>
      <sheetName val="ANAL.BOW"/>
      <sheetName val="HARSAT"/>
      <sheetName val="Cover Depan"/>
      <sheetName val="Harga Satuan"/>
      <sheetName val="Kuantitas &amp; Harga"/>
      <sheetName val="GASATAGG.XLS"/>
      <sheetName val="koef-beton"/>
      <sheetName val="Peralatan"/>
      <sheetName val="3-DIV3"/>
      <sheetName val="5-Peralatan"/>
      <sheetName val="Supl.X"/>
      <sheetName val="Rekap Anl.SNI"/>
      <sheetName val="3-DIV4"/>
      <sheetName val="3-DIV5"/>
      <sheetName val="isian"/>
      <sheetName val="H.Satuan"/>
    </sheetNames>
    <sheetDataSet>
      <sheetData sheetId="0">
        <row r="8">
          <cell r="B8" t="str">
            <v>BAHAN</v>
          </cell>
        </row>
      </sheetData>
      <sheetData sheetId="1">
        <row r="8">
          <cell r="B8" t="str">
            <v>BAHAN</v>
          </cell>
          <cell r="D8" t="str">
            <v>M3</v>
          </cell>
          <cell r="E8" t="str">
            <v>Rp.</v>
          </cell>
          <cell r="F8">
            <v>240500</v>
          </cell>
        </row>
        <row r="9">
          <cell r="B9" t="str">
            <v>Batu Bata</v>
          </cell>
          <cell r="D9" t="str">
            <v>Bh</v>
          </cell>
          <cell r="E9" t="str">
            <v>Rp</v>
          </cell>
          <cell r="F9">
            <v>525</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sheetName val="DISCLAIMER"/>
      <sheetName val="Peta Quarry"/>
      <sheetName val="Mobilisasi"/>
      <sheetName val="Perhitungan Mobilisasi Alat"/>
      <sheetName val="Lalu Lintas"/>
      <sheetName val="Jembatan Sementara"/>
      <sheetName val="Informasi"/>
      <sheetName val="%"/>
      <sheetName val="MAJOR"/>
      <sheetName val="MATA. PEMB. UTAMA"/>
      <sheetName val="ITEM PEK. UTAMA"/>
      <sheetName val="SCHEDULE"/>
      <sheetName val="Analisa K3"/>
      <sheetName val="4-Analisa Quarry"/>
      <sheetName val="4-Formulir harga bahan"/>
      <sheetName val="4-formulir harga bahan (2)"/>
      <sheetName val="5-ALAT(1)"/>
      <sheetName val="5-ALAT(2)"/>
      <sheetName val="Agg Halus &amp; Kasar"/>
      <sheetName val="Agg A"/>
      <sheetName val="Agg B dan S"/>
      <sheetName val="Agg C"/>
      <sheetName val="Agg  CBR 60"/>
      <sheetName val="4-Basic Price"/>
      <sheetName val="SMK3"/>
      <sheetName val="Rekap"/>
      <sheetName val="BOQ"/>
      <sheetName val="PENGECETAN"/>
      <sheetName val="BAUT"/>
      <sheetName val="Patching Furnish"/>
      <sheetName val="analisa grouting"/>
      <sheetName val="analisa carbon"/>
      <sheetName val="SK (2)"/>
      <sheetName val="D1"/>
      <sheetName val="D2"/>
      <sheetName val="D3"/>
      <sheetName val="D4"/>
      <sheetName val="D5"/>
      <sheetName val="D6"/>
      <sheetName val="D7(1)"/>
      <sheetName val="D7(2)"/>
      <sheetName val="D8(1)"/>
      <sheetName val="D8(2)"/>
      <sheetName val="D9"/>
      <sheetName val="Skh-1.10.a"/>
      <sheetName val="Skh.1.10.b"/>
      <sheetName val="Skh.1.10"/>
      <sheetName val="D10 LS-Rutin"/>
      <sheetName val="D10 Kuantitas"/>
      <sheetName val="D10 Analisa HSP"/>
      <sheetName val="Analisa RK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V7">
            <v>40</v>
          </cell>
        </row>
        <row r="8">
          <cell r="V8">
            <v>60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8">
          <cell r="AR8" t="str">
            <v>E01</v>
          </cell>
          <cell r="AS8">
            <v>294</v>
          </cell>
          <cell r="AT8">
            <v>60</v>
          </cell>
          <cell r="AU8" t="str">
            <v>T/Jam</v>
          </cell>
          <cell r="AV8">
            <v>3163050000</v>
          </cell>
          <cell r="AW8">
            <v>6852421.363484161</v>
          </cell>
        </row>
        <row r="9">
          <cell r="AR9" t="str">
            <v>E02</v>
          </cell>
          <cell r="AS9">
            <v>72.400000000000006</v>
          </cell>
          <cell r="AT9">
            <v>10</v>
          </cell>
          <cell r="AU9" t="str">
            <v>Ton</v>
          </cell>
          <cell r="AV9">
            <v>864290000</v>
          </cell>
          <cell r="AW9">
            <v>512958.90206877486</v>
          </cell>
        </row>
        <row r="10">
          <cell r="AR10" t="str">
            <v>E03</v>
          </cell>
          <cell r="AS10">
            <v>4</v>
          </cell>
          <cell r="AT10">
            <v>850</v>
          </cell>
          <cell r="AU10" t="str">
            <v>Liter</v>
          </cell>
          <cell r="AV10">
            <v>267800000</v>
          </cell>
          <cell r="AW10">
            <v>113657.13683914619</v>
          </cell>
        </row>
        <row r="11">
          <cell r="AR11" t="str">
            <v>E04</v>
          </cell>
          <cell r="AS11">
            <v>155</v>
          </cell>
          <cell r="AT11" t="str">
            <v xml:space="preserve">-  </v>
          </cell>
          <cell r="AU11" t="str">
            <v xml:space="preserve">-  </v>
          </cell>
          <cell r="AV11">
            <v>2262700000</v>
          </cell>
          <cell r="AW11">
            <v>899467.75933599286</v>
          </cell>
        </row>
        <row r="12">
          <cell r="AR12" t="str">
            <v>E05</v>
          </cell>
          <cell r="AS12">
            <v>60</v>
          </cell>
          <cell r="AT12">
            <v>5000</v>
          </cell>
          <cell r="AU12" t="str">
            <v>CPM/(L/m)</v>
          </cell>
          <cell r="AV12">
            <v>170570000</v>
          </cell>
          <cell r="AW12">
            <v>210827.83626319328</v>
          </cell>
        </row>
        <row r="13">
          <cell r="AR13" t="str">
            <v>E06</v>
          </cell>
          <cell r="AS13">
            <v>20</v>
          </cell>
          <cell r="AT13">
            <v>500</v>
          </cell>
          <cell r="AU13" t="str">
            <v>Liter</v>
          </cell>
          <cell r="AV13">
            <v>68350000</v>
          </cell>
          <cell r="AW13">
            <v>127299.18719047619</v>
          </cell>
        </row>
        <row r="14">
          <cell r="AR14" t="str">
            <v>E07</v>
          </cell>
          <cell r="AS14">
            <v>138</v>
          </cell>
          <cell r="AT14">
            <v>15</v>
          </cell>
          <cell r="AU14" t="str">
            <v>Ton</v>
          </cell>
          <cell r="AV14">
            <v>1379400000</v>
          </cell>
          <cell r="AW14">
            <v>661242.73268229363</v>
          </cell>
        </row>
        <row r="15">
          <cell r="AR15" t="str">
            <v>E08</v>
          </cell>
          <cell r="AS15">
            <v>100</v>
          </cell>
          <cell r="AT15">
            <v>3.5</v>
          </cell>
          <cell r="AU15" t="str">
            <v>Ton</v>
          </cell>
          <cell r="AV15">
            <v>544500000</v>
          </cell>
          <cell r="AW15">
            <v>386227.83516030386</v>
          </cell>
        </row>
        <row r="16">
          <cell r="AR16" t="str">
            <v>E09</v>
          </cell>
          <cell r="AS16">
            <v>190</v>
          </cell>
          <cell r="AT16">
            <v>10</v>
          </cell>
          <cell r="AU16" t="str">
            <v>Ton</v>
          </cell>
          <cell r="AV16">
            <v>750000000</v>
          </cell>
          <cell r="AW16">
            <v>637203.58219679794</v>
          </cell>
        </row>
        <row r="17">
          <cell r="AR17" t="str">
            <v>E10</v>
          </cell>
          <cell r="AS17">
            <v>133</v>
          </cell>
          <cell r="AT17">
            <v>0.93</v>
          </cell>
          <cell r="AU17" t="str">
            <v>M3</v>
          </cell>
          <cell r="AV17">
            <v>1266265000</v>
          </cell>
          <cell r="AW17">
            <v>624315.47633692261</v>
          </cell>
        </row>
        <row r="18">
          <cell r="AR18" t="str">
            <v>E11</v>
          </cell>
          <cell r="AS18">
            <v>190</v>
          </cell>
          <cell r="AT18">
            <v>10</v>
          </cell>
          <cell r="AU18" t="str">
            <v>ton</v>
          </cell>
          <cell r="AV18">
            <v>350250000</v>
          </cell>
          <cell r="AW18">
            <v>546876.52537033323</v>
          </cell>
        </row>
        <row r="19">
          <cell r="AR19" t="str">
            <v>E12</v>
          </cell>
          <cell r="AS19">
            <v>180</v>
          </cell>
          <cell r="AT19">
            <v>135</v>
          </cell>
          <cell r="AU19" t="str">
            <v>KVA</v>
          </cell>
          <cell r="AV19">
            <v>232320000</v>
          </cell>
          <cell r="AW19">
            <v>497502.39626077726</v>
          </cell>
        </row>
        <row r="20">
          <cell r="AR20" t="str">
            <v>E13</v>
          </cell>
          <cell r="AS20">
            <v>135</v>
          </cell>
          <cell r="AT20">
            <v>10800</v>
          </cell>
          <cell r="AU20" t="str">
            <v>-</v>
          </cell>
          <cell r="AV20">
            <v>1578000000</v>
          </cell>
          <cell r="AW20">
            <v>699300.12354091997</v>
          </cell>
        </row>
        <row r="21">
          <cell r="AR21" t="str">
            <v>E14</v>
          </cell>
          <cell r="AS21">
            <v>70</v>
          </cell>
          <cell r="AT21">
            <v>0.8</v>
          </cell>
          <cell r="AU21" t="str">
            <v>M3</v>
          </cell>
          <cell r="AV21">
            <v>1029105000</v>
          </cell>
          <cell r="AW21">
            <v>427548.23159154574</v>
          </cell>
        </row>
        <row r="22">
          <cell r="AR22" t="str">
            <v>E15</v>
          </cell>
          <cell r="AS22">
            <v>96</v>
          </cell>
          <cell r="AT22">
            <v>1.5</v>
          </cell>
          <cell r="AU22" t="str">
            <v>M3</v>
          </cell>
          <cell r="AV22">
            <v>1179750000</v>
          </cell>
          <cell r="AW22">
            <v>520677.48501399177</v>
          </cell>
        </row>
        <row r="23">
          <cell r="AR23" t="str">
            <v>E16</v>
          </cell>
          <cell r="AS23">
            <v>55</v>
          </cell>
          <cell r="AT23">
            <v>8</v>
          </cell>
          <cell r="AU23" t="str">
            <v>Ton</v>
          </cell>
          <cell r="AV23">
            <v>435600000</v>
          </cell>
          <cell r="AW23">
            <v>259350.31461395739</v>
          </cell>
        </row>
        <row r="24">
          <cell r="AR24" t="str">
            <v>E17</v>
          </cell>
          <cell r="AS24">
            <v>82</v>
          </cell>
          <cell r="AT24">
            <v>8.1</v>
          </cell>
          <cell r="AU24" t="str">
            <v>Ton</v>
          </cell>
          <cell r="AV24">
            <v>604395000</v>
          </cell>
          <cell r="AW24">
            <v>358853.4014607945</v>
          </cell>
        </row>
        <row r="25">
          <cell r="AR25" t="str">
            <v>E18</v>
          </cell>
          <cell r="AS25">
            <v>100.5</v>
          </cell>
          <cell r="AT25">
            <v>9</v>
          </cell>
          <cell r="AU25" t="str">
            <v>Ton</v>
          </cell>
          <cell r="AV25">
            <v>637065000</v>
          </cell>
          <cell r="AW25">
            <v>408280.05762469838</v>
          </cell>
        </row>
        <row r="26">
          <cell r="AR26" t="str">
            <v>E19</v>
          </cell>
          <cell r="AS26">
            <v>82</v>
          </cell>
          <cell r="AT26">
            <v>7.05</v>
          </cell>
          <cell r="AU26" t="str">
            <v>Ton</v>
          </cell>
          <cell r="AV26">
            <v>711480000</v>
          </cell>
          <cell r="AW26">
            <v>383050.20666470187</v>
          </cell>
        </row>
        <row r="27">
          <cell r="AR27" t="str">
            <v>E20</v>
          </cell>
          <cell r="AS27">
            <v>5.5</v>
          </cell>
          <cell r="AT27">
            <v>25</v>
          </cell>
          <cell r="AU27" t="str">
            <v>-</v>
          </cell>
          <cell r="AV27">
            <v>15848000</v>
          </cell>
          <cell r="AW27">
            <v>59535.751595992253</v>
          </cell>
        </row>
        <row r="28">
          <cell r="AR28" t="str">
            <v>E21</v>
          </cell>
          <cell r="AS28">
            <v>220</v>
          </cell>
          <cell r="AT28">
            <v>60</v>
          </cell>
          <cell r="AU28" t="str">
            <v>T/Jam</v>
          </cell>
          <cell r="AV28">
            <v>1543450000</v>
          </cell>
          <cell r="AW28">
            <v>896687.78885112086</v>
          </cell>
        </row>
        <row r="29">
          <cell r="AR29" t="str">
            <v>E22</v>
          </cell>
          <cell r="AS29">
            <v>6</v>
          </cell>
          <cell r="AT29" t="str">
            <v xml:space="preserve">-  </v>
          </cell>
          <cell r="AU29" t="str">
            <v xml:space="preserve">-  </v>
          </cell>
          <cell r="AV29">
            <v>7500000</v>
          </cell>
          <cell r="AW29">
            <v>51722.824890807075</v>
          </cell>
        </row>
        <row r="30">
          <cell r="AR30" t="str">
            <v>E23</v>
          </cell>
          <cell r="AS30">
            <v>100</v>
          </cell>
          <cell r="AT30">
            <v>4000</v>
          </cell>
          <cell r="AU30" t="str">
            <v>Liter</v>
          </cell>
          <cell r="AV30">
            <v>300580000</v>
          </cell>
          <cell r="AW30">
            <v>331111.94847834948</v>
          </cell>
        </row>
        <row r="31">
          <cell r="AR31" t="str">
            <v>E24</v>
          </cell>
          <cell r="AS31">
            <v>8.8000000000000007</v>
          </cell>
          <cell r="AT31">
            <v>835</v>
          </cell>
          <cell r="AU31" t="str">
            <v>Ton</v>
          </cell>
          <cell r="AV31">
            <v>250050000</v>
          </cell>
          <cell r="AW31">
            <v>127989.64191950797</v>
          </cell>
        </row>
        <row r="32">
          <cell r="AR32" t="str">
            <v>E25</v>
          </cell>
          <cell r="AS32">
            <v>4.7</v>
          </cell>
          <cell r="AT32">
            <v>121</v>
          </cell>
          <cell r="AU32" t="str">
            <v>Ton</v>
          </cell>
          <cell r="AV32">
            <v>30097500</v>
          </cell>
          <cell r="AW32">
            <v>64766.597941661283</v>
          </cell>
        </row>
        <row r="33">
          <cell r="AR33" t="str">
            <v>E26</v>
          </cell>
          <cell r="AS33">
            <v>0</v>
          </cell>
          <cell r="AT33">
            <v>1330</v>
          </cell>
          <cell r="AU33" t="str">
            <v>-</v>
          </cell>
          <cell r="AV33">
            <v>48097500</v>
          </cell>
          <cell r="AW33">
            <v>46793.289003207792</v>
          </cell>
        </row>
        <row r="34">
          <cell r="AR34" t="str">
            <v>E27</v>
          </cell>
          <cell r="AS34">
            <v>345</v>
          </cell>
          <cell r="AT34">
            <v>2005</v>
          </cell>
          <cell r="AU34" t="str">
            <v>-</v>
          </cell>
          <cell r="AV34">
            <v>263175000</v>
          </cell>
          <cell r="AW34">
            <v>1134364.2708173885</v>
          </cell>
        </row>
        <row r="35">
          <cell r="AR35" t="str">
            <v>E28</v>
          </cell>
          <cell r="AS35">
            <v>100</v>
          </cell>
          <cell r="AT35">
            <v>8</v>
          </cell>
          <cell r="AU35" t="str">
            <v>M3</v>
          </cell>
          <cell r="AV35">
            <v>290400000</v>
          </cell>
          <cell r="AW35">
            <v>324343.72489436483</v>
          </cell>
        </row>
        <row r="36">
          <cell r="AR36" t="str">
            <v>E29</v>
          </cell>
          <cell r="AS36">
            <v>175</v>
          </cell>
          <cell r="AT36">
            <v>20</v>
          </cell>
          <cell r="AU36" t="str">
            <v>Ton</v>
          </cell>
          <cell r="AV36">
            <v>615285000</v>
          </cell>
          <cell r="AW36">
            <v>563206.83834047115</v>
          </cell>
        </row>
        <row r="37">
          <cell r="AR37" t="str">
            <v>E30</v>
          </cell>
          <cell r="AS37">
            <v>25</v>
          </cell>
          <cell r="AT37">
            <v>2.5</v>
          </cell>
          <cell r="AU37" t="str">
            <v>Ton</v>
          </cell>
          <cell r="AV37">
            <v>201465000</v>
          </cell>
          <cell r="AW37">
            <v>138265.03543931246</v>
          </cell>
        </row>
        <row r="38">
          <cell r="AR38" t="str">
            <v>E31</v>
          </cell>
          <cell r="AS38">
            <v>125</v>
          </cell>
          <cell r="AT38">
            <v>35</v>
          </cell>
          <cell r="AU38" t="str">
            <v>Ton</v>
          </cell>
          <cell r="AV38">
            <v>1650000000</v>
          </cell>
          <cell r="AW38">
            <v>667456.21234785183</v>
          </cell>
        </row>
        <row r="39">
          <cell r="AR39" t="str">
            <v>E32</v>
          </cell>
          <cell r="AS39">
            <v>40</v>
          </cell>
          <cell r="AT39">
            <v>250</v>
          </cell>
          <cell r="AU39" t="str">
            <v>Amp</v>
          </cell>
          <cell r="AV39">
            <v>38115000</v>
          </cell>
          <cell r="AW39">
            <v>135444.85461979269</v>
          </cell>
        </row>
        <row r="40">
          <cell r="AR40" t="str">
            <v>E33</v>
          </cell>
          <cell r="AS40">
            <v>150</v>
          </cell>
          <cell r="AT40">
            <v>2000</v>
          </cell>
          <cell r="AU40" t="str">
            <v>Meter</v>
          </cell>
          <cell r="AV40">
            <v>3712500000</v>
          </cell>
          <cell r="AW40">
            <v>1158580.6872469524</v>
          </cell>
        </row>
        <row r="41">
          <cell r="AR41" t="str">
            <v>E34</v>
          </cell>
          <cell r="AS41">
            <v>5</v>
          </cell>
          <cell r="AT41">
            <v>1000</v>
          </cell>
          <cell r="AU41" t="str">
            <v>Liter</v>
          </cell>
          <cell r="AV41">
            <v>27225000</v>
          </cell>
          <cell r="AW41">
            <v>54073.425362475762</v>
          </cell>
        </row>
        <row r="42">
          <cell r="AR42" t="str">
            <v>E35</v>
          </cell>
          <cell r="AS42">
            <v>150</v>
          </cell>
          <cell r="AT42">
            <v>15</v>
          </cell>
          <cell r="AU42" t="str">
            <v>Ton</v>
          </cell>
          <cell r="AV42">
            <v>455400000</v>
          </cell>
          <cell r="AW42">
            <v>602419.47241198318</v>
          </cell>
        </row>
        <row r="43">
          <cell r="AR43" t="str">
            <v>E36</v>
          </cell>
          <cell r="AS43">
            <v>248</v>
          </cell>
          <cell r="AT43">
            <v>1000</v>
          </cell>
          <cell r="AU43" t="str">
            <v>m</v>
          </cell>
          <cell r="AV43">
            <v>1700000000</v>
          </cell>
          <cell r="AW43">
            <v>1007713.4335222658</v>
          </cell>
        </row>
        <row r="44">
          <cell r="AR44" t="str">
            <v>E37</v>
          </cell>
          <cell r="AS44">
            <v>3</v>
          </cell>
          <cell r="AT44" t="str">
            <v>-</v>
          </cell>
          <cell r="AU44" t="str">
            <v>-</v>
          </cell>
          <cell r="AV44">
            <v>0</v>
          </cell>
          <cell r="AW44">
            <v>68312.520714285711</v>
          </cell>
        </row>
        <row r="45">
          <cell r="AR45" t="str">
            <v>E38</v>
          </cell>
          <cell r="AS45">
            <v>900</v>
          </cell>
          <cell r="AT45">
            <v>2200</v>
          </cell>
          <cell r="AU45" t="str">
            <v>M</v>
          </cell>
          <cell r="AV45">
            <v>800000000</v>
          </cell>
          <cell r="AW45">
            <v>2286137.8138003936</v>
          </cell>
        </row>
        <row r="46">
          <cell r="AR46" t="str">
            <v>E39</v>
          </cell>
          <cell r="AS46">
            <v>400</v>
          </cell>
          <cell r="AT46">
            <v>3</v>
          </cell>
          <cell r="AU46" t="str">
            <v>M</v>
          </cell>
          <cell r="AV46">
            <v>0</v>
          </cell>
          <cell r="AW46">
            <v>969030.72071428574</v>
          </cell>
        </row>
        <row r="47">
          <cell r="AR47" t="str">
            <v>E40</v>
          </cell>
          <cell r="AS47">
            <v>115</v>
          </cell>
          <cell r="AT47">
            <v>3.5</v>
          </cell>
          <cell r="AU47" t="str">
            <v>M</v>
          </cell>
          <cell r="AV47">
            <v>0</v>
          </cell>
          <cell r="AW47">
            <v>380187.72071428574</v>
          </cell>
        </row>
        <row r="48">
          <cell r="AR48" t="str">
            <v>E41</v>
          </cell>
          <cell r="AS48">
            <v>115</v>
          </cell>
          <cell r="AT48">
            <v>4000</v>
          </cell>
          <cell r="AU48" t="str">
            <v>Liter</v>
          </cell>
          <cell r="AV48">
            <v>0</v>
          </cell>
          <cell r="AW48">
            <v>321316.92071428569</v>
          </cell>
        </row>
        <row r="49">
          <cell r="AR49" t="str">
            <v>E42</v>
          </cell>
          <cell r="AS49">
            <v>105</v>
          </cell>
          <cell r="AT49">
            <v>2.5</v>
          </cell>
          <cell r="AU49" t="str">
            <v>M</v>
          </cell>
          <cell r="AV49">
            <v>0</v>
          </cell>
          <cell r="AW49">
            <v>298590.1207142857</v>
          </cell>
        </row>
        <row r="50">
          <cell r="AR50" t="str">
            <v>E43</v>
          </cell>
          <cell r="AS50">
            <v>134</v>
          </cell>
          <cell r="AT50">
            <v>600</v>
          </cell>
          <cell r="AU50" t="str">
            <v>Liter</v>
          </cell>
          <cell r="AV50">
            <v>0</v>
          </cell>
          <cell r="AW50">
            <v>433095.12071428564</v>
          </cell>
        </row>
        <row r="51">
          <cell r="AR51" t="str">
            <v>E44</v>
          </cell>
          <cell r="AS51">
            <v>290</v>
          </cell>
          <cell r="AT51">
            <v>20</v>
          </cell>
          <cell r="AU51" t="str">
            <v>m3/jam</v>
          </cell>
          <cell r="AV51">
            <v>0</v>
          </cell>
          <cell r="AW51">
            <v>719035.92071428569</v>
          </cell>
        </row>
        <row r="52">
          <cell r="AR52" t="str">
            <v>E45</v>
          </cell>
          <cell r="AS52">
            <v>190</v>
          </cell>
          <cell r="AT52">
            <v>4000</v>
          </cell>
          <cell r="AU52" t="str">
            <v>liter</v>
          </cell>
          <cell r="AV52">
            <v>0</v>
          </cell>
          <cell r="AW52">
            <v>505990.43242857145</v>
          </cell>
        </row>
        <row r="53">
          <cell r="AR53" t="str">
            <v>E46</v>
          </cell>
          <cell r="AS53">
            <v>190</v>
          </cell>
          <cell r="AT53">
            <v>4000</v>
          </cell>
          <cell r="AU53" t="str">
            <v>liter</v>
          </cell>
          <cell r="AV53">
            <v>0</v>
          </cell>
          <cell r="AW53">
            <v>467734.43242857145</v>
          </cell>
        </row>
        <row r="54">
          <cell r="AR54" t="str">
            <v>E47</v>
          </cell>
          <cell r="AS54">
            <v>20</v>
          </cell>
          <cell r="AT54">
            <v>350</v>
          </cell>
          <cell r="AU54" t="str">
            <v>liter</v>
          </cell>
          <cell r="AV54">
            <v>0</v>
          </cell>
          <cell r="AW54">
            <v>81378.832428571433</v>
          </cell>
        </row>
        <row r="55">
          <cell r="AR55" t="str">
            <v>E48</v>
          </cell>
          <cell r="AS55">
            <v>4.2</v>
          </cell>
          <cell r="AT55">
            <v>80</v>
          </cell>
          <cell r="AU55" t="str">
            <v>KG</v>
          </cell>
          <cell r="AV55">
            <v>23000000</v>
          </cell>
          <cell r="AW55">
            <v>59659.298065287658</v>
          </cell>
        </row>
        <row r="56">
          <cell r="AR56" t="str">
            <v>E49</v>
          </cell>
          <cell r="AS56">
            <v>220</v>
          </cell>
          <cell r="AT56">
            <v>5</v>
          </cell>
          <cell r="AU56" t="str">
            <v>M3</v>
          </cell>
          <cell r="AV56">
            <v>850000000</v>
          </cell>
          <cell r="AW56">
            <v>727979.86883256142</v>
          </cell>
        </row>
        <row r="57">
          <cell r="AR57" t="str">
            <v>E50</v>
          </cell>
          <cell r="AS57">
            <v>125</v>
          </cell>
          <cell r="AT57">
            <v>60</v>
          </cell>
          <cell r="AU57" t="str">
            <v>CM</v>
          </cell>
          <cell r="AV57">
            <v>0</v>
          </cell>
          <cell r="AW57">
            <v>384000.23242857144</v>
          </cell>
        </row>
        <row r="58">
          <cell r="AR58" t="str">
            <v>E51</v>
          </cell>
          <cell r="AS58">
            <v>200</v>
          </cell>
          <cell r="AT58">
            <v>75</v>
          </cell>
          <cell r="AU58" t="str">
            <v>Ton</v>
          </cell>
          <cell r="AV58">
            <v>0</v>
          </cell>
          <cell r="AW58">
            <v>490461.23242857144</v>
          </cell>
        </row>
        <row r="59">
          <cell r="AR59" t="str">
            <v>E52</v>
          </cell>
          <cell r="AS59">
            <v>50</v>
          </cell>
          <cell r="AT59">
            <v>30</v>
          </cell>
          <cell r="AU59" t="str">
            <v>Ton</v>
          </cell>
          <cell r="AV59">
            <v>0</v>
          </cell>
          <cell r="AW59">
            <v>175155.23242857144</v>
          </cell>
        </row>
        <row r="60">
          <cell r="AR60" t="str">
            <v>E34a</v>
          </cell>
          <cell r="AS60">
            <v>40</v>
          </cell>
          <cell r="AT60">
            <v>20000</v>
          </cell>
          <cell r="AU60" t="str">
            <v>Liter</v>
          </cell>
          <cell r="AV60">
            <v>27225000</v>
          </cell>
          <cell r="AW60">
            <v>133617.22536247576</v>
          </cell>
        </row>
        <row r="61">
          <cell r="AR61" t="str">
            <v>E53</v>
          </cell>
          <cell r="AS61">
            <v>3</v>
          </cell>
          <cell r="AT61">
            <v>0</v>
          </cell>
          <cell r="AU61">
            <v>0</v>
          </cell>
          <cell r="AV61">
            <v>25000000</v>
          </cell>
          <cell r="AW61">
            <v>40426.280602060921</v>
          </cell>
        </row>
        <row r="62">
          <cell r="AR62" t="str">
            <v>E54</v>
          </cell>
          <cell r="AS62">
            <v>3</v>
          </cell>
          <cell r="AT62">
            <v>0</v>
          </cell>
          <cell r="AU62">
            <v>0</v>
          </cell>
          <cell r="AV62">
            <v>15000000</v>
          </cell>
          <cell r="AW62">
            <v>37160.683675522268</v>
          </cell>
        </row>
        <row r="63">
          <cell r="AR63" t="str">
            <v>E55</v>
          </cell>
          <cell r="AS63">
            <v>80</v>
          </cell>
          <cell r="AT63">
            <v>3</v>
          </cell>
          <cell r="AU63" t="str">
            <v>m3/jam</v>
          </cell>
          <cell r="AV63">
            <v>0</v>
          </cell>
          <cell r="AW63">
            <v>217739.63242857144</v>
          </cell>
        </row>
        <row r="64">
          <cell r="AR64" t="str">
            <v>E56</v>
          </cell>
          <cell r="AS64">
            <v>100</v>
          </cell>
          <cell r="AT64">
            <v>15</v>
          </cell>
          <cell r="AU64" t="str">
            <v>Ton</v>
          </cell>
          <cell r="AV64">
            <v>0</v>
          </cell>
          <cell r="AW64">
            <v>263193.23242857144</v>
          </cell>
        </row>
        <row r="65">
          <cell r="AR65" t="str">
            <v>E57</v>
          </cell>
          <cell r="AS65">
            <v>3</v>
          </cell>
          <cell r="AT65">
            <v>150</v>
          </cell>
          <cell r="AU65" t="str">
            <v>Ton</v>
          </cell>
          <cell r="AV65">
            <v>0</v>
          </cell>
          <cell r="AW65">
            <v>42743.272428571436</v>
          </cell>
        </row>
        <row r="66">
          <cell r="AR66" t="str">
            <v>E58</v>
          </cell>
          <cell r="AS66">
            <v>3</v>
          </cell>
          <cell r="AT66">
            <v>0.17</v>
          </cell>
          <cell r="AU66" t="str">
            <v>Ton</v>
          </cell>
          <cell r="AV66">
            <v>0</v>
          </cell>
          <cell r="AW66">
            <v>44279.032428571431</v>
          </cell>
        </row>
        <row r="67">
          <cell r="AR67" t="str">
            <v>E59</v>
          </cell>
          <cell r="AS67">
            <v>70</v>
          </cell>
          <cell r="AT67">
            <v>75</v>
          </cell>
          <cell r="AU67" t="str">
            <v>kw</v>
          </cell>
          <cell r="AV67">
            <v>0</v>
          </cell>
          <cell r="AW67">
            <v>195012.83242857145</v>
          </cell>
        </row>
        <row r="68">
          <cell r="AR68" t="str">
            <v>E60</v>
          </cell>
          <cell r="AS68">
            <v>10</v>
          </cell>
          <cell r="AT68">
            <v>0</v>
          </cell>
          <cell r="AU68">
            <v>0</v>
          </cell>
          <cell r="AV68">
            <v>0</v>
          </cell>
          <cell r="AW68">
            <v>63771.232428571428</v>
          </cell>
        </row>
        <row r="69">
          <cell r="AR69" t="str">
            <v>E61</v>
          </cell>
          <cell r="AS69">
            <v>1</v>
          </cell>
          <cell r="AT69">
            <v>2.5</v>
          </cell>
          <cell r="AU69" t="str">
            <v>Ton</v>
          </cell>
          <cell r="AV69">
            <v>0</v>
          </cell>
          <cell r="AW69">
            <v>38197.912428571435</v>
          </cell>
        </row>
        <row r="70">
          <cell r="AR70" t="str">
            <v>E62</v>
          </cell>
          <cell r="AS70">
            <v>89</v>
          </cell>
          <cell r="AT70">
            <v>15</v>
          </cell>
          <cell r="AU70" t="str">
            <v>Ton</v>
          </cell>
          <cell r="AV70">
            <v>0</v>
          </cell>
          <cell r="AW70">
            <v>238193.75242857146</v>
          </cell>
        </row>
        <row r="71">
          <cell r="AR71" t="str">
            <v>E63</v>
          </cell>
          <cell r="AS71">
            <v>5</v>
          </cell>
          <cell r="AT71">
            <v>0</v>
          </cell>
          <cell r="AU71">
            <v>0</v>
          </cell>
          <cell r="AV71">
            <v>0</v>
          </cell>
          <cell r="AW71">
            <v>47288.632428571436</v>
          </cell>
        </row>
        <row r="72">
          <cell r="AW72">
            <v>23599.587799999998</v>
          </cell>
        </row>
        <row r="73">
          <cell r="AW73">
            <v>202427.62619148765</v>
          </cell>
        </row>
      </sheetData>
      <sheetData sheetId="18" refreshError="1"/>
      <sheetData sheetId="19" refreshError="1"/>
      <sheetData sheetId="20" refreshError="1"/>
      <sheetData sheetId="21" refreshError="1"/>
      <sheetData sheetId="22" refreshError="1"/>
      <sheetData sheetId="23" refreshError="1"/>
      <sheetData sheetId="24" refreshError="1">
        <row r="8">
          <cell r="D8" t="str">
            <v>(L01)</v>
          </cell>
          <cell r="E8" t="str">
            <v>Jam</v>
          </cell>
          <cell r="H8">
            <v>14494.359285714285</v>
          </cell>
        </row>
        <row r="9">
          <cell r="D9" t="str">
            <v>(L02)</v>
          </cell>
          <cell r="E9" t="str">
            <v>Jam</v>
          </cell>
          <cell r="H9">
            <v>18648.002857142856</v>
          </cell>
        </row>
        <row r="10">
          <cell r="D10" t="str">
            <v>(L03)</v>
          </cell>
          <cell r="E10" t="str">
            <v>Jam</v>
          </cell>
          <cell r="H10">
            <v>16041.061714285714</v>
          </cell>
        </row>
        <row r="11">
          <cell r="D11" t="str">
            <v>(L04)</v>
          </cell>
          <cell r="E11" t="str">
            <v>Jam</v>
          </cell>
          <cell r="H11">
            <v>23908.488285714287</v>
          </cell>
        </row>
        <row r="12">
          <cell r="D12" t="str">
            <v>(L05)</v>
          </cell>
          <cell r="E12" t="str">
            <v>Jam</v>
          </cell>
          <cell r="H12">
            <v>12016.744142857144</v>
          </cell>
        </row>
        <row r="13">
          <cell r="D13" t="str">
            <v>(L06)</v>
          </cell>
          <cell r="E13" t="str">
            <v>Jam</v>
          </cell>
          <cell r="H13">
            <v>15338.882228571429</v>
          </cell>
        </row>
        <row r="14">
          <cell r="D14" t="str">
            <v>(L07)</v>
          </cell>
          <cell r="E14" t="str">
            <v>Jam</v>
          </cell>
          <cell r="H14">
            <v>7731.9411142857143</v>
          </cell>
        </row>
        <row r="15">
          <cell r="D15" t="str">
            <v>(L08)</v>
          </cell>
          <cell r="E15" t="str">
            <v>Jam</v>
          </cell>
          <cell r="H15">
            <v>23908.488285714287</v>
          </cell>
        </row>
        <row r="16">
          <cell r="D16" t="str">
            <v>(L09)</v>
          </cell>
          <cell r="E16" t="str">
            <v>Jam</v>
          </cell>
          <cell r="H16">
            <v>12016.744142857144</v>
          </cell>
        </row>
        <row r="17">
          <cell r="D17" t="str">
            <v>(L10)</v>
          </cell>
          <cell r="E17" t="str">
            <v>Jam</v>
          </cell>
          <cell r="H17">
            <v>19011.199142857142</v>
          </cell>
        </row>
        <row r="48">
          <cell r="C48" t="str">
            <v>Pasir Pasang (Sedang)</v>
          </cell>
          <cell r="D48" t="str">
            <v>M01b</v>
          </cell>
          <cell r="E48" t="str">
            <v>M3</v>
          </cell>
          <cell r="F48">
            <v>1</v>
          </cell>
          <cell r="G48">
            <v>163300</v>
          </cell>
        </row>
        <row r="49">
          <cell r="C49" t="str">
            <v>Pasir Beton (Kasar)</v>
          </cell>
          <cell r="D49" t="str">
            <v>M01a</v>
          </cell>
          <cell r="E49" t="str">
            <v>M3</v>
          </cell>
          <cell r="F49">
            <v>1</v>
          </cell>
          <cell r="G49">
            <v>232400</v>
          </cell>
        </row>
        <row r="50">
          <cell r="C50" t="str">
            <v>Pasir Halus (untuk HRS)</v>
          </cell>
          <cell r="D50" t="str">
            <v>M01c</v>
          </cell>
          <cell r="E50" t="str">
            <v>M3</v>
          </cell>
          <cell r="F50">
            <v>1</v>
          </cell>
          <cell r="G50">
            <v>163300</v>
          </cell>
        </row>
        <row r="51">
          <cell r="C51" t="str">
            <v>Pasir Urug (ada unsur lempung)</v>
          </cell>
          <cell r="D51" t="str">
            <v>M01d</v>
          </cell>
          <cell r="E51" t="str">
            <v>M3</v>
          </cell>
          <cell r="F51">
            <v>1</v>
          </cell>
          <cell r="G51">
            <v>232400</v>
          </cell>
        </row>
        <row r="52">
          <cell r="C52" t="str">
            <v>Batu Kali</v>
          </cell>
          <cell r="D52" t="str">
            <v>M02</v>
          </cell>
          <cell r="E52" t="str">
            <v>M3</v>
          </cell>
          <cell r="F52">
            <v>1</v>
          </cell>
          <cell r="G52">
            <v>226100</v>
          </cell>
        </row>
        <row r="53">
          <cell r="C53" t="str">
            <v>Agregat Pecah Kasar</v>
          </cell>
          <cell r="E53" t="str">
            <v>M3</v>
          </cell>
          <cell r="F53">
            <v>1</v>
          </cell>
          <cell r="G53">
            <v>249422.42097249028</v>
          </cell>
        </row>
        <row r="54">
          <cell r="C54" t="str">
            <v>Agg. Halus LP A</v>
          </cell>
          <cell r="E54" t="str">
            <v>M3</v>
          </cell>
          <cell r="F54">
            <v>1</v>
          </cell>
          <cell r="G54">
            <v>228601.0497366194</v>
          </cell>
        </row>
        <row r="55">
          <cell r="C55" t="str">
            <v>Agregat Lolos # 1 "</v>
          </cell>
          <cell r="E55" t="str">
            <v>M3</v>
          </cell>
          <cell r="F55">
            <v>1</v>
          </cell>
          <cell r="G55">
            <v>261929.89462998704</v>
          </cell>
        </row>
        <row r="56">
          <cell r="C56" t="str">
            <v>Lolos screen1 ukuran ( 0 - 5)</v>
          </cell>
          <cell r="E56" t="str">
            <v>M3</v>
          </cell>
          <cell r="F56">
            <v>1</v>
          </cell>
          <cell r="G56">
            <v>228601.0497366194</v>
          </cell>
        </row>
        <row r="57">
          <cell r="C57" t="str">
            <v>Lolos screen2 ukuran ( 0 - 5)</v>
          </cell>
          <cell r="E57" t="str">
            <v>M3</v>
          </cell>
          <cell r="F57">
            <v>1</v>
          </cell>
          <cell r="G57">
            <v>286944.84194498055</v>
          </cell>
        </row>
        <row r="58">
          <cell r="C58" t="str">
            <v>Lolos screen2 ukuran ( 5 - 9,5)</v>
          </cell>
          <cell r="E58" t="str">
            <v>M3</v>
          </cell>
          <cell r="F58">
            <v>1</v>
          </cell>
          <cell r="G58">
            <v>261929.89462998704</v>
          </cell>
        </row>
        <row r="59">
          <cell r="C59" t="str">
            <v>Lolos screen2 ukuran ( 9.5 - 19,0)</v>
          </cell>
          <cell r="E59" t="str">
            <v>M3</v>
          </cell>
          <cell r="F59">
            <v>1</v>
          </cell>
          <cell r="G59">
            <v>241917.93677799223</v>
          </cell>
        </row>
        <row r="60">
          <cell r="C60" t="str">
            <v>F i l l e r</v>
          </cell>
          <cell r="D60" t="str">
            <v>M05</v>
          </cell>
          <cell r="E60" t="str">
            <v>Kg</v>
          </cell>
          <cell r="F60">
            <v>1</v>
          </cell>
          <cell r="G60">
            <v>1500</v>
          </cell>
        </row>
        <row r="61">
          <cell r="C61" t="str">
            <v>Batu Belah / Kerakal</v>
          </cell>
          <cell r="D61" t="str">
            <v>M06</v>
          </cell>
          <cell r="E61" t="str">
            <v>M3</v>
          </cell>
          <cell r="F61">
            <v>1</v>
          </cell>
          <cell r="G61">
            <v>255900</v>
          </cell>
        </row>
        <row r="62">
          <cell r="C62" t="str">
            <v>G r a v e l</v>
          </cell>
          <cell r="D62" t="str">
            <v>M07</v>
          </cell>
          <cell r="E62" t="str">
            <v>M3</v>
          </cell>
          <cell r="F62">
            <v>1</v>
          </cell>
          <cell r="G62">
            <v>240500</v>
          </cell>
        </row>
        <row r="63">
          <cell r="C63" t="str">
            <v>Bahan Tanah Timbunan</v>
          </cell>
          <cell r="D63" t="str">
            <v>M08</v>
          </cell>
          <cell r="E63" t="str">
            <v>M3</v>
          </cell>
          <cell r="F63">
            <v>1</v>
          </cell>
          <cell r="G63">
            <v>215000</v>
          </cell>
        </row>
        <row r="64">
          <cell r="C64" t="str">
            <v>Bahan Pilihan</v>
          </cell>
          <cell r="D64" t="str">
            <v>M09</v>
          </cell>
          <cell r="E64" t="str">
            <v>M3</v>
          </cell>
          <cell r="F64">
            <v>1</v>
          </cell>
          <cell r="G64">
            <v>215000</v>
          </cell>
        </row>
        <row r="65">
          <cell r="C65" t="str">
            <v>Aspal</v>
          </cell>
          <cell r="D65" t="str">
            <v>M10</v>
          </cell>
          <cell r="E65" t="str">
            <v>KG</v>
          </cell>
          <cell r="F65">
            <v>1</v>
          </cell>
          <cell r="G65">
            <v>15524</v>
          </cell>
        </row>
        <row r="66">
          <cell r="C66" t="str">
            <v>Kerosen / Minyak Tanah</v>
          </cell>
          <cell r="D66" t="str">
            <v>M11</v>
          </cell>
          <cell r="E66" t="str">
            <v>LITER</v>
          </cell>
          <cell r="F66">
            <v>1</v>
          </cell>
          <cell r="G66">
            <v>8687.82</v>
          </cell>
        </row>
        <row r="67">
          <cell r="C67" t="str">
            <v>Semen / PC  (50kg)</v>
          </cell>
          <cell r="D67" t="str">
            <v>M12</v>
          </cell>
          <cell r="E67" t="str">
            <v>Zak</v>
          </cell>
          <cell r="F67">
            <v>1</v>
          </cell>
          <cell r="G67">
            <v>57159.375</v>
          </cell>
        </row>
        <row r="68">
          <cell r="C68" t="str">
            <v>Semen / PC  (kg)</v>
          </cell>
          <cell r="D68" t="str">
            <v>M12b</v>
          </cell>
          <cell r="E68" t="str">
            <v>Kg</v>
          </cell>
          <cell r="F68">
            <v>1</v>
          </cell>
          <cell r="G68">
            <v>1428.984375</v>
          </cell>
        </row>
        <row r="69">
          <cell r="C69" t="str">
            <v>Besi Beton</v>
          </cell>
          <cell r="D69" t="str">
            <v>M13</v>
          </cell>
          <cell r="E69" t="str">
            <v>Kg</v>
          </cell>
          <cell r="F69">
            <v>1</v>
          </cell>
          <cell r="G69">
            <v>13434</v>
          </cell>
        </row>
        <row r="70">
          <cell r="C70" t="str">
            <v>Kawat Beton</v>
          </cell>
          <cell r="D70" t="str">
            <v>M14</v>
          </cell>
          <cell r="E70" t="str">
            <v>Kg</v>
          </cell>
          <cell r="F70">
            <v>1</v>
          </cell>
          <cell r="G70">
            <v>16600</v>
          </cell>
        </row>
        <row r="71">
          <cell r="C71" t="str">
            <v>Kawat Bronjong</v>
          </cell>
          <cell r="D71" t="str">
            <v>M15</v>
          </cell>
          <cell r="E71" t="str">
            <v>Kg</v>
          </cell>
          <cell r="F71">
            <v>1</v>
          </cell>
          <cell r="G71">
            <v>31440</v>
          </cell>
        </row>
        <row r="72">
          <cell r="C72" t="str">
            <v>S i r t u</v>
          </cell>
          <cell r="D72" t="str">
            <v>M16</v>
          </cell>
          <cell r="E72" t="str">
            <v>M3</v>
          </cell>
          <cell r="F72">
            <v>1</v>
          </cell>
          <cell r="G72">
            <v>211900</v>
          </cell>
        </row>
        <row r="73">
          <cell r="C73" t="str">
            <v>Cat Marka (Non Thermoplas)</v>
          </cell>
          <cell r="D73" t="str">
            <v>M17a</v>
          </cell>
          <cell r="E73" t="str">
            <v>Kg</v>
          </cell>
          <cell r="F73">
            <v>1</v>
          </cell>
          <cell r="G73">
            <v>26562</v>
          </cell>
        </row>
        <row r="74">
          <cell r="C74" t="str">
            <v>Cat Marka (Thermoplastic)</v>
          </cell>
          <cell r="D74" t="str">
            <v>M17b</v>
          </cell>
          <cell r="E74" t="str">
            <v>Kg</v>
          </cell>
          <cell r="F74">
            <v>1</v>
          </cell>
          <cell r="G74">
            <v>71000</v>
          </cell>
        </row>
        <row r="75">
          <cell r="C75" t="str">
            <v>P a k u</v>
          </cell>
          <cell r="D75" t="str">
            <v>M18</v>
          </cell>
          <cell r="E75" t="str">
            <v>Kg</v>
          </cell>
          <cell r="F75">
            <v>1</v>
          </cell>
          <cell r="G75">
            <v>15500</v>
          </cell>
        </row>
        <row r="76">
          <cell r="C76" t="str">
            <v>Kayu Perancah</v>
          </cell>
          <cell r="D76" t="str">
            <v>M19</v>
          </cell>
          <cell r="E76" t="str">
            <v>M3</v>
          </cell>
          <cell r="F76">
            <v>1</v>
          </cell>
          <cell r="G76">
            <v>3500000</v>
          </cell>
        </row>
        <row r="77">
          <cell r="C77" t="str">
            <v>B e n s i n</v>
          </cell>
          <cell r="D77" t="str">
            <v>M20</v>
          </cell>
          <cell r="E77" t="str">
            <v>LITER</v>
          </cell>
          <cell r="F77">
            <v>1</v>
          </cell>
          <cell r="G77">
            <v>7796.34</v>
          </cell>
        </row>
        <row r="78">
          <cell r="C78" t="str">
            <v>S o l a r</v>
          </cell>
          <cell r="D78" t="str">
            <v>M21</v>
          </cell>
          <cell r="E78" t="str">
            <v>LITER</v>
          </cell>
          <cell r="F78">
            <v>1</v>
          </cell>
          <cell r="G78">
            <v>9564</v>
          </cell>
        </row>
        <row r="79">
          <cell r="C79" t="str">
            <v>Minyak Pelumas / Olie</v>
          </cell>
          <cell r="D79" t="str">
            <v>M22</v>
          </cell>
          <cell r="E79" t="str">
            <v>LITER</v>
          </cell>
          <cell r="F79">
            <v>1</v>
          </cell>
          <cell r="G79">
            <v>45000</v>
          </cell>
        </row>
        <row r="80">
          <cell r="C80" t="str">
            <v>Plastik Filter</v>
          </cell>
          <cell r="D80" t="str">
            <v>M23</v>
          </cell>
          <cell r="E80" t="str">
            <v>M2</v>
          </cell>
          <cell r="F80">
            <v>1</v>
          </cell>
          <cell r="G80">
            <v>14500</v>
          </cell>
        </row>
        <row r="81">
          <cell r="C81" t="str">
            <v>Pipa Galvanis Dia. 1.6"</v>
          </cell>
          <cell r="D81" t="str">
            <v>M24</v>
          </cell>
          <cell r="E81" t="str">
            <v>Batang</v>
          </cell>
          <cell r="F81">
            <v>1</v>
          </cell>
          <cell r="G81">
            <v>800000</v>
          </cell>
        </row>
        <row r="82">
          <cell r="C82" t="str">
            <v>Pipa Porus</v>
          </cell>
          <cell r="D82" t="str">
            <v>M25</v>
          </cell>
          <cell r="E82" t="str">
            <v>M'</v>
          </cell>
          <cell r="F82">
            <v>1</v>
          </cell>
          <cell r="G82">
            <v>80000</v>
          </cell>
        </row>
        <row r="83">
          <cell r="C83" t="str">
            <v>Agr.Base Kelas A</v>
          </cell>
          <cell r="D83" t="str">
            <v>M26</v>
          </cell>
          <cell r="E83" t="str">
            <v>M3</v>
          </cell>
          <cell r="F83">
            <v>1</v>
          </cell>
          <cell r="G83">
            <v>0</v>
          </cell>
        </row>
        <row r="84">
          <cell r="C84" t="str">
            <v>Agr.Base Kelas B</v>
          </cell>
          <cell r="D84" t="str">
            <v>M27</v>
          </cell>
          <cell r="E84" t="str">
            <v>M3</v>
          </cell>
          <cell r="F84">
            <v>1</v>
          </cell>
          <cell r="G84">
            <v>274948.799134264</v>
          </cell>
        </row>
        <row r="85">
          <cell r="C85" t="str">
            <v>Agr.Base Kelas S</v>
          </cell>
          <cell r="D85" t="str">
            <v>M28</v>
          </cell>
          <cell r="E85" t="str">
            <v>M3</v>
          </cell>
          <cell r="F85">
            <v>1</v>
          </cell>
          <cell r="G85">
            <v>295722.46929307387</v>
          </cell>
        </row>
        <row r="86">
          <cell r="C86" t="str">
            <v>Agr.Base Kelas C2</v>
          </cell>
          <cell r="D86" t="str">
            <v>M29</v>
          </cell>
          <cell r="E86" t="str">
            <v>M3</v>
          </cell>
          <cell r="F86">
            <v>1</v>
          </cell>
        </row>
        <row r="87">
          <cell r="C87" t="str">
            <v>Geotextile</v>
          </cell>
          <cell r="D87" t="str">
            <v>M30</v>
          </cell>
          <cell r="E87" t="str">
            <v>M2</v>
          </cell>
          <cell r="F87">
            <v>1</v>
          </cell>
          <cell r="G87">
            <v>40338</v>
          </cell>
        </row>
        <row r="88">
          <cell r="C88" t="str">
            <v>Aspal Emulsi</v>
          </cell>
          <cell r="D88" t="str">
            <v>M31</v>
          </cell>
          <cell r="E88" t="str">
            <v>Kg</v>
          </cell>
          <cell r="F88">
            <v>1</v>
          </cell>
          <cell r="G88">
            <v>14818</v>
          </cell>
        </row>
        <row r="89">
          <cell r="C89" t="str">
            <v>Gebalan Rumput</v>
          </cell>
          <cell r="D89" t="str">
            <v>M32</v>
          </cell>
          <cell r="E89" t="str">
            <v>M2</v>
          </cell>
          <cell r="F89">
            <v>1</v>
          </cell>
          <cell r="G89">
            <v>2500</v>
          </cell>
        </row>
        <row r="90">
          <cell r="C90" t="str">
            <v>Thinner</v>
          </cell>
          <cell r="D90" t="str">
            <v>M33</v>
          </cell>
          <cell r="E90" t="str">
            <v>LITER</v>
          </cell>
          <cell r="F90">
            <v>1</v>
          </cell>
          <cell r="G90">
            <v>18000</v>
          </cell>
        </row>
        <row r="91">
          <cell r="C91" t="str">
            <v>Glass Bead</v>
          </cell>
          <cell r="D91" t="str">
            <v>M34</v>
          </cell>
          <cell r="E91" t="str">
            <v>Kg</v>
          </cell>
          <cell r="F91">
            <v>1</v>
          </cell>
          <cell r="G91">
            <v>33000</v>
          </cell>
        </row>
        <row r="92">
          <cell r="C92" t="str">
            <v>Pelat Rambu (Eng. Grade)</v>
          </cell>
          <cell r="D92" t="str">
            <v>M35a</v>
          </cell>
          <cell r="E92" t="str">
            <v>BH</v>
          </cell>
          <cell r="F92">
            <v>1</v>
          </cell>
          <cell r="G92">
            <v>650000</v>
          </cell>
        </row>
        <row r="93">
          <cell r="C93" t="str">
            <v>Pelat Rambu (High I. Grade)</v>
          </cell>
          <cell r="D93" t="str">
            <v>M35b</v>
          </cell>
          <cell r="E93" t="str">
            <v>BH</v>
          </cell>
          <cell r="F93">
            <v>1</v>
          </cell>
          <cell r="G93">
            <v>125000</v>
          </cell>
        </row>
        <row r="94">
          <cell r="C94" t="str">
            <v>Rel Pengaman</v>
          </cell>
          <cell r="D94" t="str">
            <v>M36</v>
          </cell>
          <cell r="E94" t="str">
            <v>M'</v>
          </cell>
          <cell r="F94">
            <v>1</v>
          </cell>
          <cell r="G94">
            <v>950000</v>
          </cell>
        </row>
        <row r="95">
          <cell r="C95" t="str">
            <v>Beton K-250</v>
          </cell>
          <cell r="D95" t="str">
            <v>M37</v>
          </cell>
          <cell r="E95" t="str">
            <v>M3</v>
          </cell>
          <cell r="F95">
            <v>1</v>
          </cell>
          <cell r="G95">
            <v>2228162.0800521481</v>
          </cell>
        </row>
        <row r="96">
          <cell r="C96" t="str">
            <v>Baja Tulangan (Polos) U24</v>
          </cell>
          <cell r="D96" t="str">
            <v>M39a</v>
          </cell>
          <cell r="E96" t="str">
            <v>Kg</v>
          </cell>
          <cell r="F96">
            <v>1</v>
          </cell>
          <cell r="G96">
            <v>13000</v>
          </cell>
        </row>
        <row r="97">
          <cell r="C97" t="str">
            <v>Baja Tulangan (Ulir) D32</v>
          </cell>
          <cell r="D97" t="str">
            <v>M39b</v>
          </cell>
          <cell r="E97" t="str">
            <v>Kg</v>
          </cell>
          <cell r="F97">
            <v>1</v>
          </cell>
          <cell r="G97">
            <v>13500</v>
          </cell>
        </row>
        <row r="98">
          <cell r="C98" t="str">
            <v>Kapur</v>
          </cell>
          <cell r="D98" t="str">
            <v>M40</v>
          </cell>
          <cell r="E98" t="str">
            <v>M3</v>
          </cell>
          <cell r="F98">
            <v>1</v>
          </cell>
          <cell r="G98">
            <v>6149</v>
          </cell>
        </row>
        <row r="99">
          <cell r="C99" t="str">
            <v>Chipping</v>
          </cell>
          <cell r="D99" t="str">
            <v>M41</v>
          </cell>
          <cell r="E99" t="str">
            <v>M3</v>
          </cell>
          <cell r="F99">
            <v>1</v>
          </cell>
        </row>
        <row r="100">
          <cell r="C100" t="str">
            <v>Chipping (kg)</v>
          </cell>
          <cell r="D100" t="str">
            <v>M41kg</v>
          </cell>
          <cell r="E100" t="str">
            <v>Kg</v>
          </cell>
          <cell r="F100">
            <v>1</v>
          </cell>
        </row>
        <row r="101">
          <cell r="C101" t="str">
            <v>Cat</v>
          </cell>
          <cell r="D101" t="str">
            <v>M42</v>
          </cell>
          <cell r="E101" t="str">
            <v>Kg</v>
          </cell>
          <cell r="F101">
            <v>1</v>
          </cell>
          <cell r="G101">
            <v>67635</v>
          </cell>
        </row>
        <row r="102">
          <cell r="C102" t="str">
            <v>Pemantul Cahaya (Reflector)</v>
          </cell>
          <cell r="D102" t="str">
            <v>M43</v>
          </cell>
          <cell r="E102" t="str">
            <v>Bh.</v>
          </cell>
          <cell r="F102">
            <v>1</v>
          </cell>
          <cell r="G102">
            <v>12600</v>
          </cell>
        </row>
        <row r="103">
          <cell r="C103" t="str">
            <v>Pasir Urug</v>
          </cell>
          <cell r="D103" t="str">
            <v>M44</v>
          </cell>
          <cell r="E103" t="str">
            <v>M3</v>
          </cell>
          <cell r="F103">
            <v>1</v>
          </cell>
          <cell r="G103">
            <v>181100</v>
          </cell>
        </row>
        <row r="104">
          <cell r="C104" t="str">
            <v>Arbocell</v>
          </cell>
          <cell r="D104" t="str">
            <v>M45</v>
          </cell>
          <cell r="E104" t="str">
            <v>Kg.</v>
          </cell>
          <cell r="F104">
            <v>1</v>
          </cell>
          <cell r="G104">
            <v>32000</v>
          </cell>
        </row>
        <row r="105">
          <cell r="C105" t="str">
            <v>Baja Bergelombang</v>
          </cell>
          <cell r="D105" t="str">
            <v>M46</v>
          </cell>
          <cell r="E105" t="str">
            <v>Kg</v>
          </cell>
          <cell r="F105">
            <v>1</v>
          </cell>
          <cell r="G105">
            <v>12500</v>
          </cell>
        </row>
        <row r="106">
          <cell r="C106" t="str">
            <v>Beton K-125</v>
          </cell>
          <cell r="D106" t="str">
            <v>M47</v>
          </cell>
          <cell r="E106" t="str">
            <v>M3</v>
          </cell>
          <cell r="F106">
            <v>1</v>
          </cell>
          <cell r="G106">
            <v>1126058.732262352</v>
          </cell>
        </row>
        <row r="107">
          <cell r="C107" t="str">
            <v>Baja Struktur</v>
          </cell>
          <cell r="D107" t="str">
            <v>M48</v>
          </cell>
          <cell r="E107" t="str">
            <v>Kg</v>
          </cell>
          <cell r="F107">
            <v>1</v>
          </cell>
          <cell r="G107">
            <v>30500</v>
          </cell>
        </row>
        <row r="108">
          <cell r="C108" t="str">
            <v>Tiang Pancang Baja</v>
          </cell>
          <cell r="D108" t="str">
            <v>M49</v>
          </cell>
          <cell r="E108" t="str">
            <v>M'</v>
          </cell>
          <cell r="F108">
            <v>1</v>
          </cell>
          <cell r="G108">
            <v>18499.990000000002</v>
          </cell>
        </row>
        <row r="109">
          <cell r="C109" t="str">
            <v>Tiang Pancang Beton Pratekan</v>
          </cell>
          <cell r="D109" t="str">
            <v>M50</v>
          </cell>
          <cell r="E109" t="str">
            <v>M3</v>
          </cell>
          <cell r="F109">
            <v>1</v>
          </cell>
          <cell r="G109">
            <v>423957.93</v>
          </cell>
        </row>
        <row r="110">
          <cell r="C110" t="str">
            <v>Kawat Las</v>
          </cell>
          <cell r="D110" t="str">
            <v>M51</v>
          </cell>
          <cell r="E110" t="str">
            <v>Dos</v>
          </cell>
          <cell r="F110">
            <v>1</v>
          </cell>
          <cell r="G110">
            <v>16000</v>
          </cell>
        </row>
        <row r="111">
          <cell r="C111" t="str">
            <v>Pipa Baja</v>
          </cell>
          <cell r="D111" t="str">
            <v>M52</v>
          </cell>
          <cell r="E111" t="str">
            <v>Kg</v>
          </cell>
          <cell r="F111">
            <v>1</v>
          </cell>
          <cell r="G111">
            <v>20250</v>
          </cell>
        </row>
        <row r="112">
          <cell r="C112" t="str">
            <v>Minyak Fluks</v>
          </cell>
          <cell r="D112" t="str">
            <v>M53</v>
          </cell>
          <cell r="E112" t="str">
            <v>Liter</v>
          </cell>
          <cell r="F112">
            <v>1</v>
          </cell>
          <cell r="G112">
            <v>6237</v>
          </cell>
        </row>
        <row r="113">
          <cell r="C113" t="str">
            <v>Bunker Oil</v>
          </cell>
          <cell r="D113" t="str">
            <v>M54</v>
          </cell>
          <cell r="E113" t="str">
            <v>Liter</v>
          </cell>
          <cell r="F113">
            <v>1</v>
          </cell>
          <cell r="G113">
            <v>35000</v>
          </cell>
        </row>
        <row r="114">
          <cell r="C114" t="str">
            <v>Asbuton Halus</v>
          </cell>
          <cell r="D114" t="str">
            <v>M55</v>
          </cell>
          <cell r="E114" t="str">
            <v>Ton</v>
          </cell>
          <cell r="F114">
            <v>1</v>
          </cell>
          <cell r="G114">
            <v>325000</v>
          </cell>
        </row>
        <row r="115">
          <cell r="C115" t="str">
            <v>Baja Prategang</v>
          </cell>
          <cell r="D115" t="str">
            <v>M56</v>
          </cell>
          <cell r="E115" t="str">
            <v>Kg</v>
          </cell>
          <cell r="F115">
            <v>1</v>
          </cell>
          <cell r="G115">
            <v>8000</v>
          </cell>
        </row>
        <row r="116">
          <cell r="C116" t="str">
            <v>Baja Tulangan (Polos) U32</v>
          </cell>
          <cell r="D116" t="str">
            <v>M57a</v>
          </cell>
          <cell r="E116" t="str">
            <v>Kg</v>
          </cell>
          <cell r="F116">
            <v>1</v>
          </cell>
          <cell r="G116">
            <v>13434</v>
          </cell>
        </row>
        <row r="117">
          <cell r="C117" t="str">
            <v>Baja Tulangan (Ulir) D39</v>
          </cell>
          <cell r="D117" t="str">
            <v>M39c</v>
          </cell>
          <cell r="E117" t="str">
            <v>Kg</v>
          </cell>
          <cell r="F117">
            <v>1</v>
          </cell>
          <cell r="G117">
            <v>14046</v>
          </cell>
        </row>
        <row r="118">
          <cell r="C118" t="str">
            <v>Baja Tulangan (Ulir) D48</v>
          </cell>
          <cell r="D118" t="str">
            <v>M39d</v>
          </cell>
          <cell r="E118" t="str">
            <v>Kg</v>
          </cell>
          <cell r="F118">
            <v>1</v>
          </cell>
          <cell r="G118">
            <v>14556</v>
          </cell>
        </row>
        <row r="119">
          <cell r="C119" t="str">
            <v>PCI Girder L=17m</v>
          </cell>
          <cell r="D119" t="str">
            <v>M58a</v>
          </cell>
          <cell r="E119" t="str">
            <v>Buah</v>
          </cell>
          <cell r="F119">
            <v>1</v>
          </cell>
          <cell r="G119">
            <v>86000000</v>
          </cell>
        </row>
        <row r="120">
          <cell r="C120" t="str">
            <v>PCI Girder L=21m</v>
          </cell>
          <cell r="D120" t="str">
            <v>M58b</v>
          </cell>
          <cell r="E120" t="str">
            <v>Buah</v>
          </cell>
          <cell r="F120">
            <v>1</v>
          </cell>
          <cell r="G120">
            <v>97000000</v>
          </cell>
        </row>
        <row r="121">
          <cell r="C121" t="str">
            <v>PCI Girder L=26m</v>
          </cell>
          <cell r="D121" t="str">
            <v>M58c</v>
          </cell>
          <cell r="E121" t="str">
            <v>Buah</v>
          </cell>
          <cell r="F121">
            <v>1</v>
          </cell>
          <cell r="G121">
            <v>124000000</v>
          </cell>
        </row>
        <row r="122">
          <cell r="C122" t="str">
            <v>PCI Girder L=32m</v>
          </cell>
          <cell r="D122" t="str">
            <v>M58d</v>
          </cell>
          <cell r="E122" t="str">
            <v>Buah</v>
          </cell>
          <cell r="F122">
            <v>1</v>
          </cell>
          <cell r="G122">
            <v>157000000</v>
          </cell>
        </row>
        <row r="123">
          <cell r="C123" t="str">
            <v>PCI Girder L=36m</v>
          </cell>
          <cell r="D123" t="str">
            <v>M58e</v>
          </cell>
          <cell r="E123" t="str">
            <v>Buah</v>
          </cell>
          <cell r="F123">
            <v>1</v>
          </cell>
          <cell r="G123">
            <v>168000000</v>
          </cell>
        </row>
        <row r="124">
          <cell r="C124" t="str">
            <v>PCI Girder L=41m</v>
          </cell>
          <cell r="D124" t="str">
            <v>M58f</v>
          </cell>
          <cell r="E124" t="str">
            <v>Buah</v>
          </cell>
          <cell r="F124">
            <v>1</v>
          </cell>
          <cell r="G124">
            <v>192000000</v>
          </cell>
        </row>
        <row r="125">
          <cell r="C125" t="str">
            <v>Beton K-300</v>
          </cell>
          <cell r="D125" t="str">
            <v>M59</v>
          </cell>
          <cell r="E125" t="str">
            <v>M3</v>
          </cell>
          <cell r="F125">
            <v>1</v>
          </cell>
          <cell r="G125">
            <v>2458228.8144304627</v>
          </cell>
        </row>
        <row r="126">
          <cell r="C126" t="str">
            <v>Beton K-175</v>
          </cell>
          <cell r="D126" t="str">
            <v>M60</v>
          </cell>
          <cell r="E126" t="str">
            <v>M3</v>
          </cell>
          <cell r="F126">
            <v>1</v>
          </cell>
          <cell r="G126">
            <v>1328743.6101469675</v>
          </cell>
        </row>
        <row r="127">
          <cell r="C127" t="str">
            <v>Cerucuk</v>
          </cell>
          <cell r="D127" t="str">
            <v>M61</v>
          </cell>
          <cell r="E127" t="str">
            <v>M</v>
          </cell>
          <cell r="F127">
            <v>1</v>
          </cell>
          <cell r="G127">
            <v>15000</v>
          </cell>
        </row>
        <row r="128">
          <cell r="C128" t="str">
            <v xml:space="preserve">Elastomer </v>
          </cell>
          <cell r="D128" t="str">
            <v>M62</v>
          </cell>
          <cell r="E128" t="str">
            <v>buah</v>
          </cell>
          <cell r="F128">
            <v>1</v>
          </cell>
          <cell r="G128">
            <v>300000</v>
          </cell>
        </row>
        <row r="129">
          <cell r="C129" t="str">
            <v>Bahan pengawet: kreosot</v>
          </cell>
          <cell r="D129" t="str">
            <v>M63</v>
          </cell>
          <cell r="E129" t="str">
            <v>liter</v>
          </cell>
          <cell r="F129">
            <v>1</v>
          </cell>
          <cell r="G129">
            <v>5000</v>
          </cell>
        </row>
        <row r="130">
          <cell r="C130" t="str">
            <v>Mata Kucing</v>
          </cell>
          <cell r="D130" t="str">
            <v>M64</v>
          </cell>
          <cell r="E130" t="str">
            <v>buah</v>
          </cell>
          <cell r="F130">
            <v>1</v>
          </cell>
          <cell r="G130">
            <v>75000</v>
          </cell>
        </row>
        <row r="131">
          <cell r="C131" t="str">
            <v>Anchorage</v>
          </cell>
          <cell r="D131" t="str">
            <v>M65</v>
          </cell>
          <cell r="E131" t="str">
            <v>buah</v>
          </cell>
          <cell r="F131">
            <v>1</v>
          </cell>
          <cell r="G131">
            <v>480000</v>
          </cell>
        </row>
        <row r="132">
          <cell r="C132" t="str">
            <v>Anti strpping agent</v>
          </cell>
          <cell r="D132" t="str">
            <v>M66</v>
          </cell>
          <cell r="E132" t="str">
            <v>Kg</v>
          </cell>
          <cell r="F132">
            <v>1</v>
          </cell>
          <cell r="G132">
            <v>36000</v>
          </cell>
        </row>
        <row r="133">
          <cell r="C133" t="str">
            <v>Bahan Modifikasi</v>
          </cell>
          <cell r="D133" t="str">
            <v>M67</v>
          </cell>
          <cell r="E133" t="str">
            <v>Kg</v>
          </cell>
          <cell r="F133">
            <v>1</v>
          </cell>
          <cell r="G133">
            <v>1000</v>
          </cell>
        </row>
        <row r="134">
          <cell r="C134" t="str">
            <v>Beton K-500</v>
          </cell>
          <cell r="D134" t="str">
            <v>M68</v>
          </cell>
          <cell r="E134" t="str">
            <v>M3</v>
          </cell>
          <cell r="F134">
            <v>1</v>
          </cell>
          <cell r="G134">
            <v>3383044.2017127653</v>
          </cell>
        </row>
        <row r="135">
          <cell r="C135" t="str">
            <v>Beton K-400</v>
          </cell>
          <cell r="D135" t="str">
            <v>M69</v>
          </cell>
          <cell r="E135" t="str">
            <v>M3</v>
          </cell>
          <cell r="F135">
            <v>1</v>
          </cell>
          <cell r="G135">
            <v>3251626.2572416118</v>
          </cell>
        </row>
        <row r="136">
          <cell r="C136" t="str">
            <v>Ducting (Kabel prestress)</v>
          </cell>
          <cell r="D136" t="str">
            <v>M70</v>
          </cell>
          <cell r="E136" t="str">
            <v>M'</v>
          </cell>
          <cell r="F136">
            <v>1</v>
          </cell>
          <cell r="G136">
            <v>150000</v>
          </cell>
        </row>
        <row r="137">
          <cell r="C137" t="str">
            <v>Ducting (Strand prestress)</v>
          </cell>
          <cell r="D137" t="str">
            <v>M71</v>
          </cell>
          <cell r="E137" t="str">
            <v>M'</v>
          </cell>
          <cell r="F137">
            <v>1</v>
          </cell>
          <cell r="G137">
            <v>50000</v>
          </cell>
        </row>
        <row r="138">
          <cell r="C138" t="str">
            <v>Beton K-350</v>
          </cell>
          <cell r="D138" t="str">
            <v>M72</v>
          </cell>
          <cell r="E138" t="str">
            <v>M3</v>
          </cell>
          <cell r="F138">
            <v>1</v>
          </cell>
          <cell r="G138">
            <v>3197261.0866887267</v>
          </cell>
        </row>
        <row r="139">
          <cell r="C139" t="str">
            <v>Multipleks 12 mm</v>
          </cell>
          <cell r="D139" t="str">
            <v>M73</v>
          </cell>
          <cell r="E139" t="str">
            <v>Lbr</v>
          </cell>
          <cell r="F139">
            <v>1</v>
          </cell>
          <cell r="G139">
            <v>181500</v>
          </cell>
        </row>
        <row r="140">
          <cell r="C140" t="str">
            <v>Elastomer jenis 1</v>
          </cell>
          <cell r="D140" t="str">
            <v>M74a</v>
          </cell>
          <cell r="E140" t="str">
            <v>buah</v>
          </cell>
          <cell r="F140">
            <v>1</v>
          </cell>
          <cell r="G140">
            <v>385500</v>
          </cell>
        </row>
        <row r="141">
          <cell r="C141" t="str">
            <v>Elastomer jenis 2</v>
          </cell>
          <cell r="D141" t="str">
            <v>M74b</v>
          </cell>
          <cell r="E141" t="str">
            <v>buah</v>
          </cell>
          <cell r="F141">
            <v>1</v>
          </cell>
          <cell r="G141">
            <v>650000</v>
          </cell>
        </row>
        <row r="142">
          <cell r="C142" t="str">
            <v>Elastomer jenis 3</v>
          </cell>
          <cell r="D142" t="str">
            <v>M74c</v>
          </cell>
          <cell r="E142" t="str">
            <v>buah</v>
          </cell>
          <cell r="F142">
            <v>1</v>
          </cell>
          <cell r="G142">
            <v>1375000</v>
          </cell>
        </row>
        <row r="143">
          <cell r="C143" t="str">
            <v>Expansion Tipe Joint Asphaltic Plug</v>
          </cell>
          <cell r="D143" t="str">
            <v>M75d</v>
          </cell>
          <cell r="E143" t="str">
            <v>M</v>
          </cell>
          <cell r="F143">
            <v>1</v>
          </cell>
          <cell r="G143">
            <v>3500000</v>
          </cell>
        </row>
        <row r="144">
          <cell r="C144" t="str">
            <v>Expansion Join Tipe Rubber</v>
          </cell>
          <cell r="D144" t="str">
            <v>M75e</v>
          </cell>
          <cell r="E144" t="str">
            <v>M</v>
          </cell>
          <cell r="F144">
            <v>1</v>
          </cell>
          <cell r="G144">
            <v>1200000</v>
          </cell>
        </row>
        <row r="145">
          <cell r="C145" t="str">
            <v>Expansion Join Baja Siku</v>
          </cell>
          <cell r="D145" t="str">
            <v>M75f</v>
          </cell>
          <cell r="E145" t="str">
            <v>M</v>
          </cell>
          <cell r="F145">
            <v>1</v>
          </cell>
          <cell r="G145">
            <v>650000</v>
          </cell>
        </row>
        <row r="146">
          <cell r="C146" t="str">
            <v>Marmer</v>
          </cell>
          <cell r="D146" t="str">
            <v>M76</v>
          </cell>
          <cell r="E146" t="str">
            <v>Buah</v>
          </cell>
          <cell r="F146">
            <v>1</v>
          </cell>
          <cell r="G146">
            <v>400000</v>
          </cell>
        </row>
        <row r="147">
          <cell r="C147" t="str">
            <v>Kerb Type A</v>
          </cell>
          <cell r="D147" t="str">
            <v>M77</v>
          </cell>
          <cell r="E147" t="str">
            <v>Buah</v>
          </cell>
          <cell r="F147">
            <v>1</v>
          </cell>
          <cell r="G147">
            <v>45000</v>
          </cell>
        </row>
        <row r="148">
          <cell r="C148" t="str">
            <v>Paving Block</v>
          </cell>
          <cell r="D148" t="str">
            <v>M78</v>
          </cell>
          <cell r="E148" t="str">
            <v>Buah</v>
          </cell>
          <cell r="F148">
            <v>1</v>
          </cell>
          <cell r="G148">
            <v>40000</v>
          </cell>
        </row>
        <row r="149">
          <cell r="C149" t="str">
            <v>Mini Timber Pile</v>
          </cell>
          <cell r="D149" t="str">
            <v>M79</v>
          </cell>
          <cell r="E149" t="str">
            <v>Buah</v>
          </cell>
          <cell r="F149">
            <v>1</v>
          </cell>
          <cell r="G149">
            <v>27000</v>
          </cell>
        </row>
        <row r="150">
          <cell r="C150" t="str">
            <v>Expansion Joint Tipe Torma</v>
          </cell>
          <cell r="D150" t="str">
            <v>M80</v>
          </cell>
          <cell r="E150" t="str">
            <v>M1</v>
          </cell>
          <cell r="F150">
            <v>1</v>
          </cell>
          <cell r="G150">
            <v>1200000</v>
          </cell>
        </row>
        <row r="151">
          <cell r="C151" t="str">
            <v>Strip Bearing</v>
          </cell>
          <cell r="D151" t="str">
            <v>M81</v>
          </cell>
          <cell r="E151" t="str">
            <v>Buah</v>
          </cell>
          <cell r="F151">
            <v>1</v>
          </cell>
          <cell r="G151">
            <v>229500</v>
          </cell>
        </row>
        <row r="152">
          <cell r="C152" t="str">
            <v>Joint Socket Pile 35x35</v>
          </cell>
          <cell r="D152" t="str">
            <v>M82</v>
          </cell>
          <cell r="E152" t="str">
            <v>Set</v>
          </cell>
          <cell r="F152">
            <v>1</v>
          </cell>
          <cell r="G152">
            <v>607500</v>
          </cell>
        </row>
        <row r="153">
          <cell r="C153" t="str">
            <v>Joint Socket Pile 16x16x16</v>
          </cell>
          <cell r="D153" t="str">
            <v>M83</v>
          </cell>
          <cell r="E153" t="str">
            <v>Set</v>
          </cell>
          <cell r="F153">
            <v>1</v>
          </cell>
          <cell r="G153">
            <v>67500</v>
          </cell>
        </row>
        <row r="154">
          <cell r="C154" t="str">
            <v>Mikro Pile 16x16x16</v>
          </cell>
          <cell r="D154" t="str">
            <v>M84</v>
          </cell>
          <cell r="E154" t="str">
            <v>M1</v>
          </cell>
          <cell r="F154">
            <v>1</v>
          </cell>
          <cell r="G154">
            <v>60750</v>
          </cell>
        </row>
        <row r="155">
          <cell r="C155" t="str">
            <v>Matras Concrete</v>
          </cell>
          <cell r="D155" t="str">
            <v>M85</v>
          </cell>
          <cell r="E155" t="str">
            <v>Buah</v>
          </cell>
          <cell r="F155">
            <v>1</v>
          </cell>
          <cell r="G155">
            <v>405000</v>
          </cell>
        </row>
        <row r="156">
          <cell r="C156" t="str">
            <v>Assetilline</v>
          </cell>
          <cell r="D156" t="str">
            <v>M86</v>
          </cell>
          <cell r="E156" t="str">
            <v>Botol</v>
          </cell>
          <cell r="F156">
            <v>1</v>
          </cell>
          <cell r="G156">
            <v>229500</v>
          </cell>
        </row>
        <row r="157">
          <cell r="C157" t="str">
            <v>Oxygen</v>
          </cell>
          <cell r="D157" t="str">
            <v>M87</v>
          </cell>
          <cell r="E157" t="str">
            <v>Botol</v>
          </cell>
          <cell r="F157">
            <v>1</v>
          </cell>
          <cell r="G157">
            <v>114750</v>
          </cell>
        </row>
        <row r="158">
          <cell r="C158" t="str">
            <v>Batu Bara</v>
          </cell>
          <cell r="D158" t="str">
            <v>M88</v>
          </cell>
          <cell r="E158" t="str">
            <v>Kg</v>
          </cell>
          <cell r="F158">
            <v>1</v>
          </cell>
          <cell r="G158">
            <v>600</v>
          </cell>
        </row>
        <row r="159">
          <cell r="C159" t="str">
            <v>Pipa Galvanis Dia 3"</v>
          </cell>
          <cell r="D159" t="str">
            <v>M24a</v>
          </cell>
          <cell r="E159" t="str">
            <v>M</v>
          </cell>
          <cell r="F159">
            <v>1</v>
          </cell>
          <cell r="G159">
            <v>90000</v>
          </cell>
        </row>
        <row r="160">
          <cell r="C160" t="str">
            <v>Pipa Galvanis Dia 1,5"</v>
          </cell>
          <cell r="D160" t="str">
            <v>M24b</v>
          </cell>
          <cell r="E160" t="str">
            <v>M</v>
          </cell>
          <cell r="F160">
            <v>1</v>
          </cell>
          <cell r="G160">
            <v>15000</v>
          </cell>
        </row>
        <row r="161">
          <cell r="C161" t="str">
            <v>Agregat Pecah Mesin 0-5 mm</v>
          </cell>
          <cell r="D161" t="str">
            <v>M91</v>
          </cell>
          <cell r="E161" t="str">
            <v>M3</v>
          </cell>
          <cell r="F161">
            <v>1</v>
          </cell>
        </row>
        <row r="162">
          <cell r="C162" t="str">
            <v>Agregat Pecah Mesin 5-10 &amp; 10-20 mm</v>
          </cell>
          <cell r="D162" t="str">
            <v>M92</v>
          </cell>
          <cell r="E162" t="str">
            <v>M3</v>
          </cell>
          <cell r="F162">
            <v>1</v>
          </cell>
        </row>
        <row r="163">
          <cell r="C163" t="str">
            <v>Agregat Pecah Mesin 20-30 mm</v>
          </cell>
          <cell r="D163" t="str">
            <v>M93</v>
          </cell>
          <cell r="E163" t="str">
            <v>M3</v>
          </cell>
          <cell r="F163">
            <v>1</v>
          </cell>
        </row>
        <row r="164">
          <cell r="C164" t="str">
            <v>Joint Sealent</v>
          </cell>
          <cell r="D164" t="str">
            <v>M94</v>
          </cell>
          <cell r="E164" t="str">
            <v>Kg</v>
          </cell>
          <cell r="F164">
            <v>1</v>
          </cell>
          <cell r="G164">
            <v>34100</v>
          </cell>
        </row>
        <row r="165">
          <cell r="C165" t="str">
            <v>Cat Anti Karat</v>
          </cell>
          <cell r="D165" t="str">
            <v>M95</v>
          </cell>
          <cell r="E165" t="str">
            <v>Kg</v>
          </cell>
          <cell r="F165">
            <v>1</v>
          </cell>
          <cell r="G165">
            <v>67635</v>
          </cell>
        </row>
        <row r="166">
          <cell r="C166" t="str">
            <v>Expansion Cap</v>
          </cell>
          <cell r="D166" t="str">
            <v>M96</v>
          </cell>
          <cell r="E166" t="str">
            <v>M2</v>
          </cell>
          <cell r="F166">
            <v>1</v>
          </cell>
          <cell r="G166">
            <v>6050</v>
          </cell>
        </row>
        <row r="167">
          <cell r="C167" t="str">
            <v>Polytene 125 mikron</v>
          </cell>
          <cell r="D167" t="str">
            <v>M97</v>
          </cell>
          <cell r="E167" t="str">
            <v>Kg</v>
          </cell>
          <cell r="F167">
            <v>1</v>
          </cell>
          <cell r="G167">
            <v>19250</v>
          </cell>
        </row>
        <row r="168">
          <cell r="C168" t="str">
            <v>Curing Compound</v>
          </cell>
          <cell r="D168" t="str">
            <v>M98</v>
          </cell>
          <cell r="E168" t="str">
            <v>Ltr</v>
          </cell>
          <cell r="F168">
            <v>1</v>
          </cell>
          <cell r="G168">
            <v>38500</v>
          </cell>
        </row>
        <row r="169">
          <cell r="C169" t="str">
            <v>Kayu Acuan</v>
          </cell>
          <cell r="D169" t="str">
            <v>M99</v>
          </cell>
          <cell r="E169" t="str">
            <v>M3</v>
          </cell>
          <cell r="F169">
            <v>1</v>
          </cell>
          <cell r="G169">
            <v>3689177</v>
          </cell>
        </row>
        <row r="170">
          <cell r="C170" t="str">
            <v>Additive</v>
          </cell>
          <cell r="D170" t="str">
            <v>M67a</v>
          </cell>
          <cell r="E170" t="str">
            <v>Ltr</v>
          </cell>
          <cell r="F170">
            <v>1</v>
          </cell>
          <cell r="G170">
            <v>38500</v>
          </cell>
        </row>
        <row r="171">
          <cell r="C171" t="str">
            <v>Casing</v>
          </cell>
          <cell r="D171" t="str">
            <v>M100</v>
          </cell>
          <cell r="E171" t="str">
            <v>M2</v>
          </cell>
          <cell r="F171">
            <v>1</v>
          </cell>
          <cell r="G171">
            <v>9000</v>
          </cell>
        </row>
        <row r="172">
          <cell r="C172" t="str">
            <v>Pasir Tailing</v>
          </cell>
          <cell r="E172" t="str">
            <v>M3</v>
          </cell>
          <cell r="F172">
            <v>1</v>
          </cell>
          <cell r="G172">
            <v>259000</v>
          </cell>
        </row>
        <row r="173">
          <cell r="C173" t="str">
            <v>Polimer</v>
          </cell>
          <cell r="F173">
            <v>1</v>
          </cell>
          <cell r="G173">
            <v>45000</v>
          </cell>
        </row>
        <row r="174">
          <cell r="C174" t="str">
            <v>Batubara</v>
          </cell>
          <cell r="E174" t="str">
            <v>kg</v>
          </cell>
          <cell r="F174">
            <v>1</v>
          </cell>
          <cell r="G174">
            <v>800</v>
          </cell>
        </row>
        <row r="175">
          <cell r="C175" t="str">
            <v>Kerb jenis 1</v>
          </cell>
          <cell r="E175" t="str">
            <v>Buah</v>
          </cell>
          <cell r="F175">
            <v>1</v>
          </cell>
          <cell r="G175">
            <v>45000</v>
          </cell>
        </row>
        <row r="176">
          <cell r="C176" t="str">
            <v>Kerb jenis 2</v>
          </cell>
          <cell r="E176" t="str">
            <v>Buah</v>
          </cell>
          <cell r="F176">
            <v>1</v>
          </cell>
          <cell r="G176">
            <v>50000</v>
          </cell>
        </row>
        <row r="177">
          <cell r="C177" t="str">
            <v>Kerb jenis 3</v>
          </cell>
          <cell r="E177" t="str">
            <v>Buah</v>
          </cell>
          <cell r="F177">
            <v>1</v>
          </cell>
          <cell r="G177">
            <v>55000</v>
          </cell>
        </row>
        <row r="178">
          <cell r="C178" t="str">
            <v>Bahan Modifikasi</v>
          </cell>
          <cell r="E178" t="str">
            <v>Kg</v>
          </cell>
          <cell r="F178">
            <v>1</v>
          </cell>
          <cell r="G178">
            <v>75000</v>
          </cell>
        </row>
        <row r="179">
          <cell r="C179" t="str">
            <v>Aditif anti pengelupasan</v>
          </cell>
          <cell r="E179" t="str">
            <v>Kg</v>
          </cell>
          <cell r="F179">
            <v>1</v>
          </cell>
          <cell r="G179">
            <v>80000</v>
          </cell>
        </row>
        <row r="180">
          <cell r="C180" t="str">
            <v>Bahan Pengisi (Filler) Tambahan</v>
          </cell>
          <cell r="E180" t="str">
            <v>Kg</v>
          </cell>
          <cell r="F180">
            <v>1</v>
          </cell>
          <cell r="G180">
            <v>1629</v>
          </cell>
        </row>
        <row r="181">
          <cell r="C181" t="str">
            <v>Asbuton yang diproses</v>
          </cell>
          <cell r="E181" t="str">
            <v>Kg</v>
          </cell>
          <cell r="F181">
            <v>1</v>
          </cell>
          <cell r="G181">
            <v>30000</v>
          </cell>
        </row>
        <row r="182">
          <cell r="C182" t="str">
            <v>Elastomer Alam</v>
          </cell>
          <cell r="E182" t="str">
            <v>Kg</v>
          </cell>
          <cell r="F182">
            <v>1</v>
          </cell>
          <cell r="G182">
            <v>30000</v>
          </cell>
        </row>
        <row r="183">
          <cell r="C183" t="str">
            <v>Elastomer Sintesis</v>
          </cell>
          <cell r="E183" t="str">
            <v>Kg</v>
          </cell>
          <cell r="F183">
            <v>1</v>
          </cell>
          <cell r="G183">
            <v>500000</v>
          </cell>
        </row>
        <row r="184">
          <cell r="C184" t="str">
            <v>Anchorage</v>
          </cell>
          <cell r="F184">
            <v>1</v>
          </cell>
        </row>
        <row r="185">
          <cell r="C185" t="str">
            <v>- hidup</v>
          </cell>
          <cell r="E185" t="str">
            <v>bh</v>
          </cell>
          <cell r="F185">
            <v>1</v>
          </cell>
          <cell r="G185">
            <v>750000</v>
          </cell>
        </row>
        <row r="186">
          <cell r="C186" t="str">
            <v>- mati</v>
          </cell>
          <cell r="E186" t="str">
            <v>bh</v>
          </cell>
          <cell r="F186">
            <v>1</v>
          </cell>
          <cell r="G186">
            <v>400000</v>
          </cell>
        </row>
        <row r="187">
          <cell r="C187" t="str">
            <v>Kabel Prategang</v>
          </cell>
          <cell r="E187" t="str">
            <v>Kg</v>
          </cell>
          <cell r="F187">
            <v>1</v>
          </cell>
        </row>
        <row r="188">
          <cell r="C188" t="str">
            <v>- Selongsong</v>
          </cell>
          <cell r="E188" t="str">
            <v>M'</v>
          </cell>
          <cell r="F188">
            <v>1</v>
          </cell>
          <cell r="G188">
            <v>0</v>
          </cell>
        </row>
        <row r="189">
          <cell r="C189" t="str">
            <v>- Baja Prategang</v>
          </cell>
          <cell r="E189" t="str">
            <v>Kg</v>
          </cell>
          <cell r="F189">
            <v>1</v>
          </cell>
          <cell r="G189">
            <v>8000</v>
          </cell>
        </row>
        <row r="190">
          <cell r="C190" t="str">
            <v>- Grouting</v>
          </cell>
          <cell r="E190" t="str">
            <v>M2</v>
          </cell>
          <cell r="F190">
            <v>1</v>
          </cell>
          <cell r="G190">
            <v>0</v>
          </cell>
        </row>
        <row r="191">
          <cell r="C191" t="str">
            <v>Angkur Kabel Prategang, Tipe...............</v>
          </cell>
          <cell r="E191" t="str">
            <v>M2</v>
          </cell>
          <cell r="F191">
            <v>1</v>
          </cell>
          <cell r="G191">
            <v>0</v>
          </cell>
        </row>
        <row r="192">
          <cell r="C192" t="str">
            <v>Angkur Kabel Prategang, Tipe............</v>
          </cell>
          <cell r="E192" t="str">
            <v>buah</v>
          </cell>
          <cell r="F192">
            <v>1</v>
          </cell>
          <cell r="G192">
            <v>0</v>
          </cell>
        </row>
        <row r="193">
          <cell r="C193" t="str">
            <v>Baja Profil</v>
          </cell>
          <cell r="E193" t="str">
            <v>Kg</v>
          </cell>
          <cell r="F193">
            <v>1</v>
          </cell>
          <cell r="G193">
            <v>0</v>
          </cell>
        </row>
        <row r="194">
          <cell r="C194" t="str">
            <v>Baja Tulangan BJTP 24 (epoxy coated)</v>
          </cell>
          <cell r="E194" t="str">
            <v>Kg</v>
          </cell>
          <cell r="F194">
            <v>1</v>
          </cell>
          <cell r="G194">
            <v>0</v>
          </cell>
        </row>
        <row r="195">
          <cell r="C195" t="str">
            <v>Epoxy coated</v>
          </cell>
          <cell r="E195" t="str">
            <v>Kg</v>
          </cell>
          <cell r="F195">
            <v>1</v>
          </cell>
          <cell r="G195">
            <v>0</v>
          </cell>
        </row>
        <row r="196">
          <cell r="C196" t="str">
            <v>Cairan Perekat (Epoxy Resin)</v>
          </cell>
          <cell r="E196" t="str">
            <v>Kg</v>
          </cell>
          <cell r="F196">
            <v>1</v>
          </cell>
          <cell r="G196">
            <v>0</v>
          </cell>
        </row>
        <row r="197">
          <cell r="C197" t="str">
            <v>Epoxy Bahan Penutup (sealant)</v>
          </cell>
          <cell r="E197" t="str">
            <v>Kg</v>
          </cell>
          <cell r="F197">
            <v>1</v>
          </cell>
          <cell r="G197">
            <v>34100</v>
          </cell>
        </row>
        <row r="198">
          <cell r="C198" t="str">
            <v>Alat Penyuntik Anti Gravitasi</v>
          </cell>
          <cell r="E198" t="str">
            <v>Kg</v>
          </cell>
          <cell r="F198">
            <v>1</v>
          </cell>
          <cell r="G198">
            <v>0</v>
          </cell>
        </row>
        <row r="199">
          <cell r="C199" t="str">
            <v>Polymer Mortar</v>
          </cell>
          <cell r="E199" t="str">
            <v>Kg</v>
          </cell>
          <cell r="F199">
            <v>1</v>
          </cell>
          <cell r="G199">
            <v>0</v>
          </cell>
        </row>
        <row r="200">
          <cell r="C200" t="str">
            <v>Anti Korosif Baja</v>
          </cell>
          <cell r="E200" t="str">
            <v>Kg</v>
          </cell>
          <cell r="F200">
            <v>1</v>
          </cell>
          <cell r="G200">
            <v>0</v>
          </cell>
        </row>
        <row r="201">
          <cell r="C201" t="str">
            <v>Acuan/multipleks</v>
          </cell>
          <cell r="E201" t="str">
            <v>M3</v>
          </cell>
          <cell r="F201">
            <v>1</v>
          </cell>
          <cell r="G201">
            <v>0</v>
          </cell>
        </row>
        <row r="202">
          <cell r="C202" t="str">
            <v>Concrete Grouting</v>
          </cell>
          <cell r="E202" t="str">
            <v>Kg</v>
          </cell>
          <cell r="F202">
            <v>1</v>
          </cell>
          <cell r="G202">
            <v>7000</v>
          </cell>
        </row>
        <row r="203">
          <cell r="C203" t="str">
            <v>Acuan/multipleks (Formwork)</v>
          </cell>
          <cell r="E203" t="str">
            <v>M3</v>
          </cell>
          <cell r="F203">
            <v>1</v>
          </cell>
          <cell r="G203">
            <v>3500000</v>
          </cell>
        </row>
        <row r="204">
          <cell r="C204" t="str">
            <v>Pelat Baja</v>
          </cell>
          <cell r="E204" t="str">
            <v>Kg</v>
          </cell>
          <cell r="F204">
            <v>1</v>
          </cell>
          <cell r="G204">
            <v>80000</v>
          </cell>
        </row>
        <row r="205">
          <cell r="C205" t="str">
            <v>Baut Angkur</v>
          </cell>
          <cell r="E205" t="str">
            <v>Kg</v>
          </cell>
          <cell r="F205">
            <v>1</v>
          </cell>
          <cell r="G205">
            <v>0</v>
          </cell>
        </row>
        <row r="206">
          <cell r="C206" t="str">
            <v>Pipa Aluminium</v>
          </cell>
          <cell r="E206" t="str">
            <v>M'</v>
          </cell>
          <cell r="F206">
            <v>1</v>
          </cell>
          <cell r="G206">
            <v>0</v>
          </cell>
        </row>
        <row r="207">
          <cell r="C207" t="str">
            <v>Cat Galvanis</v>
          </cell>
          <cell r="E207" t="str">
            <v>Kg</v>
          </cell>
          <cell r="F207">
            <v>1</v>
          </cell>
          <cell r="G207">
            <v>0</v>
          </cell>
        </row>
        <row r="208">
          <cell r="C208" t="str">
            <v>Baut Mutu Tinggi</v>
          </cell>
          <cell r="E208" t="str">
            <v>Buah</v>
          </cell>
          <cell r="F208">
            <v>1</v>
          </cell>
          <cell r="G208">
            <v>0</v>
          </cell>
        </row>
        <row r="209">
          <cell r="C209" t="str">
            <v>Baja Struktur Titik  leleh 2500 kg/cm2</v>
          </cell>
          <cell r="E209" t="str">
            <v>Kg</v>
          </cell>
          <cell r="F209">
            <v>1</v>
          </cell>
          <cell r="G209">
            <v>20000</v>
          </cell>
        </row>
        <row r="210">
          <cell r="C210" t="str">
            <v xml:space="preserve">Baja Struktur Titik  leleh 2800 kg/cm2 </v>
          </cell>
          <cell r="E210" t="str">
            <v>Kg</v>
          </cell>
          <cell r="F210">
            <v>1</v>
          </cell>
          <cell r="G210">
            <v>0</v>
          </cell>
        </row>
        <row r="211">
          <cell r="C211" t="str">
            <v xml:space="preserve">Baja Struktur Titik  leleh 3500 kg/cm2 </v>
          </cell>
          <cell r="E211" t="str">
            <v>Kg</v>
          </cell>
          <cell r="F211">
            <v>1</v>
          </cell>
          <cell r="G211">
            <v>45000</v>
          </cell>
        </row>
        <row r="212">
          <cell r="C212" t="str">
            <v>Bahan Grouting</v>
          </cell>
          <cell r="E212" t="str">
            <v>Kg</v>
          </cell>
          <cell r="G212">
            <v>0</v>
          </cell>
        </row>
        <row r="213">
          <cell r="C213" t="str">
            <v>Kayu Kelas 1</v>
          </cell>
          <cell r="E213" t="str">
            <v>Kg</v>
          </cell>
          <cell r="G213">
            <v>0</v>
          </cell>
        </row>
        <row r="214">
          <cell r="C214" t="str">
            <v>Pelat Baja (Klem)</v>
          </cell>
          <cell r="E214" t="str">
            <v>Kg</v>
          </cell>
          <cell r="G214">
            <v>0</v>
          </cell>
        </row>
        <row r="215">
          <cell r="C215" t="str">
            <v>Timbunan Porous</v>
          </cell>
          <cell r="E215" t="str">
            <v>M3</v>
          </cell>
          <cell r="G215">
            <v>0</v>
          </cell>
        </row>
        <row r="216">
          <cell r="C216" t="str">
            <v>Bahan pengaman tebing galian (kayu)</v>
          </cell>
          <cell r="E216" t="str">
            <v>M3</v>
          </cell>
          <cell r="G216">
            <v>0</v>
          </cell>
        </row>
        <row r="217">
          <cell r="C217" t="str">
            <v>Bahan Curing</v>
          </cell>
          <cell r="E217" t="str">
            <v>M2</v>
          </cell>
          <cell r="G217">
            <v>0</v>
          </cell>
        </row>
        <row r="218">
          <cell r="C218" t="str">
            <v>Gelagar baja</v>
          </cell>
          <cell r="E218" t="str">
            <v>Kg</v>
          </cell>
          <cell r="G218">
            <v>0</v>
          </cell>
        </row>
        <row r="219">
          <cell r="C219" t="str">
            <v>Fibre jenis e-glass</v>
          </cell>
          <cell r="E219" t="str">
            <v>M2</v>
          </cell>
          <cell r="G219">
            <v>0</v>
          </cell>
        </row>
        <row r="220">
          <cell r="C220" t="str">
            <v>Bahan Geosynthetic</v>
          </cell>
          <cell r="E220" t="str">
            <v>M2</v>
          </cell>
          <cell r="G220">
            <v>0</v>
          </cell>
        </row>
        <row r="221">
          <cell r="C221" t="str">
            <v>Bahan Baja Profil</v>
          </cell>
          <cell r="E221" t="str">
            <v>Kg</v>
          </cell>
          <cell r="G221">
            <v>0</v>
          </cell>
        </row>
        <row r="222">
          <cell r="C222" t="str">
            <v>Bahan Baja Profil, Mutu BJ 32</v>
          </cell>
          <cell r="E222" t="str">
            <v>Kg</v>
          </cell>
          <cell r="G222">
            <v>0</v>
          </cell>
        </row>
        <row r="223">
          <cell r="C223" t="str">
            <v>Bahan Baja Profil, Mutu BJ 41</v>
          </cell>
          <cell r="E223" t="str">
            <v>Kg</v>
          </cell>
          <cell r="G223">
            <v>0</v>
          </cell>
        </row>
        <row r="224">
          <cell r="C224" t="str">
            <v>Bahan Baja Profil, Mutu BJ 52</v>
          </cell>
          <cell r="E224" t="str">
            <v>Kg</v>
          </cell>
          <cell r="G224">
            <v>0</v>
          </cell>
        </row>
        <row r="225">
          <cell r="C225" t="str">
            <v>Petrolium jelly</v>
          </cell>
          <cell r="E225" t="str">
            <v>Kg</v>
          </cell>
          <cell r="G225">
            <v>0</v>
          </cell>
        </row>
        <row r="226">
          <cell r="C226" t="str">
            <v>Bahan anti rayap</v>
          </cell>
          <cell r="E226" t="str">
            <v>Kg</v>
          </cell>
          <cell r="G226">
            <v>0</v>
          </cell>
        </row>
        <row r="227">
          <cell r="C227" t="str">
            <v>Pelat Baja Galvanis</v>
          </cell>
          <cell r="E227" t="str">
            <v>Kg</v>
          </cell>
          <cell r="G227">
            <v>0</v>
          </cell>
        </row>
        <row r="228">
          <cell r="C228" t="str">
            <v>Baja Struktur Lantai Ortotropik</v>
          </cell>
          <cell r="E228" t="str">
            <v>Kg</v>
          </cell>
          <cell r="G228">
            <v>0</v>
          </cell>
        </row>
        <row r="229">
          <cell r="C229" t="str">
            <v>Aspal Modifikasi</v>
          </cell>
          <cell r="E229" t="str">
            <v>kg</v>
          </cell>
          <cell r="G229">
            <v>13000</v>
          </cell>
        </row>
        <row r="230">
          <cell r="C230" t="str">
            <v>Pipa Galvanis Dia 3"</v>
          </cell>
          <cell r="D230" t="str">
            <v>M24c</v>
          </cell>
          <cell r="E230" t="str">
            <v>M</v>
          </cell>
          <cell r="G230">
            <v>185000</v>
          </cell>
        </row>
        <row r="231">
          <cell r="C231" t="str">
            <v>Pipa Galvanis Dia 4"</v>
          </cell>
          <cell r="D231" t="str">
            <v>M24d</v>
          </cell>
          <cell r="E231" t="str">
            <v>M</v>
          </cell>
        </row>
        <row r="232">
          <cell r="C232" t="str">
            <v>Pipa Galvanis Dia 6"</v>
          </cell>
          <cell r="D232" t="str">
            <v>M24e</v>
          </cell>
          <cell r="E232" t="str">
            <v>M</v>
          </cell>
        </row>
        <row r="233">
          <cell r="C233" t="str">
            <v>Pipa PVC Dia 3"</v>
          </cell>
          <cell r="E233" t="str">
            <v>M</v>
          </cell>
        </row>
        <row r="234">
          <cell r="C234" t="str">
            <v>Aspal Modifikasi</v>
          </cell>
          <cell r="E234" t="str">
            <v>kg</v>
          </cell>
          <cell r="F234">
            <v>1</v>
          </cell>
        </row>
        <row r="235">
          <cell r="C235" t="str">
            <v>Bounding Coating</v>
          </cell>
          <cell r="E235" t="str">
            <v>m</v>
          </cell>
          <cell r="F235">
            <v>1</v>
          </cell>
          <cell r="G235">
            <v>70000</v>
          </cell>
        </row>
        <row r="238">
          <cell r="C238" t="str">
            <v>Aluminium Epoxymastic</v>
          </cell>
          <cell r="E238" t="str">
            <v>M2</v>
          </cell>
        </row>
        <row r="239">
          <cell r="C239" t="str">
            <v>Polyuretahne alkyd copolymer</v>
          </cell>
          <cell r="E239" t="str">
            <v>Kg</v>
          </cell>
        </row>
        <row r="240">
          <cell r="C240" t="str">
            <v>Thiner Galvanis</v>
          </cell>
          <cell r="E240" t="str">
            <v>Lb</v>
          </cell>
        </row>
        <row r="241">
          <cell r="C241" t="str">
            <v>Fibre jenis carbon (composit setara Tyfo SCH41)</v>
          </cell>
          <cell r="F241">
            <v>1</v>
          </cell>
          <cell r="G241">
            <v>1725000</v>
          </cell>
        </row>
        <row r="242">
          <cell r="C242" t="str">
            <v>Aspal BGA (Buton Glanular Asphalt)</v>
          </cell>
          <cell r="E242" t="str">
            <v>Kg</v>
          </cell>
          <cell r="F242">
            <v>1</v>
          </cell>
          <cell r="G242">
            <v>6471.18</v>
          </cell>
        </row>
      </sheetData>
      <sheetData sheetId="25" refreshError="1"/>
      <sheetData sheetId="26" refreshError="1">
        <row r="28">
          <cell r="AA28">
            <v>173432898.08779964</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8"/>
      <sheetName val="6.10.7"/>
      <sheetName val="6.10.6"/>
      <sheetName val="6.10.5"/>
      <sheetName val="6.10.4"/>
      <sheetName val="DashBoard1"/>
      <sheetName val="REKAP1"/>
      <sheetName val="bq titab"/>
      <sheetName val="Batching Plant_Owning"/>
      <sheetName val="analisis harga"/>
      <sheetName val="Rekap SubKont"/>
      <sheetName val="Daftar Peralatan"/>
      <sheetName val="Daftar Analisa"/>
      <sheetName val="AnAlat"/>
      <sheetName val="Analisa"/>
      <sheetName val="Harga Satuan"/>
      <sheetName val="dAFTAR KUANTITAS"/>
      <sheetName val="dAFTAR KUANTITAS (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ow r="4">
          <cell r="B4" t="str">
            <v>KODE</v>
          </cell>
        </row>
      </sheetData>
      <sheetData sheetId="13">
        <row r="6">
          <cell r="N6">
            <v>45000</v>
          </cell>
        </row>
      </sheetData>
      <sheetData sheetId="14">
        <row r="2">
          <cell r="A2">
            <v>1</v>
          </cell>
        </row>
      </sheetData>
      <sheetData sheetId="15">
        <row r="11">
          <cell r="D11" t="str">
            <v>Mandor</v>
          </cell>
          <cell r="H11" t="str">
            <v>hari</v>
          </cell>
          <cell r="I11">
            <v>50000</v>
          </cell>
        </row>
        <row r="12">
          <cell r="D12" t="str">
            <v>Kepala Tukang</v>
          </cell>
          <cell r="H12" t="str">
            <v>hari</v>
          </cell>
          <cell r="I12">
            <v>45000</v>
          </cell>
        </row>
        <row r="13">
          <cell r="D13" t="str">
            <v>Tukang Batu</v>
          </cell>
          <cell r="H13" t="str">
            <v>hari</v>
          </cell>
          <cell r="I13">
            <v>40000</v>
          </cell>
        </row>
        <row r="14">
          <cell r="D14" t="str">
            <v>Tukang Kayu</v>
          </cell>
          <cell r="H14" t="str">
            <v>hari</v>
          </cell>
          <cell r="I14">
            <v>40000</v>
          </cell>
        </row>
        <row r="15">
          <cell r="D15" t="str">
            <v>Tukang Besi</v>
          </cell>
          <cell r="H15" t="str">
            <v>hari</v>
          </cell>
          <cell r="I15">
            <v>40000</v>
          </cell>
        </row>
        <row r="16">
          <cell r="D16" t="str">
            <v>Pekerja</v>
          </cell>
          <cell r="H16" t="str">
            <v>hari</v>
          </cell>
          <cell r="I16">
            <v>35000</v>
          </cell>
        </row>
        <row r="17">
          <cell r="D17" t="str">
            <v>Operator</v>
          </cell>
          <cell r="H17" t="str">
            <v>hari</v>
          </cell>
          <cell r="I17">
            <v>60000</v>
          </cell>
        </row>
        <row r="18">
          <cell r="D18" t="str">
            <v>Sopir</v>
          </cell>
          <cell r="H18" t="str">
            <v>hari</v>
          </cell>
          <cell r="I18">
            <v>40000</v>
          </cell>
        </row>
        <row r="19">
          <cell r="D19" t="str">
            <v>Mekanik</v>
          </cell>
          <cell r="H19" t="str">
            <v>hari</v>
          </cell>
          <cell r="I19">
            <v>45000</v>
          </cell>
        </row>
        <row r="20">
          <cell r="D20" t="str">
            <v>Tenaga Teknik</v>
          </cell>
          <cell r="H20" t="str">
            <v>hari</v>
          </cell>
          <cell r="I20">
            <v>200000</v>
          </cell>
        </row>
        <row r="21">
          <cell r="D21" t="str">
            <v>Asisten Tenaga Teknik</v>
          </cell>
          <cell r="H21" t="str">
            <v>hari</v>
          </cell>
          <cell r="I21">
            <v>100000</v>
          </cell>
        </row>
        <row r="22">
          <cell r="D22" t="str">
            <v>Surveyor</v>
          </cell>
          <cell r="H22" t="str">
            <v>hari</v>
          </cell>
          <cell r="I22">
            <v>100000</v>
          </cell>
        </row>
        <row r="23">
          <cell r="D23" t="str">
            <v>Ahli Pengeboran</v>
          </cell>
          <cell r="H23" t="str">
            <v>hari</v>
          </cell>
          <cell r="I23">
            <v>150000</v>
          </cell>
        </row>
        <row r="24">
          <cell r="D24" t="str">
            <v>Ahli Blasting</v>
          </cell>
          <cell r="H24" t="str">
            <v>hari</v>
          </cell>
          <cell r="I24">
            <v>175000</v>
          </cell>
        </row>
        <row r="25">
          <cell r="D25" t="str">
            <v>Ahli Drilling</v>
          </cell>
          <cell r="H25" t="str">
            <v>hari</v>
          </cell>
          <cell r="I25">
            <v>175000</v>
          </cell>
        </row>
        <row r="28">
          <cell r="D28" t="str">
            <v>Bahan/Material :</v>
          </cell>
        </row>
        <row r="29">
          <cell r="D29" t="str">
            <v>PC</v>
          </cell>
          <cell r="E29">
            <v>40</v>
          </cell>
          <cell r="F29" t="str">
            <v>kg</v>
          </cell>
          <cell r="H29" t="str">
            <v>zak</v>
          </cell>
          <cell r="I29">
            <v>48500</v>
          </cell>
        </row>
        <row r="30">
          <cell r="D30" t="str">
            <v>Besi tulangan polos</v>
          </cell>
          <cell r="H30" t="str">
            <v>ton</v>
          </cell>
          <cell r="I30">
            <v>6850000</v>
          </cell>
        </row>
        <row r="31">
          <cell r="D31" t="str">
            <v>Besi tulangan ulir</v>
          </cell>
          <cell r="H31" t="str">
            <v>ton</v>
          </cell>
          <cell r="I31">
            <v>6850000</v>
          </cell>
        </row>
        <row r="32">
          <cell r="D32" t="str">
            <v>Kawat bendrat</v>
          </cell>
          <cell r="H32" t="str">
            <v>kg</v>
          </cell>
          <cell r="I32">
            <v>11800</v>
          </cell>
        </row>
        <row r="33">
          <cell r="D33" t="str">
            <v>Multipleks 9 mm</v>
          </cell>
          <cell r="H33" t="str">
            <v>lbr</v>
          </cell>
          <cell r="I33">
            <v>105000</v>
          </cell>
        </row>
        <row r="34">
          <cell r="D34" t="str">
            <v>Multipleks 18 mm</v>
          </cell>
          <cell r="H34" t="str">
            <v>lbr</v>
          </cell>
          <cell r="I34">
            <v>285000</v>
          </cell>
        </row>
        <row r="35">
          <cell r="D35" t="str">
            <v>Kayu bekisting</v>
          </cell>
          <cell r="H35" t="str">
            <v>m3</v>
          </cell>
          <cell r="I35">
            <v>2350000</v>
          </cell>
        </row>
        <row r="36">
          <cell r="D36" t="str">
            <v>Paku</v>
          </cell>
          <cell r="H36" t="str">
            <v>kg</v>
          </cell>
          <cell r="I36">
            <v>11000</v>
          </cell>
        </row>
        <row r="37">
          <cell r="D37" t="str">
            <v>Batu kali</v>
          </cell>
          <cell r="H37" t="str">
            <v>m3</v>
          </cell>
          <cell r="I37">
            <v>55000</v>
          </cell>
        </row>
        <row r="38">
          <cell r="D38" t="str">
            <v>Batu belah</v>
          </cell>
          <cell r="H38" t="str">
            <v>m3</v>
          </cell>
          <cell r="I38">
            <v>55000</v>
          </cell>
        </row>
        <row r="39">
          <cell r="D39" t="str">
            <v>Pasir cor</v>
          </cell>
          <cell r="H39" t="str">
            <v>m3</v>
          </cell>
          <cell r="I39">
            <v>125000</v>
          </cell>
        </row>
        <row r="40">
          <cell r="D40" t="str">
            <v>Pasir pasang</v>
          </cell>
          <cell r="H40" t="str">
            <v>m3</v>
          </cell>
          <cell r="I40">
            <v>125000</v>
          </cell>
        </row>
        <row r="41">
          <cell r="D41" t="str">
            <v>Pasir urug</v>
          </cell>
          <cell r="H41" t="str">
            <v>m3</v>
          </cell>
          <cell r="I41">
            <v>125000</v>
          </cell>
        </row>
        <row r="42">
          <cell r="D42" t="str">
            <v>Koral cor</v>
          </cell>
          <cell r="H42" t="str">
            <v>m3</v>
          </cell>
          <cell r="I42">
            <v>150000</v>
          </cell>
        </row>
        <row r="43">
          <cell r="D43" t="str">
            <v>Tanah Timbunan</v>
          </cell>
          <cell r="H43" t="str">
            <v>m3</v>
          </cell>
          <cell r="I43">
            <v>10000</v>
          </cell>
        </row>
        <row r="44">
          <cell r="D44" t="str">
            <v>Dowel Bar D22;L=1m</v>
          </cell>
          <cell r="H44" t="str">
            <v>Buah</v>
          </cell>
          <cell r="I44">
            <v>37764</v>
          </cell>
        </row>
        <row r="45">
          <cell r="D45" t="str">
            <v>PC Sheet Pile W325 B1000</v>
          </cell>
          <cell r="H45" t="str">
            <v>m'</v>
          </cell>
          <cell r="I45">
            <v>0</v>
          </cell>
        </row>
        <row r="46">
          <cell r="D46" t="str">
            <v>Beton Readymix K-225</v>
          </cell>
          <cell r="H46" t="str">
            <v>m3</v>
          </cell>
          <cell r="I46">
            <v>570513</v>
          </cell>
        </row>
        <row r="47">
          <cell r="D47" t="str">
            <v>Beton Readymix K-100</v>
          </cell>
          <cell r="H47" t="str">
            <v>m3</v>
          </cell>
          <cell r="I47">
            <v>435000</v>
          </cell>
        </row>
        <row r="48">
          <cell r="D48" t="str">
            <v>Tie rod Ø 22 mm</v>
          </cell>
          <cell r="H48" t="str">
            <v>m'</v>
          </cell>
          <cell r="I48">
            <v>39520</v>
          </cell>
        </row>
        <row r="49">
          <cell r="D49" t="str">
            <v>Cerucuk dolken Ø 10 cm - 3 m</v>
          </cell>
          <cell r="H49" t="str">
            <v>btg</v>
          </cell>
          <cell r="I49">
            <v>17500</v>
          </cell>
        </row>
        <row r="50">
          <cell r="D50" t="str">
            <v>Bronjong 2m x 1m x 0.5m ( Fabrikasi Ø 3 mm)</v>
          </cell>
          <cell r="H50" t="str">
            <v>bh</v>
          </cell>
          <cell r="I50">
            <v>250000</v>
          </cell>
        </row>
        <row r="51">
          <cell r="D51" t="str">
            <v>Pipa PVC Ø 8"</v>
          </cell>
          <cell r="H51" t="str">
            <v>btg</v>
          </cell>
          <cell r="I51">
            <v>183850</v>
          </cell>
        </row>
        <row r="52">
          <cell r="D52" t="str">
            <v>Pipa PVC Ø 4"</v>
          </cell>
          <cell r="H52" t="str">
            <v>btg</v>
          </cell>
          <cell r="I52">
            <v>133850</v>
          </cell>
        </row>
        <row r="53">
          <cell r="D53" t="str">
            <v>Pipa PVC Ø 2"</v>
          </cell>
          <cell r="H53" t="str">
            <v>btg</v>
          </cell>
          <cell r="I53">
            <v>26500</v>
          </cell>
        </row>
        <row r="54">
          <cell r="D54" t="str">
            <v xml:space="preserve">Concrete tile Uk. 20cm x 40cm x 6cm </v>
          </cell>
          <cell r="H54" t="str">
            <v>bh</v>
          </cell>
          <cell r="I54">
            <v>14400</v>
          </cell>
        </row>
        <row r="55">
          <cell r="D55" t="str">
            <v>Baja profil</v>
          </cell>
          <cell r="H55" t="str">
            <v>kg</v>
          </cell>
          <cell r="I55">
            <v>14000</v>
          </cell>
        </row>
        <row r="56">
          <cell r="D56" t="str">
            <v>Solar</v>
          </cell>
          <cell r="H56" t="str">
            <v>ltr</v>
          </cell>
          <cell r="I56">
            <v>6300</v>
          </cell>
        </row>
        <row r="57">
          <cell r="D57" t="str">
            <v>Oli hidrolik</v>
          </cell>
          <cell r="H57" t="str">
            <v>ltr</v>
          </cell>
          <cell r="I57">
            <v>25000</v>
          </cell>
        </row>
        <row r="58">
          <cell r="D58" t="str">
            <v>Gemuk</v>
          </cell>
          <cell r="H58" t="str">
            <v>kg</v>
          </cell>
          <cell r="I58">
            <v>25000</v>
          </cell>
        </row>
        <row r="59">
          <cell r="D59" t="str">
            <v>Pohon</v>
          </cell>
          <cell r="H59" t="str">
            <v>bh</v>
          </cell>
          <cell r="I59">
            <v>75000</v>
          </cell>
        </row>
        <row r="60">
          <cell r="D60" t="str">
            <v>Pupuk</v>
          </cell>
          <cell r="H60" t="str">
            <v>kg</v>
          </cell>
          <cell r="I60">
            <v>8000</v>
          </cell>
        </row>
        <row r="61">
          <cell r="D61" t="str">
            <v>Baja profil</v>
          </cell>
          <cell r="H61" t="str">
            <v>kg</v>
          </cell>
          <cell r="I61">
            <v>15000</v>
          </cell>
        </row>
        <row r="62">
          <cell r="D62" t="str">
            <v>Sand Bag</v>
          </cell>
          <cell r="H62" t="str">
            <v>bh</v>
          </cell>
          <cell r="I62">
            <v>1800</v>
          </cell>
        </row>
        <row r="63">
          <cell r="D63" t="str">
            <v>Beton Readymix K-175</v>
          </cell>
          <cell r="H63" t="str">
            <v>m3</v>
          </cell>
          <cell r="I63">
            <v>512000</v>
          </cell>
        </row>
        <row r="64">
          <cell r="D64" t="str">
            <v>Kerikil / koral</v>
          </cell>
          <cell r="H64" t="str">
            <v>m3</v>
          </cell>
          <cell r="I64">
            <v>125000</v>
          </cell>
        </row>
        <row r="65">
          <cell r="D65" t="str">
            <v>Bentonite</v>
          </cell>
          <cell r="H65" t="str">
            <v>m3</v>
          </cell>
          <cell r="I65">
            <v>1375000</v>
          </cell>
        </row>
        <row r="66">
          <cell r="D66" t="str">
            <v>Water Stop b=320 mm</v>
          </cell>
          <cell r="H66" t="str">
            <v>m'</v>
          </cell>
          <cell r="I66">
            <v>105000</v>
          </cell>
        </row>
        <row r="67">
          <cell r="D67" t="str">
            <v>Ijuk</v>
          </cell>
          <cell r="H67" t="str">
            <v>m3</v>
          </cell>
          <cell r="I67">
            <v>175000</v>
          </cell>
        </row>
        <row r="68">
          <cell r="D68" t="str">
            <v>Aspalt</v>
          </cell>
          <cell r="H68" t="str">
            <v>m3</v>
          </cell>
          <cell r="I68">
            <v>1450000</v>
          </cell>
        </row>
        <row r="69">
          <cell r="D69" t="str">
            <v>Minyak Tanah</v>
          </cell>
          <cell r="H69" t="str">
            <v>ltr</v>
          </cell>
          <cell r="I69">
            <v>8500</v>
          </cell>
        </row>
        <row r="70">
          <cell r="D70" t="str">
            <v>Sub Base Course / Class-B</v>
          </cell>
          <cell r="H70" t="str">
            <v>m3</v>
          </cell>
          <cell r="I70">
            <v>125000</v>
          </cell>
        </row>
        <row r="71">
          <cell r="D71" t="str">
            <v>Base Course / Class-A</v>
          </cell>
          <cell r="H71" t="str">
            <v>m3</v>
          </cell>
          <cell r="I71">
            <v>130000</v>
          </cell>
        </row>
        <row r="72">
          <cell r="D72" t="str">
            <v>Aspalt beton</v>
          </cell>
          <cell r="H72" t="str">
            <v>ton</v>
          </cell>
          <cell r="I72">
            <v>600000</v>
          </cell>
        </row>
        <row r="73">
          <cell r="D73" t="str">
            <v>Kerosene</v>
          </cell>
          <cell r="H73" t="str">
            <v>ltr</v>
          </cell>
          <cell r="I73">
            <v>4500</v>
          </cell>
        </row>
        <row r="74">
          <cell r="D74" t="str">
            <v>Steel fence H = 1.5m</v>
          </cell>
          <cell r="H74" t="str">
            <v>m'</v>
          </cell>
          <cell r="I74">
            <v>218750</v>
          </cell>
        </row>
        <row r="75">
          <cell r="D75" t="str">
            <v>Pintu Electric</v>
          </cell>
          <cell r="H75" t="str">
            <v>Set</v>
          </cell>
          <cell r="I75">
            <v>462448000</v>
          </cell>
        </row>
        <row r="76">
          <cell r="D76" t="str">
            <v>Elastomeric Bearing Pad</v>
          </cell>
          <cell r="H76" t="str">
            <v>bh</v>
          </cell>
          <cell r="I76">
            <v>1250000</v>
          </cell>
        </row>
        <row r="77">
          <cell r="D77" t="str">
            <v>Pipa Galvanis Ø 2"</v>
          </cell>
          <cell r="H77" t="str">
            <v>m'</v>
          </cell>
          <cell r="I77">
            <v>175000</v>
          </cell>
        </row>
        <row r="78">
          <cell r="D78" t="str">
            <v>Tanah Clay / Liat</v>
          </cell>
          <cell r="H78" t="str">
            <v>m3</v>
          </cell>
          <cell r="I78">
            <v>5000</v>
          </cell>
        </row>
        <row r="79">
          <cell r="D79" t="str">
            <v>Material Filter Halus</v>
          </cell>
          <cell r="H79" t="str">
            <v>m3</v>
          </cell>
          <cell r="I79">
            <v>105000</v>
          </cell>
        </row>
        <row r="80">
          <cell r="D80" t="str">
            <v>Material Filter Kasar</v>
          </cell>
          <cell r="H80" t="str">
            <v>m3</v>
          </cell>
          <cell r="I80">
            <v>115000</v>
          </cell>
        </row>
        <row r="81">
          <cell r="D81" t="str">
            <v>Material dari Quarry ( Blasting )</v>
          </cell>
          <cell r="H81" t="str">
            <v>m3</v>
          </cell>
          <cell r="I81">
            <v>28000</v>
          </cell>
        </row>
        <row r="82">
          <cell r="D82" t="str">
            <v>Beton ( fc = 20 Mpa )</v>
          </cell>
          <cell r="H82" t="str">
            <v>m3</v>
          </cell>
          <cell r="I82">
            <v>713141</v>
          </cell>
        </row>
        <row r="83">
          <cell r="D83" t="str">
            <v>Beton ( fc = 30 Mpa )</v>
          </cell>
          <cell r="H83" t="str">
            <v>m3</v>
          </cell>
          <cell r="I83">
            <v>748798</v>
          </cell>
        </row>
        <row r="84">
          <cell r="D84" t="str">
            <v>Cross bit, dia. 70 mm</v>
          </cell>
          <cell r="H84" t="str">
            <v>Buah</v>
          </cell>
          <cell r="I84">
            <v>3425000</v>
          </cell>
        </row>
        <row r="85">
          <cell r="D85" t="str">
            <v>Drilling 40,50 mm x 3.00 m</v>
          </cell>
          <cell r="H85" t="str">
            <v>Buah</v>
          </cell>
          <cell r="I85">
            <v>2250000</v>
          </cell>
        </row>
        <row r="86">
          <cell r="D86" t="str">
            <v>Extension Rod</v>
          </cell>
          <cell r="H86" t="str">
            <v>Buah</v>
          </cell>
          <cell r="I86">
            <v>1125000</v>
          </cell>
        </row>
        <row r="87">
          <cell r="D87" t="str">
            <v>Shank Adaptor</v>
          </cell>
          <cell r="H87" t="str">
            <v>Buah</v>
          </cell>
          <cell r="I87">
            <v>2250000</v>
          </cell>
        </row>
        <row r="88">
          <cell r="D88" t="str">
            <v>Coupling Sleeve</v>
          </cell>
          <cell r="H88" t="str">
            <v>Buah</v>
          </cell>
          <cell r="I88">
            <v>635000</v>
          </cell>
        </row>
        <row r="89">
          <cell r="D89" t="str">
            <v>Pipe Core including Sample</v>
          </cell>
          <cell r="H89" t="str">
            <v>m'</v>
          </cell>
          <cell r="I89">
            <v>85000</v>
          </cell>
        </row>
        <row r="90">
          <cell r="D90" t="str">
            <v>Filler</v>
          </cell>
          <cell r="H90" t="str">
            <v>m3</v>
          </cell>
          <cell r="I90">
            <v>115000</v>
          </cell>
        </row>
        <row r="91">
          <cell r="D91" t="str">
            <v>Rangka Baja Ringan</v>
          </cell>
          <cell r="H91" t="str">
            <v>m2</v>
          </cell>
          <cell r="I91">
            <v>105000</v>
          </cell>
        </row>
        <row r="92">
          <cell r="D92" t="str">
            <v>Atap Metal t = 3.5 mm ; Roofing</v>
          </cell>
          <cell r="H92" t="str">
            <v>m2</v>
          </cell>
          <cell r="I92">
            <v>65000</v>
          </cell>
        </row>
        <row r="93">
          <cell r="D93" t="str">
            <v>Pintu rolling door</v>
          </cell>
          <cell r="H93" t="str">
            <v>m3</v>
          </cell>
          <cell r="I93">
            <v>475000</v>
          </cell>
        </row>
        <row r="94">
          <cell r="D94" t="str">
            <v>Cross Bit dia 50 mm</v>
          </cell>
          <cell r="H94" t="str">
            <v>pcs</v>
          </cell>
          <cell r="I94">
            <v>4880000</v>
          </cell>
        </row>
        <row r="95">
          <cell r="D95" t="str">
            <v>Rod</v>
          </cell>
          <cell r="H95" t="str">
            <v>pcs</v>
          </cell>
          <cell r="I95">
            <v>3538000</v>
          </cell>
        </row>
        <row r="96">
          <cell r="D96" t="str">
            <v>Shank Adaptor</v>
          </cell>
          <cell r="H96" t="str">
            <v>pcs</v>
          </cell>
          <cell r="I96">
            <v>3538000</v>
          </cell>
        </row>
        <row r="97">
          <cell r="D97" t="str">
            <v>Coupling Sleeve</v>
          </cell>
          <cell r="H97" t="str">
            <v>pcs</v>
          </cell>
          <cell r="I97">
            <v>976000</v>
          </cell>
        </row>
        <row r="98">
          <cell r="D98" t="str">
            <v>Explosive, Dynamite</v>
          </cell>
          <cell r="H98" t="str">
            <v>kg</v>
          </cell>
          <cell r="I98">
            <v>34320</v>
          </cell>
        </row>
        <row r="99">
          <cell r="D99" t="str">
            <v>Explosive, ANFO Powder</v>
          </cell>
          <cell r="H99" t="str">
            <v>kg</v>
          </cell>
          <cell r="I99">
            <v>11400</v>
          </cell>
        </row>
        <row r="100">
          <cell r="D100" t="str">
            <v>Detonator</v>
          </cell>
          <cell r="H100" t="str">
            <v>pcs</v>
          </cell>
          <cell r="I100">
            <v>13200</v>
          </cell>
        </row>
        <row r="101">
          <cell r="D101" t="str">
            <v>Detonating Cord</v>
          </cell>
          <cell r="H101" t="str">
            <v>m</v>
          </cell>
          <cell r="I101">
            <v>5040</v>
          </cell>
        </row>
        <row r="102">
          <cell r="D102" t="str">
            <v>Cable</v>
          </cell>
          <cell r="H102" t="str">
            <v>m</v>
          </cell>
          <cell r="I102">
            <v>4880</v>
          </cell>
        </row>
        <row r="103">
          <cell r="D103" t="str">
            <v>Bentonite</v>
          </cell>
          <cell r="H103" t="str">
            <v>m3</v>
          </cell>
          <cell r="I103">
            <v>5625000</v>
          </cell>
        </row>
        <row r="112">
          <cell r="D112" t="str">
            <v>Peralatan :</v>
          </cell>
        </row>
        <row r="113">
          <cell r="D113" t="str">
            <v>Excavator, 0.8 m3</v>
          </cell>
          <cell r="H113" t="str">
            <v>jam</v>
          </cell>
          <cell r="I113">
            <v>281000</v>
          </cell>
        </row>
        <row r="114">
          <cell r="D114" t="str">
            <v>Excavator Hammer Breaker</v>
          </cell>
          <cell r="H114" t="str">
            <v>jam</v>
          </cell>
          <cell r="I114">
            <v>309000</v>
          </cell>
        </row>
        <row r="115">
          <cell r="D115" t="str">
            <v>Crawler Crane, 30 ton</v>
          </cell>
          <cell r="H115" t="str">
            <v>jam</v>
          </cell>
          <cell r="I115">
            <v>358000</v>
          </cell>
        </row>
        <row r="116">
          <cell r="D116" t="str">
            <v>Bulldozer, 15 ton</v>
          </cell>
          <cell r="H116" t="str">
            <v>jam</v>
          </cell>
          <cell r="I116">
            <v>333000</v>
          </cell>
        </row>
        <row r="117">
          <cell r="D117" t="str">
            <v>Crawler Crane, 15 ton</v>
          </cell>
          <cell r="H117" t="str">
            <v>jam</v>
          </cell>
          <cell r="I117">
            <v>268500</v>
          </cell>
        </row>
        <row r="118">
          <cell r="D118" t="str">
            <v>Dump Truck, 12 ton</v>
          </cell>
          <cell r="H118" t="str">
            <v>jam</v>
          </cell>
          <cell r="I118">
            <v>169000</v>
          </cell>
        </row>
        <row r="119">
          <cell r="D119" t="str">
            <v>Vibro Roller, 10 ton</v>
          </cell>
          <cell r="H119" t="str">
            <v>jam</v>
          </cell>
          <cell r="I119">
            <v>221000</v>
          </cell>
        </row>
        <row r="120">
          <cell r="D120" t="str">
            <v>Stamper</v>
          </cell>
          <cell r="H120" t="str">
            <v>jam</v>
          </cell>
          <cell r="I120">
            <v>14000</v>
          </cell>
        </row>
        <row r="121">
          <cell r="D121" t="str">
            <v>Bar cutter</v>
          </cell>
          <cell r="H121" t="str">
            <v>jam</v>
          </cell>
          <cell r="I121">
            <v>16300</v>
          </cell>
        </row>
        <row r="122">
          <cell r="D122" t="str">
            <v>Bar bender</v>
          </cell>
          <cell r="H122" t="str">
            <v>jam</v>
          </cell>
          <cell r="I122">
            <v>17400</v>
          </cell>
        </row>
        <row r="123">
          <cell r="D123" t="str">
            <v>Beton molen</v>
          </cell>
          <cell r="H123" t="str">
            <v>jam</v>
          </cell>
          <cell r="I123">
            <v>37400</v>
          </cell>
        </row>
        <row r="124">
          <cell r="D124" t="str">
            <v>Concrete vibrator</v>
          </cell>
          <cell r="H124" t="str">
            <v>jam</v>
          </cell>
          <cell r="I124">
            <v>12100</v>
          </cell>
        </row>
        <row r="125">
          <cell r="D125" t="str">
            <v>Water Tank Truck</v>
          </cell>
          <cell r="H125" t="str">
            <v>jam</v>
          </cell>
          <cell r="I125">
            <v>112000</v>
          </cell>
        </row>
        <row r="126">
          <cell r="D126" t="str">
            <v>Chainsaw</v>
          </cell>
          <cell r="H126" t="str">
            <v>hari</v>
          </cell>
          <cell r="I126">
            <v>15740</v>
          </cell>
        </row>
        <row r="127">
          <cell r="D127" t="str">
            <v>Dump Truck, 8 ton</v>
          </cell>
          <cell r="H127" t="str">
            <v>jam</v>
          </cell>
          <cell r="I127">
            <v>114000</v>
          </cell>
        </row>
        <row r="128">
          <cell r="D128" t="str">
            <v>Bore pile machine</v>
          </cell>
          <cell r="H128" t="str">
            <v>jam</v>
          </cell>
          <cell r="I128">
            <v>208800</v>
          </cell>
        </row>
        <row r="129">
          <cell r="D129" t="str">
            <v>Truk Ringan</v>
          </cell>
          <cell r="H129" t="str">
            <v>jam</v>
          </cell>
          <cell r="I129">
            <v>100000</v>
          </cell>
        </row>
        <row r="130">
          <cell r="D130" t="str">
            <v>Poonton</v>
          </cell>
          <cell r="H130" t="str">
            <v>jam</v>
          </cell>
          <cell r="I130">
            <v>50000</v>
          </cell>
        </row>
        <row r="131">
          <cell r="D131" t="str">
            <v>Vibro Hammer</v>
          </cell>
          <cell r="H131" t="str">
            <v>jam</v>
          </cell>
          <cell r="I131">
            <v>180000</v>
          </cell>
        </row>
        <row r="132">
          <cell r="D132" t="str">
            <v>Cangkul</v>
          </cell>
          <cell r="H132" t="str">
            <v>hari</v>
          </cell>
          <cell r="I132">
            <v>10000</v>
          </cell>
        </row>
        <row r="133">
          <cell r="D133" t="str">
            <v>Peralatan sondir</v>
          </cell>
          <cell r="H133" t="str">
            <v>hari</v>
          </cell>
          <cell r="I133">
            <v>2500000</v>
          </cell>
        </row>
        <row r="134">
          <cell r="D134" t="str">
            <v>Pompa Air 4"</v>
          </cell>
          <cell r="H134" t="str">
            <v>jam</v>
          </cell>
          <cell r="I134">
            <v>26000</v>
          </cell>
        </row>
        <row r="135">
          <cell r="D135" t="str">
            <v>Pompa Air 6"</v>
          </cell>
          <cell r="H135" t="str">
            <v>jam</v>
          </cell>
          <cell r="I135">
            <v>53000</v>
          </cell>
        </row>
        <row r="136">
          <cell r="D136" t="str">
            <v>Theodolit</v>
          </cell>
          <cell r="H136" t="str">
            <v>jam</v>
          </cell>
          <cell r="I136">
            <v>10000</v>
          </cell>
        </row>
        <row r="137">
          <cell r="D137" t="str">
            <v>Concrete pump</v>
          </cell>
          <cell r="H137" t="str">
            <v>jam</v>
          </cell>
          <cell r="I137">
            <v>187200</v>
          </cell>
        </row>
        <row r="138">
          <cell r="D138" t="str">
            <v>Asphalt finisher</v>
          </cell>
          <cell r="H138" t="str">
            <v>jam</v>
          </cell>
          <cell r="I138">
            <v>182000</v>
          </cell>
        </row>
        <row r="139">
          <cell r="D139" t="str">
            <v>Tandem roller</v>
          </cell>
          <cell r="H139" t="str">
            <v>jam</v>
          </cell>
          <cell r="I139">
            <v>70000</v>
          </cell>
        </row>
        <row r="140">
          <cell r="D140" t="str">
            <v>Pneumatic Tire Roller ( PTR )</v>
          </cell>
          <cell r="H140" t="str">
            <v>jam</v>
          </cell>
          <cell r="I140">
            <v>164000</v>
          </cell>
        </row>
        <row r="141">
          <cell r="D141" t="str">
            <v>Asphalt sprayer</v>
          </cell>
          <cell r="H141" t="str">
            <v>jam</v>
          </cell>
          <cell r="I141">
            <v>32000</v>
          </cell>
        </row>
        <row r="142">
          <cell r="D142" t="str">
            <v>Compressor</v>
          </cell>
          <cell r="H142" t="str">
            <v>jam</v>
          </cell>
          <cell r="I142">
            <v>54200</v>
          </cell>
        </row>
        <row r="143">
          <cell r="D143" t="str">
            <v>Permanent Ground Anchore</v>
          </cell>
          <cell r="H143" t="str">
            <v>jam</v>
          </cell>
          <cell r="I143">
            <v>378100</v>
          </cell>
        </row>
        <row r="144">
          <cell r="D144" t="str">
            <v>Sheep Foot Roller</v>
          </cell>
          <cell r="H144" t="str">
            <v>jam</v>
          </cell>
          <cell r="I144">
            <v>313000</v>
          </cell>
        </row>
        <row r="145">
          <cell r="D145" t="str">
            <v>Drilling Machine</v>
          </cell>
          <cell r="H145" t="str">
            <v>jam</v>
          </cell>
          <cell r="I145">
            <v>100000</v>
          </cell>
        </row>
        <row r="146">
          <cell r="D146" t="str">
            <v>Drilling Pump</v>
          </cell>
          <cell r="H146" t="str">
            <v>jam</v>
          </cell>
          <cell r="I146">
            <v>50000</v>
          </cell>
        </row>
        <row r="147">
          <cell r="D147" t="str">
            <v>Flow Meter</v>
          </cell>
          <cell r="H147" t="str">
            <v>jam</v>
          </cell>
          <cell r="I147">
            <v>6000</v>
          </cell>
        </row>
        <row r="148">
          <cell r="D148" t="str">
            <v>Pressure Gauge</v>
          </cell>
          <cell r="H148" t="str">
            <v>jam</v>
          </cell>
          <cell r="I148">
            <v>3000</v>
          </cell>
        </row>
        <row r="149">
          <cell r="D149" t="str">
            <v>Mesin Las, 300 A</v>
          </cell>
          <cell r="H149" t="str">
            <v>jam</v>
          </cell>
          <cell r="I149">
            <v>15000</v>
          </cell>
        </row>
        <row r="150">
          <cell r="D150" t="str">
            <v>Leg Drill</v>
          </cell>
          <cell r="H150" t="str">
            <v>jam</v>
          </cell>
          <cell r="I150">
            <v>33000</v>
          </cell>
        </row>
        <row r="151">
          <cell r="D151" t="str">
            <v>Crawler Drill</v>
          </cell>
          <cell r="H151" t="str">
            <v>jam</v>
          </cell>
          <cell r="I151">
            <v>363000</v>
          </cell>
        </row>
        <row r="152">
          <cell r="D152" t="str">
            <v>Air Compressor</v>
          </cell>
          <cell r="H152" t="str">
            <v>jam</v>
          </cell>
          <cell r="I152">
            <v>66000</v>
          </cell>
        </row>
        <row r="153">
          <cell r="D153" t="str">
            <v>Blasting Machine</v>
          </cell>
          <cell r="H153" t="str">
            <v>jam</v>
          </cell>
          <cell r="I153">
            <v>19800</v>
          </cell>
        </row>
        <row r="154">
          <cell r="D154" t="str">
            <v>Blasting Shot</v>
          </cell>
          <cell r="H154" t="str">
            <v>jam</v>
          </cell>
          <cell r="I154">
            <v>19800</v>
          </cell>
        </row>
      </sheetData>
      <sheetData sheetId="16" refreshError="1"/>
      <sheetData sheetId="17" refreshError="1"/>
      <sheetData sheetId="18" refreshError="1"/>
    </sheetDataSet>
  </externalBook>
</externalLink>
</file>

<file path=xl/externalLinks/externalLink5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ANALISA"/>
      <sheetName val="ANALISA"/>
      <sheetName val="DAFTAR HARGA SATUAN"/>
      <sheetName val="RAB SDN 064004"/>
      <sheetName val="Rekap SD 064004"/>
    </sheetNames>
    <sheetDataSet>
      <sheetData sheetId="0"/>
      <sheetData sheetId="1"/>
      <sheetData sheetId="2">
        <row r="7">
          <cell r="B7" t="str">
            <v>Pekerja</v>
          </cell>
          <cell r="C7">
            <v>45000</v>
          </cell>
        </row>
        <row r="8">
          <cell r="B8" t="str">
            <v>Mandor</v>
          </cell>
          <cell r="C8">
            <v>70000</v>
          </cell>
        </row>
        <row r="9">
          <cell r="B9" t="str">
            <v>Tukang</v>
          </cell>
          <cell r="C9">
            <v>70000</v>
          </cell>
        </row>
        <row r="10">
          <cell r="B10" t="str">
            <v>Kepala Tukang</v>
          </cell>
          <cell r="C10">
            <v>80000</v>
          </cell>
        </row>
        <row r="12">
          <cell r="B12" t="str">
            <v>DAFTAR BAHAN</v>
          </cell>
        </row>
        <row r="13">
          <cell r="B13" t="str">
            <v>Atap Zyncalum Gelombang # 0,25 mm</v>
          </cell>
          <cell r="C13">
            <v>8500</v>
          </cell>
        </row>
        <row r="14">
          <cell r="B14" t="str">
            <v>Angle Bracket</v>
          </cell>
          <cell r="C14">
            <v>1300</v>
          </cell>
        </row>
        <row r="15">
          <cell r="B15" t="str">
            <v>Adjustable Hanger Clip</v>
          </cell>
          <cell r="C15">
            <v>3500</v>
          </cell>
        </row>
        <row r="16">
          <cell r="B16" t="str">
            <v>Asbes</v>
          </cell>
          <cell r="C16">
            <v>15000</v>
          </cell>
        </row>
        <row r="17">
          <cell r="B17" t="str">
            <v>Batu Gunung</v>
          </cell>
          <cell r="C17">
            <v>140000</v>
          </cell>
        </row>
        <row r="18">
          <cell r="B18" t="str">
            <v>Batu Pecah 10 - 15 cm</v>
          </cell>
          <cell r="C18">
            <v>200000</v>
          </cell>
        </row>
        <row r="19">
          <cell r="B19" t="str">
            <v>Besi Beton Polos</v>
          </cell>
          <cell r="C19">
            <v>10000</v>
          </cell>
        </row>
        <row r="20">
          <cell r="B20" t="str">
            <v>Batu Bata Cetak Mesin</v>
          </cell>
          <cell r="C20">
            <v>550</v>
          </cell>
        </row>
        <row r="21">
          <cell r="B21" t="str">
            <v>Cat Kilat Setara Bee Brand</v>
          </cell>
          <cell r="C21">
            <v>42000</v>
          </cell>
        </row>
        <row r="22">
          <cell r="B22" t="str">
            <v>Cat Tembok Setara Kimex</v>
          </cell>
          <cell r="C22">
            <v>15000</v>
          </cell>
        </row>
        <row r="23">
          <cell r="B23" t="str">
            <v>Cat Meni</v>
          </cell>
          <cell r="C23">
            <v>18000</v>
          </cell>
        </row>
        <row r="24">
          <cell r="B24" t="str">
            <v>Cat Dasar</v>
          </cell>
          <cell r="C24">
            <v>32000</v>
          </cell>
        </row>
        <row r="25">
          <cell r="B25" t="str">
            <v>Cross Tee</v>
          </cell>
          <cell r="C25">
            <v>10800</v>
          </cell>
        </row>
        <row r="26">
          <cell r="B26" t="str">
            <v>Concrete Nails</v>
          </cell>
          <cell r="C26">
            <v>100</v>
          </cell>
        </row>
        <row r="27">
          <cell r="B27" t="str">
            <v>Dempul</v>
          </cell>
          <cell r="C27">
            <v>5000</v>
          </cell>
        </row>
        <row r="28">
          <cell r="B28" t="str">
            <v>Engsel Pintu 4"</v>
          </cell>
          <cell r="C28">
            <v>10000</v>
          </cell>
        </row>
        <row r="29">
          <cell r="B29" t="str">
            <v>Engsel Jendela 3"</v>
          </cell>
          <cell r="C29">
            <v>8500</v>
          </cell>
        </row>
        <row r="30">
          <cell r="B30" t="str">
            <v>Gypsum Teksture 9 mm 120x60 cm</v>
          </cell>
          <cell r="C30">
            <v>19700</v>
          </cell>
        </row>
        <row r="31">
          <cell r="B31" t="str">
            <v>Grendel Jendela</v>
          </cell>
          <cell r="C31">
            <v>5000</v>
          </cell>
        </row>
        <row r="32">
          <cell r="B32" t="str">
            <v>Hak Angin Biasa</v>
          </cell>
          <cell r="C32">
            <v>8000</v>
          </cell>
        </row>
        <row r="33">
          <cell r="B33" t="str">
            <v>Jerjak Besi</v>
          </cell>
          <cell r="C33">
            <v>300000</v>
          </cell>
        </row>
        <row r="34">
          <cell r="B34" t="str">
            <v>Instalasi titik Nyala</v>
          </cell>
          <cell r="C34">
            <v>98000</v>
          </cell>
        </row>
        <row r="35">
          <cell r="B35" t="str">
            <v>Instalasi Stop Kontak</v>
          </cell>
          <cell r="C35">
            <v>98000</v>
          </cell>
        </row>
        <row r="36">
          <cell r="B36" t="str">
            <v>Kayu Dolken/Bulat Ø 3"-4"</v>
          </cell>
          <cell r="C36">
            <v>10000</v>
          </cell>
        </row>
        <row r="37">
          <cell r="B37" t="str">
            <v>Kayu Papan / Broti (Setara Kelas 2)</v>
          </cell>
          <cell r="C37">
            <v>5500000</v>
          </cell>
        </row>
        <row r="38">
          <cell r="B38" t="str">
            <v>Kayu Papan / Broti (Setara Kelas 3)</v>
          </cell>
          <cell r="C38">
            <v>3000000</v>
          </cell>
        </row>
        <row r="39">
          <cell r="B39" t="str">
            <v>Kerikil Beton</v>
          </cell>
          <cell r="C39">
            <v>172000</v>
          </cell>
        </row>
        <row r="40">
          <cell r="B40" t="str">
            <v>Keramik Polos 30x30 cm</v>
          </cell>
          <cell r="C40">
            <v>4000</v>
          </cell>
        </row>
        <row r="41">
          <cell r="B41" t="str">
            <v>Keramik Polos 20x25 cm</v>
          </cell>
          <cell r="C41">
            <v>2500</v>
          </cell>
        </row>
        <row r="42">
          <cell r="B42" t="str">
            <v>Kawat Beton</v>
          </cell>
          <cell r="C42">
            <v>16000</v>
          </cell>
        </row>
        <row r="43">
          <cell r="B43" t="str">
            <v>Kunci Tanam 4"</v>
          </cell>
          <cell r="C43">
            <v>40000</v>
          </cell>
        </row>
        <row r="44">
          <cell r="B44" t="str">
            <v>Kaca 5 mm</v>
          </cell>
          <cell r="C44">
            <v>140000</v>
          </cell>
        </row>
        <row r="45">
          <cell r="B45" t="str">
            <v>Kusen Pintu Metal PJ1</v>
          </cell>
          <cell r="C45">
            <v>2640000</v>
          </cell>
        </row>
        <row r="46">
          <cell r="B46" t="str">
            <v>Kusen Pintu Metal P1</v>
          </cell>
          <cell r="C46">
            <v>1224000</v>
          </cell>
        </row>
        <row r="47">
          <cell r="B47" t="str">
            <v>Kusen Pintu Metal P2</v>
          </cell>
          <cell r="C47">
            <v>840000</v>
          </cell>
        </row>
        <row r="48">
          <cell r="B48" t="str">
            <v>Kusen Jendela Metal J1</v>
          </cell>
          <cell r="C48">
            <v>2676000</v>
          </cell>
        </row>
        <row r="49">
          <cell r="B49" t="str">
            <v>Kusen Jendela Metal J2</v>
          </cell>
          <cell r="C49">
            <v>2040000</v>
          </cell>
        </row>
        <row r="50">
          <cell r="B50" t="str">
            <v>Kusen Jendela Metal J3</v>
          </cell>
          <cell r="C50">
            <v>1386000</v>
          </cell>
        </row>
        <row r="51">
          <cell r="B51" t="str">
            <v>Kusen Jendela Metal J4</v>
          </cell>
          <cell r="C51">
            <v>1386001</v>
          </cell>
        </row>
        <row r="52">
          <cell r="B52" t="str">
            <v>KusenVentilasi Metal V1</v>
          </cell>
          <cell r="C52">
            <v>1560000</v>
          </cell>
        </row>
        <row r="53">
          <cell r="B53" t="str">
            <v>KusenVentilasi Metal V2</v>
          </cell>
          <cell r="C53">
            <v>1176000</v>
          </cell>
        </row>
        <row r="54">
          <cell r="B54" t="str">
            <v>Lem Kayu</v>
          </cell>
          <cell r="C54">
            <v>12000</v>
          </cell>
        </row>
        <row r="55">
          <cell r="B55" t="str">
            <v>Lampu SL 23 Watt Komplet</v>
          </cell>
          <cell r="C55">
            <v>30000</v>
          </cell>
        </row>
        <row r="56">
          <cell r="B56" t="str">
            <v>Lampu SL 18 Watt Komplet</v>
          </cell>
          <cell r="C56">
            <v>20000</v>
          </cell>
        </row>
        <row r="57">
          <cell r="B57" t="str">
            <v>Tanah Timbun</v>
          </cell>
          <cell r="C57">
            <v>68000</v>
          </cell>
        </row>
        <row r="58">
          <cell r="B58" t="str">
            <v>TL 1 x 40 Watt ( komplit)</v>
          </cell>
          <cell r="C58">
            <v>65000</v>
          </cell>
        </row>
        <row r="59">
          <cell r="B59" t="str">
            <v>Main Tee</v>
          </cell>
          <cell r="C59">
            <v>36400</v>
          </cell>
        </row>
        <row r="60">
          <cell r="B60" t="str">
            <v>Minyak Bekisting</v>
          </cell>
          <cell r="C60">
            <v>20000</v>
          </cell>
        </row>
        <row r="61">
          <cell r="B61" t="str">
            <v>Plat Baja Profil</v>
          </cell>
          <cell r="C61">
            <v>23400</v>
          </cell>
        </row>
        <row r="62">
          <cell r="B62" t="str">
            <v>Paku Biasa 2"- 4"</v>
          </cell>
          <cell r="C62">
            <v>12000</v>
          </cell>
        </row>
        <row r="63">
          <cell r="B63" t="str">
            <v>Paku Sekrup</v>
          </cell>
          <cell r="C63">
            <v>20000</v>
          </cell>
        </row>
        <row r="64">
          <cell r="B64" t="str">
            <v>Plamir</v>
          </cell>
          <cell r="C64">
            <v>7000</v>
          </cell>
        </row>
        <row r="65">
          <cell r="B65" t="str">
            <v>Pasir Pasang / Beton</v>
          </cell>
          <cell r="C65">
            <v>85000</v>
          </cell>
        </row>
        <row r="66">
          <cell r="B66" t="str">
            <v>Pasir Urug</v>
          </cell>
          <cell r="C66">
            <v>70000</v>
          </cell>
        </row>
        <row r="67">
          <cell r="B67" t="str">
            <v>Ramset Nails</v>
          </cell>
          <cell r="C67">
            <v>1600</v>
          </cell>
        </row>
        <row r="68">
          <cell r="B68" t="str">
            <v>Rabung Zyncalum # 0,25</v>
          </cell>
          <cell r="C68">
            <v>12000</v>
          </cell>
        </row>
        <row r="69">
          <cell r="B69" t="str">
            <v>Rangka Atap Baja Ringan Atap Seng</v>
          </cell>
          <cell r="C69">
            <v>122000</v>
          </cell>
        </row>
        <row r="70">
          <cell r="B70" t="str">
            <v xml:space="preserve">Semen Putih </v>
          </cell>
          <cell r="C70">
            <v>3000</v>
          </cell>
        </row>
        <row r="71">
          <cell r="B71" t="str">
            <v xml:space="preserve">Semen Portland </v>
          </cell>
          <cell r="C71">
            <v>1100</v>
          </cell>
        </row>
        <row r="72">
          <cell r="B72" t="str">
            <v>Stop Kontak</v>
          </cell>
          <cell r="C72">
            <v>7000</v>
          </cell>
        </row>
        <row r="73">
          <cell r="B73" t="str">
            <v>Saklar Tunggal</v>
          </cell>
          <cell r="C73">
            <v>6000</v>
          </cell>
        </row>
        <row r="74">
          <cell r="B74" t="str">
            <v>Saklar Seri</v>
          </cell>
          <cell r="C74">
            <v>7000</v>
          </cell>
        </row>
        <row r="75">
          <cell r="B75" t="str">
            <v>Susp. Rod</v>
          </cell>
          <cell r="C75">
            <v>4400</v>
          </cell>
        </row>
        <row r="76">
          <cell r="B76" t="str">
            <v>Tripleks 9 mm</v>
          </cell>
          <cell r="C76">
            <v>115000</v>
          </cell>
        </row>
        <row r="77">
          <cell r="B77" t="str">
            <v>Wall Angle</v>
          </cell>
          <cell r="C77">
            <v>20800</v>
          </cell>
        </row>
      </sheetData>
      <sheetData sheetId="3"/>
      <sheetData sheetId="4"/>
    </sheetDataSet>
  </externalBook>
</externalLink>
</file>

<file path=xl/externalLinks/externalLink5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
      <sheetName val="REKAP "/>
      <sheetName val="RAB 01 "/>
      <sheetName val="BACK UP "/>
      <sheetName val="REKAP ANALISA"/>
      <sheetName val="ANALISA"/>
      <sheetName val="DAFTAR HARGA SATUAN"/>
      <sheetName val="Sheet1"/>
      <sheetName val="Sheet2"/>
    </sheetNames>
    <sheetDataSet>
      <sheetData sheetId="0"/>
      <sheetData sheetId="1"/>
      <sheetData sheetId="2"/>
      <sheetData sheetId="3"/>
      <sheetData sheetId="4">
        <row r="12">
          <cell r="A12" t="str">
            <v>PEKERJAAN LANTAI I</v>
          </cell>
        </row>
      </sheetData>
      <sheetData sheetId="5"/>
      <sheetData sheetId="6"/>
      <sheetData sheetId="7">
        <row r="7">
          <cell r="B7" t="str">
            <v>Pekerja</v>
          </cell>
          <cell r="C7">
            <v>100000</v>
          </cell>
        </row>
        <row r="8">
          <cell r="B8" t="str">
            <v>Mandor</v>
          </cell>
          <cell r="C8">
            <v>120000</v>
          </cell>
        </row>
        <row r="9">
          <cell r="B9" t="str">
            <v>Tukang</v>
          </cell>
          <cell r="C9">
            <v>120000</v>
          </cell>
        </row>
        <row r="10">
          <cell r="B10" t="str">
            <v>Kepala Tukang</v>
          </cell>
          <cell r="C10">
            <v>130000</v>
          </cell>
        </row>
        <row r="12">
          <cell r="B12" t="str">
            <v>DAFTAR BAHAN</v>
          </cell>
        </row>
        <row r="13">
          <cell r="B13" t="str">
            <v>Atap Zyncalum Gelombang # 0,35 mm</v>
          </cell>
          <cell r="C13">
            <v>13500</v>
          </cell>
        </row>
        <row r="14">
          <cell r="B14" t="str">
            <v xml:space="preserve">Atap Asbes Gelombang </v>
          </cell>
          <cell r="C14">
            <v>41050</v>
          </cell>
        </row>
        <row r="15">
          <cell r="B15" t="str">
            <v>Atap Genteng Metal # 0,35 mm</v>
          </cell>
          <cell r="C15">
            <v>90000</v>
          </cell>
        </row>
        <row r="16">
          <cell r="B16" t="str">
            <v>Ampelas</v>
          </cell>
          <cell r="C16">
            <v>3600</v>
          </cell>
        </row>
        <row r="17">
          <cell r="B17" t="str">
            <v>Asbes</v>
          </cell>
          <cell r="C17">
            <v>18000</v>
          </cell>
        </row>
        <row r="18">
          <cell r="B18" t="str">
            <v>Angle Bracket</v>
          </cell>
          <cell r="C18">
            <v>3000</v>
          </cell>
        </row>
        <row r="19">
          <cell r="B19" t="str">
            <v>Adjustable Hanger Clip</v>
          </cell>
          <cell r="C19">
            <v>7500</v>
          </cell>
        </row>
        <row r="20">
          <cell r="B20" t="str">
            <v>Aluminium Composit Panel (ACP)</v>
          </cell>
          <cell r="C20">
            <v>300000</v>
          </cell>
        </row>
        <row r="21">
          <cell r="B21" t="str">
            <v>Batu Gunung</v>
          </cell>
          <cell r="C21">
            <v>175000</v>
          </cell>
        </row>
        <row r="22">
          <cell r="B22" t="str">
            <v>Batu Kali</v>
          </cell>
          <cell r="C22">
            <v>153700</v>
          </cell>
        </row>
        <row r="23">
          <cell r="B23" t="str">
            <v>Batu Koral</v>
          </cell>
          <cell r="C23">
            <v>168500</v>
          </cell>
        </row>
        <row r="24">
          <cell r="B24" t="str">
            <v>Batu Pecah 10 - 15 cm</v>
          </cell>
          <cell r="C24">
            <v>225000</v>
          </cell>
        </row>
        <row r="25">
          <cell r="B25" t="str">
            <v>Batu Pecah 5  - 7 cm</v>
          </cell>
          <cell r="C25">
            <v>228000</v>
          </cell>
        </row>
        <row r="26">
          <cell r="B26" t="str">
            <v>Batu Pecah 3  - 5 cm</v>
          </cell>
          <cell r="C26">
            <v>232000</v>
          </cell>
        </row>
        <row r="27">
          <cell r="B27" t="str">
            <v>Batu Pecah 2  - 3 cm</v>
          </cell>
          <cell r="C27">
            <v>240000</v>
          </cell>
        </row>
        <row r="28">
          <cell r="B28" t="str">
            <v>Batu Kelapa/Belah</v>
          </cell>
          <cell r="C28">
            <v>168500</v>
          </cell>
        </row>
        <row r="29">
          <cell r="B29" t="str">
            <v>Batako</v>
          </cell>
          <cell r="C29">
            <v>4000</v>
          </cell>
        </row>
        <row r="30">
          <cell r="B30" t="str">
            <v>Batu beton Ringan uk. 10x20x60</v>
          </cell>
          <cell r="C30">
            <v>18000</v>
          </cell>
        </row>
        <row r="31">
          <cell r="B31" t="str">
            <v>Batu alam(paras)</v>
          </cell>
          <cell r="C31">
            <v>230000</v>
          </cell>
        </row>
        <row r="32">
          <cell r="B32" t="str">
            <v>Batu templek</v>
          </cell>
          <cell r="C32">
            <v>180000</v>
          </cell>
        </row>
        <row r="33">
          <cell r="B33" t="str">
            <v>Besi Beton Polos</v>
          </cell>
          <cell r="C33">
            <v>16500</v>
          </cell>
        </row>
        <row r="34">
          <cell r="B34" t="str">
            <v>Besi Beton Ulir</v>
          </cell>
          <cell r="C34">
            <v>18500</v>
          </cell>
        </row>
        <row r="35">
          <cell r="B35" t="str">
            <v>Besi Profil</v>
          </cell>
          <cell r="C35">
            <v>24000</v>
          </cell>
        </row>
        <row r="36">
          <cell r="B36" t="str">
            <v>Besi Baja IWF</v>
          </cell>
          <cell r="C36">
            <v>24000</v>
          </cell>
        </row>
        <row r="37">
          <cell r="B37" t="str">
            <v>Besi Plat Strip</v>
          </cell>
          <cell r="C37">
            <v>24000</v>
          </cell>
        </row>
        <row r="38">
          <cell r="B38" t="str">
            <v>Bak Air Fiber</v>
          </cell>
          <cell r="C38">
            <v>438370</v>
          </cell>
        </row>
        <row r="39">
          <cell r="B39" t="str">
            <v>Bak Cuci piring 2 Lubang Komplet</v>
          </cell>
          <cell r="C39">
            <v>847800</v>
          </cell>
        </row>
        <row r="40">
          <cell r="B40" t="str">
            <v>Batu Bata Cetak Mesin</v>
          </cell>
          <cell r="C40">
            <v>880</v>
          </cell>
        </row>
        <row r="41">
          <cell r="B41" t="str">
            <v>Batu terawang</v>
          </cell>
          <cell r="C41">
            <v>12000</v>
          </cell>
        </row>
        <row r="42">
          <cell r="B42" t="str">
            <v>Kanstin Pabrikasi 15x30x45</v>
          </cell>
          <cell r="C42">
            <v>28875</v>
          </cell>
        </row>
        <row r="43">
          <cell r="B43" t="str">
            <v>Cat Kilat Setara Bee Brand</v>
          </cell>
          <cell r="C43">
            <v>68970</v>
          </cell>
        </row>
        <row r="44">
          <cell r="B44" t="str">
            <v>Cat Perak setara Bee Brand</v>
          </cell>
          <cell r="C44">
            <v>68970</v>
          </cell>
        </row>
        <row r="45">
          <cell r="B45" t="str">
            <v>Cat Tembok Setara Vinilex</v>
          </cell>
          <cell r="C45">
            <v>24230</v>
          </cell>
        </row>
        <row r="46">
          <cell r="B46" t="str">
            <v>Cat Tembok setara Paragon</v>
          </cell>
          <cell r="C46">
            <v>20700</v>
          </cell>
        </row>
        <row r="47">
          <cell r="B47" t="str">
            <v>Cat Vernis</v>
          </cell>
          <cell r="C47">
            <v>56500</v>
          </cell>
        </row>
        <row r="48">
          <cell r="B48" t="str">
            <v>Cat Manie Kayu</v>
          </cell>
          <cell r="C48">
            <v>40680</v>
          </cell>
        </row>
        <row r="49">
          <cell r="B49" t="str">
            <v>Cat Meni Besi</v>
          </cell>
          <cell r="C49">
            <v>35200</v>
          </cell>
        </row>
        <row r="50">
          <cell r="B50" t="str">
            <v>Cat Dasar</v>
          </cell>
          <cell r="C50">
            <v>38850</v>
          </cell>
        </row>
        <row r="51">
          <cell r="B51" t="str">
            <v>Conbolck # 6 cm mutu K-125</v>
          </cell>
          <cell r="C51">
            <v>2030</v>
          </cell>
        </row>
        <row r="52">
          <cell r="B52" t="str">
            <v>Conbolck # 8 cm mutu K-175</v>
          </cell>
          <cell r="C52">
            <v>2300</v>
          </cell>
        </row>
        <row r="53">
          <cell r="B53" t="str">
            <v>Concrete Mixer</v>
          </cell>
          <cell r="C53">
            <v>90400</v>
          </cell>
        </row>
        <row r="54">
          <cell r="B54" t="str">
            <v>Concrete Vibrator</v>
          </cell>
          <cell r="C54">
            <v>83200</v>
          </cell>
        </row>
        <row r="55">
          <cell r="B55" t="str">
            <v>Cross Tee</v>
          </cell>
          <cell r="C55">
            <v>22000</v>
          </cell>
        </row>
        <row r="56">
          <cell r="B56" t="str">
            <v>Concrete Nails</v>
          </cell>
          <cell r="C56">
            <v>90</v>
          </cell>
        </row>
        <row r="57">
          <cell r="B57" t="str">
            <v>Dempul</v>
          </cell>
          <cell r="C57">
            <v>18000</v>
          </cell>
        </row>
        <row r="58">
          <cell r="B58" t="str">
            <v>Dinabolt dia. 10 mm</v>
          </cell>
          <cell r="C58">
            <v>8000</v>
          </cell>
        </row>
        <row r="59">
          <cell r="B59" t="str">
            <v>Door Closer</v>
          </cell>
          <cell r="C59">
            <v>210000</v>
          </cell>
        </row>
        <row r="60">
          <cell r="B60" t="str">
            <v>Door Holder</v>
          </cell>
          <cell r="C60">
            <v>105000</v>
          </cell>
        </row>
        <row r="61">
          <cell r="B61" t="str">
            <v>Engsel Pintu 4"</v>
          </cell>
          <cell r="C61">
            <v>15000</v>
          </cell>
        </row>
        <row r="62">
          <cell r="B62" t="str">
            <v>Engsel Jendela 3"</v>
          </cell>
          <cell r="C62">
            <v>9000</v>
          </cell>
        </row>
        <row r="63">
          <cell r="B63" t="str">
            <v>Floor Drain</v>
          </cell>
          <cell r="C63">
            <v>31500</v>
          </cell>
        </row>
        <row r="64">
          <cell r="B64" t="str">
            <v>Floor Hardener</v>
          </cell>
          <cell r="C64">
            <v>4090</v>
          </cell>
        </row>
        <row r="65">
          <cell r="B65" t="str">
            <v>Flinkote</v>
          </cell>
          <cell r="C65">
            <v>40000</v>
          </cell>
        </row>
        <row r="66">
          <cell r="B66" t="str">
            <v>Frame aluminium hollow</v>
          </cell>
          <cell r="C66">
            <v>75000</v>
          </cell>
        </row>
        <row r="67">
          <cell r="B67" t="str">
            <v>Genteng Keramik</v>
          </cell>
          <cell r="C67">
            <v>16500</v>
          </cell>
        </row>
        <row r="68">
          <cell r="B68" t="str">
            <v xml:space="preserve">Genteng Beton Warna </v>
          </cell>
          <cell r="C68">
            <v>8070</v>
          </cell>
        </row>
        <row r="69">
          <cell r="B69" t="str">
            <v>Gypsum</v>
          </cell>
          <cell r="C69">
            <v>65000</v>
          </cell>
        </row>
        <row r="70">
          <cell r="B70" t="str">
            <v>Gypsum Teksture 9 mm 120x60 cm</v>
          </cell>
          <cell r="C70">
            <v>80000</v>
          </cell>
        </row>
        <row r="71">
          <cell r="B71" t="str">
            <v>Gypsum board 6mm</v>
          </cell>
          <cell r="C71">
            <v>70000</v>
          </cell>
        </row>
        <row r="72">
          <cell r="B72" t="str">
            <v>Gypsum board 12mm</v>
          </cell>
          <cell r="C72">
            <v>105000</v>
          </cell>
        </row>
        <row r="73">
          <cell r="B73" t="str">
            <v>Grendel Besar 4"</v>
          </cell>
          <cell r="C73">
            <v>27000</v>
          </cell>
        </row>
        <row r="74">
          <cell r="B74" t="str">
            <v>Hak Angin Biasa</v>
          </cell>
          <cell r="C74">
            <v>18000</v>
          </cell>
        </row>
        <row r="75">
          <cell r="B75" t="str">
            <v>Handle (pegangan) jendela biasa</v>
          </cell>
          <cell r="C75">
            <v>9000</v>
          </cell>
        </row>
        <row r="76">
          <cell r="B76" t="str">
            <v>HPL</v>
          </cell>
          <cell r="C76">
            <v>150000</v>
          </cell>
        </row>
        <row r="77">
          <cell r="B77" t="str">
            <v>Ijuk</v>
          </cell>
          <cell r="C77">
            <v>35000</v>
          </cell>
        </row>
        <row r="78">
          <cell r="B78" t="str">
            <v>Isolasi atap / aluminium foil</v>
          </cell>
          <cell r="C78">
            <v>37000</v>
          </cell>
        </row>
        <row r="79">
          <cell r="B79" t="str">
            <v>Instalasi titik Nyala</v>
          </cell>
          <cell r="C79">
            <v>110000</v>
          </cell>
        </row>
        <row r="80">
          <cell r="B80" t="str">
            <v>Instalasi Stop Kontak</v>
          </cell>
          <cell r="C80">
            <v>110000</v>
          </cell>
        </row>
        <row r="81">
          <cell r="B81" t="str">
            <v>Instalasi Air Bersih</v>
          </cell>
          <cell r="C81">
            <v>70000</v>
          </cell>
        </row>
        <row r="82">
          <cell r="B82" t="str">
            <v>Jerjak Besi</v>
          </cell>
          <cell r="C82">
            <v>380000</v>
          </cell>
        </row>
        <row r="83">
          <cell r="B83" t="str">
            <v>Kayu Dolken/Bulat Ø 3"-4"</v>
          </cell>
          <cell r="C83">
            <v>20000</v>
          </cell>
        </row>
        <row r="84">
          <cell r="B84" t="str">
            <v>Kayu Profil</v>
          </cell>
          <cell r="C84">
            <v>21000</v>
          </cell>
        </row>
        <row r="85">
          <cell r="B85" t="str">
            <v>Kayu Papan / Broti (Setara Kelas 1)</v>
          </cell>
          <cell r="C85">
            <v>10900000</v>
          </cell>
        </row>
        <row r="86">
          <cell r="B86" t="str">
            <v>Kayu Papan / Broti (Setara Kelas 2)</v>
          </cell>
          <cell r="C86">
            <v>7271000</v>
          </cell>
        </row>
        <row r="87">
          <cell r="B87" t="str">
            <v>Kayu Papan / Broti (Setara Kelas 3)</v>
          </cell>
          <cell r="C87">
            <v>3780000</v>
          </cell>
        </row>
        <row r="88">
          <cell r="B88" t="str">
            <v>Kerikil Beton</v>
          </cell>
          <cell r="C88">
            <v>210500</v>
          </cell>
        </row>
        <row r="89">
          <cell r="B89" t="str">
            <v>Keramik Polos 20x20 cm</v>
          </cell>
          <cell r="C89">
            <v>2400</v>
          </cell>
        </row>
        <row r="90">
          <cell r="B90" t="str">
            <v>Keramik Polos 20x25 cm</v>
          </cell>
          <cell r="C90">
            <v>3750</v>
          </cell>
        </row>
        <row r="91">
          <cell r="B91" t="str">
            <v>Keramik Polos 30x30 cm</v>
          </cell>
          <cell r="C91">
            <v>7110</v>
          </cell>
        </row>
        <row r="92">
          <cell r="B92" t="str">
            <v>Keramik Polos 40x40 cm</v>
          </cell>
          <cell r="C92">
            <v>13870</v>
          </cell>
        </row>
        <row r="93">
          <cell r="B93" t="str">
            <v>Keramik 60x60 cm</v>
          </cell>
          <cell r="C93">
            <v>60000</v>
          </cell>
        </row>
        <row r="94">
          <cell r="B94" t="str">
            <v>Keramik 40x40 cm setara Gratino</v>
          </cell>
          <cell r="C94">
            <v>54520</v>
          </cell>
        </row>
        <row r="95">
          <cell r="B95" t="str">
            <v>Keramik 40x40 cm setara Essenza</v>
          </cell>
          <cell r="C95">
            <v>67800</v>
          </cell>
        </row>
        <row r="96">
          <cell r="B96" t="str">
            <v>Keramik Warna Polos 20x20 cm</v>
          </cell>
          <cell r="C96">
            <v>2320</v>
          </cell>
        </row>
        <row r="97">
          <cell r="B97" t="str">
            <v>Keramik Siku</v>
          </cell>
          <cell r="C97">
            <v>11890</v>
          </cell>
        </row>
        <row r="98">
          <cell r="B98" t="str">
            <v>Karpet wool</v>
          </cell>
          <cell r="C98">
            <v>70000</v>
          </cell>
        </row>
        <row r="99">
          <cell r="B99" t="str">
            <v>Karpet wool + nylon</v>
          </cell>
          <cell r="C99">
            <v>55000</v>
          </cell>
        </row>
        <row r="100">
          <cell r="B100" t="str">
            <v>Kawat Licin/Bronjong</v>
          </cell>
          <cell r="C100">
            <v>16940</v>
          </cell>
        </row>
        <row r="101">
          <cell r="B101" t="str">
            <v>Kawat Beton</v>
          </cell>
          <cell r="C101">
            <v>25100</v>
          </cell>
        </row>
        <row r="102">
          <cell r="B102" t="str">
            <v>Kawat jaring galvanis (harmonika)</v>
          </cell>
          <cell r="C102">
            <v>320000</v>
          </cell>
        </row>
        <row r="103">
          <cell r="B103" t="str">
            <v>Kloset Duduk Lengkap</v>
          </cell>
          <cell r="C103">
            <v>1800000</v>
          </cell>
        </row>
        <row r="104">
          <cell r="B104" t="str">
            <v>Kloset Duduk (dengan bak air) setara TOTO standar</v>
          </cell>
          <cell r="C104">
            <v>3000000</v>
          </cell>
        </row>
        <row r="105">
          <cell r="B105" t="str">
            <v>Kloset Jongkok</v>
          </cell>
          <cell r="C105">
            <v>167790</v>
          </cell>
        </row>
        <row r="106">
          <cell r="B106" t="str">
            <v>Kloset Jongkong setara TOTO dengan Flusher</v>
          </cell>
          <cell r="C106">
            <v>2840000</v>
          </cell>
        </row>
        <row r="107">
          <cell r="B107" t="str">
            <v>Kran Air Lokal</v>
          </cell>
          <cell r="C107">
            <v>15000</v>
          </cell>
        </row>
        <row r="108">
          <cell r="B108" t="str">
            <v>Kran Air Bebek Lokal</v>
          </cell>
          <cell r="C108">
            <v>40000</v>
          </cell>
        </row>
        <row r="109">
          <cell r="B109" t="str">
            <v>Kran Air Setara San Ei</v>
          </cell>
          <cell r="C109">
            <v>117600</v>
          </cell>
        </row>
        <row r="110">
          <cell r="B110" t="str">
            <v>Kran Air Bebek Setara San Ei</v>
          </cell>
          <cell r="C110">
            <v>147000</v>
          </cell>
        </row>
        <row r="111">
          <cell r="B111" t="str">
            <v>Kunci Tanam 4"</v>
          </cell>
          <cell r="C111">
            <v>66600</v>
          </cell>
        </row>
        <row r="112">
          <cell r="B112" t="str">
            <v>Kunci Lock KCL Biasa 6" (antik)</v>
          </cell>
          <cell r="C112">
            <v>180000</v>
          </cell>
        </row>
        <row r="113">
          <cell r="B113" t="str">
            <v>Kunci Silinder</v>
          </cell>
          <cell r="C113">
            <v>36000</v>
          </cell>
        </row>
        <row r="114">
          <cell r="B114" t="str">
            <v>Kunci Lemari</v>
          </cell>
          <cell r="C114">
            <v>15000</v>
          </cell>
        </row>
        <row r="115">
          <cell r="B115" t="str">
            <v>Kuas</v>
          </cell>
          <cell r="C115">
            <v>22500</v>
          </cell>
        </row>
        <row r="116">
          <cell r="B116" t="str">
            <v>Kaca 5 mm</v>
          </cell>
          <cell r="C116">
            <v>122150</v>
          </cell>
        </row>
        <row r="117">
          <cell r="B117" t="str">
            <v>Kaca 3 mm</v>
          </cell>
          <cell r="C117">
            <v>102910</v>
          </cell>
        </row>
        <row r="118">
          <cell r="B118" t="str">
            <v>Kaca 8 mm</v>
          </cell>
          <cell r="C118">
            <v>270000</v>
          </cell>
        </row>
        <row r="119">
          <cell r="B119" t="str">
            <v>Kaca Buram / reyben 5 mm</v>
          </cell>
          <cell r="C119">
            <v>125000</v>
          </cell>
        </row>
        <row r="120">
          <cell r="B120" t="str">
            <v>Kaca Cermin 5 mm</v>
          </cell>
          <cell r="C120">
            <v>180000</v>
          </cell>
        </row>
        <row r="121">
          <cell r="B121" t="str">
            <v>Kaca Jendela Nako + Rangka</v>
          </cell>
          <cell r="C121">
            <v>135000</v>
          </cell>
        </row>
        <row r="122">
          <cell r="B122" t="str">
            <v>Lem Kayu</v>
          </cell>
          <cell r="C122">
            <v>15750</v>
          </cell>
        </row>
        <row r="123">
          <cell r="B123" t="str">
            <v xml:space="preserve">Lem  </v>
          </cell>
          <cell r="C123">
            <v>21000</v>
          </cell>
        </row>
        <row r="124">
          <cell r="B124" t="str">
            <v>Listplank Motif Bunga 14x40</v>
          </cell>
          <cell r="C124">
            <v>30000</v>
          </cell>
        </row>
        <row r="125">
          <cell r="B125" t="str">
            <v>List Kayu Profil</v>
          </cell>
          <cell r="C125">
            <v>5250</v>
          </cell>
        </row>
        <row r="126">
          <cell r="B126" t="str">
            <v>Lampu SL 23 Watt Komplet</v>
          </cell>
          <cell r="C126">
            <v>24000</v>
          </cell>
        </row>
        <row r="127">
          <cell r="B127" t="str">
            <v>Lampu SL 18 Watt Komplet</v>
          </cell>
          <cell r="C127">
            <v>32000</v>
          </cell>
        </row>
        <row r="128">
          <cell r="B128" t="str">
            <v>Lantai Kayu sintensi (Gym floor)</v>
          </cell>
          <cell r="C128">
            <v>210000</v>
          </cell>
        </row>
        <row r="129">
          <cell r="B129" t="str">
            <v>TL 1 x 40 Watt ( komplit)</v>
          </cell>
          <cell r="C129">
            <v>130000</v>
          </cell>
        </row>
        <row r="130">
          <cell r="B130" t="str">
            <v>Main Tee</v>
          </cell>
          <cell r="C130">
            <v>70000</v>
          </cell>
        </row>
        <row r="131">
          <cell r="B131" t="str">
            <v>Minyak Bekisting</v>
          </cell>
          <cell r="C131">
            <v>27000</v>
          </cell>
        </row>
        <row r="132">
          <cell r="B132" t="str">
            <v>Minyak Cat</v>
          </cell>
          <cell r="C132">
            <v>16200</v>
          </cell>
        </row>
        <row r="133">
          <cell r="B133" t="str">
            <v>Pintu KM/WC PVC</v>
          </cell>
          <cell r="C133">
            <v>391000</v>
          </cell>
        </row>
        <row r="134">
          <cell r="B134" t="str">
            <v>Pintu Aluminium</v>
          </cell>
          <cell r="C134">
            <v>1100000</v>
          </cell>
        </row>
        <row r="135">
          <cell r="B135" t="str">
            <v>Pintu gulung besi</v>
          </cell>
          <cell r="C135">
            <v>900000</v>
          </cell>
        </row>
        <row r="136">
          <cell r="B136" t="str">
            <v>Pintu besi lipat harmonika</v>
          </cell>
          <cell r="C136">
            <v>1090000</v>
          </cell>
        </row>
        <row r="137">
          <cell r="B137" t="str">
            <v>Pintu besi</v>
          </cell>
          <cell r="C137">
            <v>619000</v>
          </cell>
        </row>
        <row r="138">
          <cell r="B138" t="str">
            <v>Plat Baja Profil</v>
          </cell>
          <cell r="C138">
            <v>24000</v>
          </cell>
        </row>
        <row r="139">
          <cell r="B139" t="str">
            <v>Paku Biasa 2"- 4"</v>
          </cell>
          <cell r="C139">
            <v>22000</v>
          </cell>
        </row>
        <row r="140">
          <cell r="B140" t="str">
            <v>Paku Beton</v>
          </cell>
          <cell r="C140">
            <v>200</v>
          </cell>
        </row>
        <row r="141">
          <cell r="B141" t="str">
            <v>Paku Sekrup</v>
          </cell>
          <cell r="C141">
            <v>26250</v>
          </cell>
        </row>
        <row r="142">
          <cell r="B142" t="str">
            <v>Paku Seng</v>
          </cell>
          <cell r="C142">
            <v>42400</v>
          </cell>
        </row>
        <row r="143">
          <cell r="B143" t="str">
            <v>Pipa PVC dia. 1/2"</v>
          </cell>
          <cell r="C143">
            <v>4480</v>
          </cell>
        </row>
        <row r="144">
          <cell r="B144" t="str">
            <v>Pipa PVC dia. 3/4"</v>
          </cell>
          <cell r="C144">
            <v>6150</v>
          </cell>
        </row>
        <row r="145">
          <cell r="B145" t="str">
            <v>Pipa PVC dia. 1"</v>
          </cell>
          <cell r="C145">
            <v>8960</v>
          </cell>
        </row>
        <row r="146">
          <cell r="B146" t="str">
            <v>Pipa PVC dia. 1 1/2"</v>
          </cell>
          <cell r="C146">
            <v>10500</v>
          </cell>
        </row>
        <row r="147">
          <cell r="B147" t="str">
            <v>Pipa PVC dia. 2"</v>
          </cell>
          <cell r="C147">
            <v>12000</v>
          </cell>
        </row>
        <row r="148">
          <cell r="B148" t="str">
            <v>Pipa PVC dia. 2 1/2"</v>
          </cell>
          <cell r="C148">
            <v>14000</v>
          </cell>
        </row>
        <row r="149">
          <cell r="B149" t="str">
            <v>Pipa PVC dia. 3"</v>
          </cell>
          <cell r="C149">
            <v>22500</v>
          </cell>
        </row>
        <row r="150">
          <cell r="B150" t="str">
            <v>Pipa PVC dia. 4"</v>
          </cell>
          <cell r="C150">
            <v>31200</v>
          </cell>
        </row>
        <row r="151">
          <cell r="B151" t="str">
            <v>Pipa Galvanis 6 m 1/2"</v>
          </cell>
          <cell r="C151">
            <v>12700</v>
          </cell>
        </row>
        <row r="152">
          <cell r="B152" t="str">
            <v>Pipa Galvanis 6 m 3/4"</v>
          </cell>
          <cell r="C152">
            <v>16800</v>
          </cell>
        </row>
        <row r="153">
          <cell r="B153" t="str">
            <v>Pipa Galvanis 6 m 1 "</v>
          </cell>
          <cell r="C153">
            <v>21000</v>
          </cell>
        </row>
        <row r="154">
          <cell r="B154" t="str">
            <v>Pipa Galvanis 6 m 1 1/2"</v>
          </cell>
          <cell r="C154">
            <v>31500</v>
          </cell>
        </row>
        <row r="155">
          <cell r="B155" t="str">
            <v>Pipa Galvanis 6 m  2"</v>
          </cell>
          <cell r="C155">
            <v>43050</v>
          </cell>
        </row>
        <row r="156">
          <cell r="B156" t="str">
            <v>Pipa Galvanis 6 m 2 1/2"</v>
          </cell>
          <cell r="C156">
            <v>52500</v>
          </cell>
        </row>
        <row r="157">
          <cell r="B157" t="str">
            <v>Pipa Galvanis 6 m 5"</v>
          </cell>
          <cell r="C157">
            <v>105000</v>
          </cell>
        </row>
        <row r="158">
          <cell r="B158" t="str">
            <v>Pipa Galvanis 6 m 6"</v>
          </cell>
          <cell r="C158">
            <v>108675</v>
          </cell>
        </row>
        <row r="159">
          <cell r="B159" t="str">
            <v>Plamir</v>
          </cell>
          <cell r="C159">
            <v>8100</v>
          </cell>
        </row>
        <row r="160">
          <cell r="B160" t="str">
            <v>Pasir Pasang / Beton</v>
          </cell>
          <cell r="C160">
            <v>133000</v>
          </cell>
        </row>
        <row r="161">
          <cell r="B161" t="str">
            <v>Pasir Urug</v>
          </cell>
          <cell r="C161">
            <v>114000</v>
          </cell>
        </row>
        <row r="162">
          <cell r="B162" t="str">
            <v>Parquet Kayu Solid</v>
          </cell>
          <cell r="C162">
            <v>360000</v>
          </cell>
        </row>
        <row r="163">
          <cell r="B163" t="str">
            <v>Plint Keramik 10x30 cm</v>
          </cell>
          <cell r="C163">
            <v>2370</v>
          </cell>
        </row>
        <row r="164">
          <cell r="B164" t="str">
            <v>Plint Keramik 10x40 cm</v>
          </cell>
          <cell r="C164">
            <v>3460</v>
          </cell>
        </row>
        <row r="165">
          <cell r="B165" t="str">
            <v>Plint Keramik 10x60 cm</v>
          </cell>
          <cell r="C165">
            <v>9000</v>
          </cell>
        </row>
        <row r="166">
          <cell r="B166" t="str">
            <v>Profil gipsum 6"</v>
          </cell>
          <cell r="C166">
            <v>13000</v>
          </cell>
        </row>
        <row r="167">
          <cell r="B167" t="str">
            <v>Profil gipsum 4"</v>
          </cell>
          <cell r="C167">
            <v>11000</v>
          </cell>
        </row>
        <row r="168">
          <cell r="B168" t="str">
            <v>Profil gipsum 3"</v>
          </cell>
          <cell r="C168">
            <v>7500</v>
          </cell>
        </row>
        <row r="169">
          <cell r="B169" t="str">
            <v>Profil gipsum 2"</v>
          </cell>
          <cell r="C169">
            <v>5500</v>
          </cell>
        </row>
        <row r="170">
          <cell r="B170" t="str">
            <v>Panel Plafond Akustik setara Jaya Tekstur Byhua</v>
          </cell>
          <cell r="C170">
            <v>35000</v>
          </cell>
        </row>
        <row r="171">
          <cell r="B171" t="str">
            <v>Ramset Nails</v>
          </cell>
          <cell r="C171">
            <v>3500</v>
          </cell>
        </row>
        <row r="172">
          <cell r="B172" t="str">
            <v>Rabung Genteng Metal # 0,35</v>
          </cell>
          <cell r="C172">
            <v>48470</v>
          </cell>
        </row>
        <row r="173">
          <cell r="B173" t="str">
            <v>Rabung Genteng keramik</v>
          </cell>
          <cell r="C173">
            <v>26000</v>
          </cell>
        </row>
        <row r="174">
          <cell r="B174" t="str">
            <v>Rabung Genteng Beton</v>
          </cell>
          <cell r="C174">
            <v>12000</v>
          </cell>
        </row>
        <row r="175">
          <cell r="B175" t="str">
            <v>Rabung Zyncalum # 0,35</v>
          </cell>
          <cell r="C175">
            <v>31000</v>
          </cell>
        </row>
        <row r="176">
          <cell r="B176" t="str">
            <v>Rabung Seng Lebar 30 cm</v>
          </cell>
          <cell r="C176">
            <v>24230</v>
          </cell>
        </row>
        <row r="177">
          <cell r="B177" t="str">
            <v>Rabung Asbes Panjang 0,5 m¹</v>
          </cell>
          <cell r="C177">
            <v>30000</v>
          </cell>
        </row>
        <row r="178">
          <cell r="B178" t="str">
            <v>Rangka Furing Plafon Gypsum</v>
          </cell>
          <cell r="C178">
            <v>80000</v>
          </cell>
        </row>
        <row r="179">
          <cell r="B179" t="str">
            <v>Rangka Atap Zyncalum</v>
          </cell>
          <cell r="C179">
            <v>227000</v>
          </cell>
        </row>
        <row r="180">
          <cell r="B180" t="str">
            <v>Rangka Atap Baja Ringan Atap Seng</v>
          </cell>
          <cell r="C180">
            <v>200000</v>
          </cell>
        </row>
        <row r="181">
          <cell r="B181" t="str">
            <v>Rangka Atap Baja Ringan Atap Genteng Metal</v>
          </cell>
          <cell r="C181">
            <v>240000</v>
          </cell>
        </row>
        <row r="182">
          <cell r="B182" t="str">
            <v>Rel Pintu dorong</v>
          </cell>
          <cell r="C182">
            <v>250000</v>
          </cell>
        </row>
        <row r="183">
          <cell r="B183" t="str">
            <v>Rel Pintu Sorong lokal</v>
          </cell>
          <cell r="C183">
            <v>4200000</v>
          </cell>
        </row>
        <row r="184">
          <cell r="B184" t="str">
            <v>Riol Uk. 1/2 dia 150 mm Panjang 1 m</v>
          </cell>
          <cell r="C184">
            <v>50400</v>
          </cell>
        </row>
        <row r="185">
          <cell r="B185" t="str">
            <v>Riol Uk. 1/2dia 200 mm Panjang 1 m</v>
          </cell>
          <cell r="C185">
            <v>54000</v>
          </cell>
        </row>
        <row r="186">
          <cell r="B186" t="str">
            <v>Riol Uk. 1/2dia 300 mm Panjang 1 m</v>
          </cell>
          <cell r="C186">
            <v>60300</v>
          </cell>
        </row>
        <row r="187">
          <cell r="B187" t="str">
            <v>Riol Uk. dia 150 mm Panjang 1 m</v>
          </cell>
          <cell r="C187">
            <v>49500</v>
          </cell>
        </row>
        <row r="188">
          <cell r="B188" t="str">
            <v>Riol Uk. dia 200 mm Panjang 1 m</v>
          </cell>
          <cell r="C188">
            <v>67500</v>
          </cell>
        </row>
        <row r="189">
          <cell r="B189" t="str">
            <v>Riol Uk. dia 300 mm Panjang 1 m</v>
          </cell>
          <cell r="C189">
            <v>84600</v>
          </cell>
        </row>
        <row r="190">
          <cell r="B190" t="str">
            <v>Riol Uk. dia 400 mm Panjang 1 m</v>
          </cell>
          <cell r="C190">
            <v>135000</v>
          </cell>
        </row>
        <row r="191">
          <cell r="B191" t="str">
            <v>Riol uk.   Ø 500mm panjang 1m</v>
          </cell>
          <cell r="C191">
            <v>203400</v>
          </cell>
        </row>
        <row r="192">
          <cell r="B192" t="str">
            <v>Riol uk.   Ø 600mm panjang 1m</v>
          </cell>
          <cell r="C192">
            <v>270000</v>
          </cell>
        </row>
        <row r="193">
          <cell r="B193" t="str">
            <v>Riol uk.   Ø 800mm panjang 1m</v>
          </cell>
          <cell r="C193">
            <v>372000</v>
          </cell>
        </row>
        <row r="194">
          <cell r="B194" t="str">
            <v>Riol uk.   Ø 1000mm panjang 1m</v>
          </cell>
          <cell r="C194">
            <v>441000</v>
          </cell>
        </row>
        <row r="195">
          <cell r="B195" t="str">
            <v>Semen Putih 40 Kg</v>
          </cell>
          <cell r="C195">
            <v>144000</v>
          </cell>
        </row>
        <row r="196">
          <cell r="B196" t="str">
            <v xml:space="preserve">Semen Putih </v>
          </cell>
          <cell r="C196">
            <v>3600</v>
          </cell>
        </row>
        <row r="197">
          <cell r="B197" t="str">
            <v>Semen Portland (andalas) 40Kg</v>
          </cell>
          <cell r="C197">
            <v>58100</v>
          </cell>
        </row>
        <row r="198">
          <cell r="B198" t="str">
            <v xml:space="preserve">Semen Portland </v>
          </cell>
          <cell r="C198">
            <v>1452.5</v>
          </cell>
        </row>
        <row r="199">
          <cell r="B199" t="str">
            <v>Semen Mortar</v>
          </cell>
          <cell r="C199">
            <v>5000</v>
          </cell>
        </row>
        <row r="200">
          <cell r="B200" t="str">
            <v>Seng Plat BJLS 30</v>
          </cell>
          <cell r="C200">
            <v>108000</v>
          </cell>
        </row>
        <row r="201">
          <cell r="B201" t="str">
            <v>Seng Plat BJLS 30</v>
          </cell>
          <cell r="C201">
            <v>15750</v>
          </cell>
        </row>
        <row r="202">
          <cell r="B202" t="str">
            <v>Seng Gelombang 7 Kaki BJLS 20</v>
          </cell>
          <cell r="C202">
            <v>56510</v>
          </cell>
        </row>
        <row r="203">
          <cell r="B203" t="str">
            <v>Seng Gelombang 7 Kaki BJLS 35</v>
          </cell>
          <cell r="C203">
            <v>76650</v>
          </cell>
        </row>
        <row r="204">
          <cell r="B204" t="str">
            <v>Seallent</v>
          </cell>
          <cell r="C204">
            <v>11000</v>
          </cell>
        </row>
        <row r="205">
          <cell r="B205" t="str">
            <v>Soda Api</v>
          </cell>
          <cell r="C205">
            <v>20000</v>
          </cell>
        </row>
        <row r="206">
          <cell r="B206" t="str">
            <v>Sirtu</v>
          </cell>
          <cell r="C206">
            <v>139000</v>
          </cell>
        </row>
        <row r="207">
          <cell r="B207" t="str">
            <v>Stop Kontak</v>
          </cell>
          <cell r="C207">
            <v>16500</v>
          </cell>
        </row>
        <row r="208">
          <cell r="B208" t="str">
            <v>Saklar Tunggal Tanam</v>
          </cell>
          <cell r="C208">
            <v>13000</v>
          </cell>
        </row>
        <row r="209">
          <cell r="B209" t="str">
            <v>Saklar Seri Tanam</v>
          </cell>
          <cell r="C209">
            <v>17000</v>
          </cell>
        </row>
        <row r="210">
          <cell r="B210" t="str">
            <v>Saklar Triple Tanam</v>
          </cell>
          <cell r="C210">
            <v>20000</v>
          </cell>
        </row>
        <row r="211">
          <cell r="B211" t="str">
            <v>Susp. Rod</v>
          </cell>
          <cell r="C211">
            <v>8500</v>
          </cell>
        </row>
        <row r="212">
          <cell r="B212" t="str">
            <v>Tanah Timbun</v>
          </cell>
          <cell r="C212">
            <v>101700</v>
          </cell>
        </row>
        <row r="213">
          <cell r="B213" t="str">
            <v>Talang Kantong Seng BJLS</v>
          </cell>
          <cell r="C213">
            <v>152250</v>
          </cell>
        </row>
        <row r="214">
          <cell r="B214" t="str">
            <v>Tripleks 4 mm</v>
          </cell>
          <cell r="C214">
            <v>100000</v>
          </cell>
        </row>
        <row r="215">
          <cell r="B215" t="str">
            <v>Tripleks 6 mm</v>
          </cell>
          <cell r="C215">
            <v>140000</v>
          </cell>
        </row>
        <row r="216">
          <cell r="B216" t="str">
            <v>Tripleks 9 mm</v>
          </cell>
          <cell r="C216">
            <v>170000</v>
          </cell>
        </row>
        <row r="217">
          <cell r="B217" t="str">
            <v>Tempat Sabun Keramik</v>
          </cell>
          <cell r="C217">
            <v>39600</v>
          </cell>
        </row>
        <row r="218">
          <cell r="B218" t="str">
            <v>Urinoir</v>
          </cell>
          <cell r="C218">
            <v>900000</v>
          </cell>
        </row>
        <row r="219">
          <cell r="B219" t="str">
            <v>Vernis</v>
          </cell>
          <cell r="C219">
            <v>56500</v>
          </cell>
        </row>
        <row r="220">
          <cell r="B220" t="str">
            <v>Venetions Blinds aluminium</v>
          </cell>
          <cell r="C220">
            <v>350000</v>
          </cell>
        </row>
        <row r="221">
          <cell r="B221" t="str">
            <v>Venetions Blinds kayu</v>
          </cell>
          <cell r="C221">
            <v>400000</v>
          </cell>
        </row>
        <row r="222">
          <cell r="B222" t="str">
            <v xml:space="preserve">Venetions Blinds </v>
          </cell>
          <cell r="C222">
            <v>210000</v>
          </cell>
        </row>
        <row r="223">
          <cell r="B223" t="str">
            <v>Wall Angle</v>
          </cell>
          <cell r="C223">
            <v>40000</v>
          </cell>
        </row>
        <row r="224">
          <cell r="B224" t="str">
            <v>Wastafel Biasa</v>
          </cell>
          <cell r="C224">
            <v>585000</v>
          </cell>
        </row>
      </sheetData>
      <sheetData sheetId="8"/>
      <sheetData sheetId="9"/>
    </sheetDataSet>
  </externalBook>
</externalLink>
</file>

<file path=xl/externalLinks/externalLink5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RAP"/>
      <sheetName val="Alat RAP"/>
      <sheetName val="Bahan RAP"/>
      <sheetName val="RAP (2)"/>
      <sheetName val="RAB (2)"/>
      <sheetName val="Mark-up"/>
      <sheetName val="Bunga"/>
      <sheetName val="Bank"/>
      <sheetName val="Rekap BUL"/>
      <sheetName val="BU Real"/>
      <sheetName val="BUL PAKAI"/>
      <sheetName val="BU"/>
      <sheetName val="Rkp Bbn"/>
      <sheetName val="MOS"/>
      <sheetName val="Sub-Kont"/>
      <sheetName val="HSD"/>
      <sheetName val="Infum"/>
      <sheetName val="Anltk"/>
      <sheetName val="Anal"/>
      <sheetName val="Waktu"/>
      <sheetName val="Rekap"/>
      <sheetName val="MPU"/>
      <sheetName val="DATA"/>
      <sheetName val="Konfirmasi"/>
      <sheetName val="Sub"/>
      <sheetName val="Schedule (2)"/>
      <sheetName val="subcover"/>
      <sheetName val="Cover"/>
      <sheetName val="BA"/>
      <sheetName val="Daftar Isi"/>
      <sheetName val="Data Teknik"/>
      <sheetName val="Data Keu"/>
      <sheetName val="Cash flow alternatif"/>
      <sheetName val="Cash Flow"/>
      <sheetName val="sched renc"/>
      <sheetName val="Schedule"/>
      <sheetName val="Kebut. Bahan"/>
      <sheetName val="Kebut. Tenaga"/>
      <sheetName val="Kebut. Alat"/>
      <sheetName val="Str. Proy."/>
      <sheetName val="metode"/>
      <sheetName val="Flow"/>
      <sheetName val="tline"/>
      <sheetName val="Rekap RAP real"/>
      <sheetName val="RAP"/>
      <sheetName val="Analisa"/>
      <sheetName val="Bahan"/>
      <sheetName val="BUL"/>
      <sheetName val="Lain-Lain"/>
      <sheetName val="Rincian M"/>
      <sheetName val="RAB"/>
      <sheetName val="Marketing"/>
      <sheetName val="I-01"/>
      <sheetName val="I-02"/>
      <sheetName val="Extern"/>
      <sheetName val="Intern"/>
      <sheetName val="lapangan"/>
      <sheetName val="Lap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ll"/>
    </sheetNames>
    <sheetDataSet>
      <sheetData sheetId="0" refreshError="1"/>
    </sheetDataSet>
  </externalBook>
</externalLink>
</file>

<file path=xl/externalLinks/externalLink5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H"/>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 val="SURAT"/>
      <sheetName val="REKAP"/>
      <sheetName val="K&amp;H"/>
      <sheetName val="U"/>
      <sheetName val="Inf"/>
      <sheetName val="L2D"/>
      <sheetName val="Agg"/>
      <sheetName val="Agg A"/>
      <sheetName val="Pnw"/>
      <sheetName val="Pnw (2)"/>
      <sheetName val="Lam 10"/>
      <sheetName val="Anl 2"/>
      <sheetName val="L 7"/>
      <sheetName val="L 7,8,9"/>
      <sheetName val="L11"/>
      <sheetName val="Lamp 1"/>
      <sheetName val="Lamp 5a"/>
      <sheetName val="Lam 6a"/>
      <sheetName val="Lam 6B"/>
      <sheetName val="Sheet1"/>
      <sheetName val="L2a (2)"/>
      <sheetName val="Cover"/>
      <sheetName val="DISCLAIMER"/>
      <sheetName val="%"/>
      <sheetName val="MAJOR"/>
      <sheetName val="Perhitungan Mobilisasi Alat"/>
      <sheetName val="Lalu Lintas"/>
      <sheetName val="Jembatan Sementara"/>
      <sheetName val="Analisa K3"/>
      <sheetName val="4-Formulir harga bahan"/>
      <sheetName val="Agg Halus &amp; Kasar"/>
      <sheetName val="Agg B dan S"/>
      <sheetName val="Agg C"/>
      <sheetName val="Agg  CBR 60"/>
      <sheetName val="SMK3"/>
      <sheetName val="SKH10.1(1)"/>
      <sheetName val="SKH10.1(2)"/>
      <sheetName val="SKH10.1(3)"/>
      <sheetName val="SKH10.1(4)"/>
      <sheetName val="SKH10.1(5)"/>
      <sheetName val="SKH10.1(6)"/>
      <sheetName val="skh10.1(10)"/>
      <sheetName val="SKH10.1(11)"/>
      <sheetName val="SKH10.1(13)"/>
      <sheetName val="SKH10.1(17)"/>
      <sheetName val="5-ALAT(1)"/>
      <sheetName val="5-ALAT(2)"/>
      <sheetName val="D8(3)"/>
      <sheetName val="D8(4)"/>
      <sheetName val="BOQ Fisik"/>
      <sheetName val="skh 10.2"/>
      <sheetName val="skh10.2.4"/>
      <sheetName val="Rekap Fisik"/>
      <sheetName val=" terbilang fisik"/>
      <sheetName val="Mobilisasi"/>
      <sheetName val="BOQ Rutin"/>
      <sheetName val="4-Basic Price"/>
      <sheetName val="Rekap Rutin"/>
      <sheetName val=" terbilang rutin"/>
      <sheetName val="BOQ Gabungan"/>
      <sheetName val="Rekap Gabungan"/>
      <sheetName val="terbilang gabungan"/>
      <sheetName val="Jadwal Pel. Fisik"/>
      <sheetName val="Jadwal Pel. Fisik + Rutin"/>
      <sheetName val="Informasi"/>
      <sheetName val="JMD"/>
      <sheetName val="Calculation Sheets"/>
      <sheetName val="4-Analisa Quarry"/>
      <sheetName val="Peta Quarry"/>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3"/>
      <sheetName val="Khusus"/>
      <sheetName val="D8JBT"/>
      <sheetName val="NP (2)A"/>
      <sheetName val="Rekap Jbt"/>
      <sheetName val="REKAP BOQ"/>
      <sheetName val="REKAP TARGET PANJANG 18"/>
      <sheetName val="REKAP LongSegmen 18"/>
      <sheetName val="BOQ LongSegmen 18"/>
      <sheetName val="Input Data"/>
      <sheetName val="4-Analisa Biaya Angkut"/>
      <sheetName val="BOQ 2019"/>
      <sheetName val="4-Analisa Quarry "/>
      <sheetName val="Skh.2.10.a"/>
      <sheetName val="Skh.1.10.b"/>
      <sheetName val="D10Skh"/>
      <sheetName val="10. (1)"/>
      <sheetName val="D3Skh"/>
      <sheetName val="5-ALAT (2)"/>
      <sheetName val="Agg B"/>
      <sheetName val="BOQ"/>
      <sheetName val="D5 (2)"/>
      <sheetName val="D7(3)"/>
      <sheetName val="Sheet2"/>
    </sheetNames>
    <sheetDataSet>
      <sheetData sheetId="0" refreshError="1"/>
      <sheetData sheetId="1" refreshError="1">
        <row r="3">
          <cell r="B3" t="str">
            <v>REKAPITULASI</v>
          </cell>
        </row>
        <row r="4">
          <cell r="B4" t="str">
            <v>PERKIRAAN HARGA PEKERJAAN</v>
          </cell>
        </row>
        <row r="6">
          <cell r="B6" t="str">
            <v>Kegiatan</v>
          </cell>
          <cell r="E6" t="str">
            <v>:</v>
          </cell>
          <cell r="F6" t="str">
            <v>PEMELIHARAAN JALAN DAN JEMBATAN</v>
          </cell>
        </row>
        <row r="7">
          <cell r="B7" t="str">
            <v>Nama Paket</v>
          </cell>
          <cell r="E7" t="str">
            <v>:</v>
          </cell>
          <cell r="F7" t="str">
            <v>PEMELIHARAAN BERKALA JALAN KAPTEN SUMARSONO</v>
          </cell>
        </row>
        <row r="8">
          <cell r="B8" t="str">
            <v>Prop / Kab / Kodya</v>
          </cell>
          <cell r="E8" t="str">
            <v>:</v>
          </cell>
          <cell r="F8" t="str">
            <v>SUMATERA UTARA / DELI SERDANG-MEDAN</v>
          </cell>
        </row>
        <row r="9">
          <cell r="B9" t="str">
            <v>Kontraktor</v>
          </cell>
          <cell r="E9" t="str">
            <v>:</v>
          </cell>
          <cell r="F9" t="str">
            <v>PT. DIAN WIRA PUTRA</v>
          </cell>
        </row>
        <row r="12">
          <cell r="H12" t="str">
            <v>Jumlah</v>
          </cell>
        </row>
        <row r="13">
          <cell r="B13" t="str">
            <v>No. Div.</v>
          </cell>
          <cell r="C13" t="str">
            <v>U  R  A  I  A  N</v>
          </cell>
          <cell r="H13" t="str">
            <v>Harga</v>
          </cell>
        </row>
        <row r="14">
          <cell r="H14" t="str">
            <v>(Rupiah)</v>
          </cell>
        </row>
        <row r="16">
          <cell r="B16">
            <v>1</v>
          </cell>
          <cell r="D16" t="str">
            <v>Umum</v>
          </cell>
          <cell r="H16">
            <v>36040000</v>
          </cell>
        </row>
        <row r="17">
          <cell r="B17">
            <v>2</v>
          </cell>
          <cell r="D17" t="str">
            <v>Drainase</v>
          </cell>
          <cell r="H17">
            <v>0</v>
          </cell>
        </row>
        <row r="18">
          <cell r="B18">
            <v>3</v>
          </cell>
          <cell r="D18" t="str">
            <v>Pekerjaan Tanah</v>
          </cell>
          <cell r="H18">
            <v>0</v>
          </cell>
        </row>
        <row r="19">
          <cell r="B19">
            <v>4</v>
          </cell>
          <cell r="D19" t="str">
            <v>Pelebaran Perkerasan dan Bahu Jalan</v>
          </cell>
          <cell r="H19">
            <v>0</v>
          </cell>
        </row>
        <row r="20">
          <cell r="B20">
            <v>5</v>
          </cell>
          <cell r="D20" t="str">
            <v>Pekerasan Berbutir</v>
          </cell>
          <cell r="H20">
            <v>0</v>
          </cell>
        </row>
        <row r="21">
          <cell r="B21">
            <v>6</v>
          </cell>
          <cell r="D21" t="str">
            <v>Perkerasan Aspal</v>
          </cell>
          <cell r="H21">
            <v>1109792689.2</v>
          </cell>
        </row>
        <row r="22">
          <cell r="B22">
            <v>7</v>
          </cell>
          <cell r="D22" t="str">
            <v>Struktur</v>
          </cell>
          <cell r="H22">
            <v>0</v>
          </cell>
        </row>
        <row r="23">
          <cell r="B23">
            <v>8</v>
          </cell>
          <cell r="D23" t="str">
            <v>Pengembalian Kondisi dan Pekerjaan  Minor</v>
          </cell>
          <cell r="H23">
            <v>30555399.299999997</v>
          </cell>
        </row>
        <row r="24">
          <cell r="B24">
            <v>9</v>
          </cell>
          <cell r="D24" t="str">
            <v>Pekerjaan Harian</v>
          </cell>
          <cell r="H24">
            <v>0</v>
          </cell>
        </row>
        <row r="25">
          <cell r="B25">
            <v>10</v>
          </cell>
          <cell r="D25" t="str">
            <v>Pekerjaan Pemeliharaan Rutin</v>
          </cell>
          <cell r="H25">
            <v>63908169.899999999</v>
          </cell>
        </row>
        <row r="27">
          <cell r="B27" t="str">
            <v xml:space="preserve">  (A)    Jumlah Harga Pekerjaan ( termasuk Biaya Umum dan Keuntungan )</v>
          </cell>
          <cell r="H27">
            <v>1240296258.4000001</v>
          </cell>
        </row>
        <row r="28">
          <cell r="B28" t="str">
            <v xml:space="preserve">  (B)    Pajak Pertambahan Nilai ( PPN ) = 10% x (A)</v>
          </cell>
          <cell r="H28">
            <v>124029625.84000002</v>
          </cell>
        </row>
        <row r="29">
          <cell r="B29" t="str">
            <v xml:space="preserve">  (C)    Jumlah Total Harga Pekerjaan = (A) + (B)</v>
          </cell>
          <cell r="H29">
            <v>1364325884.24</v>
          </cell>
        </row>
        <row r="30">
          <cell r="B30" t="str">
            <v xml:space="preserve">  (D)    Pembulatan</v>
          </cell>
          <cell r="H30">
            <v>1364300000</v>
          </cell>
        </row>
        <row r="31">
          <cell r="B31" t="str">
            <v xml:space="preserve">  Terbilang :</v>
          </cell>
          <cell r="C31" t="str">
            <v>Satu Milyar Tiga Ratus Enam Puluh Empat Juta Tiga Ratus Ribu Rupiah.</v>
          </cell>
        </row>
        <row r="37">
          <cell r="G37" t="str">
            <v>Medan, 10 April 2007.</v>
          </cell>
        </row>
        <row r="39">
          <cell r="G39" t="str">
            <v>PT. DIAN WIRA PUTRA</v>
          </cell>
        </row>
        <row r="45">
          <cell r="G45" t="str">
            <v>Ir. ARDIANSYAH LUBIS</v>
          </cell>
        </row>
        <row r="46">
          <cell r="G46" t="str">
            <v>DIREKTUR</v>
          </cell>
        </row>
      </sheetData>
      <sheetData sheetId="2" refreshError="1"/>
      <sheetData sheetId="3" refreshError="1"/>
      <sheetData sheetId="4" refreshError="1"/>
      <sheetData sheetId="5" refreshError="1"/>
      <sheetData sheetId="6" refreshError="1"/>
      <sheetData sheetId="7" refreshError="1"/>
      <sheetData sheetId="8" refreshError="1">
        <row r="1">
          <cell r="A1" t="str">
            <v>HARGA &amp; JARAK RATA-RATA</v>
          </cell>
        </row>
        <row r="601">
          <cell r="A601" t="str">
            <v>ANALISA HARGA DASAR SATUAN BAHAN</v>
          </cell>
        </row>
        <row r="603">
          <cell r="A603" t="str">
            <v>Jenis</v>
          </cell>
          <cell r="B603" t="str">
            <v>:</v>
          </cell>
          <cell r="C603" t="str">
            <v>M07  -  Gravel</v>
          </cell>
        </row>
        <row r="604">
          <cell r="A604" t="str">
            <v>Lokasi</v>
          </cell>
          <cell r="B604" t="str">
            <v>:</v>
          </cell>
          <cell r="C604" t="str">
            <v>Quarry</v>
          </cell>
        </row>
        <row r="605">
          <cell r="A605" t="str">
            <v>Tujuan</v>
          </cell>
          <cell r="B605" t="str">
            <v>:</v>
          </cell>
          <cell r="C605" t="str">
            <v>Base Camp</v>
          </cell>
        </row>
        <row r="607">
          <cell r="H607" t="str">
            <v>HARGA</v>
          </cell>
        </row>
        <row r="608">
          <cell r="A608" t="str">
            <v>No.</v>
          </cell>
          <cell r="B608" t="str">
            <v>URAIAN</v>
          </cell>
          <cell r="E608" t="str">
            <v>KODE</v>
          </cell>
          <cell r="F608" t="str">
            <v>KOEF.</v>
          </cell>
          <cell r="G608" t="str">
            <v>SATUAN</v>
          </cell>
          <cell r="H608" t="str">
            <v>SATUAN</v>
          </cell>
        </row>
        <row r="609">
          <cell r="H609" t="str">
            <v>(Rp.)</v>
          </cell>
        </row>
        <row r="611">
          <cell r="A611" t="str">
            <v>I.</v>
          </cell>
          <cell r="C611" t="str">
            <v>ASUMSI</v>
          </cell>
        </row>
        <row r="612">
          <cell r="A612">
            <v>1</v>
          </cell>
          <cell r="C612" t="str">
            <v>Menggunakan alat berat</v>
          </cell>
        </row>
        <row r="613">
          <cell r="A613">
            <v>2</v>
          </cell>
          <cell r="C613" t="str">
            <v>Kondisi Jalan   :  sedang / baik</v>
          </cell>
        </row>
        <row r="614">
          <cell r="A614">
            <v>3</v>
          </cell>
          <cell r="C614" t="str">
            <v>Jarak Quarry ke Lokasi Pekerjaan</v>
          </cell>
          <cell r="E614" t="str">
            <v>L</v>
          </cell>
          <cell r="F614">
            <v>1</v>
          </cell>
          <cell r="G614" t="str">
            <v>Km</v>
          </cell>
        </row>
        <row r="615">
          <cell r="A615">
            <v>4</v>
          </cell>
          <cell r="C615" t="str">
            <v>Harga satuan Gravel di Quarry</v>
          </cell>
          <cell r="E615" t="str">
            <v>RpM07</v>
          </cell>
          <cell r="F615">
            <v>1</v>
          </cell>
          <cell r="G615" t="str">
            <v>M3</v>
          </cell>
          <cell r="H615">
            <v>50000</v>
          </cell>
        </row>
        <row r="616">
          <cell r="A616">
            <v>5</v>
          </cell>
          <cell r="C616" t="str">
            <v>Harga Satuan Dasar Excavator</v>
          </cell>
          <cell r="E616" t="str">
            <v>RpE10</v>
          </cell>
          <cell r="F616">
            <v>1</v>
          </cell>
          <cell r="G616" t="str">
            <v>Jam</v>
          </cell>
          <cell r="H616">
            <v>182342.59483367632</v>
          </cell>
        </row>
        <row r="617">
          <cell r="A617">
            <v>6</v>
          </cell>
          <cell r="C617" t="str">
            <v>Harga Satuan Dasar Dump Truck</v>
          </cell>
          <cell r="E617" t="str">
            <v>RpE08</v>
          </cell>
          <cell r="F617">
            <v>1</v>
          </cell>
          <cell r="G617" t="str">
            <v>Jam</v>
          </cell>
          <cell r="H617">
            <v>126055.76795773566</v>
          </cell>
        </row>
        <row r="619">
          <cell r="A619" t="str">
            <v>II.</v>
          </cell>
          <cell r="C619" t="str">
            <v>URUTAN KERJA</v>
          </cell>
        </row>
        <row r="620">
          <cell r="A620">
            <v>1</v>
          </cell>
          <cell r="C620" t="str">
            <v>Gravel digali dengan Excavator</v>
          </cell>
        </row>
        <row r="621">
          <cell r="A621">
            <v>2</v>
          </cell>
          <cell r="C621" t="str">
            <v>Excavator sekaligus memuat gravel</v>
          </cell>
        </row>
        <row r="622">
          <cell r="C622" t="str">
            <v>hasil galian ke dalam Dump Truck</v>
          </cell>
        </row>
        <row r="623">
          <cell r="A623">
            <v>3</v>
          </cell>
          <cell r="C623" t="str">
            <v>Dump Truck mengangkut gravel ke</v>
          </cell>
        </row>
        <row r="624">
          <cell r="C624" t="str">
            <v>lokasi pekerjaan</v>
          </cell>
        </row>
        <row r="626">
          <cell r="A626" t="str">
            <v>III.</v>
          </cell>
          <cell r="C626" t="str">
            <v>PERHITUNGAN</v>
          </cell>
        </row>
        <row r="628">
          <cell r="C628" t="str">
            <v>EXCAVATOR</v>
          </cell>
          <cell r="E628" t="str">
            <v>(E10)</v>
          </cell>
        </row>
        <row r="629">
          <cell r="C629" t="str">
            <v>Kapasitas Bucket</v>
          </cell>
          <cell r="E629" t="str">
            <v>V</v>
          </cell>
          <cell r="F629">
            <v>0.5</v>
          </cell>
          <cell r="G629" t="str">
            <v>M3</v>
          </cell>
        </row>
        <row r="630">
          <cell r="C630" t="str">
            <v>Faktor Bucket</v>
          </cell>
          <cell r="E630" t="str">
            <v>Fb</v>
          </cell>
          <cell r="F630">
            <v>0.75</v>
          </cell>
          <cell r="G630" t="str">
            <v>-</v>
          </cell>
        </row>
        <row r="631">
          <cell r="C631" t="str">
            <v>Faktor  Efisiensi alat</v>
          </cell>
          <cell r="E631" t="str">
            <v>Fa</v>
          </cell>
          <cell r="F631">
            <v>0.83</v>
          </cell>
          <cell r="G631" t="str">
            <v>-</v>
          </cell>
        </row>
        <row r="632">
          <cell r="C632" t="str">
            <v>Waktu siklus</v>
          </cell>
          <cell r="E632" t="str">
            <v>Ts1</v>
          </cell>
        </row>
        <row r="633">
          <cell r="C633" t="str">
            <v>- Menggali / memuat</v>
          </cell>
          <cell r="E633" t="str">
            <v>T1</v>
          </cell>
          <cell r="F633">
            <v>1.5</v>
          </cell>
          <cell r="G633" t="str">
            <v>menit</v>
          </cell>
        </row>
        <row r="634">
          <cell r="C634" t="str">
            <v>- Lain-lain</v>
          </cell>
          <cell r="E634" t="str">
            <v>T2</v>
          </cell>
          <cell r="F634">
            <v>0.5</v>
          </cell>
          <cell r="G634" t="str">
            <v>menit</v>
          </cell>
        </row>
        <row r="635">
          <cell r="E635" t="str">
            <v>Ts1</v>
          </cell>
          <cell r="F635">
            <v>2</v>
          </cell>
          <cell r="G635" t="str">
            <v>menit</v>
          </cell>
        </row>
        <row r="636">
          <cell r="C636" t="str">
            <v>Kap. Prod. / jam =</v>
          </cell>
        </row>
        <row r="637">
          <cell r="C637" t="str">
            <v>V  x Fb x Fa x 60</v>
          </cell>
          <cell r="E637" t="str">
            <v>Q1</v>
          </cell>
          <cell r="F637">
            <v>9.3374999999999986</v>
          </cell>
          <cell r="G637" t="str">
            <v>M3 / Jam</v>
          </cell>
        </row>
        <row r="638">
          <cell r="C638" t="str">
            <v>Ts1</v>
          </cell>
        </row>
        <row r="640">
          <cell r="C640" t="str">
            <v>Biaya Excavator / M3  =  (1 : Q1) x RpE10</v>
          </cell>
          <cell r="E640" t="str">
            <v>Rp1</v>
          </cell>
          <cell r="F640">
            <v>19527.988737207641</v>
          </cell>
          <cell r="G640" t="str">
            <v>Rupiah</v>
          </cell>
        </row>
        <row r="642">
          <cell r="C642" t="str">
            <v>DUMP TRUCK</v>
          </cell>
          <cell r="E642" t="str">
            <v>(E08)</v>
          </cell>
        </row>
        <row r="643">
          <cell r="C643" t="str">
            <v>Kapasitas bak</v>
          </cell>
          <cell r="E643" t="str">
            <v>V</v>
          </cell>
          <cell r="F643">
            <v>4</v>
          </cell>
          <cell r="G643" t="str">
            <v>M3</v>
          </cell>
        </row>
        <row r="644">
          <cell r="C644" t="str">
            <v>Faktor  efisiensi alat</v>
          </cell>
          <cell r="E644" t="str">
            <v>Fa</v>
          </cell>
          <cell r="F644">
            <v>0.83</v>
          </cell>
          <cell r="G644" t="str">
            <v>-</v>
          </cell>
        </row>
        <row r="645">
          <cell r="C645" t="str">
            <v>Kecepatan rata-rata bermuatan</v>
          </cell>
          <cell r="E645" t="str">
            <v>v1</v>
          </cell>
          <cell r="F645">
            <v>30</v>
          </cell>
          <cell r="G645" t="str">
            <v>KM/Jam</v>
          </cell>
        </row>
        <row r="646">
          <cell r="C646" t="str">
            <v>Kecepatan rata-rata kosong</v>
          </cell>
          <cell r="E646" t="str">
            <v>v2</v>
          </cell>
          <cell r="F646">
            <v>50</v>
          </cell>
          <cell r="G646" t="str">
            <v>KM/Jam</v>
          </cell>
        </row>
        <row r="647">
          <cell r="C647" t="str">
            <v>Waktu  siklus</v>
          </cell>
          <cell r="E647" t="str">
            <v>Ts2</v>
          </cell>
        </row>
        <row r="648">
          <cell r="C648" t="str">
            <v>- Waktu tempuh isi  =  (L/v1) x 60</v>
          </cell>
          <cell r="E648" t="str">
            <v>T1</v>
          </cell>
          <cell r="F648">
            <v>2</v>
          </cell>
          <cell r="G648" t="str">
            <v>menit</v>
          </cell>
        </row>
        <row r="649">
          <cell r="C649" t="str">
            <v>- Waktu tempuh kosong  =  (L/v2) x 60</v>
          </cell>
          <cell r="E649" t="str">
            <v>T2</v>
          </cell>
          <cell r="F649">
            <v>1.2</v>
          </cell>
          <cell r="G649" t="str">
            <v>menit</v>
          </cell>
        </row>
        <row r="650">
          <cell r="C650" t="str">
            <v>- Muat   =  (V/Q1) x 60</v>
          </cell>
          <cell r="E650" t="str">
            <v>T3</v>
          </cell>
          <cell r="F650">
            <v>25.702811244979923</v>
          </cell>
          <cell r="G650" t="str">
            <v>menit</v>
          </cell>
        </row>
        <row r="651">
          <cell r="C651" t="str">
            <v>- Lain-lain</v>
          </cell>
          <cell r="E651" t="str">
            <v>T4</v>
          </cell>
          <cell r="F651">
            <v>5</v>
          </cell>
          <cell r="G651" t="str">
            <v>menit</v>
          </cell>
        </row>
        <row r="652">
          <cell r="E652" t="str">
            <v>Ts2</v>
          </cell>
          <cell r="F652">
            <v>33.902811244979922</v>
          </cell>
          <cell r="G652" t="str">
            <v>menit</v>
          </cell>
        </row>
        <row r="654">
          <cell r="C654" t="str">
            <v>Kapasitas Produksi / Jam   =</v>
          </cell>
        </row>
        <row r="655">
          <cell r="C655" t="str">
            <v>V x Fa x 60</v>
          </cell>
          <cell r="E655" t="str">
            <v>Q2</v>
          </cell>
          <cell r="F655">
            <v>5.8756189438271447</v>
          </cell>
          <cell r="G655" t="str">
            <v>M3 / Jam</v>
          </cell>
        </row>
        <row r="656">
          <cell r="C656" t="str">
            <v>Ts2</v>
          </cell>
        </row>
        <row r="658">
          <cell r="C658" t="str">
            <v>Biaya Dump Truck / M3  =  (1 : Q2) x RpE08</v>
          </cell>
          <cell r="E658" t="str">
            <v>Rp2</v>
          </cell>
          <cell r="F658">
            <v>21454.040699859943</v>
          </cell>
          <cell r="G658" t="str">
            <v>Rupiah</v>
          </cell>
        </row>
        <row r="660">
          <cell r="A660" t="str">
            <v>IV.</v>
          </cell>
          <cell r="C660" t="str">
            <v>HARGA SATUAN DASAR BAHAN</v>
          </cell>
        </row>
        <row r="661">
          <cell r="C661" t="str">
            <v>DI LOKASI BASE CAMP</v>
          </cell>
        </row>
        <row r="663">
          <cell r="C663" t="str">
            <v>Harga Satuan Dasar Gravel   =</v>
          </cell>
        </row>
        <row r="665">
          <cell r="C665" t="str">
            <v>(  RpM07  +  Rp1  +  Rp2  )</v>
          </cell>
          <cell r="E665" t="str">
            <v>M07</v>
          </cell>
          <cell r="F665">
            <v>90982.029437067569</v>
          </cell>
          <cell r="G665" t="str">
            <v>Rupiah</v>
          </cell>
        </row>
        <row r="667">
          <cell r="C667" t="str">
            <v>Dibulatkan   :</v>
          </cell>
          <cell r="E667" t="str">
            <v>M07</v>
          </cell>
          <cell r="F667">
            <v>90982</v>
          </cell>
          <cell r="G667" t="str">
            <v>Rupiah</v>
          </cell>
        </row>
        <row r="781">
          <cell r="A781" t="str">
            <v>ANALISA HARGA DASAR SATUAN BAHAN</v>
          </cell>
        </row>
        <row r="783">
          <cell r="A783" t="str">
            <v>Jenis</v>
          </cell>
          <cell r="B783" t="str">
            <v>:</v>
          </cell>
          <cell r="C783" t="str">
            <v>M09 -  Material Pilihan</v>
          </cell>
        </row>
        <row r="784">
          <cell r="A784" t="str">
            <v>Lokasi</v>
          </cell>
          <cell r="B784" t="str">
            <v>:</v>
          </cell>
          <cell r="C784" t="str">
            <v>Quarry</v>
          </cell>
        </row>
        <row r="785">
          <cell r="A785" t="str">
            <v>Tujuan</v>
          </cell>
          <cell r="B785" t="str">
            <v>:</v>
          </cell>
          <cell r="C785" t="str">
            <v>Lokasi Pekerjaan</v>
          </cell>
        </row>
        <row r="787">
          <cell r="H787" t="str">
            <v>HARGA</v>
          </cell>
        </row>
        <row r="788">
          <cell r="A788" t="str">
            <v>No.</v>
          </cell>
          <cell r="B788" t="str">
            <v>URAIAN</v>
          </cell>
          <cell r="E788" t="str">
            <v>KODE</v>
          </cell>
          <cell r="F788" t="str">
            <v>KOEF.</v>
          </cell>
          <cell r="G788" t="str">
            <v>SATUAN</v>
          </cell>
          <cell r="H788" t="str">
            <v>SATUAN</v>
          </cell>
        </row>
        <row r="789">
          <cell r="H789" t="str">
            <v>(Rp.)</v>
          </cell>
        </row>
        <row r="791">
          <cell r="A791" t="str">
            <v>I.</v>
          </cell>
          <cell r="C791" t="str">
            <v>ASUMSI</v>
          </cell>
        </row>
        <row r="792">
          <cell r="A792">
            <v>1</v>
          </cell>
          <cell r="C792" t="str">
            <v>Menggunakan alat berat</v>
          </cell>
        </row>
        <row r="793">
          <cell r="A793">
            <v>2</v>
          </cell>
          <cell r="C793" t="str">
            <v>Kondisi Jalan   :  sedang / baik</v>
          </cell>
        </row>
        <row r="794">
          <cell r="A794">
            <v>3</v>
          </cell>
          <cell r="C794" t="str">
            <v>Jarak Quarry ke lokasi pekerjaan</v>
          </cell>
          <cell r="E794" t="str">
            <v>L</v>
          </cell>
          <cell r="F794">
            <v>0</v>
          </cell>
          <cell r="G794" t="str">
            <v>Km</v>
          </cell>
        </row>
        <row r="795">
          <cell r="A795">
            <v>4</v>
          </cell>
          <cell r="C795" t="str">
            <v>Harga Satuan Material Pilihan di Quarry</v>
          </cell>
          <cell r="E795" t="str">
            <v>RpM09</v>
          </cell>
          <cell r="F795">
            <v>1</v>
          </cell>
          <cell r="G795" t="str">
            <v>M3</v>
          </cell>
          <cell r="H795">
            <v>0</v>
          </cell>
        </row>
        <row r="796">
          <cell r="A796">
            <v>5</v>
          </cell>
          <cell r="C796" t="str">
            <v>Harga Satuan Dasar Excavator</v>
          </cell>
          <cell r="E796" t="str">
            <v>RpE10</v>
          </cell>
          <cell r="F796">
            <v>1</v>
          </cell>
          <cell r="G796" t="str">
            <v>Jam</v>
          </cell>
          <cell r="H796">
            <v>182342.59483367632</v>
          </cell>
        </row>
        <row r="797">
          <cell r="A797">
            <v>6</v>
          </cell>
          <cell r="C797" t="str">
            <v>Harga Satuan Dasar Dump Truck</v>
          </cell>
          <cell r="E797" t="str">
            <v>RpE08</v>
          </cell>
          <cell r="F797">
            <v>1</v>
          </cell>
          <cell r="G797" t="str">
            <v>Jam</v>
          </cell>
          <cell r="H797">
            <v>126055.76795773566</v>
          </cell>
        </row>
        <row r="799">
          <cell r="A799" t="str">
            <v>II.</v>
          </cell>
          <cell r="C799" t="str">
            <v>URUTAN KERJA</v>
          </cell>
        </row>
        <row r="800">
          <cell r="A800">
            <v>1</v>
          </cell>
          <cell r="C800" t="str">
            <v>Material Pilihan digali dengan Excavator</v>
          </cell>
        </row>
        <row r="801">
          <cell r="A801">
            <v>2</v>
          </cell>
          <cell r="C801" t="str">
            <v>Excavator sekaligus memuat Mat. Pilihan</v>
          </cell>
        </row>
        <row r="802">
          <cell r="C802" t="str">
            <v>hasil galian ke dalam Dump Truck</v>
          </cell>
        </row>
        <row r="803">
          <cell r="A803">
            <v>3</v>
          </cell>
          <cell r="C803" t="str">
            <v>Dump Truck mengangkut Material Pilihan</v>
          </cell>
        </row>
        <row r="804">
          <cell r="C804" t="str">
            <v>ke lokasi pekerjaan</v>
          </cell>
        </row>
        <row r="806">
          <cell r="A806" t="str">
            <v>III.</v>
          </cell>
          <cell r="C806" t="str">
            <v>PERHITUNGAN</v>
          </cell>
        </row>
        <row r="808">
          <cell r="C808" t="str">
            <v>EXCAVATOR</v>
          </cell>
          <cell r="E808" t="str">
            <v>(E10)</v>
          </cell>
        </row>
        <row r="809">
          <cell r="C809" t="str">
            <v>Kapasitas Bucket</v>
          </cell>
          <cell r="E809" t="str">
            <v>V</v>
          </cell>
          <cell r="F809">
            <v>0.5</v>
          </cell>
          <cell r="G809" t="str">
            <v>M3</v>
          </cell>
        </row>
        <row r="810">
          <cell r="C810" t="str">
            <v>Faktor Bucket</v>
          </cell>
          <cell r="E810" t="str">
            <v>Fb</v>
          </cell>
          <cell r="F810">
            <v>0.9</v>
          </cell>
          <cell r="G810" t="str">
            <v>-</v>
          </cell>
        </row>
        <row r="811">
          <cell r="C811" t="str">
            <v>Faktor  Efisiensi alat</v>
          </cell>
          <cell r="E811" t="str">
            <v>Fa</v>
          </cell>
          <cell r="F811">
            <v>0.83</v>
          </cell>
          <cell r="G811" t="str">
            <v>-</v>
          </cell>
        </row>
        <row r="812">
          <cell r="C812" t="str">
            <v>Waktu siklus</v>
          </cell>
          <cell r="E812" t="str">
            <v>Ts1</v>
          </cell>
        </row>
        <row r="813">
          <cell r="C813" t="str">
            <v>- Menggali / memuat</v>
          </cell>
          <cell r="E813" t="str">
            <v>T1</v>
          </cell>
          <cell r="F813">
            <v>0.5</v>
          </cell>
          <cell r="G813" t="str">
            <v>menit</v>
          </cell>
        </row>
        <row r="814">
          <cell r="C814" t="str">
            <v>- Lain-lain</v>
          </cell>
          <cell r="E814" t="str">
            <v>T2</v>
          </cell>
          <cell r="F814">
            <v>0.5</v>
          </cell>
          <cell r="G814" t="str">
            <v>menit</v>
          </cell>
        </row>
        <row r="815">
          <cell r="E815" t="str">
            <v>Ts1</v>
          </cell>
          <cell r="F815">
            <v>1</v>
          </cell>
          <cell r="G815" t="str">
            <v>menit</v>
          </cell>
        </row>
        <row r="816">
          <cell r="C816" t="str">
            <v>Kap. Prod. / jam =</v>
          </cell>
        </row>
        <row r="817">
          <cell r="C817" t="str">
            <v>V  x Fb x Fa x 60</v>
          </cell>
          <cell r="E817" t="str">
            <v>Q1</v>
          </cell>
          <cell r="F817">
            <v>22.41</v>
          </cell>
          <cell r="G817" t="str">
            <v>M3 / Jam</v>
          </cell>
        </row>
        <row r="818">
          <cell r="C818" t="str">
            <v>Ts1</v>
          </cell>
        </row>
        <row r="820">
          <cell r="C820" t="str">
            <v>Biaya Excavator / M3  =  (1 : Q1) x RpE10</v>
          </cell>
          <cell r="E820" t="str">
            <v>Rp1</v>
          </cell>
          <cell r="F820">
            <v>8136.6619738365152</v>
          </cell>
          <cell r="G820" t="str">
            <v>Rupiah</v>
          </cell>
        </row>
        <row r="823">
          <cell r="C823" t="str">
            <v>DUMP TRUCK</v>
          </cell>
          <cell r="E823" t="str">
            <v>(E08)</v>
          </cell>
        </row>
        <row r="824">
          <cell r="C824" t="str">
            <v>Kapasitas bak</v>
          </cell>
          <cell r="E824" t="str">
            <v>V</v>
          </cell>
          <cell r="F824">
            <v>4</v>
          </cell>
          <cell r="G824" t="str">
            <v>M3</v>
          </cell>
        </row>
        <row r="825">
          <cell r="C825" t="str">
            <v>Faktor  efisiensi alat</v>
          </cell>
          <cell r="E825" t="str">
            <v>Fa</v>
          </cell>
          <cell r="F825">
            <v>0.83</v>
          </cell>
          <cell r="G825" t="str">
            <v>-</v>
          </cell>
        </row>
        <row r="826">
          <cell r="C826" t="str">
            <v>Kecepatan rata-rata bermuatan</v>
          </cell>
          <cell r="E826" t="str">
            <v>v1</v>
          </cell>
          <cell r="F826">
            <v>30</v>
          </cell>
          <cell r="G826" t="str">
            <v>KM/Jam</v>
          </cell>
        </row>
        <row r="827">
          <cell r="C827" t="str">
            <v>Kecepatan rata-rata kosong</v>
          </cell>
          <cell r="E827" t="str">
            <v>v2</v>
          </cell>
          <cell r="F827">
            <v>50</v>
          </cell>
          <cell r="G827" t="str">
            <v>KM/Jam</v>
          </cell>
        </row>
        <row r="828">
          <cell r="C828" t="str">
            <v>Waktu  siklus</v>
          </cell>
          <cell r="E828" t="str">
            <v>Ts2</v>
          </cell>
        </row>
        <row r="829">
          <cell r="C829" t="str">
            <v>- Waktu tempuh isi  =  (L/v1) x 60</v>
          </cell>
          <cell r="E829" t="str">
            <v>T1</v>
          </cell>
          <cell r="F829">
            <v>0</v>
          </cell>
          <cell r="G829" t="str">
            <v>menit</v>
          </cell>
        </row>
        <row r="830">
          <cell r="C830" t="str">
            <v>- Waktu tempuh kosong  =  (L/v2) x 60</v>
          </cell>
          <cell r="E830" t="str">
            <v>T2</v>
          </cell>
          <cell r="F830">
            <v>0</v>
          </cell>
          <cell r="G830" t="str">
            <v>menit</v>
          </cell>
        </row>
        <row r="831">
          <cell r="C831" t="str">
            <v>- Muat   =  (V/Q1) x 60</v>
          </cell>
          <cell r="E831" t="str">
            <v>T3</v>
          </cell>
          <cell r="F831">
            <v>10.7095046854083</v>
          </cell>
          <cell r="G831" t="str">
            <v>menit</v>
          </cell>
        </row>
        <row r="832">
          <cell r="C832" t="str">
            <v>- Lain-lain</v>
          </cell>
          <cell r="E832" t="str">
            <v>T4</v>
          </cell>
          <cell r="F832">
            <v>1</v>
          </cell>
          <cell r="G832" t="str">
            <v>menit</v>
          </cell>
        </row>
        <row r="833">
          <cell r="E833" t="str">
            <v>Ts2</v>
          </cell>
          <cell r="F833">
            <v>11.7095046854083</v>
          </cell>
          <cell r="G833" t="str">
            <v>menit</v>
          </cell>
        </row>
        <row r="835">
          <cell r="H835" t="str">
            <v xml:space="preserve">Bersambung  </v>
          </cell>
        </row>
        <row r="836">
          <cell r="A836" t="str">
            <v>ANALISA HARGA DASAR SATUAN BAHAN</v>
          </cell>
        </row>
        <row r="838">
          <cell r="A838" t="str">
            <v>Jenis</v>
          </cell>
          <cell r="B838" t="str">
            <v>:</v>
          </cell>
          <cell r="C838" t="str">
            <v>M09 -  Material Pilihan</v>
          </cell>
        </row>
        <row r="839">
          <cell r="A839" t="str">
            <v>Lokasi</v>
          </cell>
          <cell r="B839" t="str">
            <v>:</v>
          </cell>
          <cell r="C839" t="str">
            <v>Quarry</v>
          </cell>
        </row>
        <row r="840">
          <cell r="A840" t="str">
            <v>Tujuan</v>
          </cell>
          <cell r="B840" t="str">
            <v>:</v>
          </cell>
          <cell r="C840" t="str">
            <v>Lokasi Pekerjaan</v>
          </cell>
        </row>
        <row r="841">
          <cell r="H841" t="str">
            <v xml:space="preserve">Lanjutan  </v>
          </cell>
        </row>
        <row r="842">
          <cell r="H842" t="str">
            <v>HARGA</v>
          </cell>
        </row>
        <row r="843">
          <cell r="A843" t="str">
            <v>No.</v>
          </cell>
          <cell r="B843" t="str">
            <v>URAIAN</v>
          </cell>
          <cell r="E843" t="str">
            <v>KODE</v>
          </cell>
          <cell r="F843" t="str">
            <v>KOEF.</v>
          </cell>
          <cell r="G843" t="str">
            <v>SATUAN</v>
          </cell>
          <cell r="H843" t="str">
            <v>SATUAN</v>
          </cell>
        </row>
        <row r="844">
          <cell r="H844" t="str">
            <v>(Rp.)</v>
          </cell>
        </row>
        <row r="846">
          <cell r="C846" t="str">
            <v>Kapasitas Produksi / Jam   =</v>
          </cell>
        </row>
        <row r="847">
          <cell r="C847" t="str">
            <v>V x Fa x 60</v>
          </cell>
          <cell r="E847" t="str">
            <v>Q2</v>
          </cell>
          <cell r="F847">
            <v>17.011821195838571</v>
          </cell>
          <cell r="G847" t="str">
            <v>M3 / Jam</v>
          </cell>
        </row>
        <row r="848">
          <cell r="C848" t="str">
            <v>Ts2</v>
          </cell>
        </row>
        <row r="850">
          <cell r="C850" t="str">
            <v>Biaya Dump Truck / M3  =  (1 : Q2) x RpE08</v>
          </cell>
          <cell r="E850" t="str">
            <v>Rp2</v>
          </cell>
          <cell r="F850">
            <v>7409.8925980112817</v>
          </cell>
          <cell r="G850" t="str">
            <v>Rupiah</v>
          </cell>
        </row>
        <row r="853">
          <cell r="A853" t="str">
            <v>IV.</v>
          </cell>
          <cell r="C853" t="str">
            <v>HARGA SATUAN DASAR BAHAN</v>
          </cell>
        </row>
        <row r="854">
          <cell r="C854" t="str">
            <v>DI LOKASI PEKERJAAN</v>
          </cell>
        </row>
        <row r="856">
          <cell r="C856" t="str">
            <v>Harga Satuan Dasar Material Pilihan   =</v>
          </cell>
        </row>
        <row r="858">
          <cell r="C858" t="str">
            <v>(  RpM09  +  Rp1  +  Rp2  )</v>
          </cell>
          <cell r="E858" t="str">
            <v>M09</v>
          </cell>
          <cell r="F858">
            <v>15546.554571847797</v>
          </cell>
          <cell r="G858" t="str">
            <v>Rupiah</v>
          </cell>
        </row>
        <row r="860">
          <cell r="C860" t="str">
            <v>Dibulatkan   :</v>
          </cell>
          <cell r="E860" t="str">
            <v>M09</v>
          </cell>
          <cell r="F860">
            <v>15546</v>
          </cell>
          <cell r="G860" t="str">
            <v>Rupiah</v>
          </cell>
        </row>
      </sheetData>
      <sheetData sheetId="9" refreshError="1"/>
      <sheetData sheetId="10" refreshError="1"/>
      <sheetData sheetId="11" refreshError="1">
        <row r="1">
          <cell r="A1" t="str">
            <v>HARGA &amp; JARAK RATA-RATA</v>
          </cell>
        </row>
        <row r="6">
          <cell r="A6" t="str">
            <v>No. Mata Pembayaran</v>
          </cell>
          <cell r="D6" t="str">
            <v>:   1.2</v>
          </cell>
          <cell r="F6" t="str">
            <v>(Rp)</v>
          </cell>
          <cell r="G6" t="str">
            <v>( Km )</v>
          </cell>
        </row>
        <row r="7">
          <cell r="A7" t="str">
            <v>Jenis Pekerjaan</v>
          </cell>
          <cell r="D7" t="str">
            <v>:   MOBILISASI</v>
          </cell>
        </row>
        <row r="8">
          <cell r="A8" t="str">
            <v>Satuan Pengukuran</v>
          </cell>
          <cell r="C8" t="str">
            <v>M01  -  P a s i r</v>
          </cell>
          <cell r="D8" t="str">
            <v xml:space="preserve">:   Lump Sum </v>
          </cell>
          <cell r="E8" t="str">
            <v>M3</v>
          </cell>
          <cell r="F8">
            <v>35000</v>
          </cell>
          <cell r="G8">
            <v>1</v>
          </cell>
          <cell r="H8" t="str">
            <v xml:space="preserve"> Ke Base Camp</v>
          </cell>
        </row>
        <row r="9">
          <cell r="F9">
            <v>35000</v>
          </cell>
          <cell r="G9">
            <v>29.350000000000005</v>
          </cell>
          <cell r="H9" t="str">
            <v xml:space="preserve"> Ke Lokasi Pek.</v>
          </cell>
        </row>
        <row r="10">
          <cell r="H10" t="str">
            <v>BIAYA</v>
          </cell>
          <cell r="I10" t="str">
            <v>JUMLAH</v>
          </cell>
        </row>
        <row r="11">
          <cell r="A11" t="str">
            <v>No.</v>
          </cell>
          <cell r="C11" t="str">
            <v>U R A I A N</v>
          </cell>
          <cell r="E11" t="str">
            <v>M3</v>
          </cell>
          <cell r="F11" t="str">
            <v>SATUAN</v>
          </cell>
          <cell r="G11" t="str">
            <v>VOL.</v>
          </cell>
          <cell r="H11" t="str">
            <v>SATUAN</v>
          </cell>
          <cell r="I11" t="str">
            <v>HARGA</v>
          </cell>
        </row>
        <row r="12">
          <cell r="C12" t="str">
            <v>M02  -  Batu Kali</v>
          </cell>
          <cell r="E12" t="str">
            <v>M3</v>
          </cell>
          <cell r="H12" t="str">
            <v>(Rp.)</v>
          </cell>
          <cell r="I12" t="str">
            <v>(Rp.)</v>
          </cell>
        </row>
        <row r="13">
          <cell r="A13" t="str">
            <v>3.</v>
          </cell>
          <cell r="C13" t="str">
            <v>M06  -  Batu Belah/Batu Quarry Besar</v>
          </cell>
          <cell r="E13" t="str">
            <v>M3</v>
          </cell>
        </row>
        <row r="14">
          <cell r="A14" t="str">
            <v>A.</v>
          </cell>
          <cell r="C14" t="str">
            <v>Pembelian atau Sewa Tanah</v>
          </cell>
          <cell r="E14" t="str">
            <v>M3</v>
          </cell>
          <cell r="F14" t="str">
            <v>M2</v>
          </cell>
          <cell r="G14">
            <v>0</v>
          </cell>
          <cell r="I14">
            <v>0</v>
          </cell>
        </row>
        <row r="15">
          <cell r="A15" t="str">
            <v>3.</v>
          </cell>
          <cell r="C15" t="str">
            <v>M07  -  G r a v e l</v>
          </cell>
          <cell r="E15" t="str">
            <v>M3</v>
          </cell>
          <cell r="F15">
            <v>50000</v>
          </cell>
          <cell r="G15">
            <v>1</v>
          </cell>
          <cell r="H15" t="str">
            <v xml:space="preserve"> Ke Base Camp</v>
          </cell>
        </row>
        <row r="17">
          <cell r="A17" t="str">
            <v>B.</v>
          </cell>
          <cell r="C17" t="str">
            <v>PERALATAN</v>
          </cell>
          <cell r="E17" t="str">
            <v>KG</v>
          </cell>
          <cell r="F17">
            <v>0</v>
          </cell>
          <cell r="G17">
            <v>0</v>
          </cell>
          <cell r="H17" t="str">
            <v xml:space="preserve"> Ke Base Camp</v>
          </cell>
        </row>
        <row r="18">
          <cell r="C18" t="str">
            <v>Sesuai Lampiran 4b</v>
          </cell>
          <cell r="I18">
            <v>10800000</v>
          </cell>
        </row>
        <row r="19">
          <cell r="A19" t="str">
            <v>6.</v>
          </cell>
          <cell r="C19" t="str">
            <v>M16  -  S i r t u</v>
          </cell>
          <cell r="E19" t="str">
            <v>M3</v>
          </cell>
          <cell r="F19">
            <v>0</v>
          </cell>
          <cell r="G19">
            <v>0</v>
          </cell>
          <cell r="H19" t="str">
            <v xml:space="preserve"> Ke Lokasi Pek.</v>
          </cell>
        </row>
        <row r="21">
          <cell r="A21" t="str">
            <v>C.</v>
          </cell>
          <cell r="C21" t="str">
            <v>FASILITAS KONTRAKTOR</v>
          </cell>
          <cell r="E21" t="str">
            <v>M3</v>
          </cell>
          <cell r="F21">
            <v>0</v>
          </cell>
          <cell r="G21">
            <v>0</v>
          </cell>
          <cell r="H21" t="str">
            <v xml:space="preserve"> Ke Lokasi Pek.</v>
          </cell>
        </row>
        <row r="22">
          <cell r="A22">
            <v>1</v>
          </cell>
          <cell r="C22" t="str">
            <v>Base Camp</v>
          </cell>
          <cell r="F22" t="str">
            <v>M2</v>
          </cell>
          <cell r="G22">
            <v>200</v>
          </cell>
          <cell r="H22">
            <v>100000</v>
          </cell>
          <cell r="I22">
            <v>20000000</v>
          </cell>
        </row>
        <row r="23">
          <cell r="A23">
            <v>2</v>
          </cell>
          <cell r="C23" t="str">
            <v>Kantor</v>
          </cell>
          <cell r="E23" t="str">
            <v>M3</v>
          </cell>
          <cell r="F23" t="str">
            <v>M2</v>
          </cell>
          <cell r="G23">
            <v>0</v>
          </cell>
          <cell r="H23">
            <v>0</v>
          </cell>
          <cell r="I23">
            <v>0</v>
          </cell>
        </row>
        <row r="24">
          <cell r="A24">
            <v>3</v>
          </cell>
          <cell r="C24" t="str">
            <v>Barak</v>
          </cell>
          <cell r="F24" t="str">
            <v>M2</v>
          </cell>
          <cell r="G24">
            <v>0</v>
          </cell>
          <cell r="H24">
            <v>0</v>
          </cell>
          <cell r="I24">
            <v>0</v>
          </cell>
        </row>
        <row r="25">
          <cell r="A25">
            <v>4</v>
          </cell>
          <cell r="C25" t="str">
            <v>Bengkel</v>
          </cell>
          <cell r="E25" t="str">
            <v>M3</v>
          </cell>
          <cell r="F25" t="str">
            <v>M2</v>
          </cell>
          <cell r="G25">
            <v>0</v>
          </cell>
          <cell r="H25">
            <v>0</v>
          </cell>
          <cell r="I25">
            <v>0</v>
          </cell>
        </row>
        <row r="26">
          <cell r="A26">
            <v>5</v>
          </cell>
          <cell r="C26" t="str">
            <v>Gudang, dan lain-lain</v>
          </cell>
          <cell r="F26" t="str">
            <v>M2</v>
          </cell>
          <cell r="G26">
            <v>0</v>
          </cell>
          <cell r="H26">
            <v>0</v>
          </cell>
          <cell r="I26">
            <v>0</v>
          </cell>
        </row>
        <row r="29">
          <cell r="A29" t="str">
            <v>D.</v>
          </cell>
          <cell r="C29" t="str">
            <v>FASILITAS DIREKSI TEKNIS</v>
          </cell>
        </row>
        <row r="30">
          <cell r="A30">
            <v>1</v>
          </cell>
          <cell r="C30" t="str">
            <v>Ruang Laboratorium</v>
          </cell>
          <cell r="F30" t="str">
            <v>M2</v>
          </cell>
          <cell r="G30">
            <v>0</v>
          </cell>
          <cell r="H30">
            <v>0</v>
          </cell>
          <cell r="I30">
            <v>0</v>
          </cell>
        </row>
        <row r="31">
          <cell r="A31">
            <v>2</v>
          </cell>
          <cell r="C31" t="str">
            <v>Peralatan Laboratorium</v>
          </cell>
          <cell r="F31" t="str">
            <v>set</v>
          </cell>
          <cell r="G31">
            <v>1</v>
          </cell>
          <cell r="H31">
            <v>2000000</v>
          </cell>
          <cell r="I31">
            <v>2000000</v>
          </cell>
        </row>
        <row r="32">
          <cell r="A32">
            <v>3</v>
          </cell>
          <cell r="C32" t="str">
            <v>Perabotan &amp; Layanan</v>
          </cell>
          <cell r="F32" t="str">
            <v>set</v>
          </cell>
          <cell r="G32">
            <v>0</v>
          </cell>
          <cell r="H32">
            <v>0</v>
          </cell>
          <cell r="I32">
            <v>0</v>
          </cell>
        </row>
        <row r="35">
          <cell r="A35" t="str">
            <v>E.</v>
          </cell>
          <cell r="C35" t="str">
            <v>MOBILISASI LAINNYA</v>
          </cell>
        </row>
        <row r="36">
          <cell r="A36" t="str">
            <v>E.I.</v>
          </cell>
          <cell r="C36" t="str">
            <v>PEKERJAAN DARURAT</v>
          </cell>
        </row>
        <row r="37">
          <cell r="A37">
            <v>1</v>
          </cell>
          <cell r="C37" t="str">
            <v>Jembatan Darurat</v>
          </cell>
          <cell r="F37" t="str">
            <v>LS</v>
          </cell>
          <cell r="G37">
            <v>0</v>
          </cell>
          <cell r="H37">
            <v>0</v>
          </cell>
          <cell r="I37">
            <v>0</v>
          </cell>
        </row>
        <row r="38">
          <cell r="A38">
            <v>2</v>
          </cell>
          <cell r="C38" t="str">
            <v>Pemeliharaan Jalan Kerja / Samping</v>
          </cell>
          <cell r="F38" t="str">
            <v>LS</v>
          </cell>
          <cell r="G38">
            <v>0</v>
          </cell>
          <cell r="H38">
            <v>0</v>
          </cell>
          <cell r="I38">
            <v>0</v>
          </cell>
        </row>
        <row r="39">
          <cell r="A39">
            <v>3</v>
          </cell>
          <cell r="C39" t="str">
            <v>Pengaturan Lalu Lintas</v>
          </cell>
          <cell r="F39" t="str">
            <v>. . . .</v>
          </cell>
          <cell r="I39">
            <v>0</v>
          </cell>
        </row>
        <row r="40">
          <cell r="A40">
            <v>4</v>
          </cell>
          <cell r="C40" t="str">
            <v>Rambu-rambu Lalu Lintas</v>
          </cell>
          <cell r="F40" t="str">
            <v>. . . .</v>
          </cell>
          <cell r="I40">
            <v>0</v>
          </cell>
        </row>
        <row r="42">
          <cell r="A42" t="str">
            <v>E.II.</v>
          </cell>
          <cell r="C42" t="str">
            <v>LAIN-LAIN</v>
          </cell>
        </row>
        <row r="43">
          <cell r="A43">
            <v>1</v>
          </cell>
          <cell r="C43" t="str">
            <v>As Built Drawing</v>
          </cell>
          <cell r="F43" t="str">
            <v>LS</v>
          </cell>
          <cell r="G43">
            <v>0</v>
          </cell>
          <cell r="H43">
            <v>0</v>
          </cell>
          <cell r="I43">
            <v>0</v>
          </cell>
        </row>
        <row r="44">
          <cell r="A44">
            <v>2</v>
          </cell>
          <cell r="C44" t="str">
            <v>Photo Dokumentasi</v>
          </cell>
          <cell r="F44" t="str">
            <v>Set</v>
          </cell>
          <cell r="G44">
            <v>0</v>
          </cell>
          <cell r="H44">
            <v>0</v>
          </cell>
          <cell r="I44">
            <v>0</v>
          </cell>
        </row>
        <row r="47">
          <cell r="A47" t="str">
            <v>F.</v>
          </cell>
          <cell r="C47" t="str">
            <v>DEMOBILISASI</v>
          </cell>
          <cell r="F47" t="str">
            <v>LS</v>
          </cell>
          <cell r="G47">
            <v>1</v>
          </cell>
          <cell r="H47">
            <v>3240000</v>
          </cell>
          <cell r="I47">
            <v>3240000</v>
          </cell>
        </row>
        <row r="48">
          <cell r="B48" t="str">
            <v>Catatan :</v>
          </cell>
        </row>
        <row r="49">
          <cell r="C49" t="str">
            <v>Sta. Awal Proyek</v>
          </cell>
          <cell r="F49">
            <v>1.45</v>
          </cell>
        </row>
        <row r="50">
          <cell r="C50" t="str">
            <v>Total Biaya Mobilisasi</v>
          </cell>
          <cell r="F50">
            <v>4.1500000000000004</v>
          </cell>
          <cell r="I50">
            <v>36040000</v>
          </cell>
        </row>
        <row r="51">
          <cell r="C51" t="str">
            <v>Jarak rata-rata Lokasi Pekerjaan</v>
          </cell>
          <cell r="F51">
            <v>1.35</v>
          </cell>
        </row>
        <row r="52">
          <cell r="A52" t="str">
            <v>Catatan :</v>
          </cell>
          <cell r="C52" t="str">
            <v>Jarak rata-rata Quarry Pasir - Base Camp</v>
          </cell>
          <cell r="F52">
            <v>1</v>
          </cell>
        </row>
        <row r="53">
          <cell r="A53" t="str">
            <v>●</v>
          </cell>
          <cell r="B53" t="str">
            <v>Biaya Satuan untuk peralatan sudah termasuk bahan bakar, bahan habis terpakai dan operator.</v>
          </cell>
          <cell r="C53" t="str">
            <v>Jarak rata-rata Quarry Batu - Base Camp</v>
          </cell>
          <cell r="F53">
            <v>1</v>
          </cell>
        </row>
        <row r="54">
          <cell r="A54" t="str">
            <v>●</v>
          </cell>
          <cell r="B54" t="str">
            <v>Biaya Satuan sudah termasuk pengeluaran untuk seluruh pajak yang berkaitan (tetapi tidak termasuk PPN yang dibayarkan dari Kontrak) dan biaya-biaya lainnya</v>
          </cell>
          <cell r="C54" t="str">
            <v>Jarak rata-rata Quarry Pasir - Lokasi Pekerjaan</v>
          </cell>
          <cell r="F54">
            <v>29.350000000000005</v>
          </cell>
        </row>
        <row r="55">
          <cell r="C55" t="str">
            <v>Jarak rata-rata Quarry Batu - Lokasi Pekerjaan</v>
          </cell>
          <cell r="F55">
            <v>29.350000000000005</v>
          </cell>
        </row>
        <row r="56">
          <cell r="A56" t="str">
            <v>●</v>
          </cell>
          <cell r="B56" t="str">
            <v>Harga Lump Sum yang diajukan Penawar harus mencakup seluruh tambahan tenaga kerja, bahan, peralatan atau kerugian yang mungkin diperlukan untuk menyelesaikan pekerjaan sesuai dengan Spesifikasi dan Gambar.</v>
          </cell>
          <cell r="C56" t="str">
            <v>Jarak rata-rata Base Camp - Lokasi Pekerjaan</v>
          </cell>
          <cell r="F56">
            <v>28.350000000000005</v>
          </cell>
        </row>
        <row r="58">
          <cell r="A58" t="str">
            <v>●</v>
          </cell>
          <cell r="B58" t="str">
            <v>Harga Lump Sum yang diberikan oleh Peserta Lelang harus tidak termasuk Biaya Umum dan Keuntungan.</v>
          </cell>
        </row>
        <row r="60">
          <cell r="H60" t="str">
            <v>Medan, 10 April 2007.</v>
          </cell>
        </row>
        <row r="62">
          <cell r="H62" t="str">
            <v>PT. DIAN WIRA PUTRA</v>
          </cell>
        </row>
        <row r="63">
          <cell r="A63" t="str">
            <v>ANALISA HARGA DASAR SATUAN BAHAN</v>
          </cell>
        </row>
        <row r="65">
          <cell r="A65" t="str">
            <v>Jenis</v>
          </cell>
          <cell r="B65" t="str">
            <v>:</v>
          </cell>
          <cell r="C65" t="str">
            <v>M01 -  Pasir</v>
          </cell>
        </row>
        <row r="66">
          <cell r="A66" t="str">
            <v>Lokasi</v>
          </cell>
          <cell r="B66" t="str">
            <v>:</v>
          </cell>
          <cell r="C66" t="str">
            <v>Quarry</v>
          </cell>
        </row>
        <row r="67">
          <cell r="A67" t="str">
            <v>Tujuan</v>
          </cell>
          <cell r="B67" t="str">
            <v>:</v>
          </cell>
          <cell r="C67" t="str">
            <v>Base Camp</v>
          </cell>
          <cell r="H67" t="str">
            <v>Ir. ARDIANSYAH LUBIS</v>
          </cell>
        </row>
        <row r="68">
          <cell r="H68" t="str">
            <v>DIREKTUR</v>
          </cell>
        </row>
        <row r="69">
          <cell r="A69" t="str">
            <v>LAMPIRAN  4b  PENAWARAN</v>
          </cell>
          <cell r="H69" t="str">
            <v>HARGA</v>
          </cell>
        </row>
        <row r="70">
          <cell r="A70" t="str">
            <v>ANALISA HARGA LUMP SUM UNTUK MOBILISASI</v>
          </cell>
          <cell r="B70" t="str">
            <v>URAIAN</v>
          </cell>
          <cell r="E70" t="str">
            <v>KODE</v>
          </cell>
          <cell r="F70" t="str">
            <v>KOEF.</v>
          </cell>
          <cell r="G70" t="str">
            <v>SATUAN</v>
          </cell>
          <cell r="H70" t="str">
            <v>SATUAN</v>
          </cell>
        </row>
        <row r="71">
          <cell r="H71" t="str">
            <v>(Rp.)</v>
          </cell>
        </row>
        <row r="73">
          <cell r="A73" t="str">
            <v>Nama Peserta Lelang</v>
          </cell>
          <cell r="C73" t="str">
            <v>ASUMSI</v>
          </cell>
          <cell r="D73" t="str">
            <v>:   PT. DIAN WIRA PUTRA</v>
          </cell>
        </row>
        <row r="74">
          <cell r="A74" t="str">
            <v>No. Mata Pembayaran</v>
          </cell>
          <cell r="C74" t="str">
            <v>Menggunakan alat berat</v>
          </cell>
          <cell r="D74" t="str">
            <v>:   1.2</v>
          </cell>
        </row>
        <row r="75">
          <cell r="A75" t="str">
            <v>Jenis Pekerjaan</v>
          </cell>
          <cell r="C75" t="str">
            <v>Kondisi Jalan   :  sedang / baik</v>
          </cell>
          <cell r="D75" t="str">
            <v>:   MOBILISASI</v>
          </cell>
        </row>
        <row r="76">
          <cell r="A76" t="str">
            <v>Satuan Pengukuran</v>
          </cell>
          <cell r="C76" t="str">
            <v>Jarak Quarry ke lokasi Base Camp</v>
          </cell>
          <cell r="D76" t="str">
            <v xml:space="preserve">:   Lump Sum </v>
          </cell>
          <cell r="E76" t="str">
            <v>L</v>
          </cell>
          <cell r="F76">
            <v>1</v>
          </cell>
          <cell r="G76" t="str">
            <v>Km</v>
          </cell>
        </row>
        <row r="77">
          <cell r="A77">
            <v>4</v>
          </cell>
          <cell r="C77" t="str">
            <v>Harga satuan pasir di Quarry</v>
          </cell>
          <cell r="E77" t="str">
            <v>RpM01</v>
          </cell>
          <cell r="F77">
            <v>1</v>
          </cell>
          <cell r="G77" t="str">
            <v>M3</v>
          </cell>
          <cell r="H77">
            <v>35000</v>
          </cell>
        </row>
        <row r="78">
          <cell r="A78">
            <v>5</v>
          </cell>
          <cell r="C78" t="str">
            <v>Harga Satuan Dasar Excavator</v>
          </cell>
          <cell r="E78" t="str">
            <v>RpE10</v>
          </cell>
          <cell r="F78">
            <v>1</v>
          </cell>
          <cell r="G78" t="str">
            <v>Jam</v>
          </cell>
          <cell r="H78" t="str">
            <v>Biaya</v>
          </cell>
          <cell r="I78" t="str">
            <v>Jumlah</v>
          </cell>
        </row>
        <row r="79">
          <cell r="A79" t="str">
            <v>No.</v>
          </cell>
          <cell r="C79" t="str">
            <v>Uraian</v>
          </cell>
          <cell r="E79" t="str">
            <v>RpE08</v>
          </cell>
          <cell r="F79" t="str">
            <v>Satuan</v>
          </cell>
          <cell r="G79" t="str">
            <v>Kuantitas</v>
          </cell>
          <cell r="H79" t="str">
            <v>Satuan</v>
          </cell>
          <cell r="I79" t="str">
            <v>Harga</v>
          </cell>
        </row>
        <row r="80">
          <cell r="H80" t="str">
            <v>(Rp.)</v>
          </cell>
          <cell r="I80" t="str">
            <v>(Rp.)</v>
          </cell>
        </row>
        <row r="81">
          <cell r="A81" t="str">
            <v>II.</v>
          </cell>
          <cell r="C81" t="str">
            <v>URUTAN KERJA</v>
          </cell>
        </row>
        <row r="82">
          <cell r="A82" t="str">
            <v>B.</v>
          </cell>
          <cell r="C82" t="str">
            <v>PERALATAN</v>
          </cell>
        </row>
        <row r="83">
          <cell r="A83">
            <v>2</v>
          </cell>
          <cell r="C83" t="str">
            <v>Excavator sekaligus memuat pasir hasil</v>
          </cell>
        </row>
        <row r="84">
          <cell r="A84">
            <v>1</v>
          </cell>
          <cell r="C84" t="str">
            <v>Asphalt Finisher, 80 ton/jam</v>
          </cell>
          <cell r="F84" t="str">
            <v>Unit</v>
          </cell>
          <cell r="G84">
            <v>1</v>
          </cell>
          <cell r="H84">
            <v>1000000</v>
          </cell>
          <cell r="I84">
            <v>1000000</v>
          </cell>
        </row>
        <row r="85">
          <cell r="A85">
            <v>2</v>
          </cell>
          <cell r="C85" t="str">
            <v>Pneumatic Tyre Roller, 10 Ton</v>
          </cell>
          <cell r="F85" t="str">
            <v>Unit</v>
          </cell>
          <cell r="G85">
            <v>1</v>
          </cell>
          <cell r="H85">
            <v>1000000</v>
          </cell>
          <cell r="I85">
            <v>1000000</v>
          </cell>
        </row>
        <row r="86">
          <cell r="A86">
            <v>3</v>
          </cell>
          <cell r="C86" t="str">
            <v>Tandem Roller, 8 Ton</v>
          </cell>
          <cell r="F86" t="str">
            <v>Unit</v>
          </cell>
          <cell r="G86">
            <v>1</v>
          </cell>
          <cell r="H86">
            <v>1000000</v>
          </cell>
          <cell r="I86">
            <v>1000000</v>
          </cell>
        </row>
        <row r="87">
          <cell r="A87">
            <v>4</v>
          </cell>
          <cell r="C87" t="str">
            <v>Asphalt Sprayer, 1000 liter</v>
          </cell>
          <cell r="F87" t="str">
            <v>Unit</v>
          </cell>
          <cell r="G87">
            <v>1</v>
          </cell>
          <cell r="H87">
            <v>1000000</v>
          </cell>
          <cell r="I87">
            <v>1000000</v>
          </cell>
        </row>
        <row r="88">
          <cell r="A88">
            <v>5</v>
          </cell>
          <cell r="C88" t="str">
            <v>Steel Wheel Roller, 10 Ton</v>
          </cell>
          <cell r="F88" t="str">
            <v>Unit</v>
          </cell>
          <cell r="G88">
            <v>0</v>
          </cell>
          <cell r="H88">
            <v>0</v>
          </cell>
          <cell r="I88">
            <v>0</v>
          </cell>
        </row>
        <row r="89">
          <cell r="A89">
            <v>6</v>
          </cell>
          <cell r="C89" t="str">
            <v>Vibratory Roller, 10 Ton</v>
          </cell>
          <cell r="F89" t="str">
            <v>Unit</v>
          </cell>
          <cell r="G89">
            <v>0</v>
          </cell>
          <cell r="H89">
            <v>0</v>
          </cell>
          <cell r="I89">
            <v>0</v>
          </cell>
        </row>
        <row r="90">
          <cell r="A90">
            <v>7</v>
          </cell>
          <cell r="C90" t="str">
            <v>Dump Truck, 8-10 m3</v>
          </cell>
          <cell r="E90" t="str">
            <v>(E10)</v>
          </cell>
          <cell r="F90" t="str">
            <v>Unit</v>
          </cell>
          <cell r="G90">
            <v>5</v>
          </cell>
          <cell r="H90">
            <v>250000</v>
          </cell>
          <cell r="I90">
            <v>1250000</v>
          </cell>
        </row>
        <row r="91">
          <cell r="A91">
            <v>8</v>
          </cell>
          <cell r="C91" t="str">
            <v>Dump Truck, 3-4 m3</v>
          </cell>
          <cell r="E91" t="str">
            <v>V</v>
          </cell>
          <cell r="F91" t="str">
            <v>Unit</v>
          </cell>
          <cell r="G91">
            <v>5</v>
          </cell>
          <cell r="H91">
            <v>200000</v>
          </cell>
          <cell r="I91">
            <v>1000000</v>
          </cell>
        </row>
        <row r="92">
          <cell r="A92">
            <v>9</v>
          </cell>
          <cell r="C92" t="str">
            <v>Flat Bed Truck, 20 Ton</v>
          </cell>
          <cell r="E92" t="str">
            <v>Fb</v>
          </cell>
          <cell r="F92" t="str">
            <v>Unit</v>
          </cell>
          <cell r="G92">
            <v>0</v>
          </cell>
          <cell r="H92">
            <v>0</v>
          </cell>
          <cell r="I92">
            <v>0</v>
          </cell>
        </row>
        <row r="93">
          <cell r="A93">
            <v>10</v>
          </cell>
          <cell r="C93" t="str">
            <v>Wheel Loader, 1-2 m3</v>
          </cell>
          <cell r="E93" t="str">
            <v>Fa</v>
          </cell>
          <cell r="F93" t="str">
            <v>Unit</v>
          </cell>
          <cell r="G93">
            <v>1</v>
          </cell>
          <cell r="H93">
            <v>1000000</v>
          </cell>
          <cell r="I93">
            <v>1000000</v>
          </cell>
        </row>
        <row r="94">
          <cell r="A94">
            <v>11</v>
          </cell>
          <cell r="C94" t="str">
            <v>Bulldozer, 160 HP</v>
          </cell>
          <cell r="E94" t="str">
            <v>Ts1</v>
          </cell>
          <cell r="F94" t="str">
            <v>Unit</v>
          </cell>
          <cell r="G94">
            <v>0</v>
          </cell>
          <cell r="H94">
            <v>0</v>
          </cell>
          <cell r="I94">
            <v>0</v>
          </cell>
        </row>
        <row r="95">
          <cell r="A95">
            <v>12</v>
          </cell>
          <cell r="C95" t="str">
            <v>Motor Grader, 145 HP</v>
          </cell>
          <cell r="E95" t="str">
            <v>T1</v>
          </cell>
          <cell r="F95" t="str">
            <v>Unit</v>
          </cell>
          <cell r="G95">
            <v>1</v>
          </cell>
          <cell r="H95">
            <v>1000000</v>
          </cell>
          <cell r="I95">
            <v>1000000</v>
          </cell>
        </row>
        <row r="96">
          <cell r="A96">
            <v>13</v>
          </cell>
          <cell r="C96" t="str">
            <v>Excavator, 130 HP</v>
          </cell>
          <cell r="E96" t="str">
            <v>T2</v>
          </cell>
          <cell r="F96" t="str">
            <v>Unit</v>
          </cell>
          <cell r="G96">
            <v>0</v>
          </cell>
          <cell r="H96">
            <v>0</v>
          </cell>
          <cell r="I96">
            <v>0</v>
          </cell>
        </row>
        <row r="97">
          <cell r="A97">
            <v>14</v>
          </cell>
          <cell r="C97" t="str">
            <v>Water Tanker, 5000 liter</v>
          </cell>
          <cell r="E97" t="str">
            <v>Ts1</v>
          </cell>
          <cell r="F97" t="str">
            <v>Unit</v>
          </cell>
          <cell r="G97">
            <v>1</v>
          </cell>
          <cell r="H97">
            <v>250000</v>
          </cell>
          <cell r="I97">
            <v>250000</v>
          </cell>
        </row>
        <row r="98">
          <cell r="A98">
            <v>15</v>
          </cell>
          <cell r="C98" t="str">
            <v>Crane on Track, 35 Ton</v>
          </cell>
          <cell r="F98" t="str">
            <v>Unit</v>
          </cell>
          <cell r="G98">
            <v>0</v>
          </cell>
          <cell r="H98">
            <v>0</v>
          </cell>
          <cell r="I98">
            <v>0</v>
          </cell>
        </row>
        <row r="99">
          <cell r="A99">
            <v>16</v>
          </cell>
          <cell r="C99" t="str">
            <v>Concrete Vibrator, 3 HP</v>
          </cell>
          <cell r="E99" t="str">
            <v>Q1</v>
          </cell>
          <cell r="F99" t="str">
            <v>Unit</v>
          </cell>
          <cell r="G99">
            <v>0</v>
          </cell>
          <cell r="H99">
            <v>0</v>
          </cell>
          <cell r="I99">
            <v>0</v>
          </cell>
        </row>
        <row r="100">
          <cell r="A100">
            <v>17</v>
          </cell>
          <cell r="C100" t="str">
            <v>Pedestrian Roller</v>
          </cell>
          <cell r="F100" t="str">
            <v>Unit</v>
          </cell>
          <cell r="G100">
            <v>1</v>
          </cell>
          <cell r="H100">
            <v>250000</v>
          </cell>
          <cell r="I100">
            <v>250000</v>
          </cell>
        </row>
        <row r="101">
          <cell r="A101">
            <v>18</v>
          </cell>
          <cell r="C101" t="str">
            <v>Concrete Mixer, 0.3-0.6 m3</v>
          </cell>
          <cell r="F101" t="str">
            <v>Unit</v>
          </cell>
          <cell r="G101">
            <v>0</v>
          </cell>
          <cell r="H101">
            <v>0</v>
          </cell>
          <cell r="I101">
            <v>0</v>
          </cell>
        </row>
        <row r="102">
          <cell r="A102">
            <v>19</v>
          </cell>
          <cell r="C102" t="str">
            <v>Generator Set, 250 KW</v>
          </cell>
          <cell r="E102" t="str">
            <v>Rp1</v>
          </cell>
          <cell r="F102" t="str">
            <v>Unit</v>
          </cell>
          <cell r="G102">
            <v>1</v>
          </cell>
          <cell r="H102">
            <v>200000</v>
          </cell>
          <cell r="I102">
            <v>200000</v>
          </cell>
        </row>
        <row r="103">
          <cell r="A103">
            <v>20</v>
          </cell>
          <cell r="C103" t="str">
            <v>Generator Set, 50 KW</v>
          </cell>
          <cell r="F103" t="str">
            <v>Unit</v>
          </cell>
          <cell r="G103">
            <v>0</v>
          </cell>
          <cell r="H103">
            <v>0</v>
          </cell>
          <cell r="I103">
            <v>0</v>
          </cell>
        </row>
        <row r="104">
          <cell r="A104">
            <v>21</v>
          </cell>
          <cell r="C104" t="str">
            <v>Air Compressor, 6000 liter/menit</v>
          </cell>
          <cell r="E104" t="str">
            <v>(E08)</v>
          </cell>
          <cell r="F104" t="str">
            <v>Unit</v>
          </cell>
          <cell r="G104">
            <v>1</v>
          </cell>
          <cell r="H104">
            <v>500000</v>
          </cell>
          <cell r="I104">
            <v>500000</v>
          </cell>
        </row>
        <row r="105">
          <cell r="A105">
            <v>22</v>
          </cell>
          <cell r="C105" t="str">
            <v>Jack Hammer</v>
          </cell>
          <cell r="E105" t="str">
            <v>V</v>
          </cell>
          <cell r="F105" t="str">
            <v>Unit</v>
          </cell>
          <cell r="G105">
            <v>1</v>
          </cell>
          <cell r="H105">
            <v>50000</v>
          </cell>
          <cell r="I105">
            <v>50000</v>
          </cell>
        </row>
        <row r="106">
          <cell r="A106">
            <v>23</v>
          </cell>
          <cell r="C106" t="str">
            <v>Welding Set</v>
          </cell>
          <cell r="E106" t="str">
            <v>Fa</v>
          </cell>
          <cell r="F106" t="str">
            <v>Unit</v>
          </cell>
          <cell r="G106">
            <v>0</v>
          </cell>
          <cell r="H106">
            <v>0</v>
          </cell>
          <cell r="I106">
            <v>0</v>
          </cell>
        </row>
        <row r="107">
          <cell r="A107">
            <v>24</v>
          </cell>
          <cell r="C107" t="str">
            <v>Vibratory Compactor, 6.5 HP</v>
          </cell>
          <cell r="E107" t="str">
            <v>v1</v>
          </cell>
          <cell r="F107" t="str">
            <v>Unit</v>
          </cell>
          <cell r="G107">
            <v>0</v>
          </cell>
          <cell r="H107">
            <v>0</v>
          </cell>
          <cell r="I107">
            <v>0</v>
          </cell>
        </row>
        <row r="108">
          <cell r="A108">
            <v>25</v>
          </cell>
          <cell r="C108" t="str">
            <v>Water Pump, 70-100 mm</v>
          </cell>
          <cell r="E108" t="str">
            <v>v2</v>
          </cell>
          <cell r="F108" t="str">
            <v>Unit</v>
          </cell>
          <cell r="G108">
            <v>0</v>
          </cell>
          <cell r="H108">
            <v>0</v>
          </cell>
          <cell r="I108">
            <v>0</v>
          </cell>
        </row>
        <row r="109">
          <cell r="A109">
            <v>26</v>
          </cell>
          <cell r="C109" t="str">
            <v>Laboratory Equipment</v>
          </cell>
          <cell r="E109" t="str">
            <v>Ts2</v>
          </cell>
          <cell r="F109" t="str">
            <v>Set</v>
          </cell>
          <cell r="G109">
            <v>0</v>
          </cell>
          <cell r="H109">
            <v>0</v>
          </cell>
          <cell r="I109">
            <v>0</v>
          </cell>
        </row>
        <row r="110">
          <cell r="A110">
            <v>27</v>
          </cell>
          <cell r="C110" t="str">
            <v>Pile Driven + Hammer</v>
          </cell>
          <cell r="E110" t="str">
            <v>T1</v>
          </cell>
          <cell r="F110" t="str">
            <v>Unit</v>
          </cell>
          <cell r="G110">
            <v>0</v>
          </cell>
          <cell r="H110">
            <v>0</v>
          </cell>
          <cell r="I110">
            <v>0</v>
          </cell>
        </row>
        <row r="111">
          <cell r="A111">
            <v>28</v>
          </cell>
          <cell r="C111" t="str">
            <v>Survey Equipment</v>
          </cell>
          <cell r="E111" t="str">
            <v>T2</v>
          </cell>
          <cell r="F111" t="str">
            <v>Set</v>
          </cell>
          <cell r="G111">
            <v>1</v>
          </cell>
          <cell r="H111">
            <v>1000000</v>
          </cell>
          <cell r="I111">
            <v>1000000</v>
          </cell>
        </row>
        <row r="112">
          <cell r="A112">
            <v>29</v>
          </cell>
          <cell r="C112" t="str">
            <v>Chain Saw</v>
          </cell>
          <cell r="E112" t="str">
            <v>T3</v>
          </cell>
          <cell r="F112" t="str">
            <v>Unit</v>
          </cell>
          <cell r="G112">
            <v>0</v>
          </cell>
          <cell r="H112">
            <v>0</v>
          </cell>
          <cell r="I112">
            <v>0</v>
          </cell>
        </row>
        <row r="113">
          <cell r="A113">
            <v>30</v>
          </cell>
          <cell r="C113" t="str">
            <v>Pick-Up</v>
          </cell>
          <cell r="E113" t="str">
            <v>T4</v>
          </cell>
          <cell r="F113" t="str">
            <v>Unit</v>
          </cell>
          <cell r="G113">
            <v>2</v>
          </cell>
          <cell r="H113">
            <v>100000</v>
          </cell>
          <cell r="I113">
            <v>200000</v>
          </cell>
        </row>
        <row r="114">
          <cell r="A114">
            <v>31</v>
          </cell>
          <cell r="C114" t="str">
            <v>Tamper, 0,2 Ton</v>
          </cell>
          <cell r="E114" t="str">
            <v>Ts2</v>
          </cell>
          <cell r="F114" t="str">
            <v>Unit</v>
          </cell>
          <cell r="G114">
            <v>2</v>
          </cell>
          <cell r="H114">
            <v>50000</v>
          </cell>
          <cell r="I114">
            <v>100000</v>
          </cell>
        </row>
        <row r="115">
          <cell r="A115">
            <v>32</v>
          </cell>
          <cell r="C115" t="str">
            <v>Crane</v>
          </cell>
          <cell r="F115" t="str">
            <v>Unit</v>
          </cell>
          <cell r="G115">
            <v>0</v>
          </cell>
          <cell r="H115">
            <v>0</v>
          </cell>
          <cell r="I115">
            <v>0</v>
          </cell>
        </row>
        <row r="116">
          <cell r="A116">
            <v>33</v>
          </cell>
          <cell r="C116" t="str">
            <v>Concrete Pump</v>
          </cell>
          <cell r="F116" t="str">
            <v>Unit</v>
          </cell>
          <cell r="G116">
            <v>0</v>
          </cell>
          <cell r="H116">
            <v>0</v>
          </cell>
          <cell r="I116">
            <v>0</v>
          </cell>
        </row>
        <row r="117">
          <cell r="A117">
            <v>34</v>
          </cell>
          <cell r="C117" t="str">
            <v>Mesin Las</v>
          </cell>
          <cell r="E117" t="str">
            <v>Q2</v>
          </cell>
          <cell r="F117" t="str">
            <v>Unit</v>
          </cell>
          <cell r="G117">
            <v>0</v>
          </cell>
          <cell r="H117">
            <v>0</v>
          </cell>
          <cell r="I117">
            <v>0</v>
          </cell>
        </row>
        <row r="118">
          <cell r="A118">
            <v>35</v>
          </cell>
          <cell r="C118" t="str">
            <v>Las Potong</v>
          </cell>
          <cell r="F118" t="str">
            <v>Unit</v>
          </cell>
          <cell r="G118">
            <v>0</v>
          </cell>
          <cell r="H118">
            <v>0</v>
          </cell>
          <cell r="I118">
            <v>0</v>
          </cell>
        </row>
        <row r="120">
          <cell r="C120" t="str">
            <v>Biaya Dump Truck / M3  =  (1 : Q2) x RpE08</v>
          </cell>
          <cell r="E120" t="str">
            <v>Rp2</v>
          </cell>
          <cell r="F120">
            <v>9434.8848543604508</v>
          </cell>
          <cell r="G120" t="str">
            <v>Rupiah</v>
          </cell>
        </row>
        <row r="122">
          <cell r="A122" t="str">
            <v>IV.</v>
          </cell>
          <cell r="C122" t="str">
            <v>Jumlah untuk Mata Pembayaran B dalam Lampiran 4a</v>
          </cell>
          <cell r="I122">
            <v>10800000</v>
          </cell>
        </row>
        <row r="123">
          <cell r="C123" t="str">
            <v>DI LOKASI BASE CAMP</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
          <cell r="A1" t="str">
            <v>ITEM PEMBAYARAN</v>
          </cell>
          <cell r="D1" t="str">
            <v>:  AGREGAT KELAS A</v>
          </cell>
        </row>
        <row r="2">
          <cell r="A2" t="str">
            <v>JENIS PEKERJAAN</v>
          </cell>
          <cell r="D2" t="str">
            <v>:  PENGADAAN AGREGAT KELAS A</v>
          </cell>
        </row>
        <row r="3">
          <cell r="A3" t="str">
            <v>SATUAN PEMBAYARAN</v>
          </cell>
          <cell r="D3" t="str">
            <v>:  M3</v>
          </cell>
          <cell r="J3" t="str">
            <v xml:space="preserve">            URAIAN ANALISA HARGA SATUAN</v>
          </cell>
        </row>
        <row r="6">
          <cell r="A6" t="str">
            <v>No.</v>
          </cell>
          <cell r="C6" t="str">
            <v>U R A I A N</v>
          </cell>
          <cell r="G6" t="str">
            <v>KODE</v>
          </cell>
          <cell r="H6" t="str">
            <v>KOEFISIEN</v>
          </cell>
          <cell r="I6" t="str">
            <v>SATUAN</v>
          </cell>
          <cell r="J6" t="str">
            <v>KETERANGAN</v>
          </cell>
        </row>
        <row r="9">
          <cell r="A9" t="str">
            <v>I</v>
          </cell>
          <cell r="C9" t="str">
            <v>ASUMSI</v>
          </cell>
        </row>
        <row r="10">
          <cell r="A10">
            <v>1</v>
          </cell>
          <cell r="C10" t="str">
            <v>Bahan dasar (Batu dan Pasir) diterima di lokasi Alat</v>
          </cell>
        </row>
        <row r="11">
          <cell r="C11" t="str">
            <v>Pemecah Batu (di Base Camp)</v>
          </cell>
        </row>
        <row r="12">
          <cell r="A12">
            <v>2</v>
          </cell>
          <cell r="C12" t="str">
            <v>Kegiatan dilakukan di dalam lokasi Base Camp</v>
          </cell>
        </row>
        <row r="13">
          <cell r="A13">
            <v>3</v>
          </cell>
          <cell r="C13" t="str">
            <v>Proporsi campuran (Spesifikasi) :</v>
          </cell>
          <cell r="E13" t="str">
            <v>- Agregat Halus</v>
          </cell>
          <cell r="G13" t="str">
            <v>Ah</v>
          </cell>
          <cell r="H13">
            <v>45</v>
          </cell>
          <cell r="I13" t="str">
            <v>%</v>
          </cell>
        </row>
        <row r="14">
          <cell r="E14" t="str">
            <v>- Agregat Kasar</v>
          </cell>
          <cell r="G14" t="str">
            <v>Ak</v>
          </cell>
          <cell r="H14">
            <v>55</v>
          </cell>
          <cell r="I14" t="str">
            <v>%</v>
          </cell>
        </row>
        <row r="15">
          <cell r="A15">
            <v>4</v>
          </cell>
          <cell r="C15" t="str">
            <v>Hasil produksi Alat Pemecah Batu :</v>
          </cell>
          <cell r="E15" t="str">
            <v>- Agregat Halus</v>
          </cell>
          <cell r="G15" t="str">
            <v>H</v>
          </cell>
          <cell r="H15">
            <v>30</v>
          </cell>
          <cell r="I15" t="str">
            <v>%</v>
          </cell>
        </row>
        <row r="16">
          <cell r="E16" t="str">
            <v>- Agregat Kasar</v>
          </cell>
          <cell r="G16" t="str">
            <v>K</v>
          </cell>
          <cell r="H16">
            <v>70</v>
          </cell>
          <cell r="I16" t="str">
            <v>%</v>
          </cell>
        </row>
        <row r="17">
          <cell r="A17">
            <v>5</v>
          </cell>
          <cell r="C17" t="str">
            <v>Berat Jenis Bahan :</v>
          </cell>
          <cell r="D17" t="str">
            <v>- Batu / Gravel</v>
          </cell>
          <cell r="G17" t="str">
            <v>D1</v>
          </cell>
          <cell r="H17">
            <v>1.8</v>
          </cell>
          <cell r="I17" t="str">
            <v>Ton/M3</v>
          </cell>
        </row>
        <row r="18">
          <cell r="D18" t="str">
            <v>- Pasir</v>
          </cell>
          <cell r="G18" t="str">
            <v>D2</v>
          </cell>
          <cell r="H18">
            <v>1.67</v>
          </cell>
          <cell r="I18" t="str">
            <v>Ton/M3</v>
          </cell>
        </row>
        <row r="19">
          <cell r="D19" t="str">
            <v>- Batu Pecah</v>
          </cell>
          <cell r="G19" t="str">
            <v>D3</v>
          </cell>
          <cell r="H19">
            <v>1.8</v>
          </cell>
          <cell r="I19" t="str">
            <v>Ton/M3</v>
          </cell>
        </row>
        <row r="20">
          <cell r="A20">
            <v>6</v>
          </cell>
          <cell r="C20" t="str">
            <v>Harga Satuan Bahan Dasar    :</v>
          </cell>
          <cell r="E20" t="str">
            <v>- Batu Kali</v>
          </cell>
          <cell r="G20" t="str">
            <v>Rp1</v>
          </cell>
          <cell r="H20">
            <v>132436</v>
          </cell>
          <cell r="I20" t="str">
            <v>Rp./M3</v>
          </cell>
        </row>
        <row r="21">
          <cell r="E21" t="str">
            <v>- Pasir</v>
          </cell>
          <cell r="G21" t="str">
            <v>Rp2</v>
          </cell>
          <cell r="H21">
            <v>52571</v>
          </cell>
          <cell r="I21" t="str">
            <v>Rp./M3</v>
          </cell>
        </row>
        <row r="22">
          <cell r="A22">
            <v>7</v>
          </cell>
          <cell r="C22" t="str">
            <v>Biaya Operasi Alat :</v>
          </cell>
          <cell r="D22" t="str">
            <v>- Pemecah Batu (Stone Crusher)</v>
          </cell>
          <cell r="G22" t="str">
            <v>Rp3</v>
          </cell>
          <cell r="H22">
            <v>434959.25120864948</v>
          </cell>
          <cell r="I22" t="str">
            <v>Rp./Jam</v>
          </cell>
        </row>
        <row r="23">
          <cell r="D23" t="str">
            <v>- Wheel Loader</v>
          </cell>
          <cell r="G23" t="str">
            <v>Rp4</v>
          </cell>
          <cell r="H23">
            <v>203953.83827594682</v>
          </cell>
          <cell r="I23" t="str">
            <v>Rp./Jam</v>
          </cell>
        </row>
        <row r="24">
          <cell r="A24">
            <v>8</v>
          </cell>
          <cell r="C24" t="str">
            <v>Kapasitas Alat :</v>
          </cell>
          <cell r="D24" t="str">
            <v>- Pemecah Batu (Stone Crusher)</v>
          </cell>
          <cell r="G24" t="str">
            <v>Cp1</v>
          </cell>
          <cell r="H24">
            <v>50</v>
          </cell>
          <cell r="I24" t="str">
            <v>Ton/Jam</v>
          </cell>
        </row>
        <row r="25">
          <cell r="D25" t="str">
            <v>- Wheel Loader</v>
          </cell>
          <cell r="G25" t="str">
            <v>Cp2</v>
          </cell>
          <cell r="H25">
            <v>1.5</v>
          </cell>
          <cell r="I25" t="str">
            <v>M3</v>
          </cell>
          <cell r="J25" t="str">
            <v xml:space="preserve"> Kap. Bucket</v>
          </cell>
        </row>
        <row r="26">
          <cell r="A26">
            <v>9</v>
          </cell>
          <cell r="C26" t="str">
            <v>Faktor Efisiensi Alat :</v>
          </cell>
          <cell r="D26" t="str">
            <v>- Pemecah Batu (Stone Crusher)</v>
          </cell>
          <cell r="G26" t="str">
            <v>Fa1</v>
          </cell>
          <cell r="H26">
            <v>0.7</v>
          </cell>
          <cell r="I26" t="str">
            <v>-</v>
          </cell>
        </row>
        <row r="27">
          <cell r="D27" t="str">
            <v>- Wheel Loader</v>
          </cell>
          <cell r="G27" t="str">
            <v>Fa2</v>
          </cell>
          <cell r="H27">
            <v>0.83</v>
          </cell>
          <cell r="I27" t="str">
            <v>-</v>
          </cell>
        </row>
        <row r="28">
          <cell r="A28">
            <v>10</v>
          </cell>
          <cell r="C28" t="str">
            <v>Faktor Kehilangan Material</v>
          </cell>
          <cell r="G28" t="str">
            <v>Fh</v>
          </cell>
          <cell r="H28">
            <v>1.1000000000000001</v>
          </cell>
          <cell r="I28" t="str">
            <v>-</v>
          </cell>
        </row>
        <row r="30">
          <cell r="A30" t="str">
            <v>II</v>
          </cell>
          <cell r="C30" t="str">
            <v>METHODE PELAKSANAAN</v>
          </cell>
        </row>
        <row r="31">
          <cell r="A31">
            <v>1</v>
          </cell>
          <cell r="C31" t="str">
            <v>Wheel Loader mengangkut batu/gravel dari tumpukan</v>
          </cell>
        </row>
        <row r="32">
          <cell r="C32" t="str">
            <v>dan menuangkannya ke Alat Pemecah Batu.</v>
          </cell>
        </row>
        <row r="33">
          <cell r="A33">
            <v>2</v>
          </cell>
          <cell r="C33" t="str">
            <v>Batu/gravel dipecah dengan Alat Pemecah Batu</v>
          </cell>
        </row>
        <row r="34">
          <cell r="C34" t="str">
            <v>(Stone Crusher) sehingga menghasilkan Agregat</v>
          </cell>
        </row>
        <row r="35">
          <cell r="C35" t="str">
            <v>Kasar dan Agregat Halus.</v>
          </cell>
        </row>
        <row r="36">
          <cell r="A36">
            <v>3</v>
          </cell>
          <cell r="C36" t="str">
            <v>Wheel Loader melakukan pencampuran (blending)</v>
          </cell>
        </row>
        <row r="37">
          <cell r="C37" t="str">
            <v>Agregat Kasar, Agregat Halus dan Pasir menjadi</v>
          </cell>
        </row>
        <row r="38">
          <cell r="C38" t="str">
            <v>Agregat Kelas A.</v>
          </cell>
        </row>
        <row r="40">
          <cell r="A40" t="str">
            <v>III</v>
          </cell>
          <cell r="C40" t="str">
            <v>PERHITUNGAN</v>
          </cell>
        </row>
        <row r="42">
          <cell r="A42" t="str">
            <v>III.1.</v>
          </cell>
          <cell r="C42" t="str">
            <v>HARGA SATUAN AGREGAT PRODUKSI ST. CRUSHER</v>
          </cell>
        </row>
        <row r="44">
          <cell r="A44" t="str">
            <v xml:space="preserve">1.a.  </v>
          </cell>
          <cell r="C44" t="str">
            <v>Kerja Stone Crusher memecah gravel  :</v>
          </cell>
        </row>
        <row r="45">
          <cell r="C45" t="str">
            <v xml:space="preserve">    - Waktu kerja Stone Crusher</v>
          </cell>
          <cell r="G45" t="str">
            <v>Tst</v>
          </cell>
          <cell r="H45">
            <v>1</v>
          </cell>
          <cell r="I45" t="str">
            <v>Jam</v>
          </cell>
        </row>
        <row r="46">
          <cell r="C46" t="str">
            <v xml:space="preserve">    - Produksi Stone Crusher  1 jam</v>
          </cell>
          <cell r="E46" t="str">
            <v>=  (Fa1 x Cp1) : D3</v>
          </cell>
          <cell r="G46" t="str">
            <v>Qb</v>
          </cell>
          <cell r="H46">
            <v>19.444444444444443</v>
          </cell>
          <cell r="I46" t="str">
            <v>M3/Jam</v>
          </cell>
          <cell r="J46" t="str">
            <v xml:space="preserve"> Batu pecah</v>
          </cell>
        </row>
        <row r="47">
          <cell r="C47" t="str">
            <v xml:space="preserve">    - Kebutuhan batu/gravel 1 jam</v>
          </cell>
          <cell r="E47" t="str">
            <v>=  (Fa1 x Cp1) : D1</v>
          </cell>
          <cell r="G47" t="str">
            <v>Qg</v>
          </cell>
          <cell r="H47">
            <v>19.444444444444443</v>
          </cell>
          <cell r="I47" t="str">
            <v>M3/Jam</v>
          </cell>
        </row>
        <row r="49">
          <cell r="A49" t="str">
            <v xml:space="preserve">1.b.  </v>
          </cell>
          <cell r="C49" t="str">
            <v>Kerja Wheel Loader melayani Stone Crusher  :</v>
          </cell>
        </row>
        <row r="50">
          <cell r="C50" t="str">
            <v xml:space="preserve">    - Kap. Angkut / rit   =  (Fa2 x Cp2)</v>
          </cell>
          <cell r="G50" t="str">
            <v>Ka</v>
          </cell>
          <cell r="H50">
            <v>1.2449999999999999</v>
          </cell>
          <cell r="I50" t="str">
            <v>M3</v>
          </cell>
        </row>
        <row r="51">
          <cell r="C51" t="str">
            <v xml:space="preserve">    - Waktu Siklus (Muat, Tuang, Tunggu, dll)</v>
          </cell>
          <cell r="G51" t="str">
            <v>Ts</v>
          </cell>
          <cell r="H51">
            <v>2</v>
          </cell>
          <cell r="I51" t="str">
            <v>menit</v>
          </cell>
        </row>
        <row r="52">
          <cell r="C52" t="str">
            <v xml:space="preserve">    - Waktu kerja W.Loader memasok gravel</v>
          </cell>
        </row>
        <row r="53">
          <cell r="D53" t="str">
            <v>=  {(Qg : Ka) x Ts} : 60 menit</v>
          </cell>
          <cell r="G53" t="str">
            <v>Tw</v>
          </cell>
          <cell r="H53">
            <v>0.52060092220734788</v>
          </cell>
          <cell r="I53" t="str">
            <v>Jam</v>
          </cell>
        </row>
        <row r="55">
          <cell r="A55" t="str">
            <v xml:space="preserve">1.c.  </v>
          </cell>
          <cell r="C55" t="str">
            <v>Biaya Produksi Batu Pecah / M3</v>
          </cell>
        </row>
        <row r="56">
          <cell r="D56" t="str">
            <v>=  {(Tst x Rp3) + (Tw x Rp4)} : Qb</v>
          </cell>
          <cell r="G56" t="str">
            <v>Bp</v>
          </cell>
          <cell r="H56">
            <v>27829.944385860123</v>
          </cell>
          <cell r="I56" t="str">
            <v>Rp./M3</v>
          </cell>
        </row>
        <row r="58">
          <cell r="A58" t="str">
            <v xml:space="preserve">1.d.  </v>
          </cell>
          <cell r="C58" t="str">
            <v>Harga Satuan Batu Pecah Produksi St.Crusher / M3</v>
          </cell>
        </row>
        <row r="59">
          <cell r="D59" t="str">
            <v>=  {(Qg : Qb) x Fh x Rp1} + Bp</v>
          </cell>
          <cell r="G59" t="str">
            <v>HSb</v>
          </cell>
          <cell r="H59">
            <v>173509.54438586012</v>
          </cell>
          <cell r="I59" t="str">
            <v>Rp./M3</v>
          </cell>
        </row>
        <row r="61">
          <cell r="J61" t="str">
            <v xml:space="preserve">Berlanjut </v>
          </cell>
        </row>
        <row r="62">
          <cell r="A62" t="str">
            <v>ITEM PEMBAYARAN</v>
          </cell>
          <cell r="D62" t="str">
            <v>:  AGREGAT KELAS A</v>
          </cell>
        </row>
        <row r="63">
          <cell r="A63" t="str">
            <v>JENIS PEKERJAAN</v>
          </cell>
          <cell r="D63" t="str">
            <v>:  PENGADAAN AGREGAT KELAS A</v>
          </cell>
        </row>
        <row r="64">
          <cell r="A64" t="str">
            <v>SATUAN PEMBAYARAN</v>
          </cell>
          <cell r="D64" t="str">
            <v>:  M3</v>
          </cell>
          <cell r="J64" t="str">
            <v xml:space="preserve">            URAIAN ANALISA HARGA SATUAN</v>
          </cell>
        </row>
        <row r="65">
          <cell r="J65" t="str">
            <v xml:space="preserve">Lanjutan 1 </v>
          </cell>
        </row>
        <row r="67">
          <cell r="A67" t="str">
            <v>No.</v>
          </cell>
          <cell r="C67" t="str">
            <v>U R A I A N</v>
          </cell>
          <cell r="G67" t="str">
            <v>KODE</v>
          </cell>
          <cell r="H67" t="str">
            <v>KOEFISIEN</v>
          </cell>
          <cell r="I67" t="str">
            <v>SATUAN</v>
          </cell>
          <cell r="J67" t="str">
            <v>KETERANGAN</v>
          </cell>
        </row>
        <row r="70">
          <cell r="A70" t="str">
            <v>III.2.</v>
          </cell>
          <cell r="C70" t="str">
            <v>HARGA SATUAN AGREGAT KASAR</v>
          </cell>
        </row>
        <row r="72">
          <cell r="C72" t="str">
            <v>Harga Satuan Agregat Kasar diambil sama dengan</v>
          </cell>
        </row>
        <row r="73">
          <cell r="C73" t="str">
            <v>Agregat Batu Pecah Produksi Stone Crusher</v>
          </cell>
        </row>
        <row r="74">
          <cell r="C74" t="str">
            <v>Harga Satuan Agregat Kasar / M3</v>
          </cell>
          <cell r="G74" t="str">
            <v>HSAk</v>
          </cell>
          <cell r="H74">
            <v>173509.54438586012</v>
          </cell>
          <cell r="I74" t="str">
            <v>Rupiah</v>
          </cell>
          <cell r="J74" t="str">
            <v xml:space="preserve"> Di Luar PPN</v>
          </cell>
        </row>
        <row r="76">
          <cell r="A76" t="str">
            <v>III.3.</v>
          </cell>
          <cell r="C76" t="str">
            <v>HARGA SATUAN AGREGAT HALUS</v>
          </cell>
        </row>
        <row r="78">
          <cell r="C78" t="str">
            <v>Dianggap Agregat produksi Stone Crusher yang lolos</v>
          </cell>
        </row>
        <row r="79">
          <cell r="C79" t="str">
            <v>saringan # 4 (4.75 mm) belum memenuhi Spesifikasi</v>
          </cell>
        </row>
        <row r="80">
          <cell r="C80" t="str">
            <v>sehingga perlu dicampur lagi dengan pasir 10 %</v>
          </cell>
        </row>
        <row r="82">
          <cell r="A82" t="str">
            <v>3.a.</v>
          </cell>
          <cell r="C82" t="str">
            <v>Agregat Hasil Stone Crusher</v>
          </cell>
          <cell r="E82" t="str">
            <v>=  90 % x HSb</v>
          </cell>
          <cell r="G82" t="str">
            <v>Hs1</v>
          </cell>
          <cell r="H82">
            <v>164834.06716656711</v>
          </cell>
          <cell r="I82" t="str">
            <v>Rupiah</v>
          </cell>
        </row>
        <row r="83">
          <cell r="A83" t="str">
            <v>3.b.</v>
          </cell>
          <cell r="C83" t="str">
            <v>P a s i r</v>
          </cell>
          <cell r="E83" t="str">
            <v>=  10 % x Rp2</v>
          </cell>
          <cell r="G83" t="str">
            <v>Hs2</v>
          </cell>
          <cell r="H83">
            <v>2628.55</v>
          </cell>
          <cell r="I83" t="str">
            <v>Rupiah</v>
          </cell>
        </row>
        <row r="84">
          <cell r="A84" t="str">
            <v>3.c.</v>
          </cell>
          <cell r="C84" t="str">
            <v>Waktu pencampuran (blending) dengan Wheel Loader</v>
          </cell>
          <cell r="G84" t="str">
            <v>Tc</v>
          </cell>
          <cell r="H84">
            <v>3.3000000000000002E-2</v>
          </cell>
          <cell r="I84" t="str">
            <v>Jam/M3</v>
          </cell>
        </row>
        <row r="85">
          <cell r="A85" t="str">
            <v>3.d.</v>
          </cell>
          <cell r="C85" t="str">
            <v>Biaya Pencampuran</v>
          </cell>
          <cell r="E85" t="str">
            <v>=  Tc x Rp4</v>
          </cell>
          <cell r="G85" t="str">
            <v>Hs3</v>
          </cell>
          <cell r="H85">
            <v>6730.4766631062457</v>
          </cell>
          <cell r="I85" t="str">
            <v>Rupiah</v>
          </cell>
        </row>
        <row r="87">
          <cell r="C87" t="str">
            <v>Harga Satuan Agregat Halus / M3</v>
          </cell>
        </row>
        <row r="88">
          <cell r="D88" t="str">
            <v xml:space="preserve"> =  Hs1 + Hs2 + Hs3</v>
          </cell>
          <cell r="G88" t="str">
            <v>HSAh</v>
          </cell>
          <cell r="H88">
            <v>174193.09382967334</v>
          </cell>
          <cell r="I88" t="str">
            <v>Rupiah</v>
          </cell>
          <cell r="J88" t="str">
            <v xml:space="preserve"> Di luar PPN</v>
          </cell>
        </row>
        <row r="90">
          <cell r="A90" t="str">
            <v>III.4.</v>
          </cell>
          <cell r="C90" t="str">
            <v>PROSES PENCAMPURAN AGREGAT KELAS A</v>
          </cell>
        </row>
        <row r="92">
          <cell r="C92" t="str">
            <v>Untuk setiap 1 M3 Agregat Kelas A, diperlukan :</v>
          </cell>
        </row>
        <row r="94">
          <cell r="A94" t="str">
            <v xml:space="preserve">4.a.  </v>
          </cell>
          <cell r="C94" t="str">
            <v xml:space="preserve">     - Agregat Kasar</v>
          </cell>
          <cell r="D94" t="str">
            <v>=  Ak x 1 M3</v>
          </cell>
          <cell r="G94" t="str">
            <v>Vk</v>
          </cell>
          <cell r="H94">
            <v>0.55000000000000004</v>
          </cell>
          <cell r="I94" t="str">
            <v>M3</v>
          </cell>
        </row>
        <row r="95">
          <cell r="C95" t="str">
            <v xml:space="preserve">     - Agregat Halus</v>
          </cell>
          <cell r="D95" t="str">
            <v>=  Ah x 1 M3</v>
          </cell>
          <cell r="G95" t="str">
            <v>Vh</v>
          </cell>
          <cell r="H95">
            <v>0.45</v>
          </cell>
          <cell r="I95" t="str">
            <v>M3</v>
          </cell>
        </row>
        <row r="96">
          <cell r="C96" t="str">
            <v xml:space="preserve">     - Total volume batu pecah  =  Vk + Vh</v>
          </cell>
          <cell r="G96" t="str">
            <v>Va</v>
          </cell>
          <cell r="H96">
            <v>1</v>
          </cell>
          <cell r="I96" t="str">
            <v>M3</v>
          </cell>
        </row>
        <row r="98">
          <cell r="A98" t="str">
            <v xml:space="preserve">4.c.  </v>
          </cell>
          <cell r="C98" t="str">
            <v>Waktu pencampuran (blending) oleh Wheel Loader</v>
          </cell>
          <cell r="G98" t="str">
            <v>Tc</v>
          </cell>
          <cell r="H98">
            <v>3.3333333333333298E-2</v>
          </cell>
          <cell r="I98" t="str">
            <v>Jam/M3</v>
          </cell>
        </row>
        <row r="100">
          <cell r="A100" t="str">
            <v>III.5.</v>
          </cell>
          <cell r="C100" t="str">
            <v>HARGA SATUAN BAHAN AGREGAT KELAS A</v>
          </cell>
        </row>
        <row r="102">
          <cell r="A102" t="str">
            <v xml:space="preserve">5.a.  </v>
          </cell>
          <cell r="C102" t="str">
            <v>Agregat Kasar</v>
          </cell>
          <cell r="D102" t="str">
            <v xml:space="preserve"> =  Vk x HSAk</v>
          </cell>
          <cell r="G102" t="str">
            <v>Hs1</v>
          </cell>
          <cell r="H102">
            <v>95430.249412223071</v>
          </cell>
          <cell r="I102" t="str">
            <v>Rupiah</v>
          </cell>
        </row>
        <row r="104">
          <cell r="A104" t="str">
            <v xml:space="preserve">5.b.  </v>
          </cell>
          <cell r="C104" t="str">
            <v>Agregat Halus</v>
          </cell>
          <cell r="D104" t="str">
            <v xml:space="preserve"> =  Vh x HSAh</v>
          </cell>
          <cell r="G104" t="str">
            <v>Hs2</v>
          </cell>
          <cell r="H104">
            <v>78386.892223353003</v>
          </cell>
          <cell r="I104" t="str">
            <v>Rupiah</v>
          </cell>
        </row>
        <row r="106">
          <cell r="A106" t="str">
            <v xml:space="preserve">5.c.  </v>
          </cell>
          <cell r="C106" t="str">
            <v>Biaya Pencampuran</v>
          </cell>
          <cell r="D106" t="str">
            <v xml:space="preserve"> =  Tc x Rp4</v>
          </cell>
          <cell r="G106" t="str">
            <v>Hs3</v>
          </cell>
          <cell r="H106">
            <v>6798.4612758648873</v>
          </cell>
          <cell r="I106" t="str">
            <v>Rupiah</v>
          </cell>
        </row>
        <row r="108">
          <cell r="A108" t="str">
            <v xml:space="preserve">5.d.  </v>
          </cell>
          <cell r="C108" t="str">
            <v>Harga Satuan Agregat Kelas A / M3</v>
          </cell>
        </row>
        <row r="109">
          <cell r="D109" t="str">
            <v xml:space="preserve"> =  Hs1 + Hs2 + Hs3</v>
          </cell>
          <cell r="G109" t="str">
            <v>HSAA</v>
          </cell>
          <cell r="H109">
            <v>180615.60291144098</v>
          </cell>
          <cell r="I109" t="str">
            <v>Rupiah</v>
          </cell>
          <cell r="J109" t="str">
            <v xml:space="preserve"> Di luar PPN</v>
          </cell>
        </row>
        <row r="121">
          <cell r="A121" t="str">
            <v>ITEM PEMBAYARAN</v>
          </cell>
          <cell r="D121" t="str">
            <v>:  AGREGAT KELAS B</v>
          </cell>
        </row>
        <row r="122">
          <cell r="A122" t="str">
            <v>JENIS PEKERJAAN</v>
          </cell>
          <cell r="D122" t="str">
            <v>:  PENGADAAN AGREGAT KELAS B</v>
          </cell>
        </row>
        <row r="123">
          <cell r="A123" t="str">
            <v>SATUAN PEMBAYARAN</v>
          </cell>
          <cell r="D123" t="str">
            <v>:  M3</v>
          </cell>
          <cell r="J123" t="str">
            <v xml:space="preserve">            URAIAN ANALISA HARGA SATUAN</v>
          </cell>
        </row>
        <row r="126">
          <cell r="A126" t="str">
            <v>No.</v>
          </cell>
          <cell r="C126" t="str">
            <v>U R A I A N</v>
          </cell>
          <cell r="G126" t="str">
            <v>KODE</v>
          </cell>
          <cell r="H126" t="str">
            <v>KOEFISIEN</v>
          </cell>
          <cell r="I126" t="str">
            <v>SATUAN</v>
          </cell>
          <cell r="J126" t="str">
            <v>KETERANGAN</v>
          </cell>
        </row>
        <row r="129">
          <cell r="A129" t="str">
            <v>I</v>
          </cell>
          <cell r="C129" t="str">
            <v>ASUMSI</v>
          </cell>
        </row>
        <row r="130">
          <cell r="A130">
            <v>1</v>
          </cell>
          <cell r="C130" t="str">
            <v>Bahan dasar (Batu dan Pasir) diterima di lokasi Alat</v>
          </cell>
        </row>
        <row r="131">
          <cell r="C131" t="str">
            <v>Pemecah Batu (di Base Camp)</v>
          </cell>
        </row>
        <row r="132">
          <cell r="A132">
            <v>2</v>
          </cell>
          <cell r="C132" t="str">
            <v>Kegiatan dilakukan di dalam lokasi Base Camp</v>
          </cell>
        </row>
        <row r="133">
          <cell r="A133">
            <v>3</v>
          </cell>
          <cell r="C133" t="str">
            <v>Proporsi campuran (Spesifikasi) :</v>
          </cell>
          <cell r="E133" t="str">
            <v>- Agregat Halus</v>
          </cell>
          <cell r="G133" t="str">
            <v>Ah</v>
          </cell>
          <cell r="H133">
            <v>25</v>
          </cell>
          <cell r="I133" t="str">
            <v>%</v>
          </cell>
        </row>
        <row r="134">
          <cell r="E134" t="str">
            <v>- Agregat Kasar</v>
          </cell>
          <cell r="G134" t="str">
            <v>Ak</v>
          </cell>
          <cell r="H134">
            <v>75</v>
          </cell>
          <cell r="I134" t="str">
            <v>%</v>
          </cell>
        </row>
        <row r="135">
          <cell r="A135">
            <v>4</v>
          </cell>
          <cell r="C135" t="str">
            <v>Hasil produksi Alat Pemecah Batu :</v>
          </cell>
          <cell r="E135" t="str">
            <v>- Agregat Halus</v>
          </cell>
          <cell r="G135" t="str">
            <v>H</v>
          </cell>
          <cell r="H135">
            <v>30</v>
          </cell>
          <cell r="I135" t="str">
            <v>%</v>
          </cell>
        </row>
        <row r="136">
          <cell r="E136" t="str">
            <v>- Agregat Kasar</v>
          </cell>
          <cell r="G136" t="str">
            <v>K</v>
          </cell>
          <cell r="H136">
            <v>70</v>
          </cell>
          <cell r="I136" t="str">
            <v>%</v>
          </cell>
        </row>
        <row r="137">
          <cell r="A137">
            <v>5</v>
          </cell>
          <cell r="C137" t="str">
            <v>Berat Jenis Bahan :</v>
          </cell>
          <cell r="D137" t="str">
            <v>- Batu / Gravel</v>
          </cell>
          <cell r="G137" t="str">
            <v>D1</v>
          </cell>
          <cell r="H137">
            <v>1.8</v>
          </cell>
          <cell r="I137" t="str">
            <v>Ton/M3</v>
          </cell>
        </row>
        <row r="138">
          <cell r="D138" t="str">
            <v>- Pasir</v>
          </cell>
          <cell r="G138" t="str">
            <v>D2</v>
          </cell>
          <cell r="H138">
            <v>1.67</v>
          </cell>
          <cell r="I138" t="str">
            <v>Ton/M3</v>
          </cell>
        </row>
        <row r="139">
          <cell r="D139" t="str">
            <v>- Batu Pecah</v>
          </cell>
          <cell r="G139" t="str">
            <v>D3</v>
          </cell>
          <cell r="H139">
            <v>1.8</v>
          </cell>
          <cell r="I139" t="str">
            <v>Ton/M3</v>
          </cell>
        </row>
        <row r="140">
          <cell r="A140">
            <v>6</v>
          </cell>
          <cell r="C140" t="str">
            <v>Harga Satuan Bahan Dasar    :</v>
          </cell>
          <cell r="E140" t="str">
            <v>- Batu Kali</v>
          </cell>
          <cell r="G140" t="str">
            <v>Rp1</v>
          </cell>
          <cell r="H140">
            <v>132436</v>
          </cell>
          <cell r="I140" t="str">
            <v>Rp./M3</v>
          </cell>
        </row>
        <row r="141">
          <cell r="E141" t="str">
            <v>- Pasir</v>
          </cell>
          <cell r="G141" t="str">
            <v>Rp2</v>
          </cell>
          <cell r="H141">
            <v>52571</v>
          </cell>
          <cell r="I141" t="str">
            <v>Rp./M3</v>
          </cell>
        </row>
        <row r="142">
          <cell r="A142">
            <v>7</v>
          </cell>
          <cell r="C142" t="str">
            <v>Biaya Operasi Alat :</v>
          </cell>
          <cell r="D142" t="str">
            <v>- Pemecah Batu (Stone Crusher)</v>
          </cell>
          <cell r="G142" t="str">
            <v>Rp3</v>
          </cell>
          <cell r="H142">
            <v>434959.25120864948</v>
          </cell>
          <cell r="I142" t="str">
            <v>Rp./Jam</v>
          </cell>
        </row>
        <row r="143">
          <cell r="D143" t="str">
            <v>- Wheel Loader</v>
          </cell>
          <cell r="G143" t="str">
            <v>Rp4</v>
          </cell>
          <cell r="H143">
            <v>203953.83827594682</v>
          </cell>
          <cell r="I143" t="str">
            <v>Rp./Jam</v>
          </cell>
        </row>
        <row r="144">
          <cell r="A144">
            <v>8</v>
          </cell>
          <cell r="C144" t="str">
            <v>Kapasitas Alat :</v>
          </cell>
          <cell r="D144" t="str">
            <v>- Pemecah Batu (Stone Crusher)</v>
          </cell>
          <cell r="G144" t="str">
            <v>Cp1</v>
          </cell>
          <cell r="H144">
            <v>50</v>
          </cell>
          <cell r="I144" t="str">
            <v>Ton/Jam</v>
          </cell>
        </row>
        <row r="145">
          <cell r="D145" t="str">
            <v>- Wheel Loader</v>
          </cell>
          <cell r="G145" t="str">
            <v>Cp2</v>
          </cell>
          <cell r="H145">
            <v>1.5</v>
          </cell>
          <cell r="I145" t="str">
            <v>M3</v>
          </cell>
          <cell r="J145" t="str">
            <v xml:space="preserve"> Kap. Bucket</v>
          </cell>
        </row>
        <row r="146">
          <cell r="A146">
            <v>9</v>
          </cell>
          <cell r="C146" t="str">
            <v>Faktor Efisiensi Alat :</v>
          </cell>
          <cell r="D146" t="str">
            <v>- Pemecah Batu (Stone Crusher)</v>
          </cell>
          <cell r="G146" t="str">
            <v>Fa1</v>
          </cell>
          <cell r="H146">
            <v>0.7</v>
          </cell>
          <cell r="I146" t="str">
            <v>-</v>
          </cell>
        </row>
        <row r="147">
          <cell r="D147" t="str">
            <v>- Wheel Loader</v>
          </cell>
          <cell r="G147" t="str">
            <v>Fa2</v>
          </cell>
          <cell r="H147">
            <v>0.83</v>
          </cell>
          <cell r="I147" t="str">
            <v>-</v>
          </cell>
        </row>
        <row r="148">
          <cell r="A148">
            <v>10</v>
          </cell>
          <cell r="C148" t="str">
            <v>Faktor Kehilangan Material</v>
          </cell>
          <cell r="G148" t="str">
            <v>Fh</v>
          </cell>
          <cell r="H148">
            <v>1.1000000000000001</v>
          </cell>
          <cell r="I148" t="str">
            <v>-</v>
          </cell>
        </row>
        <row r="150">
          <cell r="A150" t="str">
            <v>II</v>
          </cell>
          <cell r="C150" t="str">
            <v>METHODE PELAKSANAAN</v>
          </cell>
        </row>
        <row r="151">
          <cell r="A151">
            <v>1</v>
          </cell>
          <cell r="C151" t="str">
            <v>Wheel Loader mengangkut batu/gravel dari tumpukan</v>
          </cell>
        </row>
        <row r="152">
          <cell r="C152" t="str">
            <v>dan menuangkannya ke Alat Pemecah Batu.</v>
          </cell>
        </row>
        <row r="153">
          <cell r="A153">
            <v>2</v>
          </cell>
          <cell r="C153" t="str">
            <v>Batu/gravel dipecah dengan Alat Pemecah Batu</v>
          </cell>
        </row>
        <row r="154">
          <cell r="C154" t="str">
            <v>(Stone Crusher) sehingga menghasilkan Agregat</v>
          </cell>
        </row>
        <row r="155">
          <cell r="C155" t="str">
            <v>Kasar dan Agregat Halus.</v>
          </cell>
        </row>
        <row r="156">
          <cell r="A156">
            <v>3</v>
          </cell>
          <cell r="C156" t="str">
            <v>Wheel Loader melakukan pencampuran (blending)</v>
          </cell>
        </row>
        <row r="157">
          <cell r="C157" t="str">
            <v>Agregat Kasar, Agregat Halus dan Pasir menjadi</v>
          </cell>
        </row>
        <row r="158">
          <cell r="C158" t="str">
            <v>Agregat Kelas B.</v>
          </cell>
        </row>
        <row r="160">
          <cell r="A160" t="str">
            <v>III</v>
          </cell>
          <cell r="C160" t="str">
            <v>PERHITUNGAN</v>
          </cell>
        </row>
        <row r="162">
          <cell r="A162" t="str">
            <v>III.1.</v>
          </cell>
          <cell r="C162" t="str">
            <v>HARGA SATUAN AGREGAT PRODUKSI ST. CRUSHER</v>
          </cell>
        </row>
        <row r="164">
          <cell r="A164" t="str">
            <v xml:space="preserve">1.a.  </v>
          </cell>
          <cell r="C164" t="str">
            <v>Kerja Stone Crusher memecah gravel  :</v>
          </cell>
        </row>
        <row r="165">
          <cell r="C165" t="str">
            <v xml:space="preserve">    - Waktu kerja Stone Crusher</v>
          </cell>
          <cell r="G165" t="str">
            <v>Tst</v>
          </cell>
          <cell r="H165">
            <v>1</v>
          </cell>
          <cell r="I165" t="str">
            <v>Jam</v>
          </cell>
        </row>
        <row r="166">
          <cell r="C166" t="str">
            <v xml:space="preserve">    - Produksi Stone Crusher  1 jam</v>
          </cell>
          <cell r="E166" t="str">
            <v>=  (Fa1 x Cp1) : D3</v>
          </cell>
          <cell r="G166" t="str">
            <v>Qb</v>
          </cell>
          <cell r="H166">
            <v>19.444444444444443</v>
          </cell>
          <cell r="I166" t="str">
            <v>M3/Jam</v>
          </cell>
          <cell r="J166" t="str">
            <v xml:space="preserve"> Batu pecah</v>
          </cell>
        </row>
        <row r="167">
          <cell r="C167" t="str">
            <v xml:space="preserve">    - Kebutuhan batu/gravel 1 jam</v>
          </cell>
          <cell r="E167" t="str">
            <v>=  (Fa1 x Cp1) : D1</v>
          </cell>
          <cell r="G167" t="str">
            <v>Qg</v>
          </cell>
          <cell r="H167">
            <v>19.444444444444443</v>
          </cell>
          <cell r="I167" t="str">
            <v>M3/Jam</v>
          </cell>
        </row>
        <row r="169">
          <cell r="A169" t="str">
            <v xml:space="preserve">1.b.  </v>
          </cell>
          <cell r="C169" t="str">
            <v>Kerja Wheel Loader melayani Stone Crusher  :</v>
          </cell>
        </row>
        <row r="170">
          <cell r="C170" t="str">
            <v xml:space="preserve">    - Kap. Angkut / rit   =  (Fa2 x Cp2)</v>
          </cell>
          <cell r="G170" t="str">
            <v>Ka</v>
          </cell>
          <cell r="H170">
            <v>1.2449999999999999</v>
          </cell>
          <cell r="I170" t="str">
            <v>M3</v>
          </cell>
        </row>
        <row r="171">
          <cell r="C171" t="str">
            <v xml:space="preserve">    - Waktu Siklus (Muat, Tuang, Tunggu, dll)</v>
          </cell>
          <cell r="G171" t="str">
            <v>Ts</v>
          </cell>
          <cell r="H171">
            <v>2</v>
          </cell>
          <cell r="I171" t="str">
            <v>menit</v>
          </cell>
        </row>
        <row r="172">
          <cell r="C172" t="str">
            <v xml:space="preserve">    - Waktu kerja W.Loader memasok gravel</v>
          </cell>
        </row>
        <row r="173">
          <cell r="D173" t="str">
            <v>=  {(Qg : Ka) x Ts} : 60 menit</v>
          </cell>
          <cell r="G173" t="str">
            <v>Tw</v>
          </cell>
          <cell r="H173">
            <v>0.52060092220734788</v>
          </cell>
          <cell r="I173" t="str">
            <v>Jam</v>
          </cell>
        </row>
        <row r="175">
          <cell r="A175" t="str">
            <v xml:space="preserve">1.c.  </v>
          </cell>
          <cell r="C175" t="str">
            <v>Biaya Produksi Batu Pecah / M3</v>
          </cell>
        </row>
        <row r="176">
          <cell r="D176" t="str">
            <v>=  {(Tst x Rp3) + (Tw x Rp4)} : Qb</v>
          </cell>
          <cell r="G176" t="str">
            <v>Bp</v>
          </cell>
          <cell r="H176">
            <v>27829.944385860123</v>
          </cell>
          <cell r="I176" t="str">
            <v>Rp./M3</v>
          </cell>
        </row>
        <row r="178">
          <cell r="A178" t="str">
            <v xml:space="preserve">1.d.  </v>
          </cell>
          <cell r="C178" t="str">
            <v>Harga Satuan Batu Pecah Produksi St.Crusher / M3</v>
          </cell>
        </row>
        <row r="179">
          <cell r="D179" t="str">
            <v>=  {(Qg : Qb) x Fh x Rp1} + Bp</v>
          </cell>
          <cell r="G179" t="str">
            <v>HSb</v>
          </cell>
          <cell r="H179">
            <v>173509.54438586012</v>
          </cell>
          <cell r="I179" t="str">
            <v>Rp./M3</v>
          </cell>
        </row>
        <row r="181">
          <cell r="J181" t="str">
            <v xml:space="preserve">Berlanjut </v>
          </cell>
        </row>
        <row r="182">
          <cell r="A182" t="str">
            <v>ITEM PEMBAYARAN</v>
          </cell>
          <cell r="D182" t="str">
            <v>:  AGREGAT KELAS B</v>
          </cell>
        </row>
        <row r="183">
          <cell r="A183" t="str">
            <v>JENIS PEKERJAAN</v>
          </cell>
          <cell r="D183" t="str">
            <v>:  PENGADAAN AGREGAT KELAS B</v>
          </cell>
        </row>
        <row r="184">
          <cell r="A184" t="str">
            <v>SATUAN PEMBAYARAN</v>
          </cell>
          <cell r="D184" t="str">
            <v>:  M3</v>
          </cell>
          <cell r="J184" t="str">
            <v xml:space="preserve">            URAIAN ANALISA HARGA SATUAN</v>
          </cell>
        </row>
        <row r="185">
          <cell r="J185" t="str">
            <v xml:space="preserve">Lanjutan 1 </v>
          </cell>
        </row>
        <row r="187">
          <cell r="A187" t="str">
            <v>No.</v>
          </cell>
          <cell r="C187" t="str">
            <v>U R A I A N</v>
          </cell>
          <cell r="G187" t="str">
            <v>KODE</v>
          </cell>
          <cell r="H187" t="str">
            <v>KOEFISIEN</v>
          </cell>
          <cell r="I187" t="str">
            <v>SATUAN</v>
          </cell>
          <cell r="J187" t="str">
            <v>KETERANGAN</v>
          </cell>
        </row>
        <row r="190">
          <cell r="A190" t="str">
            <v>III.2.</v>
          </cell>
          <cell r="C190" t="str">
            <v>HARGA SATUAN AGREGAT KASAR</v>
          </cell>
        </row>
        <row r="192">
          <cell r="C192" t="str">
            <v>Harga Satuan Agregat Kasar diambil sama dengan</v>
          </cell>
        </row>
        <row r="193">
          <cell r="C193" t="str">
            <v>Agregat Batu Pecah Produksi Stone Crusher</v>
          </cell>
        </row>
        <row r="194">
          <cell r="C194" t="str">
            <v>Harga Satuan Agregat Kasar / M3</v>
          </cell>
          <cell r="G194" t="str">
            <v>HSAk</v>
          </cell>
          <cell r="H194">
            <v>173509.54438586012</v>
          </cell>
          <cell r="I194" t="str">
            <v>Rupiah</v>
          </cell>
          <cell r="J194" t="str">
            <v xml:space="preserve"> Di Luar PPN</v>
          </cell>
        </row>
        <row r="196">
          <cell r="A196" t="str">
            <v>III.3.</v>
          </cell>
          <cell r="C196" t="str">
            <v>HARGA SATUAN AGREGAT HALUS</v>
          </cell>
        </row>
        <row r="198">
          <cell r="C198" t="str">
            <v>Dianggap Agregat produksi Stone Crusher yang lolos</v>
          </cell>
        </row>
        <row r="199">
          <cell r="C199" t="str">
            <v>saringan # 4 (4.75 mm) belum memenuhi Spesifikasi</v>
          </cell>
        </row>
        <row r="200">
          <cell r="C200" t="str">
            <v>sehingga perlu dicampur lagi dengan pasir 10 %</v>
          </cell>
        </row>
        <row r="202">
          <cell r="A202" t="str">
            <v>3.a.</v>
          </cell>
          <cell r="C202" t="str">
            <v>Agregat Hasil Stone Crusher</v>
          </cell>
          <cell r="E202" t="str">
            <v>=  90 % x HSb</v>
          </cell>
          <cell r="G202" t="str">
            <v>Hs1</v>
          </cell>
          <cell r="H202">
            <v>164834.06716656711</v>
          </cell>
          <cell r="I202" t="str">
            <v>Rupiah</v>
          </cell>
        </row>
        <row r="203">
          <cell r="A203" t="str">
            <v>3.b.</v>
          </cell>
          <cell r="C203" t="str">
            <v>P a s i r</v>
          </cell>
          <cell r="E203" t="str">
            <v>=  10 % x Rp2</v>
          </cell>
          <cell r="G203" t="str">
            <v>Hs2</v>
          </cell>
          <cell r="H203">
            <v>2628.55</v>
          </cell>
          <cell r="I203" t="str">
            <v>Rupiah</v>
          </cell>
        </row>
        <row r="204">
          <cell r="A204" t="str">
            <v>3.c.</v>
          </cell>
          <cell r="C204" t="str">
            <v>Waktu pencampuran (blending) dengan Wheel Loader</v>
          </cell>
          <cell r="G204" t="str">
            <v>Tc</v>
          </cell>
          <cell r="H204">
            <v>3.3000000000000002E-2</v>
          </cell>
          <cell r="I204" t="str">
            <v>Jam/M3</v>
          </cell>
        </row>
        <row r="205">
          <cell r="A205" t="str">
            <v>3.d.</v>
          </cell>
          <cell r="C205" t="str">
            <v>Biaya Pencampuran</v>
          </cell>
          <cell r="E205" t="str">
            <v>=  Tc x Rp4</v>
          </cell>
          <cell r="G205" t="str">
            <v>Hs3</v>
          </cell>
          <cell r="H205">
            <v>6730.4766631062457</v>
          </cell>
          <cell r="I205" t="str">
            <v>Rupiah</v>
          </cell>
        </row>
        <row r="207">
          <cell r="C207" t="str">
            <v>Harga Satuan Agregat Halus / M3</v>
          </cell>
        </row>
        <row r="208">
          <cell r="D208" t="str">
            <v xml:space="preserve"> =  Hs1 + Hs2 + Hs3</v>
          </cell>
          <cell r="G208" t="str">
            <v>HSAh</v>
          </cell>
          <cell r="H208">
            <v>174193.09382967334</v>
          </cell>
          <cell r="I208" t="str">
            <v>Rupiah</v>
          </cell>
          <cell r="J208" t="str">
            <v xml:space="preserve"> Di luar PPN</v>
          </cell>
        </row>
        <row r="210">
          <cell r="A210" t="str">
            <v>III.4.</v>
          </cell>
          <cell r="C210" t="str">
            <v>PROSES PENCAMPURAN AGREGAT KELAS B</v>
          </cell>
        </row>
        <row r="212">
          <cell r="C212" t="str">
            <v>Untuk setiap 1 M3 Agregat Kelas B, diperlukan :</v>
          </cell>
        </row>
        <row r="214">
          <cell r="A214" t="str">
            <v xml:space="preserve">4.a.  </v>
          </cell>
          <cell r="C214" t="str">
            <v xml:space="preserve">     - Agregat Kasar</v>
          </cell>
          <cell r="D214" t="str">
            <v>=  Ak x 1 M3</v>
          </cell>
          <cell r="G214" t="str">
            <v>Vk</v>
          </cell>
          <cell r="H214">
            <v>0.75</v>
          </cell>
          <cell r="I214" t="str">
            <v>M3</v>
          </cell>
        </row>
        <row r="215">
          <cell r="C215" t="str">
            <v xml:space="preserve">     - Agregat Halus</v>
          </cell>
          <cell r="D215" t="str">
            <v>=  Ah x 1 M3</v>
          </cell>
          <cell r="G215" t="str">
            <v>Vh</v>
          </cell>
          <cell r="H215">
            <v>0.25</v>
          </cell>
          <cell r="I215" t="str">
            <v>M3</v>
          </cell>
        </row>
        <row r="216">
          <cell r="C216" t="str">
            <v xml:space="preserve">     - Total volume batu pecah  =  Vk + Vh</v>
          </cell>
          <cell r="G216" t="str">
            <v>Va</v>
          </cell>
          <cell r="H216">
            <v>1</v>
          </cell>
          <cell r="I216" t="str">
            <v>M3</v>
          </cell>
        </row>
        <row r="218">
          <cell r="A218" t="str">
            <v xml:space="preserve">4.c.  </v>
          </cell>
          <cell r="C218" t="str">
            <v>Waktu pencampuran (blending) oleh Wheel Loader</v>
          </cell>
          <cell r="G218" t="str">
            <v>Tc</v>
          </cell>
          <cell r="H218">
            <v>3.3333333333333298E-2</v>
          </cell>
          <cell r="I218" t="str">
            <v>Jam/M3</v>
          </cell>
        </row>
        <row r="220">
          <cell r="A220" t="str">
            <v>III.5.</v>
          </cell>
          <cell r="C220" t="str">
            <v>HARGA SATUAN BAHAN AGREGAT KELAS B</v>
          </cell>
        </row>
        <row r="222">
          <cell r="A222" t="str">
            <v xml:space="preserve">5.a.  </v>
          </cell>
          <cell r="C222" t="str">
            <v>Agregat Kasar</v>
          </cell>
          <cell r="D222" t="str">
            <v xml:space="preserve"> =  Vk x HSAk</v>
          </cell>
          <cell r="G222" t="str">
            <v>Hs1</v>
          </cell>
          <cell r="H222">
            <v>130132.1582893951</v>
          </cell>
          <cell r="I222" t="str">
            <v>Rupiah</v>
          </cell>
        </row>
        <row r="224">
          <cell r="A224" t="str">
            <v xml:space="preserve">5.b.  </v>
          </cell>
          <cell r="C224" t="str">
            <v>Agregat Halus</v>
          </cell>
          <cell r="D224" t="str">
            <v xml:space="preserve"> =  Vh x HSAh</v>
          </cell>
          <cell r="G224" t="str">
            <v>Hs2</v>
          </cell>
          <cell r="H224">
            <v>43548.273457418334</v>
          </cell>
          <cell r="I224" t="str">
            <v>Rupiah</v>
          </cell>
        </row>
        <row r="226">
          <cell r="A226" t="str">
            <v xml:space="preserve">5.c.  </v>
          </cell>
          <cell r="C226" t="str">
            <v>Biaya Pencampuran</v>
          </cell>
          <cell r="D226" t="str">
            <v xml:space="preserve"> =  Tc x Rp4</v>
          </cell>
          <cell r="G226" t="str">
            <v>Hs3</v>
          </cell>
          <cell r="H226">
            <v>6798.4612758648873</v>
          </cell>
          <cell r="I226" t="str">
            <v>Rupiah</v>
          </cell>
        </row>
        <row r="228">
          <cell r="A228" t="str">
            <v xml:space="preserve">5.d.  </v>
          </cell>
          <cell r="C228" t="str">
            <v>Harga Satuan Agregat Kelas B / M3</v>
          </cell>
        </row>
        <row r="229">
          <cell r="D229" t="str">
            <v xml:space="preserve"> =  Hs1 + Hs2 + Hs3</v>
          </cell>
          <cell r="G229" t="str">
            <v>HSAA</v>
          </cell>
          <cell r="H229">
            <v>180478.89302267833</v>
          </cell>
          <cell r="I229" t="str">
            <v>Rupiah</v>
          </cell>
          <cell r="J229" t="str">
            <v xml:space="preserve"> Di luar PPN</v>
          </cell>
        </row>
        <row r="241">
          <cell r="A241" t="str">
            <v>ITEM PEMBAYARAN</v>
          </cell>
          <cell r="D241" t="str">
            <v>:  AGREGAT KASAR &amp; HALUS</v>
          </cell>
        </row>
        <row r="242">
          <cell r="A242" t="str">
            <v>JENIS PEKERJAAN</v>
          </cell>
          <cell r="D242" t="str">
            <v>:  PENGADAAN AGREGAT KASAR &amp; HALUS</v>
          </cell>
        </row>
        <row r="243">
          <cell r="A243" t="str">
            <v>SATUAN PEMBAYARAN</v>
          </cell>
          <cell r="D243" t="str">
            <v>:  M3</v>
          </cell>
          <cell r="J243" t="str">
            <v xml:space="preserve">            URAIAN ANALISA HARGA SATUAN</v>
          </cell>
        </row>
        <row r="246">
          <cell r="A246" t="str">
            <v>No.</v>
          </cell>
          <cell r="C246" t="str">
            <v>U R A I A N</v>
          </cell>
          <cell r="G246" t="str">
            <v>KODE</v>
          </cell>
          <cell r="H246" t="str">
            <v>KOEFISIEN</v>
          </cell>
          <cell r="I246" t="str">
            <v>SATUAN</v>
          </cell>
          <cell r="J246" t="str">
            <v>KETERANGAN</v>
          </cell>
        </row>
        <row r="249">
          <cell r="A249" t="str">
            <v>I</v>
          </cell>
          <cell r="C249" t="str">
            <v>ASUMSI</v>
          </cell>
        </row>
        <row r="250">
          <cell r="A250">
            <v>1</v>
          </cell>
          <cell r="C250" t="str">
            <v>Bahan dasar (Batu dan Pasir) diterima di lokasi Alat</v>
          </cell>
        </row>
        <row r="251">
          <cell r="C251" t="str">
            <v>Pemecah Batu (di Base Camp)</v>
          </cell>
        </row>
        <row r="252">
          <cell r="A252">
            <v>2</v>
          </cell>
          <cell r="C252" t="str">
            <v>Kegiatan dilakukan di dalam lokasi Base Camp</v>
          </cell>
        </row>
        <row r="253">
          <cell r="A253">
            <v>3</v>
          </cell>
          <cell r="C253" t="str">
            <v>Hasil produksi Alat Pemecah Batu :</v>
          </cell>
          <cell r="E253" t="str">
            <v>- Agregat Halus</v>
          </cell>
          <cell r="G253" t="str">
            <v>H</v>
          </cell>
          <cell r="H253">
            <v>20</v>
          </cell>
          <cell r="I253" t="str">
            <v>%</v>
          </cell>
        </row>
        <row r="254">
          <cell r="E254" t="str">
            <v>- Agregat Kasar</v>
          </cell>
          <cell r="G254" t="str">
            <v>K</v>
          </cell>
          <cell r="H254">
            <v>80</v>
          </cell>
          <cell r="I254" t="str">
            <v>%</v>
          </cell>
        </row>
        <row r="255">
          <cell r="A255">
            <v>4</v>
          </cell>
          <cell r="C255" t="str">
            <v>Berat Isi Bahan :</v>
          </cell>
          <cell r="D255" t="str">
            <v>- Batu / Gravel</v>
          </cell>
          <cell r="G255" t="str">
            <v>D1</v>
          </cell>
          <cell r="H255">
            <v>1.8</v>
          </cell>
          <cell r="I255" t="str">
            <v>Ton/M3</v>
          </cell>
        </row>
        <row r="256">
          <cell r="D256" t="str">
            <v>- Pasir</v>
          </cell>
          <cell r="G256" t="str">
            <v>D2</v>
          </cell>
          <cell r="H256">
            <v>1.67</v>
          </cell>
          <cell r="I256" t="str">
            <v>Ton/M3</v>
          </cell>
        </row>
        <row r="257">
          <cell r="D257" t="str">
            <v>- Batu Pecah</v>
          </cell>
          <cell r="G257" t="str">
            <v>D3</v>
          </cell>
          <cell r="H257">
            <v>1.8</v>
          </cell>
          <cell r="I257" t="str">
            <v>Ton/M3</v>
          </cell>
        </row>
        <row r="258">
          <cell r="A258">
            <v>5</v>
          </cell>
          <cell r="C258" t="str">
            <v>Harga Satuan Bahan Dasar    :</v>
          </cell>
          <cell r="E258" t="str">
            <v>- Batu Kali</v>
          </cell>
          <cell r="G258" t="str">
            <v>Rp1</v>
          </cell>
          <cell r="H258">
            <v>90982</v>
          </cell>
          <cell r="I258" t="str">
            <v>Rp./M3</v>
          </cell>
        </row>
        <row r="259">
          <cell r="E259" t="str">
            <v>- Pasir</v>
          </cell>
          <cell r="G259" t="str">
            <v>Rp2</v>
          </cell>
          <cell r="H259">
            <v>52571</v>
          </cell>
          <cell r="I259" t="str">
            <v>Rp./M3</v>
          </cell>
        </row>
        <row r="260">
          <cell r="A260">
            <v>6</v>
          </cell>
          <cell r="C260" t="str">
            <v>Biaya Operasi Alat :</v>
          </cell>
          <cell r="D260" t="str">
            <v>- Pemecah Batu (Stone Crusher)</v>
          </cell>
          <cell r="G260" t="str">
            <v>Rp3</v>
          </cell>
          <cell r="H260">
            <v>434959.25120864948</v>
          </cell>
          <cell r="I260" t="str">
            <v>Rp./Jam</v>
          </cell>
        </row>
        <row r="261">
          <cell r="D261" t="str">
            <v>- Wheel Loader</v>
          </cell>
          <cell r="G261" t="str">
            <v>Rp4</v>
          </cell>
          <cell r="H261">
            <v>203953.83827594682</v>
          </cell>
          <cell r="I261" t="str">
            <v>Rp./Jam</v>
          </cell>
        </row>
        <row r="262">
          <cell r="A262">
            <v>7</v>
          </cell>
          <cell r="C262" t="str">
            <v>Kapasitas Alat :</v>
          </cell>
          <cell r="D262" t="str">
            <v>- Pemecah Batu (Stone Crusher)</v>
          </cell>
          <cell r="G262" t="str">
            <v>Cp1</v>
          </cell>
          <cell r="H262">
            <v>50</v>
          </cell>
          <cell r="I262" t="str">
            <v>Ton/Jam</v>
          </cell>
        </row>
        <row r="263">
          <cell r="D263" t="str">
            <v>- Wheel Loader</v>
          </cell>
          <cell r="G263" t="str">
            <v>Cp2</v>
          </cell>
          <cell r="H263">
            <v>1.5</v>
          </cell>
          <cell r="I263" t="str">
            <v>M3</v>
          </cell>
          <cell r="J263" t="str">
            <v xml:space="preserve"> Kap. Bucket</v>
          </cell>
        </row>
        <row r="264">
          <cell r="A264">
            <v>8</v>
          </cell>
          <cell r="C264" t="str">
            <v>Faktor Efisiensi Alat :</v>
          </cell>
          <cell r="D264" t="str">
            <v>- Pemecah Batu (Stone Crusher)</v>
          </cell>
          <cell r="G264" t="str">
            <v>Fa1</v>
          </cell>
          <cell r="H264">
            <v>0.7</v>
          </cell>
          <cell r="I264" t="str">
            <v>-</v>
          </cell>
        </row>
        <row r="265">
          <cell r="D265" t="str">
            <v>- Wheel Loader</v>
          </cell>
          <cell r="G265" t="str">
            <v>Fa2</v>
          </cell>
          <cell r="H265">
            <v>0.83</v>
          </cell>
          <cell r="I265" t="str">
            <v>-</v>
          </cell>
        </row>
        <row r="266">
          <cell r="A266">
            <v>9</v>
          </cell>
          <cell r="C266" t="str">
            <v>Faktor Kehilangan Material</v>
          </cell>
          <cell r="G266" t="str">
            <v>Fh</v>
          </cell>
          <cell r="H266">
            <v>1.1000000000000001</v>
          </cell>
          <cell r="I266" t="str">
            <v>-</v>
          </cell>
        </row>
        <row r="267">
          <cell r="A267">
            <v>10</v>
          </cell>
          <cell r="C267" t="str">
            <v>Agregat Halus masih perlu dicampur dengan pasir</v>
          </cell>
        </row>
        <row r="269">
          <cell r="A269" t="str">
            <v>II</v>
          </cell>
          <cell r="C269" t="str">
            <v>METHODE PELAKSANAAN</v>
          </cell>
        </row>
        <row r="271">
          <cell r="A271">
            <v>1</v>
          </cell>
          <cell r="C271" t="str">
            <v>Wheel Loader mengangkut batu/gravel dari tumpukan</v>
          </cell>
        </row>
        <row r="272">
          <cell r="C272" t="str">
            <v>dan menuangkannya ke Alat Pemecah Batu.</v>
          </cell>
        </row>
        <row r="274">
          <cell r="A274">
            <v>2</v>
          </cell>
          <cell r="C274" t="str">
            <v>Batu/gravel dipecah dengan Alat Pemecah Batu</v>
          </cell>
        </row>
        <row r="275">
          <cell r="C275" t="str">
            <v>(Stone Crusher) sehingga menghasilkan Agregat Batu</v>
          </cell>
        </row>
        <row r="276">
          <cell r="C276" t="str">
            <v>Pecah Kasar dan Halus.</v>
          </cell>
        </row>
        <row r="278">
          <cell r="A278">
            <v>3</v>
          </cell>
          <cell r="C278" t="str">
            <v>Agregat Halus dicampur dengan pasir menggunakan Loader</v>
          </cell>
        </row>
        <row r="280">
          <cell r="A280" t="str">
            <v>III</v>
          </cell>
          <cell r="C280" t="str">
            <v>PERHITUNGAN</v>
          </cell>
        </row>
        <row r="282">
          <cell r="A282" t="str">
            <v>III.1.</v>
          </cell>
          <cell r="C282" t="str">
            <v>HARGA SATUAN AGREGAT PRODUKSI ST. CRUSHER</v>
          </cell>
        </row>
        <row r="284">
          <cell r="A284" t="str">
            <v xml:space="preserve">1.a.  </v>
          </cell>
          <cell r="C284" t="str">
            <v>Kerja Stone Crusher memecah gravel  :</v>
          </cell>
        </row>
        <row r="285">
          <cell r="C285" t="str">
            <v xml:space="preserve">    - Waktu kerja Stone Crusher</v>
          </cell>
          <cell r="G285" t="str">
            <v>Tst</v>
          </cell>
          <cell r="H285">
            <v>1</v>
          </cell>
          <cell r="I285" t="str">
            <v>Jam</v>
          </cell>
        </row>
        <row r="286">
          <cell r="C286" t="str">
            <v xml:space="preserve">    - Produksi Stone Crusher  1 jam</v>
          </cell>
          <cell r="E286" t="str">
            <v>=  (Fa1 x Cp1) : D3</v>
          </cell>
          <cell r="G286" t="str">
            <v>Qb</v>
          </cell>
          <cell r="H286">
            <v>19.444444444444443</v>
          </cell>
          <cell r="I286" t="str">
            <v>M3/Jam</v>
          </cell>
          <cell r="J286" t="str">
            <v xml:space="preserve"> Batu pecah</v>
          </cell>
        </row>
        <row r="287">
          <cell r="C287" t="str">
            <v xml:space="preserve">    - Kebutuhan batu/gravel 1 jam</v>
          </cell>
          <cell r="E287" t="str">
            <v>=  (Fa1 x Cp1) : D1</v>
          </cell>
          <cell r="G287" t="str">
            <v>Qg</v>
          </cell>
          <cell r="H287">
            <v>19.444444444444443</v>
          </cell>
          <cell r="I287" t="str">
            <v>M3/Jam</v>
          </cell>
        </row>
        <row r="289">
          <cell r="A289" t="str">
            <v xml:space="preserve">1.b.  </v>
          </cell>
          <cell r="C289" t="str">
            <v>Kerja Wheel Loader melayani Stone Crusher  :</v>
          </cell>
        </row>
        <row r="290">
          <cell r="C290" t="str">
            <v xml:space="preserve">    - Kap. Angkut / rit   =  (Fa2 x Cp2)</v>
          </cell>
          <cell r="G290" t="str">
            <v>Ka</v>
          </cell>
          <cell r="H290">
            <v>1.2449999999999999</v>
          </cell>
          <cell r="I290" t="str">
            <v>M3</v>
          </cell>
        </row>
        <row r="291">
          <cell r="C291" t="str">
            <v xml:space="preserve">    - Waktu Siklus (Muat, Tuang, Tunggu, dll)</v>
          </cell>
          <cell r="G291" t="str">
            <v>Ts</v>
          </cell>
          <cell r="H291">
            <v>2</v>
          </cell>
          <cell r="I291" t="str">
            <v>menit</v>
          </cell>
        </row>
        <row r="292">
          <cell r="C292" t="str">
            <v xml:space="preserve">    - Waktu kerja W.Loader memasok gravel</v>
          </cell>
        </row>
        <row r="293">
          <cell r="D293" t="str">
            <v>=  {(Qg : Ka) x Ts} : 60 menit</v>
          </cell>
          <cell r="G293" t="str">
            <v>Tw</v>
          </cell>
          <cell r="H293">
            <v>0.52060092220734788</v>
          </cell>
          <cell r="I293" t="str">
            <v>Jam</v>
          </cell>
        </row>
        <row r="295">
          <cell r="A295" t="str">
            <v xml:space="preserve">1.c.  </v>
          </cell>
          <cell r="C295" t="str">
            <v>Biaya Produksi Batu Pecah / M3</v>
          </cell>
        </row>
        <row r="296">
          <cell r="D296" t="str">
            <v>=  {(Tst x Rp3) + (Tw x Rp4)} : Qb</v>
          </cell>
          <cell r="G296" t="str">
            <v>Bp</v>
          </cell>
          <cell r="H296">
            <v>27829.944385860123</v>
          </cell>
          <cell r="I296" t="str">
            <v>Rp./M3</v>
          </cell>
        </row>
        <row r="298">
          <cell r="A298" t="str">
            <v xml:space="preserve">1.d.  </v>
          </cell>
          <cell r="C298" t="str">
            <v>Harga Satuan Batu Pecah Produksi St.Crusher / M3</v>
          </cell>
        </row>
        <row r="299">
          <cell r="D299" t="str">
            <v>=  {(Qg : Qb) x Fh x Rp1} + Bp</v>
          </cell>
          <cell r="G299" t="str">
            <v>HSb</v>
          </cell>
          <cell r="H299">
            <v>127910.14438586013</v>
          </cell>
          <cell r="I299" t="str">
            <v>Rp./M3</v>
          </cell>
        </row>
        <row r="301">
          <cell r="A301" t="str">
            <v>III.2.</v>
          </cell>
          <cell r="C301" t="str">
            <v>HARGA SATUAN AGREGAT KASAR</v>
          </cell>
        </row>
        <row r="303">
          <cell r="C303" t="str">
            <v>Agregat Kasar Produksi Stone Crusher</v>
          </cell>
          <cell r="G303" t="str">
            <v>K</v>
          </cell>
          <cell r="H303">
            <v>80</v>
          </cell>
          <cell r="I303" t="str">
            <v>%</v>
          </cell>
        </row>
        <row r="304">
          <cell r="C304" t="str">
            <v>(Tertahan saringan # 4 = 4,75mm)</v>
          </cell>
        </row>
        <row r="305">
          <cell r="C305" t="str">
            <v>Harga Satuan Agregat Kasar / M3   =</v>
          </cell>
          <cell r="E305" t="str">
            <v>(K x HSb) / K</v>
          </cell>
          <cell r="G305" t="str">
            <v>HSAk</v>
          </cell>
          <cell r="H305">
            <v>127910.14438586011</v>
          </cell>
          <cell r="I305" t="str">
            <v>Rupiah</v>
          </cell>
          <cell r="J305" t="str">
            <v xml:space="preserve"> Di Luar PPN</v>
          </cell>
        </row>
        <row r="307">
          <cell r="A307" t="str">
            <v>III.3.</v>
          </cell>
          <cell r="C307" t="str">
            <v>HARGA SATUAN AGREGAT HALUS</v>
          </cell>
        </row>
        <row r="309">
          <cell r="C309" t="str">
            <v>Dianggap Agregat produksi Stone Crusher yang lolos</v>
          </cell>
        </row>
        <row r="310">
          <cell r="C310" t="str">
            <v>saringan # 4 (4,75 mm) belum memenuhi Spesifikasi</v>
          </cell>
        </row>
        <row r="311">
          <cell r="C311" t="str">
            <v>sehingga perlu dicampur lagi dengan pasir sebanyak =</v>
          </cell>
          <cell r="G311" t="str">
            <v>Pst</v>
          </cell>
          <cell r="H311">
            <v>10</v>
          </cell>
          <cell r="I311" t="str">
            <v>%</v>
          </cell>
        </row>
        <row r="313">
          <cell r="A313" t="str">
            <v>3.a.</v>
          </cell>
          <cell r="C313" t="str">
            <v>Agregat Halus Produksi Stone Crusher =</v>
          </cell>
          <cell r="E313">
            <v>0.2</v>
          </cell>
          <cell r="G313" t="str">
            <v>H</v>
          </cell>
          <cell r="H313">
            <v>20</v>
          </cell>
          <cell r="I313" t="str">
            <v>%</v>
          </cell>
        </row>
        <row r="314">
          <cell r="C314" t="str">
            <v>Harga Agregat Halus Prod. Stone Crsh.=</v>
          </cell>
          <cell r="E314" t="str">
            <v>(H x HSb) / H</v>
          </cell>
          <cell r="G314" t="str">
            <v>Hs1</v>
          </cell>
          <cell r="H314">
            <v>127910.14438586011</v>
          </cell>
          <cell r="I314" t="str">
            <v>Rupiah</v>
          </cell>
          <cell r="J314" t="str">
            <v xml:space="preserve"> per 1 M3</v>
          </cell>
        </row>
        <row r="315">
          <cell r="A315" t="str">
            <v>3.b.</v>
          </cell>
          <cell r="C315" t="str">
            <v>Pasir tambahan</v>
          </cell>
          <cell r="E315" t="str">
            <v>=  Pst x Rp2</v>
          </cell>
          <cell r="G315" t="str">
            <v>Hs2</v>
          </cell>
          <cell r="H315">
            <v>5257.1</v>
          </cell>
          <cell r="I315" t="str">
            <v>Rupiah</v>
          </cell>
          <cell r="J315" t="str">
            <v xml:space="preserve"> per (Pst) M3</v>
          </cell>
        </row>
        <row r="316">
          <cell r="A316" t="str">
            <v>3.c.</v>
          </cell>
          <cell r="C316" t="str">
            <v>Waktu pencampuran (blending) dengan Wheel Loader</v>
          </cell>
          <cell r="G316" t="str">
            <v>Tc</v>
          </cell>
          <cell r="H316">
            <v>3.3333333333333333E-2</v>
          </cell>
          <cell r="I316" t="str">
            <v>Jam/M3</v>
          </cell>
        </row>
        <row r="317">
          <cell r="A317" t="str">
            <v>3.d.</v>
          </cell>
          <cell r="C317" t="str">
            <v>Biaya Pencampuran</v>
          </cell>
          <cell r="D317" t="str">
            <v>=  ( 1 + Pst) M3 x Tc x Rp4</v>
          </cell>
          <cell r="G317" t="str">
            <v>Hs3</v>
          </cell>
          <cell r="H317">
            <v>7478.3074034513838</v>
          </cell>
          <cell r="I317" t="str">
            <v>Rupiah</v>
          </cell>
        </row>
        <row r="319">
          <cell r="C319" t="str">
            <v>Harga Satuan Agregat Halus / M3</v>
          </cell>
        </row>
        <row r="320">
          <cell r="D320" t="str">
            <v xml:space="preserve"> =  ( Hs1 + Hs2 + Hs3 ) / ( 1 + Pst )</v>
          </cell>
          <cell r="G320" t="str">
            <v>HSAh</v>
          </cell>
          <cell r="H320">
            <v>127859.59253573771</v>
          </cell>
          <cell r="I320" t="str">
            <v>Rupiah</v>
          </cell>
          <cell r="J320" t="str">
            <v xml:space="preserve"> Di luar PPN</v>
          </cell>
        </row>
        <row r="323">
          <cell r="A323" t="str">
            <v>ITEM PEMBAYARAN</v>
          </cell>
          <cell r="D323" t="str">
            <v>:  AGREGAT KELAS C</v>
          </cell>
        </row>
        <row r="324">
          <cell r="A324" t="str">
            <v>JENIS PEKERJAAN</v>
          </cell>
          <cell r="D324" t="str">
            <v>:  PENGADAAN AGREGAT KELAS C</v>
          </cell>
        </row>
        <row r="325">
          <cell r="A325" t="str">
            <v>SATUAN PEMBAYARAN</v>
          </cell>
          <cell r="D325" t="str">
            <v>:  M3</v>
          </cell>
          <cell r="J325" t="str">
            <v xml:space="preserve">            URAIAN ANALISA HARGA SATUAN</v>
          </cell>
        </row>
        <row r="328">
          <cell r="A328" t="str">
            <v>No.</v>
          </cell>
          <cell r="C328" t="str">
            <v>U R A I A N</v>
          </cell>
          <cell r="G328" t="str">
            <v>KODE</v>
          </cell>
          <cell r="H328" t="str">
            <v>KOEFISIEN</v>
          </cell>
          <cell r="I328" t="str">
            <v>SATUAN</v>
          </cell>
          <cell r="J328" t="str">
            <v>KETERANGAN</v>
          </cell>
        </row>
        <row r="331">
          <cell r="A331" t="str">
            <v>I</v>
          </cell>
          <cell r="C331" t="str">
            <v>ASUMSI</v>
          </cell>
        </row>
        <row r="332">
          <cell r="A332">
            <v>1</v>
          </cell>
          <cell r="C332" t="str">
            <v>Bahan dasar (Batu dan Pasir) diterima di lokasi Alat</v>
          </cell>
        </row>
        <row r="333">
          <cell r="C333" t="str">
            <v>Pemecah Batu (di Base Camp)</v>
          </cell>
        </row>
        <row r="334">
          <cell r="A334">
            <v>2</v>
          </cell>
          <cell r="C334" t="str">
            <v>Kegiatan dilakukan di dalam lokasi Base Camp</v>
          </cell>
        </row>
        <row r="335">
          <cell r="A335">
            <v>3</v>
          </cell>
          <cell r="C335" t="str">
            <v>Komposisi campuran  :</v>
          </cell>
          <cell r="E335" t="str">
            <v>- Batu Pecah</v>
          </cell>
          <cell r="G335" t="str">
            <v>Ab</v>
          </cell>
          <cell r="H335">
            <v>60</v>
          </cell>
          <cell r="I335" t="str">
            <v>%</v>
          </cell>
        </row>
        <row r="336">
          <cell r="E336" t="str">
            <v>- Sirtu</v>
          </cell>
          <cell r="G336" t="str">
            <v>As</v>
          </cell>
          <cell r="H336">
            <v>40</v>
          </cell>
          <cell r="I336" t="str">
            <v>%</v>
          </cell>
        </row>
        <row r="337">
          <cell r="A337">
            <v>4</v>
          </cell>
          <cell r="C337" t="str">
            <v>Hasil produksi Alat Pemecah Batu :</v>
          </cell>
          <cell r="E337" t="str">
            <v>- Agregat Halus</v>
          </cell>
          <cell r="G337" t="str">
            <v>H</v>
          </cell>
          <cell r="H337">
            <v>30</v>
          </cell>
          <cell r="I337" t="str">
            <v>%</v>
          </cell>
        </row>
        <row r="338">
          <cell r="E338" t="str">
            <v>- Agregat Kasar</v>
          </cell>
          <cell r="G338" t="str">
            <v>K</v>
          </cell>
          <cell r="H338">
            <v>70</v>
          </cell>
          <cell r="I338" t="str">
            <v>%</v>
          </cell>
        </row>
        <row r="339">
          <cell r="A339">
            <v>5</v>
          </cell>
          <cell r="C339" t="str">
            <v>Berat Jenis Bahan :</v>
          </cell>
          <cell r="D339" t="str">
            <v>- Batu / Gravel</v>
          </cell>
          <cell r="G339" t="str">
            <v>D1</v>
          </cell>
          <cell r="H339">
            <v>1.8</v>
          </cell>
          <cell r="I339" t="str">
            <v>Ton/M3</v>
          </cell>
        </row>
        <row r="340">
          <cell r="D340" t="str">
            <v>- Sirtu</v>
          </cell>
          <cell r="G340" t="str">
            <v>D2</v>
          </cell>
          <cell r="H340">
            <v>1.67</v>
          </cell>
          <cell r="I340" t="str">
            <v>Ton/M3</v>
          </cell>
        </row>
        <row r="341">
          <cell r="D341" t="str">
            <v>- Batu Pecah</v>
          </cell>
          <cell r="G341" t="str">
            <v>D3</v>
          </cell>
          <cell r="H341">
            <v>1.8</v>
          </cell>
          <cell r="I341" t="str">
            <v>Ton/M3</v>
          </cell>
        </row>
        <row r="342">
          <cell r="A342">
            <v>6</v>
          </cell>
          <cell r="C342" t="str">
            <v>Harga Satuan Bahan Dasar    :</v>
          </cell>
          <cell r="E342" t="str">
            <v>- Batu / Gravel</v>
          </cell>
          <cell r="G342" t="str">
            <v>Rp1</v>
          </cell>
          <cell r="H342">
            <v>90982</v>
          </cell>
          <cell r="I342" t="str">
            <v>Rp./M3</v>
          </cell>
        </row>
        <row r="343">
          <cell r="E343" t="str">
            <v>- Sirtu</v>
          </cell>
          <cell r="G343" t="str">
            <v>Rp2</v>
          </cell>
          <cell r="H343">
            <v>52571</v>
          </cell>
          <cell r="I343" t="str">
            <v>Rp./M3</v>
          </cell>
        </row>
        <row r="344">
          <cell r="A344">
            <v>7</v>
          </cell>
          <cell r="C344" t="str">
            <v>Biaya Operasi Alat :</v>
          </cell>
          <cell r="D344" t="str">
            <v>- Pemecah Batu (Stone Crusher)</v>
          </cell>
          <cell r="G344" t="str">
            <v>Rp3</v>
          </cell>
          <cell r="H344">
            <v>434959.25120864948</v>
          </cell>
          <cell r="I344" t="str">
            <v>Rp./Jam</v>
          </cell>
        </row>
        <row r="345">
          <cell r="D345" t="str">
            <v>- Wheel Loader</v>
          </cell>
          <cell r="G345" t="str">
            <v>Rp4</v>
          </cell>
          <cell r="H345">
            <v>203953.83827594682</v>
          </cell>
          <cell r="I345" t="str">
            <v>Rp./Jam</v>
          </cell>
        </row>
        <row r="346">
          <cell r="A346">
            <v>8</v>
          </cell>
          <cell r="C346" t="str">
            <v>Kapasitas Alat :</v>
          </cell>
          <cell r="D346" t="str">
            <v>- Pemecah Batu (Stone Crusher)</v>
          </cell>
          <cell r="G346" t="str">
            <v>Cp1</v>
          </cell>
          <cell r="H346">
            <v>50</v>
          </cell>
          <cell r="I346" t="str">
            <v>Ton/Jam</v>
          </cell>
        </row>
        <row r="347">
          <cell r="D347" t="str">
            <v>- Wheel Loader</v>
          </cell>
          <cell r="G347" t="str">
            <v>Cp2</v>
          </cell>
          <cell r="H347">
            <v>1.5</v>
          </cell>
          <cell r="I347" t="str">
            <v>M3</v>
          </cell>
          <cell r="J347" t="str">
            <v xml:space="preserve"> Kap. Bucket</v>
          </cell>
        </row>
        <row r="348">
          <cell r="A348">
            <v>9</v>
          </cell>
          <cell r="C348" t="str">
            <v>Faktor Efisiensi Alat :</v>
          </cell>
          <cell r="D348" t="str">
            <v>- Pemecah Batu (Stone Crusher)</v>
          </cell>
          <cell r="G348" t="str">
            <v>Fa1</v>
          </cell>
          <cell r="H348">
            <v>0.7</v>
          </cell>
          <cell r="I348" t="str">
            <v>-</v>
          </cell>
        </row>
        <row r="349">
          <cell r="D349" t="str">
            <v>- Wheel Loader</v>
          </cell>
          <cell r="G349" t="str">
            <v>Fa2</v>
          </cell>
          <cell r="H349">
            <v>0.83</v>
          </cell>
          <cell r="I349" t="str">
            <v>-</v>
          </cell>
        </row>
        <row r="350">
          <cell r="A350">
            <v>10</v>
          </cell>
          <cell r="C350" t="str">
            <v>Faktor Kehilangan Material</v>
          </cell>
          <cell r="G350" t="str">
            <v>Fh</v>
          </cell>
          <cell r="H350">
            <v>1.1000000000000001</v>
          </cell>
          <cell r="I350" t="str">
            <v>-</v>
          </cell>
        </row>
        <row r="352">
          <cell r="A352" t="str">
            <v>II</v>
          </cell>
          <cell r="C352" t="str">
            <v>METHODE PELAKSANAAN</v>
          </cell>
        </row>
        <row r="353">
          <cell r="A353">
            <v>1</v>
          </cell>
          <cell r="C353" t="str">
            <v>Wheel Loader mengangkut batu/gravel dari tumpukan</v>
          </cell>
        </row>
        <row r="354">
          <cell r="C354" t="str">
            <v>dan menuangkannya ke Alat Pemecah Batu.</v>
          </cell>
        </row>
        <row r="355">
          <cell r="A355">
            <v>2</v>
          </cell>
          <cell r="C355" t="str">
            <v>Batu/gravel dipecah dengan Alat Pemecah Batu</v>
          </cell>
        </row>
        <row r="356">
          <cell r="C356" t="str">
            <v>(Stone Crusher) sehingga menghasilkan Agregat</v>
          </cell>
        </row>
        <row r="357">
          <cell r="C357" t="str">
            <v>Kasar dan Agregat Halus.</v>
          </cell>
        </row>
        <row r="358">
          <cell r="A358">
            <v>3</v>
          </cell>
          <cell r="C358" t="str">
            <v>Wheel Loader melakukan pencampuran (blending)</v>
          </cell>
        </row>
        <row r="359">
          <cell r="C359" t="str">
            <v>Agregat Batu Pecah dan Sirtu menjadi Agregat</v>
          </cell>
        </row>
        <row r="360">
          <cell r="C360" t="str">
            <v>Kelas C.</v>
          </cell>
        </row>
        <row r="362">
          <cell r="A362" t="str">
            <v>III</v>
          </cell>
          <cell r="C362" t="str">
            <v>PERHITUNGAN</v>
          </cell>
        </row>
        <row r="364">
          <cell r="A364" t="str">
            <v>III.1.</v>
          </cell>
          <cell r="C364" t="str">
            <v>HARGA SATUAN AGREGAT PRODUKSI ST. CRUSHER</v>
          </cell>
        </row>
        <row r="366">
          <cell r="A366" t="str">
            <v xml:space="preserve">1.a.  </v>
          </cell>
          <cell r="C366" t="str">
            <v>Kerja Stone Crusher memecah gravel  :</v>
          </cell>
        </row>
        <row r="367">
          <cell r="C367" t="str">
            <v xml:space="preserve">    - Waktu kerja Stone Crusher</v>
          </cell>
          <cell r="G367" t="str">
            <v>Tst</v>
          </cell>
          <cell r="H367">
            <v>1</v>
          </cell>
          <cell r="I367" t="str">
            <v>Jam</v>
          </cell>
        </row>
        <row r="368">
          <cell r="C368" t="str">
            <v xml:space="preserve">    - Produksi Stone Crusher  1 jam</v>
          </cell>
          <cell r="E368" t="str">
            <v>=  (Fa1 x Cp1) : D3</v>
          </cell>
          <cell r="G368" t="str">
            <v>Qb</v>
          </cell>
          <cell r="H368">
            <v>19.444444444444443</v>
          </cell>
          <cell r="I368" t="str">
            <v>M3/Jam</v>
          </cell>
          <cell r="J368" t="str">
            <v xml:space="preserve"> Batu pecah</v>
          </cell>
        </row>
        <row r="369">
          <cell r="C369" t="str">
            <v xml:space="preserve">    - Kebutuhan batu/gravel 1 jam</v>
          </cell>
          <cell r="E369" t="str">
            <v>=  (Fa1 x Cp1) : D1</v>
          </cell>
          <cell r="G369" t="str">
            <v>Qg</v>
          </cell>
          <cell r="H369">
            <v>19.444444444444443</v>
          </cell>
          <cell r="I369" t="str">
            <v>M3/Jam</v>
          </cell>
        </row>
        <row r="371">
          <cell r="A371" t="str">
            <v xml:space="preserve">1.b.  </v>
          </cell>
          <cell r="C371" t="str">
            <v>Kerja Wheel Loader melayani Stone Crusher  :</v>
          </cell>
        </row>
        <row r="372">
          <cell r="C372" t="str">
            <v xml:space="preserve">    - Kap. Angkut / rit   =  (Fa2 x Cp2)</v>
          </cell>
          <cell r="G372" t="str">
            <v>Ka</v>
          </cell>
          <cell r="H372">
            <v>1.2449999999999999</v>
          </cell>
          <cell r="I372" t="str">
            <v>M3</v>
          </cell>
        </row>
        <row r="373">
          <cell r="C373" t="str">
            <v xml:space="preserve">    - Waktu Siklus (Muat, Tuang, Tunggu, dll)</v>
          </cell>
          <cell r="G373" t="str">
            <v>Ts</v>
          </cell>
          <cell r="H373">
            <v>2</v>
          </cell>
          <cell r="I373" t="str">
            <v>menit</v>
          </cell>
        </row>
        <row r="374">
          <cell r="C374" t="str">
            <v xml:space="preserve">    - Waktu kerja W.Loader memasok gravel</v>
          </cell>
        </row>
        <row r="375">
          <cell r="D375" t="str">
            <v>=  {(Qg : Ka) x Ts} : 60 menit</v>
          </cell>
          <cell r="G375" t="str">
            <v>Tw</v>
          </cell>
          <cell r="H375">
            <v>0.52060092220734788</v>
          </cell>
          <cell r="I375" t="str">
            <v>Jam</v>
          </cell>
        </row>
        <row r="377">
          <cell r="A377" t="str">
            <v xml:space="preserve">1.c.  </v>
          </cell>
          <cell r="C377" t="str">
            <v>Biaya Produksi Batu Pecah / M3</v>
          </cell>
        </row>
        <row r="378">
          <cell r="D378" t="str">
            <v>=  {(Tst x Rp3) + (Tw x Rp4)} : Qb</v>
          </cell>
          <cell r="G378" t="str">
            <v>Bp</v>
          </cell>
          <cell r="H378">
            <v>27829.944385860123</v>
          </cell>
          <cell r="I378" t="str">
            <v>Rp./M3</v>
          </cell>
        </row>
        <row r="380">
          <cell r="A380" t="str">
            <v xml:space="preserve">1.d.  </v>
          </cell>
          <cell r="C380" t="str">
            <v>Harga Satuan Batu Pecah Produksi St.Crusher / M3</v>
          </cell>
        </row>
        <row r="381">
          <cell r="D381" t="str">
            <v>=  {(Qg : Qb) x Fh x Rp1} + Bp</v>
          </cell>
          <cell r="G381" t="str">
            <v>HSb</v>
          </cell>
          <cell r="H381">
            <v>127910.14438586013</v>
          </cell>
          <cell r="I381" t="str">
            <v>Rp./M3</v>
          </cell>
        </row>
        <row r="383">
          <cell r="J383" t="str">
            <v xml:space="preserve">Berlanjut </v>
          </cell>
        </row>
        <row r="384">
          <cell r="A384" t="str">
            <v>ITEM PEMBAYARAN</v>
          </cell>
          <cell r="D384" t="str">
            <v>:  AGREGAT KELAS C</v>
          </cell>
        </row>
        <row r="385">
          <cell r="A385" t="str">
            <v>JENIS PEKERJAAN</v>
          </cell>
          <cell r="D385" t="str">
            <v>:  PENGADAAN AGREGAT KELAS C</v>
          </cell>
        </row>
        <row r="386">
          <cell r="A386" t="str">
            <v>SATUAN PEMBAYARAN</v>
          </cell>
          <cell r="D386" t="str">
            <v>:  M3</v>
          </cell>
          <cell r="J386" t="str">
            <v xml:space="preserve">            URAIAN ANALISA HARGA SATUAN</v>
          </cell>
        </row>
        <row r="387">
          <cell r="J387" t="str">
            <v xml:space="preserve">Lanjutan 1 </v>
          </cell>
        </row>
        <row r="389">
          <cell r="A389" t="str">
            <v>No.</v>
          </cell>
          <cell r="C389" t="str">
            <v>U R A I A N</v>
          </cell>
          <cell r="G389" t="str">
            <v>KODE</v>
          </cell>
          <cell r="H389" t="str">
            <v>KOEFISIEN</v>
          </cell>
          <cell r="I389" t="str">
            <v>SATUAN</v>
          </cell>
          <cell r="J389" t="str">
            <v>KETERANGAN</v>
          </cell>
        </row>
        <row r="392">
          <cell r="A392" t="str">
            <v>III.2.</v>
          </cell>
          <cell r="C392" t="str">
            <v>PROSES PENCAMPURAN AGREGAT KELAS C</v>
          </cell>
        </row>
        <row r="394">
          <cell r="C394" t="str">
            <v>Untuk setiap 1 M3 Agregat Kelas C, diperlukan :</v>
          </cell>
        </row>
        <row r="396">
          <cell r="A396" t="str">
            <v xml:space="preserve">2.a.  </v>
          </cell>
          <cell r="C396" t="str">
            <v>Volume batu pecah produksi Stone Crusher</v>
          </cell>
        </row>
        <row r="398">
          <cell r="D398" t="str">
            <v>( Ab X 1 M3 )</v>
          </cell>
          <cell r="G398" t="str">
            <v>Vp</v>
          </cell>
          <cell r="H398">
            <v>0.6</v>
          </cell>
          <cell r="I398" t="str">
            <v>M3</v>
          </cell>
        </row>
        <row r="401">
          <cell r="A401" t="str">
            <v xml:space="preserve">2.b.  </v>
          </cell>
          <cell r="C401" t="str">
            <v>Volume sirtu</v>
          </cell>
          <cell r="D401" t="str">
            <v>( As X 1 M3 )</v>
          </cell>
          <cell r="G401" t="str">
            <v>Vs</v>
          </cell>
          <cell r="H401">
            <v>0.4</v>
          </cell>
          <cell r="I401" t="str">
            <v>M3</v>
          </cell>
        </row>
        <row r="404">
          <cell r="A404" t="str">
            <v xml:space="preserve">2.c.  </v>
          </cell>
          <cell r="C404" t="str">
            <v>Waktu pencampuran (blending) oleh Wheel Loader</v>
          </cell>
          <cell r="G404" t="str">
            <v>Tc</v>
          </cell>
          <cell r="H404">
            <v>3.3333333333333298E-2</v>
          </cell>
          <cell r="I404" t="str">
            <v>Jam/M3</v>
          </cell>
        </row>
        <row r="406">
          <cell r="A406" t="str">
            <v>III.3.</v>
          </cell>
          <cell r="C406" t="str">
            <v>HARGA SATUAN BAHAN AGREGAT KELAS C</v>
          </cell>
        </row>
        <row r="408">
          <cell r="A408" t="str">
            <v xml:space="preserve">3.a.  </v>
          </cell>
          <cell r="C408" t="str">
            <v>Batu Pecah</v>
          </cell>
          <cell r="D408" t="str">
            <v xml:space="preserve"> =  Vp x HSb</v>
          </cell>
          <cell r="G408" t="str">
            <v>Hs1</v>
          </cell>
          <cell r="H408">
            <v>76746.086631516067</v>
          </cell>
          <cell r="I408" t="str">
            <v>Rupiah</v>
          </cell>
        </row>
        <row r="410">
          <cell r="A410" t="str">
            <v xml:space="preserve">3.b.  </v>
          </cell>
          <cell r="C410" t="str">
            <v>Pasir</v>
          </cell>
          <cell r="D410" t="str">
            <v xml:space="preserve"> =  Vs x Rp2</v>
          </cell>
          <cell r="G410" t="str">
            <v>Hs2</v>
          </cell>
          <cell r="H410">
            <v>21028.400000000001</v>
          </cell>
          <cell r="I410" t="str">
            <v>Rupiah</v>
          </cell>
        </row>
        <row r="412">
          <cell r="A412" t="str">
            <v xml:space="preserve">3.c.  </v>
          </cell>
          <cell r="C412" t="str">
            <v>Biaya Pencampuran</v>
          </cell>
          <cell r="D412" t="str">
            <v xml:space="preserve"> =  Tc x Rp4</v>
          </cell>
          <cell r="G412" t="str">
            <v>Hs3</v>
          </cell>
          <cell r="H412">
            <v>6798.4612758648873</v>
          </cell>
          <cell r="I412" t="str">
            <v>Rupiah</v>
          </cell>
        </row>
        <row r="414">
          <cell r="A414" t="str">
            <v xml:space="preserve">3.d.  </v>
          </cell>
          <cell r="C414" t="str">
            <v>Harga Satuan Agregat Kelas C / M3</v>
          </cell>
        </row>
        <row r="415">
          <cell r="D415" t="str">
            <v xml:space="preserve"> =  Hs1 + Hs2 + Hs3</v>
          </cell>
          <cell r="G415" t="str">
            <v>HSAA</v>
          </cell>
          <cell r="H415">
            <v>104572.94790738096</v>
          </cell>
          <cell r="I415" t="str">
            <v>Rupiah</v>
          </cell>
          <cell r="J415" t="str">
            <v xml:space="preserve"> Di luar PPN</v>
          </cell>
        </row>
        <row r="416">
          <cell r="G416" t="str">
            <v>PPN</v>
          </cell>
          <cell r="H416">
            <v>10457.294790738097</v>
          </cell>
          <cell r="I416" t="str">
            <v>Rupiah</v>
          </cell>
          <cell r="J416" t="str">
            <v xml:space="preserve"> PPN = 10 %</v>
          </cell>
        </row>
        <row r="417">
          <cell r="G417" t="str">
            <v>HSAA</v>
          </cell>
          <cell r="H417">
            <v>115030.24269811907</v>
          </cell>
          <cell r="I417" t="str">
            <v>Rupiah</v>
          </cell>
          <cell r="J417" t="str">
            <v xml:space="preserve"> Termasuk PPN</v>
          </cell>
        </row>
      </sheetData>
      <sheetData sheetId="25" refreshError="1"/>
      <sheetData sheetId="26" refreshError="1"/>
      <sheetData sheetId="27" refreshError="1">
        <row r="1">
          <cell r="A1" t="str">
            <v>DAFTAR</v>
          </cell>
        </row>
        <row r="2">
          <cell r="A2" t="str">
            <v>HARGA DASAR SATUAN UPAH</v>
          </cell>
        </row>
        <row r="4">
          <cell r="F4" t="str">
            <v>HARGA</v>
          </cell>
        </row>
        <row r="5">
          <cell r="A5" t="str">
            <v>No.</v>
          </cell>
          <cell r="B5" t="str">
            <v>U R A I A N</v>
          </cell>
          <cell r="D5" t="str">
            <v>KODE</v>
          </cell>
          <cell r="E5" t="str">
            <v>SATUAN</v>
          </cell>
          <cell r="F5" t="str">
            <v>SATUAN</v>
          </cell>
          <cell r="G5" t="str">
            <v>KETERANGAN</v>
          </cell>
        </row>
        <row r="6">
          <cell r="F6" t="str">
            <v>( Rp.)</v>
          </cell>
        </row>
        <row r="8">
          <cell r="A8" t="str">
            <v>1.</v>
          </cell>
          <cell r="C8" t="str">
            <v>Pekerja</v>
          </cell>
          <cell r="D8" t="str">
            <v>L01</v>
          </cell>
          <cell r="E8" t="str">
            <v>Jam</v>
          </cell>
          <cell r="F8">
            <v>5000</v>
          </cell>
          <cell r="G8">
            <v>35000</v>
          </cell>
        </row>
        <row r="10">
          <cell r="A10" t="str">
            <v>2.</v>
          </cell>
          <cell r="C10" t="str">
            <v>Tukang</v>
          </cell>
          <cell r="D10" t="str">
            <v>L02</v>
          </cell>
          <cell r="E10" t="str">
            <v>Jam</v>
          </cell>
          <cell r="F10">
            <v>7857.1428571428569</v>
          </cell>
          <cell r="G10">
            <v>55000</v>
          </cell>
        </row>
        <row r="12">
          <cell r="A12" t="str">
            <v>3.</v>
          </cell>
          <cell r="C12" t="str">
            <v>M a n d o r</v>
          </cell>
          <cell r="D12" t="str">
            <v>L03</v>
          </cell>
          <cell r="E12" t="str">
            <v>Jam</v>
          </cell>
          <cell r="F12">
            <v>7857.1428571428569</v>
          </cell>
          <cell r="G12">
            <v>55000</v>
          </cell>
        </row>
        <row r="14">
          <cell r="A14" t="str">
            <v>4.</v>
          </cell>
          <cell r="C14" t="str">
            <v>Operator</v>
          </cell>
          <cell r="D14" t="str">
            <v>L04</v>
          </cell>
          <cell r="E14" t="str">
            <v>Jam</v>
          </cell>
          <cell r="F14">
            <v>8642.8571428571431</v>
          </cell>
          <cell r="G14">
            <v>60500</v>
          </cell>
        </row>
        <row r="16">
          <cell r="A16" t="str">
            <v>5.</v>
          </cell>
          <cell r="C16" t="str">
            <v>Pembantu Operator</v>
          </cell>
          <cell r="D16" t="str">
            <v>L05</v>
          </cell>
          <cell r="E16" t="str">
            <v>Jam</v>
          </cell>
          <cell r="F16">
            <v>5000</v>
          </cell>
          <cell r="G16">
            <v>35000</v>
          </cell>
        </row>
        <row r="18">
          <cell r="A18" t="str">
            <v>6.</v>
          </cell>
          <cell r="C18" t="str">
            <v>Sopir / Driver</v>
          </cell>
          <cell r="D18" t="str">
            <v>L06</v>
          </cell>
          <cell r="E18" t="str">
            <v>Jam</v>
          </cell>
          <cell r="F18">
            <v>7142.8571428571431</v>
          </cell>
          <cell r="G18">
            <v>50000</v>
          </cell>
        </row>
        <row r="20">
          <cell r="A20" t="str">
            <v>7.</v>
          </cell>
          <cell r="C20" t="str">
            <v>Pembantu Sopir / Driver</v>
          </cell>
          <cell r="D20" t="str">
            <v>L07</v>
          </cell>
          <cell r="E20" t="str">
            <v>Jam</v>
          </cell>
          <cell r="F20">
            <v>5000</v>
          </cell>
          <cell r="G20">
            <v>35000</v>
          </cell>
        </row>
        <row r="22">
          <cell r="A22" t="str">
            <v>8.</v>
          </cell>
          <cell r="C22" t="str">
            <v>Mekanik</v>
          </cell>
          <cell r="D22" t="str">
            <v>L08</v>
          </cell>
          <cell r="E22" t="str">
            <v>Jam</v>
          </cell>
          <cell r="F22">
            <v>8642.8571428571431</v>
          </cell>
          <cell r="G22">
            <v>60500</v>
          </cell>
        </row>
        <row r="24">
          <cell r="A24" t="str">
            <v>9.</v>
          </cell>
          <cell r="C24" t="str">
            <v>Pembantu Mekanik</v>
          </cell>
          <cell r="D24" t="str">
            <v>L09</v>
          </cell>
          <cell r="E24" t="str">
            <v>Jam</v>
          </cell>
          <cell r="F24">
            <v>5000</v>
          </cell>
          <cell r="G24">
            <v>35000</v>
          </cell>
        </row>
        <row r="26">
          <cell r="A26" t="str">
            <v>10.</v>
          </cell>
          <cell r="C26" t="str">
            <v>Kepala Tukang</v>
          </cell>
          <cell r="D26" t="str">
            <v>L10</v>
          </cell>
          <cell r="E26" t="str">
            <v>Jam</v>
          </cell>
          <cell r="F26">
            <v>9285.7142857142862</v>
          </cell>
          <cell r="G26">
            <v>65000</v>
          </cell>
        </row>
        <row r="28">
          <cell r="A28" t="str">
            <v>11.</v>
          </cell>
        </row>
        <row r="30">
          <cell r="A30" t="str">
            <v>12.</v>
          </cell>
        </row>
        <row r="33">
          <cell r="F33" t="str">
            <v>Medan, 10 April 2007.</v>
          </cell>
        </row>
        <row r="35">
          <cell r="F35" t="str">
            <v>PT. DIAN WIRA PUTRA</v>
          </cell>
        </row>
        <row r="41">
          <cell r="F41" t="str">
            <v>Ir. ARDIANSYAH LUBIS</v>
          </cell>
        </row>
        <row r="42">
          <cell r="F42" t="str">
            <v>DIREKTUR</v>
          </cell>
        </row>
        <row r="45">
          <cell r="A45" t="str">
            <v>DAFTAR</v>
          </cell>
        </row>
        <row r="46">
          <cell r="A46" t="str">
            <v>HARGA DASAR SATUAN BAHAN</v>
          </cell>
        </row>
        <row r="48">
          <cell r="F48" t="str">
            <v>HARGA</v>
          </cell>
        </row>
        <row r="49">
          <cell r="A49" t="str">
            <v>No.</v>
          </cell>
          <cell r="B49" t="str">
            <v>U R A I A N</v>
          </cell>
          <cell r="D49" t="str">
            <v>KODE</v>
          </cell>
          <cell r="E49" t="str">
            <v>SATUAN</v>
          </cell>
          <cell r="F49" t="str">
            <v>SATUAN</v>
          </cell>
          <cell r="G49" t="str">
            <v>KETERANGAN</v>
          </cell>
        </row>
        <row r="50">
          <cell r="F50" t="str">
            <v>( Rp.)</v>
          </cell>
        </row>
        <row r="52">
          <cell r="A52">
            <v>1</v>
          </cell>
          <cell r="C52" t="str">
            <v>P a s i r</v>
          </cell>
          <cell r="D52" t="str">
            <v>M01</v>
          </cell>
          <cell r="E52" t="str">
            <v>M3</v>
          </cell>
          <cell r="F52">
            <v>52571</v>
          </cell>
          <cell r="G52" t="str">
            <v xml:space="preserve"> Base Camp</v>
          </cell>
        </row>
        <row r="53">
          <cell r="C53" t="str">
            <v>P a s i r</v>
          </cell>
          <cell r="E53" t="str">
            <v>M3</v>
          </cell>
          <cell r="F53">
            <v>109980</v>
          </cell>
          <cell r="G53" t="str">
            <v xml:space="preserve"> Lokasi Pekerjaan</v>
          </cell>
        </row>
        <row r="55">
          <cell r="A55">
            <v>2</v>
          </cell>
          <cell r="C55" t="str">
            <v>Batu Kali</v>
          </cell>
          <cell r="D55" t="str">
            <v>M02</v>
          </cell>
          <cell r="E55" t="str">
            <v>M3</v>
          </cell>
          <cell r="F55">
            <v>132436</v>
          </cell>
          <cell r="G55" t="str">
            <v xml:space="preserve"> Lokasi Pekerjaan</v>
          </cell>
        </row>
        <row r="57">
          <cell r="A57">
            <v>3</v>
          </cell>
          <cell r="C57" t="str">
            <v>Agregat Kasar</v>
          </cell>
          <cell r="D57" t="str">
            <v>M03</v>
          </cell>
          <cell r="E57" t="str">
            <v>M3</v>
          </cell>
          <cell r="F57">
            <v>127910.14438586011</v>
          </cell>
          <cell r="G57" t="str">
            <v xml:space="preserve"> Base Camp</v>
          </cell>
        </row>
        <row r="59">
          <cell r="A59">
            <v>4</v>
          </cell>
          <cell r="C59" t="str">
            <v>Agregat Halus</v>
          </cell>
          <cell r="D59" t="str">
            <v>M04</v>
          </cell>
          <cell r="E59" t="str">
            <v>M3</v>
          </cell>
          <cell r="F59">
            <v>127859.59253573771</v>
          </cell>
          <cell r="G59" t="str">
            <v xml:space="preserve"> Base Camp</v>
          </cell>
        </row>
        <row r="61">
          <cell r="A61">
            <v>5</v>
          </cell>
          <cell r="C61" t="str">
            <v>F i l l e r</v>
          </cell>
          <cell r="D61" t="str">
            <v>M05</v>
          </cell>
          <cell r="E61" t="str">
            <v>Kg</v>
          </cell>
          <cell r="F61">
            <v>800</v>
          </cell>
          <cell r="G61" t="str">
            <v xml:space="preserve"> Proses/Base Camp</v>
          </cell>
        </row>
        <row r="63">
          <cell r="A63" t="str">
            <v>6.</v>
          </cell>
          <cell r="C63" t="str">
            <v>Batu Belah / Kerakal</v>
          </cell>
          <cell r="D63" t="str">
            <v>M06</v>
          </cell>
          <cell r="E63" t="str">
            <v>M3</v>
          </cell>
          <cell r="F63">
            <v>0</v>
          </cell>
          <cell r="G63" t="str">
            <v xml:space="preserve"> Lokasi Pekerjaan</v>
          </cell>
        </row>
        <row r="65">
          <cell r="A65">
            <v>6</v>
          </cell>
          <cell r="C65" t="str">
            <v>G r a v e l</v>
          </cell>
          <cell r="D65" t="str">
            <v>M07</v>
          </cell>
          <cell r="E65" t="str">
            <v>M3</v>
          </cell>
          <cell r="F65">
            <v>90982</v>
          </cell>
          <cell r="G65" t="str">
            <v xml:space="preserve"> Base Camp</v>
          </cell>
        </row>
        <row r="67">
          <cell r="A67">
            <v>7</v>
          </cell>
          <cell r="C67" t="str">
            <v>Bahan Tanah Timbunan</v>
          </cell>
          <cell r="D67" t="str">
            <v>M08</v>
          </cell>
          <cell r="E67" t="str">
            <v>M3</v>
          </cell>
          <cell r="F67">
            <v>25000</v>
          </cell>
          <cell r="G67" t="str">
            <v xml:space="preserve"> Borrow Pit/quarry</v>
          </cell>
        </row>
        <row r="69">
          <cell r="A69">
            <v>8</v>
          </cell>
          <cell r="C69" t="str">
            <v>Bahan Pilihan</v>
          </cell>
          <cell r="D69" t="str">
            <v>M09</v>
          </cell>
          <cell r="E69" t="str">
            <v>M3</v>
          </cell>
          <cell r="F69">
            <v>40000</v>
          </cell>
          <cell r="G69" t="str">
            <v xml:space="preserve"> Lokasi Pekerjaan</v>
          </cell>
        </row>
        <row r="71">
          <cell r="A71">
            <v>9</v>
          </cell>
          <cell r="C71" t="str">
            <v>Aspal</v>
          </cell>
          <cell r="D71" t="str">
            <v>M10</v>
          </cell>
          <cell r="E71" t="str">
            <v>KG</v>
          </cell>
          <cell r="F71">
            <v>4650</v>
          </cell>
          <cell r="G71" t="str">
            <v xml:space="preserve"> Base Camp</v>
          </cell>
        </row>
        <row r="73">
          <cell r="A73">
            <v>10</v>
          </cell>
          <cell r="C73" t="str">
            <v>Kerosene / Minyak Tanah</v>
          </cell>
          <cell r="D73" t="str">
            <v>M11</v>
          </cell>
          <cell r="E73" t="str">
            <v>LITER</v>
          </cell>
          <cell r="F73">
            <v>2100</v>
          </cell>
          <cell r="G73" t="str">
            <v xml:space="preserve"> Base Camp</v>
          </cell>
        </row>
        <row r="75">
          <cell r="A75">
            <v>11</v>
          </cell>
          <cell r="C75" t="str">
            <v>Semen / PC  (40kg)</v>
          </cell>
          <cell r="D75" t="str">
            <v>M12</v>
          </cell>
          <cell r="E75" t="str">
            <v>Zak</v>
          </cell>
          <cell r="F75">
            <v>32000</v>
          </cell>
          <cell r="G75" t="str">
            <v xml:space="preserve"> Base Camp</v>
          </cell>
        </row>
        <row r="76">
          <cell r="D76" t="str">
            <v>M12a</v>
          </cell>
          <cell r="E76" t="str">
            <v>Kg</v>
          </cell>
          <cell r="F76">
            <v>800</v>
          </cell>
          <cell r="G76" t="str">
            <v xml:space="preserve"> Base Camp</v>
          </cell>
        </row>
        <row r="78">
          <cell r="A78">
            <v>12</v>
          </cell>
          <cell r="C78" t="str">
            <v>Besi Beton</v>
          </cell>
          <cell r="D78" t="str">
            <v>M13</v>
          </cell>
          <cell r="E78" t="str">
            <v>Kg</v>
          </cell>
          <cell r="F78">
            <v>11500</v>
          </cell>
          <cell r="G78" t="str">
            <v xml:space="preserve"> Lokasi Pekerjaan</v>
          </cell>
        </row>
        <row r="80">
          <cell r="A80" t="str">
            <v>14.</v>
          </cell>
          <cell r="C80" t="str">
            <v>Kawat Beton</v>
          </cell>
          <cell r="D80" t="str">
            <v>M14</v>
          </cell>
          <cell r="E80" t="str">
            <v>Kg</v>
          </cell>
          <cell r="F80">
            <v>10000</v>
          </cell>
          <cell r="G80" t="str">
            <v xml:space="preserve"> Lokasi Pekerjaan</v>
          </cell>
        </row>
        <row r="82">
          <cell r="A82">
            <v>13</v>
          </cell>
          <cell r="C82" t="str">
            <v>Kawat Bronjong</v>
          </cell>
          <cell r="D82" t="str">
            <v>M15</v>
          </cell>
          <cell r="E82" t="str">
            <v>Kg</v>
          </cell>
          <cell r="F82">
            <v>12000</v>
          </cell>
          <cell r="G82" t="str">
            <v xml:space="preserve"> Lokasi Pekerjaan</v>
          </cell>
        </row>
        <row r="84">
          <cell r="A84" t="str">
            <v>16.</v>
          </cell>
          <cell r="C84" t="str">
            <v>S i r t u</v>
          </cell>
          <cell r="D84" t="str">
            <v>M16</v>
          </cell>
          <cell r="E84" t="str">
            <v>M3</v>
          </cell>
          <cell r="F84">
            <v>0</v>
          </cell>
          <cell r="G84" t="str">
            <v xml:space="preserve"> Lokasi Pekerjaan</v>
          </cell>
        </row>
        <row r="87">
          <cell r="A87">
            <v>14</v>
          </cell>
          <cell r="C87" t="str">
            <v>Cat Marka Thermoplastic</v>
          </cell>
          <cell r="D87" t="str">
            <v>M17</v>
          </cell>
          <cell r="E87" t="str">
            <v>Kg</v>
          </cell>
          <cell r="F87">
            <v>40000</v>
          </cell>
          <cell r="G87" t="str">
            <v xml:space="preserve"> Lokasi Pekerjaan</v>
          </cell>
        </row>
        <row r="89">
          <cell r="A89" t="str">
            <v>18.</v>
          </cell>
          <cell r="C89" t="str">
            <v>P a k u</v>
          </cell>
          <cell r="D89" t="str">
            <v>M18</v>
          </cell>
          <cell r="E89" t="str">
            <v>Kg</v>
          </cell>
          <cell r="F89">
            <v>12000</v>
          </cell>
          <cell r="G89" t="str">
            <v xml:space="preserve"> Lokasi Pekerjaan</v>
          </cell>
        </row>
        <row r="91">
          <cell r="G91" t="str">
            <v xml:space="preserve">Berlanjut ke halaman berikut  </v>
          </cell>
        </row>
        <row r="92">
          <cell r="A92" t="str">
            <v>DAFTAR</v>
          </cell>
        </row>
        <row r="93">
          <cell r="A93" t="str">
            <v>HARGA DASAR SATUAN BAHAN</v>
          </cell>
        </row>
        <row r="94">
          <cell r="G94" t="str">
            <v xml:space="preserve">Lanjutan </v>
          </cell>
        </row>
        <row r="95">
          <cell r="F95" t="str">
            <v>HARGA</v>
          </cell>
        </row>
        <row r="96">
          <cell r="A96" t="str">
            <v>No.</v>
          </cell>
          <cell r="B96" t="str">
            <v>U R A I A N</v>
          </cell>
          <cell r="D96" t="str">
            <v>KODE</v>
          </cell>
          <cell r="E96" t="str">
            <v>SATUAN</v>
          </cell>
          <cell r="F96" t="str">
            <v>SATUAN</v>
          </cell>
          <cell r="G96" t="str">
            <v>KETERANGAN</v>
          </cell>
        </row>
        <row r="97">
          <cell r="F97" t="str">
            <v>( Rp.)</v>
          </cell>
        </row>
        <row r="99">
          <cell r="A99" t="str">
            <v>19.</v>
          </cell>
          <cell r="C99" t="str">
            <v>Kayu Perancah</v>
          </cell>
          <cell r="D99" t="str">
            <v>M19</v>
          </cell>
          <cell r="E99" t="str">
            <v>M3</v>
          </cell>
          <cell r="F99">
            <v>4200000</v>
          </cell>
          <cell r="G99" t="str">
            <v xml:space="preserve"> Lokasi Pekerjaan</v>
          </cell>
        </row>
        <row r="101">
          <cell r="A101">
            <v>15</v>
          </cell>
          <cell r="C101" t="str">
            <v>B e n s i n</v>
          </cell>
          <cell r="D101" t="str">
            <v>M20</v>
          </cell>
          <cell r="E101" t="str">
            <v>LITER</v>
          </cell>
          <cell r="F101">
            <v>4500</v>
          </cell>
          <cell r="G101" t="str">
            <v xml:space="preserve"> Pertamina</v>
          </cell>
        </row>
        <row r="103">
          <cell r="A103">
            <v>16</v>
          </cell>
          <cell r="C103" t="str">
            <v>S o l a r</v>
          </cell>
          <cell r="D103" t="str">
            <v>M21</v>
          </cell>
          <cell r="E103" t="str">
            <v>LITER</v>
          </cell>
          <cell r="F103">
            <v>4450</v>
          </cell>
          <cell r="G103" t="str">
            <v xml:space="preserve"> Industri</v>
          </cell>
        </row>
        <row r="104">
          <cell r="C104" t="str">
            <v>S o l a r</v>
          </cell>
          <cell r="E104" t="str">
            <v>LITER</v>
          </cell>
          <cell r="F104">
            <v>4300</v>
          </cell>
          <cell r="G104" t="str">
            <v xml:space="preserve"> Pertamina</v>
          </cell>
        </row>
        <row r="106">
          <cell r="A106">
            <v>14</v>
          </cell>
          <cell r="C106" t="str">
            <v>Minyak Pelumas / Olie</v>
          </cell>
          <cell r="D106" t="str">
            <v>M22</v>
          </cell>
          <cell r="E106" t="str">
            <v>LITER</v>
          </cell>
          <cell r="F106">
            <v>20000</v>
          </cell>
          <cell r="G106" t="str">
            <v xml:space="preserve"> Pertamina</v>
          </cell>
        </row>
        <row r="108">
          <cell r="A108" t="str">
            <v>23.</v>
          </cell>
          <cell r="C108" t="str">
            <v>Plastik Filter</v>
          </cell>
          <cell r="D108" t="str">
            <v>M23</v>
          </cell>
          <cell r="E108" t="str">
            <v>M2</v>
          </cell>
          <cell r="F108">
            <v>0</v>
          </cell>
          <cell r="G108" t="str">
            <v xml:space="preserve"> Lokasi Pekerjaan</v>
          </cell>
        </row>
        <row r="110">
          <cell r="A110" t="str">
            <v>24.</v>
          </cell>
          <cell r="C110" t="str">
            <v>Pipa Galvanis Dia. 3"</v>
          </cell>
          <cell r="D110" t="str">
            <v>M24</v>
          </cell>
          <cell r="E110" t="str">
            <v>Batang</v>
          </cell>
          <cell r="F110">
            <v>0</v>
          </cell>
          <cell r="G110" t="str">
            <v xml:space="preserve"> Lokasi Pekerjaan</v>
          </cell>
        </row>
        <row r="112">
          <cell r="A112" t="str">
            <v>25.</v>
          </cell>
          <cell r="C112" t="str">
            <v>Pipa Porus</v>
          </cell>
          <cell r="D112" t="str">
            <v>M25</v>
          </cell>
          <cell r="E112" t="str">
            <v>M'</v>
          </cell>
          <cell r="F112">
            <v>0</v>
          </cell>
          <cell r="G112" t="str">
            <v xml:space="preserve"> Lokasi Pekerjaan</v>
          </cell>
        </row>
        <row r="114">
          <cell r="A114" t="str">
            <v>26.</v>
          </cell>
          <cell r="C114" t="str">
            <v>Bahan Agr.Base Kelas A</v>
          </cell>
          <cell r="D114" t="str">
            <v>M26</v>
          </cell>
          <cell r="E114" t="str">
            <v>M3</v>
          </cell>
          <cell r="F114">
            <v>0</v>
          </cell>
          <cell r="G114" t="str">
            <v xml:space="preserve"> Base Camp</v>
          </cell>
        </row>
        <row r="116">
          <cell r="A116" t="str">
            <v>27.</v>
          </cell>
          <cell r="C116" t="str">
            <v>Bahan Agr.Base Kelas B</v>
          </cell>
          <cell r="D116" t="str">
            <v>M27</v>
          </cell>
          <cell r="E116" t="str">
            <v>M3</v>
          </cell>
          <cell r="F116">
            <v>0</v>
          </cell>
          <cell r="G116" t="str">
            <v xml:space="preserve"> Base Camp</v>
          </cell>
        </row>
        <row r="118">
          <cell r="A118" t="str">
            <v>28.</v>
          </cell>
          <cell r="C118" t="str">
            <v>Bahan Agr.Base Kelas C</v>
          </cell>
          <cell r="D118" t="str">
            <v>M28</v>
          </cell>
          <cell r="E118" t="str">
            <v>M3</v>
          </cell>
          <cell r="F118">
            <v>0</v>
          </cell>
          <cell r="G118" t="str">
            <v xml:space="preserve"> Base Camp</v>
          </cell>
        </row>
        <row r="120">
          <cell r="A120" t="str">
            <v>29.</v>
          </cell>
          <cell r="C120" t="str">
            <v>Bahan Agr.Base Kelas C2</v>
          </cell>
          <cell r="D120" t="str">
            <v>M29</v>
          </cell>
          <cell r="E120" t="str">
            <v>M3</v>
          </cell>
          <cell r="F120" t="str">
            <v xml:space="preserve">-  </v>
          </cell>
          <cell r="G120" t="str">
            <v xml:space="preserve"> Tidak tersedia</v>
          </cell>
        </row>
        <row r="122">
          <cell r="A122" t="str">
            <v>30.</v>
          </cell>
          <cell r="C122" t="str">
            <v>Geotextile</v>
          </cell>
          <cell r="D122" t="str">
            <v>M30</v>
          </cell>
          <cell r="E122" t="str">
            <v>M2</v>
          </cell>
          <cell r="F122">
            <v>0</v>
          </cell>
          <cell r="G122" t="str">
            <v xml:space="preserve"> Lokasi Pekerjaan</v>
          </cell>
        </row>
        <row r="124">
          <cell r="A124">
            <v>17</v>
          </cell>
          <cell r="C124" t="str">
            <v>Aspal Emulsi</v>
          </cell>
          <cell r="D124" t="str">
            <v>M31</v>
          </cell>
          <cell r="E124" t="str">
            <v>Kg</v>
          </cell>
          <cell r="F124">
            <v>4650</v>
          </cell>
          <cell r="G124" t="str">
            <v xml:space="preserve"> Base Camp</v>
          </cell>
        </row>
        <row r="126">
          <cell r="A126" t="str">
            <v>32.</v>
          </cell>
          <cell r="C126" t="str">
            <v>Gebalan Rumput</v>
          </cell>
          <cell r="D126" t="str">
            <v>M32</v>
          </cell>
          <cell r="E126" t="str">
            <v>M2</v>
          </cell>
          <cell r="F126">
            <v>0</v>
          </cell>
          <cell r="G126" t="str">
            <v xml:space="preserve"> Lokasi Pekerjaan</v>
          </cell>
        </row>
        <row r="128">
          <cell r="A128">
            <v>18</v>
          </cell>
          <cell r="C128" t="str">
            <v>Thinner</v>
          </cell>
          <cell r="D128" t="str">
            <v>M33</v>
          </cell>
          <cell r="E128" t="str">
            <v>LITER</v>
          </cell>
          <cell r="F128">
            <v>9000</v>
          </cell>
          <cell r="G128" t="str">
            <v xml:space="preserve"> Lokasi Pekerjaan</v>
          </cell>
        </row>
        <row r="130">
          <cell r="A130">
            <v>19</v>
          </cell>
          <cell r="C130" t="str">
            <v>Glass Bead</v>
          </cell>
          <cell r="D130" t="str">
            <v>M34</v>
          </cell>
          <cell r="E130" t="str">
            <v>Kg</v>
          </cell>
          <cell r="F130">
            <v>32500</v>
          </cell>
          <cell r="G130" t="str">
            <v xml:space="preserve"> Lokasi Pekerjaan</v>
          </cell>
        </row>
        <row r="132">
          <cell r="A132" t="str">
            <v>35.</v>
          </cell>
          <cell r="C132" t="str">
            <v>Pelat Rambu (Eng. Grade)</v>
          </cell>
          <cell r="D132" t="str">
            <v>M35a</v>
          </cell>
          <cell r="E132" t="str">
            <v>BH</v>
          </cell>
          <cell r="F132">
            <v>0</v>
          </cell>
          <cell r="G132" t="str">
            <v xml:space="preserve"> Lokasi Pekerjaan</v>
          </cell>
        </row>
        <row r="133">
          <cell r="C133" t="str">
            <v>Pelat Rambu (High I. Grade)</v>
          </cell>
          <cell r="D133" t="str">
            <v>M35b</v>
          </cell>
          <cell r="E133" t="str">
            <v>BH</v>
          </cell>
          <cell r="F133">
            <v>0</v>
          </cell>
          <cell r="G133" t="str">
            <v xml:space="preserve"> Lokasi Pekerjaan</v>
          </cell>
        </row>
        <row r="134">
          <cell r="A134" t="str">
            <v>36.</v>
          </cell>
          <cell r="C134" t="str">
            <v>Rel Pengaman</v>
          </cell>
          <cell r="D134" t="str">
            <v>M36</v>
          </cell>
          <cell r="E134" t="str">
            <v>M'</v>
          </cell>
          <cell r="F134">
            <v>0</v>
          </cell>
          <cell r="G134" t="str">
            <v xml:space="preserve"> Lokasi Pekerjaan</v>
          </cell>
        </row>
        <row r="136">
          <cell r="G136" t="str">
            <v xml:space="preserve">Berlanjut ke halaman berikut  </v>
          </cell>
        </row>
        <row r="137">
          <cell r="A137" t="str">
            <v>DAFTAR</v>
          </cell>
        </row>
        <row r="138">
          <cell r="A138" t="str">
            <v>HARGA DASAR SATUAN BAHAN</v>
          </cell>
        </row>
        <row r="139">
          <cell r="G139" t="str">
            <v xml:space="preserve">Lanjutan </v>
          </cell>
        </row>
        <row r="140">
          <cell r="F140" t="str">
            <v>HARGA</v>
          </cell>
        </row>
        <row r="141">
          <cell r="A141" t="str">
            <v>No.</v>
          </cell>
          <cell r="B141" t="str">
            <v>U R A I A N</v>
          </cell>
          <cell r="D141" t="str">
            <v>KODE</v>
          </cell>
          <cell r="E141" t="str">
            <v>SATUAN</v>
          </cell>
          <cell r="F141" t="str">
            <v>SATUAN</v>
          </cell>
          <cell r="G141" t="str">
            <v>KETERANGAN</v>
          </cell>
        </row>
        <row r="142">
          <cell r="F142" t="str">
            <v>( Rp.)</v>
          </cell>
        </row>
        <row r="144">
          <cell r="A144" t="str">
            <v>37.</v>
          </cell>
          <cell r="C144" t="str">
            <v>Beton K-250</v>
          </cell>
          <cell r="D144" t="str">
            <v>M37</v>
          </cell>
          <cell r="E144" t="str">
            <v>M3</v>
          </cell>
          <cell r="F144" t="e">
            <v>#REF!</v>
          </cell>
          <cell r="G144" t="str">
            <v xml:space="preserve"> Lokasi Pekerjaan</v>
          </cell>
        </row>
        <row r="146">
          <cell r="A146" t="str">
            <v>38.</v>
          </cell>
          <cell r="C146" t="str">
            <v>Beton K-225</v>
          </cell>
          <cell r="D146" t="str">
            <v>M38</v>
          </cell>
          <cell r="E146" t="str">
            <v>M3</v>
          </cell>
          <cell r="F146" t="e">
            <v>#REF!</v>
          </cell>
          <cell r="G146" t="str">
            <v xml:space="preserve"> Lokasi Pekerjaan</v>
          </cell>
        </row>
        <row r="148">
          <cell r="A148" t="str">
            <v>39.</v>
          </cell>
          <cell r="C148" t="str">
            <v>Baja Tulangan (Polos) U24</v>
          </cell>
          <cell r="D148" t="str">
            <v>M39a</v>
          </cell>
          <cell r="E148" t="str">
            <v>Kg</v>
          </cell>
          <cell r="F148">
            <v>0</v>
          </cell>
          <cell r="G148" t="str">
            <v xml:space="preserve"> Lokasi Pekerjaan</v>
          </cell>
        </row>
        <row r="149">
          <cell r="C149" t="str">
            <v>Baja Tulangan (Ulir) D32</v>
          </cell>
          <cell r="D149" t="str">
            <v>M39b</v>
          </cell>
          <cell r="E149" t="str">
            <v>Kg</v>
          </cell>
          <cell r="F149">
            <v>0</v>
          </cell>
          <cell r="G149" t="str">
            <v xml:space="preserve"> Lokasi Pekerjaan</v>
          </cell>
        </row>
        <row r="150">
          <cell r="A150" t="str">
            <v>40.</v>
          </cell>
          <cell r="C150" t="str">
            <v>Kapur</v>
          </cell>
          <cell r="D150" t="str">
            <v>M40</v>
          </cell>
          <cell r="E150" t="str">
            <v>M3</v>
          </cell>
          <cell r="F150">
            <v>0</v>
          </cell>
          <cell r="G150" t="str">
            <v xml:space="preserve"> Hasil Proses</v>
          </cell>
        </row>
        <row r="152">
          <cell r="A152" t="str">
            <v>41.</v>
          </cell>
          <cell r="C152" t="str">
            <v>Chipping</v>
          </cell>
          <cell r="D152" t="str">
            <v>M41</v>
          </cell>
          <cell r="E152" t="str">
            <v>M3</v>
          </cell>
          <cell r="F152">
            <v>0</v>
          </cell>
          <cell r="G152" t="str">
            <v xml:space="preserve"> Base Camp</v>
          </cell>
        </row>
        <row r="153">
          <cell r="E153" t="str">
            <v>Kg</v>
          </cell>
          <cell r="F153">
            <v>0</v>
          </cell>
          <cell r="G153" t="str">
            <v xml:space="preserve"> Base Camp</v>
          </cell>
        </row>
        <row r="155">
          <cell r="A155">
            <v>20</v>
          </cell>
          <cell r="C155" t="str">
            <v>Cat</v>
          </cell>
          <cell r="D155" t="str">
            <v>M42</v>
          </cell>
          <cell r="E155" t="str">
            <v>Kg</v>
          </cell>
          <cell r="F155">
            <v>30000</v>
          </cell>
          <cell r="G155" t="str">
            <v xml:space="preserve"> Base Camp</v>
          </cell>
        </row>
        <row r="157">
          <cell r="A157">
            <v>21</v>
          </cell>
          <cell r="C157" t="str">
            <v>Pemantul Cahaya (Reflector)</v>
          </cell>
          <cell r="D157" t="str">
            <v>M43</v>
          </cell>
          <cell r="E157" t="str">
            <v>Bh.</v>
          </cell>
          <cell r="F157">
            <v>2000</v>
          </cell>
          <cell r="G157" t="str">
            <v xml:space="preserve"> Base Camp</v>
          </cell>
        </row>
        <row r="159">
          <cell r="A159" t="str">
            <v>44.</v>
          </cell>
          <cell r="C159" t="str">
            <v>Pasir Urug</v>
          </cell>
          <cell r="D159" t="str">
            <v>M44</v>
          </cell>
          <cell r="E159" t="str">
            <v>M3</v>
          </cell>
          <cell r="F159">
            <v>0</v>
          </cell>
          <cell r="G159" t="str">
            <v xml:space="preserve"> Base Camp</v>
          </cell>
        </row>
        <row r="161">
          <cell r="A161" t="str">
            <v>45.</v>
          </cell>
          <cell r="C161" t="str">
            <v>Arbocell</v>
          </cell>
          <cell r="D161" t="str">
            <v>M45</v>
          </cell>
          <cell r="E161" t="str">
            <v>Kg.</v>
          </cell>
          <cell r="F161">
            <v>0</v>
          </cell>
          <cell r="G161" t="str">
            <v xml:space="preserve"> Base Camp</v>
          </cell>
        </row>
        <row r="163">
          <cell r="A163" t="str">
            <v>46.</v>
          </cell>
          <cell r="C163" t="str">
            <v>Baja Bergelombang</v>
          </cell>
          <cell r="D163" t="str">
            <v>M46</v>
          </cell>
          <cell r="E163" t="str">
            <v>Kg</v>
          </cell>
          <cell r="F163">
            <v>0</v>
          </cell>
          <cell r="G163" t="str">
            <v xml:space="preserve"> Lokasi Pekerjaan</v>
          </cell>
        </row>
        <row r="165">
          <cell r="A165" t="str">
            <v>47.</v>
          </cell>
          <cell r="C165" t="str">
            <v>Beton K-125</v>
          </cell>
          <cell r="D165" t="str">
            <v>M47</v>
          </cell>
          <cell r="E165" t="str">
            <v>M3</v>
          </cell>
          <cell r="F165" t="e">
            <v>#REF!</v>
          </cell>
          <cell r="G165" t="str">
            <v xml:space="preserve"> Lokasi Pekerjaan</v>
          </cell>
        </row>
        <row r="167">
          <cell r="A167" t="str">
            <v>48.</v>
          </cell>
          <cell r="C167" t="str">
            <v>Baja Struktur</v>
          </cell>
          <cell r="D167" t="str">
            <v>M48</v>
          </cell>
          <cell r="E167" t="str">
            <v>Kg</v>
          </cell>
          <cell r="F167">
            <v>0</v>
          </cell>
          <cell r="G167" t="str">
            <v xml:space="preserve"> Pelabuhan terdekat</v>
          </cell>
        </row>
        <row r="169">
          <cell r="A169" t="str">
            <v>49.</v>
          </cell>
          <cell r="C169" t="str">
            <v>Tiang Pancang Baja</v>
          </cell>
          <cell r="D169" t="str">
            <v>M49</v>
          </cell>
          <cell r="E169" t="str">
            <v>M'</v>
          </cell>
          <cell r="F169" t="e">
            <v>#REF!</v>
          </cell>
          <cell r="G169" t="str">
            <v xml:space="preserve"> Lokasi Pekerjaan</v>
          </cell>
        </row>
        <row r="171">
          <cell r="A171" t="str">
            <v>50.</v>
          </cell>
          <cell r="C171" t="str">
            <v>T. Pancang Beton Pratekan</v>
          </cell>
          <cell r="D171" t="str">
            <v>M50</v>
          </cell>
          <cell r="E171" t="str">
            <v>M3</v>
          </cell>
          <cell r="F171">
            <v>0</v>
          </cell>
          <cell r="G171" t="str">
            <v xml:space="preserve"> Pelabuhan terdekat</v>
          </cell>
        </row>
        <row r="173">
          <cell r="A173" t="str">
            <v>51.</v>
          </cell>
          <cell r="C173" t="str">
            <v>Kawat Las</v>
          </cell>
          <cell r="D173" t="str">
            <v>M51</v>
          </cell>
          <cell r="E173" t="str">
            <v>Dos</v>
          </cell>
          <cell r="F173">
            <v>0</v>
          </cell>
          <cell r="G173" t="str">
            <v xml:space="preserve"> Lokasi Pekerjaan</v>
          </cell>
        </row>
        <row r="175">
          <cell r="A175" t="str">
            <v>52.</v>
          </cell>
          <cell r="C175" t="str">
            <v>Pipa Baja</v>
          </cell>
          <cell r="D175" t="str">
            <v>M52</v>
          </cell>
          <cell r="E175" t="str">
            <v>Kg</v>
          </cell>
          <cell r="F175">
            <v>0</v>
          </cell>
          <cell r="G175" t="str">
            <v xml:space="preserve"> Pelabuhan terdekat</v>
          </cell>
        </row>
        <row r="177">
          <cell r="A177" t="str">
            <v>53.</v>
          </cell>
          <cell r="C177" t="str">
            <v>Minyak Fluks</v>
          </cell>
          <cell r="D177" t="str">
            <v>M53</v>
          </cell>
          <cell r="E177" t="str">
            <v>Liter</v>
          </cell>
          <cell r="F177">
            <v>0</v>
          </cell>
          <cell r="G177" t="str">
            <v xml:space="preserve"> Base Camp</v>
          </cell>
        </row>
        <row r="180">
          <cell r="G180" t="str">
            <v xml:space="preserve">Berlanjut ke halaman berikut  </v>
          </cell>
        </row>
        <row r="190">
          <cell r="F190">
            <v>0</v>
          </cell>
        </row>
      </sheetData>
      <sheetData sheetId="28" refreshError="1">
        <row r="1">
          <cell r="A1" t="str">
            <v>URAIAN ANALISA ALAT</v>
          </cell>
          <cell r="L1" t="str">
            <v>ANALISA BIAYA SEWA PERALATAN PER JAM KERJA</v>
          </cell>
        </row>
        <row r="4">
          <cell r="P4" t="str">
            <v>TENAGA</v>
          </cell>
          <cell r="Q4" t="str">
            <v>KAPASITAS</v>
          </cell>
          <cell r="S4" t="str">
            <v>HARGA</v>
          </cell>
          <cell r="T4" t="str">
            <v>ALAT  YANG  DIPAKAI</v>
          </cell>
          <cell r="W4" t="str">
            <v>NILAI</v>
          </cell>
          <cell r="X4" t="str">
            <v>FAKTOR</v>
          </cell>
          <cell r="Y4" t="str">
            <v>BIAYA PASTI PER JAM</v>
          </cell>
          <cell r="AB4" t="str">
            <v>BIAYA OPERASI PER JAM KERJA</v>
          </cell>
          <cell r="AL4" t="str">
            <v>TOTAL</v>
          </cell>
        </row>
        <row r="5">
          <cell r="P5" t="str">
            <v>ALAT</v>
          </cell>
          <cell r="Q5" t="str">
            <v>ALAT</v>
          </cell>
          <cell r="S5" t="str">
            <v>ALAT</v>
          </cell>
          <cell r="U5" t="str">
            <v>JAM</v>
          </cell>
          <cell r="W5" t="str">
            <v>SISA</v>
          </cell>
          <cell r="X5" t="str">
            <v>PENGEM-</v>
          </cell>
          <cell r="Y5" t="str">
            <v>BIAYA</v>
          </cell>
          <cell r="Z5" t="str">
            <v>ASURANSI</v>
          </cell>
          <cell r="AA5" t="str">
            <v>TOTAL</v>
          </cell>
          <cell r="AB5" t="str">
            <v>BAHAN BAKAR &amp; PELUMAS</v>
          </cell>
          <cell r="AE5" t="str">
            <v>WORKSHOP</v>
          </cell>
          <cell r="AG5" t="str">
            <v>PERBAIKAN &amp; PERAWATAN</v>
          </cell>
          <cell r="AI5" t="str">
            <v>UPAH</v>
          </cell>
          <cell r="AK5" t="str">
            <v>TOTAL</v>
          </cell>
          <cell r="AL5" t="str">
            <v>BIAYA</v>
          </cell>
        </row>
        <row r="6">
          <cell r="T6" t="str">
            <v>UMUR</v>
          </cell>
          <cell r="U6" t="str">
            <v>KERJA</v>
          </cell>
          <cell r="V6" t="str">
            <v>HARGA</v>
          </cell>
          <cell r="W6" t="str">
            <v>ALAT</v>
          </cell>
          <cell r="X6" t="str">
            <v>BALIAN</v>
          </cell>
          <cell r="Y6" t="str">
            <v>PENGEM-</v>
          </cell>
          <cell r="Z6" t="str">
            <v>DAN</v>
          </cell>
          <cell r="AA6" t="str">
            <v>BIAYA</v>
          </cell>
          <cell r="AB6" t="str">
            <v>BAHAN</v>
          </cell>
          <cell r="AC6" t="str">
            <v>MINYAK</v>
          </cell>
          <cell r="AI6" t="str">
            <v>OPERATOR</v>
          </cell>
          <cell r="AJ6" t="str">
            <v>PEMBANTU</v>
          </cell>
          <cell r="AK6" t="str">
            <v>BIAYA</v>
          </cell>
          <cell r="AL6" t="str">
            <v>SEWA ALAT</v>
          </cell>
        </row>
        <row r="7">
          <cell r="T7" t="str">
            <v>ALAT</v>
          </cell>
          <cell r="U7" t="str">
            <v>1 TAHUN</v>
          </cell>
          <cell r="V7" t="str">
            <v>ALAT</v>
          </cell>
          <cell r="X7" t="str">
            <v>MODAL</v>
          </cell>
          <cell r="Y7" t="str">
            <v>BALIAN</v>
          </cell>
          <cell r="Z7" t="str">
            <v>LAIN-LAIN</v>
          </cell>
          <cell r="AA7" t="str">
            <v>PASTI / JAM</v>
          </cell>
          <cell r="AB7" t="str">
            <v>BAKAR</v>
          </cell>
          <cell r="AC7" t="str">
            <v>PELUMAS</v>
          </cell>
          <cell r="AD7" t="str">
            <v>BIAYA</v>
          </cell>
          <cell r="AE7" t="str">
            <v>KOEF.</v>
          </cell>
          <cell r="AF7" t="str">
            <v>BIAYA</v>
          </cell>
          <cell r="AG7" t="str">
            <v>KOEF.</v>
          </cell>
          <cell r="AH7" t="str">
            <v>BIAYA</v>
          </cell>
          <cell r="AI7" t="str">
            <v>/ SOPIR</v>
          </cell>
          <cell r="AJ7" t="str">
            <v>OPERATOR</v>
          </cell>
          <cell r="AK7" t="str">
            <v>OPERASI</v>
          </cell>
          <cell r="AL7" t="str">
            <v>PER</v>
          </cell>
        </row>
        <row r="8">
          <cell r="Y8" t="str">
            <v>MODAL</v>
          </cell>
          <cell r="AJ8" t="str">
            <v>/ SOPIR</v>
          </cell>
          <cell r="AK8" t="str">
            <v>/ JAM</v>
          </cell>
          <cell r="AL8" t="str">
            <v>JAM KERJA</v>
          </cell>
          <cell r="AW8">
            <v>2440291.7571161888</v>
          </cell>
        </row>
        <row r="9">
          <cell r="P9" t="str">
            <v>(HP)</v>
          </cell>
          <cell r="Q9" t="str">
            <v>-</v>
          </cell>
          <cell r="S9" t="str">
            <v>(Tahun)</v>
          </cell>
          <cell r="T9" t="str">
            <v>(Tahun)</v>
          </cell>
          <cell r="U9" t="str">
            <v>(Jam)</v>
          </cell>
          <cell r="V9" t="str">
            <v>(Rp.)</v>
          </cell>
          <cell r="W9" t="str">
            <v>(Rp.)</v>
          </cell>
          <cell r="X9" t="str">
            <v>-</v>
          </cell>
          <cell r="Y9" t="str">
            <v>(Rp.)</v>
          </cell>
          <cell r="Z9" t="str">
            <v>(Rp.)</v>
          </cell>
          <cell r="AA9" t="str">
            <v>(Rp.)</v>
          </cell>
          <cell r="AB9" t="str">
            <v>Lt/HP/Jam</v>
          </cell>
          <cell r="AC9" t="str">
            <v>Ltr/HP/Jam</v>
          </cell>
          <cell r="AD9" t="str">
            <v>(Rp.)</v>
          </cell>
          <cell r="AE9" t="str">
            <v>-</v>
          </cell>
          <cell r="AF9" t="str">
            <v>(Rp.)</v>
          </cell>
          <cell r="AG9" t="str">
            <v>-</v>
          </cell>
          <cell r="AH9" t="str">
            <v>(Rp.)</v>
          </cell>
          <cell r="AI9" t="str">
            <v>(Rp.)</v>
          </cell>
          <cell r="AJ9" t="str">
            <v>(Rp.)</v>
          </cell>
          <cell r="AK9" t="str">
            <v>(Rp.)</v>
          </cell>
          <cell r="AL9" t="str">
            <v>(Rp.)</v>
          </cell>
          <cell r="AM9" t="str">
            <v>KET.</v>
          </cell>
        </row>
        <row r="10">
          <cell r="L10" t="str">
            <v>No.</v>
          </cell>
          <cell r="M10" t="str">
            <v>JENIS PERALATAN</v>
          </cell>
          <cell r="O10" t="str">
            <v>KODE</v>
          </cell>
          <cell r="AD10" t="str">
            <v>f1 x HP x</v>
          </cell>
          <cell r="AI10" t="str">
            <v>1 Orang</v>
          </cell>
          <cell r="AJ10" t="str">
            <v>1 Orang</v>
          </cell>
          <cell r="AW10">
            <v>46626.554681020978</v>
          </cell>
        </row>
        <row r="11">
          <cell r="O11" t="str">
            <v>ALAT</v>
          </cell>
          <cell r="X11" t="str">
            <v>i(1+i)^A</v>
          </cell>
          <cell r="Y11" t="str">
            <v>(B - C) x D</v>
          </cell>
          <cell r="Z11" t="str">
            <v>0.002 x B</v>
          </cell>
          <cell r="AB11" t="str">
            <v>0.125</v>
          </cell>
          <cell r="AC11" t="str">
            <v>0.01</v>
          </cell>
          <cell r="AD11" t="str">
            <v>Harga BBM</v>
          </cell>
          <cell r="AE11" t="str">
            <v>0.0625</v>
          </cell>
          <cell r="AF11" t="str">
            <v>(g1 x B')</v>
          </cell>
          <cell r="AG11" t="str">
            <v>0.125</v>
          </cell>
          <cell r="AH11" t="str">
            <v>(g1 x B')</v>
          </cell>
          <cell r="AI11" t="str">
            <v>Per</v>
          </cell>
          <cell r="AJ11" t="str">
            <v>Per</v>
          </cell>
          <cell r="AW11">
            <v>251521.53712565653</v>
          </cell>
        </row>
        <row r="12">
          <cell r="W12" t="str">
            <v>(10% X B)</v>
          </cell>
          <cell r="X12" t="str">
            <v>-----------</v>
          </cell>
          <cell r="Y12" t="str">
            <v>-----------</v>
          </cell>
          <cell r="Z12" t="str">
            <v>-----------</v>
          </cell>
          <cell r="AA12" t="str">
            <v>(e1 + e2)</v>
          </cell>
          <cell r="AB12" t="str">
            <v>s / d</v>
          </cell>
          <cell r="AC12" t="str">
            <v>s / d</v>
          </cell>
          <cell r="AD12" t="str">
            <v>+</v>
          </cell>
          <cell r="AE12" t="str">
            <v>s / d</v>
          </cell>
          <cell r="AF12" t="str">
            <v>-----</v>
          </cell>
          <cell r="AG12" t="str">
            <v>s / d</v>
          </cell>
          <cell r="AH12" t="str">
            <v>-----------</v>
          </cell>
          <cell r="AI12" t="str">
            <v>Jam Kerja</v>
          </cell>
          <cell r="AJ12" t="str">
            <v>Jam Kerja</v>
          </cell>
          <cell r="AK12" t="str">
            <v>F+G+H+I</v>
          </cell>
          <cell r="AL12" t="str">
            <v>E + J</v>
          </cell>
        </row>
        <row r="13">
          <cell r="X13" t="str">
            <v>(1+i)^A-1</v>
          </cell>
          <cell r="Y13" t="str">
            <v>W</v>
          </cell>
          <cell r="Z13" t="str">
            <v>W</v>
          </cell>
          <cell r="AB13" t="str">
            <v>0.175</v>
          </cell>
          <cell r="AC13" t="str">
            <v>0.02</v>
          </cell>
          <cell r="AD13" t="str">
            <v>f2 x HP x</v>
          </cell>
          <cell r="AE13" t="str">
            <v>0.0875</v>
          </cell>
          <cell r="AF13" t="str">
            <v>W</v>
          </cell>
          <cell r="AG13" t="str">
            <v>0.175</v>
          </cell>
          <cell r="AH13" t="str">
            <v>W</v>
          </cell>
          <cell r="AI13" t="str">
            <v>=</v>
          </cell>
          <cell r="AJ13" t="str">
            <v>=</v>
          </cell>
        </row>
        <row r="14">
          <cell r="AD14" t="str">
            <v>Harga Olie</v>
          </cell>
          <cell r="AI14">
            <v>8642.8571428571431</v>
          </cell>
          <cell r="AJ14">
            <v>5000</v>
          </cell>
        </row>
        <row r="15">
          <cell r="P15" t="str">
            <v>HP</v>
          </cell>
          <cell r="Q15" t="str">
            <v>Cp</v>
          </cell>
          <cell r="S15" t="str">
            <v>B</v>
          </cell>
          <cell r="T15" t="str">
            <v>A</v>
          </cell>
          <cell r="U15" t="str">
            <v>W</v>
          </cell>
          <cell r="V15" t="str">
            <v>B</v>
          </cell>
          <cell r="W15" t="str">
            <v>C</v>
          </cell>
          <cell r="X15" t="str">
            <v>D</v>
          </cell>
          <cell r="Y15" t="str">
            <v>e1</v>
          </cell>
          <cell r="Z15" t="str">
            <v>e2</v>
          </cell>
          <cell r="AA15" t="str">
            <v>E</v>
          </cell>
          <cell r="AB15" t="str">
            <v>f1</v>
          </cell>
          <cell r="AC15" t="str">
            <v>f2</v>
          </cell>
          <cell r="AD15" t="str">
            <v>F</v>
          </cell>
          <cell r="AE15" t="str">
            <v>g1</v>
          </cell>
          <cell r="AF15" t="str">
            <v>G</v>
          </cell>
          <cell r="AG15" t="str">
            <v>g1</v>
          </cell>
          <cell r="AH15" t="str">
            <v>G</v>
          </cell>
          <cell r="AI15" t="str">
            <v>H</v>
          </cell>
          <cell r="AJ15" t="str">
            <v>I</v>
          </cell>
          <cell r="AK15" t="str">
            <v>J</v>
          </cell>
          <cell r="AL15" t="str">
            <v>K</v>
          </cell>
          <cell r="AM15" t="str">
            <v>L</v>
          </cell>
        </row>
        <row r="16">
          <cell r="L16" t="str">
            <v>1</v>
          </cell>
          <cell r="M16" t="str">
            <v>2</v>
          </cell>
          <cell r="O16" t="str">
            <v>2a</v>
          </cell>
          <cell r="P16" t="str">
            <v>3</v>
          </cell>
          <cell r="Q16" t="str">
            <v>4</v>
          </cell>
          <cell r="S16" t="str">
            <v>5</v>
          </cell>
          <cell r="T16" t="str">
            <v>6</v>
          </cell>
          <cell r="U16" t="str">
            <v>7</v>
          </cell>
          <cell r="V16" t="str">
            <v>8</v>
          </cell>
          <cell r="W16" t="str">
            <v>9</v>
          </cell>
          <cell r="X16" t="str">
            <v>10</v>
          </cell>
          <cell r="Y16" t="str">
            <v>11</v>
          </cell>
          <cell r="Z16" t="str">
            <v>12</v>
          </cell>
          <cell r="AA16" t="str">
            <v>13</v>
          </cell>
          <cell r="AB16" t="str">
            <v>14</v>
          </cell>
          <cell r="AC16" t="str">
            <v>15</v>
          </cell>
          <cell r="AD16" t="str">
            <v>16</v>
          </cell>
          <cell r="AE16" t="str">
            <v>17</v>
          </cell>
          <cell r="AF16" t="str">
            <v>18</v>
          </cell>
          <cell r="AG16" t="str">
            <v>17</v>
          </cell>
          <cell r="AH16" t="str">
            <v>18</v>
          </cell>
          <cell r="AI16" t="str">
            <v>19</v>
          </cell>
          <cell r="AJ16" t="str">
            <v>20</v>
          </cell>
          <cell r="AK16" t="str">
            <v>21</v>
          </cell>
          <cell r="AL16" t="str">
            <v>22</v>
          </cell>
          <cell r="AM16" t="str">
            <v>23</v>
          </cell>
        </row>
        <row r="18">
          <cell r="L18" t="str">
            <v>1.</v>
          </cell>
          <cell r="N18" t="str">
            <v>ASPHALT MIXING PLANT</v>
          </cell>
          <cell r="O18" t="str">
            <v>E01</v>
          </cell>
          <cell r="P18">
            <v>220</v>
          </cell>
          <cell r="Q18">
            <v>50</v>
          </cell>
          <cell r="R18" t="str">
            <v>T/Jam</v>
          </cell>
          <cell r="S18">
            <v>1533600000</v>
          </cell>
          <cell r="T18">
            <v>10</v>
          </cell>
          <cell r="U18">
            <v>1500</v>
          </cell>
          <cell r="V18">
            <v>1533600000</v>
          </cell>
          <cell r="W18">
            <v>153360000</v>
          </cell>
          <cell r="X18">
            <v>0.23852275688285915</v>
          </cell>
          <cell r="Y18">
            <v>219479.0999733317</v>
          </cell>
          <cell r="Z18">
            <v>2044.8</v>
          </cell>
          <cell r="AA18">
            <v>221523.89997333169</v>
          </cell>
          <cell r="AB18">
            <v>0.125</v>
          </cell>
          <cell r="AC18">
            <v>0.01</v>
          </cell>
          <cell r="AD18">
            <v>2035375</v>
          </cell>
          <cell r="AE18">
            <v>0</v>
          </cell>
          <cell r="AF18">
            <v>0</v>
          </cell>
          <cell r="AG18">
            <v>0.125</v>
          </cell>
          <cell r="AH18">
            <v>127800</v>
          </cell>
          <cell r="AI18">
            <v>8642.8571428571431</v>
          </cell>
          <cell r="AJ18">
            <v>15000</v>
          </cell>
          <cell r="AK18">
            <v>2186817.8571428573</v>
          </cell>
          <cell r="AL18">
            <v>2408341.7571161888</v>
          </cell>
          <cell r="AM18" t="str">
            <v xml:space="preserve"> Alat Baru</v>
          </cell>
        </row>
        <row r="19">
          <cell r="L19" t="str">
            <v>2.</v>
          </cell>
          <cell r="N19" t="str">
            <v>ASPHALT FINISHER</v>
          </cell>
          <cell r="O19" t="str">
            <v>E02</v>
          </cell>
          <cell r="P19">
            <v>50</v>
          </cell>
          <cell r="Q19">
            <v>5</v>
          </cell>
          <cell r="R19" t="str">
            <v>Ton</v>
          </cell>
          <cell r="S19">
            <v>240000000</v>
          </cell>
          <cell r="T19">
            <v>6</v>
          </cell>
          <cell r="U19">
            <v>2000</v>
          </cell>
          <cell r="V19">
            <v>240000000</v>
          </cell>
          <cell r="W19">
            <v>24000000</v>
          </cell>
          <cell r="X19">
            <v>0.30070574586703619</v>
          </cell>
          <cell r="Y19">
            <v>32476.220553639909</v>
          </cell>
          <cell r="Z19">
            <v>240</v>
          </cell>
          <cell r="AA19">
            <v>32716.220553639909</v>
          </cell>
          <cell r="AB19">
            <v>0.125</v>
          </cell>
          <cell r="AC19">
            <v>0.01</v>
          </cell>
          <cell r="AD19">
            <v>37812.5</v>
          </cell>
          <cell r="AE19">
            <v>0</v>
          </cell>
          <cell r="AF19">
            <v>0</v>
          </cell>
          <cell r="AG19">
            <v>0.125</v>
          </cell>
          <cell r="AH19">
            <v>15000</v>
          </cell>
          <cell r="AI19">
            <v>8642.8571428571431</v>
          </cell>
          <cell r="AJ19">
            <v>5000</v>
          </cell>
          <cell r="AK19">
            <v>66455.357142857145</v>
          </cell>
          <cell r="AL19">
            <v>99171.577696497057</v>
          </cell>
          <cell r="AM19" t="str">
            <v xml:space="preserve"> Alat Baru</v>
          </cell>
          <cell r="AW19">
            <v>191971.49566145526</v>
          </cell>
        </row>
        <row r="20">
          <cell r="L20" t="str">
            <v>3.</v>
          </cell>
          <cell r="N20" t="str">
            <v>ASPHALT SPRAYER</v>
          </cell>
          <cell r="O20" t="str">
            <v>E03</v>
          </cell>
          <cell r="P20">
            <v>15</v>
          </cell>
          <cell r="Q20">
            <v>800</v>
          </cell>
          <cell r="R20" t="str">
            <v>Liter</v>
          </cell>
          <cell r="S20">
            <v>96000000</v>
          </cell>
          <cell r="T20">
            <v>5</v>
          </cell>
          <cell r="U20">
            <v>2000</v>
          </cell>
          <cell r="V20">
            <v>96000000</v>
          </cell>
          <cell r="W20">
            <v>9600000</v>
          </cell>
          <cell r="X20">
            <v>0.33437970328961514</v>
          </cell>
          <cell r="Y20">
            <v>14445.203182111372</v>
          </cell>
          <cell r="Z20">
            <v>96</v>
          </cell>
          <cell r="AA20">
            <v>14541.203182111372</v>
          </cell>
          <cell r="AB20">
            <v>0.125</v>
          </cell>
          <cell r="AC20">
            <v>0.01</v>
          </cell>
          <cell r="AD20">
            <v>11343.75</v>
          </cell>
          <cell r="AE20">
            <v>0</v>
          </cell>
          <cell r="AF20">
            <v>0</v>
          </cell>
          <cell r="AG20">
            <v>0.125</v>
          </cell>
          <cell r="AH20">
            <v>6000</v>
          </cell>
          <cell r="AI20">
            <v>8642.8571428571431</v>
          </cell>
          <cell r="AJ20">
            <v>5000</v>
          </cell>
          <cell r="AK20">
            <v>30986.607142857145</v>
          </cell>
          <cell r="AL20">
            <v>45527.810324968515</v>
          </cell>
          <cell r="AM20" t="str">
            <v xml:space="preserve"> Alat Baru</v>
          </cell>
        </row>
        <row r="21">
          <cell r="L21" t="str">
            <v>4.</v>
          </cell>
          <cell r="N21" t="str">
            <v>BULLDOZER 100-150 HP</v>
          </cell>
          <cell r="O21" t="str">
            <v>E04</v>
          </cell>
          <cell r="P21">
            <v>140</v>
          </cell>
          <cell r="Q21" t="str">
            <v xml:space="preserve">          -</v>
          </cell>
          <cell r="R21">
            <v>140</v>
          </cell>
          <cell r="S21">
            <v>585600000</v>
          </cell>
          <cell r="T21">
            <v>5</v>
          </cell>
          <cell r="U21">
            <v>2000</v>
          </cell>
          <cell r="V21">
            <v>585600000</v>
          </cell>
          <cell r="W21">
            <v>58560000</v>
          </cell>
          <cell r="X21">
            <v>0.33437970328961514</v>
          </cell>
          <cell r="Y21">
            <v>88115.739410879381</v>
          </cell>
          <cell r="Z21">
            <v>585.6</v>
          </cell>
          <cell r="AA21">
            <v>88701.339410879387</v>
          </cell>
          <cell r="AB21">
            <v>0.125</v>
          </cell>
          <cell r="AC21">
            <v>0.01</v>
          </cell>
          <cell r="AD21">
            <v>105875</v>
          </cell>
          <cell r="AE21">
            <v>0</v>
          </cell>
          <cell r="AF21">
            <v>0</v>
          </cell>
          <cell r="AG21">
            <v>0.125</v>
          </cell>
          <cell r="AH21">
            <v>36600</v>
          </cell>
          <cell r="AI21">
            <v>8642.8571428571431</v>
          </cell>
          <cell r="AJ21">
            <v>5000</v>
          </cell>
          <cell r="AK21">
            <v>156117.85714285713</v>
          </cell>
          <cell r="AL21">
            <v>244819.19655373652</v>
          </cell>
          <cell r="AM21" t="str">
            <v xml:space="preserve"> Alat Baru</v>
          </cell>
          <cell r="AW21">
            <v>183954.10926068126</v>
          </cell>
        </row>
        <row r="22">
          <cell r="L22" t="str">
            <v>5.</v>
          </cell>
          <cell r="N22" t="str">
            <v>COMPRESSOR 4000-6500 L\M</v>
          </cell>
          <cell r="O22" t="str">
            <v>E05</v>
          </cell>
          <cell r="P22">
            <v>80</v>
          </cell>
          <cell r="Q22" t="str">
            <v xml:space="preserve">          -</v>
          </cell>
          <cell r="R22">
            <v>80</v>
          </cell>
          <cell r="S22">
            <v>139200000</v>
          </cell>
          <cell r="T22">
            <v>5</v>
          </cell>
          <cell r="U22">
            <v>2000</v>
          </cell>
          <cell r="V22">
            <v>139200000</v>
          </cell>
          <cell r="W22">
            <v>13920000</v>
          </cell>
          <cell r="X22">
            <v>0.33437970328961514</v>
          </cell>
          <cell r="Y22">
            <v>20945.544614061495</v>
          </cell>
          <cell r="Z22">
            <v>139.19999999999999</v>
          </cell>
          <cell r="AA22">
            <v>21084.744614061496</v>
          </cell>
          <cell r="AB22">
            <v>0.125</v>
          </cell>
          <cell r="AC22">
            <v>0.01</v>
          </cell>
          <cell r="AD22">
            <v>60500</v>
          </cell>
          <cell r="AE22">
            <v>0</v>
          </cell>
          <cell r="AF22">
            <v>0</v>
          </cell>
          <cell r="AG22">
            <v>0.125</v>
          </cell>
          <cell r="AH22">
            <v>8700</v>
          </cell>
          <cell r="AI22">
            <v>8642.8571428571431</v>
          </cell>
          <cell r="AJ22">
            <v>5000</v>
          </cell>
          <cell r="AK22">
            <v>82842.857142857145</v>
          </cell>
          <cell r="AL22">
            <v>103927.60175691864</v>
          </cell>
          <cell r="AM22" t="str">
            <v xml:space="preserve"> Alat Baru</v>
          </cell>
        </row>
        <row r="23">
          <cell r="L23" t="str">
            <v>6.</v>
          </cell>
          <cell r="N23" t="str">
            <v>CONCRETE MIXER 0.3-0.6 M3</v>
          </cell>
          <cell r="O23" t="str">
            <v>E06</v>
          </cell>
          <cell r="P23">
            <v>15</v>
          </cell>
          <cell r="Q23">
            <v>500</v>
          </cell>
          <cell r="R23" t="str">
            <v>Liter</v>
          </cell>
          <cell r="S23">
            <v>81600000</v>
          </cell>
          <cell r="T23">
            <v>2</v>
          </cell>
          <cell r="U23">
            <v>2000</v>
          </cell>
          <cell r="V23">
            <v>81600000</v>
          </cell>
          <cell r="W23">
            <v>8160000</v>
          </cell>
          <cell r="X23">
            <v>0.65454545454545454</v>
          </cell>
          <cell r="Y23">
            <v>24034.909090909088</v>
          </cell>
          <cell r="Z23">
            <v>81.599999999999994</v>
          </cell>
          <cell r="AA23">
            <v>24116.509090909087</v>
          </cell>
          <cell r="AB23">
            <v>0.125</v>
          </cell>
          <cell r="AC23">
            <v>0.01</v>
          </cell>
          <cell r="AD23">
            <v>11343.75</v>
          </cell>
          <cell r="AE23">
            <v>0</v>
          </cell>
          <cell r="AF23">
            <v>0</v>
          </cell>
          <cell r="AG23">
            <v>0.125</v>
          </cell>
          <cell r="AH23">
            <v>5100</v>
          </cell>
          <cell r="AI23">
            <v>8642.8571428571431</v>
          </cell>
          <cell r="AJ23">
            <v>5000</v>
          </cell>
          <cell r="AK23">
            <v>30086.607142857145</v>
          </cell>
          <cell r="AL23">
            <v>54203.116233766232</v>
          </cell>
          <cell r="AM23" t="str">
            <v xml:space="preserve"> Alat Baru</v>
          </cell>
        </row>
        <row r="24">
          <cell r="L24" t="str">
            <v>7.</v>
          </cell>
          <cell r="N24" t="str">
            <v>CRANE 10-15 TON</v>
          </cell>
          <cell r="O24" t="str">
            <v>E07</v>
          </cell>
          <cell r="P24">
            <v>150</v>
          </cell>
          <cell r="Q24">
            <v>15</v>
          </cell>
          <cell r="R24" t="str">
            <v>Ton</v>
          </cell>
          <cell r="S24">
            <v>660000000</v>
          </cell>
          <cell r="T24">
            <v>5</v>
          </cell>
          <cell r="U24">
            <v>2000</v>
          </cell>
          <cell r="V24">
            <v>660000000</v>
          </cell>
          <cell r="W24">
            <v>66000000</v>
          </cell>
          <cell r="X24">
            <v>0.33437970328961514</v>
          </cell>
          <cell r="Y24">
            <v>99310.771877015693</v>
          </cell>
          <cell r="Z24">
            <v>660</v>
          </cell>
          <cell r="AA24">
            <v>99970.771877015693</v>
          </cell>
          <cell r="AB24">
            <v>0.125</v>
          </cell>
          <cell r="AC24">
            <v>0.01</v>
          </cell>
          <cell r="AD24">
            <v>113437.5</v>
          </cell>
          <cell r="AE24">
            <v>0</v>
          </cell>
          <cell r="AF24">
            <v>0</v>
          </cell>
          <cell r="AG24">
            <v>0.125</v>
          </cell>
          <cell r="AH24">
            <v>41250</v>
          </cell>
          <cell r="AI24">
            <v>8642.8571428571431</v>
          </cell>
          <cell r="AJ24">
            <v>5000</v>
          </cell>
          <cell r="AK24">
            <v>168330.35714285713</v>
          </cell>
          <cell r="AL24">
            <v>268301.12901987281</v>
          </cell>
          <cell r="AM24" t="str">
            <v xml:space="preserve"> Alat Baru</v>
          </cell>
        </row>
        <row r="25">
          <cell r="L25" t="str">
            <v>8.</v>
          </cell>
          <cell r="N25" t="str">
            <v>DUMP TRUCK 3-4 M3</v>
          </cell>
          <cell r="O25" t="str">
            <v>E08</v>
          </cell>
          <cell r="P25">
            <v>100</v>
          </cell>
          <cell r="Q25">
            <v>6</v>
          </cell>
          <cell r="R25" t="str">
            <v>Ton</v>
          </cell>
          <cell r="S25">
            <v>163200000</v>
          </cell>
          <cell r="T25">
            <v>5</v>
          </cell>
          <cell r="U25">
            <v>2000</v>
          </cell>
          <cell r="V25">
            <v>163200000</v>
          </cell>
          <cell r="W25">
            <v>16320000</v>
          </cell>
          <cell r="X25">
            <v>0.33437970328961514</v>
          </cell>
          <cell r="Y25">
            <v>24556.845409589336</v>
          </cell>
          <cell r="Z25">
            <v>163.19999999999999</v>
          </cell>
          <cell r="AA25">
            <v>24720.045409589336</v>
          </cell>
          <cell r="AB25">
            <v>0.125</v>
          </cell>
          <cell r="AC25">
            <v>0.01</v>
          </cell>
          <cell r="AD25">
            <v>73750</v>
          </cell>
          <cell r="AE25">
            <v>0</v>
          </cell>
          <cell r="AF25">
            <v>0</v>
          </cell>
          <cell r="AG25">
            <v>0.125</v>
          </cell>
          <cell r="AH25">
            <v>10200</v>
          </cell>
          <cell r="AI25">
            <v>8642.8571428571431</v>
          </cell>
          <cell r="AJ25">
            <v>5000</v>
          </cell>
          <cell r="AK25">
            <v>97592.857142857145</v>
          </cell>
          <cell r="AL25">
            <v>122312.90255244648</v>
          </cell>
          <cell r="AM25" t="str">
            <v xml:space="preserve"> Alat Baru</v>
          </cell>
          <cell r="AW25">
            <v>138544.66434560926</v>
          </cell>
        </row>
        <row r="26">
          <cell r="L26" t="str">
            <v>9.</v>
          </cell>
          <cell r="N26" t="str">
            <v>DUMP TRUCK</v>
          </cell>
          <cell r="O26" t="str">
            <v>E09</v>
          </cell>
          <cell r="P26">
            <v>125</v>
          </cell>
          <cell r="Q26">
            <v>8</v>
          </cell>
          <cell r="R26" t="str">
            <v>Ton</v>
          </cell>
          <cell r="S26">
            <v>218400000</v>
          </cell>
          <cell r="T26">
            <v>5</v>
          </cell>
          <cell r="U26">
            <v>2000</v>
          </cell>
          <cell r="V26">
            <v>218400000</v>
          </cell>
          <cell r="W26">
            <v>21840000</v>
          </cell>
          <cell r="X26">
            <v>0.33437970328961514</v>
          </cell>
          <cell r="Y26">
            <v>32862.837239303379</v>
          </cell>
          <cell r="Z26">
            <v>218.4</v>
          </cell>
          <cell r="AA26">
            <v>33081.23723930338</v>
          </cell>
          <cell r="AB26">
            <v>0.125</v>
          </cell>
          <cell r="AC26">
            <v>0.01</v>
          </cell>
          <cell r="AD26">
            <v>92187.5</v>
          </cell>
          <cell r="AE26">
            <v>0</v>
          </cell>
          <cell r="AF26">
            <v>0</v>
          </cell>
          <cell r="AG26">
            <v>0.125</v>
          </cell>
          <cell r="AH26">
            <v>13650</v>
          </cell>
          <cell r="AI26">
            <v>8642.8571428571431</v>
          </cell>
          <cell r="AJ26">
            <v>5000</v>
          </cell>
          <cell r="AK26">
            <v>119480.35714285714</v>
          </cell>
          <cell r="AL26">
            <v>152561.59438216052</v>
          </cell>
          <cell r="AM26" t="str">
            <v xml:space="preserve"> Alat Baru</v>
          </cell>
          <cell r="BP26" t="str">
            <v xml:space="preserve"> Alat Baru</v>
          </cell>
        </row>
        <row r="27">
          <cell r="L27" t="str">
            <v>10.</v>
          </cell>
          <cell r="N27" t="str">
            <v>EXCAVATOR 80-140 HP</v>
          </cell>
          <cell r="O27" t="str">
            <v>E10</v>
          </cell>
          <cell r="P27">
            <v>80</v>
          </cell>
          <cell r="Q27">
            <v>0.5</v>
          </cell>
          <cell r="R27" t="str">
            <v>M3</v>
          </cell>
          <cell r="S27">
            <v>480000000</v>
          </cell>
          <cell r="T27">
            <v>5</v>
          </cell>
          <cell r="U27">
            <v>2000</v>
          </cell>
          <cell r="V27">
            <v>480000000</v>
          </cell>
          <cell r="W27">
            <v>48000000</v>
          </cell>
          <cell r="X27">
            <v>0.33437970328961514</v>
          </cell>
          <cell r="Y27">
            <v>72226.015910556875</v>
          </cell>
          <cell r="Z27">
            <v>480</v>
          </cell>
          <cell r="AA27">
            <v>72706.015910556875</v>
          </cell>
          <cell r="AB27">
            <v>0.125</v>
          </cell>
          <cell r="AC27">
            <v>0.01</v>
          </cell>
          <cell r="AD27">
            <v>60500</v>
          </cell>
          <cell r="AE27">
            <v>0</v>
          </cell>
          <cell r="AF27">
            <v>0</v>
          </cell>
          <cell r="AG27">
            <v>0.125</v>
          </cell>
          <cell r="AH27">
            <v>30000</v>
          </cell>
          <cell r="AI27">
            <v>8642.8571428571431</v>
          </cell>
          <cell r="AJ27">
            <v>5000</v>
          </cell>
          <cell r="AK27">
            <v>104142.85714285714</v>
          </cell>
          <cell r="AL27">
            <v>176848.87305341402</v>
          </cell>
          <cell r="AM27" t="str">
            <v xml:space="preserve"> Alat Baru</v>
          </cell>
          <cell r="AW27">
            <v>23984.373834362363</v>
          </cell>
          <cell r="BP27">
            <v>1533600000</v>
          </cell>
        </row>
        <row r="28">
          <cell r="L28" t="str">
            <v>11.</v>
          </cell>
          <cell r="N28" t="str">
            <v>FLAT BED TRUCK 3-4 M3</v>
          </cell>
          <cell r="O28" t="str">
            <v>E11</v>
          </cell>
          <cell r="P28">
            <v>100</v>
          </cell>
          <cell r="Q28">
            <v>4</v>
          </cell>
          <cell r="R28" t="str">
            <v>M3</v>
          </cell>
          <cell r="S28">
            <v>136800000</v>
          </cell>
          <cell r="T28">
            <v>5</v>
          </cell>
          <cell r="U28">
            <v>2000</v>
          </cell>
          <cell r="V28">
            <v>136800000</v>
          </cell>
          <cell r="W28">
            <v>13680000</v>
          </cell>
          <cell r="X28">
            <v>0.33437970328961514</v>
          </cell>
          <cell r="Y28">
            <v>20584.414534508709</v>
          </cell>
          <cell r="Z28">
            <v>136.80000000000001</v>
          </cell>
          <cell r="AA28">
            <v>20721.214534508708</v>
          </cell>
          <cell r="AB28">
            <v>0.125</v>
          </cell>
          <cell r="AC28">
            <v>0.01</v>
          </cell>
          <cell r="AD28">
            <v>75625</v>
          </cell>
          <cell r="AE28">
            <v>0</v>
          </cell>
          <cell r="AF28">
            <v>0</v>
          </cell>
          <cell r="AG28">
            <v>0.125</v>
          </cell>
          <cell r="AH28">
            <v>8550</v>
          </cell>
          <cell r="AI28">
            <v>8642.8571428571431</v>
          </cell>
          <cell r="AJ28">
            <v>5000</v>
          </cell>
          <cell r="AK28">
            <v>97817.857142857145</v>
          </cell>
          <cell r="AL28">
            <v>118539.07167736585</v>
          </cell>
          <cell r="AM28" t="str">
            <v xml:space="preserve"> Alat Baru</v>
          </cell>
          <cell r="AW28">
            <v>434959.25120864948</v>
          </cell>
        </row>
        <row r="29">
          <cell r="L29" t="str">
            <v>12.</v>
          </cell>
          <cell r="N29" t="str">
            <v>GENERATOR SET</v>
          </cell>
          <cell r="O29" t="str">
            <v>E12</v>
          </cell>
          <cell r="P29">
            <v>175</v>
          </cell>
          <cell r="Q29">
            <v>125</v>
          </cell>
          <cell r="R29" t="str">
            <v>KVA</v>
          </cell>
          <cell r="S29">
            <v>204000000</v>
          </cell>
          <cell r="T29">
            <v>5</v>
          </cell>
          <cell r="U29">
            <v>2000</v>
          </cell>
          <cell r="V29">
            <v>204000000</v>
          </cell>
          <cell r="W29">
            <v>20400000</v>
          </cell>
          <cell r="X29">
            <v>0.33437970328961514</v>
          </cell>
          <cell r="Y29">
            <v>30696.056761986671</v>
          </cell>
          <cell r="Z29">
            <v>204</v>
          </cell>
          <cell r="AA29">
            <v>30900.056761986671</v>
          </cell>
          <cell r="AB29">
            <v>0.125</v>
          </cell>
          <cell r="AC29">
            <v>0.01</v>
          </cell>
          <cell r="AD29">
            <v>132343.75</v>
          </cell>
          <cell r="AE29">
            <v>0</v>
          </cell>
          <cell r="AF29">
            <v>0</v>
          </cell>
          <cell r="AG29">
            <v>0.125</v>
          </cell>
          <cell r="AH29">
            <v>12750</v>
          </cell>
          <cell r="AI29">
            <v>8642.8571428571431</v>
          </cell>
          <cell r="AJ29">
            <v>5000</v>
          </cell>
          <cell r="AK29">
            <v>158736.60714285713</v>
          </cell>
          <cell r="AL29">
            <v>189636.66390484379</v>
          </cell>
          <cell r="AM29" t="str">
            <v xml:space="preserve"> Alat Baru</v>
          </cell>
        </row>
        <row r="30">
          <cell r="L30" t="str">
            <v>13.</v>
          </cell>
          <cell r="N30" t="str">
            <v>MOTOR GRADER &gt;100 HP</v>
          </cell>
          <cell r="O30" t="str">
            <v>E13</v>
          </cell>
          <cell r="P30">
            <v>125</v>
          </cell>
          <cell r="Q30" t="str">
            <v xml:space="preserve">          -</v>
          </cell>
          <cell r="R30">
            <v>125</v>
          </cell>
          <cell r="S30">
            <v>540000000</v>
          </cell>
          <cell r="T30">
            <v>5</v>
          </cell>
          <cell r="U30">
            <v>2000</v>
          </cell>
          <cell r="V30">
            <v>540000000</v>
          </cell>
          <cell r="W30">
            <v>54000000</v>
          </cell>
          <cell r="X30">
            <v>0.33437970328961514</v>
          </cell>
          <cell r="Y30">
            <v>81254.267899376486</v>
          </cell>
          <cell r="Z30">
            <v>540</v>
          </cell>
          <cell r="AA30">
            <v>81794.267899376486</v>
          </cell>
          <cell r="AB30">
            <v>0.125</v>
          </cell>
          <cell r="AC30">
            <v>0.01</v>
          </cell>
          <cell r="AD30">
            <v>94531.25</v>
          </cell>
          <cell r="AE30">
            <v>0</v>
          </cell>
          <cell r="AF30">
            <v>0</v>
          </cell>
          <cell r="AG30">
            <v>0.125</v>
          </cell>
          <cell r="AH30">
            <v>33750</v>
          </cell>
          <cell r="AI30">
            <v>8642.8571428571431</v>
          </cell>
          <cell r="AJ30">
            <v>5000</v>
          </cell>
          <cell r="AK30">
            <v>141924.10714285713</v>
          </cell>
          <cell r="AL30">
            <v>223718.37504223362</v>
          </cell>
          <cell r="AM30" t="str">
            <v xml:space="preserve"> Alat Baru</v>
          </cell>
        </row>
        <row r="31">
          <cell r="L31" t="str">
            <v>14.</v>
          </cell>
          <cell r="N31" t="str">
            <v>TRACK LOADER 75-100 HP</v>
          </cell>
          <cell r="O31" t="str">
            <v>E14</v>
          </cell>
          <cell r="P31">
            <v>90</v>
          </cell>
          <cell r="Q31">
            <v>1.6</v>
          </cell>
          <cell r="R31" t="str">
            <v>M3</v>
          </cell>
          <cell r="S31">
            <v>453600000</v>
          </cell>
          <cell r="T31">
            <v>5</v>
          </cell>
          <cell r="U31">
            <v>2000</v>
          </cell>
          <cell r="V31">
            <v>453600000</v>
          </cell>
          <cell r="W31">
            <v>45360000</v>
          </cell>
          <cell r="X31">
            <v>0.33437970328961514</v>
          </cell>
          <cell r="Y31">
            <v>68253.585035476237</v>
          </cell>
          <cell r="Z31">
            <v>453.6</v>
          </cell>
          <cell r="AA31">
            <v>68707.185035476243</v>
          </cell>
          <cell r="AB31">
            <v>0.125</v>
          </cell>
          <cell r="AC31">
            <v>0.01</v>
          </cell>
          <cell r="AD31">
            <v>68062.5</v>
          </cell>
          <cell r="AE31">
            <v>0</v>
          </cell>
          <cell r="AF31">
            <v>0</v>
          </cell>
          <cell r="AG31">
            <v>0.125</v>
          </cell>
          <cell r="AH31">
            <v>28350</v>
          </cell>
          <cell r="AI31">
            <v>8642.8571428571431</v>
          </cell>
          <cell r="AJ31">
            <v>5000</v>
          </cell>
          <cell r="AK31">
            <v>110055.35714285714</v>
          </cell>
          <cell r="AL31">
            <v>178762.54217833339</v>
          </cell>
          <cell r="AM31" t="str">
            <v xml:space="preserve"> Alat Baru</v>
          </cell>
          <cell r="AW31">
            <v>47766.762135405581</v>
          </cell>
        </row>
        <row r="32">
          <cell r="L32" t="str">
            <v>15.</v>
          </cell>
          <cell r="N32" t="str">
            <v>WHEEL LOADER 1.0-1.6 M3</v>
          </cell>
          <cell r="O32" t="str">
            <v>E15</v>
          </cell>
          <cell r="P32">
            <v>105</v>
          </cell>
          <cell r="Q32">
            <v>1.5</v>
          </cell>
          <cell r="R32" t="str">
            <v>M3</v>
          </cell>
          <cell r="S32">
            <v>492000000</v>
          </cell>
          <cell r="T32">
            <v>5</v>
          </cell>
          <cell r="U32">
            <v>2000</v>
          </cell>
          <cell r="V32">
            <v>492000000</v>
          </cell>
          <cell r="W32">
            <v>49200000</v>
          </cell>
          <cell r="X32">
            <v>0.33437970328961514</v>
          </cell>
          <cell r="Y32">
            <v>74031.666308320797</v>
          </cell>
          <cell r="Z32">
            <v>492</v>
          </cell>
          <cell r="AA32">
            <v>74523.666308320797</v>
          </cell>
          <cell r="AB32">
            <v>0.125</v>
          </cell>
          <cell r="AC32">
            <v>0.01</v>
          </cell>
          <cell r="AD32">
            <v>79406.25</v>
          </cell>
          <cell r="AE32">
            <v>0</v>
          </cell>
          <cell r="AF32">
            <v>0</v>
          </cell>
          <cell r="AG32">
            <v>0.125</v>
          </cell>
          <cell r="AH32">
            <v>30750</v>
          </cell>
          <cell r="AI32">
            <v>8642.8571428571431</v>
          </cell>
          <cell r="AJ32">
            <v>5000</v>
          </cell>
          <cell r="AK32">
            <v>123799.10714285714</v>
          </cell>
          <cell r="AL32">
            <v>198322.77345117793</v>
          </cell>
          <cell r="AM32" t="str">
            <v xml:space="preserve"> Alat Baru</v>
          </cell>
          <cell r="AW32">
            <v>21989.634564615713</v>
          </cell>
        </row>
        <row r="33">
          <cell r="L33" t="str">
            <v>16.</v>
          </cell>
          <cell r="N33" t="str">
            <v>THREE WHEEL ROLLER 6-8 T</v>
          </cell>
          <cell r="O33" t="str">
            <v>E16</v>
          </cell>
          <cell r="P33">
            <v>55</v>
          </cell>
          <cell r="Q33">
            <v>8</v>
          </cell>
          <cell r="R33" t="str">
            <v>Ton</v>
          </cell>
          <cell r="S33">
            <v>164000000</v>
          </cell>
          <cell r="T33">
            <v>5</v>
          </cell>
          <cell r="U33">
            <v>2000</v>
          </cell>
          <cell r="V33">
            <v>164000000</v>
          </cell>
          <cell r="W33">
            <v>16400000</v>
          </cell>
          <cell r="X33">
            <v>0.33437970328961514</v>
          </cell>
          <cell r="Y33">
            <v>24677.222102773594</v>
          </cell>
          <cell r="Z33">
            <v>164</v>
          </cell>
          <cell r="AA33">
            <v>24841.222102773594</v>
          </cell>
          <cell r="AB33">
            <v>0.125</v>
          </cell>
          <cell r="AC33">
            <v>0.01</v>
          </cell>
          <cell r="AD33">
            <v>41593.75</v>
          </cell>
          <cell r="AE33">
            <v>0</v>
          </cell>
          <cell r="AF33">
            <v>0</v>
          </cell>
          <cell r="AG33">
            <v>0.125</v>
          </cell>
          <cell r="AH33">
            <v>10250</v>
          </cell>
          <cell r="AI33">
            <v>8642.8571428571431</v>
          </cell>
          <cell r="AJ33">
            <v>5000</v>
          </cell>
          <cell r="AK33">
            <v>65486.607142857145</v>
          </cell>
          <cell r="AL33">
            <v>90327.829245630739</v>
          </cell>
          <cell r="AM33" t="str">
            <v xml:space="preserve"> Alat Baru</v>
          </cell>
          <cell r="AW33">
            <v>19484.628603363853</v>
          </cell>
        </row>
        <row r="34">
          <cell r="L34" t="str">
            <v>17.</v>
          </cell>
          <cell r="N34" t="str">
            <v>TANDEM ROLLER 6-8 T.</v>
          </cell>
          <cell r="O34" t="str">
            <v>E17</v>
          </cell>
          <cell r="P34">
            <v>50</v>
          </cell>
          <cell r="Q34">
            <v>8</v>
          </cell>
          <cell r="R34" t="str">
            <v>Ton</v>
          </cell>
          <cell r="S34">
            <v>316800000</v>
          </cell>
          <cell r="T34">
            <v>5</v>
          </cell>
          <cell r="U34">
            <v>2000</v>
          </cell>
          <cell r="V34">
            <v>316800000</v>
          </cell>
          <cell r="W34">
            <v>31680000</v>
          </cell>
          <cell r="X34">
            <v>0.33437970328961514</v>
          </cell>
          <cell r="Y34">
            <v>47669.170500967535</v>
          </cell>
          <cell r="Z34">
            <v>316.8</v>
          </cell>
          <cell r="AA34">
            <v>47985.970500967538</v>
          </cell>
          <cell r="AB34">
            <v>0.125</v>
          </cell>
          <cell r="AC34">
            <v>0.01</v>
          </cell>
          <cell r="AD34">
            <v>37812.5</v>
          </cell>
          <cell r="AE34">
            <v>0</v>
          </cell>
          <cell r="AF34">
            <v>0</v>
          </cell>
          <cell r="AG34">
            <v>0.125</v>
          </cell>
          <cell r="AH34">
            <v>19800</v>
          </cell>
          <cell r="AI34">
            <v>8642.8571428571431</v>
          </cell>
          <cell r="AJ34">
            <v>5000</v>
          </cell>
          <cell r="AK34">
            <v>71255.357142857145</v>
          </cell>
          <cell r="AL34">
            <v>119241.32764382468</v>
          </cell>
          <cell r="AM34" t="str">
            <v xml:space="preserve"> Alat Baru</v>
          </cell>
        </row>
        <row r="35">
          <cell r="L35" t="str">
            <v>18.</v>
          </cell>
          <cell r="N35" t="str">
            <v>TIRE ROLLER 8-10 T.</v>
          </cell>
          <cell r="O35" t="str">
            <v>E18</v>
          </cell>
          <cell r="P35">
            <v>60</v>
          </cell>
          <cell r="Q35">
            <v>10</v>
          </cell>
          <cell r="R35" t="str">
            <v>Ton</v>
          </cell>
          <cell r="S35">
            <v>352800000</v>
          </cell>
          <cell r="T35">
            <v>5</v>
          </cell>
          <cell r="U35">
            <v>2000</v>
          </cell>
          <cell r="V35">
            <v>352800000</v>
          </cell>
          <cell r="W35">
            <v>35280000</v>
          </cell>
          <cell r="X35">
            <v>0.33437970328961514</v>
          </cell>
          <cell r="Y35">
            <v>53086.121694259302</v>
          </cell>
          <cell r="Z35">
            <v>352.8</v>
          </cell>
          <cell r="AA35">
            <v>53438.921694259305</v>
          </cell>
          <cell r="AB35">
            <v>0.125</v>
          </cell>
          <cell r="AC35">
            <v>0.01</v>
          </cell>
          <cell r="AD35">
            <v>45375</v>
          </cell>
          <cell r="AE35">
            <v>0</v>
          </cell>
          <cell r="AF35">
            <v>0</v>
          </cell>
          <cell r="AG35">
            <v>0.125</v>
          </cell>
          <cell r="AH35">
            <v>22050</v>
          </cell>
          <cell r="AI35">
            <v>8642.8571428571431</v>
          </cell>
          <cell r="AJ35">
            <v>5000</v>
          </cell>
          <cell r="AK35">
            <v>81067.857142857145</v>
          </cell>
          <cell r="AL35">
            <v>134506.77883711644</v>
          </cell>
          <cell r="AM35" t="str">
            <v xml:space="preserve"> Alat Baru</v>
          </cell>
          <cell r="AW35">
            <v>130350.26350707989</v>
          </cell>
        </row>
        <row r="36">
          <cell r="L36" t="str">
            <v>19.</v>
          </cell>
          <cell r="N36" t="str">
            <v>VIBRATORY ROLLER 5-8 T.</v>
          </cell>
          <cell r="O36" t="str">
            <v>E19</v>
          </cell>
          <cell r="P36">
            <v>75</v>
          </cell>
          <cell r="Q36">
            <v>7</v>
          </cell>
          <cell r="R36" t="str">
            <v>Ton</v>
          </cell>
          <cell r="S36">
            <v>360000000</v>
          </cell>
          <cell r="T36">
            <v>5</v>
          </cell>
          <cell r="U36">
            <v>2000</v>
          </cell>
          <cell r="V36">
            <v>360000000</v>
          </cell>
          <cell r="W36">
            <v>36000000</v>
          </cell>
          <cell r="X36">
            <v>0.33437970328961514</v>
          </cell>
          <cell r="Y36">
            <v>54169.511932917652</v>
          </cell>
          <cell r="Z36">
            <v>360</v>
          </cell>
          <cell r="AA36">
            <v>54529.511932917652</v>
          </cell>
          <cell r="AB36">
            <v>0.125</v>
          </cell>
          <cell r="AC36">
            <v>0.01</v>
          </cell>
          <cell r="AD36">
            <v>56718.75</v>
          </cell>
          <cell r="AE36">
            <v>0</v>
          </cell>
          <cell r="AF36">
            <v>0</v>
          </cell>
          <cell r="AG36">
            <v>0.125</v>
          </cell>
          <cell r="AH36">
            <v>22500</v>
          </cell>
          <cell r="AI36">
            <v>8642.8571428571431</v>
          </cell>
          <cell r="AJ36">
            <v>5000</v>
          </cell>
          <cell r="AK36">
            <v>92861.607142857145</v>
          </cell>
          <cell r="AL36">
            <v>147391.1190757748</v>
          </cell>
          <cell r="AM36" t="str">
            <v xml:space="preserve"> Alat Baru</v>
          </cell>
        </row>
        <row r="37">
          <cell r="L37" t="str">
            <v>20.</v>
          </cell>
          <cell r="N37" t="str">
            <v>CONCRETE VIBRATOR</v>
          </cell>
          <cell r="O37" t="str">
            <v>E20</v>
          </cell>
          <cell r="P37">
            <v>10</v>
          </cell>
          <cell r="Q37" t="str">
            <v xml:space="preserve">          -</v>
          </cell>
          <cell r="R37">
            <v>10</v>
          </cell>
          <cell r="S37">
            <v>5600000</v>
          </cell>
          <cell r="T37">
            <v>4</v>
          </cell>
          <cell r="U37">
            <v>1000</v>
          </cell>
          <cell r="V37">
            <v>5600000</v>
          </cell>
          <cell r="W37">
            <v>560000</v>
          </cell>
          <cell r="X37">
            <v>0.38628912071535026</v>
          </cell>
          <cell r="Y37">
            <v>1946.8971684053654</v>
          </cell>
          <cell r="Z37">
            <v>11.2</v>
          </cell>
          <cell r="AA37">
            <v>1958.0971684053654</v>
          </cell>
          <cell r="AB37">
            <v>0.125</v>
          </cell>
          <cell r="AC37">
            <v>0.01</v>
          </cell>
          <cell r="AD37">
            <v>7562.5</v>
          </cell>
          <cell r="AE37">
            <v>0</v>
          </cell>
          <cell r="AF37">
            <v>0</v>
          </cell>
          <cell r="AG37">
            <v>0.125</v>
          </cell>
          <cell r="AH37">
            <v>700</v>
          </cell>
          <cell r="AI37">
            <v>8642.8571428571431</v>
          </cell>
          <cell r="AJ37">
            <v>5000</v>
          </cell>
          <cell r="AK37">
            <v>21905.357142857145</v>
          </cell>
          <cell r="AL37">
            <v>23863.454311262511</v>
          </cell>
          <cell r="AM37" t="str">
            <v xml:space="preserve"> Alat Baru</v>
          </cell>
          <cell r="AW37">
            <v>81534.04067489889</v>
          </cell>
        </row>
        <row r="38">
          <cell r="L38" t="str">
            <v>21.</v>
          </cell>
          <cell r="N38" t="str">
            <v>STONE CRUSHER</v>
          </cell>
          <cell r="O38" t="str">
            <v>E21</v>
          </cell>
          <cell r="P38">
            <v>220</v>
          </cell>
          <cell r="Q38">
            <v>50</v>
          </cell>
          <cell r="R38" t="str">
            <v>T/Jam</v>
          </cell>
          <cell r="S38">
            <v>1108800000</v>
          </cell>
          <cell r="T38">
            <v>5</v>
          </cell>
          <cell r="U38">
            <v>2000</v>
          </cell>
          <cell r="V38">
            <v>1108800000</v>
          </cell>
          <cell r="W38">
            <v>110880000</v>
          </cell>
          <cell r="X38">
            <v>0.33437970328961514</v>
          </cell>
          <cell r="Y38">
            <v>166842.09675338637</v>
          </cell>
          <cell r="Z38">
            <v>1108.8</v>
          </cell>
          <cell r="AA38">
            <v>167950.89675338636</v>
          </cell>
          <cell r="AB38">
            <v>0.125</v>
          </cell>
          <cell r="AC38">
            <v>0.01</v>
          </cell>
          <cell r="AD38">
            <v>166375</v>
          </cell>
          <cell r="AE38">
            <v>0</v>
          </cell>
          <cell r="AF38">
            <v>0</v>
          </cell>
          <cell r="AG38">
            <v>0.125</v>
          </cell>
          <cell r="AH38">
            <v>69300</v>
          </cell>
          <cell r="AI38">
            <v>8642.8571428571431</v>
          </cell>
          <cell r="AJ38">
            <v>10000</v>
          </cell>
          <cell r="AK38">
            <v>254317.85714285713</v>
          </cell>
          <cell r="AL38">
            <v>422268.75389624352</v>
          </cell>
          <cell r="AM38" t="str">
            <v xml:space="preserve"> Alat Baru</v>
          </cell>
        </row>
        <row r="39">
          <cell r="L39" t="str">
            <v>22.</v>
          </cell>
          <cell r="N39" t="str">
            <v>WATER PUMP 70-100 mm</v>
          </cell>
          <cell r="O39" t="str">
            <v>E22</v>
          </cell>
          <cell r="P39">
            <v>6</v>
          </cell>
          <cell r="Q39" t="str">
            <v xml:space="preserve">          -</v>
          </cell>
          <cell r="R39">
            <v>6</v>
          </cell>
          <cell r="S39">
            <v>6000000</v>
          </cell>
          <cell r="T39">
            <v>3</v>
          </cell>
          <cell r="U39">
            <v>2000</v>
          </cell>
          <cell r="V39">
            <v>6000000</v>
          </cell>
          <cell r="W39">
            <v>600000</v>
          </cell>
          <cell r="X39">
            <v>0.47472527472527476</v>
          </cell>
          <cell r="Y39">
            <v>1281.7582417582419</v>
          </cell>
          <cell r="Z39">
            <v>6</v>
          </cell>
          <cell r="AA39">
            <v>1287.7582417582419</v>
          </cell>
          <cell r="AB39">
            <v>0.125</v>
          </cell>
          <cell r="AC39">
            <v>0.01</v>
          </cell>
          <cell r="AD39">
            <v>4537.5</v>
          </cell>
          <cell r="AE39">
            <v>0</v>
          </cell>
          <cell r="AF39">
            <v>0</v>
          </cell>
          <cell r="AG39">
            <v>0.125</v>
          </cell>
          <cell r="AH39">
            <v>375</v>
          </cell>
          <cell r="AI39">
            <v>8642.8571428571431</v>
          </cell>
          <cell r="AJ39">
            <v>5000</v>
          </cell>
          <cell r="AK39">
            <v>18555.357142857145</v>
          </cell>
          <cell r="AL39">
            <v>19843.115384615387</v>
          </cell>
          <cell r="AM39" t="str">
            <v xml:space="preserve"> Alat Baru</v>
          </cell>
          <cell r="AW39">
            <v>50568.748177043344</v>
          </cell>
        </row>
        <row r="40">
          <cell r="L40" t="str">
            <v>23.</v>
          </cell>
          <cell r="N40" t="str">
            <v>WATER TANKER 3000-4500 L.</v>
          </cell>
          <cell r="O40" t="str">
            <v>E23</v>
          </cell>
          <cell r="P40">
            <v>100</v>
          </cell>
          <cell r="Q40">
            <v>4000</v>
          </cell>
          <cell r="R40" t="str">
            <v>Liter</v>
          </cell>
          <cell r="S40">
            <v>148800000</v>
          </cell>
          <cell r="T40">
            <v>5</v>
          </cell>
          <cell r="U40">
            <v>2000</v>
          </cell>
          <cell r="V40">
            <v>148800000</v>
          </cell>
          <cell r="W40">
            <v>14880000</v>
          </cell>
          <cell r="X40">
            <v>0.33437970328961514</v>
          </cell>
          <cell r="Y40">
            <v>22390.064932272628</v>
          </cell>
          <cell r="Z40">
            <v>148.80000000000001</v>
          </cell>
          <cell r="AA40">
            <v>22538.864932272627</v>
          </cell>
          <cell r="AB40">
            <v>0.125</v>
          </cell>
          <cell r="AC40">
            <v>0.01</v>
          </cell>
          <cell r="AD40">
            <v>75625</v>
          </cell>
          <cell r="AE40">
            <v>0</v>
          </cell>
          <cell r="AF40">
            <v>0</v>
          </cell>
          <cell r="AG40">
            <v>0.125</v>
          </cell>
          <cell r="AH40">
            <v>9300</v>
          </cell>
          <cell r="AI40">
            <v>8642.8571428571431</v>
          </cell>
          <cell r="AJ40">
            <v>5000</v>
          </cell>
          <cell r="AK40">
            <v>98567.857142857145</v>
          </cell>
          <cell r="AL40">
            <v>121106.72207512977</v>
          </cell>
          <cell r="AM40" t="str">
            <v xml:space="preserve"> Alat Baru</v>
          </cell>
          <cell r="AW40">
            <v>921078.26715542527</v>
          </cell>
        </row>
        <row r="41">
          <cell r="L41" t="str">
            <v>24.</v>
          </cell>
          <cell r="N41" t="str">
            <v>PEDESTRIAN ROLLER</v>
          </cell>
          <cell r="O41" t="str">
            <v>E24</v>
          </cell>
          <cell r="P41">
            <v>11</v>
          </cell>
          <cell r="Q41">
            <v>1</v>
          </cell>
          <cell r="R41" t="str">
            <v>Ton</v>
          </cell>
          <cell r="S41">
            <v>104000000</v>
          </cell>
          <cell r="T41">
            <v>4</v>
          </cell>
          <cell r="U41">
            <v>2000</v>
          </cell>
          <cell r="V41">
            <v>104000000</v>
          </cell>
          <cell r="W41">
            <v>10400000</v>
          </cell>
          <cell r="X41">
            <v>0.38628912071535026</v>
          </cell>
          <cell r="Y41">
            <v>18078.330849478392</v>
          </cell>
          <cell r="Z41">
            <v>104</v>
          </cell>
          <cell r="AA41">
            <v>18182.330849478392</v>
          </cell>
          <cell r="AB41">
            <v>0.125</v>
          </cell>
          <cell r="AC41">
            <v>0.01</v>
          </cell>
          <cell r="AD41">
            <v>8318.75</v>
          </cell>
          <cell r="AE41">
            <v>0</v>
          </cell>
          <cell r="AF41">
            <v>0</v>
          </cell>
          <cell r="AG41">
            <v>0.125</v>
          </cell>
          <cell r="AH41">
            <v>6500</v>
          </cell>
          <cell r="AI41">
            <v>8642.8571428571431</v>
          </cell>
          <cell r="AJ41">
            <v>5000</v>
          </cell>
          <cell r="AK41">
            <v>28461.607142857145</v>
          </cell>
          <cell r="AL41">
            <v>46643.937992335537</v>
          </cell>
          <cell r="AM41" t="str">
            <v xml:space="preserve"> Alat Baru</v>
          </cell>
        </row>
        <row r="42">
          <cell r="L42" t="str">
            <v>25.</v>
          </cell>
          <cell r="N42" t="str">
            <v>TAMPER</v>
          </cell>
          <cell r="O42" t="str">
            <v>E25</v>
          </cell>
          <cell r="P42">
            <v>5</v>
          </cell>
          <cell r="Q42">
            <v>0.2</v>
          </cell>
          <cell r="R42" t="str">
            <v>Ton</v>
          </cell>
          <cell r="S42">
            <v>9200000</v>
          </cell>
          <cell r="T42">
            <v>4</v>
          </cell>
          <cell r="U42">
            <v>1000</v>
          </cell>
          <cell r="V42">
            <v>9200000</v>
          </cell>
          <cell r="W42">
            <v>920000</v>
          </cell>
          <cell r="X42">
            <v>0.38628912071535026</v>
          </cell>
          <cell r="Y42">
            <v>3198.4739195231004</v>
          </cell>
          <cell r="Z42">
            <v>18.399999999999999</v>
          </cell>
          <cell r="AA42">
            <v>3216.8739195231005</v>
          </cell>
          <cell r="AB42">
            <v>0.125</v>
          </cell>
          <cell r="AC42">
            <v>0.01</v>
          </cell>
          <cell r="AD42">
            <v>3781.25</v>
          </cell>
          <cell r="AE42">
            <v>0</v>
          </cell>
          <cell r="AF42">
            <v>0</v>
          </cell>
          <cell r="AG42">
            <v>0.125</v>
          </cell>
          <cell r="AH42">
            <v>1150</v>
          </cell>
          <cell r="AI42">
            <v>8642.8571428571431</v>
          </cell>
          <cell r="AJ42">
            <v>5000</v>
          </cell>
          <cell r="AK42">
            <v>18574.107142857145</v>
          </cell>
          <cell r="AL42">
            <v>21790.981062380244</v>
          </cell>
          <cell r="AM42" t="str">
            <v xml:space="preserve"> Alat Baru</v>
          </cell>
        </row>
        <row r="43">
          <cell r="L43" t="str">
            <v>26.</v>
          </cell>
          <cell r="N43" t="str">
            <v>JACK HAMMER</v>
          </cell>
          <cell r="O43" t="str">
            <v>E26</v>
          </cell>
          <cell r="P43">
            <v>3</v>
          </cell>
          <cell r="Q43" t="str">
            <v xml:space="preserve">          -</v>
          </cell>
          <cell r="R43">
            <v>3</v>
          </cell>
          <cell r="S43">
            <v>7200000</v>
          </cell>
          <cell r="T43">
            <v>4</v>
          </cell>
          <cell r="U43">
            <v>1000</v>
          </cell>
          <cell r="V43">
            <v>7200000</v>
          </cell>
          <cell r="W43">
            <v>720000</v>
          </cell>
          <cell r="X43">
            <v>0.38628912071535026</v>
          </cell>
          <cell r="Y43">
            <v>2503.1535022354697</v>
          </cell>
          <cell r="Z43">
            <v>14.4</v>
          </cell>
          <cell r="AA43">
            <v>2517.5535022354698</v>
          </cell>
          <cell r="AB43">
            <v>0.125</v>
          </cell>
          <cell r="AC43">
            <v>0.01</v>
          </cell>
          <cell r="AD43">
            <v>2268.75</v>
          </cell>
          <cell r="AE43">
            <v>0</v>
          </cell>
          <cell r="AF43">
            <v>0</v>
          </cell>
          <cell r="AG43">
            <v>0.125</v>
          </cell>
          <cell r="AH43">
            <v>900</v>
          </cell>
          <cell r="AI43">
            <v>8642.8571428571431</v>
          </cell>
          <cell r="AJ43">
            <v>5000</v>
          </cell>
          <cell r="AK43">
            <v>16811.607142857145</v>
          </cell>
          <cell r="AL43">
            <v>19329.160645092616</v>
          </cell>
          <cell r="AM43" t="str">
            <v xml:space="preserve"> Alat Baru</v>
          </cell>
        </row>
        <row r="44">
          <cell r="L44" t="str">
            <v>27.</v>
          </cell>
          <cell r="N44" t="str">
            <v>FULVI MIXER</v>
          </cell>
          <cell r="O44" t="str">
            <v>E27</v>
          </cell>
          <cell r="P44">
            <v>75</v>
          </cell>
          <cell r="Q44" t="str">
            <v xml:space="preserve">          -</v>
          </cell>
          <cell r="R44">
            <v>75</v>
          </cell>
          <cell r="S44">
            <v>152000000</v>
          </cell>
          <cell r="T44">
            <v>5</v>
          </cell>
          <cell r="U44">
            <v>2000</v>
          </cell>
          <cell r="V44">
            <v>152000000</v>
          </cell>
          <cell r="W44">
            <v>15200000</v>
          </cell>
          <cell r="X44">
            <v>0.33437970328961514</v>
          </cell>
          <cell r="Y44">
            <v>22871.571705009675</v>
          </cell>
          <cell r="Z44">
            <v>152</v>
          </cell>
          <cell r="AA44">
            <v>23023.571705009675</v>
          </cell>
          <cell r="AB44">
            <v>0.125</v>
          </cell>
          <cell r="AC44">
            <v>0.01</v>
          </cell>
          <cell r="AD44">
            <v>56718.75</v>
          </cell>
          <cell r="AE44">
            <v>0</v>
          </cell>
          <cell r="AF44">
            <v>0</v>
          </cell>
          <cell r="AG44">
            <v>0.125</v>
          </cell>
          <cell r="AH44">
            <v>9500</v>
          </cell>
          <cell r="AI44">
            <v>8642.8571428571431</v>
          </cell>
          <cell r="AJ44">
            <v>5000</v>
          </cell>
          <cell r="AK44">
            <v>79861.607142857145</v>
          </cell>
          <cell r="AL44">
            <v>102885.17884786682</v>
          </cell>
          <cell r="AM44" t="str">
            <v xml:space="preserve"> Alat Baru</v>
          </cell>
        </row>
        <row r="45">
          <cell r="L45" t="str">
            <v>28.</v>
          </cell>
          <cell r="N45" t="str">
            <v>CONCRETE PUMP</v>
          </cell>
          <cell r="O45" t="str">
            <v>E28</v>
          </cell>
          <cell r="P45">
            <v>100</v>
          </cell>
          <cell r="Q45">
            <v>30</v>
          </cell>
          <cell r="R45" t="str">
            <v>M3</v>
          </cell>
          <cell r="S45">
            <v>192000000</v>
          </cell>
          <cell r="T45">
            <v>5</v>
          </cell>
          <cell r="U45">
            <v>2000</v>
          </cell>
          <cell r="V45">
            <v>192000000</v>
          </cell>
          <cell r="W45">
            <v>19200000</v>
          </cell>
          <cell r="X45">
            <v>0.33437970328961514</v>
          </cell>
          <cell r="Y45">
            <v>28890.406364222745</v>
          </cell>
          <cell r="Z45">
            <v>192</v>
          </cell>
          <cell r="AA45">
            <v>29082.406364222745</v>
          </cell>
          <cell r="AB45">
            <v>0.125</v>
          </cell>
          <cell r="AC45">
            <v>0.01</v>
          </cell>
          <cell r="AD45">
            <v>75625</v>
          </cell>
          <cell r="AG45">
            <v>0.125</v>
          </cell>
          <cell r="AH45">
            <v>12000</v>
          </cell>
          <cell r="AI45">
            <v>8642.8571428571431</v>
          </cell>
          <cell r="AJ45">
            <v>5000</v>
          </cell>
          <cell r="AK45">
            <v>101267.85714285714</v>
          </cell>
          <cell r="AL45">
            <v>130350.26350707989</v>
          </cell>
          <cell r="AM45" t="str">
            <v xml:space="preserve"> Alat Baru</v>
          </cell>
        </row>
        <row r="46">
          <cell r="L46" t="str">
            <v>29.</v>
          </cell>
          <cell r="N46" t="str">
            <v>TRAILER 35 TON</v>
          </cell>
          <cell r="O46" t="str">
            <v>E29</v>
          </cell>
          <cell r="P46">
            <v>175</v>
          </cell>
          <cell r="Q46">
            <v>35</v>
          </cell>
          <cell r="R46" t="str">
            <v>Ton</v>
          </cell>
          <cell r="S46">
            <v>280800000</v>
          </cell>
          <cell r="T46">
            <v>5</v>
          </cell>
          <cell r="U46">
            <v>2000</v>
          </cell>
          <cell r="V46">
            <v>280800000</v>
          </cell>
          <cell r="W46">
            <v>28080000</v>
          </cell>
          <cell r="X46">
            <v>0.33437970328961514</v>
          </cell>
          <cell r="Y46">
            <v>42252.219307675769</v>
          </cell>
          <cell r="Z46">
            <v>280.8</v>
          </cell>
          <cell r="AA46">
            <v>42533.019307675771</v>
          </cell>
          <cell r="AB46">
            <v>0.125</v>
          </cell>
          <cell r="AC46">
            <v>0.01</v>
          </cell>
          <cell r="AD46">
            <v>132343.75</v>
          </cell>
          <cell r="AG46">
            <v>0.125</v>
          </cell>
          <cell r="AH46">
            <v>17550</v>
          </cell>
          <cell r="AI46">
            <v>8642.8571428571431</v>
          </cell>
          <cell r="AJ46">
            <v>5000</v>
          </cell>
          <cell r="AK46">
            <v>163536.60714285713</v>
          </cell>
          <cell r="AL46">
            <v>206069.6264505329</v>
          </cell>
          <cell r="AM46" t="str">
            <v xml:space="preserve"> Alat Baru</v>
          </cell>
          <cell r="BP46" t="str">
            <v xml:space="preserve"> Alat Baru</v>
          </cell>
        </row>
        <row r="47">
          <cell r="L47" t="str">
            <v>30</v>
          </cell>
          <cell r="N47" t="str">
            <v>PILE DRIVER + HAMMER</v>
          </cell>
          <cell r="O47" t="str">
            <v>E30</v>
          </cell>
          <cell r="P47">
            <v>25</v>
          </cell>
          <cell r="Q47">
            <v>2.5</v>
          </cell>
          <cell r="R47" t="str">
            <v>Ton</v>
          </cell>
          <cell r="S47">
            <v>103200000</v>
          </cell>
          <cell r="T47">
            <v>4</v>
          </cell>
          <cell r="U47">
            <v>1000</v>
          </cell>
          <cell r="V47">
            <v>103200000</v>
          </cell>
          <cell r="W47">
            <v>10320000</v>
          </cell>
          <cell r="X47">
            <v>0.38628912071535026</v>
          </cell>
          <cell r="Y47">
            <v>35878.533532041736</v>
          </cell>
          <cell r="Z47">
            <v>206.4</v>
          </cell>
          <cell r="AA47">
            <v>36084.933532041738</v>
          </cell>
          <cell r="AB47">
            <v>0.125</v>
          </cell>
          <cell r="AC47">
            <v>0.01</v>
          </cell>
          <cell r="AD47">
            <v>18906.25</v>
          </cell>
          <cell r="AG47">
            <v>0.125</v>
          </cell>
          <cell r="AH47">
            <v>12900</v>
          </cell>
          <cell r="AI47">
            <v>8642.8571428571431</v>
          </cell>
          <cell r="AJ47">
            <v>5000</v>
          </cell>
          <cell r="AK47">
            <v>45449.107142857145</v>
          </cell>
          <cell r="AL47">
            <v>81534.04067489889</v>
          </cell>
          <cell r="AM47" t="str">
            <v xml:space="preserve"> Alat Baru</v>
          </cell>
          <cell r="BP47">
            <v>240000000</v>
          </cell>
        </row>
        <row r="48">
          <cell r="L48" t="str">
            <v>31.</v>
          </cell>
          <cell r="N48" t="str">
            <v>CRANE ON TRACK 35 TON</v>
          </cell>
          <cell r="O48" t="str">
            <v>E31</v>
          </cell>
          <cell r="P48">
            <v>125</v>
          </cell>
          <cell r="Q48">
            <v>35</v>
          </cell>
          <cell r="R48" t="str">
            <v>Ton</v>
          </cell>
          <cell r="S48">
            <v>556800000</v>
          </cell>
          <cell r="T48">
            <v>5</v>
          </cell>
          <cell r="U48">
            <v>2000</v>
          </cell>
          <cell r="V48">
            <v>556800000</v>
          </cell>
          <cell r="W48">
            <v>55680000</v>
          </cell>
          <cell r="X48">
            <v>0.33437970328961514</v>
          </cell>
          <cell r="Y48">
            <v>83782.17845624598</v>
          </cell>
          <cell r="Z48">
            <v>556.79999999999995</v>
          </cell>
          <cell r="AA48">
            <v>84338.978456245983</v>
          </cell>
          <cell r="AB48">
            <v>0.125</v>
          </cell>
          <cell r="AC48">
            <v>0.01</v>
          </cell>
          <cell r="AD48">
            <v>94531.25</v>
          </cell>
          <cell r="AG48">
            <v>0.125</v>
          </cell>
          <cell r="AH48">
            <v>34800</v>
          </cell>
          <cell r="AI48">
            <v>8642.8571428571431</v>
          </cell>
          <cell r="AJ48">
            <v>5000</v>
          </cell>
          <cell r="AK48">
            <v>142974.10714285713</v>
          </cell>
          <cell r="AL48">
            <v>227313.08559910313</v>
          </cell>
          <cell r="AM48" t="str">
            <v xml:space="preserve"> Alat Baru</v>
          </cell>
        </row>
        <row r="49">
          <cell r="L49" t="str">
            <v>32.</v>
          </cell>
          <cell r="N49" t="str">
            <v>WELDING SET</v>
          </cell>
          <cell r="O49" t="str">
            <v>E32</v>
          </cell>
          <cell r="P49">
            <v>40</v>
          </cell>
          <cell r="Q49">
            <v>250</v>
          </cell>
          <cell r="R49" t="str">
            <v>Amp</v>
          </cell>
          <cell r="S49">
            <v>31200000</v>
          </cell>
          <cell r="T49">
            <v>5</v>
          </cell>
          <cell r="U49">
            <v>2000</v>
          </cell>
          <cell r="V49">
            <v>31200000</v>
          </cell>
          <cell r="W49">
            <v>3120000</v>
          </cell>
          <cell r="X49">
            <v>0.33437970328961514</v>
          </cell>
          <cell r="Y49">
            <v>4694.6910341861967</v>
          </cell>
          <cell r="Z49">
            <v>31.2</v>
          </cell>
          <cell r="AA49">
            <v>4725.8910341861965</v>
          </cell>
          <cell r="AB49">
            <v>0.125</v>
          </cell>
          <cell r="AC49">
            <v>0.01</v>
          </cell>
          <cell r="AD49">
            <v>30250</v>
          </cell>
          <cell r="AG49">
            <v>0.125</v>
          </cell>
          <cell r="AH49">
            <v>1950</v>
          </cell>
          <cell r="AI49">
            <v>8642.8571428571431</v>
          </cell>
          <cell r="AJ49">
            <v>5000</v>
          </cell>
          <cell r="AK49">
            <v>45842.857142857145</v>
          </cell>
          <cell r="AL49">
            <v>50568.748177043344</v>
          </cell>
          <cell r="AM49" t="str">
            <v xml:space="preserve"> Alat Baru</v>
          </cell>
        </row>
        <row r="50">
          <cell r="L50" t="str">
            <v>33.</v>
          </cell>
          <cell r="N50" t="str">
            <v>BORE PILE MACHINE</v>
          </cell>
          <cell r="O50" t="str">
            <v>E33</v>
          </cell>
          <cell r="P50">
            <v>150</v>
          </cell>
          <cell r="Q50">
            <v>2000</v>
          </cell>
          <cell r="R50" t="str">
            <v>Meter</v>
          </cell>
          <cell r="S50">
            <v>3993600000</v>
          </cell>
          <cell r="T50">
            <v>6</v>
          </cell>
          <cell r="U50">
            <v>2000</v>
          </cell>
          <cell r="V50">
            <v>3993600000</v>
          </cell>
          <cell r="W50">
            <v>399360000</v>
          </cell>
          <cell r="X50">
            <v>0.30070574586703619</v>
          </cell>
          <cell r="Y50">
            <v>540404.31001256814</v>
          </cell>
          <cell r="Z50">
            <v>3993.6</v>
          </cell>
          <cell r="AA50">
            <v>544397.91001256811</v>
          </cell>
          <cell r="AB50">
            <v>0.125</v>
          </cell>
          <cell r="AC50">
            <v>0.01</v>
          </cell>
          <cell r="AD50">
            <v>113437.5</v>
          </cell>
          <cell r="AG50">
            <v>0.125</v>
          </cell>
          <cell r="AH50">
            <v>249600</v>
          </cell>
          <cell r="AI50">
            <v>8642.8571428571431</v>
          </cell>
          <cell r="AJ50">
            <v>5000</v>
          </cell>
          <cell r="AK50">
            <v>376680.35714285716</v>
          </cell>
          <cell r="AL50">
            <v>921078.26715542527</v>
          </cell>
          <cell r="AM50" t="str">
            <v xml:space="preserve"> Alat Baru</v>
          </cell>
        </row>
        <row r="51">
          <cell r="L51" t="str">
            <v>34.</v>
          </cell>
          <cell r="N51" t="str">
            <v>ASPHALT LIQUID MIXER</v>
          </cell>
          <cell r="O51" t="str">
            <v>E34</v>
          </cell>
          <cell r="P51">
            <v>5</v>
          </cell>
          <cell r="Q51">
            <v>1000</v>
          </cell>
          <cell r="R51" t="str">
            <v>Liter</v>
          </cell>
          <cell r="S51">
            <v>12000000</v>
          </cell>
          <cell r="T51">
            <v>4</v>
          </cell>
          <cell r="U51">
            <v>2000</v>
          </cell>
          <cell r="V51">
            <v>12000000</v>
          </cell>
          <cell r="W51">
            <v>1500000</v>
          </cell>
          <cell r="X51">
            <v>0.38628912071535026</v>
          </cell>
          <cell r="Y51">
            <v>2028.0178837555889</v>
          </cell>
          <cell r="Z51">
            <v>12</v>
          </cell>
          <cell r="AA51">
            <v>2040.0178837555889</v>
          </cell>
          <cell r="AB51">
            <v>0.125</v>
          </cell>
          <cell r="AC51">
            <v>0.01</v>
          </cell>
          <cell r="AD51">
            <v>3781.25</v>
          </cell>
          <cell r="AG51">
            <v>0.125</v>
          </cell>
          <cell r="AH51">
            <v>750</v>
          </cell>
          <cell r="AI51">
            <v>8642.8571428571431</v>
          </cell>
          <cell r="AJ51">
            <v>5000</v>
          </cell>
          <cell r="AK51">
            <v>18174.107142857145</v>
          </cell>
          <cell r="AL51">
            <v>20214.125026612735</v>
          </cell>
          <cell r="AM51" t="str">
            <v xml:space="preserve"> Alat Baru</v>
          </cell>
        </row>
        <row r="52">
          <cell r="N52" t="str">
            <v xml:space="preserve">KETERANGAN  : </v>
          </cell>
          <cell r="O52" t="str">
            <v>1.</v>
          </cell>
          <cell r="P52" t="str">
            <v>Tingkat Suku Bunga</v>
          </cell>
          <cell r="U52" t="str">
            <v>=</v>
          </cell>
          <cell r="V52">
            <v>20</v>
          </cell>
          <cell r="W52" t="str">
            <v>%  per-tahun</v>
          </cell>
        </row>
        <row r="53">
          <cell r="O53" t="str">
            <v>2.</v>
          </cell>
          <cell r="P53" t="str">
            <v>Upah Operator / Sopir / Mekanik</v>
          </cell>
          <cell r="U53" t="str">
            <v>=</v>
          </cell>
          <cell r="V53">
            <v>8642.8571428571431</v>
          </cell>
          <cell r="W53" t="str">
            <v>Rupiah per-orang/jam</v>
          </cell>
        </row>
        <row r="54">
          <cell r="O54" t="str">
            <v>3.</v>
          </cell>
          <cell r="P54" t="str">
            <v>Upah Pembantu Operator/Sopir/Mekanik</v>
          </cell>
          <cell r="U54" t="str">
            <v>=</v>
          </cell>
          <cell r="V54">
            <v>5000</v>
          </cell>
          <cell r="W54" t="str">
            <v>Rupiah per-orang/jam</v>
          </cell>
        </row>
        <row r="55">
          <cell r="O55" t="str">
            <v>4.</v>
          </cell>
          <cell r="P55" t="str">
            <v>Harga Bahan Bakar Bensin</v>
          </cell>
          <cell r="U55" t="str">
            <v>=</v>
          </cell>
          <cell r="V55">
            <v>4500</v>
          </cell>
          <cell r="W55" t="str">
            <v>Rupiah per-liter (Industri)</v>
          </cell>
          <cell r="Y55">
            <v>4500</v>
          </cell>
          <cell r="Z55" t="str">
            <v>Rupiah per-liter (Pertamina)</v>
          </cell>
        </row>
        <row r="56">
          <cell r="O56" t="str">
            <v>5.</v>
          </cell>
          <cell r="P56" t="str">
            <v>Harga Bahan Bakar Solar</v>
          </cell>
          <cell r="U56" t="str">
            <v>=</v>
          </cell>
          <cell r="V56">
            <v>4450</v>
          </cell>
          <cell r="W56" t="str">
            <v>Rupiah per-liter (Industri)</v>
          </cell>
          <cell r="Y56">
            <v>4300</v>
          </cell>
          <cell r="Z56" t="str">
            <v>Rupiah per-liter (Pertamina)</v>
          </cell>
        </row>
        <row r="57">
          <cell r="O57" t="str">
            <v>6.</v>
          </cell>
          <cell r="P57" t="str">
            <v>Minyak Pelumas</v>
          </cell>
          <cell r="U57" t="str">
            <v>=</v>
          </cell>
          <cell r="V57">
            <v>20000</v>
          </cell>
          <cell r="W57" t="str">
            <v>Rupiah per-liter</v>
          </cell>
        </row>
        <row r="58">
          <cell r="O58" t="str">
            <v>7.</v>
          </cell>
          <cell r="P58" t="str">
            <v>Pajak Pertambahan Nilai (PPN) diperhitungkan pada Lembar Rekapitulasi Biaya Pekerjaan</v>
          </cell>
        </row>
        <row r="59">
          <cell r="O59" t="str">
            <v>8.</v>
          </cell>
          <cell r="P59" t="str">
            <v>Khusus AMP, biaya bahan bakar ditambah (untuk pemanasan material) sebesar : 12 Liter x (Kapasitas AMP Riil = 0.7 x Kapasitas AMP/Jam) x Harga BBM Solar ,  (kolom 16)</v>
          </cell>
        </row>
        <row r="60">
          <cell r="A60" t="str">
            <v>URAIAN ANALISA ALAT</v>
          </cell>
        </row>
        <row r="63">
          <cell r="A63" t="str">
            <v>No.</v>
          </cell>
          <cell r="C63" t="str">
            <v>U R A I A N</v>
          </cell>
          <cell r="G63" t="str">
            <v>KODE</v>
          </cell>
          <cell r="H63" t="str">
            <v>KOEF.</v>
          </cell>
          <cell r="I63" t="str">
            <v>SATUAN</v>
          </cell>
          <cell r="J63" t="str">
            <v>KET.</v>
          </cell>
        </row>
        <row r="66">
          <cell r="A66" t="str">
            <v>A.</v>
          </cell>
          <cell r="C66" t="str">
            <v>URAIAN PERALATAN</v>
          </cell>
          <cell r="BP66" t="str">
            <v xml:space="preserve"> Alat Baru</v>
          </cell>
        </row>
        <row r="67">
          <cell r="A67" t="str">
            <v xml:space="preserve">       1.</v>
          </cell>
          <cell r="C67" t="str">
            <v>Jenis Peralatan</v>
          </cell>
          <cell r="G67" t="str">
            <v>ASPHALT FINISHER</v>
          </cell>
          <cell r="J67" t="str">
            <v>E02</v>
          </cell>
          <cell r="BP67">
            <v>96000000</v>
          </cell>
        </row>
        <row r="68">
          <cell r="A68" t="str">
            <v xml:space="preserve">       2.</v>
          </cell>
          <cell r="C68" t="str">
            <v>Tenaga</v>
          </cell>
          <cell r="G68" t="str">
            <v>Pw</v>
          </cell>
          <cell r="H68">
            <v>50</v>
          </cell>
          <cell r="I68" t="str">
            <v>HP</v>
          </cell>
        </row>
        <row r="69">
          <cell r="A69" t="str">
            <v xml:space="preserve">       3.</v>
          </cell>
          <cell r="C69" t="str">
            <v>Kapasitas</v>
          </cell>
          <cell r="G69" t="str">
            <v>Cp</v>
          </cell>
          <cell r="H69">
            <v>5</v>
          </cell>
          <cell r="I69" t="str">
            <v>Ton</v>
          </cell>
        </row>
        <row r="70">
          <cell r="A70" t="str">
            <v xml:space="preserve">       4.</v>
          </cell>
          <cell r="C70" t="str">
            <v>Alat Baru                :</v>
          </cell>
          <cell r="D70" t="str">
            <v xml:space="preserve">  a.  Umur Ekonomis</v>
          </cell>
          <cell r="G70" t="str">
            <v>A</v>
          </cell>
          <cell r="H70">
            <v>6</v>
          </cell>
          <cell r="I70" t="str">
            <v>Tahun</v>
          </cell>
        </row>
        <row r="71">
          <cell r="D71" t="str">
            <v xml:space="preserve">  b.  Jam Kerja Dalam 1 Tahun</v>
          </cell>
          <cell r="G71" t="str">
            <v>W</v>
          </cell>
          <cell r="H71">
            <v>2000</v>
          </cell>
          <cell r="I71" t="str">
            <v>Jam</v>
          </cell>
        </row>
        <row r="72">
          <cell r="D72" t="str">
            <v xml:space="preserve">  c.  Harga Alat</v>
          </cell>
          <cell r="G72" t="str">
            <v>B</v>
          </cell>
          <cell r="H72">
            <v>300000000</v>
          </cell>
          <cell r="I72" t="str">
            <v>Rupiah</v>
          </cell>
        </row>
        <row r="73">
          <cell r="A73" t="str">
            <v xml:space="preserve">       5.</v>
          </cell>
          <cell r="C73" t="str">
            <v>Alat Yang Dipakai  :</v>
          </cell>
          <cell r="D73" t="str">
            <v xml:space="preserve">  a.  Umur Ekonomis</v>
          </cell>
          <cell r="G73" t="str">
            <v>A'</v>
          </cell>
          <cell r="H73">
            <v>6</v>
          </cell>
          <cell r="I73" t="str">
            <v>Tahun</v>
          </cell>
          <cell r="J73" t="str">
            <v xml:space="preserve"> Alat Baru</v>
          </cell>
        </row>
        <row r="74">
          <cell r="D74" t="str">
            <v xml:space="preserve">  b.  Jam Kerja Dalam 1 Tahun </v>
          </cell>
          <cell r="G74" t="str">
            <v>W'</v>
          </cell>
          <cell r="H74">
            <v>2000</v>
          </cell>
          <cell r="I74" t="str">
            <v>Jam</v>
          </cell>
          <cell r="J74" t="str">
            <v xml:space="preserve"> Alat Baru</v>
          </cell>
        </row>
        <row r="75">
          <cell r="D75" t="str">
            <v xml:space="preserve">  c.  Harga Alat   (*)</v>
          </cell>
          <cell r="G75" t="str">
            <v>B'</v>
          </cell>
          <cell r="H75">
            <v>240000000</v>
          </cell>
          <cell r="I75" t="str">
            <v>Rupiah</v>
          </cell>
          <cell r="J75" t="str">
            <v xml:space="preserve"> Alat Baru</v>
          </cell>
        </row>
        <row r="77">
          <cell r="A77" t="str">
            <v>B.</v>
          </cell>
          <cell r="C77" t="str">
            <v>BIAYA PASTI PER JAM KERJA</v>
          </cell>
        </row>
        <row r="78">
          <cell r="A78" t="str">
            <v xml:space="preserve">       1.</v>
          </cell>
          <cell r="C78" t="str">
            <v>Nilai Sisa Alat</v>
          </cell>
          <cell r="D78" t="str">
            <v>=  10 % x B</v>
          </cell>
          <cell r="G78" t="str">
            <v>C</v>
          </cell>
          <cell r="H78">
            <v>30000000</v>
          </cell>
          <cell r="I78" t="str">
            <v>Rupiah</v>
          </cell>
        </row>
        <row r="80">
          <cell r="A80" t="str">
            <v xml:space="preserve">       2.</v>
          </cell>
          <cell r="C80" t="str">
            <v>Faktor Angsuran Modal    =</v>
          </cell>
          <cell r="E80" t="str">
            <v>i x (1 + i)^A'</v>
          </cell>
          <cell r="G80" t="str">
            <v>D</v>
          </cell>
          <cell r="H80">
            <v>0.30070574586703619</v>
          </cell>
          <cell r="I80" t="str">
            <v>-</v>
          </cell>
        </row>
        <row r="81">
          <cell r="E81" t="str">
            <v>(1 + i)^A' - 1</v>
          </cell>
        </row>
        <row r="82">
          <cell r="A82" t="str">
            <v xml:space="preserve">       3.</v>
          </cell>
          <cell r="C82" t="str">
            <v>Biaya Pasti per Jam  :</v>
          </cell>
        </row>
        <row r="83">
          <cell r="C83" t="str">
            <v>a.  Biaya Pengembalian Modal  =</v>
          </cell>
          <cell r="E83" t="str">
            <v>( B' - C ) x D</v>
          </cell>
          <cell r="G83" t="str">
            <v>E</v>
          </cell>
          <cell r="H83">
            <v>31574.1033160388</v>
          </cell>
          <cell r="I83" t="str">
            <v>Rupiah</v>
          </cell>
        </row>
        <row r="84">
          <cell r="E84" t="str">
            <v>W'</v>
          </cell>
        </row>
        <row r="86">
          <cell r="C86" t="str">
            <v>b.  Asuransi, dll =</v>
          </cell>
          <cell r="D86">
            <v>2E-3</v>
          </cell>
          <cell r="E86" t="str">
            <v xml:space="preserve">  x   B'</v>
          </cell>
          <cell r="G86" t="str">
            <v>F</v>
          </cell>
          <cell r="H86">
            <v>240</v>
          </cell>
          <cell r="I86" t="str">
            <v>Rupiah</v>
          </cell>
          <cell r="BP86" t="str">
            <v xml:space="preserve"> Alat Baru</v>
          </cell>
        </row>
        <row r="87">
          <cell r="E87" t="str">
            <v>W'</v>
          </cell>
          <cell r="BP87">
            <v>585600000</v>
          </cell>
        </row>
        <row r="89">
          <cell r="C89" t="str">
            <v>Biaya Pasti per Jam             =</v>
          </cell>
          <cell r="E89" t="str">
            <v>( E + F )</v>
          </cell>
          <cell r="G89" t="str">
            <v>G</v>
          </cell>
          <cell r="H89">
            <v>31814.1033160388</v>
          </cell>
          <cell r="I89" t="str">
            <v>Rupiah</v>
          </cell>
        </row>
        <row r="91">
          <cell r="A91" t="str">
            <v>C.</v>
          </cell>
          <cell r="C91" t="str">
            <v>BIAYA OPERASI PER JAM KERJA</v>
          </cell>
        </row>
        <row r="93">
          <cell r="A93" t="str">
            <v xml:space="preserve">       1.</v>
          </cell>
          <cell r="C93" t="str">
            <v xml:space="preserve">Bahan Bakar  =  (0.125-0.175 Ltr/HP/Jam)   x Pw x Ms </v>
          </cell>
          <cell r="G93" t="str">
            <v>H</v>
          </cell>
          <cell r="H93">
            <v>27812.5</v>
          </cell>
          <cell r="I93" t="str">
            <v>Rupiah</v>
          </cell>
        </row>
        <row r="95">
          <cell r="A95" t="str">
            <v xml:space="preserve">       2.</v>
          </cell>
          <cell r="C95" t="str">
            <v>Pelumas         =  (0.01-0.02 Ltr/HP/Jam) x Pw x Mp</v>
          </cell>
          <cell r="G95" t="str">
            <v>I</v>
          </cell>
          <cell r="H95">
            <v>10000</v>
          </cell>
          <cell r="I95" t="str">
            <v>Rupiah</v>
          </cell>
        </row>
        <row r="97">
          <cell r="A97" t="str">
            <v xml:space="preserve">       3.</v>
          </cell>
          <cell r="C97" t="str">
            <v>Perawatan dan</v>
          </cell>
          <cell r="D97" t="str">
            <v>(12,5 % - 17,5 %)  x  B</v>
          </cell>
          <cell r="G97" t="str">
            <v>K</v>
          </cell>
          <cell r="H97">
            <v>18750</v>
          </cell>
          <cell r="I97" t="str">
            <v>Rupiah</v>
          </cell>
        </row>
        <row r="98">
          <cell r="C98" t="str">
            <v xml:space="preserve">        perbaikan    =</v>
          </cell>
          <cell r="D98" t="str">
            <v>W'</v>
          </cell>
        </row>
        <row r="100">
          <cell r="A100" t="str">
            <v xml:space="preserve">       4.</v>
          </cell>
          <cell r="C100" t="str">
            <v>Operator</v>
          </cell>
          <cell r="D100" t="str">
            <v>=   ( 1  Orang / Jam )  x  U1</v>
          </cell>
          <cell r="G100" t="str">
            <v>L</v>
          </cell>
          <cell r="H100">
            <v>8642.8571428571431</v>
          </cell>
          <cell r="I100" t="str">
            <v>Rupiah</v>
          </cell>
        </row>
        <row r="101">
          <cell r="A101" t="str">
            <v xml:space="preserve">       5.</v>
          </cell>
          <cell r="C101" t="str">
            <v>Pembantu Operator</v>
          </cell>
          <cell r="D101" t="str">
            <v>=   ( 1  Orang / Jam )  x  U2</v>
          </cell>
          <cell r="G101" t="str">
            <v>M</v>
          </cell>
          <cell r="H101">
            <v>5000</v>
          </cell>
          <cell r="I101" t="str">
            <v>Rupiah</v>
          </cell>
        </row>
        <row r="103">
          <cell r="C103" t="str">
            <v>Biaya Operasi per Jam        =</v>
          </cell>
          <cell r="E103" t="str">
            <v>(H+I+K+L+M)</v>
          </cell>
          <cell r="G103" t="str">
            <v>P</v>
          </cell>
          <cell r="H103">
            <v>70205.357142857145</v>
          </cell>
          <cell r="I103" t="str">
            <v>Rupiah</v>
          </cell>
        </row>
        <row r="105">
          <cell r="A105" t="str">
            <v>D.</v>
          </cell>
          <cell r="C105" t="str">
            <v>TOTAL BIAYA SEWA ALAT / JAM   =   ( G + P )</v>
          </cell>
          <cell r="G105" t="str">
            <v>S</v>
          </cell>
          <cell r="H105">
            <v>102019.46045889595</v>
          </cell>
          <cell r="I105" t="str">
            <v>Rupiah</v>
          </cell>
        </row>
        <row r="106">
          <cell r="BP106" t="str">
            <v xml:space="preserve"> Alat Baru</v>
          </cell>
        </row>
        <row r="107">
          <cell r="BP107">
            <v>139200000</v>
          </cell>
        </row>
        <row r="108">
          <cell r="A108" t="str">
            <v>E.</v>
          </cell>
          <cell r="C108" t="str">
            <v>LAIN - LAIN</v>
          </cell>
        </row>
        <row r="109">
          <cell r="A109" t="str">
            <v xml:space="preserve">       1.</v>
          </cell>
          <cell r="C109" t="str">
            <v>Tingkat Suku Bunga</v>
          </cell>
          <cell r="G109" t="str">
            <v>i</v>
          </cell>
          <cell r="H109">
            <v>20</v>
          </cell>
          <cell r="I109" t="str">
            <v>% / Tahun</v>
          </cell>
        </row>
        <row r="110">
          <cell r="A110" t="str">
            <v xml:space="preserve">       2.</v>
          </cell>
          <cell r="C110" t="str">
            <v>Upah Operator / Sopir</v>
          </cell>
          <cell r="G110" t="str">
            <v>U1</v>
          </cell>
          <cell r="H110">
            <v>8642.8571428571431</v>
          </cell>
          <cell r="I110" t="str">
            <v>Rp./Jam</v>
          </cell>
        </row>
        <row r="111">
          <cell r="A111" t="str">
            <v xml:space="preserve">       3.</v>
          </cell>
          <cell r="C111" t="str">
            <v>Upah Pembantu Operator / Pmb.Sopir</v>
          </cell>
          <cell r="G111" t="str">
            <v>U2</v>
          </cell>
          <cell r="H111">
            <v>5000</v>
          </cell>
          <cell r="I111" t="str">
            <v>Rp./Jam</v>
          </cell>
        </row>
        <row r="112">
          <cell r="A112" t="str">
            <v xml:space="preserve">       4.</v>
          </cell>
          <cell r="C112" t="str">
            <v>Bahan Bakar Bensin</v>
          </cell>
          <cell r="G112" t="str">
            <v>Mb</v>
          </cell>
          <cell r="H112">
            <v>4500</v>
          </cell>
          <cell r="I112" t="str">
            <v>Liter</v>
          </cell>
        </row>
        <row r="113">
          <cell r="A113" t="str">
            <v xml:space="preserve">       5.</v>
          </cell>
          <cell r="C113" t="str">
            <v>Bahan Bakar Solar</v>
          </cell>
          <cell r="G113" t="str">
            <v>Ms</v>
          </cell>
          <cell r="H113">
            <v>4450</v>
          </cell>
          <cell r="I113" t="str">
            <v>Liter</v>
          </cell>
        </row>
        <row r="114">
          <cell r="A114" t="str">
            <v xml:space="preserve">       6.</v>
          </cell>
          <cell r="C114" t="str">
            <v>Minyak Pelumas</v>
          </cell>
          <cell r="G114" t="str">
            <v>Mp</v>
          </cell>
          <cell r="H114">
            <v>20000</v>
          </cell>
          <cell r="I114" t="str">
            <v>Liter</v>
          </cell>
        </row>
        <row r="115">
          <cell r="A115" t="str">
            <v xml:space="preserve">       7.</v>
          </cell>
          <cell r="C115" t="str">
            <v>PPN diperhitungkan pada lembar Rekapitulasi</v>
          </cell>
        </row>
        <row r="116">
          <cell r="C116" t="str">
            <v>Biaya Pekerjaan</v>
          </cell>
        </row>
        <row r="119">
          <cell r="A119" t="str">
            <v>URAIAN ANALISA ALAT</v>
          </cell>
        </row>
        <row r="122">
          <cell r="A122" t="str">
            <v>No.</v>
          </cell>
          <cell r="C122" t="str">
            <v>U R A I A N</v>
          </cell>
          <cell r="G122" t="str">
            <v>KODE</v>
          </cell>
          <cell r="H122" t="str">
            <v>KOEF.</v>
          </cell>
          <cell r="I122" t="str">
            <v>SATUAN</v>
          </cell>
          <cell r="J122" t="str">
            <v>KET.</v>
          </cell>
        </row>
        <row r="125">
          <cell r="A125" t="str">
            <v>A.</v>
          </cell>
          <cell r="C125" t="str">
            <v>URAIAN PERALATAN</v>
          </cell>
        </row>
        <row r="126">
          <cell r="A126" t="str">
            <v xml:space="preserve">       1.</v>
          </cell>
          <cell r="C126" t="str">
            <v>Jenis Peralatan</v>
          </cell>
          <cell r="G126" t="str">
            <v>ASPHALT SPRAYER</v>
          </cell>
          <cell r="J126" t="str">
            <v>E03</v>
          </cell>
          <cell r="BP126" t="str">
            <v xml:space="preserve"> Alat Baru</v>
          </cell>
        </row>
        <row r="127">
          <cell r="A127" t="str">
            <v xml:space="preserve">       2.</v>
          </cell>
          <cell r="C127" t="str">
            <v>Tenaga</v>
          </cell>
          <cell r="G127" t="str">
            <v>Pw</v>
          </cell>
          <cell r="H127">
            <v>15</v>
          </cell>
          <cell r="I127" t="str">
            <v>HP</v>
          </cell>
          <cell r="BP127">
            <v>81600000</v>
          </cell>
        </row>
        <row r="128">
          <cell r="A128" t="str">
            <v xml:space="preserve">       3.</v>
          </cell>
          <cell r="C128" t="str">
            <v>Kapasitas</v>
          </cell>
          <cell r="G128" t="str">
            <v>Cp</v>
          </cell>
          <cell r="H128">
            <v>800</v>
          </cell>
          <cell r="I128" t="str">
            <v>Liter</v>
          </cell>
        </row>
        <row r="129">
          <cell r="A129" t="str">
            <v xml:space="preserve">       4.</v>
          </cell>
          <cell r="C129" t="str">
            <v>Alat Baru                :</v>
          </cell>
          <cell r="D129" t="str">
            <v xml:space="preserve">  a.  Umur Ekonomis</v>
          </cell>
          <cell r="G129" t="str">
            <v>A</v>
          </cell>
          <cell r="H129">
            <v>5</v>
          </cell>
          <cell r="I129" t="str">
            <v>Tahun</v>
          </cell>
        </row>
        <row r="130">
          <cell r="D130" t="str">
            <v xml:space="preserve">  b.  Jam Kerja Dalam 1 Tahun</v>
          </cell>
          <cell r="G130" t="str">
            <v>W</v>
          </cell>
          <cell r="H130">
            <v>2000</v>
          </cell>
          <cell r="I130" t="str">
            <v>Jam</v>
          </cell>
        </row>
        <row r="131">
          <cell r="D131" t="str">
            <v xml:space="preserve">  c.  Harga Alat</v>
          </cell>
          <cell r="G131" t="str">
            <v>B</v>
          </cell>
          <cell r="H131">
            <v>120000000</v>
          </cell>
          <cell r="I131" t="str">
            <v>Rupiah</v>
          </cell>
        </row>
        <row r="132">
          <cell r="A132" t="str">
            <v xml:space="preserve">       5.</v>
          </cell>
          <cell r="C132" t="str">
            <v>Alat Yang Dipakai  :</v>
          </cell>
          <cell r="D132" t="str">
            <v xml:space="preserve">  a.  Umur Ekonomis</v>
          </cell>
          <cell r="G132" t="str">
            <v>A'</v>
          </cell>
          <cell r="H132">
            <v>5</v>
          </cell>
          <cell r="I132" t="str">
            <v>Tahun</v>
          </cell>
          <cell r="J132" t="str">
            <v xml:space="preserve"> Alat Baru</v>
          </cell>
        </row>
        <row r="133">
          <cell r="D133" t="str">
            <v xml:space="preserve">  b.  Jam Kerja Dalam 1 Tahun </v>
          </cell>
          <cell r="G133" t="str">
            <v>W'</v>
          </cell>
          <cell r="H133">
            <v>2000</v>
          </cell>
          <cell r="I133" t="str">
            <v>Jam</v>
          </cell>
          <cell r="J133" t="str">
            <v xml:space="preserve"> Alat Baru</v>
          </cell>
        </row>
        <row r="134">
          <cell r="D134" t="str">
            <v xml:space="preserve">  c.  Harga Alat   (*)</v>
          </cell>
          <cell r="G134" t="str">
            <v>B'</v>
          </cell>
          <cell r="H134">
            <v>96000000</v>
          </cell>
          <cell r="I134" t="str">
            <v>Rupiah</v>
          </cell>
          <cell r="J134" t="str">
            <v xml:space="preserve"> Alat Baru</v>
          </cell>
        </row>
        <row r="136">
          <cell r="A136" t="str">
            <v>B.</v>
          </cell>
          <cell r="C136" t="str">
            <v>BIAYA PASTI PER JAM KERJA</v>
          </cell>
        </row>
        <row r="137">
          <cell r="A137" t="str">
            <v xml:space="preserve">       1.</v>
          </cell>
          <cell r="C137" t="str">
            <v>Nilai Sisa Alat</v>
          </cell>
          <cell r="D137" t="str">
            <v>=  10 % x B</v>
          </cell>
          <cell r="G137" t="str">
            <v>C</v>
          </cell>
          <cell r="H137">
            <v>12000000</v>
          </cell>
          <cell r="I137" t="str">
            <v>Rupiah</v>
          </cell>
        </row>
        <row r="139">
          <cell r="A139" t="str">
            <v xml:space="preserve">       2.</v>
          </cell>
          <cell r="C139" t="str">
            <v>Faktor Angsuran Modal    =</v>
          </cell>
          <cell r="E139" t="str">
            <v>i x (1 + i)^A'</v>
          </cell>
          <cell r="G139" t="str">
            <v>D</v>
          </cell>
          <cell r="H139">
            <v>0.33437970328961514</v>
          </cell>
          <cell r="I139" t="str">
            <v>-</v>
          </cell>
        </row>
        <row r="140">
          <cell r="E140" t="str">
            <v>(1 + i)^A' - 1</v>
          </cell>
        </row>
        <row r="141">
          <cell r="A141" t="str">
            <v xml:space="preserve">       3.</v>
          </cell>
          <cell r="C141" t="str">
            <v>Biaya Pasti per Jam  :</v>
          </cell>
        </row>
        <row r="142">
          <cell r="C142" t="str">
            <v>a.  Biaya Pengembalian Modal  =</v>
          </cell>
          <cell r="E142" t="str">
            <v>( B' - C ) x D</v>
          </cell>
          <cell r="G142" t="str">
            <v>E</v>
          </cell>
          <cell r="H142">
            <v>14043.947538163835</v>
          </cell>
          <cell r="I142" t="str">
            <v>Rupiah</v>
          </cell>
        </row>
        <row r="143">
          <cell r="E143" t="str">
            <v>W'</v>
          </cell>
        </row>
        <row r="145">
          <cell r="C145" t="str">
            <v>b.  Asuransi, dll =</v>
          </cell>
          <cell r="D145">
            <v>2E-3</v>
          </cell>
          <cell r="E145" t="str">
            <v xml:space="preserve">  x   B'</v>
          </cell>
          <cell r="G145" t="str">
            <v>F</v>
          </cell>
          <cell r="H145">
            <v>96</v>
          </cell>
          <cell r="I145" t="str">
            <v>Rupiah</v>
          </cell>
        </row>
        <row r="146">
          <cell r="E146" t="str">
            <v>W'</v>
          </cell>
          <cell r="BP146" t="str">
            <v xml:space="preserve"> Alat Baru</v>
          </cell>
        </row>
        <row r="147">
          <cell r="BP147">
            <v>660000000</v>
          </cell>
        </row>
        <row r="148">
          <cell r="C148" t="str">
            <v>Biaya Pasti per Jam             =</v>
          </cell>
          <cell r="E148" t="str">
            <v>( E + F )</v>
          </cell>
          <cell r="G148" t="str">
            <v>G</v>
          </cell>
          <cell r="H148">
            <v>14139.947538163835</v>
          </cell>
          <cell r="I148" t="str">
            <v>Rupiah</v>
          </cell>
        </row>
        <row r="150">
          <cell r="A150" t="str">
            <v>C.</v>
          </cell>
          <cell r="C150" t="str">
            <v>BIAYA OPERASI PER JAM KERJA</v>
          </cell>
        </row>
        <row r="152">
          <cell r="A152" t="str">
            <v xml:space="preserve">       1.</v>
          </cell>
          <cell r="C152" t="str">
            <v xml:space="preserve">Bahan Bakar  =  (0.125-0.175 Ltr/HP/Jam)   x Pw x Ms </v>
          </cell>
          <cell r="G152" t="str">
            <v>H</v>
          </cell>
          <cell r="H152">
            <v>8343.75</v>
          </cell>
          <cell r="I152" t="str">
            <v>Rupiah</v>
          </cell>
        </row>
        <row r="154">
          <cell r="A154" t="str">
            <v xml:space="preserve">       2.</v>
          </cell>
          <cell r="C154" t="str">
            <v>Pelumas         =  (0.01-0.02 Ltr/HP/Jam) x Pw x Mp</v>
          </cell>
          <cell r="G154" t="str">
            <v>I</v>
          </cell>
          <cell r="H154">
            <v>3000</v>
          </cell>
          <cell r="I154" t="str">
            <v>Rupiah</v>
          </cell>
        </row>
        <row r="156">
          <cell r="A156" t="str">
            <v xml:space="preserve">       3.</v>
          </cell>
          <cell r="C156" t="str">
            <v>Perawatan dan</v>
          </cell>
          <cell r="D156" t="str">
            <v>(12,5 % - 17,5 %)  x  B</v>
          </cell>
          <cell r="G156" t="str">
            <v>K</v>
          </cell>
          <cell r="H156">
            <v>7500</v>
          </cell>
          <cell r="I156" t="str">
            <v>Rupiah</v>
          </cell>
        </row>
        <row r="157">
          <cell r="C157" t="str">
            <v xml:space="preserve">        perbaikan    =</v>
          </cell>
          <cell r="D157" t="str">
            <v>W'</v>
          </cell>
        </row>
        <row r="159">
          <cell r="A159" t="str">
            <v xml:space="preserve">       4.</v>
          </cell>
          <cell r="C159" t="str">
            <v>Operator</v>
          </cell>
          <cell r="D159" t="str">
            <v>=   ( 1  Orang / Jam )  x  U1</v>
          </cell>
          <cell r="G159" t="str">
            <v>L</v>
          </cell>
          <cell r="H159">
            <v>8642.8571428571431</v>
          </cell>
          <cell r="I159" t="str">
            <v>Rupiah</v>
          </cell>
        </row>
        <row r="160">
          <cell r="A160" t="str">
            <v xml:space="preserve">       5.</v>
          </cell>
          <cell r="C160" t="str">
            <v>Pembantu Operator</v>
          </cell>
          <cell r="D160" t="str">
            <v>=   ( 1  Orang / Jam )  x  U2</v>
          </cell>
          <cell r="G160" t="str">
            <v>M</v>
          </cell>
          <cell r="H160">
            <v>5000</v>
          </cell>
          <cell r="I160" t="str">
            <v>Rupiah</v>
          </cell>
        </row>
        <row r="162">
          <cell r="C162" t="str">
            <v>Biaya Operasi per Jam        =</v>
          </cell>
          <cell r="E162" t="str">
            <v>(H+I+K+L+M)</v>
          </cell>
          <cell r="G162" t="str">
            <v>P</v>
          </cell>
          <cell r="H162">
            <v>32486.607142857145</v>
          </cell>
          <cell r="I162" t="str">
            <v>Rupiah</v>
          </cell>
        </row>
        <row r="164">
          <cell r="A164" t="str">
            <v>D.</v>
          </cell>
          <cell r="C164" t="str">
            <v>TOTAL BIAYA SEWA ALAT / JAM   =   ( G + P )</v>
          </cell>
          <cell r="G164" t="str">
            <v>S</v>
          </cell>
          <cell r="H164">
            <v>46626.554681020978</v>
          </cell>
          <cell r="I164" t="str">
            <v>Rupiah</v>
          </cell>
        </row>
        <row r="166">
          <cell r="BP166" t="str">
            <v xml:space="preserve"> Alat Baru</v>
          </cell>
        </row>
        <row r="167">
          <cell r="A167" t="str">
            <v>E.</v>
          </cell>
          <cell r="C167" t="str">
            <v>LAIN - LAIN</v>
          </cell>
          <cell r="BP167">
            <v>163200000</v>
          </cell>
        </row>
        <row r="168">
          <cell r="A168" t="str">
            <v xml:space="preserve">       1.</v>
          </cell>
          <cell r="C168" t="str">
            <v>Tingkat Suku Bunga</v>
          </cell>
          <cell r="G168" t="str">
            <v>i</v>
          </cell>
          <cell r="H168">
            <v>20</v>
          </cell>
          <cell r="I168" t="str">
            <v>% / Tahun</v>
          </cell>
        </row>
        <row r="169">
          <cell r="A169" t="str">
            <v xml:space="preserve">       2.</v>
          </cell>
          <cell r="C169" t="str">
            <v>Upah Operator / Sopir</v>
          </cell>
          <cell r="G169" t="str">
            <v>U1</v>
          </cell>
          <cell r="H169">
            <v>8642.8571428571431</v>
          </cell>
          <cell r="I169" t="str">
            <v>Rp./Jam</v>
          </cell>
        </row>
        <row r="170">
          <cell r="A170" t="str">
            <v xml:space="preserve">       3.</v>
          </cell>
          <cell r="C170" t="str">
            <v>Upah Pembantu Operator / Pmb.Sopir</v>
          </cell>
          <cell r="G170" t="str">
            <v>U2</v>
          </cell>
          <cell r="H170">
            <v>5000</v>
          </cell>
          <cell r="I170" t="str">
            <v>Rp./Jam</v>
          </cell>
        </row>
        <row r="171">
          <cell r="A171" t="str">
            <v xml:space="preserve">       4.</v>
          </cell>
          <cell r="C171" t="str">
            <v>Bahan Bakar Bensin</v>
          </cell>
          <cell r="G171" t="str">
            <v>Mb</v>
          </cell>
          <cell r="H171">
            <v>4500</v>
          </cell>
          <cell r="I171" t="str">
            <v>Liter</v>
          </cell>
        </row>
        <row r="172">
          <cell r="A172" t="str">
            <v xml:space="preserve">       5.</v>
          </cell>
          <cell r="C172" t="str">
            <v>Bahan Bakar Solar</v>
          </cell>
          <cell r="G172" t="str">
            <v>Ms</v>
          </cell>
          <cell r="H172">
            <v>4450</v>
          </cell>
          <cell r="I172" t="str">
            <v>Liter</v>
          </cell>
        </row>
        <row r="173">
          <cell r="A173" t="str">
            <v xml:space="preserve">       6.</v>
          </cell>
          <cell r="C173" t="str">
            <v>Minyak Pelumas</v>
          </cell>
          <cell r="G173" t="str">
            <v>Mp</v>
          </cell>
          <cell r="H173">
            <v>20000</v>
          </cell>
          <cell r="I173" t="str">
            <v>Liter</v>
          </cell>
        </row>
        <row r="174">
          <cell r="A174" t="str">
            <v xml:space="preserve">       7.</v>
          </cell>
          <cell r="C174" t="str">
            <v>PPN diperhitungkan pada lembar Rekapitulasi</v>
          </cell>
        </row>
        <row r="175">
          <cell r="C175" t="str">
            <v>Biaya Pekerjaan</v>
          </cell>
        </row>
        <row r="186">
          <cell r="BP186" t="str">
            <v xml:space="preserve"> Alat Baru</v>
          </cell>
        </row>
        <row r="187">
          <cell r="BP187">
            <v>218400000</v>
          </cell>
        </row>
        <row r="206">
          <cell r="BP206" t="str">
            <v xml:space="preserve"> Alat Baru</v>
          </cell>
        </row>
        <row r="207">
          <cell r="BP207">
            <v>480000000</v>
          </cell>
        </row>
        <row r="226">
          <cell r="BP226" t="str">
            <v xml:space="preserve"> Alat Baru</v>
          </cell>
        </row>
        <row r="227">
          <cell r="BP227">
            <v>136800000</v>
          </cell>
        </row>
        <row r="246">
          <cell r="BP246" t="str">
            <v xml:space="preserve"> Alat Baru</v>
          </cell>
        </row>
        <row r="247">
          <cell r="BP247">
            <v>204000000</v>
          </cell>
        </row>
        <row r="266">
          <cell r="BP266" t="str">
            <v xml:space="preserve"> Alat Baru</v>
          </cell>
        </row>
        <row r="267">
          <cell r="BP267">
            <v>540000000</v>
          </cell>
        </row>
        <row r="286">
          <cell r="BP286" t="str">
            <v xml:space="preserve"> Alat Baru</v>
          </cell>
        </row>
        <row r="287">
          <cell r="BP287">
            <v>453600000</v>
          </cell>
        </row>
        <row r="306">
          <cell r="BP306" t="str">
            <v xml:space="preserve"> Alat Baru</v>
          </cell>
        </row>
        <row r="307">
          <cell r="BP307">
            <v>492000000</v>
          </cell>
        </row>
        <row r="326">
          <cell r="BP326" t="str">
            <v xml:space="preserve"> Alat Baru</v>
          </cell>
        </row>
        <row r="327">
          <cell r="BP327">
            <v>164000000</v>
          </cell>
        </row>
        <row r="346">
          <cell r="BP346" t="str">
            <v xml:space="preserve"> Alat Baru</v>
          </cell>
        </row>
        <row r="347">
          <cell r="BP347">
            <v>316800000</v>
          </cell>
        </row>
        <row r="366">
          <cell r="BP366" t="str">
            <v xml:space="preserve"> Alat Baru</v>
          </cell>
        </row>
        <row r="367">
          <cell r="BP367">
            <v>352800000</v>
          </cell>
        </row>
        <row r="386">
          <cell r="BP386" t="str">
            <v xml:space="preserve"> Alat Baru</v>
          </cell>
        </row>
        <row r="387">
          <cell r="BP387">
            <v>360000000</v>
          </cell>
        </row>
        <row r="406">
          <cell r="BP406" t="str">
            <v xml:space="preserve"> Alat Baru</v>
          </cell>
        </row>
        <row r="407">
          <cell r="BP407">
            <v>5600000</v>
          </cell>
        </row>
        <row r="426">
          <cell r="BP426" t="str">
            <v xml:space="preserve"> Alat Baru</v>
          </cell>
        </row>
        <row r="427">
          <cell r="BP427">
            <v>1108800000</v>
          </cell>
        </row>
        <row r="446">
          <cell r="BP446" t="str">
            <v xml:space="preserve"> Alat Baru</v>
          </cell>
        </row>
        <row r="447">
          <cell r="BP447">
            <v>6000000</v>
          </cell>
        </row>
        <row r="466">
          <cell r="BP466" t="str">
            <v xml:space="preserve"> Alat Baru</v>
          </cell>
        </row>
        <row r="467">
          <cell r="BP467">
            <v>148800000</v>
          </cell>
        </row>
        <row r="486">
          <cell r="BP486" t="str">
            <v xml:space="preserve"> Alat Baru</v>
          </cell>
        </row>
        <row r="487">
          <cell r="BP487">
            <v>104000000</v>
          </cell>
        </row>
        <row r="506">
          <cell r="BP506" t="str">
            <v xml:space="preserve"> Alat Baru</v>
          </cell>
        </row>
        <row r="507">
          <cell r="BP507">
            <v>9200000</v>
          </cell>
        </row>
        <row r="526">
          <cell r="BP526" t="str">
            <v xml:space="preserve"> Alat Baru</v>
          </cell>
        </row>
        <row r="527">
          <cell r="BP527">
            <v>7200000</v>
          </cell>
        </row>
        <row r="546">
          <cell r="BP546" t="str">
            <v xml:space="preserve"> Alat Baru</v>
          </cell>
        </row>
        <row r="547">
          <cell r="BP547">
            <v>152000000</v>
          </cell>
        </row>
        <row r="566">
          <cell r="BP566" t="str">
            <v xml:space="preserve"> Alat Baru</v>
          </cell>
        </row>
        <row r="567">
          <cell r="BP567">
            <v>192000000</v>
          </cell>
        </row>
        <row r="586">
          <cell r="BP586" t="str">
            <v xml:space="preserve"> Alat Baru</v>
          </cell>
        </row>
        <row r="587">
          <cell r="BP587">
            <v>280800000</v>
          </cell>
        </row>
        <row r="591">
          <cell r="A591" t="str">
            <v>URAIAN ANALISA ALAT</v>
          </cell>
        </row>
        <row r="594">
          <cell r="A594" t="str">
            <v>No.</v>
          </cell>
          <cell r="C594" t="str">
            <v>U R A I A N</v>
          </cell>
          <cell r="G594" t="str">
            <v>KODE</v>
          </cell>
          <cell r="H594" t="str">
            <v>KOEF.</v>
          </cell>
          <cell r="I594" t="str">
            <v>SATUAN</v>
          </cell>
          <cell r="J594" t="str">
            <v>KET.</v>
          </cell>
        </row>
        <row r="597">
          <cell r="A597" t="str">
            <v>A.</v>
          </cell>
          <cell r="C597" t="str">
            <v>URAIAN PERALATAN</v>
          </cell>
        </row>
        <row r="598">
          <cell r="A598" t="str">
            <v xml:space="preserve">       1.</v>
          </cell>
          <cell r="C598" t="str">
            <v>Jenis Peralatan</v>
          </cell>
          <cell r="G598" t="str">
            <v>FLAT BED TRUCK 3-4 M3</v>
          </cell>
          <cell r="J598" t="str">
            <v>E11</v>
          </cell>
        </row>
        <row r="599">
          <cell r="A599" t="str">
            <v xml:space="preserve">       2.</v>
          </cell>
          <cell r="C599" t="str">
            <v>Tenaga</v>
          </cell>
          <cell r="G599" t="str">
            <v>Pw</v>
          </cell>
          <cell r="H599">
            <v>100</v>
          </cell>
          <cell r="I599" t="str">
            <v>HP</v>
          </cell>
        </row>
        <row r="600">
          <cell r="A600" t="str">
            <v xml:space="preserve">       3.</v>
          </cell>
          <cell r="C600" t="str">
            <v>Kapasitas</v>
          </cell>
          <cell r="G600" t="str">
            <v>Cp</v>
          </cell>
          <cell r="H600">
            <v>4</v>
          </cell>
          <cell r="I600" t="str">
            <v>M3</v>
          </cell>
        </row>
        <row r="601">
          <cell r="A601" t="str">
            <v xml:space="preserve">       4.</v>
          </cell>
          <cell r="C601" t="str">
            <v>Alat Baru                :</v>
          </cell>
          <cell r="D601" t="str">
            <v xml:space="preserve">  a.  Umur Ekonomis</v>
          </cell>
          <cell r="G601" t="str">
            <v>A</v>
          </cell>
          <cell r="H601">
            <v>5</v>
          </cell>
          <cell r="I601" t="str">
            <v>Tahun</v>
          </cell>
        </row>
        <row r="602">
          <cell r="D602" t="str">
            <v xml:space="preserve">  b.  Jam Kerja Dalam 1 Tahun</v>
          </cell>
          <cell r="G602" t="str">
            <v>W</v>
          </cell>
          <cell r="H602">
            <v>2000</v>
          </cell>
          <cell r="I602" t="str">
            <v>Jam</v>
          </cell>
        </row>
        <row r="603">
          <cell r="D603" t="str">
            <v xml:space="preserve">  c.  Harga Alat</v>
          </cell>
          <cell r="G603" t="str">
            <v>B</v>
          </cell>
          <cell r="H603">
            <v>171000000</v>
          </cell>
          <cell r="I603" t="str">
            <v>Rupiah</v>
          </cell>
        </row>
        <row r="604">
          <cell r="A604" t="str">
            <v xml:space="preserve">       5.</v>
          </cell>
          <cell r="C604" t="str">
            <v>Alat Yang Dipakai  :</v>
          </cell>
          <cell r="D604" t="str">
            <v xml:space="preserve">  a.  Umur Ekonomis</v>
          </cell>
          <cell r="G604" t="str">
            <v>A'</v>
          </cell>
          <cell r="H604">
            <v>5</v>
          </cell>
          <cell r="I604" t="str">
            <v>Tahun</v>
          </cell>
          <cell r="J604" t="str">
            <v xml:space="preserve"> Alat Baru</v>
          </cell>
        </row>
        <row r="605">
          <cell r="D605" t="str">
            <v xml:space="preserve">  b.  Jam Kerja Dalam 1 Tahun </v>
          </cell>
          <cell r="G605" t="str">
            <v>W'</v>
          </cell>
          <cell r="H605">
            <v>2000</v>
          </cell>
          <cell r="I605" t="str">
            <v>Jam</v>
          </cell>
          <cell r="J605" t="str">
            <v xml:space="preserve"> Alat Baru</v>
          </cell>
        </row>
        <row r="606">
          <cell r="D606" t="str">
            <v xml:space="preserve">  c.  Harga Alat   (*)</v>
          </cell>
          <cell r="G606" t="str">
            <v>B'</v>
          </cell>
          <cell r="H606">
            <v>136800000</v>
          </cell>
          <cell r="I606" t="str">
            <v>Rupiah</v>
          </cell>
          <cell r="J606" t="str">
            <v xml:space="preserve"> Alat Baru</v>
          </cell>
          <cell r="BP606" t="str">
            <v xml:space="preserve"> Alat Baru</v>
          </cell>
        </row>
        <row r="607">
          <cell r="BP607">
            <v>103200000</v>
          </cell>
        </row>
        <row r="608">
          <cell r="A608" t="str">
            <v>B.</v>
          </cell>
          <cell r="C608" t="str">
            <v>BIAYA PASTI PER JAM KERJA</v>
          </cell>
        </row>
        <row r="609">
          <cell r="A609" t="str">
            <v xml:space="preserve">       1.</v>
          </cell>
          <cell r="C609" t="str">
            <v>Nilai Sisa Alat</v>
          </cell>
          <cell r="D609" t="str">
            <v>=  10 % x B</v>
          </cell>
          <cell r="G609" t="str">
            <v>C</v>
          </cell>
          <cell r="H609">
            <v>17100000</v>
          </cell>
          <cell r="I609" t="str">
            <v>Rupiah</v>
          </cell>
        </row>
        <row r="611">
          <cell r="A611" t="str">
            <v xml:space="preserve">       2.</v>
          </cell>
          <cell r="C611" t="str">
            <v>Faktor Angsuran Modal    =</v>
          </cell>
          <cell r="E611" t="str">
            <v>i x (1 + i)^A'</v>
          </cell>
          <cell r="G611" t="str">
            <v>D</v>
          </cell>
          <cell r="H611">
            <v>0.33437970328961514</v>
          </cell>
          <cell r="I611" t="str">
            <v>-</v>
          </cell>
        </row>
        <row r="612">
          <cell r="E612" t="str">
            <v>(1 + i)^A' - 1</v>
          </cell>
        </row>
        <row r="613">
          <cell r="A613" t="str">
            <v xml:space="preserve">       3.</v>
          </cell>
          <cell r="C613" t="str">
            <v>Biaya Pasti per Jam  :</v>
          </cell>
        </row>
        <row r="614">
          <cell r="C614" t="str">
            <v>a.  Biaya Pengembalian Modal  =</v>
          </cell>
          <cell r="E614" t="str">
            <v>( B' - C ) x D</v>
          </cell>
          <cell r="G614" t="str">
            <v>E</v>
          </cell>
          <cell r="H614">
            <v>20012.625241883463</v>
          </cell>
          <cell r="I614" t="str">
            <v>Rupiah</v>
          </cell>
        </row>
        <row r="615">
          <cell r="E615" t="str">
            <v>W'</v>
          </cell>
        </row>
        <row r="617">
          <cell r="C617" t="str">
            <v>b.  Asuransi, dll =</v>
          </cell>
          <cell r="D617">
            <v>2E-3</v>
          </cell>
          <cell r="E617" t="str">
            <v xml:space="preserve">  x   B'</v>
          </cell>
          <cell r="G617" t="str">
            <v>F</v>
          </cell>
          <cell r="H617">
            <v>136.80000000000001</v>
          </cell>
          <cell r="I617" t="str">
            <v>Rupiah</v>
          </cell>
        </row>
        <row r="618">
          <cell r="E618" t="str">
            <v>W'</v>
          </cell>
        </row>
        <row r="620">
          <cell r="C620" t="str">
            <v>Biaya Pasti per Jam             =</v>
          </cell>
          <cell r="E620" t="str">
            <v>( E + F )</v>
          </cell>
          <cell r="G620" t="str">
            <v>G</v>
          </cell>
          <cell r="H620">
            <v>20149.425241883462</v>
          </cell>
          <cell r="I620" t="str">
            <v>Rupiah</v>
          </cell>
        </row>
        <row r="622">
          <cell r="A622" t="str">
            <v>C.</v>
          </cell>
          <cell r="C622" t="str">
            <v>BIAYA OPERASI PER JAM KERJA</v>
          </cell>
        </row>
        <row r="624">
          <cell r="A624" t="str">
            <v xml:space="preserve">       1.</v>
          </cell>
          <cell r="C624" t="str">
            <v xml:space="preserve">Bahan Bakar  =  (0.125-0.175 Ltr/HP/Jam)   x Pw x Ms </v>
          </cell>
          <cell r="G624" t="str">
            <v>H</v>
          </cell>
          <cell r="H624">
            <v>55625</v>
          </cell>
          <cell r="I624" t="str">
            <v>Rupiah</v>
          </cell>
        </row>
        <row r="626">
          <cell r="A626" t="str">
            <v xml:space="preserve">       2.</v>
          </cell>
          <cell r="C626" t="str">
            <v>Pelumas         =  (0.01-0.02 Ltr/HP/Jam) x Pw x Mp</v>
          </cell>
          <cell r="G626" t="str">
            <v>I</v>
          </cell>
          <cell r="H626">
            <v>20000</v>
          </cell>
          <cell r="I626" t="str">
            <v>Rupiah</v>
          </cell>
          <cell r="BP626" t="str">
            <v xml:space="preserve"> Alat Baru</v>
          </cell>
        </row>
        <row r="627">
          <cell r="BP627">
            <v>556800000</v>
          </cell>
        </row>
        <row r="628">
          <cell r="A628" t="str">
            <v xml:space="preserve">       3.</v>
          </cell>
          <cell r="C628" t="str">
            <v>Perawatan dan</v>
          </cell>
          <cell r="D628" t="str">
            <v>(12,5 % - 17,5 %)  x  B</v>
          </cell>
          <cell r="G628" t="str">
            <v>K</v>
          </cell>
          <cell r="H628">
            <v>10687.5</v>
          </cell>
          <cell r="I628" t="str">
            <v>Rupiah</v>
          </cell>
        </row>
        <row r="629">
          <cell r="C629" t="str">
            <v xml:space="preserve">        perbaikan    =</v>
          </cell>
          <cell r="D629" t="str">
            <v>W'</v>
          </cell>
        </row>
        <row r="631">
          <cell r="A631" t="str">
            <v xml:space="preserve">       4.</v>
          </cell>
          <cell r="C631" t="str">
            <v>Operator</v>
          </cell>
          <cell r="D631" t="str">
            <v>=   ( 1  Orang / Jam )  x  U1</v>
          </cell>
          <cell r="G631" t="str">
            <v>L</v>
          </cell>
          <cell r="H631">
            <v>8642.8571428571431</v>
          </cell>
          <cell r="I631" t="str">
            <v>Rupiah</v>
          </cell>
        </row>
        <row r="632">
          <cell r="A632" t="str">
            <v xml:space="preserve">       5.</v>
          </cell>
          <cell r="C632" t="str">
            <v>Pembantu Operator</v>
          </cell>
          <cell r="D632" t="str">
            <v>=   ( 1  Orang / Jam )  x  U2</v>
          </cell>
          <cell r="G632" t="str">
            <v>M</v>
          </cell>
          <cell r="H632">
            <v>5000</v>
          </cell>
          <cell r="I632" t="str">
            <v>Rupiah</v>
          </cell>
        </row>
        <row r="634">
          <cell r="C634" t="str">
            <v>Biaya Operasi per Jam        =</v>
          </cell>
          <cell r="E634" t="str">
            <v>(H+I+K+L+M)</v>
          </cell>
          <cell r="G634" t="str">
            <v>P</v>
          </cell>
          <cell r="H634">
            <v>99955.357142857145</v>
          </cell>
          <cell r="I634" t="str">
            <v>Rupiah</v>
          </cell>
        </row>
        <row r="636">
          <cell r="A636" t="str">
            <v>D.</v>
          </cell>
          <cell r="C636" t="str">
            <v>TOTAL BIAYA SEWA ALAT / JAM   =   ( G + P )</v>
          </cell>
          <cell r="G636" t="str">
            <v>S</v>
          </cell>
          <cell r="H636">
            <v>120104.78238474061</v>
          </cell>
          <cell r="I636" t="str">
            <v>Rupiah</v>
          </cell>
        </row>
        <row r="639">
          <cell r="A639" t="str">
            <v>E.</v>
          </cell>
          <cell r="C639" t="str">
            <v>LAIN - LAIN</v>
          </cell>
        </row>
        <row r="640">
          <cell r="A640" t="str">
            <v xml:space="preserve">       1.</v>
          </cell>
          <cell r="C640" t="str">
            <v>Tingkat Suku Bunga</v>
          </cell>
          <cell r="G640" t="str">
            <v>i</v>
          </cell>
          <cell r="H640">
            <v>20</v>
          </cell>
          <cell r="I640" t="str">
            <v>% / Tahun</v>
          </cell>
        </row>
        <row r="641">
          <cell r="A641" t="str">
            <v xml:space="preserve">       2.</v>
          </cell>
          <cell r="C641" t="str">
            <v>Upah Operator / Sopir</v>
          </cell>
          <cell r="G641" t="str">
            <v>U1</v>
          </cell>
          <cell r="H641">
            <v>8642.8571428571431</v>
          </cell>
          <cell r="I641" t="str">
            <v>Rp./Jam</v>
          </cell>
        </row>
        <row r="642">
          <cell r="A642" t="str">
            <v xml:space="preserve">       3.</v>
          </cell>
          <cell r="C642" t="str">
            <v>Upah Pembantu Operator / Pmb.Sopir</v>
          </cell>
          <cell r="G642" t="str">
            <v>U2</v>
          </cell>
          <cell r="H642">
            <v>5000</v>
          </cell>
          <cell r="I642" t="str">
            <v>Rp./Jam</v>
          </cell>
        </row>
        <row r="643">
          <cell r="A643" t="str">
            <v xml:space="preserve">       4.</v>
          </cell>
          <cell r="C643" t="str">
            <v>Bahan Bakar Bensin</v>
          </cell>
          <cell r="G643" t="str">
            <v>Mb</v>
          </cell>
          <cell r="H643">
            <v>4500</v>
          </cell>
          <cell r="I643" t="str">
            <v>Liter</v>
          </cell>
        </row>
        <row r="644">
          <cell r="A644" t="str">
            <v xml:space="preserve">       5.</v>
          </cell>
          <cell r="C644" t="str">
            <v>Bahan Bakar Solar</v>
          </cell>
          <cell r="G644" t="str">
            <v>Ms</v>
          </cell>
          <cell r="H644">
            <v>4450</v>
          </cell>
          <cell r="I644" t="str">
            <v>Liter</v>
          </cell>
        </row>
        <row r="645">
          <cell r="A645" t="str">
            <v xml:space="preserve">       6.</v>
          </cell>
          <cell r="C645" t="str">
            <v>Minyak Pelumas</v>
          </cell>
          <cell r="G645" t="str">
            <v>Mp</v>
          </cell>
          <cell r="H645">
            <v>20000</v>
          </cell>
          <cell r="I645" t="str">
            <v>Liter</v>
          </cell>
        </row>
        <row r="646">
          <cell r="A646" t="str">
            <v xml:space="preserve">       7.</v>
          </cell>
          <cell r="C646" t="str">
            <v>PPN diperhitungkan pada lembar Rekapitulasi</v>
          </cell>
          <cell r="BP646" t="str">
            <v xml:space="preserve"> Alat Baru</v>
          </cell>
        </row>
        <row r="647">
          <cell r="C647" t="str">
            <v>Biaya Pekerjaan</v>
          </cell>
          <cell r="BP647">
            <v>31200000</v>
          </cell>
        </row>
        <row r="650">
          <cell r="A650" t="str">
            <v>URAIAN ANALISA ALAT</v>
          </cell>
        </row>
        <row r="653">
          <cell r="A653" t="str">
            <v>No.</v>
          </cell>
          <cell r="C653" t="str">
            <v>U R A I A N</v>
          </cell>
          <cell r="G653" t="str">
            <v>KODE</v>
          </cell>
          <cell r="H653" t="str">
            <v>KOEF.</v>
          </cell>
          <cell r="I653" t="str">
            <v>SATUAN</v>
          </cell>
          <cell r="J653" t="str">
            <v>KET.</v>
          </cell>
        </row>
        <row r="656">
          <cell r="A656" t="str">
            <v>A.</v>
          </cell>
          <cell r="C656" t="str">
            <v>URAIAN PERALATAN</v>
          </cell>
        </row>
        <row r="657">
          <cell r="A657" t="str">
            <v xml:space="preserve">       1.</v>
          </cell>
          <cell r="C657" t="str">
            <v>Jenis Peralatan</v>
          </cell>
          <cell r="G657" t="str">
            <v>GENERATOR SET</v>
          </cell>
          <cell r="J657" t="str">
            <v>E12</v>
          </cell>
        </row>
        <row r="658">
          <cell r="A658" t="str">
            <v xml:space="preserve">       2.</v>
          </cell>
          <cell r="C658" t="str">
            <v>Tenaga</v>
          </cell>
          <cell r="G658" t="str">
            <v>Pw</v>
          </cell>
          <cell r="H658">
            <v>175</v>
          </cell>
          <cell r="I658" t="str">
            <v>HP</v>
          </cell>
        </row>
        <row r="659">
          <cell r="A659" t="str">
            <v xml:space="preserve">       3.</v>
          </cell>
          <cell r="C659" t="str">
            <v>Kapasitas</v>
          </cell>
          <cell r="G659" t="str">
            <v>Cp</v>
          </cell>
          <cell r="H659">
            <v>125</v>
          </cell>
          <cell r="I659" t="str">
            <v>KVA</v>
          </cell>
        </row>
        <row r="660">
          <cell r="A660" t="str">
            <v xml:space="preserve">       4.</v>
          </cell>
          <cell r="C660" t="str">
            <v>Alat Baru                :</v>
          </cell>
          <cell r="D660" t="str">
            <v xml:space="preserve">  a.  Umur Ekonomis</v>
          </cell>
          <cell r="G660" t="str">
            <v>A</v>
          </cell>
          <cell r="H660">
            <v>5</v>
          </cell>
          <cell r="I660" t="str">
            <v>Tahun</v>
          </cell>
        </row>
        <row r="661">
          <cell r="D661" t="str">
            <v xml:space="preserve">  b.  Jam Kerja Dalam 1 Tahun</v>
          </cell>
          <cell r="G661" t="str">
            <v>W</v>
          </cell>
          <cell r="H661">
            <v>2000</v>
          </cell>
          <cell r="I661" t="str">
            <v>Jam</v>
          </cell>
        </row>
        <row r="662">
          <cell r="D662" t="str">
            <v xml:space="preserve">  c.  Harga Alat</v>
          </cell>
          <cell r="G662" t="str">
            <v>B</v>
          </cell>
          <cell r="H662">
            <v>255000000</v>
          </cell>
          <cell r="I662" t="str">
            <v>Rupiah</v>
          </cell>
        </row>
        <row r="663">
          <cell r="A663" t="str">
            <v xml:space="preserve">       5.</v>
          </cell>
          <cell r="C663" t="str">
            <v>Alat Yang Dipakai  :</v>
          </cell>
          <cell r="D663" t="str">
            <v xml:space="preserve">  a.  Umur Ekonomis</v>
          </cell>
          <cell r="G663" t="str">
            <v>A'</v>
          </cell>
          <cell r="H663">
            <v>5</v>
          </cell>
          <cell r="I663" t="str">
            <v>Tahun</v>
          </cell>
          <cell r="J663" t="str">
            <v xml:space="preserve"> Alat Baru</v>
          </cell>
        </row>
        <row r="664">
          <cell r="D664" t="str">
            <v xml:space="preserve">  b.  Jam Kerja Dalam 1 Tahun </v>
          </cell>
          <cell r="G664" t="str">
            <v>W'</v>
          </cell>
          <cell r="H664">
            <v>2000</v>
          </cell>
          <cell r="I664" t="str">
            <v>Jam</v>
          </cell>
          <cell r="J664" t="str">
            <v xml:space="preserve"> Alat Baru</v>
          </cell>
        </row>
        <row r="665">
          <cell r="D665" t="str">
            <v xml:space="preserve">  c.  Harga Alat   (*)</v>
          </cell>
          <cell r="G665" t="str">
            <v>B'</v>
          </cell>
          <cell r="H665">
            <v>204000000</v>
          </cell>
          <cell r="I665" t="str">
            <v>Rupiah</v>
          </cell>
          <cell r="J665" t="str">
            <v xml:space="preserve"> Alat Baru</v>
          </cell>
        </row>
        <row r="666">
          <cell r="BP666" t="str">
            <v xml:space="preserve"> Alat Baru</v>
          </cell>
        </row>
        <row r="667">
          <cell r="A667" t="str">
            <v>B.</v>
          </cell>
          <cell r="C667" t="str">
            <v>BIAYA PASTI PER JAM KERJA</v>
          </cell>
          <cell r="BP667">
            <v>3993600000</v>
          </cell>
        </row>
        <row r="668">
          <cell r="A668" t="str">
            <v xml:space="preserve">       1.</v>
          </cell>
          <cell r="C668" t="str">
            <v>Nilai Sisa Alat</v>
          </cell>
          <cell r="D668" t="str">
            <v>=  10 % x B</v>
          </cell>
          <cell r="G668" t="str">
            <v>C</v>
          </cell>
          <cell r="H668">
            <v>25500000</v>
          </cell>
          <cell r="I668" t="str">
            <v>Rupiah</v>
          </cell>
        </row>
        <row r="670">
          <cell r="A670" t="str">
            <v xml:space="preserve">       2.</v>
          </cell>
          <cell r="C670" t="str">
            <v>Faktor Angsuran Modal    =</v>
          </cell>
          <cell r="E670" t="str">
            <v>i x (1 + i)^A'</v>
          </cell>
          <cell r="G670" t="str">
            <v>D</v>
          </cell>
          <cell r="H670">
            <v>0.33437970328961514</v>
          </cell>
          <cell r="I670" t="str">
            <v>-</v>
          </cell>
        </row>
        <row r="671">
          <cell r="E671" t="str">
            <v>(1 + i)^A' - 1</v>
          </cell>
        </row>
        <row r="672">
          <cell r="A672" t="str">
            <v xml:space="preserve">       3.</v>
          </cell>
          <cell r="C672" t="str">
            <v>Biaya Pasti per Jam  :</v>
          </cell>
        </row>
        <row r="673">
          <cell r="C673" t="str">
            <v>a.  Biaya Pengembalian Modal  =</v>
          </cell>
          <cell r="E673" t="str">
            <v>( B' - C ) x D</v>
          </cell>
          <cell r="G673" t="str">
            <v>E</v>
          </cell>
          <cell r="H673">
            <v>29843.388518598149</v>
          </cell>
          <cell r="I673" t="str">
            <v>Rupiah</v>
          </cell>
        </row>
        <row r="674">
          <cell r="E674" t="str">
            <v>W'</v>
          </cell>
        </row>
        <row r="676">
          <cell r="C676" t="str">
            <v>b.  Asuransi, dll =</v>
          </cell>
          <cell r="D676">
            <v>2E-3</v>
          </cell>
          <cell r="E676" t="str">
            <v xml:space="preserve">  x   B'</v>
          </cell>
          <cell r="G676" t="str">
            <v>F</v>
          </cell>
          <cell r="H676">
            <v>204</v>
          </cell>
          <cell r="I676" t="str">
            <v>Rupiah</v>
          </cell>
        </row>
        <row r="677">
          <cell r="E677" t="str">
            <v>W'</v>
          </cell>
        </row>
        <row r="679">
          <cell r="C679" t="str">
            <v>Biaya Pasti per Jam             =</v>
          </cell>
          <cell r="E679" t="str">
            <v>( E + F )</v>
          </cell>
          <cell r="G679" t="str">
            <v>G</v>
          </cell>
          <cell r="H679">
            <v>30047.388518598149</v>
          </cell>
          <cell r="I679" t="str">
            <v>Rupiah</v>
          </cell>
        </row>
        <row r="681">
          <cell r="A681" t="str">
            <v>C.</v>
          </cell>
          <cell r="C681" t="str">
            <v>BIAYA OPERASI PER JAM KERJA</v>
          </cell>
        </row>
        <row r="683">
          <cell r="A683" t="str">
            <v xml:space="preserve">       1.</v>
          </cell>
          <cell r="C683" t="str">
            <v xml:space="preserve">Bahan Bakar  =  (0.125-0.175 Ltr/HP/Jam)   x Pw x Ms </v>
          </cell>
          <cell r="G683" t="str">
            <v>H</v>
          </cell>
          <cell r="H683">
            <v>97343.75</v>
          </cell>
          <cell r="I683" t="str">
            <v>Rupiah</v>
          </cell>
        </row>
        <row r="685">
          <cell r="A685" t="str">
            <v xml:space="preserve">       2.</v>
          </cell>
          <cell r="C685" t="str">
            <v>Pelumas         =  (0.01-0.02 Ltr/HP/Jam) x Pw x Mp</v>
          </cell>
          <cell r="G685" t="str">
            <v>I</v>
          </cell>
          <cell r="H685">
            <v>35000</v>
          </cell>
          <cell r="I685" t="str">
            <v>Rupiah</v>
          </cell>
        </row>
        <row r="687">
          <cell r="A687" t="str">
            <v xml:space="preserve">       3.</v>
          </cell>
          <cell r="C687" t="str">
            <v>Perawatan dan</v>
          </cell>
          <cell r="D687" t="str">
            <v>(12,5 % - 17,5 %)  x  B</v>
          </cell>
          <cell r="G687" t="str">
            <v>K</v>
          </cell>
          <cell r="H687">
            <v>15937.5</v>
          </cell>
          <cell r="I687" t="str">
            <v>Rupiah</v>
          </cell>
        </row>
        <row r="688">
          <cell r="C688" t="str">
            <v xml:space="preserve">        perbaikan    =</v>
          </cell>
          <cell r="D688" t="str">
            <v>W'</v>
          </cell>
        </row>
        <row r="690">
          <cell r="A690" t="str">
            <v xml:space="preserve">       4.</v>
          </cell>
          <cell r="C690" t="str">
            <v>Operator</v>
          </cell>
          <cell r="D690" t="str">
            <v>=   ( 1  Orang / Jam )  x  U1</v>
          </cell>
          <cell r="G690" t="str">
            <v>L</v>
          </cell>
          <cell r="H690">
            <v>8642.8571428571431</v>
          </cell>
          <cell r="I690" t="str">
            <v>Rupiah</v>
          </cell>
        </row>
        <row r="691">
          <cell r="A691" t="str">
            <v xml:space="preserve">       5.</v>
          </cell>
          <cell r="C691" t="str">
            <v>Pembantu Operator</v>
          </cell>
          <cell r="D691" t="str">
            <v>=   ( 1  Orang / Jam )  x  U2</v>
          </cell>
          <cell r="G691" t="str">
            <v>M</v>
          </cell>
          <cell r="H691">
            <v>5000</v>
          </cell>
          <cell r="I691" t="str">
            <v>Rupiah</v>
          </cell>
        </row>
        <row r="693">
          <cell r="C693" t="str">
            <v>Biaya Operasi per Jam        =</v>
          </cell>
          <cell r="E693" t="str">
            <v>(H+I+K+L+M)</v>
          </cell>
          <cell r="G693" t="str">
            <v>P</v>
          </cell>
          <cell r="H693">
            <v>161924.10714285713</v>
          </cell>
          <cell r="I693" t="str">
            <v>Rupiah</v>
          </cell>
        </row>
        <row r="695">
          <cell r="A695" t="str">
            <v>D.</v>
          </cell>
          <cell r="C695" t="str">
            <v>TOTAL BIAYA SEWA ALAT / JAM   =   ( G + P )</v>
          </cell>
          <cell r="G695" t="str">
            <v>S</v>
          </cell>
          <cell r="H695">
            <v>191971.49566145526</v>
          </cell>
          <cell r="I695" t="str">
            <v>Rupiah</v>
          </cell>
        </row>
        <row r="697">
          <cell r="BP697" t="str">
            <v xml:space="preserve"> Alat Baru</v>
          </cell>
        </row>
        <row r="698">
          <cell r="A698" t="str">
            <v>E.</v>
          </cell>
          <cell r="C698" t="str">
            <v>LAIN - LAIN</v>
          </cell>
          <cell r="BP698">
            <v>12000000</v>
          </cell>
        </row>
        <row r="699">
          <cell r="A699" t="str">
            <v xml:space="preserve">       1.</v>
          </cell>
          <cell r="C699" t="str">
            <v>Tingkat Suku Bunga</v>
          </cell>
          <cell r="G699" t="str">
            <v>i</v>
          </cell>
          <cell r="H699">
            <v>20</v>
          </cell>
          <cell r="I699" t="str">
            <v>% / Tahun</v>
          </cell>
        </row>
        <row r="700">
          <cell r="A700" t="str">
            <v xml:space="preserve">       2.</v>
          </cell>
          <cell r="C700" t="str">
            <v>Upah Operator / Sopir</v>
          </cell>
          <cell r="G700" t="str">
            <v>U1</v>
          </cell>
          <cell r="H700">
            <v>8642.8571428571431</v>
          </cell>
          <cell r="I700" t="str">
            <v>Rp./Jam</v>
          </cell>
        </row>
        <row r="701">
          <cell r="A701" t="str">
            <v xml:space="preserve">       3.</v>
          </cell>
          <cell r="C701" t="str">
            <v>Upah Pembantu Operator / Pmb.Sopir</v>
          </cell>
          <cell r="G701" t="str">
            <v>U2</v>
          </cell>
          <cell r="H701">
            <v>5000</v>
          </cell>
          <cell r="I701" t="str">
            <v>Rp./Jam</v>
          </cell>
        </row>
        <row r="702">
          <cell r="A702" t="str">
            <v xml:space="preserve">       4.</v>
          </cell>
          <cell r="C702" t="str">
            <v>Bahan Bakar Bensin</v>
          </cell>
          <cell r="G702" t="str">
            <v>Mb</v>
          </cell>
          <cell r="H702">
            <v>4500</v>
          </cell>
          <cell r="I702" t="str">
            <v>Liter</v>
          </cell>
        </row>
        <row r="703">
          <cell r="A703" t="str">
            <v xml:space="preserve">       5.</v>
          </cell>
          <cell r="C703" t="str">
            <v>Bahan Bakar Solar</v>
          </cell>
          <cell r="G703" t="str">
            <v>Ms</v>
          </cell>
          <cell r="H703">
            <v>4450</v>
          </cell>
          <cell r="I703" t="str">
            <v>Liter</v>
          </cell>
        </row>
        <row r="704">
          <cell r="A704" t="str">
            <v xml:space="preserve">       6.</v>
          </cell>
          <cell r="C704" t="str">
            <v>Minyak Pelumas</v>
          </cell>
          <cell r="G704" t="str">
            <v>Mp</v>
          </cell>
          <cell r="H704">
            <v>20000</v>
          </cell>
          <cell r="I704" t="str">
            <v>Liter</v>
          </cell>
        </row>
        <row r="705">
          <cell r="A705" t="str">
            <v xml:space="preserve">       7.</v>
          </cell>
          <cell r="C705" t="str">
            <v>PPN diperhitungkan pada lembar Rekapitulasi</v>
          </cell>
        </row>
        <row r="706">
          <cell r="C706" t="str">
            <v>Biaya Pekerjaan</v>
          </cell>
        </row>
        <row r="709">
          <cell r="A709" t="str">
            <v>URAIAN ANALISA ALAT</v>
          </cell>
        </row>
        <row r="712">
          <cell r="A712" t="str">
            <v>No.</v>
          </cell>
          <cell r="C712" t="str">
            <v>U R A I A N</v>
          </cell>
          <cell r="G712" t="str">
            <v>KODE</v>
          </cell>
          <cell r="H712" t="str">
            <v>KOEF.</v>
          </cell>
          <cell r="I712" t="str">
            <v>SATUAN</v>
          </cell>
          <cell r="J712" t="str">
            <v>KET.</v>
          </cell>
        </row>
        <row r="715">
          <cell r="A715" t="str">
            <v>A.</v>
          </cell>
          <cell r="C715" t="str">
            <v>URAIAN PERALATAN</v>
          </cell>
        </row>
        <row r="716">
          <cell r="A716" t="str">
            <v xml:space="preserve">       1.</v>
          </cell>
          <cell r="C716" t="str">
            <v>Jenis Peralatan</v>
          </cell>
          <cell r="G716" t="str">
            <v>MOTOR GRADER &gt;100 HP</v>
          </cell>
          <cell r="J716" t="str">
            <v>E13</v>
          </cell>
        </row>
        <row r="717">
          <cell r="A717" t="str">
            <v xml:space="preserve">       2.</v>
          </cell>
          <cell r="C717" t="str">
            <v>Tenaga</v>
          </cell>
          <cell r="G717" t="str">
            <v>Pw</v>
          </cell>
          <cell r="H717">
            <v>125</v>
          </cell>
          <cell r="I717" t="str">
            <v>HP</v>
          </cell>
        </row>
        <row r="718">
          <cell r="A718" t="str">
            <v xml:space="preserve">       3.</v>
          </cell>
          <cell r="C718" t="str">
            <v>Kapasitas</v>
          </cell>
          <cell r="G718" t="str">
            <v>Cp</v>
          </cell>
          <cell r="H718" t="str">
            <v xml:space="preserve">-  </v>
          </cell>
          <cell r="I718" t="str">
            <v>-</v>
          </cell>
        </row>
        <row r="719">
          <cell r="A719" t="str">
            <v xml:space="preserve">       4.</v>
          </cell>
          <cell r="C719" t="str">
            <v>Alat Baru                :</v>
          </cell>
          <cell r="D719" t="str">
            <v xml:space="preserve">  a.  Umur Ekonomis</v>
          </cell>
          <cell r="G719" t="str">
            <v>A</v>
          </cell>
          <cell r="H719">
            <v>5</v>
          </cell>
          <cell r="I719" t="str">
            <v>Tahun</v>
          </cell>
        </row>
        <row r="720">
          <cell r="D720" t="str">
            <v xml:space="preserve">  b.  Jam Kerja Dalam 1 Tahun</v>
          </cell>
          <cell r="G720" t="str">
            <v>W</v>
          </cell>
          <cell r="H720">
            <v>2000</v>
          </cell>
          <cell r="I720" t="str">
            <v>Jam</v>
          </cell>
        </row>
        <row r="721">
          <cell r="D721" t="str">
            <v xml:space="preserve">  c.  Harga Alat</v>
          </cell>
          <cell r="G721" t="str">
            <v>B</v>
          </cell>
          <cell r="H721">
            <v>675000000</v>
          </cell>
          <cell r="I721" t="str">
            <v>Rupiah</v>
          </cell>
        </row>
        <row r="722">
          <cell r="A722" t="str">
            <v xml:space="preserve">       5.</v>
          </cell>
          <cell r="C722" t="str">
            <v>Alat Yang Dipakai  :</v>
          </cell>
          <cell r="D722" t="str">
            <v xml:space="preserve">  a.  Umur Ekonomis</v>
          </cell>
          <cell r="G722" t="str">
            <v>A'</v>
          </cell>
          <cell r="H722">
            <v>5</v>
          </cell>
          <cell r="I722" t="str">
            <v>Tahun</v>
          </cell>
          <cell r="J722" t="str">
            <v xml:space="preserve"> Alat Baru</v>
          </cell>
        </row>
        <row r="723">
          <cell r="D723" t="str">
            <v xml:space="preserve">  b.  Jam Kerja Dalam 1 Tahun </v>
          </cell>
          <cell r="G723" t="str">
            <v>W'</v>
          </cell>
          <cell r="H723">
            <v>2000</v>
          </cell>
          <cell r="I723" t="str">
            <v>Jam</v>
          </cell>
          <cell r="J723" t="str">
            <v xml:space="preserve"> Alat Baru</v>
          </cell>
        </row>
        <row r="724">
          <cell r="D724" t="str">
            <v xml:space="preserve">  c.  Harga Alat   (*)</v>
          </cell>
          <cell r="G724" t="str">
            <v>B'</v>
          </cell>
          <cell r="H724">
            <v>540000000</v>
          </cell>
          <cell r="I724" t="str">
            <v>Rupiah</v>
          </cell>
          <cell r="J724" t="str">
            <v xml:space="preserve"> Alat Baru</v>
          </cell>
        </row>
        <row r="726">
          <cell r="A726" t="str">
            <v>B.</v>
          </cell>
          <cell r="C726" t="str">
            <v>BIAYA PASTI PER JAM KERJA</v>
          </cell>
        </row>
        <row r="727">
          <cell r="A727" t="str">
            <v xml:space="preserve">       1.</v>
          </cell>
          <cell r="C727" t="str">
            <v>Nilai Sisa Alat</v>
          </cell>
          <cell r="D727" t="str">
            <v>=  10 % x B</v>
          </cell>
          <cell r="G727" t="str">
            <v>C</v>
          </cell>
          <cell r="H727">
            <v>67500000</v>
          </cell>
          <cell r="I727" t="str">
            <v>Rupiah</v>
          </cell>
        </row>
        <row r="729">
          <cell r="A729" t="str">
            <v xml:space="preserve">       2.</v>
          </cell>
          <cell r="C729" t="str">
            <v>Faktor Angsuran Modal    =</v>
          </cell>
          <cell r="E729" t="str">
            <v>i x (1 + i)^A'</v>
          </cell>
          <cell r="G729" t="str">
            <v>D</v>
          </cell>
          <cell r="H729">
            <v>0.33437970328961514</v>
          </cell>
          <cell r="I729" t="str">
            <v>-</v>
          </cell>
        </row>
        <row r="730">
          <cell r="E730" t="str">
            <v>(1 + i)^A' - 1</v>
          </cell>
        </row>
        <row r="731">
          <cell r="A731" t="str">
            <v xml:space="preserve">       3.</v>
          </cell>
          <cell r="C731" t="str">
            <v>Biaya Pasti per Jam  :</v>
          </cell>
        </row>
        <row r="732">
          <cell r="C732" t="str">
            <v>a.  Biaya Pengembalian Modal  =</v>
          </cell>
          <cell r="E732" t="str">
            <v>( B' - C ) x D</v>
          </cell>
          <cell r="G732" t="str">
            <v>E</v>
          </cell>
          <cell r="H732">
            <v>78997.204902171579</v>
          </cell>
          <cell r="I732" t="str">
            <v>Rupiah</v>
          </cell>
        </row>
        <row r="733">
          <cell r="E733" t="str">
            <v>W'</v>
          </cell>
        </row>
        <row r="735">
          <cell r="C735" t="str">
            <v>b.  Asuransi, dll =</v>
          </cell>
          <cell r="D735">
            <v>2E-3</v>
          </cell>
          <cell r="E735" t="str">
            <v xml:space="preserve">  x   B'</v>
          </cell>
          <cell r="G735" t="str">
            <v>F</v>
          </cell>
          <cell r="H735">
            <v>540</v>
          </cell>
          <cell r="I735" t="str">
            <v>Rupiah</v>
          </cell>
        </row>
        <row r="736">
          <cell r="E736" t="str">
            <v>W'</v>
          </cell>
        </row>
        <row r="738">
          <cell r="C738" t="str">
            <v>Biaya Pasti per Jam             =</v>
          </cell>
          <cell r="E738" t="str">
            <v>( E + F )</v>
          </cell>
          <cell r="G738" t="str">
            <v>G</v>
          </cell>
          <cell r="H738">
            <v>79537.204902171579</v>
          </cell>
          <cell r="I738" t="str">
            <v>Rupiah</v>
          </cell>
        </row>
        <row r="740">
          <cell r="A740" t="str">
            <v>C.</v>
          </cell>
          <cell r="C740" t="str">
            <v>BIAYA OPERASI PER JAM KERJA</v>
          </cell>
        </row>
        <row r="742">
          <cell r="A742" t="str">
            <v xml:space="preserve">       1.</v>
          </cell>
          <cell r="C742" t="str">
            <v xml:space="preserve">Bahan Bakar  =  (0.125-0.175 Ltr/HP/Jam)   x Pw x Ms </v>
          </cell>
          <cell r="G742" t="str">
            <v>H</v>
          </cell>
          <cell r="H742">
            <v>69531.25</v>
          </cell>
          <cell r="I742" t="str">
            <v>Rupiah</v>
          </cell>
        </row>
        <row r="744">
          <cell r="A744" t="str">
            <v xml:space="preserve">       2.</v>
          </cell>
          <cell r="C744" t="str">
            <v>Pelumas         =  (0.01-0.02 Ltr/HP/Jam) x Pw x Mp</v>
          </cell>
          <cell r="G744" t="str">
            <v>I</v>
          </cell>
          <cell r="H744">
            <v>25000</v>
          </cell>
          <cell r="I744" t="str">
            <v>Rupiah</v>
          </cell>
        </row>
        <row r="746">
          <cell r="A746" t="str">
            <v xml:space="preserve">       3.</v>
          </cell>
          <cell r="C746" t="str">
            <v>Perawatan dan</v>
          </cell>
          <cell r="D746" t="str">
            <v>(12,5 % - 17,5 %)  x  B</v>
          </cell>
          <cell r="G746" t="str">
            <v>K</v>
          </cell>
          <cell r="H746">
            <v>42187.5</v>
          </cell>
          <cell r="I746" t="str">
            <v>Rupiah</v>
          </cell>
        </row>
        <row r="747">
          <cell r="C747" t="str">
            <v xml:space="preserve">        perbaikan    =</v>
          </cell>
          <cell r="D747" t="str">
            <v>W'</v>
          </cell>
        </row>
        <row r="749">
          <cell r="A749" t="str">
            <v xml:space="preserve">       4.</v>
          </cell>
          <cell r="C749" t="str">
            <v>Operator</v>
          </cell>
          <cell r="D749" t="str">
            <v>=   ( 1  Orang / Jam )  x  U1</v>
          </cell>
          <cell r="G749" t="str">
            <v>L</v>
          </cell>
          <cell r="H749">
            <v>8642.8571428571431</v>
          </cell>
          <cell r="I749" t="str">
            <v>Rupiah</v>
          </cell>
        </row>
        <row r="750">
          <cell r="A750" t="str">
            <v xml:space="preserve">       5.</v>
          </cell>
          <cell r="C750" t="str">
            <v>Pembantu Operator</v>
          </cell>
          <cell r="D750" t="str">
            <v>=   ( 1  Orang / Jam )  x  U2</v>
          </cell>
          <cell r="G750" t="str">
            <v>M</v>
          </cell>
          <cell r="H750">
            <v>5000</v>
          </cell>
          <cell r="I750" t="str">
            <v>Rupiah</v>
          </cell>
        </row>
        <row r="752">
          <cell r="C752" t="str">
            <v>Biaya Operasi per Jam        =</v>
          </cell>
          <cell r="E752" t="str">
            <v>(H+I+K+L+M)</v>
          </cell>
          <cell r="G752" t="str">
            <v>P</v>
          </cell>
          <cell r="H752">
            <v>150361.60714285713</v>
          </cell>
          <cell r="I752" t="str">
            <v>Rupiah</v>
          </cell>
        </row>
        <row r="754">
          <cell r="A754" t="str">
            <v>D.</v>
          </cell>
          <cell r="C754" t="str">
            <v>TOTAL BIAYA SEWA ALAT / JAM   =   ( G + P )</v>
          </cell>
          <cell r="G754" t="str">
            <v>S</v>
          </cell>
          <cell r="H754">
            <v>229898.81204502872</v>
          </cell>
          <cell r="I754" t="str">
            <v>Rupiah</v>
          </cell>
        </row>
        <row r="757">
          <cell r="A757" t="str">
            <v>E.</v>
          </cell>
          <cell r="C757" t="str">
            <v>LAIN - LAIN</v>
          </cell>
        </row>
        <row r="758">
          <cell r="A758" t="str">
            <v xml:space="preserve">       1.</v>
          </cell>
          <cell r="C758" t="str">
            <v>Tingkat Suku Bunga</v>
          </cell>
          <cell r="G758" t="str">
            <v>i</v>
          </cell>
          <cell r="H758">
            <v>20</v>
          </cell>
          <cell r="I758" t="str">
            <v>% / Tahun</v>
          </cell>
        </row>
        <row r="759">
          <cell r="A759" t="str">
            <v xml:space="preserve">       2.</v>
          </cell>
          <cell r="C759" t="str">
            <v>Upah Operator / Sopir</v>
          </cell>
          <cell r="G759" t="str">
            <v>U1</v>
          </cell>
          <cell r="H759">
            <v>8642.8571428571431</v>
          </cell>
          <cell r="I759" t="str">
            <v>Rp./Jam</v>
          </cell>
        </row>
        <row r="760">
          <cell r="A760" t="str">
            <v xml:space="preserve">       3.</v>
          </cell>
          <cell r="C760" t="str">
            <v>Upah Pembantu Operator / Pmb.Sopir</v>
          </cell>
          <cell r="G760" t="str">
            <v>U2</v>
          </cell>
          <cell r="H760">
            <v>5000</v>
          </cell>
          <cell r="I760" t="str">
            <v>Rp./Jam</v>
          </cell>
        </row>
        <row r="761">
          <cell r="A761" t="str">
            <v xml:space="preserve">       4.</v>
          </cell>
          <cell r="C761" t="str">
            <v>Bahan Bakar Bensin</v>
          </cell>
          <cell r="G761" t="str">
            <v>Mb</v>
          </cell>
          <cell r="H761">
            <v>4500</v>
          </cell>
          <cell r="I761" t="str">
            <v>Liter</v>
          </cell>
        </row>
        <row r="762">
          <cell r="A762" t="str">
            <v xml:space="preserve">       5.</v>
          </cell>
          <cell r="C762" t="str">
            <v>Bahan Bakar Solar</v>
          </cell>
          <cell r="G762" t="str">
            <v>Ms</v>
          </cell>
          <cell r="H762">
            <v>4450</v>
          </cell>
          <cell r="I762" t="str">
            <v>Liter</v>
          </cell>
        </row>
        <row r="763">
          <cell r="A763" t="str">
            <v xml:space="preserve">       6.</v>
          </cell>
          <cell r="C763" t="str">
            <v>Minyak Pelumas</v>
          </cell>
          <cell r="G763" t="str">
            <v>Mp</v>
          </cell>
          <cell r="H763">
            <v>20000</v>
          </cell>
          <cell r="I763" t="str">
            <v>Liter</v>
          </cell>
        </row>
        <row r="764">
          <cell r="A764" t="str">
            <v xml:space="preserve">       7.</v>
          </cell>
          <cell r="C764" t="str">
            <v>PPN diperhitungkan pada lembar Rekapitulasi</v>
          </cell>
        </row>
        <row r="765">
          <cell r="C765" t="str">
            <v>Biaya Pekerjaan</v>
          </cell>
        </row>
        <row r="768">
          <cell r="A768" t="str">
            <v>URAIAN ANALISA ALAT</v>
          </cell>
        </row>
        <row r="771">
          <cell r="A771" t="str">
            <v>No.</v>
          </cell>
          <cell r="C771" t="str">
            <v>U R A I A N</v>
          </cell>
          <cell r="G771" t="str">
            <v>KODE</v>
          </cell>
          <cell r="H771" t="str">
            <v>KOEF.</v>
          </cell>
          <cell r="I771" t="str">
            <v>SATUAN</v>
          </cell>
          <cell r="J771" t="str">
            <v>KET.</v>
          </cell>
        </row>
        <row r="774">
          <cell r="A774" t="str">
            <v>A.</v>
          </cell>
          <cell r="C774" t="str">
            <v>URAIAN PERALATAN</v>
          </cell>
        </row>
        <row r="775">
          <cell r="A775" t="str">
            <v xml:space="preserve">       1.</v>
          </cell>
          <cell r="C775" t="str">
            <v>Jenis Peralatan</v>
          </cell>
          <cell r="G775" t="str">
            <v>TRACK LOADER 75-100 HP</v>
          </cell>
          <cell r="J775" t="str">
            <v>E14</v>
          </cell>
        </row>
        <row r="776">
          <cell r="A776" t="str">
            <v xml:space="preserve">       2.</v>
          </cell>
          <cell r="C776" t="str">
            <v>Tenaga</v>
          </cell>
          <cell r="G776" t="str">
            <v>Pw</v>
          </cell>
          <cell r="H776">
            <v>90</v>
          </cell>
          <cell r="I776" t="str">
            <v>HP</v>
          </cell>
        </row>
        <row r="777">
          <cell r="A777" t="str">
            <v xml:space="preserve">       3.</v>
          </cell>
          <cell r="C777" t="str">
            <v>Kapasitas</v>
          </cell>
          <cell r="G777" t="str">
            <v>Cp</v>
          </cell>
          <cell r="H777">
            <v>1.6</v>
          </cell>
          <cell r="I777" t="str">
            <v>M3</v>
          </cell>
        </row>
        <row r="778">
          <cell r="A778" t="str">
            <v xml:space="preserve">       4.</v>
          </cell>
          <cell r="C778" t="str">
            <v>Alat Baru                :</v>
          </cell>
          <cell r="D778" t="str">
            <v xml:space="preserve">  a.  Umur Ekonomis</v>
          </cell>
          <cell r="G778" t="str">
            <v>A</v>
          </cell>
          <cell r="H778">
            <v>5</v>
          </cell>
          <cell r="I778" t="str">
            <v>Tahun</v>
          </cell>
        </row>
        <row r="779">
          <cell r="D779" t="str">
            <v xml:space="preserve">  b.  Jam Kerja Dalam 1 Tahun</v>
          </cell>
          <cell r="G779" t="str">
            <v>W</v>
          </cell>
          <cell r="H779">
            <v>2000</v>
          </cell>
          <cell r="I779" t="str">
            <v>Jam</v>
          </cell>
        </row>
        <row r="780">
          <cell r="D780" t="str">
            <v xml:space="preserve">  c.  Harga Alat</v>
          </cell>
          <cell r="G780" t="str">
            <v>B</v>
          </cell>
          <cell r="H780">
            <v>567000000</v>
          </cell>
          <cell r="I780" t="str">
            <v>Rupiah</v>
          </cell>
        </row>
        <row r="781">
          <cell r="A781" t="str">
            <v xml:space="preserve">       5.</v>
          </cell>
          <cell r="C781" t="str">
            <v>Alat Yang Dipakai  :</v>
          </cell>
          <cell r="D781" t="str">
            <v xml:space="preserve">  a.  Umur Ekonomis</v>
          </cell>
          <cell r="G781" t="str">
            <v>A'</v>
          </cell>
          <cell r="H781">
            <v>5</v>
          </cell>
          <cell r="I781" t="str">
            <v>Tahun</v>
          </cell>
          <cell r="J781" t="str">
            <v xml:space="preserve"> Alat Baru</v>
          </cell>
        </row>
        <row r="782">
          <cell r="D782" t="str">
            <v xml:space="preserve">  b.  Jam Kerja Dalam 1 Tahun </v>
          </cell>
          <cell r="G782" t="str">
            <v>W'</v>
          </cell>
          <cell r="H782">
            <v>2000</v>
          </cell>
          <cell r="I782" t="str">
            <v>Jam</v>
          </cell>
          <cell r="J782" t="str">
            <v xml:space="preserve"> Alat Baru</v>
          </cell>
        </row>
        <row r="783">
          <cell r="D783" t="str">
            <v xml:space="preserve">  c.  Harga Alat   (*)</v>
          </cell>
          <cell r="G783" t="str">
            <v>B'</v>
          </cell>
          <cell r="H783">
            <v>453600000</v>
          </cell>
          <cell r="I783" t="str">
            <v>Rupiah</v>
          </cell>
          <cell r="J783" t="str">
            <v xml:space="preserve"> Alat Baru</v>
          </cell>
        </row>
        <row r="785">
          <cell r="A785" t="str">
            <v>B.</v>
          </cell>
          <cell r="C785" t="str">
            <v>BIAYA PASTI PER JAM KERJA</v>
          </cell>
        </row>
        <row r="786">
          <cell r="A786" t="str">
            <v xml:space="preserve">       1.</v>
          </cell>
          <cell r="C786" t="str">
            <v>Nilai Sisa Alat</v>
          </cell>
          <cell r="D786" t="str">
            <v>=  10 % x B</v>
          </cell>
          <cell r="G786" t="str">
            <v>C</v>
          </cell>
          <cell r="H786">
            <v>56700000</v>
          </cell>
          <cell r="I786" t="str">
            <v>Rupiah</v>
          </cell>
        </row>
        <row r="788">
          <cell r="A788" t="str">
            <v xml:space="preserve">       2.</v>
          </cell>
          <cell r="C788" t="str">
            <v>Faktor Angsuran Modal    =</v>
          </cell>
          <cell r="E788" t="str">
            <v>i x (1 + i)^A'</v>
          </cell>
          <cell r="G788" t="str">
            <v>D</v>
          </cell>
          <cell r="H788">
            <v>0.33437970328961514</v>
          </cell>
          <cell r="I788" t="str">
            <v>-</v>
          </cell>
        </row>
        <row r="789">
          <cell r="E789" t="str">
            <v>(1 + i)^A' - 1</v>
          </cell>
        </row>
        <row r="790">
          <cell r="A790" t="str">
            <v xml:space="preserve">       3.</v>
          </cell>
          <cell r="C790" t="str">
            <v>Biaya Pasti per Jam  :</v>
          </cell>
        </row>
        <row r="791">
          <cell r="C791" t="str">
            <v>a.  Biaya Pengembalian Modal  =</v>
          </cell>
          <cell r="E791" t="str">
            <v>( B' - C ) x D</v>
          </cell>
          <cell r="G791" t="str">
            <v>E</v>
          </cell>
          <cell r="H791">
            <v>66357.652117824124</v>
          </cell>
          <cell r="I791" t="str">
            <v>Rupiah</v>
          </cell>
        </row>
        <row r="792">
          <cell r="E792" t="str">
            <v>W'</v>
          </cell>
        </row>
        <row r="794">
          <cell r="C794" t="str">
            <v>b.  Asuransi, dll =</v>
          </cell>
          <cell r="D794">
            <v>2E-3</v>
          </cell>
          <cell r="E794" t="str">
            <v xml:space="preserve">  x   B'</v>
          </cell>
          <cell r="G794" t="str">
            <v>F</v>
          </cell>
          <cell r="H794">
            <v>453.6</v>
          </cell>
          <cell r="I794" t="str">
            <v>Rupiah</v>
          </cell>
        </row>
        <row r="795">
          <cell r="E795" t="str">
            <v>W'</v>
          </cell>
        </row>
        <row r="797">
          <cell r="C797" t="str">
            <v>Biaya Pasti per Jam             =</v>
          </cell>
          <cell r="E797" t="str">
            <v>( E + F )</v>
          </cell>
          <cell r="G797" t="str">
            <v>G</v>
          </cell>
          <cell r="H797">
            <v>66811.25211782413</v>
          </cell>
          <cell r="I797" t="str">
            <v>Rupiah</v>
          </cell>
        </row>
        <row r="799">
          <cell r="A799" t="str">
            <v>C.</v>
          </cell>
          <cell r="C799" t="str">
            <v>BIAYA OPERASI PER JAM KERJA</v>
          </cell>
        </row>
        <row r="801">
          <cell r="A801" t="str">
            <v xml:space="preserve">       1.</v>
          </cell>
          <cell r="C801" t="str">
            <v xml:space="preserve">Bahan Bakar  =  (0.125-0.175 Ltr/HP/Jam)   x Pw x Ms </v>
          </cell>
          <cell r="G801" t="str">
            <v>H</v>
          </cell>
          <cell r="H801">
            <v>50062.5</v>
          </cell>
          <cell r="I801" t="str">
            <v>Rupiah</v>
          </cell>
        </row>
        <row r="803">
          <cell r="A803" t="str">
            <v xml:space="preserve">       2.</v>
          </cell>
          <cell r="C803" t="str">
            <v>Pelumas         =  (0.01-0.02 Ltr/HP/Jam) x Pw x Mp</v>
          </cell>
          <cell r="G803" t="str">
            <v>I</v>
          </cell>
          <cell r="H803">
            <v>18000</v>
          </cell>
          <cell r="I803" t="str">
            <v>Rupiah</v>
          </cell>
        </row>
        <row r="805">
          <cell r="A805" t="str">
            <v xml:space="preserve">       3.</v>
          </cell>
          <cell r="C805" t="str">
            <v>Perawatan dan</v>
          </cell>
          <cell r="D805" t="str">
            <v>(12,5 % - 17,5 %)  x  B</v>
          </cell>
          <cell r="G805" t="str">
            <v>K</v>
          </cell>
          <cell r="H805">
            <v>35437.5</v>
          </cell>
          <cell r="I805" t="str">
            <v>Rupiah</v>
          </cell>
        </row>
        <row r="806">
          <cell r="C806" t="str">
            <v xml:space="preserve">        perbaikan    =</v>
          </cell>
          <cell r="D806" t="str">
            <v>W'</v>
          </cell>
        </row>
        <row r="808">
          <cell r="A808" t="str">
            <v xml:space="preserve">       4.</v>
          </cell>
          <cell r="C808" t="str">
            <v>Operator</v>
          </cell>
          <cell r="D808" t="str">
            <v>=   ( 1  Orang / Jam )  x  U1</v>
          </cell>
          <cell r="G808" t="str">
            <v>L</v>
          </cell>
          <cell r="H808">
            <v>8642.8571428571431</v>
          </cell>
          <cell r="I808" t="str">
            <v>Rupiah</v>
          </cell>
        </row>
        <row r="809">
          <cell r="A809" t="str">
            <v xml:space="preserve">       5.</v>
          </cell>
          <cell r="C809" t="str">
            <v>Pembantu Operator</v>
          </cell>
          <cell r="D809" t="str">
            <v>=   ( 1  Orang / Jam )  x  U2</v>
          </cell>
          <cell r="G809" t="str">
            <v>M</v>
          </cell>
          <cell r="H809">
            <v>5000</v>
          </cell>
          <cell r="I809" t="str">
            <v>Rupiah</v>
          </cell>
        </row>
        <row r="811">
          <cell r="C811" t="str">
            <v>Biaya Operasi per Jam        =</v>
          </cell>
          <cell r="E811" t="str">
            <v>(H+I+K+L+M)</v>
          </cell>
          <cell r="G811" t="str">
            <v>P</v>
          </cell>
          <cell r="H811">
            <v>117142.85714285714</v>
          </cell>
          <cell r="I811" t="str">
            <v>Rupiah</v>
          </cell>
        </row>
        <row r="813">
          <cell r="A813" t="str">
            <v>D.</v>
          </cell>
          <cell r="C813" t="str">
            <v>TOTAL BIAYA SEWA ALAT / JAM   =   ( G + P )</v>
          </cell>
          <cell r="G813" t="str">
            <v>S</v>
          </cell>
          <cell r="H813">
            <v>183954.10926068126</v>
          </cell>
          <cell r="I813" t="str">
            <v>Rupiah</v>
          </cell>
        </row>
        <row r="816">
          <cell r="A816" t="str">
            <v>E.</v>
          </cell>
          <cell r="C816" t="str">
            <v>LAIN - LAIN</v>
          </cell>
        </row>
        <row r="817">
          <cell r="A817" t="str">
            <v xml:space="preserve">       1.</v>
          </cell>
          <cell r="C817" t="str">
            <v>Tingkat Suku Bunga</v>
          </cell>
          <cell r="G817" t="str">
            <v>i</v>
          </cell>
          <cell r="H817">
            <v>20</v>
          </cell>
          <cell r="I817" t="str">
            <v>% / Tahun</v>
          </cell>
        </row>
        <row r="818">
          <cell r="A818" t="str">
            <v xml:space="preserve">       2.</v>
          </cell>
          <cell r="C818" t="str">
            <v>Upah Operator / Sopir</v>
          </cell>
          <cell r="G818" t="str">
            <v>U1</v>
          </cell>
          <cell r="H818">
            <v>8642.8571428571431</v>
          </cell>
          <cell r="I818" t="str">
            <v>Rp./Jam</v>
          </cell>
        </row>
        <row r="819">
          <cell r="A819" t="str">
            <v xml:space="preserve">       3.</v>
          </cell>
          <cell r="C819" t="str">
            <v>Upah Pembantu Operator / Pmb.Sopir</v>
          </cell>
          <cell r="G819" t="str">
            <v>U2</v>
          </cell>
          <cell r="H819">
            <v>5000</v>
          </cell>
          <cell r="I819" t="str">
            <v>Rp./Jam</v>
          </cell>
        </row>
        <row r="820">
          <cell r="A820" t="str">
            <v xml:space="preserve">       4.</v>
          </cell>
          <cell r="C820" t="str">
            <v>Bahan Bakar Bensin</v>
          </cell>
          <cell r="G820" t="str">
            <v>Mb</v>
          </cell>
          <cell r="H820">
            <v>4500</v>
          </cell>
          <cell r="I820" t="str">
            <v>Liter</v>
          </cell>
        </row>
        <row r="821">
          <cell r="A821" t="str">
            <v xml:space="preserve">       5.</v>
          </cell>
          <cell r="C821" t="str">
            <v>Bahan Bakar Solar</v>
          </cell>
          <cell r="G821" t="str">
            <v>Ms</v>
          </cell>
          <cell r="H821">
            <v>4450</v>
          </cell>
          <cell r="I821" t="str">
            <v>Liter</v>
          </cell>
        </row>
        <row r="822">
          <cell r="A822" t="str">
            <v xml:space="preserve">       6.</v>
          </cell>
          <cell r="C822" t="str">
            <v>Minyak Pelumas</v>
          </cell>
          <cell r="G822" t="str">
            <v>Mp</v>
          </cell>
          <cell r="H822">
            <v>20000</v>
          </cell>
          <cell r="I822" t="str">
            <v>Liter</v>
          </cell>
        </row>
        <row r="823">
          <cell r="A823" t="str">
            <v xml:space="preserve">       7.</v>
          </cell>
          <cell r="C823" t="str">
            <v>PPN diperhitungkan pada lembar Rekapitulasi</v>
          </cell>
        </row>
        <row r="824">
          <cell r="C824" t="str">
            <v>Biaya Pekerjaan</v>
          </cell>
        </row>
        <row r="827">
          <cell r="A827" t="str">
            <v>URAIAN ANALISA ALAT</v>
          </cell>
        </row>
        <row r="830">
          <cell r="A830" t="str">
            <v>No.</v>
          </cell>
          <cell r="C830" t="str">
            <v>U R A I A N</v>
          </cell>
          <cell r="G830" t="str">
            <v>KODE</v>
          </cell>
          <cell r="H830" t="str">
            <v>KOEF.</v>
          </cell>
          <cell r="I830" t="str">
            <v>SATUAN</v>
          </cell>
          <cell r="J830" t="str">
            <v>KET.</v>
          </cell>
        </row>
        <row r="833">
          <cell r="A833" t="str">
            <v>A.</v>
          </cell>
          <cell r="C833" t="str">
            <v>URAIAN PERALATAN</v>
          </cell>
        </row>
        <row r="834">
          <cell r="A834" t="str">
            <v xml:space="preserve">       1.</v>
          </cell>
          <cell r="C834" t="str">
            <v>Jenis Peralatan</v>
          </cell>
          <cell r="G834" t="str">
            <v>WHEEL LOADER 1.0-1.6 M3</v>
          </cell>
          <cell r="J834" t="str">
            <v>E15</v>
          </cell>
        </row>
        <row r="835">
          <cell r="A835" t="str">
            <v xml:space="preserve">       2.</v>
          </cell>
          <cell r="C835" t="str">
            <v>Tenaga</v>
          </cell>
          <cell r="G835" t="str">
            <v>Pw</v>
          </cell>
          <cell r="H835">
            <v>105</v>
          </cell>
          <cell r="I835" t="str">
            <v>HP</v>
          </cell>
        </row>
        <row r="836">
          <cell r="A836" t="str">
            <v xml:space="preserve">       3.</v>
          </cell>
          <cell r="C836" t="str">
            <v>Kapasitas</v>
          </cell>
          <cell r="G836" t="str">
            <v>Cp</v>
          </cell>
          <cell r="H836">
            <v>1.5</v>
          </cell>
          <cell r="I836" t="str">
            <v>M3</v>
          </cell>
        </row>
        <row r="837">
          <cell r="A837" t="str">
            <v xml:space="preserve">       4.</v>
          </cell>
          <cell r="C837" t="str">
            <v>Alat Baru                :</v>
          </cell>
          <cell r="D837" t="str">
            <v xml:space="preserve">  a.  Umur Ekonomis</v>
          </cell>
          <cell r="G837" t="str">
            <v>A</v>
          </cell>
          <cell r="H837">
            <v>5</v>
          </cell>
          <cell r="I837" t="str">
            <v>Tahun</v>
          </cell>
        </row>
        <row r="838">
          <cell r="D838" t="str">
            <v xml:space="preserve">  b.  Jam Kerja Dalam 1 Tahun</v>
          </cell>
          <cell r="G838" t="str">
            <v>W</v>
          </cell>
          <cell r="H838">
            <v>2000</v>
          </cell>
          <cell r="I838" t="str">
            <v>Jam</v>
          </cell>
        </row>
        <row r="839">
          <cell r="D839" t="str">
            <v xml:space="preserve">  c.  Harga Alat</v>
          </cell>
          <cell r="G839" t="str">
            <v>B</v>
          </cell>
          <cell r="H839">
            <v>615000000</v>
          </cell>
          <cell r="I839" t="str">
            <v>Rupiah</v>
          </cell>
        </row>
        <row r="840">
          <cell r="A840" t="str">
            <v xml:space="preserve">       5.</v>
          </cell>
          <cell r="C840" t="str">
            <v>Alat Yang Dipakai  :</v>
          </cell>
          <cell r="D840" t="str">
            <v xml:space="preserve">  a.  Umur Ekonomis</v>
          </cell>
          <cell r="G840" t="str">
            <v>A'</v>
          </cell>
          <cell r="H840">
            <v>5</v>
          </cell>
          <cell r="I840" t="str">
            <v>Tahun</v>
          </cell>
          <cell r="J840" t="str">
            <v xml:space="preserve"> Alat Baru</v>
          </cell>
        </row>
        <row r="841">
          <cell r="D841" t="str">
            <v xml:space="preserve">  b.  Jam Kerja Dalam 1 Tahun </v>
          </cell>
          <cell r="G841" t="str">
            <v>W'</v>
          </cell>
          <cell r="H841">
            <v>2000</v>
          </cell>
          <cell r="I841" t="str">
            <v>Jam</v>
          </cell>
          <cell r="J841" t="str">
            <v xml:space="preserve"> Alat Baru</v>
          </cell>
        </row>
        <row r="842">
          <cell r="D842" t="str">
            <v xml:space="preserve">  c.  Harga Alat   (*)</v>
          </cell>
          <cell r="G842" t="str">
            <v>B'</v>
          </cell>
          <cell r="H842">
            <v>492000000</v>
          </cell>
          <cell r="I842" t="str">
            <v>Rupiah</v>
          </cell>
          <cell r="J842" t="str">
            <v xml:space="preserve"> Alat Baru</v>
          </cell>
        </row>
        <row r="844">
          <cell r="A844" t="str">
            <v>B.</v>
          </cell>
          <cell r="C844" t="str">
            <v>BIAYA PASTI PER JAM KERJA</v>
          </cell>
        </row>
        <row r="845">
          <cell r="A845" t="str">
            <v xml:space="preserve">       1.</v>
          </cell>
          <cell r="C845" t="str">
            <v>Nilai Sisa Alat</v>
          </cell>
          <cell r="D845" t="str">
            <v>=  10 % x B</v>
          </cell>
          <cell r="G845" t="str">
            <v>C</v>
          </cell>
          <cell r="H845">
            <v>61500000</v>
          </cell>
          <cell r="I845" t="str">
            <v>Rupiah</v>
          </cell>
        </row>
        <row r="847">
          <cell r="A847" t="str">
            <v xml:space="preserve">       2.</v>
          </cell>
          <cell r="C847" t="str">
            <v>Faktor Angsuran Modal    =</v>
          </cell>
          <cell r="E847" t="str">
            <v>i x (1 + i)^A'</v>
          </cell>
          <cell r="G847" t="str">
            <v>D</v>
          </cell>
          <cell r="H847">
            <v>0.33437970328961514</v>
          </cell>
          <cell r="I847" t="str">
            <v>-</v>
          </cell>
        </row>
        <row r="848">
          <cell r="E848" t="str">
            <v>(1 + i)^A' - 1</v>
          </cell>
        </row>
        <row r="849">
          <cell r="A849" t="str">
            <v xml:space="preserve">       3.</v>
          </cell>
          <cell r="C849" t="str">
            <v>Biaya Pasti per Jam  :</v>
          </cell>
        </row>
        <row r="850">
          <cell r="C850" t="str">
            <v>a.  Biaya Pengembalian Modal  =</v>
          </cell>
          <cell r="E850" t="str">
            <v>( B' - C ) x D</v>
          </cell>
          <cell r="G850" t="str">
            <v>E</v>
          </cell>
          <cell r="H850">
            <v>71975.231133089663</v>
          </cell>
          <cell r="I850" t="str">
            <v>Rupiah</v>
          </cell>
        </row>
        <row r="851">
          <cell r="E851" t="str">
            <v>W'</v>
          </cell>
        </row>
        <row r="853">
          <cell r="C853" t="str">
            <v>b.  Asuransi, dll =</v>
          </cell>
          <cell r="D853">
            <v>2E-3</v>
          </cell>
          <cell r="E853" t="str">
            <v xml:space="preserve">  x   B'</v>
          </cell>
          <cell r="G853" t="str">
            <v>F</v>
          </cell>
          <cell r="H853">
            <v>492</v>
          </cell>
          <cell r="I853" t="str">
            <v>Rupiah</v>
          </cell>
        </row>
        <row r="854">
          <cell r="E854" t="str">
            <v>W'</v>
          </cell>
        </row>
        <row r="856">
          <cell r="C856" t="str">
            <v>Biaya Pasti per Jam             =</v>
          </cell>
          <cell r="E856" t="str">
            <v>( E + F )</v>
          </cell>
          <cell r="G856" t="str">
            <v>G</v>
          </cell>
          <cell r="H856">
            <v>72467.231133089663</v>
          </cell>
          <cell r="I856" t="str">
            <v>Rupiah</v>
          </cell>
        </row>
        <row r="858">
          <cell r="A858" t="str">
            <v>C.</v>
          </cell>
          <cell r="C858" t="str">
            <v>BIAYA OPERASI PER JAM KERJA</v>
          </cell>
        </row>
        <row r="860">
          <cell r="A860" t="str">
            <v xml:space="preserve">       1.</v>
          </cell>
          <cell r="C860" t="str">
            <v xml:space="preserve">Bahan Bakar  =  (0.125-0.175 Ltr/HP/Jam)   x Pw x Ms </v>
          </cell>
          <cell r="G860" t="str">
            <v>H</v>
          </cell>
          <cell r="H860">
            <v>58406.25</v>
          </cell>
          <cell r="I860" t="str">
            <v>Rupiah</v>
          </cell>
        </row>
        <row r="862">
          <cell r="A862" t="str">
            <v xml:space="preserve">       2.</v>
          </cell>
          <cell r="C862" t="str">
            <v>Pelumas         =  (0.01-0.02 Ltr/HP/Jam) x Pw x Mp</v>
          </cell>
          <cell r="G862" t="str">
            <v>I</v>
          </cell>
          <cell r="H862">
            <v>21000</v>
          </cell>
          <cell r="I862" t="str">
            <v>Rupiah</v>
          </cell>
        </row>
        <row r="864">
          <cell r="A864" t="str">
            <v xml:space="preserve">       3.</v>
          </cell>
          <cell r="C864" t="str">
            <v>Perawatan dan</v>
          </cell>
          <cell r="D864" t="str">
            <v>(12,5 % - 17,5 %)  x  B</v>
          </cell>
          <cell r="G864" t="str">
            <v>K</v>
          </cell>
          <cell r="H864">
            <v>38437.5</v>
          </cell>
          <cell r="I864" t="str">
            <v>Rupiah</v>
          </cell>
        </row>
        <row r="865">
          <cell r="C865" t="str">
            <v xml:space="preserve">        perbaikan    =</v>
          </cell>
          <cell r="D865" t="str">
            <v>W'</v>
          </cell>
        </row>
        <row r="867">
          <cell r="A867" t="str">
            <v xml:space="preserve">       4.</v>
          </cell>
          <cell r="C867" t="str">
            <v>Operator</v>
          </cell>
          <cell r="D867" t="str">
            <v>=   ( 1  Orang / Jam )  x  U1</v>
          </cell>
          <cell r="G867" t="str">
            <v>L</v>
          </cell>
          <cell r="H867">
            <v>8642.8571428571431</v>
          </cell>
          <cell r="I867" t="str">
            <v>Rupiah</v>
          </cell>
        </row>
        <row r="868">
          <cell r="A868" t="str">
            <v xml:space="preserve">       5.</v>
          </cell>
          <cell r="C868" t="str">
            <v>Pembantu Operator</v>
          </cell>
          <cell r="D868" t="str">
            <v>=   ( 1  Orang / Jam )  x  U2</v>
          </cell>
          <cell r="G868" t="str">
            <v>M</v>
          </cell>
          <cell r="H868">
            <v>5000</v>
          </cell>
          <cell r="I868" t="str">
            <v>Rupiah</v>
          </cell>
        </row>
        <row r="870">
          <cell r="C870" t="str">
            <v>Biaya Operasi per Jam        =</v>
          </cell>
          <cell r="E870" t="str">
            <v>(H+I+K+L+M)</v>
          </cell>
          <cell r="G870" t="str">
            <v>P</v>
          </cell>
          <cell r="H870">
            <v>131486.60714285716</v>
          </cell>
          <cell r="I870" t="str">
            <v>Rupiah</v>
          </cell>
        </row>
        <row r="872">
          <cell r="A872" t="str">
            <v>D.</v>
          </cell>
          <cell r="C872" t="str">
            <v>TOTAL BIAYA SEWA ALAT / JAM   =   ( G + P )</v>
          </cell>
          <cell r="G872" t="str">
            <v>S</v>
          </cell>
          <cell r="H872">
            <v>203953.83827594682</v>
          </cell>
          <cell r="I872" t="str">
            <v>Rupiah</v>
          </cell>
        </row>
        <row r="875">
          <cell r="A875" t="str">
            <v>E.</v>
          </cell>
          <cell r="C875" t="str">
            <v>LAIN - LAIN</v>
          </cell>
        </row>
        <row r="876">
          <cell r="A876" t="str">
            <v xml:space="preserve">       1.</v>
          </cell>
          <cell r="C876" t="str">
            <v>Tingkat Suku Bunga</v>
          </cell>
          <cell r="G876" t="str">
            <v>i</v>
          </cell>
          <cell r="H876">
            <v>20</v>
          </cell>
          <cell r="I876" t="str">
            <v>% / Tahun</v>
          </cell>
        </row>
        <row r="877">
          <cell r="A877" t="str">
            <v xml:space="preserve">       2.</v>
          </cell>
          <cell r="C877" t="str">
            <v>Upah Operator / Sopir</v>
          </cell>
          <cell r="G877" t="str">
            <v>U1</v>
          </cell>
          <cell r="H877">
            <v>8642.8571428571431</v>
          </cell>
          <cell r="I877" t="str">
            <v>Rp./Jam</v>
          </cell>
        </row>
        <row r="878">
          <cell r="A878" t="str">
            <v xml:space="preserve">       3.</v>
          </cell>
          <cell r="C878" t="str">
            <v>Upah Pembantu Operator / Pmb.Sopir</v>
          </cell>
          <cell r="G878" t="str">
            <v>U2</v>
          </cell>
          <cell r="H878">
            <v>5000</v>
          </cell>
          <cell r="I878" t="str">
            <v>Rp./Jam</v>
          </cell>
        </row>
        <row r="879">
          <cell r="A879" t="str">
            <v xml:space="preserve">       4.</v>
          </cell>
          <cell r="C879" t="str">
            <v>Bahan Bakar Bensin</v>
          </cell>
          <cell r="G879" t="str">
            <v>Mb</v>
          </cell>
          <cell r="H879">
            <v>4500</v>
          </cell>
          <cell r="I879" t="str">
            <v>Liter</v>
          </cell>
        </row>
        <row r="880">
          <cell r="A880" t="str">
            <v xml:space="preserve">       5.</v>
          </cell>
          <cell r="C880" t="str">
            <v>Bahan Bakar Solar</v>
          </cell>
          <cell r="G880" t="str">
            <v>Ms</v>
          </cell>
          <cell r="H880">
            <v>4450</v>
          </cell>
          <cell r="I880" t="str">
            <v>Liter</v>
          </cell>
        </row>
        <row r="881">
          <cell r="A881" t="str">
            <v xml:space="preserve">       6.</v>
          </cell>
          <cell r="C881" t="str">
            <v>Minyak Pelumas</v>
          </cell>
          <cell r="G881" t="str">
            <v>Mp</v>
          </cell>
          <cell r="H881">
            <v>20000</v>
          </cell>
          <cell r="I881" t="str">
            <v>Liter</v>
          </cell>
        </row>
        <row r="882">
          <cell r="A882" t="str">
            <v xml:space="preserve">       7.</v>
          </cell>
          <cell r="C882" t="str">
            <v>PPN diperhitungkan pada lembar Rekapitulasi</v>
          </cell>
        </row>
        <row r="883">
          <cell r="C883" t="str">
            <v>Biaya Pekerjaan</v>
          </cell>
        </row>
        <row r="886">
          <cell r="A886" t="str">
            <v>URAIAN ANALISA ALAT</v>
          </cell>
        </row>
        <row r="889">
          <cell r="A889" t="str">
            <v>No.</v>
          </cell>
          <cell r="C889" t="str">
            <v>U R A I A N</v>
          </cell>
          <cell r="G889" t="str">
            <v>KODE</v>
          </cell>
          <cell r="H889" t="str">
            <v>KOEF.</v>
          </cell>
          <cell r="I889" t="str">
            <v>SATUAN</v>
          </cell>
          <cell r="J889" t="str">
            <v>KET.</v>
          </cell>
        </row>
        <row r="892">
          <cell r="A892" t="str">
            <v>A.</v>
          </cell>
          <cell r="C892" t="str">
            <v>URAIAN PERALATAN</v>
          </cell>
        </row>
        <row r="893">
          <cell r="A893" t="str">
            <v xml:space="preserve">       1.</v>
          </cell>
          <cell r="C893" t="str">
            <v>Jenis Peralatan</v>
          </cell>
          <cell r="G893" t="str">
            <v>THREE WHEEL ROLLER 6-8 T</v>
          </cell>
          <cell r="J893" t="str">
            <v>E16</v>
          </cell>
        </row>
        <row r="894">
          <cell r="A894" t="str">
            <v xml:space="preserve">       2.</v>
          </cell>
          <cell r="C894" t="str">
            <v>Tenaga</v>
          </cell>
          <cell r="G894" t="str">
            <v>Pw</v>
          </cell>
          <cell r="H894">
            <v>55</v>
          </cell>
          <cell r="I894" t="str">
            <v>HP</v>
          </cell>
        </row>
        <row r="895">
          <cell r="A895" t="str">
            <v xml:space="preserve">       3.</v>
          </cell>
          <cell r="C895" t="str">
            <v>Kapasitas</v>
          </cell>
          <cell r="G895" t="str">
            <v>Cp</v>
          </cell>
          <cell r="H895">
            <v>8</v>
          </cell>
          <cell r="I895" t="str">
            <v>Ton</v>
          </cell>
        </row>
        <row r="896">
          <cell r="A896" t="str">
            <v xml:space="preserve">       4.</v>
          </cell>
          <cell r="C896" t="str">
            <v>Alat Baru                :</v>
          </cell>
          <cell r="D896" t="str">
            <v xml:space="preserve">  a.  Umur Ekonomis</v>
          </cell>
          <cell r="G896" t="str">
            <v>A</v>
          </cell>
          <cell r="H896">
            <v>5</v>
          </cell>
          <cell r="I896" t="str">
            <v>Tahun</v>
          </cell>
        </row>
        <row r="897">
          <cell r="D897" t="str">
            <v xml:space="preserve">  b.  Jam Kerja Dalam 1 Tahun</v>
          </cell>
          <cell r="G897" t="str">
            <v>W</v>
          </cell>
          <cell r="H897">
            <v>2000</v>
          </cell>
          <cell r="I897" t="str">
            <v>Jam</v>
          </cell>
        </row>
        <row r="898">
          <cell r="D898" t="str">
            <v xml:space="preserve">  c.  Harga Alat</v>
          </cell>
          <cell r="G898" t="str">
            <v>B</v>
          </cell>
          <cell r="H898">
            <v>205000000</v>
          </cell>
          <cell r="I898" t="str">
            <v>Rupiah</v>
          </cell>
        </row>
        <row r="899">
          <cell r="A899" t="str">
            <v xml:space="preserve">       5.</v>
          </cell>
          <cell r="C899" t="str">
            <v>Alat Yang Dipakai  :</v>
          </cell>
          <cell r="D899" t="str">
            <v xml:space="preserve">  a.  Umur Ekonomis</v>
          </cell>
          <cell r="G899" t="str">
            <v>A'</v>
          </cell>
          <cell r="H899">
            <v>5</v>
          </cell>
          <cell r="I899" t="str">
            <v>Tahun</v>
          </cell>
          <cell r="J899" t="str">
            <v xml:space="preserve"> Alat Baru</v>
          </cell>
        </row>
        <row r="900">
          <cell r="D900" t="str">
            <v xml:space="preserve">  b.  Jam Kerja Dalam 1 Tahun </v>
          </cell>
          <cell r="G900" t="str">
            <v>W'</v>
          </cell>
          <cell r="H900">
            <v>2000</v>
          </cell>
          <cell r="I900" t="str">
            <v>Jam</v>
          </cell>
          <cell r="J900" t="str">
            <v xml:space="preserve"> Alat Baru</v>
          </cell>
        </row>
        <row r="901">
          <cell r="D901" t="str">
            <v xml:space="preserve">  c.  Harga Alat   (*)</v>
          </cell>
          <cell r="G901" t="str">
            <v>B'</v>
          </cell>
          <cell r="H901">
            <v>164000000</v>
          </cell>
          <cell r="I901" t="str">
            <v>Rupiah</v>
          </cell>
          <cell r="J901" t="str">
            <v xml:space="preserve"> Alat Baru</v>
          </cell>
        </row>
        <row r="903">
          <cell r="A903" t="str">
            <v>B.</v>
          </cell>
          <cell r="C903" t="str">
            <v>BIAYA PASTI PER JAM KERJA</v>
          </cell>
        </row>
        <row r="904">
          <cell r="A904" t="str">
            <v xml:space="preserve">       1.</v>
          </cell>
          <cell r="C904" t="str">
            <v>Nilai Sisa Alat</v>
          </cell>
          <cell r="D904" t="str">
            <v>=  10 % x B</v>
          </cell>
          <cell r="G904" t="str">
            <v>C</v>
          </cell>
          <cell r="H904">
            <v>20500000</v>
          </cell>
          <cell r="I904" t="str">
            <v>Rupiah</v>
          </cell>
        </row>
        <row r="906">
          <cell r="A906" t="str">
            <v xml:space="preserve">       2.</v>
          </cell>
          <cell r="C906" t="str">
            <v>Faktor Angsuran Modal    =</v>
          </cell>
          <cell r="E906" t="str">
            <v>i x (1 + i)^A'</v>
          </cell>
          <cell r="G906" t="str">
            <v>D</v>
          </cell>
          <cell r="H906">
            <v>0.33437970328961514</v>
          </cell>
          <cell r="I906" t="str">
            <v>-</v>
          </cell>
        </row>
        <row r="907">
          <cell r="E907" t="str">
            <v>(1 + i)^A' - 1</v>
          </cell>
        </row>
        <row r="908">
          <cell r="A908" t="str">
            <v xml:space="preserve">       3.</v>
          </cell>
          <cell r="C908" t="str">
            <v>Biaya Pasti per Jam  :</v>
          </cell>
        </row>
        <row r="909">
          <cell r="C909" t="str">
            <v>a.  Biaya Pengembalian Modal  =</v>
          </cell>
          <cell r="E909" t="str">
            <v>( B' - C ) x D</v>
          </cell>
          <cell r="G909" t="str">
            <v>E</v>
          </cell>
          <cell r="H909">
            <v>23991.743711029889</v>
          </cell>
          <cell r="I909" t="str">
            <v>Rupiah</v>
          </cell>
        </row>
        <row r="910">
          <cell r="E910" t="str">
            <v>W'</v>
          </cell>
        </row>
        <row r="912">
          <cell r="C912" t="str">
            <v>b.  Asuransi, dll =</v>
          </cell>
          <cell r="D912">
            <v>2E-3</v>
          </cell>
          <cell r="E912" t="str">
            <v xml:space="preserve">  x   B'</v>
          </cell>
          <cell r="G912" t="str">
            <v>F</v>
          </cell>
          <cell r="H912">
            <v>164</v>
          </cell>
          <cell r="I912" t="str">
            <v>Rupiah</v>
          </cell>
        </row>
        <row r="913">
          <cell r="E913" t="str">
            <v>W'</v>
          </cell>
        </row>
        <row r="915">
          <cell r="C915" t="str">
            <v>Biaya Pasti per Jam             =</v>
          </cell>
          <cell r="E915" t="str">
            <v>( E + F )</v>
          </cell>
          <cell r="G915" t="str">
            <v>G</v>
          </cell>
          <cell r="H915">
            <v>24155.743711029889</v>
          </cell>
          <cell r="I915" t="str">
            <v>Rupiah</v>
          </cell>
        </row>
        <row r="917">
          <cell r="A917" t="str">
            <v>C.</v>
          </cell>
          <cell r="C917" t="str">
            <v>BIAYA OPERASI PER JAM KERJA</v>
          </cell>
        </row>
        <row r="919">
          <cell r="A919" t="str">
            <v xml:space="preserve">       1.</v>
          </cell>
          <cell r="C919" t="str">
            <v xml:space="preserve">Bahan Bakar  =  (0.125-0.175 Ltr/HP/Jam)   x Pw x Ms </v>
          </cell>
          <cell r="G919" t="str">
            <v>H</v>
          </cell>
          <cell r="H919">
            <v>30593.75</v>
          </cell>
          <cell r="I919" t="str">
            <v>Rupiah</v>
          </cell>
        </row>
        <row r="921">
          <cell r="A921" t="str">
            <v xml:space="preserve">       2.</v>
          </cell>
          <cell r="C921" t="str">
            <v>Pelumas         =  (0.01-0.02 Ltr/HP/Jam) x Pw x Mp</v>
          </cell>
          <cell r="G921" t="str">
            <v>I</v>
          </cell>
          <cell r="H921">
            <v>11000</v>
          </cell>
          <cell r="I921" t="str">
            <v>Rupiah</v>
          </cell>
        </row>
        <row r="923">
          <cell r="A923" t="str">
            <v xml:space="preserve">       3.</v>
          </cell>
          <cell r="C923" t="str">
            <v>Perawatan dan</v>
          </cell>
          <cell r="D923" t="str">
            <v>(12,5 % - 17,5 %)  x  B</v>
          </cell>
          <cell r="G923" t="str">
            <v>K</v>
          </cell>
          <cell r="H923">
            <v>12812.5</v>
          </cell>
          <cell r="I923" t="str">
            <v>Rupiah</v>
          </cell>
        </row>
        <row r="924">
          <cell r="C924" t="str">
            <v xml:space="preserve">        perbaikan    =</v>
          </cell>
          <cell r="D924" t="str">
            <v>W'</v>
          </cell>
        </row>
        <row r="926">
          <cell r="A926" t="str">
            <v xml:space="preserve">       4.</v>
          </cell>
          <cell r="C926" t="str">
            <v>Operator</v>
          </cell>
          <cell r="D926" t="str">
            <v>=   ( 1  Orang / Jam )  x  U1</v>
          </cell>
          <cell r="G926" t="str">
            <v>L</v>
          </cell>
          <cell r="H926">
            <v>8642.8571428571431</v>
          </cell>
          <cell r="I926" t="str">
            <v>Rupiah</v>
          </cell>
        </row>
        <row r="927">
          <cell r="A927" t="str">
            <v xml:space="preserve">       5.</v>
          </cell>
          <cell r="C927" t="str">
            <v>Pembantu Operator</v>
          </cell>
          <cell r="D927" t="str">
            <v>=   ( 1  Orang / Jam )  x  U2</v>
          </cell>
          <cell r="G927" t="str">
            <v>M</v>
          </cell>
          <cell r="H927">
            <v>5000</v>
          </cell>
          <cell r="I927" t="str">
            <v>Rupiah</v>
          </cell>
        </row>
        <row r="929">
          <cell r="C929" t="str">
            <v>Biaya Operasi per Jam        =</v>
          </cell>
          <cell r="E929" t="str">
            <v>(H+I+K+L+M)</v>
          </cell>
          <cell r="G929" t="str">
            <v>P</v>
          </cell>
          <cell r="H929">
            <v>68049.107142857145</v>
          </cell>
          <cell r="I929" t="str">
            <v>Rupiah</v>
          </cell>
        </row>
        <row r="931">
          <cell r="A931" t="str">
            <v>D.</v>
          </cell>
          <cell r="C931" t="str">
            <v>TOTAL BIAYA SEWA ALAT / JAM   =   ( G + P )</v>
          </cell>
          <cell r="G931" t="str">
            <v>S</v>
          </cell>
          <cell r="H931">
            <v>92204.850853887037</v>
          </cell>
          <cell r="I931" t="str">
            <v>Rupiah</v>
          </cell>
        </row>
        <row r="934">
          <cell r="A934" t="str">
            <v>E.</v>
          </cell>
          <cell r="C934" t="str">
            <v>LAIN - LAIN</v>
          </cell>
        </row>
        <row r="935">
          <cell r="A935" t="str">
            <v xml:space="preserve">       1.</v>
          </cell>
          <cell r="C935" t="str">
            <v>Tingkat Suku Bunga</v>
          </cell>
          <cell r="G935" t="str">
            <v>i</v>
          </cell>
          <cell r="H935">
            <v>20</v>
          </cell>
          <cell r="I935" t="str">
            <v>% / Tahun</v>
          </cell>
        </row>
        <row r="936">
          <cell r="A936" t="str">
            <v xml:space="preserve">       2.</v>
          </cell>
          <cell r="C936" t="str">
            <v>Upah Operator / Sopir</v>
          </cell>
          <cell r="G936" t="str">
            <v>U1</v>
          </cell>
          <cell r="H936">
            <v>8642.8571428571431</v>
          </cell>
          <cell r="I936" t="str">
            <v>Rp./Jam</v>
          </cell>
        </row>
        <row r="937">
          <cell r="A937" t="str">
            <v xml:space="preserve">       3.</v>
          </cell>
          <cell r="C937" t="str">
            <v>Upah Pembantu Operator / Pmb.Sopir</v>
          </cell>
          <cell r="G937" t="str">
            <v>U2</v>
          </cell>
          <cell r="H937">
            <v>5000</v>
          </cell>
          <cell r="I937" t="str">
            <v>Rp./Jam</v>
          </cell>
        </row>
        <row r="938">
          <cell r="A938" t="str">
            <v xml:space="preserve">       4.</v>
          </cell>
          <cell r="C938" t="str">
            <v>Bahan Bakar Bensin</v>
          </cell>
          <cell r="G938" t="str">
            <v>Mb</v>
          </cell>
          <cell r="H938">
            <v>4500</v>
          </cell>
          <cell r="I938" t="str">
            <v>Liter</v>
          </cell>
        </row>
        <row r="939">
          <cell r="A939" t="str">
            <v xml:space="preserve">       5.</v>
          </cell>
          <cell r="C939" t="str">
            <v>Bahan Bakar Solar</v>
          </cell>
          <cell r="G939" t="str">
            <v>Ms</v>
          </cell>
          <cell r="H939">
            <v>4450</v>
          </cell>
          <cell r="I939" t="str">
            <v>Liter</v>
          </cell>
        </row>
        <row r="940">
          <cell r="A940" t="str">
            <v xml:space="preserve">       6.</v>
          </cell>
          <cell r="C940" t="str">
            <v>Minyak Pelumas</v>
          </cell>
          <cell r="G940" t="str">
            <v>Mp</v>
          </cell>
          <cell r="H940">
            <v>20000</v>
          </cell>
          <cell r="I940" t="str">
            <v>Liter</v>
          </cell>
        </row>
        <row r="941">
          <cell r="A941" t="str">
            <v xml:space="preserve">       7.</v>
          </cell>
          <cell r="C941" t="str">
            <v>PPN diperhitungkan pada lembar Rekapitulasi</v>
          </cell>
        </row>
        <row r="942">
          <cell r="C942" t="str">
            <v>Biaya Pekerjaan</v>
          </cell>
        </row>
        <row r="945">
          <cell r="A945" t="str">
            <v>URAIAN ANALISA ALAT</v>
          </cell>
        </row>
        <row r="948">
          <cell r="A948" t="str">
            <v>No.</v>
          </cell>
          <cell r="C948" t="str">
            <v>U R A I A N</v>
          </cell>
          <cell r="G948" t="str">
            <v>KODE</v>
          </cell>
          <cell r="H948" t="str">
            <v>KOEF.</v>
          </cell>
          <cell r="I948" t="str">
            <v>SATUAN</v>
          </cell>
          <cell r="J948" t="str">
            <v>KET.</v>
          </cell>
        </row>
        <row r="951">
          <cell r="A951" t="str">
            <v>A.</v>
          </cell>
          <cell r="C951" t="str">
            <v>URAIAN PERALATAN</v>
          </cell>
        </row>
        <row r="952">
          <cell r="A952" t="str">
            <v xml:space="preserve">       1.</v>
          </cell>
          <cell r="C952" t="str">
            <v>Jenis Peralatan</v>
          </cell>
          <cell r="G952" t="str">
            <v>TANDEM ROLLER 6-8 T.</v>
          </cell>
          <cell r="J952" t="str">
            <v>E17</v>
          </cell>
        </row>
        <row r="953">
          <cell r="A953" t="str">
            <v xml:space="preserve">       2.</v>
          </cell>
          <cell r="C953" t="str">
            <v>Tenaga</v>
          </cell>
          <cell r="G953" t="str">
            <v>Pw</v>
          </cell>
          <cell r="H953">
            <v>50</v>
          </cell>
          <cell r="I953" t="str">
            <v>HP</v>
          </cell>
        </row>
        <row r="954">
          <cell r="A954" t="str">
            <v xml:space="preserve">       3.</v>
          </cell>
          <cell r="C954" t="str">
            <v>Kapasitas</v>
          </cell>
          <cell r="G954" t="str">
            <v>Cp</v>
          </cell>
          <cell r="H954">
            <v>8</v>
          </cell>
          <cell r="I954" t="str">
            <v>Ton</v>
          </cell>
        </row>
        <row r="955">
          <cell r="A955" t="str">
            <v xml:space="preserve">       4.</v>
          </cell>
          <cell r="C955" t="str">
            <v>Alat Baru                :</v>
          </cell>
          <cell r="D955" t="str">
            <v xml:space="preserve">  a.  Umur Ekonomis</v>
          </cell>
          <cell r="G955" t="str">
            <v>A</v>
          </cell>
          <cell r="H955">
            <v>5</v>
          </cell>
          <cell r="I955" t="str">
            <v>Tahun</v>
          </cell>
        </row>
        <row r="956">
          <cell r="D956" t="str">
            <v xml:space="preserve">  b.  Jam Kerja Dalam 1 Tahun</v>
          </cell>
          <cell r="G956" t="str">
            <v>W</v>
          </cell>
          <cell r="H956">
            <v>2000</v>
          </cell>
          <cell r="I956" t="str">
            <v>Jam</v>
          </cell>
        </row>
        <row r="957">
          <cell r="D957" t="str">
            <v xml:space="preserve">  c.  Harga Alat</v>
          </cell>
          <cell r="G957" t="str">
            <v>B</v>
          </cell>
          <cell r="H957">
            <v>396000000</v>
          </cell>
          <cell r="I957" t="str">
            <v>Rupiah</v>
          </cell>
        </row>
        <row r="958">
          <cell r="A958" t="str">
            <v xml:space="preserve">       5.</v>
          </cell>
          <cell r="C958" t="str">
            <v>Alat Yang Dipakai  :</v>
          </cell>
          <cell r="D958" t="str">
            <v xml:space="preserve">  a.  Umur Ekonomis</v>
          </cell>
          <cell r="G958" t="str">
            <v>A'</v>
          </cell>
          <cell r="H958">
            <v>5</v>
          </cell>
          <cell r="I958" t="str">
            <v>Tahun</v>
          </cell>
          <cell r="J958" t="str">
            <v xml:space="preserve"> Alat Baru</v>
          </cell>
        </row>
        <row r="959">
          <cell r="D959" t="str">
            <v xml:space="preserve">  b.  Jam Kerja Dalam 1 Tahun </v>
          </cell>
          <cell r="G959" t="str">
            <v>W'</v>
          </cell>
          <cell r="H959">
            <v>2000</v>
          </cell>
          <cell r="I959" t="str">
            <v>Jam</v>
          </cell>
          <cell r="J959" t="str">
            <v xml:space="preserve"> Alat Baru</v>
          </cell>
        </row>
        <row r="960">
          <cell r="D960" t="str">
            <v xml:space="preserve">  c.  Harga Alat   (*)</v>
          </cell>
          <cell r="G960" t="str">
            <v>B'</v>
          </cell>
          <cell r="H960">
            <v>316800000</v>
          </cell>
          <cell r="I960" t="str">
            <v>Rupiah</v>
          </cell>
          <cell r="J960" t="str">
            <v xml:space="preserve"> Alat Baru</v>
          </cell>
        </row>
        <row r="962">
          <cell r="A962" t="str">
            <v>B.</v>
          </cell>
          <cell r="C962" t="str">
            <v>BIAYA PASTI PER JAM KERJA</v>
          </cell>
        </row>
        <row r="963">
          <cell r="A963" t="str">
            <v xml:space="preserve">       1.</v>
          </cell>
          <cell r="C963" t="str">
            <v>Nilai Sisa Alat</v>
          </cell>
          <cell r="D963" t="str">
            <v>=  10 % x B</v>
          </cell>
          <cell r="G963" t="str">
            <v>C</v>
          </cell>
          <cell r="H963">
            <v>39600000</v>
          </cell>
          <cell r="I963" t="str">
            <v>Rupiah</v>
          </cell>
        </row>
        <row r="965">
          <cell r="A965" t="str">
            <v xml:space="preserve">       2.</v>
          </cell>
          <cell r="C965" t="str">
            <v>Faktor Angsuran Modal    =</v>
          </cell>
          <cell r="E965" t="str">
            <v>i x (1 + i)^A'</v>
          </cell>
          <cell r="G965" t="str">
            <v>D</v>
          </cell>
          <cell r="H965">
            <v>0.33437970328961514</v>
          </cell>
          <cell r="I965" t="str">
            <v>-</v>
          </cell>
        </row>
        <row r="966">
          <cell r="E966" t="str">
            <v>(1 + i)^A' - 1</v>
          </cell>
        </row>
        <row r="967">
          <cell r="A967" t="str">
            <v xml:space="preserve">       3.</v>
          </cell>
          <cell r="C967" t="str">
            <v>Biaya Pasti per Jam  :</v>
          </cell>
        </row>
        <row r="968">
          <cell r="C968" t="str">
            <v>a.  Biaya Pengembalian Modal  =</v>
          </cell>
          <cell r="E968" t="str">
            <v>( B' - C ) x D</v>
          </cell>
          <cell r="G968" t="str">
            <v>E</v>
          </cell>
          <cell r="H968">
            <v>46345.026875940661</v>
          </cell>
          <cell r="I968" t="str">
            <v>Rupiah</v>
          </cell>
        </row>
        <row r="969">
          <cell r="E969" t="str">
            <v>W'</v>
          </cell>
        </row>
        <row r="971">
          <cell r="C971" t="str">
            <v>b.  Asuransi, dll =</v>
          </cell>
          <cell r="D971">
            <v>2E-3</v>
          </cell>
          <cell r="E971" t="str">
            <v xml:space="preserve">  x   B'</v>
          </cell>
          <cell r="G971" t="str">
            <v>F</v>
          </cell>
          <cell r="H971">
            <v>316.8</v>
          </cell>
          <cell r="I971" t="str">
            <v>Rupiah</v>
          </cell>
        </row>
        <row r="972">
          <cell r="E972" t="str">
            <v>W'</v>
          </cell>
        </row>
        <row r="974">
          <cell r="C974" t="str">
            <v>Biaya Pasti per Jam             =</v>
          </cell>
          <cell r="E974" t="str">
            <v>( E + F )</v>
          </cell>
          <cell r="G974" t="str">
            <v>G</v>
          </cell>
          <cell r="H974">
            <v>46661.826875940664</v>
          </cell>
          <cell r="I974" t="str">
            <v>Rupiah</v>
          </cell>
        </row>
        <row r="976">
          <cell r="A976" t="str">
            <v>C.</v>
          </cell>
          <cell r="C976" t="str">
            <v>BIAYA OPERASI PER JAM KERJA</v>
          </cell>
        </row>
        <row r="978">
          <cell r="A978" t="str">
            <v xml:space="preserve">       1.</v>
          </cell>
          <cell r="C978" t="str">
            <v xml:space="preserve">Bahan Bakar  =  (0.125-0.175 Ltr/HP/Jam)   x Pw x Ms </v>
          </cell>
          <cell r="G978" t="str">
            <v>H</v>
          </cell>
          <cell r="H978">
            <v>27812.5</v>
          </cell>
          <cell r="I978" t="str">
            <v>Rupiah</v>
          </cell>
        </row>
        <row r="980">
          <cell r="A980" t="str">
            <v xml:space="preserve">       2.</v>
          </cell>
          <cell r="C980" t="str">
            <v>Pelumas         =  (0.01-0.02 Ltr/HP/Jam) x Pw x Mp</v>
          </cell>
          <cell r="G980" t="str">
            <v>I</v>
          </cell>
          <cell r="H980">
            <v>10000</v>
          </cell>
          <cell r="I980" t="str">
            <v>Rupiah</v>
          </cell>
        </row>
        <row r="982">
          <cell r="A982" t="str">
            <v xml:space="preserve">       3.</v>
          </cell>
          <cell r="C982" t="str">
            <v>Perawatan dan</v>
          </cell>
          <cell r="D982" t="str">
            <v>(12,5 % - 17,5 %)  x  B</v>
          </cell>
          <cell r="G982" t="str">
            <v>K</v>
          </cell>
          <cell r="H982">
            <v>24750</v>
          </cell>
          <cell r="I982" t="str">
            <v>Rupiah</v>
          </cell>
        </row>
        <row r="983">
          <cell r="C983" t="str">
            <v xml:space="preserve">        perbaikan    =</v>
          </cell>
          <cell r="D983" t="str">
            <v>W'</v>
          </cell>
        </row>
        <row r="985">
          <cell r="A985" t="str">
            <v xml:space="preserve">       4.</v>
          </cell>
          <cell r="C985" t="str">
            <v>Operator</v>
          </cell>
          <cell r="D985" t="str">
            <v>=   ( 1  Orang / Jam )  x  U1</v>
          </cell>
          <cell r="G985" t="str">
            <v>L</v>
          </cell>
          <cell r="H985">
            <v>8642.8571428571431</v>
          </cell>
          <cell r="I985" t="str">
            <v>Rupiah</v>
          </cell>
        </row>
        <row r="986">
          <cell r="A986" t="str">
            <v xml:space="preserve">       5.</v>
          </cell>
          <cell r="C986" t="str">
            <v>Pembantu Operator</v>
          </cell>
          <cell r="D986" t="str">
            <v>=   ( 1  Orang / Jam )  x  U2</v>
          </cell>
          <cell r="G986" t="str">
            <v>M</v>
          </cell>
          <cell r="H986">
            <v>5000</v>
          </cell>
          <cell r="I986" t="str">
            <v>Rupiah</v>
          </cell>
        </row>
        <row r="988">
          <cell r="C988" t="str">
            <v>Biaya Operasi per Jam        =</v>
          </cell>
          <cell r="E988" t="str">
            <v>(H+I+K+L+M)</v>
          </cell>
          <cell r="G988" t="str">
            <v>P</v>
          </cell>
          <cell r="H988">
            <v>76205.357142857145</v>
          </cell>
          <cell r="I988" t="str">
            <v>Rupiah</v>
          </cell>
        </row>
        <row r="990">
          <cell r="A990" t="str">
            <v>D.</v>
          </cell>
          <cell r="C990" t="str">
            <v>TOTAL BIAYA SEWA ALAT / JAM   =   ( G + P )</v>
          </cell>
          <cell r="G990" t="str">
            <v>S</v>
          </cell>
          <cell r="H990">
            <v>122867.18401879781</v>
          </cell>
          <cell r="I990" t="str">
            <v>Rupiah</v>
          </cell>
        </row>
        <row r="993">
          <cell r="A993" t="str">
            <v>E.</v>
          </cell>
          <cell r="C993" t="str">
            <v>LAIN - LAIN</v>
          </cell>
        </row>
        <row r="994">
          <cell r="A994" t="str">
            <v xml:space="preserve">       1.</v>
          </cell>
          <cell r="C994" t="str">
            <v>Tingkat Suku Bunga</v>
          </cell>
          <cell r="G994" t="str">
            <v>i</v>
          </cell>
          <cell r="H994">
            <v>20</v>
          </cell>
          <cell r="I994" t="str">
            <v>% / Tahun</v>
          </cell>
        </row>
        <row r="995">
          <cell r="A995" t="str">
            <v xml:space="preserve">       2.</v>
          </cell>
          <cell r="C995" t="str">
            <v>Upah Operator / Sopir</v>
          </cell>
          <cell r="G995" t="str">
            <v>U1</v>
          </cell>
          <cell r="H995">
            <v>8642.8571428571431</v>
          </cell>
          <cell r="I995" t="str">
            <v>Rp./Jam</v>
          </cell>
        </row>
        <row r="996">
          <cell r="A996" t="str">
            <v xml:space="preserve">       3.</v>
          </cell>
          <cell r="C996" t="str">
            <v>Upah Pembantu Operator / Pmb.Sopir</v>
          </cell>
          <cell r="G996" t="str">
            <v>U2</v>
          </cell>
          <cell r="H996">
            <v>5000</v>
          </cell>
          <cell r="I996" t="str">
            <v>Rp./Jam</v>
          </cell>
        </row>
        <row r="997">
          <cell r="A997" t="str">
            <v xml:space="preserve">       4.</v>
          </cell>
          <cell r="C997" t="str">
            <v>Bahan Bakar Bensin</v>
          </cell>
          <cell r="G997" t="str">
            <v>Mb</v>
          </cell>
          <cell r="H997">
            <v>4500</v>
          </cell>
          <cell r="I997" t="str">
            <v>Liter</v>
          </cell>
        </row>
        <row r="998">
          <cell r="A998" t="str">
            <v xml:space="preserve">       5.</v>
          </cell>
          <cell r="C998" t="str">
            <v>Bahan Bakar Solar</v>
          </cell>
          <cell r="G998" t="str">
            <v>Ms</v>
          </cell>
          <cell r="H998">
            <v>4450</v>
          </cell>
          <cell r="I998" t="str">
            <v>Liter</v>
          </cell>
        </row>
        <row r="999">
          <cell r="A999" t="str">
            <v xml:space="preserve">       6.</v>
          </cell>
          <cell r="C999" t="str">
            <v>Minyak Pelumas</v>
          </cell>
          <cell r="G999" t="str">
            <v>Mp</v>
          </cell>
          <cell r="H999">
            <v>20000</v>
          </cell>
          <cell r="I999" t="str">
            <v>Liter</v>
          </cell>
        </row>
        <row r="1000">
          <cell r="A1000" t="str">
            <v xml:space="preserve">       7.</v>
          </cell>
          <cell r="C1000" t="str">
            <v>PPN diperhitungkan pada lembar Rekapitulasi</v>
          </cell>
        </row>
        <row r="1001">
          <cell r="C1001" t="str">
            <v>Biaya Pekerjaan</v>
          </cell>
        </row>
        <row r="1004">
          <cell r="A1004" t="str">
            <v>URAIAN ANALISA ALAT</v>
          </cell>
        </row>
        <row r="1007">
          <cell r="A1007" t="str">
            <v>No.</v>
          </cell>
          <cell r="C1007" t="str">
            <v>U R A I A N</v>
          </cell>
          <cell r="G1007" t="str">
            <v>KODE</v>
          </cell>
          <cell r="H1007" t="str">
            <v>KOEF.</v>
          </cell>
          <cell r="I1007" t="str">
            <v>SATUAN</v>
          </cell>
          <cell r="J1007" t="str">
            <v>KET.</v>
          </cell>
        </row>
        <row r="1010">
          <cell r="A1010" t="str">
            <v>A.</v>
          </cell>
          <cell r="C1010" t="str">
            <v>URAIAN PERALATAN</v>
          </cell>
        </row>
        <row r="1011">
          <cell r="A1011" t="str">
            <v xml:space="preserve">       1.</v>
          </cell>
          <cell r="C1011" t="str">
            <v>Jenis Peralatan</v>
          </cell>
          <cell r="G1011" t="str">
            <v>TIRE ROLLER 8-10 T.</v>
          </cell>
          <cell r="J1011" t="str">
            <v>E18</v>
          </cell>
        </row>
        <row r="1012">
          <cell r="A1012" t="str">
            <v xml:space="preserve">       2.</v>
          </cell>
          <cell r="C1012" t="str">
            <v>Tenaga</v>
          </cell>
          <cell r="G1012" t="str">
            <v>Pw</v>
          </cell>
          <cell r="H1012">
            <v>60</v>
          </cell>
          <cell r="I1012" t="str">
            <v>HP</v>
          </cell>
        </row>
        <row r="1013">
          <cell r="A1013" t="str">
            <v xml:space="preserve">       3.</v>
          </cell>
          <cell r="C1013" t="str">
            <v>Kapasitas</v>
          </cell>
          <cell r="G1013" t="str">
            <v>Cp</v>
          </cell>
          <cell r="H1013">
            <v>10</v>
          </cell>
          <cell r="I1013" t="str">
            <v>Ton</v>
          </cell>
        </row>
        <row r="1014">
          <cell r="A1014" t="str">
            <v xml:space="preserve">       4.</v>
          </cell>
          <cell r="C1014" t="str">
            <v>Alat Baru                :</v>
          </cell>
          <cell r="D1014" t="str">
            <v xml:space="preserve">  a.  Umur Ekonomis</v>
          </cell>
          <cell r="G1014" t="str">
            <v>A</v>
          </cell>
          <cell r="H1014">
            <v>5</v>
          </cell>
          <cell r="I1014" t="str">
            <v>Tahun</v>
          </cell>
        </row>
        <row r="1015">
          <cell r="D1015" t="str">
            <v xml:space="preserve">  b.  Jam Kerja Dalam 1 Tahun</v>
          </cell>
          <cell r="G1015" t="str">
            <v>W</v>
          </cell>
          <cell r="H1015">
            <v>2000</v>
          </cell>
          <cell r="I1015" t="str">
            <v>Jam</v>
          </cell>
        </row>
        <row r="1016">
          <cell r="D1016" t="str">
            <v xml:space="preserve">  c.  Harga Alat</v>
          </cell>
          <cell r="G1016" t="str">
            <v>B</v>
          </cell>
          <cell r="H1016">
            <v>441000000</v>
          </cell>
          <cell r="I1016" t="str">
            <v>Rupiah</v>
          </cell>
        </row>
        <row r="1017">
          <cell r="A1017" t="str">
            <v xml:space="preserve">       5.</v>
          </cell>
          <cell r="C1017" t="str">
            <v>Alat Yang Dipakai  :</v>
          </cell>
          <cell r="D1017" t="str">
            <v xml:space="preserve">  a.  Umur Ekonomis</v>
          </cell>
          <cell r="G1017" t="str">
            <v>A'</v>
          </cell>
          <cell r="H1017">
            <v>5</v>
          </cell>
          <cell r="I1017" t="str">
            <v>Tahun</v>
          </cell>
          <cell r="J1017" t="str">
            <v xml:space="preserve"> Alat Baru</v>
          </cell>
        </row>
        <row r="1018">
          <cell r="D1018" t="str">
            <v xml:space="preserve">  b.  Jam Kerja Dalam 1 Tahun </v>
          </cell>
          <cell r="G1018" t="str">
            <v>W'</v>
          </cell>
          <cell r="H1018">
            <v>2000</v>
          </cell>
          <cell r="I1018" t="str">
            <v>Jam</v>
          </cell>
          <cell r="J1018" t="str">
            <v xml:space="preserve"> Alat Baru</v>
          </cell>
        </row>
        <row r="1019">
          <cell r="D1019" t="str">
            <v xml:space="preserve">  c.  Harga Alat   (*)</v>
          </cell>
          <cell r="G1019" t="str">
            <v>B'</v>
          </cell>
          <cell r="H1019">
            <v>352800000</v>
          </cell>
          <cell r="I1019" t="str">
            <v>Rupiah</v>
          </cell>
          <cell r="J1019" t="str">
            <v xml:space="preserve"> Alat Baru</v>
          </cell>
        </row>
        <row r="1021">
          <cell r="A1021" t="str">
            <v>B.</v>
          </cell>
          <cell r="C1021" t="str">
            <v>BIAYA PASTI PER JAM KERJA</v>
          </cell>
        </row>
        <row r="1022">
          <cell r="A1022" t="str">
            <v xml:space="preserve">       1.</v>
          </cell>
          <cell r="C1022" t="str">
            <v>Nilai Sisa Alat</v>
          </cell>
          <cell r="D1022" t="str">
            <v>=  10 % x B</v>
          </cell>
          <cell r="G1022" t="str">
            <v>C</v>
          </cell>
          <cell r="H1022">
            <v>44100000</v>
          </cell>
          <cell r="I1022" t="str">
            <v>Rupiah</v>
          </cell>
        </row>
        <row r="1024">
          <cell r="A1024" t="str">
            <v xml:space="preserve">       2.</v>
          </cell>
          <cell r="C1024" t="str">
            <v>Faktor Angsuran Modal    =</v>
          </cell>
          <cell r="E1024" t="str">
            <v>i x (1 + i)^A'</v>
          </cell>
          <cell r="G1024" t="str">
            <v>D</v>
          </cell>
          <cell r="H1024">
            <v>0.33437970328961514</v>
          </cell>
          <cell r="I1024" t="str">
            <v>-</v>
          </cell>
        </row>
        <row r="1025">
          <cell r="E1025" t="str">
            <v>(1 + i)^A' - 1</v>
          </cell>
        </row>
        <row r="1026">
          <cell r="A1026" t="str">
            <v xml:space="preserve">       3.</v>
          </cell>
          <cell r="C1026" t="str">
            <v>Biaya Pasti per Jam  :</v>
          </cell>
        </row>
        <row r="1027">
          <cell r="C1027" t="str">
            <v>a.  Biaya Pengembalian Modal  =</v>
          </cell>
          <cell r="E1027" t="str">
            <v>( B' - C ) x D</v>
          </cell>
          <cell r="G1027" t="str">
            <v>E</v>
          </cell>
          <cell r="H1027">
            <v>51611.507202752102</v>
          </cell>
          <cell r="I1027" t="str">
            <v>Rupiah</v>
          </cell>
        </row>
        <row r="1028">
          <cell r="E1028" t="str">
            <v>W'</v>
          </cell>
        </row>
        <row r="1030">
          <cell r="C1030" t="str">
            <v>b.  Asuransi, dll =</v>
          </cell>
          <cell r="D1030">
            <v>2E-3</v>
          </cell>
          <cell r="E1030" t="str">
            <v xml:space="preserve">  x   B'</v>
          </cell>
          <cell r="G1030" t="str">
            <v>F</v>
          </cell>
          <cell r="H1030">
            <v>352.8</v>
          </cell>
          <cell r="I1030" t="str">
            <v>Rupiah</v>
          </cell>
        </row>
        <row r="1031">
          <cell r="E1031" t="str">
            <v>W'</v>
          </cell>
        </row>
        <row r="1033">
          <cell r="C1033" t="str">
            <v>Biaya Pasti per Jam             =</v>
          </cell>
          <cell r="E1033" t="str">
            <v>( E + F )</v>
          </cell>
          <cell r="G1033" t="str">
            <v>G</v>
          </cell>
          <cell r="H1033">
            <v>51964.307202752105</v>
          </cell>
          <cell r="I1033" t="str">
            <v>Rupiah</v>
          </cell>
        </row>
        <row r="1035">
          <cell r="A1035" t="str">
            <v>C.</v>
          </cell>
          <cell r="C1035" t="str">
            <v>BIAYA OPERASI PER JAM KERJA</v>
          </cell>
        </row>
        <row r="1037">
          <cell r="A1037" t="str">
            <v xml:space="preserve">       1.</v>
          </cell>
          <cell r="C1037" t="str">
            <v xml:space="preserve">Bahan Bakar  =  (0.125-0.175 Ltr/HP/Jam)   x Pw x Ms </v>
          </cell>
          <cell r="G1037" t="str">
            <v>H</v>
          </cell>
          <cell r="H1037">
            <v>33375</v>
          </cell>
          <cell r="I1037" t="str">
            <v>Rupiah</v>
          </cell>
        </row>
        <row r="1039">
          <cell r="A1039" t="str">
            <v xml:space="preserve">       2.</v>
          </cell>
          <cell r="C1039" t="str">
            <v>Pelumas         =  (0.01-0.02 Ltr/HP/Jam) x Pw x Mp</v>
          </cell>
          <cell r="G1039" t="str">
            <v>I</v>
          </cell>
          <cell r="H1039">
            <v>12000</v>
          </cell>
          <cell r="I1039" t="str">
            <v>Rupiah</v>
          </cell>
        </row>
        <row r="1041">
          <cell r="A1041" t="str">
            <v xml:space="preserve">       3.</v>
          </cell>
          <cell r="C1041" t="str">
            <v>Perawatan dan</v>
          </cell>
          <cell r="D1041" t="str">
            <v>(12,5 % - 17,5 %)  x  B</v>
          </cell>
          <cell r="G1041" t="str">
            <v>K</v>
          </cell>
          <cell r="H1041">
            <v>27562.5</v>
          </cell>
          <cell r="I1041" t="str">
            <v>Rupiah</v>
          </cell>
        </row>
        <row r="1042">
          <cell r="C1042" t="str">
            <v xml:space="preserve">        perbaikan    =</v>
          </cell>
          <cell r="D1042" t="str">
            <v>W'</v>
          </cell>
        </row>
        <row r="1044">
          <cell r="A1044" t="str">
            <v xml:space="preserve">       4.</v>
          </cell>
          <cell r="C1044" t="str">
            <v>Operator</v>
          </cell>
          <cell r="D1044" t="str">
            <v>=   ( 1  Orang / Jam )  x  U1</v>
          </cell>
          <cell r="G1044" t="str">
            <v>L</v>
          </cell>
          <cell r="H1044">
            <v>8642.8571428571431</v>
          </cell>
          <cell r="I1044" t="str">
            <v>Rupiah</v>
          </cell>
        </row>
        <row r="1045">
          <cell r="A1045" t="str">
            <v xml:space="preserve">       5.</v>
          </cell>
          <cell r="C1045" t="str">
            <v>Pembantu Operator</v>
          </cell>
          <cell r="D1045" t="str">
            <v>=   ( 1  Orang / Jam )  x  U2</v>
          </cell>
          <cell r="G1045" t="str">
            <v>M</v>
          </cell>
          <cell r="H1045">
            <v>5000</v>
          </cell>
          <cell r="I1045" t="str">
            <v>Rupiah</v>
          </cell>
        </row>
        <row r="1047">
          <cell r="C1047" t="str">
            <v>Biaya Operasi per Jam        =</v>
          </cell>
          <cell r="E1047" t="str">
            <v>(H+I+K+L+M)</v>
          </cell>
          <cell r="G1047" t="str">
            <v>P</v>
          </cell>
          <cell r="H1047">
            <v>86580.357142857145</v>
          </cell>
          <cell r="I1047" t="str">
            <v>Rupiah</v>
          </cell>
        </row>
        <row r="1049">
          <cell r="A1049" t="str">
            <v>D.</v>
          </cell>
          <cell r="C1049" t="str">
            <v>TOTAL BIAYA SEWA ALAT / JAM   =   ( G + P )</v>
          </cell>
          <cell r="G1049" t="str">
            <v>S</v>
          </cell>
          <cell r="H1049">
            <v>138544.66434560926</v>
          </cell>
          <cell r="I1049" t="str">
            <v>Rupiah</v>
          </cell>
        </row>
        <row r="1052">
          <cell r="A1052" t="str">
            <v>E.</v>
          </cell>
          <cell r="C1052" t="str">
            <v>LAIN - LAIN</v>
          </cell>
        </row>
        <row r="1053">
          <cell r="A1053" t="str">
            <v xml:space="preserve">       1.</v>
          </cell>
          <cell r="C1053" t="str">
            <v>Tingkat Suku Bunga</v>
          </cell>
          <cell r="G1053" t="str">
            <v>i</v>
          </cell>
          <cell r="H1053">
            <v>20</v>
          </cell>
          <cell r="I1053" t="str">
            <v>% / Tahun</v>
          </cell>
        </row>
        <row r="1054">
          <cell r="A1054" t="str">
            <v xml:space="preserve">       2.</v>
          </cell>
          <cell r="C1054" t="str">
            <v>Upah Operator / Sopir</v>
          </cell>
          <cell r="G1054" t="str">
            <v>U1</v>
          </cell>
          <cell r="H1054">
            <v>8642.8571428571431</v>
          </cell>
          <cell r="I1054" t="str">
            <v>Rp./Jam</v>
          </cell>
        </row>
        <row r="1055">
          <cell r="A1055" t="str">
            <v xml:space="preserve">       3.</v>
          </cell>
          <cell r="C1055" t="str">
            <v>Upah Pembantu Operator / Pmb.Sopir</v>
          </cell>
          <cell r="G1055" t="str">
            <v>U2</v>
          </cell>
          <cell r="H1055">
            <v>5000</v>
          </cell>
          <cell r="I1055" t="str">
            <v>Rp./Jam</v>
          </cell>
        </row>
        <row r="1056">
          <cell r="A1056" t="str">
            <v xml:space="preserve">       4.</v>
          </cell>
          <cell r="C1056" t="str">
            <v>Bahan Bakar Bensin</v>
          </cell>
          <cell r="G1056" t="str">
            <v>Mb</v>
          </cell>
          <cell r="H1056">
            <v>4500</v>
          </cell>
          <cell r="I1056" t="str">
            <v>Liter</v>
          </cell>
        </row>
        <row r="1057">
          <cell r="A1057" t="str">
            <v xml:space="preserve">       5.</v>
          </cell>
          <cell r="C1057" t="str">
            <v>Bahan Bakar Solar</v>
          </cell>
          <cell r="G1057" t="str">
            <v>Ms</v>
          </cell>
          <cell r="H1057">
            <v>4450</v>
          </cell>
          <cell r="I1057" t="str">
            <v>Liter</v>
          </cell>
        </row>
        <row r="1058">
          <cell r="A1058" t="str">
            <v xml:space="preserve">       6.</v>
          </cell>
          <cell r="C1058" t="str">
            <v>Minyak Pelumas</v>
          </cell>
          <cell r="G1058" t="str">
            <v>Mp</v>
          </cell>
          <cell r="H1058">
            <v>20000</v>
          </cell>
          <cell r="I1058" t="str">
            <v>Liter</v>
          </cell>
        </row>
        <row r="1059">
          <cell r="A1059" t="str">
            <v xml:space="preserve">       7.</v>
          </cell>
          <cell r="C1059" t="str">
            <v>PPN diperhitungkan pada lembar Rekapitulasi</v>
          </cell>
        </row>
        <row r="1060">
          <cell r="C1060" t="str">
            <v>Biaya Pekerjaan</v>
          </cell>
        </row>
        <row r="1063">
          <cell r="A1063" t="str">
            <v>URAIAN ANALISA ALAT</v>
          </cell>
        </row>
        <row r="1066">
          <cell r="A1066" t="str">
            <v>No.</v>
          </cell>
          <cell r="C1066" t="str">
            <v>U R A I A N</v>
          </cell>
          <cell r="G1066" t="str">
            <v>KODE</v>
          </cell>
          <cell r="H1066" t="str">
            <v>KOEF.</v>
          </cell>
          <cell r="I1066" t="str">
            <v>SATUAN</v>
          </cell>
          <cell r="J1066" t="str">
            <v>KET.</v>
          </cell>
        </row>
        <row r="1069">
          <cell r="A1069" t="str">
            <v>A.</v>
          </cell>
          <cell r="C1069" t="str">
            <v>URAIAN PERALATAN</v>
          </cell>
        </row>
        <row r="1070">
          <cell r="A1070" t="str">
            <v xml:space="preserve">       1.</v>
          </cell>
          <cell r="C1070" t="str">
            <v>Jenis Peralatan</v>
          </cell>
          <cell r="G1070" t="str">
            <v>VIBRATORY ROLLER 5-8 T.</v>
          </cell>
          <cell r="J1070" t="str">
            <v>E19</v>
          </cell>
        </row>
        <row r="1071">
          <cell r="A1071" t="str">
            <v xml:space="preserve">       2.</v>
          </cell>
          <cell r="C1071" t="str">
            <v>Tenaga</v>
          </cell>
          <cell r="G1071" t="str">
            <v>Pw</v>
          </cell>
          <cell r="H1071">
            <v>75</v>
          </cell>
          <cell r="I1071" t="str">
            <v>HP</v>
          </cell>
        </row>
        <row r="1072">
          <cell r="A1072" t="str">
            <v xml:space="preserve">       3.</v>
          </cell>
          <cell r="C1072" t="str">
            <v>Kapasitas</v>
          </cell>
          <cell r="G1072" t="str">
            <v>Cp</v>
          </cell>
          <cell r="H1072">
            <v>7</v>
          </cell>
          <cell r="I1072" t="str">
            <v>Ton</v>
          </cell>
        </row>
        <row r="1073">
          <cell r="A1073" t="str">
            <v xml:space="preserve">       4.</v>
          </cell>
          <cell r="C1073" t="str">
            <v>Alat Baru                :</v>
          </cell>
          <cell r="D1073" t="str">
            <v xml:space="preserve">  a.  Umur Ekonomis</v>
          </cell>
          <cell r="G1073" t="str">
            <v>A</v>
          </cell>
          <cell r="H1073">
            <v>5</v>
          </cell>
          <cell r="I1073" t="str">
            <v>Tahun</v>
          </cell>
        </row>
        <row r="1074">
          <cell r="D1074" t="str">
            <v xml:space="preserve">  b.  Jam Kerja Dalam 1 Tahun</v>
          </cell>
          <cell r="G1074" t="str">
            <v>W</v>
          </cell>
          <cell r="H1074">
            <v>2000</v>
          </cell>
          <cell r="I1074" t="str">
            <v>Jam</v>
          </cell>
        </row>
        <row r="1075">
          <cell r="D1075" t="str">
            <v xml:space="preserve">  c.  Harga Alat</v>
          </cell>
          <cell r="G1075" t="str">
            <v>B</v>
          </cell>
          <cell r="H1075">
            <v>450000000</v>
          </cell>
          <cell r="I1075" t="str">
            <v>Rupiah</v>
          </cell>
        </row>
        <row r="1076">
          <cell r="A1076" t="str">
            <v xml:space="preserve">       5.</v>
          </cell>
          <cell r="C1076" t="str">
            <v>Alat Yang Dipakai  :</v>
          </cell>
          <cell r="D1076" t="str">
            <v xml:space="preserve">  a.  Umur Ekonomis</v>
          </cell>
          <cell r="G1076" t="str">
            <v>A'</v>
          </cell>
          <cell r="H1076">
            <v>5</v>
          </cell>
          <cell r="I1076" t="str">
            <v>Tahun</v>
          </cell>
          <cell r="J1076" t="str">
            <v xml:space="preserve"> Alat Baru</v>
          </cell>
        </row>
        <row r="1077">
          <cell r="D1077" t="str">
            <v xml:space="preserve">  b.  Jam Kerja Dalam 1 Tahun </v>
          </cell>
          <cell r="G1077" t="str">
            <v>W'</v>
          </cell>
          <cell r="H1077">
            <v>2000</v>
          </cell>
          <cell r="I1077" t="str">
            <v>Jam</v>
          </cell>
          <cell r="J1077" t="str">
            <v xml:space="preserve"> Alat Baru</v>
          </cell>
        </row>
        <row r="1078">
          <cell r="D1078" t="str">
            <v xml:space="preserve">  c.  Harga Alat   (*)</v>
          </cell>
          <cell r="G1078" t="str">
            <v>B'</v>
          </cell>
          <cell r="H1078">
            <v>360000000</v>
          </cell>
          <cell r="I1078" t="str">
            <v>Rupiah</v>
          </cell>
          <cell r="J1078" t="str">
            <v xml:space="preserve"> Alat Baru</v>
          </cell>
        </row>
        <row r="1080">
          <cell r="A1080" t="str">
            <v>B.</v>
          </cell>
          <cell r="C1080" t="str">
            <v>BIAYA PASTI PER JAM KERJA</v>
          </cell>
          <cell r="H1080" t="str">
            <v>RFH</v>
          </cell>
        </row>
        <row r="1081">
          <cell r="A1081" t="str">
            <v xml:space="preserve">       1.</v>
          </cell>
          <cell r="C1081" t="str">
            <v>Nilai Sisa Alat</v>
          </cell>
          <cell r="D1081" t="str">
            <v>=  10 % x B</v>
          </cell>
          <cell r="G1081" t="str">
            <v>C</v>
          </cell>
          <cell r="H1081">
            <v>45000000</v>
          </cell>
          <cell r="I1081" t="str">
            <v>Rupiah</v>
          </cell>
        </row>
        <row r="1083">
          <cell r="A1083" t="str">
            <v xml:space="preserve">       2.</v>
          </cell>
          <cell r="C1083" t="str">
            <v>Faktor Angsuran Modal    =</v>
          </cell>
          <cell r="E1083" t="str">
            <v>i x (1 + i)^A'</v>
          </cell>
          <cell r="G1083" t="str">
            <v>D</v>
          </cell>
          <cell r="H1083">
            <v>0.33437970328961514</v>
          </cell>
          <cell r="I1083" t="str">
            <v>-</v>
          </cell>
        </row>
        <row r="1084">
          <cell r="E1084" t="str">
            <v>(1 + i)^A' - 1</v>
          </cell>
        </row>
        <row r="1085">
          <cell r="A1085" t="str">
            <v xml:space="preserve">       3.</v>
          </cell>
          <cell r="C1085" t="str">
            <v>Biaya Pasti per Jam  :</v>
          </cell>
        </row>
        <row r="1086">
          <cell r="C1086" t="str">
            <v>a.  Biaya Pengembalian Modal  =</v>
          </cell>
          <cell r="E1086" t="str">
            <v>( B' - C ) x D</v>
          </cell>
          <cell r="G1086" t="str">
            <v>E</v>
          </cell>
          <cell r="H1086">
            <v>52664.803268114381</v>
          </cell>
          <cell r="I1086" t="str">
            <v>Rupiah</v>
          </cell>
        </row>
        <row r="1087">
          <cell r="E1087" t="str">
            <v>W'</v>
          </cell>
        </row>
        <row r="1089">
          <cell r="C1089" t="str">
            <v>b.  Asuransi, dll =</v>
          </cell>
          <cell r="D1089">
            <v>2E-3</v>
          </cell>
          <cell r="E1089" t="str">
            <v xml:space="preserve">  x   B'</v>
          </cell>
          <cell r="G1089" t="str">
            <v>F</v>
          </cell>
          <cell r="H1089">
            <v>360</v>
          </cell>
          <cell r="I1089" t="str">
            <v>Rupiah</v>
          </cell>
        </row>
        <row r="1090">
          <cell r="E1090" t="str">
            <v>W'</v>
          </cell>
        </row>
        <row r="1092">
          <cell r="C1092" t="str">
            <v>Biaya Pasti per Jam             =</v>
          </cell>
          <cell r="E1092" t="str">
            <v>( E + F )</v>
          </cell>
          <cell r="G1092" t="str">
            <v>G</v>
          </cell>
          <cell r="H1092">
            <v>53024.803268114381</v>
          </cell>
          <cell r="I1092" t="str">
            <v>Rupiah</v>
          </cell>
        </row>
        <row r="1094">
          <cell r="A1094" t="str">
            <v>C.</v>
          </cell>
          <cell r="C1094" t="str">
            <v>BIAYA OPERASI PER JAM KERJA</v>
          </cell>
        </row>
        <row r="1096">
          <cell r="A1096" t="str">
            <v xml:space="preserve">       1.</v>
          </cell>
          <cell r="C1096" t="str">
            <v xml:space="preserve">Bahan Bakar  =  (0.125-0.175 Ltr/HP/Jam)   x Pw x Ms </v>
          </cell>
          <cell r="G1096" t="str">
            <v>H</v>
          </cell>
          <cell r="H1096">
            <v>41718.75</v>
          </cell>
          <cell r="I1096" t="str">
            <v>Rupiah</v>
          </cell>
        </row>
        <row r="1098">
          <cell r="A1098" t="str">
            <v xml:space="preserve">       2.</v>
          </cell>
          <cell r="C1098" t="str">
            <v>Pelumas         =  (0.01-0.02 Ltr/HP/Jam) x Pw x Mp</v>
          </cell>
          <cell r="G1098" t="str">
            <v>I</v>
          </cell>
          <cell r="H1098">
            <v>15000</v>
          </cell>
          <cell r="I1098" t="str">
            <v>Rupiah</v>
          </cell>
        </row>
        <row r="1100">
          <cell r="A1100" t="str">
            <v xml:space="preserve">       3.</v>
          </cell>
          <cell r="C1100" t="str">
            <v>Perawatan dan</v>
          </cell>
          <cell r="D1100" t="str">
            <v>(12,5 % - 17,5 %)  x  B</v>
          </cell>
          <cell r="G1100" t="str">
            <v>K</v>
          </cell>
          <cell r="H1100">
            <v>28125</v>
          </cell>
          <cell r="I1100" t="str">
            <v>Rupiah</v>
          </cell>
        </row>
        <row r="1101">
          <cell r="C1101" t="str">
            <v xml:space="preserve">        perbaikan    =</v>
          </cell>
          <cell r="D1101" t="str">
            <v>W'</v>
          </cell>
        </row>
        <row r="1103">
          <cell r="A1103" t="str">
            <v xml:space="preserve">       4.</v>
          </cell>
          <cell r="C1103" t="str">
            <v>Operator</v>
          </cell>
          <cell r="D1103" t="str">
            <v>=   ( 1  Orang / Jam )  x  U1</v>
          </cell>
          <cell r="G1103" t="str">
            <v>L</v>
          </cell>
          <cell r="H1103">
            <v>8642.8571428571431</v>
          </cell>
          <cell r="I1103" t="str">
            <v>Rupiah</v>
          </cell>
        </row>
        <row r="1104">
          <cell r="A1104" t="str">
            <v xml:space="preserve">       5.</v>
          </cell>
          <cell r="C1104" t="str">
            <v>Pembantu Operator</v>
          </cell>
          <cell r="D1104" t="str">
            <v>=   ( 1  Orang / Jam )  x  U2</v>
          </cell>
          <cell r="G1104" t="str">
            <v>M</v>
          </cell>
          <cell r="H1104">
            <v>5000</v>
          </cell>
          <cell r="I1104" t="str">
            <v>Rupiah</v>
          </cell>
        </row>
        <row r="1106">
          <cell r="C1106" t="str">
            <v>Biaya Operasi per Jam        =</v>
          </cell>
          <cell r="E1106" t="str">
            <v>(H+I+K+L+M)</v>
          </cell>
          <cell r="G1106" t="str">
            <v>P</v>
          </cell>
          <cell r="H1106">
            <v>98486.607142857145</v>
          </cell>
          <cell r="I1106" t="str">
            <v>Rupiah</v>
          </cell>
        </row>
        <row r="1108">
          <cell r="A1108" t="str">
            <v>D.</v>
          </cell>
          <cell r="C1108" t="str">
            <v>TOTAL BIAYA SEWA ALAT / JAM   =   ( G + P )</v>
          </cell>
          <cell r="G1108" t="str">
            <v>S</v>
          </cell>
          <cell r="H1108">
            <v>151511.41041097153</v>
          </cell>
          <cell r="I1108" t="str">
            <v>Rupiah</v>
          </cell>
        </row>
        <row r="1111">
          <cell r="A1111" t="str">
            <v>E.</v>
          </cell>
          <cell r="C1111" t="str">
            <v>LAIN - LAIN</v>
          </cell>
        </row>
        <row r="1112">
          <cell r="A1112" t="str">
            <v xml:space="preserve">       1.</v>
          </cell>
          <cell r="C1112" t="str">
            <v>Tingkat Suku Bunga</v>
          </cell>
          <cell r="G1112" t="str">
            <v>i</v>
          </cell>
          <cell r="H1112">
            <v>20</v>
          </cell>
          <cell r="I1112" t="str">
            <v>% / Tahun</v>
          </cell>
        </row>
        <row r="1113">
          <cell r="A1113" t="str">
            <v xml:space="preserve">       2.</v>
          </cell>
          <cell r="C1113" t="str">
            <v>Upah Operator / Sopir</v>
          </cell>
          <cell r="G1113" t="str">
            <v>U1</v>
          </cell>
          <cell r="H1113">
            <v>8642.8571428571431</v>
          </cell>
          <cell r="I1113" t="str">
            <v>Rp./Jam</v>
          </cell>
        </row>
        <row r="1114">
          <cell r="A1114" t="str">
            <v xml:space="preserve">       3.</v>
          </cell>
          <cell r="C1114" t="str">
            <v>Upah Pembantu Operator / Pmb.Sopir</v>
          </cell>
          <cell r="G1114" t="str">
            <v>U2</v>
          </cell>
          <cell r="H1114">
            <v>5000</v>
          </cell>
          <cell r="I1114" t="str">
            <v>Rp./Jam</v>
          </cell>
        </row>
        <row r="1115">
          <cell r="A1115" t="str">
            <v xml:space="preserve">       4.</v>
          </cell>
          <cell r="C1115" t="str">
            <v>Bahan Bakar Bensin</v>
          </cell>
          <cell r="G1115" t="str">
            <v>Mb</v>
          </cell>
          <cell r="H1115">
            <v>4500</v>
          </cell>
          <cell r="I1115" t="str">
            <v>Liter</v>
          </cell>
        </row>
        <row r="1116">
          <cell r="A1116" t="str">
            <v xml:space="preserve">       5.</v>
          </cell>
          <cell r="C1116" t="str">
            <v>Bahan Bakar Solar</v>
          </cell>
          <cell r="G1116" t="str">
            <v>Ms</v>
          </cell>
          <cell r="H1116">
            <v>4450</v>
          </cell>
          <cell r="I1116" t="str">
            <v>Liter</v>
          </cell>
        </row>
        <row r="1117">
          <cell r="A1117" t="str">
            <v xml:space="preserve">       6.</v>
          </cell>
          <cell r="C1117" t="str">
            <v>Minyak Pelumas</v>
          </cell>
          <cell r="G1117" t="str">
            <v>Mp</v>
          </cell>
          <cell r="H1117">
            <v>20000</v>
          </cell>
          <cell r="I1117" t="str">
            <v>Liter</v>
          </cell>
        </row>
        <row r="1118">
          <cell r="A1118" t="str">
            <v xml:space="preserve">       7.</v>
          </cell>
          <cell r="C1118" t="str">
            <v>PPN diperhitungkan pada lembar Rekapitulasi</v>
          </cell>
        </row>
        <row r="1119">
          <cell r="C1119" t="str">
            <v>Biaya Pekerjaan</v>
          </cell>
        </row>
        <row r="1181">
          <cell r="A1181" t="str">
            <v>URAIAN ANALISA ALAT</v>
          </cell>
        </row>
        <row r="1184">
          <cell r="A1184" t="str">
            <v>No.</v>
          </cell>
          <cell r="C1184" t="str">
            <v>U R A I A N</v>
          </cell>
          <cell r="G1184" t="str">
            <v>KODE</v>
          </cell>
          <cell r="H1184" t="str">
            <v>KOEF.</v>
          </cell>
          <cell r="I1184" t="str">
            <v>SATUAN</v>
          </cell>
          <cell r="J1184" t="str">
            <v>KET.</v>
          </cell>
        </row>
        <row r="1187">
          <cell r="A1187" t="str">
            <v>A.</v>
          </cell>
          <cell r="C1187" t="str">
            <v>URAIAN PERALATAN</v>
          </cell>
        </row>
        <row r="1188">
          <cell r="A1188" t="str">
            <v xml:space="preserve">       1.</v>
          </cell>
          <cell r="C1188" t="str">
            <v>Jenis Peralatan</v>
          </cell>
          <cell r="G1188" t="str">
            <v>STONE CRUSHER</v>
          </cell>
          <cell r="J1188" t="str">
            <v>E21</v>
          </cell>
        </row>
        <row r="1189">
          <cell r="A1189" t="str">
            <v xml:space="preserve">       2.</v>
          </cell>
          <cell r="C1189" t="str">
            <v>Tenaga</v>
          </cell>
          <cell r="G1189" t="str">
            <v>Pw</v>
          </cell>
          <cell r="H1189">
            <v>220</v>
          </cell>
          <cell r="I1189" t="str">
            <v>HP</v>
          </cell>
        </row>
        <row r="1190">
          <cell r="A1190" t="str">
            <v xml:space="preserve">       3.</v>
          </cell>
          <cell r="C1190" t="str">
            <v>Kapasitas</v>
          </cell>
          <cell r="G1190" t="str">
            <v>Cp</v>
          </cell>
          <cell r="H1190">
            <v>50</v>
          </cell>
          <cell r="I1190" t="str">
            <v>T/Jam</v>
          </cell>
        </row>
        <row r="1191">
          <cell r="A1191" t="str">
            <v xml:space="preserve">       4.</v>
          </cell>
          <cell r="C1191" t="str">
            <v>Alat Baru                :</v>
          </cell>
          <cell r="D1191" t="str">
            <v xml:space="preserve">  a.  Umur Ekonomis</v>
          </cell>
          <cell r="G1191" t="str">
            <v>A</v>
          </cell>
          <cell r="H1191">
            <v>5</v>
          </cell>
          <cell r="I1191" t="str">
            <v>Tahun</v>
          </cell>
        </row>
        <row r="1192">
          <cell r="D1192" t="str">
            <v xml:space="preserve">  b.  Jam Kerja Dalam 1 Tahun</v>
          </cell>
          <cell r="G1192" t="str">
            <v>W</v>
          </cell>
          <cell r="H1192">
            <v>2000</v>
          </cell>
          <cell r="I1192" t="str">
            <v>Jam</v>
          </cell>
        </row>
        <row r="1193">
          <cell r="D1193" t="str">
            <v xml:space="preserve">  c.  Harga Alat</v>
          </cell>
          <cell r="G1193" t="str">
            <v>B</v>
          </cell>
          <cell r="H1193">
            <v>1386000000</v>
          </cell>
          <cell r="I1193" t="str">
            <v>Rupiah</v>
          </cell>
        </row>
        <row r="1194">
          <cell r="A1194" t="str">
            <v xml:space="preserve">       5.</v>
          </cell>
          <cell r="C1194" t="str">
            <v>Alat Yang Dipakai  :</v>
          </cell>
          <cell r="D1194" t="str">
            <v xml:space="preserve">  a.  Umur Ekonomis</v>
          </cell>
          <cell r="G1194" t="str">
            <v>A'</v>
          </cell>
          <cell r="H1194">
            <v>5</v>
          </cell>
          <cell r="I1194" t="str">
            <v>Tahun</v>
          </cell>
          <cell r="J1194" t="str">
            <v xml:space="preserve"> Alat Baru</v>
          </cell>
        </row>
        <row r="1195">
          <cell r="D1195" t="str">
            <v xml:space="preserve">  b.  Jam Kerja Dalam 1 Tahun </v>
          </cell>
          <cell r="G1195" t="str">
            <v>W'</v>
          </cell>
          <cell r="H1195">
            <v>2000</v>
          </cell>
          <cell r="I1195" t="str">
            <v>Jam</v>
          </cell>
          <cell r="J1195" t="str">
            <v xml:space="preserve"> Alat Baru</v>
          </cell>
        </row>
        <row r="1196">
          <cell r="D1196" t="str">
            <v xml:space="preserve">  c.  Harga Alat   (*)</v>
          </cell>
          <cell r="G1196" t="str">
            <v>B'</v>
          </cell>
          <cell r="H1196">
            <v>1108800000</v>
          </cell>
          <cell r="I1196" t="str">
            <v>Rupiah</v>
          </cell>
          <cell r="J1196" t="str">
            <v xml:space="preserve"> Alat Baru</v>
          </cell>
        </row>
        <row r="1198">
          <cell r="A1198" t="str">
            <v>B.</v>
          </cell>
          <cell r="C1198" t="str">
            <v>BIAYA PASTI PER JAM KERJA</v>
          </cell>
        </row>
        <row r="1199">
          <cell r="A1199" t="str">
            <v xml:space="preserve">       1.</v>
          </cell>
          <cell r="C1199" t="str">
            <v>Nilai Sisa Alat</v>
          </cell>
          <cell r="D1199" t="str">
            <v>=  10 % x B</v>
          </cell>
          <cell r="G1199" t="str">
            <v>C</v>
          </cell>
          <cell r="H1199">
            <v>138600000</v>
          </cell>
          <cell r="I1199" t="str">
            <v>Rupiah</v>
          </cell>
        </row>
        <row r="1201">
          <cell r="A1201" t="str">
            <v xml:space="preserve">       2.</v>
          </cell>
          <cell r="C1201" t="str">
            <v>Faktor Angsuran Modal    =</v>
          </cell>
          <cell r="E1201" t="str">
            <v>i x (1 + i)^A'</v>
          </cell>
          <cell r="G1201" t="str">
            <v>D</v>
          </cell>
          <cell r="H1201">
            <v>0.33437970328961514</v>
          </cell>
          <cell r="I1201" t="str">
            <v>-</v>
          </cell>
        </row>
        <row r="1202">
          <cell r="E1202" t="str">
            <v>(1 + i)^A' - 1</v>
          </cell>
        </row>
        <row r="1203">
          <cell r="A1203" t="str">
            <v xml:space="preserve">       3.</v>
          </cell>
          <cell r="C1203" t="str">
            <v>Biaya Pasti per Jam  :</v>
          </cell>
        </row>
        <row r="1204">
          <cell r="C1204" t="str">
            <v>a.  Biaya Pengembalian Modal  =</v>
          </cell>
          <cell r="E1204" t="str">
            <v>( B' - C ) x D</v>
          </cell>
          <cell r="G1204" t="str">
            <v>E</v>
          </cell>
          <cell r="H1204">
            <v>162207.59406579231</v>
          </cell>
          <cell r="I1204" t="str">
            <v>Rupiah</v>
          </cell>
        </row>
        <row r="1205">
          <cell r="E1205" t="str">
            <v>W'</v>
          </cell>
        </row>
        <row r="1207">
          <cell r="C1207" t="str">
            <v>b.  Asuransi, dll =</v>
          </cell>
          <cell r="D1207">
            <v>2E-3</v>
          </cell>
          <cell r="E1207" t="str">
            <v xml:space="preserve">  x   B'</v>
          </cell>
          <cell r="G1207" t="str">
            <v>F</v>
          </cell>
          <cell r="H1207">
            <v>1108.8</v>
          </cell>
          <cell r="I1207" t="str">
            <v>Rupiah</v>
          </cell>
        </row>
        <row r="1208">
          <cell r="E1208" t="str">
            <v>W'</v>
          </cell>
        </row>
        <row r="1210">
          <cell r="C1210" t="str">
            <v>Biaya Pasti per Jam             =</v>
          </cell>
          <cell r="E1210" t="str">
            <v>( E + F )</v>
          </cell>
          <cell r="G1210" t="str">
            <v>G</v>
          </cell>
          <cell r="H1210">
            <v>163316.39406579229</v>
          </cell>
          <cell r="I1210" t="str">
            <v>Rupiah</v>
          </cell>
        </row>
        <row r="1212">
          <cell r="A1212" t="str">
            <v>C.</v>
          </cell>
          <cell r="C1212" t="str">
            <v>BIAYA OPERASI PER JAM KERJA</v>
          </cell>
        </row>
        <row r="1214">
          <cell r="A1214" t="str">
            <v xml:space="preserve">       1.</v>
          </cell>
          <cell r="C1214" t="str">
            <v xml:space="preserve">Bahan Bakar  =  (0.125-0.175 Ltr/HP/Jam)   x Pw x Ms </v>
          </cell>
          <cell r="G1214" t="str">
            <v>H</v>
          </cell>
          <cell r="H1214">
            <v>122375</v>
          </cell>
          <cell r="I1214" t="str">
            <v>Rupiah</v>
          </cell>
        </row>
        <row r="1216">
          <cell r="A1216" t="str">
            <v xml:space="preserve">       2.</v>
          </cell>
          <cell r="C1216" t="str">
            <v>Pelumas         =  (0.01-0.02 Ltr/HP/Jam) x Pw x Mp</v>
          </cell>
          <cell r="G1216" t="str">
            <v>I</v>
          </cell>
          <cell r="H1216">
            <v>44000</v>
          </cell>
          <cell r="I1216" t="str">
            <v>Rupiah</v>
          </cell>
        </row>
        <row r="1218">
          <cell r="A1218" t="str">
            <v xml:space="preserve">       3.</v>
          </cell>
          <cell r="C1218" t="str">
            <v>Perawatan dan</v>
          </cell>
          <cell r="D1218" t="str">
            <v>(12,5 % - 17,5 %)  x  B</v>
          </cell>
          <cell r="G1218" t="str">
            <v>K</v>
          </cell>
          <cell r="H1218">
            <v>86625</v>
          </cell>
          <cell r="I1218" t="str">
            <v>Rupiah</v>
          </cell>
        </row>
        <row r="1219">
          <cell r="C1219" t="str">
            <v xml:space="preserve">        perbaikan    =</v>
          </cell>
          <cell r="D1219" t="str">
            <v>W'</v>
          </cell>
        </row>
        <row r="1221">
          <cell r="A1221" t="str">
            <v xml:space="preserve">       4.</v>
          </cell>
          <cell r="C1221" t="str">
            <v>Operator</v>
          </cell>
          <cell r="D1221" t="str">
            <v>=   ( 1  Orang / Jam )  x  U1</v>
          </cell>
          <cell r="G1221" t="str">
            <v>L</v>
          </cell>
          <cell r="H1221">
            <v>8642.8571428571431</v>
          </cell>
          <cell r="I1221" t="str">
            <v>Rupiah</v>
          </cell>
        </row>
        <row r="1222">
          <cell r="A1222" t="str">
            <v xml:space="preserve">       5.</v>
          </cell>
          <cell r="C1222" t="str">
            <v>Pembantu Operator</v>
          </cell>
          <cell r="D1222" t="str">
            <v>=   ( 2  Orang / Jam )  x  U2</v>
          </cell>
          <cell r="G1222" t="str">
            <v>M</v>
          </cell>
          <cell r="H1222">
            <v>10000</v>
          </cell>
          <cell r="I1222" t="str">
            <v>Rupiah</v>
          </cell>
        </row>
        <row r="1224">
          <cell r="C1224" t="str">
            <v>Biaya Operasi per Jam        =</v>
          </cell>
          <cell r="E1224" t="str">
            <v>(H+I+K+L+M)</v>
          </cell>
          <cell r="G1224" t="str">
            <v>P</v>
          </cell>
          <cell r="H1224">
            <v>271642.85714285716</v>
          </cell>
          <cell r="I1224" t="str">
            <v>Rupiah</v>
          </cell>
        </row>
        <row r="1226">
          <cell r="A1226" t="str">
            <v>D.</v>
          </cell>
          <cell r="C1226" t="str">
            <v>TOTAL BIAYA SEWA ALAT / JAM   =   ( G + P )</v>
          </cell>
          <cell r="G1226" t="str">
            <v>S</v>
          </cell>
          <cell r="H1226">
            <v>434959.25120864948</v>
          </cell>
          <cell r="I1226" t="str">
            <v>Rupiah</v>
          </cell>
        </row>
        <row r="1229">
          <cell r="A1229" t="str">
            <v>E.</v>
          </cell>
          <cell r="C1229" t="str">
            <v>LAIN - LAIN</v>
          </cell>
        </row>
        <row r="1230">
          <cell r="A1230" t="str">
            <v xml:space="preserve">       1.</v>
          </cell>
          <cell r="C1230" t="str">
            <v>Tingkat Suku Bunga</v>
          </cell>
          <cell r="G1230" t="str">
            <v>i</v>
          </cell>
          <cell r="H1230">
            <v>20</v>
          </cell>
          <cell r="I1230" t="str">
            <v>% / Tahun</v>
          </cell>
        </row>
        <row r="1231">
          <cell r="A1231" t="str">
            <v xml:space="preserve">       2.</v>
          </cell>
          <cell r="C1231" t="str">
            <v>Upah Operator / Sopir</v>
          </cell>
          <cell r="G1231" t="str">
            <v>U1</v>
          </cell>
          <cell r="H1231">
            <v>8642.8571428571431</v>
          </cell>
          <cell r="I1231" t="str">
            <v>Rp./Jam</v>
          </cell>
        </row>
        <row r="1232">
          <cell r="A1232" t="str">
            <v xml:space="preserve">       3.</v>
          </cell>
          <cell r="C1232" t="str">
            <v>Upah Pembantu Operator / Pmb.Sopir</v>
          </cell>
          <cell r="G1232" t="str">
            <v>U2</v>
          </cell>
          <cell r="H1232">
            <v>5000</v>
          </cell>
          <cell r="I1232" t="str">
            <v>Rp./Jam</v>
          </cell>
        </row>
        <row r="1233">
          <cell r="A1233" t="str">
            <v xml:space="preserve">       4.</v>
          </cell>
          <cell r="C1233" t="str">
            <v>Bahan Bakar Bensin</v>
          </cell>
          <cell r="G1233" t="str">
            <v>Mb</v>
          </cell>
          <cell r="H1233">
            <v>4500</v>
          </cell>
          <cell r="I1233" t="str">
            <v>Liter</v>
          </cell>
        </row>
        <row r="1234">
          <cell r="A1234" t="str">
            <v xml:space="preserve">       5.</v>
          </cell>
          <cell r="C1234" t="str">
            <v>Bahan Bakar Solar</v>
          </cell>
          <cell r="G1234" t="str">
            <v>Ms</v>
          </cell>
          <cell r="H1234">
            <v>4450</v>
          </cell>
          <cell r="I1234" t="str">
            <v>Liter</v>
          </cell>
        </row>
        <row r="1235">
          <cell r="A1235" t="str">
            <v xml:space="preserve">       6.</v>
          </cell>
          <cell r="C1235" t="str">
            <v>Minyak Pelumas</v>
          </cell>
          <cell r="G1235" t="str">
            <v>Mp</v>
          </cell>
          <cell r="H1235">
            <v>20000</v>
          </cell>
          <cell r="I1235" t="str">
            <v>Liter</v>
          </cell>
        </row>
        <row r="1236">
          <cell r="A1236" t="str">
            <v xml:space="preserve">       7.</v>
          </cell>
          <cell r="C1236" t="str">
            <v>PPN diperhitungkan pada lembar Rekapitulasi</v>
          </cell>
        </row>
        <row r="1237">
          <cell r="C1237" t="str">
            <v>Biaya Pekerjaan</v>
          </cell>
        </row>
        <row r="1240">
          <cell r="A1240" t="str">
            <v>URAIAN ANALISA ALAT</v>
          </cell>
        </row>
        <row r="1243">
          <cell r="A1243" t="str">
            <v>No.</v>
          </cell>
          <cell r="C1243" t="str">
            <v>U R A I A N</v>
          </cell>
          <cell r="G1243" t="str">
            <v>KODE</v>
          </cell>
          <cell r="H1243" t="str">
            <v>KOEF.</v>
          </cell>
          <cell r="I1243" t="str">
            <v>SATUAN</v>
          </cell>
          <cell r="J1243" t="str">
            <v>KET.</v>
          </cell>
        </row>
        <row r="1246">
          <cell r="A1246" t="str">
            <v>A.</v>
          </cell>
          <cell r="C1246" t="str">
            <v>URAIAN PERALATAN</v>
          </cell>
        </row>
        <row r="1247">
          <cell r="A1247" t="str">
            <v xml:space="preserve">       1.</v>
          </cell>
          <cell r="C1247" t="str">
            <v>Jenis Peralatan</v>
          </cell>
          <cell r="G1247" t="str">
            <v>WATER PUMP 70-100 mm</v>
          </cell>
          <cell r="J1247" t="str">
            <v>E22</v>
          </cell>
        </row>
        <row r="1248">
          <cell r="A1248" t="str">
            <v xml:space="preserve">       2.</v>
          </cell>
          <cell r="C1248" t="str">
            <v>Tenaga</v>
          </cell>
          <cell r="G1248" t="str">
            <v>Pw</v>
          </cell>
          <cell r="H1248">
            <v>6</v>
          </cell>
          <cell r="I1248" t="str">
            <v>HP</v>
          </cell>
        </row>
        <row r="1249">
          <cell r="A1249" t="str">
            <v xml:space="preserve">       3.</v>
          </cell>
          <cell r="C1249" t="str">
            <v>Kapasitas</v>
          </cell>
          <cell r="G1249" t="str">
            <v>Cp</v>
          </cell>
          <cell r="H1249" t="str">
            <v xml:space="preserve">-  </v>
          </cell>
          <cell r="I1249" t="str">
            <v>-</v>
          </cell>
        </row>
        <row r="1250">
          <cell r="A1250" t="str">
            <v xml:space="preserve">       4.</v>
          </cell>
          <cell r="C1250" t="str">
            <v>Alat Baru                :</v>
          </cell>
          <cell r="D1250" t="str">
            <v xml:space="preserve">  a.  Umur Ekonomis</v>
          </cell>
          <cell r="G1250" t="str">
            <v>A</v>
          </cell>
          <cell r="H1250">
            <v>3</v>
          </cell>
          <cell r="I1250" t="str">
            <v>Tahun</v>
          </cell>
        </row>
        <row r="1251">
          <cell r="D1251" t="str">
            <v xml:space="preserve">  b.  Jam Kerja Dalam 1 Tahun</v>
          </cell>
          <cell r="G1251" t="str">
            <v>W</v>
          </cell>
          <cell r="H1251">
            <v>2000</v>
          </cell>
          <cell r="I1251" t="str">
            <v>Jam</v>
          </cell>
        </row>
        <row r="1252">
          <cell r="D1252" t="str">
            <v xml:space="preserve">  c.  Harga Alat</v>
          </cell>
          <cell r="G1252" t="str">
            <v>B</v>
          </cell>
          <cell r="H1252">
            <v>7500000</v>
          </cell>
          <cell r="I1252" t="str">
            <v>Rupiah</v>
          </cell>
        </row>
        <row r="1253">
          <cell r="A1253" t="str">
            <v xml:space="preserve">       5.</v>
          </cell>
          <cell r="C1253" t="str">
            <v>Alat Yang Dipakai  :</v>
          </cell>
          <cell r="D1253" t="str">
            <v xml:space="preserve">  a.  Umur Ekonomis</v>
          </cell>
          <cell r="G1253" t="str">
            <v>A'</v>
          </cell>
          <cell r="H1253">
            <v>3</v>
          </cell>
          <cell r="I1253" t="str">
            <v>Tahun</v>
          </cell>
          <cell r="J1253" t="str">
            <v xml:space="preserve"> Alat Baru</v>
          </cell>
        </row>
        <row r="1254">
          <cell r="D1254" t="str">
            <v xml:space="preserve">  b.  Jam Kerja Dalam 1 Tahun </v>
          </cell>
          <cell r="G1254" t="str">
            <v>W'</v>
          </cell>
          <cell r="H1254">
            <v>2000</v>
          </cell>
          <cell r="I1254" t="str">
            <v>Jam</v>
          </cell>
          <cell r="J1254" t="str">
            <v xml:space="preserve"> Alat Baru</v>
          </cell>
        </row>
        <row r="1255">
          <cell r="D1255" t="str">
            <v xml:space="preserve">  c.  Harga Alat   (*)</v>
          </cell>
          <cell r="G1255" t="str">
            <v>B'</v>
          </cell>
          <cell r="H1255">
            <v>6000000</v>
          </cell>
          <cell r="I1255" t="str">
            <v>Rupiah</v>
          </cell>
          <cell r="J1255" t="str">
            <v xml:space="preserve"> Alat Baru</v>
          </cell>
        </row>
        <row r="1257">
          <cell r="A1257" t="str">
            <v>B.</v>
          </cell>
          <cell r="C1257" t="str">
            <v>BIAYA PASTI PER JAM KERJA</v>
          </cell>
        </row>
        <row r="1258">
          <cell r="A1258" t="str">
            <v xml:space="preserve">       1.</v>
          </cell>
          <cell r="C1258" t="str">
            <v>Nilai Sisa Alat</v>
          </cell>
          <cell r="D1258" t="str">
            <v>=  10 % x B</v>
          </cell>
          <cell r="G1258" t="str">
            <v>C</v>
          </cell>
          <cell r="H1258">
            <v>750000</v>
          </cell>
          <cell r="I1258" t="str">
            <v>Rupiah</v>
          </cell>
        </row>
        <row r="1260">
          <cell r="A1260" t="str">
            <v xml:space="preserve">       2.</v>
          </cell>
          <cell r="C1260" t="str">
            <v>Faktor Angsuran Modal    =</v>
          </cell>
          <cell r="E1260" t="str">
            <v>i x (1 + i)^A'</v>
          </cell>
          <cell r="G1260" t="str">
            <v>D</v>
          </cell>
          <cell r="H1260">
            <v>0.47472527472527476</v>
          </cell>
          <cell r="I1260" t="str">
            <v>-</v>
          </cell>
        </row>
        <row r="1261">
          <cell r="E1261" t="str">
            <v>(1 + i)^A' - 1</v>
          </cell>
        </row>
        <row r="1262">
          <cell r="A1262" t="str">
            <v xml:space="preserve">       3.</v>
          </cell>
          <cell r="C1262" t="str">
            <v>Biaya Pasti per Jam  :</v>
          </cell>
        </row>
        <row r="1263">
          <cell r="C1263" t="str">
            <v>a.  Biaya Pengembalian Modal  =</v>
          </cell>
          <cell r="E1263" t="str">
            <v>( B' - C ) x D</v>
          </cell>
          <cell r="G1263" t="str">
            <v>E</v>
          </cell>
          <cell r="H1263">
            <v>1246.1538461538462</v>
          </cell>
          <cell r="I1263" t="str">
            <v>Rupiah</v>
          </cell>
        </row>
        <row r="1264">
          <cell r="E1264" t="str">
            <v>W'</v>
          </cell>
        </row>
        <row r="1266">
          <cell r="C1266" t="str">
            <v>b.  Asuransi, dll =</v>
          </cell>
          <cell r="D1266">
            <v>2E-3</v>
          </cell>
          <cell r="E1266" t="str">
            <v xml:space="preserve">  x   B'</v>
          </cell>
          <cell r="G1266" t="str">
            <v>F</v>
          </cell>
          <cell r="H1266">
            <v>6</v>
          </cell>
          <cell r="I1266" t="str">
            <v>Rupiah</v>
          </cell>
        </row>
        <row r="1267">
          <cell r="E1267" t="str">
            <v>W'</v>
          </cell>
        </row>
        <row r="1269">
          <cell r="C1269" t="str">
            <v>Biaya Pasti per Jam             =</v>
          </cell>
          <cell r="E1269" t="str">
            <v>( E + F )</v>
          </cell>
          <cell r="G1269" t="str">
            <v>G</v>
          </cell>
          <cell r="H1269">
            <v>1252.1538461538462</v>
          </cell>
          <cell r="I1269" t="str">
            <v>Rupiah</v>
          </cell>
        </row>
        <row r="1271">
          <cell r="A1271" t="str">
            <v>C.</v>
          </cell>
          <cell r="C1271" t="str">
            <v>BIAYA OPERASI PER JAM KERJA</v>
          </cell>
        </row>
        <row r="1273">
          <cell r="A1273" t="str">
            <v xml:space="preserve">       1.</v>
          </cell>
          <cell r="C1273" t="str">
            <v xml:space="preserve">Bahan Bakar  =  (0.125-0.175 Ltr/HP/Jam)   x Pw x Ms </v>
          </cell>
          <cell r="G1273" t="str">
            <v>H</v>
          </cell>
          <cell r="H1273">
            <v>3337.5</v>
          </cell>
          <cell r="I1273" t="str">
            <v>Rupiah</v>
          </cell>
        </row>
        <row r="1275">
          <cell r="A1275" t="str">
            <v xml:space="preserve">       2.</v>
          </cell>
          <cell r="C1275" t="str">
            <v>Pelumas         =  (0.01-0.02 Ltr/HP/Jam) x Pw x Mp</v>
          </cell>
          <cell r="G1275" t="str">
            <v>I</v>
          </cell>
          <cell r="H1275">
            <v>1200</v>
          </cell>
          <cell r="I1275" t="str">
            <v>Rupiah</v>
          </cell>
        </row>
        <row r="1277">
          <cell r="A1277" t="str">
            <v xml:space="preserve">       3.</v>
          </cell>
          <cell r="C1277" t="str">
            <v>Perawatan dan</v>
          </cell>
          <cell r="D1277" t="str">
            <v>(12,5 % - 17,5 %)  x  B</v>
          </cell>
          <cell r="G1277" t="str">
            <v>K</v>
          </cell>
          <cell r="H1277">
            <v>468.75</v>
          </cell>
          <cell r="I1277" t="str">
            <v>Rupiah</v>
          </cell>
        </row>
        <row r="1278">
          <cell r="C1278" t="str">
            <v xml:space="preserve">        perbaikan    =</v>
          </cell>
          <cell r="D1278" t="str">
            <v>W'</v>
          </cell>
        </row>
        <row r="1280">
          <cell r="A1280" t="str">
            <v xml:space="preserve">       4.</v>
          </cell>
          <cell r="C1280" t="str">
            <v>Operator</v>
          </cell>
          <cell r="D1280" t="str">
            <v>=   ( 1  Orang / Jam )  x  U1</v>
          </cell>
          <cell r="G1280" t="str">
            <v>L</v>
          </cell>
          <cell r="H1280">
            <v>8642.8571428571431</v>
          </cell>
          <cell r="I1280" t="str">
            <v>Rupiah</v>
          </cell>
        </row>
        <row r="1281">
          <cell r="A1281" t="str">
            <v xml:space="preserve">       5.</v>
          </cell>
          <cell r="C1281" t="str">
            <v>Pembantu Operator</v>
          </cell>
          <cell r="D1281" t="str">
            <v>=   ( 1  Orang / Jam )  x  U2</v>
          </cell>
          <cell r="G1281" t="str">
            <v>M</v>
          </cell>
          <cell r="H1281">
            <v>5000</v>
          </cell>
          <cell r="I1281" t="str">
            <v>Rupiah</v>
          </cell>
        </row>
        <row r="1283">
          <cell r="C1283" t="str">
            <v>Biaya Operasi per Jam        =</v>
          </cell>
          <cell r="E1283" t="str">
            <v>(H+I+K+L+M)</v>
          </cell>
          <cell r="G1283" t="str">
            <v>P</v>
          </cell>
          <cell r="H1283">
            <v>18649.107142857145</v>
          </cell>
          <cell r="I1283" t="str">
            <v>Rupiah</v>
          </cell>
        </row>
        <row r="1285">
          <cell r="A1285" t="str">
            <v>D.</v>
          </cell>
          <cell r="C1285" t="str">
            <v>TOTAL BIAYA SEWA ALAT / JAM   =   ( G + P )</v>
          </cell>
          <cell r="G1285" t="str">
            <v>S</v>
          </cell>
          <cell r="H1285">
            <v>19901.260989010992</v>
          </cell>
          <cell r="I1285" t="str">
            <v>Rupiah</v>
          </cell>
        </row>
        <row r="1288">
          <cell r="A1288" t="str">
            <v>E.</v>
          </cell>
          <cell r="C1288" t="str">
            <v>LAIN - LAIN</v>
          </cell>
        </row>
        <row r="1289">
          <cell r="A1289" t="str">
            <v xml:space="preserve">       1.</v>
          </cell>
          <cell r="C1289" t="str">
            <v>Tingkat Suku Bunga</v>
          </cell>
          <cell r="G1289" t="str">
            <v>i</v>
          </cell>
          <cell r="H1289">
            <v>20</v>
          </cell>
          <cell r="I1289" t="str">
            <v>% / Tahun</v>
          </cell>
        </row>
        <row r="1290">
          <cell r="A1290" t="str">
            <v xml:space="preserve">       2.</v>
          </cell>
          <cell r="C1290" t="str">
            <v>Upah Operator / Sopir</v>
          </cell>
          <cell r="G1290" t="str">
            <v>U1</v>
          </cell>
          <cell r="H1290">
            <v>8642.8571428571431</v>
          </cell>
          <cell r="I1290" t="str">
            <v>Rp./Jam</v>
          </cell>
        </row>
        <row r="1291">
          <cell r="A1291" t="str">
            <v xml:space="preserve">       3.</v>
          </cell>
          <cell r="C1291" t="str">
            <v>Upah Pembantu Operator / Pmb.Sopir</v>
          </cell>
          <cell r="G1291" t="str">
            <v>U2</v>
          </cell>
          <cell r="H1291">
            <v>5000</v>
          </cell>
          <cell r="I1291" t="str">
            <v>Rp./Jam</v>
          </cell>
        </row>
        <row r="1292">
          <cell r="A1292" t="str">
            <v xml:space="preserve">       4.</v>
          </cell>
          <cell r="C1292" t="str">
            <v>Bahan Bakar Bensin</v>
          </cell>
          <cell r="G1292" t="str">
            <v>Mb</v>
          </cell>
          <cell r="H1292">
            <v>4500</v>
          </cell>
          <cell r="I1292" t="str">
            <v>Liter</v>
          </cell>
        </row>
        <row r="1293">
          <cell r="A1293" t="str">
            <v xml:space="preserve">       5.</v>
          </cell>
          <cell r="C1293" t="str">
            <v>Bahan Bakar Solar</v>
          </cell>
          <cell r="G1293" t="str">
            <v>Ms</v>
          </cell>
          <cell r="H1293">
            <v>4450</v>
          </cell>
          <cell r="I1293" t="str">
            <v>Liter</v>
          </cell>
        </row>
        <row r="1294">
          <cell r="A1294" t="str">
            <v xml:space="preserve">       6.</v>
          </cell>
          <cell r="C1294" t="str">
            <v>Minyak Pelumas</v>
          </cell>
          <cell r="G1294" t="str">
            <v>Mp</v>
          </cell>
          <cell r="H1294">
            <v>20000</v>
          </cell>
          <cell r="I1294" t="str">
            <v>Liter</v>
          </cell>
        </row>
        <row r="1295">
          <cell r="A1295" t="str">
            <v xml:space="preserve">       7.</v>
          </cell>
          <cell r="C1295" t="str">
            <v>PPN diperhitungkan pada lembar Rekapitulasi</v>
          </cell>
        </row>
        <row r="1296">
          <cell r="C1296" t="str">
            <v>Biaya Pekerjaan</v>
          </cell>
        </row>
        <row r="1299">
          <cell r="A1299" t="str">
            <v>URAIAN ANALISA ALAT</v>
          </cell>
        </row>
        <row r="1302">
          <cell r="A1302" t="str">
            <v>No.</v>
          </cell>
          <cell r="C1302" t="str">
            <v>U R A I A N</v>
          </cell>
          <cell r="G1302" t="str">
            <v>KODE</v>
          </cell>
          <cell r="H1302" t="str">
            <v>KOEF.</v>
          </cell>
          <cell r="I1302" t="str">
            <v>SATUAN</v>
          </cell>
          <cell r="J1302" t="str">
            <v>KET.</v>
          </cell>
        </row>
        <row r="1305">
          <cell r="A1305" t="str">
            <v>A.</v>
          </cell>
          <cell r="C1305" t="str">
            <v>URAIAN PERALATAN</v>
          </cell>
        </row>
        <row r="1306">
          <cell r="A1306" t="str">
            <v xml:space="preserve">       1.</v>
          </cell>
          <cell r="C1306" t="str">
            <v>Jenis Peralatan</v>
          </cell>
          <cell r="G1306" t="str">
            <v>WATER TANKER 3000-4500 L.</v>
          </cell>
          <cell r="J1306" t="str">
            <v>E23</v>
          </cell>
        </row>
        <row r="1307">
          <cell r="A1307" t="str">
            <v xml:space="preserve">       2.</v>
          </cell>
          <cell r="C1307" t="str">
            <v>Tenaga</v>
          </cell>
          <cell r="G1307" t="str">
            <v>Pw</v>
          </cell>
          <cell r="H1307">
            <v>100</v>
          </cell>
          <cell r="I1307" t="str">
            <v>HP</v>
          </cell>
        </row>
        <row r="1308">
          <cell r="A1308" t="str">
            <v xml:space="preserve">       3.</v>
          </cell>
          <cell r="C1308" t="str">
            <v>Kapasitas</v>
          </cell>
          <cell r="G1308" t="str">
            <v>Cp</v>
          </cell>
          <cell r="H1308">
            <v>4000</v>
          </cell>
          <cell r="I1308" t="str">
            <v>Liter</v>
          </cell>
        </row>
        <row r="1309">
          <cell r="A1309" t="str">
            <v xml:space="preserve">       4.</v>
          </cell>
          <cell r="C1309" t="str">
            <v>Alat Baru                :</v>
          </cell>
          <cell r="D1309" t="str">
            <v xml:space="preserve">  a.  Umur Ekonomis</v>
          </cell>
          <cell r="G1309" t="str">
            <v>A</v>
          </cell>
          <cell r="H1309">
            <v>5</v>
          </cell>
          <cell r="I1309" t="str">
            <v>Tahun</v>
          </cell>
        </row>
        <row r="1310">
          <cell r="D1310" t="str">
            <v xml:space="preserve">  b.  Jam Kerja Dalam 1 Tahun</v>
          </cell>
          <cell r="G1310" t="str">
            <v>W</v>
          </cell>
          <cell r="H1310">
            <v>2000</v>
          </cell>
          <cell r="I1310" t="str">
            <v>Jam</v>
          </cell>
        </row>
        <row r="1311">
          <cell r="D1311" t="str">
            <v xml:space="preserve">  c.  Harga Alat</v>
          </cell>
          <cell r="G1311" t="str">
            <v>B</v>
          </cell>
          <cell r="H1311">
            <v>186000000</v>
          </cell>
          <cell r="I1311" t="str">
            <v>Rupiah</v>
          </cell>
        </row>
        <row r="1312">
          <cell r="A1312" t="str">
            <v xml:space="preserve">       5.</v>
          </cell>
          <cell r="C1312" t="str">
            <v>Alat Yang Dipakai  :</v>
          </cell>
          <cell r="D1312" t="str">
            <v xml:space="preserve">  a.  Umur Ekonomis</v>
          </cell>
          <cell r="G1312" t="str">
            <v>A'</v>
          </cell>
          <cell r="H1312">
            <v>5</v>
          </cell>
          <cell r="I1312" t="str">
            <v>Tahun</v>
          </cell>
          <cell r="J1312" t="str">
            <v xml:space="preserve"> Alat Baru</v>
          </cell>
        </row>
        <row r="1313">
          <cell r="D1313" t="str">
            <v xml:space="preserve">  b.  Jam Kerja Dalam 1 Tahun </v>
          </cell>
          <cell r="G1313" t="str">
            <v>W'</v>
          </cell>
          <cell r="H1313">
            <v>2000</v>
          </cell>
          <cell r="I1313" t="str">
            <v>Jam</v>
          </cell>
          <cell r="J1313" t="str">
            <v xml:space="preserve"> Alat Baru</v>
          </cell>
        </row>
        <row r="1314">
          <cell r="D1314" t="str">
            <v xml:space="preserve">  c.  Harga Alat   (*)</v>
          </cell>
          <cell r="G1314" t="str">
            <v>B'</v>
          </cell>
          <cell r="H1314">
            <v>148800000</v>
          </cell>
          <cell r="I1314" t="str">
            <v>Rupiah</v>
          </cell>
          <cell r="J1314" t="str">
            <v xml:space="preserve"> Alat Baru</v>
          </cell>
        </row>
        <row r="1316">
          <cell r="A1316" t="str">
            <v>B.</v>
          </cell>
          <cell r="C1316" t="str">
            <v>BIAYA PASTI PER JAM KERJA</v>
          </cell>
        </row>
        <row r="1317">
          <cell r="A1317" t="str">
            <v xml:space="preserve">       1.</v>
          </cell>
          <cell r="C1317" t="str">
            <v>Nilai Sisa Alat</v>
          </cell>
          <cell r="D1317" t="str">
            <v>=  10 % x B</v>
          </cell>
          <cell r="G1317" t="str">
            <v>C</v>
          </cell>
          <cell r="H1317">
            <v>18600000</v>
          </cell>
          <cell r="I1317" t="str">
            <v>Rupiah</v>
          </cell>
        </row>
        <row r="1319">
          <cell r="A1319" t="str">
            <v xml:space="preserve">       2.</v>
          </cell>
          <cell r="C1319" t="str">
            <v>Faktor Angsuran Modal    =</v>
          </cell>
          <cell r="E1319" t="str">
            <v>i x (1 + i)^A'</v>
          </cell>
          <cell r="G1319" t="str">
            <v>D</v>
          </cell>
          <cell r="H1319">
            <v>0.33437970328961514</v>
          </cell>
          <cell r="I1319" t="str">
            <v>-</v>
          </cell>
        </row>
        <row r="1320">
          <cell r="E1320" t="str">
            <v>(1 + i)^A' - 1</v>
          </cell>
        </row>
        <row r="1321">
          <cell r="A1321" t="str">
            <v xml:space="preserve">       3.</v>
          </cell>
          <cell r="C1321" t="str">
            <v>Biaya Pasti per Jam  :</v>
          </cell>
        </row>
        <row r="1322">
          <cell r="C1322" t="str">
            <v>a.  Biaya Pengembalian Modal  =</v>
          </cell>
          <cell r="E1322" t="str">
            <v>( B' - C ) x D</v>
          </cell>
          <cell r="G1322" t="str">
            <v>E</v>
          </cell>
          <cell r="H1322">
            <v>21768.118684153946</v>
          </cell>
          <cell r="I1322" t="str">
            <v>Rupiah</v>
          </cell>
        </row>
        <row r="1323">
          <cell r="E1323" t="str">
            <v>W'</v>
          </cell>
        </row>
        <row r="1325">
          <cell r="C1325" t="str">
            <v>b.  Asuransi, dll =</v>
          </cell>
          <cell r="D1325">
            <v>2E-3</v>
          </cell>
          <cell r="E1325" t="str">
            <v xml:space="preserve">  x   B'</v>
          </cell>
          <cell r="G1325" t="str">
            <v>F</v>
          </cell>
          <cell r="H1325">
            <v>148.80000000000001</v>
          </cell>
          <cell r="I1325" t="str">
            <v>Rupiah</v>
          </cell>
        </row>
        <row r="1326">
          <cell r="E1326" t="str">
            <v>W'</v>
          </cell>
        </row>
        <row r="1328">
          <cell r="C1328" t="str">
            <v>Biaya Pasti per Jam             =</v>
          </cell>
          <cell r="E1328" t="str">
            <v>( E + F )</v>
          </cell>
          <cell r="G1328" t="str">
            <v>G</v>
          </cell>
          <cell r="H1328">
            <v>21916.918684153945</v>
          </cell>
          <cell r="I1328" t="str">
            <v>Rupiah</v>
          </cell>
        </row>
        <row r="1330">
          <cell r="A1330" t="str">
            <v>C.</v>
          </cell>
          <cell r="C1330" t="str">
            <v>BIAYA OPERASI PER JAM KERJA</v>
          </cell>
        </row>
        <row r="1332">
          <cell r="A1332" t="str">
            <v xml:space="preserve">       1.</v>
          </cell>
          <cell r="C1332" t="str">
            <v xml:space="preserve">Bahan Bakar  =  (0.125-0.175 Ltr/HP/Jam)   x Pw x Ms </v>
          </cell>
          <cell r="G1332" t="str">
            <v>H</v>
          </cell>
          <cell r="H1332">
            <v>55625</v>
          </cell>
          <cell r="I1332" t="str">
            <v>Rupiah</v>
          </cell>
        </row>
        <row r="1334">
          <cell r="A1334" t="str">
            <v xml:space="preserve">       2.</v>
          </cell>
          <cell r="C1334" t="str">
            <v>Pelumas         =  (0.01-0.02 Ltr/HP/Jam) x Pw x Mp</v>
          </cell>
          <cell r="G1334" t="str">
            <v>I</v>
          </cell>
          <cell r="H1334">
            <v>20000</v>
          </cell>
          <cell r="I1334" t="str">
            <v>Rupiah</v>
          </cell>
        </row>
        <row r="1336">
          <cell r="A1336" t="str">
            <v xml:space="preserve">       3.</v>
          </cell>
          <cell r="C1336" t="str">
            <v>Perawatan dan</v>
          </cell>
          <cell r="D1336" t="str">
            <v>(12,5 % - 17,5 %)  x  B</v>
          </cell>
          <cell r="G1336" t="str">
            <v>K</v>
          </cell>
          <cell r="H1336">
            <v>11625</v>
          </cell>
          <cell r="I1336" t="str">
            <v>Rupiah</v>
          </cell>
        </row>
        <row r="1337">
          <cell r="C1337" t="str">
            <v xml:space="preserve">        perbaikan    =</v>
          </cell>
          <cell r="D1337" t="str">
            <v>W'</v>
          </cell>
        </row>
        <row r="1339">
          <cell r="A1339" t="str">
            <v xml:space="preserve">       4.</v>
          </cell>
          <cell r="C1339" t="str">
            <v>Operator</v>
          </cell>
          <cell r="D1339" t="str">
            <v>=   ( 1  Orang / Jam )  x  U1</v>
          </cell>
          <cell r="G1339" t="str">
            <v>L</v>
          </cell>
          <cell r="H1339">
            <v>8642.8571428571431</v>
          </cell>
          <cell r="I1339" t="str">
            <v>Rupiah</v>
          </cell>
        </row>
        <row r="1340">
          <cell r="A1340" t="str">
            <v xml:space="preserve">       5.</v>
          </cell>
          <cell r="C1340" t="str">
            <v>Pembantu Operator</v>
          </cell>
          <cell r="D1340" t="str">
            <v>=   ( 1  Orang / Jam )  x  U2</v>
          </cell>
          <cell r="G1340" t="str">
            <v>M</v>
          </cell>
          <cell r="H1340">
            <v>5000</v>
          </cell>
          <cell r="I1340" t="str">
            <v>Rupiah</v>
          </cell>
        </row>
        <row r="1342">
          <cell r="C1342" t="str">
            <v>Biaya Operasi per Jam        =</v>
          </cell>
          <cell r="E1342" t="str">
            <v>(H+I+K+L+M)</v>
          </cell>
          <cell r="G1342" t="str">
            <v>P</v>
          </cell>
          <cell r="H1342">
            <v>100892.85714285714</v>
          </cell>
          <cell r="I1342" t="str">
            <v>Rupiah</v>
          </cell>
        </row>
        <row r="1344">
          <cell r="A1344" t="str">
            <v>D.</v>
          </cell>
          <cell r="C1344" t="str">
            <v>TOTAL BIAYA SEWA ALAT / JAM   =   ( G + P )</v>
          </cell>
          <cell r="G1344" t="str">
            <v>S</v>
          </cell>
          <cell r="H1344">
            <v>122809.77582701109</v>
          </cell>
          <cell r="I1344" t="str">
            <v>Rupiah</v>
          </cell>
        </row>
        <row r="1347">
          <cell r="A1347" t="str">
            <v>E.</v>
          </cell>
          <cell r="C1347" t="str">
            <v>LAIN - LAIN</v>
          </cell>
        </row>
        <row r="1348">
          <cell r="A1348" t="str">
            <v xml:space="preserve">       1.</v>
          </cell>
          <cell r="C1348" t="str">
            <v>Tingkat Suku Bunga</v>
          </cell>
          <cell r="G1348" t="str">
            <v>i</v>
          </cell>
          <cell r="H1348">
            <v>20</v>
          </cell>
          <cell r="I1348" t="str">
            <v>% / Tahun</v>
          </cell>
        </row>
        <row r="1349">
          <cell r="A1349" t="str">
            <v xml:space="preserve">       2.</v>
          </cell>
          <cell r="C1349" t="str">
            <v>Upah Operator / Sopir</v>
          </cell>
          <cell r="G1349" t="str">
            <v>U1</v>
          </cell>
          <cell r="H1349">
            <v>8642.8571428571431</v>
          </cell>
          <cell r="I1349" t="str">
            <v>Rp./Jam</v>
          </cell>
        </row>
        <row r="1350">
          <cell r="A1350" t="str">
            <v xml:space="preserve">       3.</v>
          </cell>
          <cell r="C1350" t="str">
            <v>Upah Pembantu Operator / Pmb.Sopir</v>
          </cell>
          <cell r="G1350" t="str">
            <v>U2</v>
          </cell>
          <cell r="H1350">
            <v>5000</v>
          </cell>
          <cell r="I1350" t="str">
            <v>Rp./Jam</v>
          </cell>
        </row>
        <row r="1351">
          <cell r="A1351" t="str">
            <v xml:space="preserve">       4.</v>
          </cell>
          <cell r="C1351" t="str">
            <v>Bahan Bakar Bensin</v>
          </cell>
          <cell r="G1351" t="str">
            <v>Mb</v>
          </cell>
          <cell r="H1351">
            <v>4500</v>
          </cell>
          <cell r="I1351" t="str">
            <v>Liter</v>
          </cell>
        </row>
        <row r="1352">
          <cell r="A1352" t="str">
            <v xml:space="preserve">       5.</v>
          </cell>
          <cell r="C1352" t="str">
            <v>Bahan Bakar Solar</v>
          </cell>
          <cell r="G1352" t="str">
            <v>Ms</v>
          </cell>
          <cell r="H1352">
            <v>4450</v>
          </cell>
          <cell r="I1352" t="str">
            <v>Liter</v>
          </cell>
        </row>
        <row r="1353">
          <cell r="A1353" t="str">
            <v xml:space="preserve">       6.</v>
          </cell>
          <cell r="C1353" t="str">
            <v>Minyak Pelumas</v>
          </cell>
          <cell r="G1353" t="str">
            <v>Mp</v>
          </cell>
          <cell r="H1353">
            <v>20000</v>
          </cell>
          <cell r="I1353" t="str">
            <v>Liter</v>
          </cell>
        </row>
        <row r="1354">
          <cell r="A1354" t="str">
            <v xml:space="preserve">       7.</v>
          </cell>
          <cell r="C1354" t="str">
            <v>PPN diperhitungkan pada lembar Rekapitulasi</v>
          </cell>
        </row>
        <row r="1355">
          <cell r="C1355" t="str">
            <v>Biaya Pekerjaan</v>
          </cell>
        </row>
        <row r="1358">
          <cell r="A1358" t="str">
            <v>URAIAN ANALISA ALAT</v>
          </cell>
        </row>
        <row r="1361">
          <cell r="A1361" t="str">
            <v>No.</v>
          </cell>
          <cell r="C1361" t="str">
            <v>U R A I A N</v>
          </cell>
          <cell r="G1361" t="str">
            <v>KODE</v>
          </cell>
          <cell r="H1361" t="str">
            <v>KOEF.</v>
          </cell>
          <cell r="I1361" t="str">
            <v>SATUAN</v>
          </cell>
          <cell r="J1361" t="str">
            <v>KET.</v>
          </cell>
        </row>
        <row r="1364">
          <cell r="A1364" t="str">
            <v>A.</v>
          </cell>
          <cell r="C1364" t="str">
            <v>URAIAN PERALATAN</v>
          </cell>
        </row>
        <row r="1365">
          <cell r="A1365" t="str">
            <v xml:space="preserve">       1.</v>
          </cell>
          <cell r="C1365" t="str">
            <v>Jenis Peralatan</v>
          </cell>
          <cell r="G1365" t="str">
            <v>PEDESTRIAN ROLLER</v>
          </cell>
          <cell r="J1365" t="str">
            <v>E24</v>
          </cell>
        </row>
        <row r="1366">
          <cell r="A1366" t="str">
            <v xml:space="preserve">       2.</v>
          </cell>
          <cell r="C1366" t="str">
            <v>Tenaga</v>
          </cell>
          <cell r="G1366" t="str">
            <v>Pw</v>
          </cell>
          <cell r="H1366">
            <v>11</v>
          </cell>
          <cell r="I1366" t="str">
            <v>HP</v>
          </cell>
        </row>
        <row r="1367">
          <cell r="A1367" t="str">
            <v xml:space="preserve">       3.</v>
          </cell>
          <cell r="C1367" t="str">
            <v>Kapasitas</v>
          </cell>
          <cell r="G1367" t="str">
            <v>Cp</v>
          </cell>
          <cell r="H1367">
            <v>1</v>
          </cell>
          <cell r="I1367" t="str">
            <v>Ton</v>
          </cell>
        </row>
        <row r="1368">
          <cell r="A1368" t="str">
            <v xml:space="preserve">       4.</v>
          </cell>
          <cell r="C1368" t="str">
            <v>Alat Baru                :</v>
          </cell>
          <cell r="D1368" t="str">
            <v xml:space="preserve">  a.  Umur Ekonomis</v>
          </cell>
          <cell r="G1368" t="str">
            <v>A</v>
          </cell>
          <cell r="H1368">
            <v>4</v>
          </cell>
          <cell r="I1368" t="str">
            <v>Tahun</v>
          </cell>
        </row>
        <row r="1369">
          <cell r="D1369" t="str">
            <v xml:space="preserve">  b.  Jam Kerja Dalam 1 Tahun</v>
          </cell>
          <cell r="G1369" t="str">
            <v>W</v>
          </cell>
          <cell r="H1369">
            <v>2000</v>
          </cell>
          <cell r="I1369" t="str">
            <v>Jam</v>
          </cell>
        </row>
        <row r="1370">
          <cell r="D1370" t="str">
            <v xml:space="preserve">  c.  Harga Alat</v>
          </cell>
          <cell r="G1370" t="str">
            <v>B</v>
          </cell>
          <cell r="H1370">
            <v>130000000</v>
          </cell>
          <cell r="I1370" t="str">
            <v>Rupiah</v>
          </cell>
        </row>
        <row r="1371">
          <cell r="A1371" t="str">
            <v xml:space="preserve">       5.</v>
          </cell>
          <cell r="C1371" t="str">
            <v>Alat Yang Dipakai  :</v>
          </cell>
          <cell r="D1371" t="str">
            <v xml:space="preserve">  a.  Umur Ekonomis</v>
          </cell>
          <cell r="G1371" t="str">
            <v>A'</v>
          </cell>
          <cell r="H1371">
            <v>4</v>
          </cell>
          <cell r="I1371" t="str">
            <v>Tahun</v>
          </cell>
          <cell r="J1371" t="str">
            <v xml:space="preserve"> Alat Baru</v>
          </cell>
        </row>
        <row r="1372">
          <cell r="D1372" t="str">
            <v xml:space="preserve">  b.  Jam Kerja Dalam 1 Tahun </v>
          </cell>
          <cell r="G1372" t="str">
            <v>W'</v>
          </cell>
          <cell r="H1372">
            <v>2000</v>
          </cell>
          <cell r="I1372" t="str">
            <v>Jam</v>
          </cell>
          <cell r="J1372" t="str">
            <v xml:space="preserve"> Alat Baru</v>
          </cell>
        </row>
        <row r="1373">
          <cell r="D1373" t="str">
            <v xml:space="preserve">  c.  Harga Alat   (*)</v>
          </cell>
          <cell r="G1373" t="str">
            <v>B'</v>
          </cell>
          <cell r="H1373">
            <v>104000000</v>
          </cell>
          <cell r="I1373" t="str">
            <v>Rupiah</v>
          </cell>
          <cell r="J1373" t="str">
            <v xml:space="preserve"> Alat Baru</v>
          </cell>
        </row>
        <row r="1375">
          <cell r="A1375" t="str">
            <v>B.</v>
          </cell>
          <cell r="C1375" t="str">
            <v>BIAYA PASTI PER JAM KERJA</v>
          </cell>
        </row>
        <row r="1376">
          <cell r="A1376" t="str">
            <v xml:space="preserve">       1.</v>
          </cell>
          <cell r="C1376" t="str">
            <v>Nilai Sisa Alat</v>
          </cell>
          <cell r="D1376" t="str">
            <v>=  10 % x B</v>
          </cell>
          <cell r="G1376" t="str">
            <v>C</v>
          </cell>
          <cell r="H1376">
            <v>13000000</v>
          </cell>
          <cell r="I1376" t="str">
            <v>Rupiah</v>
          </cell>
        </row>
        <row r="1378">
          <cell r="A1378" t="str">
            <v xml:space="preserve">       2.</v>
          </cell>
          <cell r="C1378" t="str">
            <v>Faktor Angsuran Modal    =</v>
          </cell>
          <cell r="E1378" t="str">
            <v>i x (1 + i)^A'</v>
          </cell>
          <cell r="G1378" t="str">
            <v>D</v>
          </cell>
          <cell r="H1378">
            <v>0.38628912071535026</v>
          </cell>
          <cell r="I1378" t="str">
            <v>-</v>
          </cell>
        </row>
        <row r="1379">
          <cell r="E1379" t="str">
            <v>(1 + i)^A' - 1</v>
          </cell>
        </row>
        <row r="1380">
          <cell r="A1380" t="str">
            <v xml:space="preserve">       3.</v>
          </cell>
          <cell r="C1380" t="str">
            <v>Biaya Pasti per Jam  :</v>
          </cell>
        </row>
        <row r="1381">
          <cell r="C1381" t="str">
            <v>a.  Biaya Pengembalian Modal  =</v>
          </cell>
          <cell r="E1381" t="str">
            <v>( B' - C ) x D</v>
          </cell>
          <cell r="G1381" t="str">
            <v>E</v>
          </cell>
          <cell r="H1381">
            <v>17576.154992548436</v>
          </cell>
          <cell r="I1381" t="str">
            <v>Rupiah</v>
          </cell>
        </row>
        <row r="1382">
          <cell r="E1382" t="str">
            <v>W'</v>
          </cell>
        </row>
        <row r="1384">
          <cell r="C1384" t="str">
            <v>b.  Asuransi, dll =</v>
          </cell>
          <cell r="D1384">
            <v>2E-3</v>
          </cell>
          <cell r="E1384" t="str">
            <v xml:space="preserve">  x   B'</v>
          </cell>
          <cell r="G1384" t="str">
            <v>F</v>
          </cell>
          <cell r="H1384">
            <v>104</v>
          </cell>
          <cell r="I1384" t="str">
            <v>Rupiah</v>
          </cell>
        </row>
        <row r="1385">
          <cell r="E1385" t="str">
            <v>W'</v>
          </cell>
        </row>
        <row r="1387">
          <cell r="C1387" t="str">
            <v>Biaya Pasti per Jam             =</v>
          </cell>
          <cell r="E1387" t="str">
            <v>( E + F )</v>
          </cell>
          <cell r="G1387" t="str">
            <v>G</v>
          </cell>
          <cell r="H1387">
            <v>17680.154992548436</v>
          </cell>
          <cell r="I1387" t="str">
            <v>Rupiah</v>
          </cell>
        </row>
        <row r="1389">
          <cell r="A1389" t="str">
            <v>C.</v>
          </cell>
          <cell r="C1389" t="str">
            <v>BIAYA OPERASI PER JAM KERJA</v>
          </cell>
        </row>
        <row r="1391">
          <cell r="A1391" t="str">
            <v xml:space="preserve">       1.</v>
          </cell>
          <cell r="C1391" t="str">
            <v xml:space="preserve">Bahan Bakar  =  (0.125-0.175 Ltr/HP/Jam)   x Pw x Ms </v>
          </cell>
          <cell r="G1391" t="str">
            <v>H</v>
          </cell>
          <cell r="H1391">
            <v>6118.75</v>
          </cell>
          <cell r="I1391" t="str">
            <v>Rupiah</v>
          </cell>
        </row>
        <row r="1393">
          <cell r="A1393" t="str">
            <v xml:space="preserve">       2.</v>
          </cell>
          <cell r="C1393" t="str">
            <v>Pelumas         =  (0.01-0.02 Ltr/HP/Jam) x Pw x Mp</v>
          </cell>
          <cell r="G1393" t="str">
            <v>I</v>
          </cell>
          <cell r="H1393">
            <v>2200</v>
          </cell>
          <cell r="I1393" t="str">
            <v>Rupiah</v>
          </cell>
        </row>
        <row r="1395">
          <cell r="A1395" t="str">
            <v xml:space="preserve">       3.</v>
          </cell>
          <cell r="C1395" t="str">
            <v>Perawatan dan</v>
          </cell>
          <cell r="D1395" t="str">
            <v>(12,5 % - 17,5 %)  x  B</v>
          </cell>
          <cell r="G1395" t="str">
            <v>K</v>
          </cell>
          <cell r="H1395">
            <v>8125</v>
          </cell>
          <cell r="I1395" t="str">
            <v>Rupiah</v>
          </cell>
        </row>
        <row r="1396">
          <cell r="C1396" t="str">
            <v xml:space="preserve">        perbaikan    =</v>
          </cell>
          <cell r="D1396" t="str">
            <v>W'</v>
          </cell>
        </row>
        <row r="1398">
          <cell r="A1398" t="str">
            <v xml:space="preserve">       4.</v>
          </cell>
          <cell r="C1398" t="str">
            <v>Operator</v>
          </cell>
          <cell r="D1398" t="str">
            <v>=   ( 1  Orang / Jam )  x  U1</v>
          </cell>
          <cell r="G1398" t="str">
            <v>L</v>
          </cell>
          <cell r="H1398">
            <v>8642.8571428571431</v>
          </cell>
          <cell r="I1398" t="str">
            <v>Rupiah</v>
          </cell>
        </row>
        <row r="1399">
          <cell r="A1399" t="str">
            <v xml:space="preserve">       5.</v>
          </cell>
          <cell r="C1399" t="str">
            <v>Pembantu Operator</v>
          </cell>
          <cell r="D1399" t="str">
            <v>=   ( 1  Orang / Jam )  x  U2</v>
          </cell>
          <cell r="G1399" t="str">
            <v>M</v>
          </cell>
          <cell r="H1399">
            <v>5000</v>
          </cell>
          <cell r="I1399" t="str">
            <v>Rupiah</v>
          </cell>
        </row>
        <row r="1401">
          <cell r="C1401" t="str">
            <v>Biaya Operasi per Jam        =</v>
          </cell>
          <cell r="E1401" t="str">
            <v>(H+I+K+L+M)</v>
          </cell>
          <cell r="G1401" t="str">
            <v>P</v>
          </cell>
          <cell r="H1401">
            <v>30086.607142857145</v>
          </cell>
          <cell r="I1401" t="str">
            <v>Rupiah</v>
          </cell>
        </row>
        <row r="1403">
          <cell r="A1403" t="str">
            <v>D.</v>
          </cell>
          <cell r="C1403" t="str">
            <v>TOTAL BIAYA SEWA ALAT / JAM   =   ( G + P )</v>
          </cell>
          <cell r="G1403" t="str">
            <v>S</v>
          </cell>
          <cell r="H1403">
            <v>47766.762135405581</v>
          </cell>
          <cell r="I1403" t="str">
            <v>Rupiah</v>
          </cell>
        </row>
        <row r="1406">
          <cell r="A1406" t="str">
            <v>E.</v>
          </cell>
          <cell r="C1406" t="str">
            <v>LAIN - LAIN</v>
          </cell>
        </row>
        <row r="1407">
          <cell r="A1407" t="str">
            <v xml:space="preserve">       1.</v>
          </cell>
          <cell r="C1407" t="str">
            <v>Tingkat Suku Bunga</v>
          </cell>
          <cell r="G1407" t="str">
            <v>i</v>
          </cell>
          <cell r="H1407">
            <v>20</v>
          </cell>
          <cell r="I1407" t="str">
            <v>% / Tahun</v>
          </cell>
        </row>
        <row r="1408">
          <cell r="A1408" t="str">
            <v xml:space="preserve">       2.</v>
          </cell>
          <cell r="C1408" t="str">
            <v>Upah Operator / Sopir</v>
          </cell>
          <cell r="G1408" t="str">
            <v>U1</v>
          </cell>
          <cell r="H1408">
            <v>8642.8571428571431</v>
          </cell>
          <cell r="I1408" t="str">
            <v>Rp./Jam</v>
          </cell>
        </row>
        <row r="1409">
          <cell r="A1409" t="str">
            <v xml:space="preserve">       3.</v>
          </cell>
          <cell r="C1409" t="str">
            <v>Upah Pembantu Operator / Pmb.Sopir</v>
          </cell>
          <cell r="G1409" t="str">
            <v>U2</v>
          </cell>
          <cell r="H1409">
            <v>5000</v>
          </cell>
          <cell r="I1409" t="str">
            <v>Rp./Jam</v>
          </cell>
        </row>
        <row r="1410">
          <cell r="A1410" t="str">
            <v xml:space="preserve">       4.</v>
          </cell>
          <cell r="C1410" t="str">
            <v>Bahan Bakar Bensin</v>
          </cell>
          <cell r="G1410" t="str">
            <v>Mb</v>
          </cell>
          <cell r="H1410">
            <v>4500</v>
          </cell>
          <cell r="I1410" t="str">
            <v>Liter</v>
          </cell>
        </row>
        <row r="1411">
          <cell r="A1411" t="str">
            <v xml:space="preserve">       5.</v>
          </cell>
          <cell r="C1411" t="str">
            <v>Bahan Bakar Solar</v>
          </cell>
          <cell r="G1411" t="str">
            <v>Ms</v>
          </cell>
          <cell r="H1411">
            <v>4450</v>
          </cell>
          <cell r="I1411" t="str">
            <v>Liter</v>
          </cell>
        </row>
        <row r="1412">
          <cell r="A1412" t="str">
            <v xml:space="preserve">       6.</v>
          </cell>
          <cell r="C1412" t="str">
            <v>Minyak Pelumas</v>
          </cell>
          <cell r="G1412" t="str">
            <v>Mp</v>
          </cell>
          <cell r="H1412">
            <v>20000</v>
          </cell>
          <cell r="I1412" t="str">
            <v>Liter</v>
          </cell>
        </row>
        <row r="1413">
          <cell r="A1413" t="str">
            <v xml:space="preserve">       7.</v>
          </cell>
          <cell r="C1413" t="str">
            <v>PPN diperhitungkan pada lembar Rekapitulasi</v>
          </cell>
        </row>
        <row r="1414">
          <cell r="C1414" t="str">
            <v>Biaya Pekerjaan</v>
          </cell>
        </row>
        <row r="1417">
          <cell r="A1417" t="str">
            <v>URAIAN ANALISA ALAT</v>
          </cell>
        </row>
        <row r="1420">
          <cell r="A1420" t="str">
            <v>No.</v>
          </cell>
          <cell r="C1420" t="str">
            <v>U R A I A N</v>
          </cell>
          <cell r="G1420" t="str">
            <v>KODE</v>
          </cell>
          <cell r="H1420" t="str">
            <v>KOEF.</v>
          </cell>
          <cell r="I1420" t="str">
            <v>SATUAN</v>
          </cell>
          <cell r="J1420" t="str">
            <v>KET.</v>
          </cell>
        </row>
        <row r="1423">
          <cell r="A1423" t="str">
            <v>A.</v>
          </cell>
          <cell r="C1423" t="str">
            <v>URAIAN PERALATAN</v>
          </cell>
        </row>
        <row r="1424">
          <cell r="A1424" t="str">
            <v xml:space="preserve">       1.</v>
          </cell>
          <cell r="C1424" t="str">
            <v>Jenis Peralatan</v>
          </cell>
          <cell r="G1424" t="str">
            <v>TAMPER</v>
          </cell>
          <cell r="J1424" t="str">
            <v>E25</v>
          </cell>
        </row>
        <row r="1425">
          <cell r="A1425" t="str">
            <v xml:space="preserve">       2.</v>
          </cell>
          <cell r="C1425" t="str">
            <v>Tenaga</v>
          </cell>
          <cell r="G1425" t="str">
            <v>Pw</v>
          </cell>
          <cell r="H1425">
            <v>5</v>
          </cell>
          <cell r="I1425" t="str">
            <v>HP</v>
          </cell>
        </row>
        <row r="1426">
          <cell r="A1426" t="str">
            <v xml:space="preserve">       3.</v>
          </cell>
          <cell r="C1426" t="str">
            <v>Kapasitas</v>
          </cell>
          <cell r="G1426" t="str">
            <v>Cp</v>
          </cell>
          <cell r="H1426">
            <v>0.2</v>
          </cell>
          <cell r="I1426" t="str">
            <v>Ton</v>
          </cell>
        </row>
        <row r="1427">
          <cell r="A1427" t="str">
            <v xml:space="preserve">       4.</v>
          </cell>
          <cell r="C1427" t="str">
            <v>Alat Baru                :</v>
          </cell>
          <cell r="D1427" t="str">
            <v xml:space="preserve">  a.  Umur Ekonomis</v>
          </cell>
          <cell r="G1427" t="str">
            <v>A</v>
          </cell>
          <cell r="H1427">
            <v>4</v>
          </cell>
          <cell r="I1427" t="str">
            <v>Tahun</v>
          </cell>
        </row>
        <row r="1428">
          <cell r="D1428" t="str">
            <v xml:space="preserve">  b.  Jam Kerja Dalam 1 Tahun</v>
          </cell>
          <cell r="G1428" t="str">
            <v>W</v>
          </cell>
          <cell r="H1428">
            <v>1000</v>
          </cell>
          <cell r="I1428" t="str">
            <v>Jam</v>
          </cell>
        </row>
        <row r="1429">
          <cell r="D1429" t="str">
            <v xml:space="preserve">  c.  Harga Alat</v>
          </cell>
          <cell r="G1429" t="str">
            <v>B</v>
          </cell>
          <cell r="H1429">
            <v>11500000</v>
          </cell>
          <cell r="I1429" t="str">
            <v>Rupiah</v>
          </cell>
        </row>
        <row r="1430">
          <cell r="A1430" t="str">
            <v xml:space="preserve">       5.</v>
          </cell>
          <cell r="C1430" t="str">
            <v>Alat Yang Dipakai  :</v>
          </cell>
          <cell r="D1430" t="str">
            <v xml:space="preserve">  a.  Umur Ekonomis</v>
          </cell>
          <cell r="G1430" t="str">
            <v>A'</v>
          </cell>
          <cell r="H1430">
            <v>4</v>
          </cell>
          <cell r="I1430" t="str">
            <v>Tahun</v>
          </cell>
          <cell r="J1430" t="str">
            <v xml:space="preserve"> Alat Baru</v>
          </cell>
        </row>
        <row r="1431">
          <cell r="D1431" t="str">
            <v xml:space="preserve">  b.  Jam Kerja Dalam 1 Tahun </v>
          </cell>
          <cell r="G1431" t="str">
            <v>W'</v>
          </cell>
          <cell r="H1431">
            <v>1000</v>
          </cell>
          <cell r="I1431" t="str">
            <v>Jam</v>
          </cell>
          <cell r="J1431" t="str">
            <v xml:space="preserve"> Alat Baru</v>
          </cell>
        </row>
        <row r="1432">
          <cell r="D1432" t="str">
            <v xml:space="preserve">  c.  Harga Alat   (*)</v>
          </cell>
          <cell r="G1432" t="str">
            <v>B'</v>
          </cell>
          <cell r="H1432">
            <v>9200000</v>
          </cell>
          <cell r="I1432" t="str">
            <v>Rupiah</v>
          </cell>
          <cell r="J1432" t="str">
            <v xml:space="preserve"> Alat Baru</v>
          </cell>
        </row>
        <row r="1434">
          <cell r="A1434" t="str">
            <v>B.</v>
          </cell>
          <cell r="C1434" t="str">
            <v>BIAYA PASTI PER JAM KERJA</v>
          </cell>
        </row>
        <row r="1435">
          <cell r="A1435" t="str">
            <v xml:space="preserve">       1.</v>
          </cell>
          <cell r="C1435" t="str">
            <v>Nilai Sisa Alat</v>
          </cell>
          <cell r="D1435" t="str">
            <v>=  10 % x B</v>
          </cell>
          <cell r="G1435" t="str">
            <v>C</v>
          </cell>
          <cell r="H1435">
            <v>1150000</v>
          </cell>
          <cell r="I1435" t="str">
            <v>Rupiah</v>
          </cell>
        </row>
        <row r="1437">
          <cell r="A1437" t="str">
            <v xml:space="preserve">       2.</v>
          </cell>
          <cell r="C1437" t="str">
            <v>Faktor Angsuran Modal    =</v>
          </cell>
          <cell r="E1437" t="str">
            <v>i x (1 + i)^A'</v>
          </cell>
          <cell r="G1437" t="str">
            <v>D</v>
          </cell>
          <cell r="H1437">
            <v>0.38628912071535026</v>
          </cell>
          <cell r="I1437" t="str">
            <v>-</v>
          </cell>
        </row>
        <row r="1438">
          <cell r="E1438" t="str">
            <v>(1 + i)^A' - 1</v>
          </cell>
        </row>
        <row r="1439">
          <cell r="A1439" t="str">
            <v xml:space="preserve">       3.</v>
          </cell>
          <cell r="C1439" t="str">
            <v>Biaya Pasti per Jam  :</v>
          </cell>
        </row>
        <row r="1440">
          <cell r="C1440" t="str">
            <v>a.  Biaya Pengembalian Modal  =</v>
          </cell>
          <cell r="E1440" t="str">
            <v>( B' - C ) x D</v>
          </cell>
          <cell r="G1440" t="str">
            <v>E</v>
          </cell>
          <cell r="H1440">
            <v>3109.6274217585697</v>
          </cell>
          <cell r="I1440" t="str">
            <v>Rupiah</v>
          </cell>
        </row>
        <row r="1441">
          <cell r="E1441" t="str">
            <v>W'</v>
          </cell>
        </row>
        <row r="1443">
          <cell r="C1443" t="str">
            <v>b.  Asuransi, dll =</v>
          </cell>
          <cell r="D1443">
            <v>2E-3</v>
          </cell>
          <cell r="E1443" t="str">
            <v xml:space="preserve">  x   B'</v>
          </cell>
          <cell r="G1443" t="str">
            <v>F</v>
          </cell>
          <cell r="H1443">
            <v>18.399999999999999</v>
          </cell>
          <cell r="I1443" t="str">
            <v>Rupiah</v>
          </cell>
        </row>
        <row r="1444">
          <cell r="E1444" t="str">
            <v>W'</v>
          </cell>
        </row>
        <row r="1446">
          <cell r="C1446" t="str">
            <v>Biaya Pasti per Jam             =</v>
          </cell>
          <cell r="E1446" t="str">
            <v>( E + F )</v>
          </cell>
          <cell r="G1446" t="str">
            <v>G</v>
          </cell>
          <cell r="H1446">
            <v>3128.0274217585697</v>
          </cell>
          <cell r="I1446" t="str">
            <v>Rupiah</v>
          </cell>
        </row>
        <row r="1448">
          <cell r="A1448" t="str">
            <v>C.</v>
          </cell>
          <cell r="C1448" t="str">
            <v>BIAYA OPERASI PER JAM KERJA</v>
          </cell>
        </row>
        <row r="1450">
          <cell r="A1450" t="str">
            <v xml:space="preserve">       1.</v>
          </cell>
          <cell r="C1450" t="str">
            <v xml:space="preserve">Bahan Bakar  =  (0.125-0.175 Ltr/HP/Jam)   x Pw x Ms </v>
          </cell>
          <cell r="G1450" t="str">
            <v>H</v>
          </cell>
          <cell r="H1450">
            <v>2781.25</v>
          </cell>
          <cell r="I1450" t="str">
            <v>Rupiah</v>
          </cell>
        </row>
        <row r="1452">
          <cell r="A1452" t="str">
            <v xml:space="preserve">       2.</v>
          </cell>
          <cell r="C1452" t="str">
            <v>Pelumas         =  (0.01-0.02 Ltr/HP/Jam) x Pw x Mp</v>
          </cell>
          <cell r="G1452" t="str">
            <v>I</v>
          </cell>
          <cell r="H1452">
            <v>1000</v>
          </cell>
          <cell r="I1452" t="str">
            <v>Rupiah</v>
          </cell>
        </row>
        <row r="1454">
          <cell r="A1454" t="str">
            <v xml:space="preserve">       3.</v>
          </cell>
          <cell r="C1454" t="str">
            <v>Perawatan dan</v>
          </cell>
          <cell r="D1454" t="str">
            <v>(12,5 % - 17,5 %)  x  B</v>
          </cell>
          <cell r="G1454" t="str">
            <v>K</v>
          </cell>
          <cell r="H1454">
            <v>1437.5</v>
          </cell>
          <cell r="I1454" t="str">
            <v>Rupiah</v>
          </cell>
        </row>
        <row r="1455">
          <cell r="C1455" t="str">
            <v xml:space="preserve">        perbaikan    =</v>
          </cell>
          <cell r="D1455" t="str">
            <v>W'</v>
          </cell>
        </row>
        <row r="1457">
          <cell r="A1457" t="str">
            <v xml:space="preserve">       4.</v>
          </cell>
          <cell r="C1457" t="str">
            <v>Operator</v>
          </cell>
          <cell r="D1457" t="str">
            <v>=   ( 1  Orang / Jam )  x  U1</v>
          </cell>
          <cell r="G1457" t="str">
            <v>L</v>
          </cell>
          <cell r="H1457">
            <v>8642.8571428571431</v>
          </cell>
          <cell r="I1457" t="str">
            <v>Rupiah</v>
          </cell>
        </row>
        <row r="1458">
          <cell r="A1458" t="str">
            <v xml:space="preserve">       5.</v>
          </cell>
          <cell r="C1458" t="str">
            <v>Pembantu Operator</v>
          </cell>
          <cell r="D1458" t="str">
            <v>=   ( 1  Orang / Jam )  x  U2</v>
          </cell>
          <cell r="G1458" t="str">
            <v>M</v>
          </cell>
          <cell r="H1458">
            <v>5000</v>
          </cell>
          <cell r="I1458" t="str">
            <v>Rupiah</v>
          </cell>
        </row>
        <row r="1460">
          <cell r="C1460" t="str">
            <v>Biaya Operasi per Jam        =</v>
          </cell>
          <cell r="E1460" t="str">
            <v>(H+I+K+L+M)</v>
          </cell>
          <cell r="G1460" t="str">
            <v>P</v>
          </cell>
          <cell r="H1460">
            <v>18861.607142857145</v>
          </cell>
          <cell r="I1460" t="str">
            <v>Rupiah</v>
          </cell>
        </row>
        <row r="1462">
          <cell r="A1462" t="str">
            <v>D.</v>
          </cell>
          <cell r="C1462" t="str">
            <v>TOTAL BIAYA SEWA ALAT / JAM   =   ( G + P )</v>
          </cell>
          <cell r="G1462" t="str">
            <v>S</v>
          </cell>
          <cell r="H1462">
            <v>21989.634564615713</v>
          </cell>
          <cell r="I1462" t="str">
            <v>Rupiah</v>
          </cell>
        </row>
        <row r="1465">
          <cell r="A1465" t="str">
            <v>E.</v>
          </cell>
          <cell r="C1465" t="str">
            <v>LAIN - LAIN</v>
          </cell>
        </row>
        <row r="1466">
          <cell r="A1466" t="str">
            <v xml:space="preserve">       1.</v>
          </cell>
          <cell r="C1466" t="str">
            <v>Tingkat Suku Bunga</v>
          </cell>
          <cell r="G1466" t="str">
            <v>i</v>
          </cell>
          <cell r="H1466">
            <v>20</v>
          </cell>
          <cell r="I1466" t="str">
            <v>% / Tahun</v>
          </cell>
        </row>
        <row r="1467">
          <cell r="A1467" t="str">
            <v xml:space="preserve">       2.</v>
          </cell>
          <cell r="C1467" t="str">
            <v>Upah Operator / Sopir</v>
          </cell>
          <cell r="G1467" t="str">
            <v>U1</v>
          </cell>
          <cell r="H1467">
            <v>8642.8571428571431</v>
          </cell>
          <cell r="I1467" t="str">
            <v>Rp./Jam</v>
          </cell>
        </row>
        <row r="1468">
          <cell r="A1468" t="str">
            <v xml:space="preserve">       3.</v>
          </cell>
          <cell r="C1468" t="str">
            <v>Upah Pembantu Operator / Pmb.Sopir</v>
          </cell>
          <cell r="G1468" t="str">
            <v>U2</v>
          </cell>
          <cell r="H1468">
            <v>5000</v>
          </cell>
          <cell r="I1468" t="str">
            <v>Rp./Jam</v>
          </cell>
        </row>
        <row r="1469">
          <cell r="A1469" t="str">
            <v xml:space="preserve">       4.</v>
          </cell>
          <cell r="C1469" t="str">
            <v>Bahan Bakar Bensin</v>
          </cell>
          <cell r="G1469" t="str">
            <v>Mb</v>
          </cell>
          <cell r="H1469">
            <v>4500</v>
          </cell>
          <cell r="I1469" t="str">
            <v>Liter</v>
          </cell>
        </row>
        <row r="1470">
          <cell r="A1470" t="str">
            <v xml:space="preserve">       5.</v>
          </cell>
          <cell r="C1470" t="str">
            <v>Bahan Bakar Solar</v>
          </cell>
          <cell r="G1470" t="str">
            <v>Ms</v>
          </cell>
          <cell r="H1470">
            <v>4450</v>
          </cell>
          <cell r="I1470" t="str">
            <v>Liter</v>
          </cell>
        </row>
        <row r="1471">
          <cell r="A1471" t="str">
            <v xml:space="preserve">       6.</v>
          </cell>
          <cell r="C1471" t="str">
            <v>Minyak Pelumas</v>
          </cell>
          <cell r="G1471" t="str">
            <v>Mp</v>
          </cell>
          <cell r="H1471">
            <v>20000</v>
          </cell>
          <cell r="I1471" t="str">
            <v>Liter</v>
          </cell>
        </row>
        <row r="1472">
          <cell r="A1472" t="str">
            <v xml:space="preserve">       7.</v>
          </cell>
          <cell r="C1472" t="str">
            <v>PPN diperhitungkan pada lembar Rekapitulasi</v>
          </cell>
        </row>
        <row r="1473">
          <cell r="C1473" t="str">
            <v>Biaya Pekerjaan</v>
          </cell>
        </row>
        <row r="1476">
          <cell r="A1476" t="str">
            <v>URAIAN ANALISA ALAT</v>
          </cell>
        </row>
        <row r="1479">
          <cell r="A1479" t="str">
            <v>No.</v>
          </cell>
          <cell r="C1479" t="str">
            <v>U R A I A N</v>
          </cell>
          <cell r="G1479" t="str">
            <v>KODE</v>
          </cell>
          <cell r="H1479" t="str">
            <v>KOEF.</v>
          </cell>
          <cell r="I1479" t="str">
            <v>SATUAN</v>
          </cell>
          <cell r="J1479" t="str">
            <v>KET.</v>
          </cell>
        </row>
        <row r="1482">
          <cell r="A1482" t="str">
            <v>A.</v>
          </cell>
          <cell r="C1482" t="str">
            <v>URAIAN PERALATAN</v>
          </cell>
        </row>
        <row r="1483">
          <cell r="A1483" t="str">
            <v xml:space="preserve">       1.</v>
          </cell>
          <cell r="C1483" t="str">
            <v>Jenis Peralatan</v>
          </cell>
          <cell r="G1483" t="str">
            <v>JACK HAMMER</v>
          </cell>
          <cell r="J1483" t="str">
            <v>E26</v>
          </cell>
        </row>
        <row r="1484">
          <cell r="A1484" t="str">
            <v xml:space="preserve">       2.</v>
          </cell>
          <cell r="C1484" t="str">
            <v>Tenaga</v>
          </cell>
          <cell r="G1484" t="str">
            <v>Pw</v>
          </cell>
          <cell r="H1484">
            <v>3</v>
          </cell>
          <cell r="I1484" t="str">
            <v>HP</v>
          </cell>
        </row>
        <row r="1485">
          <cell r="A1485" t="str">
            <v xml:space="preserve">       3.</v>
          </cell>
          <cell r="C1485" t="str">
            <v>Kapasitas</v>
          </cell>
          <cell r="G1485" t="str">
            <v>Cp</v>
          </cell>
          <cell r="H1485" t="str">
            <v xml:space="preserve">-  </v>
          </cell>
          <cell r="I1485" t="str">
            <v>-</v>
          </cell>
        </row>
        <row r="1486">
          <cell r="A1486" t="str">
            <v xml:space="preserve">       4.</v>
          </cell>
          <cell r="C1486" t="str">
            <v>Alat Baru                :</v>
          </cell>
          <cell r="D1486" t="str">
            <v xml:space="preserve">  a.  Umur Ekonomis</v>
          </cell>
          <cell r="G1486" t="str">
            <v>A</v>
          </cell>
          <cell r="H1486">
            <v>4</v>
          </cell>
          <cell r="I1486" t="str">
            <v>Tahun</v>
          </cell>
        </row>
        <row r="1487">
          <cell r="D1487" t="str">
            <v xml:space="preserve">  b.  Jam Kerja Dalam 1 Tahun</v>
          </cell>
          <cell r="G1487" t="str">
            <v>W</v>
          </cell>
          <cell r="H1487">
            <v>1000</v>
          </cell>
          <cell r="I1487" t="str">
            <v>Jam</v>
          </cell>
        </row>
        <row r="1488">
          <cell r="D1488" t="str">
            <v xml:space="preserve">  c.  Harga Alat</v>
          </cell>
          <cell r="G1488" t="str">
            <v>B</v>
          </cell>
          <cell r="H1488">
            <v>9000000</v>
          </cell>
          <cell r="I1488" t="str">
            <v>Rupiah</v>
          </cell>
        </row>
        <row r="1489">
          <cell r="A1489" t="str">
            <v xml:space="preserve">       5.</v>
          </cell>
          <cell r="C1489" t="str">
            <v>Alat Yang Dipakai  :</v>
          </cell>
          <cell r="D1489" t="str">
            <v xml:space="preserve">  a.  Umur Ekonomis</v>
          </cell>
          <cell r="G1489" t="str">
            <v>A'</v>
          </cell>
          <cell r="H1489">
            <v>4</v>
          </cell>
          <cell r="I1489" t="str">
            <v>Tahun</v>
          </cell>
          <cell r="J1489" t="str">
            <v xml:space="preserve"> Alat Baru</v>
          </cell>
        </row>
        <row r="1490">
          <cell r="D1490" t="str">
            <v xml:space="preserve">  b.  Jam Kerja Dalam 1 Tahun </v>
          </cell>
          <cell r="G1490" t="str">
            <v>W'</v>
          </cell>
          <cell r="H1490">
            <v>1000</v>
          </cell>
          <cell r="I1490" t="str">
            <v>Jam</v>
          </cell>
          <cell r="J1490" t="str">
            <v xml:space="preserve"> Alat Baru</v>
          </cell>
        </row>
        <row r="1491">
          <cell r="D1491" t="str">
            <v xml:space="preserve">  c.  Harga Alat   (*)</v>
          </cell>
          <cell r="G1491" t="str">
            <v>B'</v>
          </cell>
          <cell r="H1491">
            <v>7200000</v>
          </cell>
          <cell r="I1491" t="str">
            <v>Rupiah</v>
          </cell>
          <cell r="J1491" t="str">
            <v xml:space="preserve"> Alat Baru</v>
          </cell>
        </row>
        <row r="1493">
          <cell r="A1493" t="str">
            <v>B.</v>
          </cell>
          <cell r="C1493" t="str">
            <v>BIAYA PASTI PER JAM KERJA</v>
          </cell>
        </row>
        <row r="1494">
          <cell r="A1494" t="str">
            <v xml:space="preserve">       1.</v>
          </cell>
          <cell r="C1494" t="str">
            <v>Nilai Sisa Alat</v>
          </cell>
          <cell r="D1494" t="str">
            <v>=  10 % x B</v>
          </cell>
          <cell r="G1494" t="str">
            <v>C</v>
          </cell>
          <cell r="H1494">
            <v>900000</v>
          </cell>
          <cell r="I1494" t="str">
            <v>Rupiah</v>
          </cell>
        </row>
        <row r="1496">
          <cell r="A1496" t="str">
            <v xml:space="preserve">       2.</v>
          </cell>
          <cell r="C1496" t="str">
            <v>Faktor Angsuran Modal    =</v>
          </cell>
          <cell r="E1496" t="str">
            <v>i x (1 + i)^A'</v>
          </cell>
          <cell r="G1496" t="str">
            <v>D</v>
          </cell>
          <cell r="H1496">
            <v>0.38628912071535026</v>
          </cell>
          <cell r="I1496" t="str">
            <v>-</v>
          </cell>
        </row>
        <row r="1497">
          <cell r="E1497" t="str">
            <v>(1 + i)^A' - 1</v>
          </cell>
        </row>
        <row r="1498">
          <cell r="A1498" t="str">
            <v xml:space="preserve">       3.</v>
          </cell>
          <cell r="C1498" t="str">
            <v>Biaya Pasti per Jam  :</v>
          </cell>
        </row>
        <row r="1499">
          <cell r="C1499" t="str">
            <v>a.  Biaya Pengembalian Modal  =</v>
          </cell>
          <cell r="E1499" t="str">
            <v>( B' - C ) x D</v>
          </cell>
          <cell r="G1499" t="str">
            <v>E</v>
          </cell>
          <cell r="H1499">
            <v>2433.6214605067066</v>
          </cell>
          <cell r="I1499" t="str">
            <v>Rupiah</v>
          </cell>
        </row>
        <row r="1500">
          <cell r="E1500" t="str">
            <v>W'</v>
          </cell>
        </row>
        <row r="1502">
          <cell r="C1502" t="str">
            <v>b.  Asuransi, dll =</v>
          </cell>
          <cell r="D1502">
            <v>2E-3</v>
          </cell>
          <cell r="E1502" t="str">
            <v xml:space="preserve">  x   B'</v>
          </cell>
          <cell r="G1502" t="str">
            <v>F</v>
          </cell>
          <cell r="H1502">
            <v>14.4</v>
          </cell>
          <cell r="I1502" t="str">
            <v>Rupiah</v>
          </cell>
        </row>
        <row r="1503">
          <cell r="E1503" t="str">
            <v>W'</v>
          </cell>
        </row>
        <row r="1505">
          <cell r="C1505" t="str">
            <v>Biaya Pasti per Jam             =</v>
          </cell>
          <cell r="E1505" t="str">
            <v>( E + F )</v>
          </cell>
          <cell r="G1505" t="str">
            <v>G</v>
          </cell>
          <cell r="H1505">
            <v>2448.0214605067067</v>
          </cell>
          <cell r="I1505" t="str">
            <v>Rupiah</v>
          </cell>
        </row>
        <row r="1507">
          <cell r="A1507" t="str">
            <v>C.</v>
          </cell>
          <cell r="C1507" t="str">
            <v>BIAYA OPERASI PER JAM KERJA</v>
          </cell>
        </row>
        <row r="1509">
          <cell r="A1509" t="str">
            <v xml:space="preserve">       1.</v>
          </cell>
          <cell r="C1509" t="str">
            <v xml:space="preserve">Bahan Bakar  =  (0.125-0.175 Ltr/HP/Jam)   x Pw x Ms </v>
          </cell>
          <cell r="G1509" t="str">
            <v>H</v>
          </cell>
          <cell r="H1509">
            <v>1668.75</v>
          </cell>
          <cell r="I1509" t="str">
            <v>Rupiah</v>
          </cell>
        </row>
        <row r="1511">
          <cell r="A1511" t="str">
            <v xml:space="preserve">       2.</v>
          </cell>
          <cell r="C1511" t="str">
            <v>Pelumas         =  (0.01-0.02 Ltr/HP/Jam) x Pw x Mp</v>
          </cell>
          <cell r="G1511" t="str">
            <v>I</v>
          </cell>
          <cell r="H1511">
            <v>600</v>
          </cell>
          <cell r="I1511" t="str">
            <v>Rupiah</v>
          </cell>
        </row>
        <row r="1513">
          <cell r="A1513" t="str">
            <v xml:space="preserve">       3.</v>
          </cell>
          <cell r="C1513" t="str">
            <v>Perawatan dan</v>
          </cell>
          <cell r="D1513" t="str">
            <v>(12,5 % - 17,5 %)  x  B</v>
          </cell>
          <cell r="G1513" t="str">
            <v>K</v>
          </cell>
          <cell r="H1513">
            <v>1125</v>
          </cell>
          <cell r="I1513" t="str">
            <v>Rupiah</v>
          </cell>
        </row>
        <row r="1514">
          <cell r="C1514" t="str">
            <v xml:space="preserve">        perbaikan    =</v>
          </cell>
          <cell r="D1514" t="str">
            <v>W'</v>
          </cell>
        </row>
        <row r="1516">
          <cell r="A1516" t="str">
            <v xml:space="preserve">       4.</v>
          </cell>
          <cell r="C1516" t="str">
            <v>Operator</v>
          </cell>
          <cell r="D1516" t="str">
            <v>=   ( 1  Orang / Jam )  x  U1</v>
          </cell>
          <cell r="G1516" t="str">
            <v>L</v>
          </cell>
          <cell r="H1516">
            <v>8642.8571428571431</v>
          </cell>
          <cell r="I1516" t="str">
            <v>Rupiah</v>
          </cell>
        </row>
        <row r="1517">
          <cell r="A1517" t="str">
            <v xml:space="preserve">       5.</v>
          </cell>
          <cell r="C1517" t="str">
            <v>Pembantu Operator</v>
          </cell>
          <cell r="D1517" t="str">
            <v>=   ( 1  Orang / Jam )  x  U2</v>
          </cell>
          <cell r="G1517" t="str">
            <v>M</v>
          </cell>
          <cell r="H1517">
            <v>5000</v>
          </cell>
          <cell r="I1517" t="str">
            <v>Rupiah</v>
          </cell>
        </row>
        <row r="1519">
          <cell r="C1519" t="str">
            <v>Biaya Operasi per Jam        =</v>
          </cell>
          <cell r="E1519" t="str">
            <v>(H+I+K+L+M)</v>
          </cell>
          <cell r="G1519" t="str">
            <v>P</v>
          </cell>
          <cell r="H1519">
            <v>17036.607142857145</v>
          </cell>
          <cell r="I1519" t="str">
            <v>Rupiah</v>
          </cell>
        </row>
        <row r="1521">
          <cell r="A1521" t="str">
            <v>D.</v>
          </cell>
          <cell r="C1521" t="str">
            <v>TOTAL BIAYA SEWA ALAT / JAM   =   ( G + P )</v>
          </cell>
          <cell r="G1521" t="str">
            <v>S</v>
          </cell>
          <cell r="H1521">
            <v>19484.628603363853</v>
          </cell>
          <cell r="I1521" t="str">
            <v>Rupiah</v>
          </cell>
        </row>
        <row r="1524">
          <cell r="A1524" t="str">
            <v>E.</v>
          </cell>
          <cell r="C1524" t="str">
            <v>LAIN - LAIN</v>
          </cell>
        </row>
        <row r="1525">
          <cell r="A1525" t="str">
            <v xml:space="preserve">       1.</v>
          </cell>
          <cell r="C1525" t="str">
            <v>Tingkat Suku Bunga</v>
          </cell>
          <cell r="G1525" t="str">
            <v>i</v>
          </cell>
          <cell r="H1525">
            <v>20</v>
          </cell>
          <cell r="I1525" t="str">
            <v>% / Tahun</v>
          </cell>
        </row>
        <row r="1526">
          <cell r="A1526" t="str">
            <v xml:space="preserve">       2.</v>
          </cell>
          <cell r="C1526" t="str">
            <v>Upah Operator / Sopir</v>
          </cell>
          <cell r="G1526" t="str">
            <v>U1</v>
          </cell>
          <cell r="H1526">
            <v>8642.8571428571431</v>
          </cell>
          <cell r="I1526" t="str">
            <v>Rp./Jam</v>
          </cell>
        </row>
        <row r="1527">
          <cell r="A1527" t="str">
            <v xml:space="preserve">       3.</v>
          </cell>
          <cell r="C1527" t="str">
            <v>Upah Pembantu Operator / Pmb.Sopir</v>
          </cell>
          <cell r="G1527" t="str">
            <v>U2</v>
          </cell>
          <cell r="H1527">
            <v>5000</v>
          </cell>
          <cell r="I1527" t="str">
            <v>Rp./Jam</v>
          </cell>
        </row>
        <row r="1528">
          <cell r="A1528" t="str">
            <v xml:space="preserve">       4.</v>
          </cell>
          <cell r="C1528" t="str">
            <v>Bahan Bakar Bensin</v>
          </cell>
          <cell r="G1528" t="str">
            <v>Mb</v>
          </cell>
          <cell r="H1528">
            <v>4500</v>
          </cell>
          <cell r="I1528" t="str">
            <v>Liter</v>
          </cell>
        </row>
        <row r="1529">
          <cell r="A1529" t="str">
            <v xml:space="preserve">       5.</v>
          </cell>
          <cell r="C1529" t="str">
            <v>Bahan Bakar Solar</v>
          </cell>
          <cell r="G1529" t="str">
            <v>Ms</v>
          </cell>
          <cell r="H1529">
            <v>4450</v>
          </cell>
          <cell r="I1529" t="str">
            <v>Liter</v>
          </cell>
        </row>
        <row r="1530">
          <cell r="A1530" t="str">
            <v xml:space="preserve">       6.</v>
          </cell>
          <cell r="C1530" t="str">
            <v>Minyak Pelumas</v>
          </cell>
          <cell r="G1530" t="str">
            <v>Mp</v>
          </cell>
          <cell r="H1530">
            <v>20000</v>
          </cell>
          <cell r="I1530" t="str">
            <v>Liter</v>
          </cell>
        </row>
        <row r="1531">
          <cell r="A1531" t="str">
            <v xml:space="preserve">       7.</v>
          </cell>
          <cell r="C1531" t="str">
            <v>PPN diperhitungkan pada lembar Rekapitulasi</v>
          </cell>
        </row>
        <row r="1532">
          <cell r="C1532" t="str">
            <v>Biaya Pekerjaan</v>
          </cell>
        </row>
        <row r="1535">
          <cell r="A1535" t="str">
            <v>URAIAN ANALISA ALAT</v>
          </cell>
        </row>
        <row r="1538">
          <cell r="A1538" t="str">
            <v>No.</v>
          </cell>
          <cell r="C1538" t="str">
            <v>U R A I A N</v>
          </cell>
          <cell r="G1538" t="str">
            <v>KODE</v>
          </cell>
          <cell r="H1538" t="str">
            <v>KOEF.</v>
          </cell>
          <cell r="I1538" t="str">
            <v>SATUAN</v>
          </cell>
          <cell r="J1538" t="str">
            <v>KET.</v>
          </cell>
        </row>
        <row r="1541">
          <cell r="A1541" t="str">
            <v>A.</v>
          </cell>
          <cell r="C1541" t="str">
            <v>URAIAN PERALATAN</v>
          </cell>
        </row>
        <row r="1542">
          <cell r="A1542" t="str">
            <v xml:space="preserve">       1.</v>
          </cell>
          <cell r="C1542" t="str">
            <v>Jenis Peralatan</v>
          </cell>
          <cell r="G1542" t="str">
            <v>FULVI MIXER</v>
          </cell>
          <cell r="J1542" t="str">
            <v>E27</v>
          </cell>
        </row>
        <row r="1543">
          <cell r="A1543" t="str">
            <v xml:space="preserve">       2.</v>
          </cell>
          <cell r="C1543" t="str">
            <v>Tenaga</v>
          </cell>
          <cell r="G1543" t="str">
            <v>Pw</v>
          </cell>
          <cell r="H1543">
            <v>75</v>
          </cell>
          <cell r="I1543" t="str">
            <v>HP</v>
          </cell>
        </row>
        <row r="1544">
          <cell r="A1544" t="str">
            <v xml:space="preserve">       3.</v>
          </cell>
          <cell r="C1544" t="str">
            <v>Kapasitas</v>
          </cell>
          <cell r="G1544" t="str">
            <v>Cp</v>
          </cell>
          <cell r="H1544" t="str">
            <v xml:space="preserve">-  </v>
          </cell>
          <cell r="I1544" t="str">
            <v>-</v>
          </cell>
        </row>
        <row r="1545">
          <cell r="A1545" t="str">
            <v xml:space="preserve">       4.</v>
          </cell>
          <cell r="C1545" t="str">
            <v>Alat Baru                :</v>
          </cell>
          <cell r="D1545" t="str">
            <v xml:space="preserve">  a.  Umur Ekonomis</v>
          </cell>
          <cell r="G1545" t="str">
            <v>A</v>
          </cell>
          <cell r="H1545">
            <v>5</v>
          </cell>
          <cell r="I1545" t="str">
            <v>Tahun</v>
          </cell>
        </row>
        <row r="1546">
          <cell r="D1546" t="str">
            <v xml:space="preserve">  b.  Jam Kerja Dalam 1 Tahun</v>
          </cell>
          <cell r="G1546" t="str">
            <v>W</v>
          </cell>
          <cell r="H1546">
            <v>2000</v>
          </cell>
          <cell r="I1546" t="str">
            <v>Jam</v>
          </cell>
        </row>
        <row r="1547">
          <cell r="D1547" t="str">
            <v xml:space="preserve">  c.  Harga Alat</v>
          </cell>
          <cell r="G1547" t="str">
            <v>B</v>
          </cell>
          <cell r="H1547">
            <v>190000000</v>
          </cell>
          <cell r="I1547" t="str">
            <v>Rupiah</v>
          </cell>
        </row>
        <row r="1548">
          <cell r="A1548" t="str">
            <v xml:space="preserve">       5.</v>
          </cell>
          <cell r="C1548" t="str">
            <v>Alat Yang Dipakai  :</v>
          </cell>
          <cell r="D1548" t="str">
            <v xml:space="preserve">  a.  Umur Ekonomis</v>
          </cell>
          <cell r="G1548" t="str">
            <v>A'</v>
          </cell>
          <cell r="H1548">
            <v>5</v>
          </cell>
          <cell r="I1548" t="str">
            <v>Tahun</v>
          </cell>
          <cell r="J1548" t="str">
            <v xml:space="preserve"> Alat Baru</v>
          </cell>
        </row>
        <row r="1549">
          <cell r="D1549" t="str">
            <v xml:space="preserve">  b.  Jam Kerja Dalam 1 Tahun </v>
          </cell>
          <cell r="G1549" t="str">
            <v>W'</v>
          </cell>
          <cell r="H1549">
            <v>2000</v>
          </cell>
          <cell r="I1549" t="str">
            <v>Jam</v>
          </cell>
          <cell r="J1549" t="str">
            <v xml:space="preserve"> Alat Baru</v>
          </cell>
        </row>
        <row r="1550">
          <cell r="D1550" t="str">
            <v xml:space="preserve">  c.  Harga Alat   (*)</v>
          </cell>
          <cell r="G1550" t="str">
            <v>B'</v>
          </cell>
          <cell r="H1550">
            <v>152000000</v>
          </cell>
          <cell r="I1550" t="str">
            <v>Rupiah</v>
          </cell>
          <cell r="J1550" t="str">
            <v xml:space="preserve"> Alat Baru</v>
          </cell>
        </row>
        <row r="1552">
          <cell r="A1552" t="str">
            <v>B.</v>
          </cell>
          <cell r="C1552" t="str">
            <v>BIAYA PASTI PER JAM KERJA</v>
          </cell>
        </row>
        <row r="1553">
          <cell r="A1553" t="str">
            <v xml:space="preserve">       1.</v>
          </cell>
          <cell r="C1553" t="str">
            <v>Nilai Sisa Alat</v>
          </cell>
          <cell r="D1553" t="str">
            <v>=  10 % x B</v>
          </cell>
          <cell r="G1553" t="str">
            <v>C</v>
          </cell>
          <cell r="H1553">
            <v>19000000</v>
          </cell>
          <cell r="I1553" t="str">
            <v>Rupiah</v>
          </cell>
        </row>
        <row r="1555">
          <cell r="A1555" t="str">
            <v xml:space="preserve">       2.</v>
          </cell>
          <cell r="C1555" t="str">
            <v>Faktor Angsuran Modal    =</v>
          </cell>
          <cell r="E1555" t="str">
            <v>i x (1 + i)^A'</v>
          </cell>
          <cell r="G1555" t="str">
            <v>D</v>
          </cell>
          <cell r="H1555">
            <v>0.33437970328961514</v>
          </cell>
          <cell r="I1555" t="str">
            <v>-</v>
          </cell>
        </row>
        <row r="1556">
          <cell r="E1556" t="str">
            <v>(1 + i)^A' - 1</v>
          </cell>
        </row>
        <row r="1557">
          <cell r="A1557" t="str">
            <v xml:space="preserve">       3.</v>
          </cell>
          <cell r="C1557" t="str">
            <v>Biaya Pasti per Jam  :</v>
          </cell>
        </row>
        <row r="1558">
          <cell r="C1558" t="str">
            <v>a.  Biaya Pengembalian Modal  =</v>
          </cell>
          <cell r="E1558" t="str">
            <v>( B' - C ) x D</v>
          </cell>
          <cell r="G1558" t="str">
            <v>E</v>
          </cell>
          <cell r="H1558">
            <v>22236.250268759406</v>
          </cell>
          <cell r="I1558" t="str">
            <v>Rupiah</v>
          </cell>
        </row>
        <row r="1559">
          <cell r="E1559" t="str">
            <v>W'</v>
          </cell>
        </row>
        <row r="1561">
          <cell r="C1561" t="str">
            <v>b.  Asuransi, dll =</v>
          </cell>
          <cell r="D1561">
            <v>2E-3</v>
          </cell>
          <cell r="E1561" t="str">
            <v xml:space="preserve">  x   B'</v>
          </cell>
          <cell r="G1561" t="str">
            <v>F</v>
          </cell>
          <cell r="H1561">
            <v>152</v>
          </cell>
          <cell r="I1561" t="str">
            <v>Rupiah</v>
          </cell>
        </row>
        <row r="1562">
          <cell r="E1562" t="str">
            <v>W'</v>
          </cell>
        </row>
        <row r="1564">
          <cell r="C1564" t="str">
            <v>Biaya Pasti per Jam             =</v>
          </cell>
          <cell r="E1564" t="str">
            <v>( E + F )</v>
          </cell>
          <cell r="G1564" t="str">
            <v>G</v>
          </cell>
          <cell r="H1564">
            <v>22388.250268759406</v>
          </cell>
          <cell r="I1564" t="str">
            <v>Rupiah</v>
          </cell>
        </row>
        <row r="1566">
          <cell r="A1566" t="str">
            <v>C.</v>
          </cell>
          <cell r="C1566" t="str">
            <v>BIAYA OPERASI PER JAM KERJA</v>
          </cell>
        </row>
        <row r="1568">
          <cell r="A1568" t="str">
            <v xml:space="preserve">       1.</v>
          </cell>
          <cell r="C1568" t="str">
            <v xml:space="preserve">Bahan Bakar  =  (0.125-0.175 Ltr/HP/Jam)   x Pw x Ms </v>
          </cell>
          <cell r="G1568" t="str">
            <v>H</v>
          </cell>
          <cell r="H1568">
            <v>41718.75</v>
          </cell>
          <cell r="I1568" t="str">
            <v>Rupiah</v>
          </cell>
        </row>
        <row r="1570">
          <cell r="A1570" t="str">
            <v xml:space="preserve">       2.</v>
          </cell>
          <cell r="C1570" t="str">
            <v>Pelumas         =  (0.01-0.02 Ltr/HP/Jam) x Pw x Mp</v>
          </cell>
          <cell r="G1570" t="str">
            <v>I</v>
          </cell>
          <cell r="H1570">
            <v>15000</v>
          </cell>
          <cell r="I1570" t="str">
            <v>Rupiah</v>
          </cell>
        </row>
        <row r="1572">
          <cell r="A1572" t="str">
            <v xml:space="preserve">       3.</v>
          </cell>
          <cell r="C1572" t="str">
            <v>Perawatan dan</v>
          </cell>
          <cell r="D1572" t="str">
            <v>(12,5 % - 17,5 %)  x  B</v>
          </cell>
          <cell r="G1572" t="str">
            <v>K</v>
          </cell>
          <cell r="H1572">
            <v>11875</v>
          </cell>
          <cell r="I1572" t="str">
            <v>Rupiah</v>
          </cell>
        </row>
        <row r="1573">
          <cell r="C1573" t="str">
            <v xml:space="preserve">        perbaikan    =</v>
          </cell>
          <cell r="D1573" t="str">
            <v>W'</v>
          </cell>
        </row>
        <row r="1575">
          <cell r="A1575" t="str">
            <v xml:space="preserve">       4.</v>
          </cell>
          <cell r="C1575" t="str">
            <v>Operator</v>
          </cell>
          <cell r="D1575" t="str">
            <v>=   ( 1  Orang / Jam )  x  U1</v>
          </cell>
          <cell r="G1575" t="str">
            <v>L</v>
          </cell>
          <cell r="H1575">
            <v>8642.8571428571431</v>
          </cell>
          <cell r="I1575" t="str">
            <v>Rupiah</v>
          </cell>
        </row>
        <row r="1576">
          <cell r="A1576" t="str">
            <v xml:space="preserve">       5.</v>
          </cell>
          <cell r="C1576" t="str">
            <v>Pembantu Operator</v>
          </cell>
          <cell r="D1576" t="str">
            <v>=   ( 1  Orang / Jam )  x  U2</v>
          </cell>
          <cell r="G1576" t="str">
            <v>M</v>
          </cell>
          <cell r="H1576">
            <v>5000</v>
          </cell>
          <cell r="I1576" t="str">
            <v>Rupiah</v>
          </cell>
        </row>
        <row r="1578">
          <cell r="C1578" t="str">
            <v>Biaya Operasi per Jam        =</v>
          </cell>
          <cell r="E1578" t="str">
            <v>(H+I+K+L+M)</v>
          </cell>
          <cell r="G1578" t="str">
            <v>P</v>
          </cell>
          <cell r="H1578">
            <v>82236.607142857145</v>
          </cell>
          <cell r="I1578" t="str">
            <v>Rupiah</v>
          </cell>
        </row>
        <row r="1580">
          <cell r="A1580" t="str">
            <v>D.</v>
          </cell>
          <cell r="C1580" t="str">
            <v>TOTAL BIAYA SEWA ALAT / JAM   =   ( G + P )</v>
          </cell>
          <cell r="G1580" t="str">
            <v>S</v>
          </cell>
          <cell r="H1580">
            <v>104624.85741161655</v>
          </cell>
          <cell r="I1580" t="str">
            <v>Rupiah</v>
          </cell>
        </row>
        <row r="1583">
          <cell r="A1583" t="str">
            <v>E.</v>
          </cell>
          <cell r="C1583" t="str">
            <v>LAIN - LAIN</v>
          </cell>
        </row>
        <row r="1584">
          <cell r="A1584" t="str">
            <v xml:space="preserve">       1.</v>
          </cell>
          <cell r="C1584" t="str">
            <v>Tingkat Suku Bunga</v>
          </cell>
          <cell r="G1584" t="str">
            <v>i</v>
          </cell>
          <cell r="H1584">
            <v>20</v>
          </cell>
          <cell r="I1584" t="str">
            <v>% / Tahun</v>
          </cell>
        </row>
        <row r="1585">
          <cell r="A1585" t="str">
            <v xml:space="preserve">       2.</v>
          </cell>
          <cell r="C1585" t="str">
            <v>Upah Operator / Sopir</v>
          </cell>
          <cell r="G1585" t="str">
            <v>U1</v>
          </cell>
          <cell r="H1585">
            <v>8642.8571428571431</v>
          </cell>
          <cell r="I1585" t="str">
            <v>Rp./Jam</v>
          </cell>
        </row>
        <row r="1586">
          <cell r="A1586" t="str">
            <v xml:space="preserve">       3.</v>
          </cell>
          <cell r="C1586" t="str">
            <v>Upah Pembantu Operator / Pmb.Sopir</v>
          </cell>
          <cell r="G1586" t="str">
            <v>U2</v>
          </cell>
          <cell r="H1586">
            <v>5000</v>
          </cell>
          <cell r="I1586" t="str">
            <v>Rp./Jam</v>
          </cell>
        </row>
        <row r="1587">
          <cell r="A1587" t="str">
            <v xml:space="preserve">       4.</v>
          </cell>
          <cell r="C1587" t="str">
            <v>Bahan Bakar Bensin</v>
          </cell>
          <cell r="G1587" t="str">
            <v>Mb</v>
          </cell>
          <cell r="H1587">
            <v>4500</v>
          </cell>
          <cell r="I1587" t="str">
            <v>Liter</v>
          </cell>
        </row>
        <row r="1588">
          <cell r="A1588" t="str">
            <v xml:space="preserve">       5.</v>
          </cell>
          <cell r="C1588" t="str">
            <v>Bahan Bakar Solar</v>
          </cell>
          <cell r="G1588" t="str">
            <v>Ms</v>
          </cell>
          <cell r="H1588">
            <v>4450</v>
          </cell>
          <cell r="I1588" t="str">
            <v>Liter</v>
          </cell>
        </row>
        <row r="1589">
          <cell r="A1589" t="str">
            <v xml:space="preserve">       6.</v>
          </cell>
          <cell r="C1589" t="str">
            <v>Minyak Pelumas</v>
          </cell>
          <cell r="G1589" t="str">
            <v>Mp</v>
          </cell>
          <cell r="H1589">
            <v>20000</v>
          </cell>
          <cell r="I1589" t="str">
            <v>Liter</v>
          </cell>
        </row>
        <row r="1590">
          <cell r="A1590" t="str">
            <v xml:space="preserve">       7.</v>
          </cell>
          <cell r="C1590" t="str">
            <v>PPN diperhitungkan pada lembar Rekapitulasi</v>
          </cell>
        </row>
        <row r="1591">
          <cell r="C1591" t="str">
            <v>Biaya Pekerjaan</v>
          </cell>
        </row>
      </sheetData>
      <sheetData sheetId="29" refreshError="1">
        <row r="1">
          <cell r="A1" t="str">
            <v>URAIAN ANALISA ALAT</v>
          </cell>
        </row>
        <row r="26">
          <cell r="R26" t="str">
            <v xml:space="preserve"> Alat Baru</v>
          </cell>
        </row>
        <row r="27">
          <cell r="R27">
            <v>180000000</v>
          </cell>
        </row>
        <row r="46">
          <cell r="R46" t="str">
            <v xml:space="preserve"> ??</v>
          </cell>
        </row>
        <row r="47">
          <cell r="R47" t="str">
            <v xml:space="preserve"> A&gt;15th ??</v>
          </cell>
        </row>
        <row r="124">
          <cell r="R124" t="str">
            <v xml:space="preserve"> Habis Umur</v>
          </cell>
        </row>
        <row r="125">
          <cell r="R125" t="str">
            <v xml:space="preserve"> A&gt;15th ??</v>
          </cell>
        </row>
        <row r="144">
          <cell r="R144" t="str">
            <v xml:space="preserve"> Habis Umur</v>
          </cell>
        </row>
        <row r="145">
          <cell r="R145" t="str">
            <v xml:space="preserve"> A&gt;15th ??</v>
          </cell>
        </row>
        <row r="164">
          <cell r="R164" t="str">
            <v xml:space="preserve"> Habis Umur</v>
          </cell>
        </row>
        <row r="165">
          <cell r="R165" t="str">
            <v xml:space="preserve"> A&gt;15th ??</v>
          </cell>
        </row>
        <row r="184">
          <cell r="R184" t="str">
            <v xml:space="preserve"> Habis Umur</v>
          </cell>
        </row>
        <row r="185">
          <cell r="R185" t="str">
            <v xml:space="preserve"> A&gt;15th ??</v>
          </cell>
        </row>
        <row r="204">
          <cell r="R204" t="str">
            <v xml:space="preserve"> Habis Umur</v>
          </cell>
        </row>
        <row r="205">
          <cell r="R205" t="str">
            <v xml:space="preserve"> A&gt;15th ??</v>
          </cell>
        </row>
        <row r="224">
          <cell r="R224" t="str">
            <v xml:space="preserve"> Habis Umur</v>
          </cell>
        </row>
        <row r="225">
          <cell r="R225" t="str">
            <v xml:space="preserve"> A&gt;15th ??</v>
          </cell>
        </row>
        <row r="244">
          <cell r="R244" t="str">
            <v xml:space="preserve"> Habis Umur</v>
          </cell>
        </row>
        <row r="245">
          <cell r="R245" t="str">
            <v xml:space="preserve"> A&gt;15th ??</v>
          </cell>
        </row>
        <row r="264">
          <cell r="R264" t="str">
            <v xml:space="preserve"> Habis Umur</v>
          </cell>
        </row>
        <row r="265">
          <cell r="R265" t="str">
            <v xml:space="preserve"> A&gt;15th ??</v>
          </cell>
        </row>
        <row r="284">
          <cell r="R284" t="str">
            <v xml:space="preserve"> Habis Umur</v>
          </cell>
        </row>
        <row r="285">
          <cell r="R285" t="str">
            <v xml:space="preserve"> A&gt;15th ??</v>
          </cell>
        </row>
        <row r="304">
          <cell r="R304" t="str">
            <v xml:space="preserve"> Habis Umur</v>
          </cell>
        </row>
        <row r="305">
          <cell r="R305" t="str">
            <v xml:space="preserve"> A&gt;15th ??</v>
          </cell>
        </row>
        <row r="324">
          <cell r="R324" t="str">
            <v xml:space="preserve"> Habis Umur</v>
          </cell>
        </row>
        <row r="325">
          <cell r="R325" t="str">
            <v xml:space="preserve"> A&gt;15th ??</v>
          </cell>
        </row>
        <row r="344">
          <cell r="R344" t="str">
            <v xml:space="preserve"> Habis Umur</v>
          </cell>
        </row>
        <row r="345">
          <cell r="R345" t="str">
            <v xml:space="preserve"> A&gt;15th ??</v>
          </cell>
        </row>
        <row r="364">
          <cell r="R364" t="str">
            <v xml:space="preserve"> Habis Umur</v>
          </cell>
        </row>
        <row r="365">
          <cell r="R365" t="str">
            <v xml:space="preserve"> A&gt;15th ??</v>
          </cell>
        </row>
        <row r="384">
          <cell r="R384" t="str">
            <v xml:space="preserve"> Habis Umur</v>
          </cell>
        </row>
        <row r="385">
          <cell r="R385" t="str">
            <v xml:space="preserve"> A&gt;15th ??</v>
          </cell>
        </row>
        <row r="404">
          <cell r="R404" t="str">
            <v xml:space="preserve"> Habis Umur</v>
          </cell>
        </row>
        <row r="405">
          <cell r="R405" t="str">
            <v xml:space="preserve"> A&gt;15th ??</v>
          </cell>
        </row>
        <row r="424">
          <cell r="R424" t="str">
            <v xml:space="preserve"> Habis Umur</v>
          </cell>
        </row>
        <row r="425">
          <cell r="R425" t="str">
            <v xml:space="preserve"> A&gt;15th ??</v>
          </cell>
        </row>
        <row r="444">
          <cell r="R444" t="str">
            <v xml:space="preserve"> Habis Umur</v>
          </cell>
        </row>
        <row r="445">
          <cell r="R445" t="str">
            <v xml:space="preserve"> A&gt;15th ??</v>
          </cell>
        </row>
        <row r="464">
          <cell r="R464" t="str">
            <v xml:space="preserve"> Habis Umur</v>
          </cell>
        </row>
        <row r="465">
          <cell r="R465" t="str">
            <v xml:space="preserve"> A&gt;15th ??</v>
          </cell>
        </row>
        <row r="484">
          <cell r="R484" t="str">
            <v xml:space="preserve"> Habis Umur</v>
          </cell>
        </row>
        <row r="485">
          <cell r="R485" t="str">
            <v xml:space="preserve"> A&gt;15th ??</v>
          </cell>
        </row>
        <row r="504">
          <cell r="R504" t="str">
            <v xml:space="preserve"> Habis Umur</v>
          </cell>
        </row>
        <row r="505">
          <cell r="R505" t="str">
            <v xml:space="preserve"> A&gt;15th ??</v>
          </cell>
        </row>
        <row r="524">
          <cell r="R524" t="str">
            <v xml:space="preserve"> Habis Umur</v>
          </cell>
        </row>
        <row r="525">
          <cell r="R525" t="str">
            <v xml:space="preserve"> A&gt;15th ??</v>
          </cell>
        </row>
        <row r="544">
          <cell r="R544" t="str">
            <v xml:space="preserve"> Habis Umur</v>
          </cell>
        </row>
        <row r="545">
          <cell r="R545" t="str">
            <v xml:space="preserve"> A&gt;15th ??</v>
          </cell>
        </row>
        <row r="564">
          <cell r="R564" t="str">
            <v xml:space="preserve"> Habis Umur</v>
          </cell>
        </row>
        <row r="565">
          <cell r="R565" t="str">
            <v xml:space="preserve"> A&gt;15th ??</v>
          </cell>
        </row>
        <row r="584">
          <cell r="R584" t="str">
            <v xml:space="preserve"> Habis Umur</v>
          </cell>
        </row>
        <row r="585">
          <cell r="R585" t="str">
            <v xml:space="preserve"> A&gt;15th ??</v>
          </cell>
        </row>
        <row r="604">
          <cell r="R604" t="str">
            <v xml:space="preserve"> Habis Umur</v>
          </cell>
        </row>
        <row r="605">
          <cell r="R605" t="str">
            <v xml:space="preserve"> A&gt;15th ??</v>
          </cell>
        </row>
        <row r="624">
          <cell r="R624" t="str">
            <v xml:space="preserve"> Habis Umur</v>
          </cell>
        </row>
        <row r="625">
          <cell r="R625" t="str">
            <v xml:space="preserve"> A&gt;15th ??</v>
          </cell>
        </row>
        <row r="644">
          <cell r="R644" t="str">
            <v xml:space="preserve"> Habis Umur</v>
          </cell>
        </row>
        <row r="645">
          <cell r="R645" t="str">
            <v xml:space="preserve"> A&gt;15th ??</v>
          </cell>
        </row>
        <row r="664">
          <cell r="R664" t="str">
            <v xml:space="preserve"> Habis Umur</v>
          </cell>
        </row>
        <row r="665">
          <cell r="R665" t="str">
            <v xml:space="preserve"> A&gt;15th ??</v>
          </cell>
        </row>
        <row r="684">
          <cell r="R684" t="str">
            <v xml:space="preserve"> Habis Umur</v>
          </cell>
        </row>
        <row r="685">
          <cell r="R685" t="str">
            <v xml:space="preserve"> A&gt;15th ??</v>
          </cell>
        </row>
        <row r="704">
          <cell r="R704" t="str">
            <v xml:space="preserve"> Habis Umur</v>
          </cell>
        </row>
        <row r="705">
          <cell r="R705" t="str">
            <v xml:space="preserve"> A&gt;15th ??</v>
          </cell>
        </row>
        <row r="724">
          <cell r="R724" t="str">
            <v xml:space="preserve"> Habis Umur</v>
          </cell>
        </row>
        <row r="725">
          <cell r="R725" t="str">
            <v xml:space="preserve"> A&gt;15th ??</v>
          </cell>
        </row>
        <row r="755">
          <cell r="R755" t="str">
            <v xml:space="preserve"> Habis Umur</v>
          </cell>
        </row>
        <row r="756">
          <cell r="R756" t="str">
            <v xml:space="preserve"> A&gt;15th ??</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5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50"/>
    </sheetNames>
    <sheetDataSet>
      <sheetData sheetId="0">
        <row r="1">
          <cell r="A1" t="str">
            <v>ITEM PEMBAYARAN NO.</v>
          </cell>
        </row>
      </sheetData>
    </sheetDataSet>
  </externalBook>
</externalLink>
</file>

<file path=xl/externalLinks/externalLink5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Alat"/>
    </sheetNames>
    <sheetDataSet>
      <sheetData sheetId="0" refreshError="1"/>
    </sheetDataSet>
  </externalBook>
</externalLink>
</file>

<file path=xl/externalLinks/externalLink5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2)"/>
      <sheetName val="rap"/>
      <sheetName val="jo"/>
      <sheetName val="SK"/>
      <sheetName val="sAHAM (2)"/>
      <sheetName val="Minat (2)"/>
      <sheetName val="CUR (2)"/>
      <sheetName val="CH"/>
      <sheetName val="Asumsi"/>
      <sheetName val="Minat"/>
      <sheetName val="CHECK"/>
      <sheetName val="SRT"/>
      <sheetName val="Rek"/>
      <sheetName val="boq"/>
      <sheetName val="Ana.Maj"/>
      <sheetName val="mob"/>
      <sheetName val="Met.baru"/>
      <sheetName val="AN-E"/>
      <sheetName val="hsd (alat)"/>
      <sheetName val="hsd"/>
      <sheetName val="MOS"/>
      <sheetName val="SCHE"/>
      <sheetName val="Lamp.Meth"/>
      <sheetName val="ALAT"/>
      <sheetName val="GEL"/>
      <sheetName val="Inti"/>
      <sheetName val="STAF"/>
      <sheetName val="ORG2"/>
      <sheetName val="CUR"/>
      <sheetName val="sAHAM"/>
      <sheetName val="Peta"/>
      <sheetName val="KOP"/>
      <sheetName val="cov.2"/>
      <sheetName val="Person"/>
      <sheetName val="Daf.Alat"/>
      <sheetName val="IND"/>
      <sheetName val="Sheet1"/>
      <sheetName val="Aneq"/>
      <sheetName val="Peralatan"/>
      <sheetName val="Analisa Quarry"/>
      <sheetName val="NP-10"/>
      <sheetName val="NP-6"/>
      <sheetName val="NP-7"/>
      <sheetName val="NP-8"/>
      <sheetName val="HSLAIN-LAIN"/>
      <sheetName val="harsat"/>
    </sheetNames>
    <sheetDataSet>
      <sheetData sheetId="0"/>
      <sheetData sheetId="1"/>
      <sheetData sheetId="2"/>
      <sheetData sheetId="3"/>
      <sheetData sheetId="4"/>
      <sheetData sheetId="5"/>
      <sheetData sheetId="6"/>
      <sheetData sheetId="7">
        <row r="2">
          <cell r="A2" t="str">
            <v>PT. SENECA INDONESIA</v>
          </cell>
        </row>
        <row r="12">
          <cell r="A12">
            <v>24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sheetName val="PENG"/>
      <sheetName val="MODAL"/>
      <sheetName val="CH"/>
      <sheetName val="SRT"/>
      <sheetName val="Lamp"/>
      <sheetName val="lamp.6"/>
      <sheetName val="lamp.7"/>
      <sheetName val="Lamp.8"/>
      <sheetName val="lamp.9"/>
      <sheetName val="Alat"/>
      <sheetName val="lamp.10"/>
      <sheetName val="cv"/>
      <sheetName val="subkon"/>
      <sheetName val="nonABRI"/>
      <sheetName val="REK"/>
      <sheetName val="BOQ"/>
      <sheetName val="%"/>
      <sheetName val="ANA(2a)"/>
      <sheetName val="METODA"/>
      <sheetName val="MET-BAB-02"/>
      <sheetName val="MET-BAB-03"/>
      <sheetName val="MET-BAB-04"/>
      <sheetName val="MET-BAB-06"/>
      <sheetName val="MET-BAB-07"/>
      <sheetName val="MET-BAB-08"/>
      <sheetName val="MOB"/>
      <sheetName val="RTN"/>
      <sheetName val="MOS"/>
      <sheetName val="HSD"/>
      <sheetName val="BALT"/>
      <sheetName val="SCH-anak"/>
      <sheetName val="SCH -INDUK"/>
      <sheetName val="SCH (alat)"/>
      <sheetName val="SCH (orang)"/>
      <sheetName val="SCH (2)"/>
      <sheetName val="SCH (3)"/>
      <sheetName val="ANA (2b) (bak)"/>
      <sheetName val="ANA (BAK)"/>
      <sheetName val="MET"/>
      <sheetName val="MET (BAK)"/>
      <sheetName val="DLM"/>
      <sheetName val="LMP.1"/>
      <sheetName val="IND"/>
      <sheetName val="CMK"/>
      <sheetName val="TM"/>
    </sheetNames>
    <sheetDataSet>
      <sheetData sheetId="0"/>
      <sheetData sheetId="1"/>
      <sheetData sheetId="2"/>
      <sheetData sheetId="3" refreshError="1">
        <row r="25">
          <cell r="C25">
            <v>7</v>
          </cell>
        </row>
        <row r="28">
          <cell r="C28">
            <v>2.2999999999999998</v>
          </cell>
        </row>
        <row r="30">
          <cell r="C30">
            <v>0.04</v>
          </cell>
        </row>
        <row r="40">
          <cell r="C40" t="str">
            <v>PT. METODA 03</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CH"/>
      <sheetName val="Minat"/>
      <sheetName val="perbandingan"/>
      <sheetName val="SRT"/>
      <sheetName val="Rek"/>
      <sheetName val="BQ"/>
      <sheetName val="Ana.Maj"/>
      <sheetName val="Sheet1"/>
      <sheetName val="Sheet2"/>
      <sheetName val="Meth"/>
      <sheetName val="hsd"/>
      <sheetName val="Ana.+aspal"/>
      <sheetName val="Lamp.Meth"/>
      <sheetName val="Ana.Non "/>
      <sheetName val="Meth.Non"/>
      <sheetName val="MOS"/>
      <sheetName val="AN-E"/>
      <sheetName val="ALAT"/>
      <sheetName val="PENG."/>
      <sheetName val="PENG.2"/>
      <sheetName val="PENG.3"/>
      <sheetName val="Major"/>
      <sheetName val="CHECK"/>
      <sheetName val="GEL"/>
      <sheetName val="STAF"/>
      <sheetName val="ORG2"/>
      <sheetName val="CUR"/>
      <sheetName val="KOP"/>
      <sheetName val="IND"/>
      <sheetName val="dft-harga"/>
      <sheetName val="Tabels"/>
      <sheetName val="Rekap Biaya"/>
      <sheetName val="AN_E"/>
      <sheetName val="meth hsl nego"/>
      <sheetName val="BASIC"/>
      <sheetName val="#REF"/>
      <sheetName val="Rekap-Bdg"/>
      <sheetName val="Material"/>
      <sheetName val="DAFTAR  BESI IWF"/>
      <sheetName val="Harsat Upah"/>
      <sheetName val="DAFTAR BESI KANAL C SIKU"/>
      <sheetName val="Elektrikal"/>
      <sheetName val="RAB"/>
      <sheetName val="Pipe"/>
      <sheetName val="Analisa Harga Satuan"/>
      <sheetName val="5-ALAT(1)"/>
      <sheetName val="BAHAN 2017"/>
      <sheetName val="AN STR"/>
      <sheetName val="AN MEP"/>
      <sheetName val="AN BONGKARAN"/>
      <sheetName val="UPAH"/>
      <sheetName val="Ind.MP Sch."/>
      <sheetName val="RAB 2007"/>
      <sheetName val="Cover Daf-2"/>
      <sheetName val="L-Mechanical"/>
      <sheetName val="HARSAT"/>
      <sheetName val="INFORMASI"/>
      <sheetName val="Sales"/>
      <sheetName val="Cover"/>
      <sheetName val="BoQ"/>
      <sheetName val="FINISHING"/>
      <sheetName val="TABEL-DETASIR"/>
      <sheetName val="Harga Satuan"/>
      <sheetName val="Meto"/>
      <sheetName val="FORM X COST"/>
      <sheetName val="_x0000__x0000__x0000__x0000_"/>
      <sheetName val=""/>
      <sheetName val="Perm. Test"/>
      <sheetName val="DK&amp;H"/>
      <sheetName val="Kuantitas &amp; Harga"/>
      <sheetName val="Data-pendukung"/>
      <sheetName val="Anal-BM"/>
      <sheetName val="Upah&amp;Bahan"/>
      <sheetName val="Cash2"/>
      <sheetName val="H.Satu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5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NI"/>
      <sheetName val="BAHAN-2"/>
      <sheetName val="REKAP"/>
      <sheetName val="PENDAHULUAN"/>
      <sheetName val="STRUKTUR"/>
      <sheetName val="anl-struktur"/>
      <sheetName val="ARSITEKTUR"/>
      <sheetName val="Anl-Kusen"/>
      <sheetName val="Vol-ARS"/>
      <sheetName val="REKAP-ELEK"/>
      <sheetName val="ELEKTRIKAL"/>
      <sheetName val="REKAP-MEK"/>
      <sheetName val="MEKANIKAL"/>
      <sheetName val="GARDU-PLN"/>
      <sheetName val="KG-BESI"/>
      <sheetName val="BALOK"/>
      <sheetName val="Bahan"/>
      <sheetName val="besi"/>
    </sheetNames>
    <sheetDataSet>
      <sheetData sheetId="0" refreshError="1"/>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75">
          <cell r="J75">
            <v>535000</v>
          </cell>
        </row>
      </sheetData>
      <sheetData sheetId="18" refreshError="1"/>
    </sheetDataSet>
  </externalBook>
</externalLink>
</file>

<file path=xl/externalLinks/externalLink5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sheetName val="PENG"/>
      <sheetName val="MODAL"/>
      <sheetName val="CH"/>
      <sheetName val="SRT"/>
      <sheetName val="Lamp"/>
      <sheetName val="lamp.6"/>
      <sheetName val="lamp.7"/>
      <sheetName val="Lamp.8"/>
      <sheetName val="lamp.9"/>
      <sheetName val="Alat"/>
      <sheetName val="lamp.10"/>
      <sheetName val="cv"/>
      <sheetName val="subkon"/>
      <sheetName val="nonABRI"/>
      <sheetName val="REK"/>
      <sheetName val="BOQ"/>
      <sheetName val="%"/>
      <sheetName val="ANA(2a)"/>
      <sheetName val="METODA"/>
      <sheetName val="MET-BAB-02"/>
      <sheetName val="MET-BAB-03"/>
      <sheetName val="MET-BAB-04"/>
      <sheetName val="MET-BAB-06"/>
      <sheetName val="MET-BAB-07"/>
      <sheetName val="MET-BAB-08"/>
      <sheetName val="MOB"/>
      <sheetName val="RTN"/>
      <sheetName val="MOS"/>
      <sheetName val="HSD"/>
      <sheetName val="BALT"/>
      <sheetName val="SCH-anak"/>
      <sheetName val="SCH -INDUK"/>
      <sheetName val="SCH (alat)"/>
      <sheetName val="SCH (orang)"/>
      <sheetName val="SCH (2)"/>
      <sheetName val="SCH (3)"/>
      <sheetName val="ANA (2b) (bak)"/>
      <sheetName val="ANA (BAK)"/>
      <sheetName val="MET"/>
      <sheetName val="MET (BAK)"/>
      <sheetName val="DLM"/>
      <sheetName val="LMP.1"/>
      <sheetName val="IND"/>
      <sheetName val="CMK"/>
      <sheetName val="TM"/>
      <sheetName val="LMP.12 (2)"/>
      <sheetName val="bhn luar"/>
      <sheetName val="nonpns"/>
      <sheetName val="staf (2)"/>
      <sheetName val="surat "/>
      <sheetName val="SCH"/>
      <sheetName val="ANA"/>
      <sheetName val="dpu"/>
      <sheetName val="Met-02"/>
      <sheetName val="MET-03"/>
      <sheetName val="MET-03 (1)"/>
      <sheetName val="MET-BAB-06 (a)"/>
      <sheetName val="MET-bab6 (B)"/>
      <sheetName val="ANA LS"/>
      <sheetName val="ANA LS (2)"/>
      <sheetName val="Met Rtn"/>
      <sheetName val="LMP.6"/>
      <sheetName val="alat min"/>
      <sheetName val="Kar"/>
      <sheetName val="sisipan (2)"/>
      <sheetName val="sisipan"/>
      <sheetName val="Sheet2"/>
      <sheetName val="Sheet1"/>
      <sheetName val="LMP.12"/>
      <sheetName val="HSD (2)"/>
      <sheetName val="LMP 7"/>
      <sheetName val="staf"/>
      <sheetName val="MET-BAB-06 (2)"/>
      <sheetName val="MET-BAB-06b"/>
      <sheetName val="metod"/>
      <sheetName val="SISIP"/>
      <sheetName val="Sheet2 (2)"/>
      <sheetName val="Sheet1 (2)"/>
      <sheetName val="MET-BAB-05"/>
      <sheetName val="ANA. MOB"/>
      <sheetName val="ANA.LS-RUTIN"/>
      <sheetName val="ANALISA"/>
      <sheetName val="STAFF"/>
      <sheetName val="LAMP. CL"/>
      <sheetName val="SUB.KON"/>
      <sheetName val="konfir"/>
      <sheetName val="data"/>
      <sheetName val="rms"/>
      <sheetName val="MET-BAB-7.5(3)"/>
      <sheetName val="MET BAB-3.2 (1)"/>
      <sheetName val="alat backup"/>
      <sheetName val="KEPADA"/>
      <sheetName val="MJR"/>
      <sheetName val="ALT"/>
      <sheetName val="STF"/>
      <sheetName val="MET-bab2"/>
      <sheetName val="MET-bab3"/>
      <sheetName val="MET-bab4"/>
      <sheetName val="MET-bab5"/>
      <sheetName val="MET-bab6"/>
      <sheetName val="MET-bab7"/>
      <sheetName val="MET-bab8"/>
      <sheetName val="LMP.2"/>
      <sheetName val="Pas.Batu Mortar"/>
      <sheetName val="Perhitungan RAB"/>
      <sheetName val="Mobilisasi"/>
      <sheetName val="Galian drainase.sal."/>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HSD BHN"/>
      <sheetName val="MET-BAB-5.6(1)"/>
      <sheetName val="ANA "/>
      <sheetName val="Surat"/>
      <sheetName val="Rekap"/>
      <sheetName val="DS"/>
      <sheetName val="Jadwal"/>
      <sheetName val="Ana. PU"/>
      <sheetName val="ANA Mob"/>
      <sheetName val="ANA Rutin"/>
      <sheetName val="Confirm"/>
      <sheetName val="Sub-Kont"/>
      <sheetName val="Met-PU-2.2"/>
      <sheetName val="Met-PU-6.3 (5)"/>
      <sheetName val="Met-PU-6.3 (6)"/>
      <sheetName val="Met-PU-6.3 (7)"/>
      <sheetName val="Met-PU-2.1"/>
      <sheetName val="Met-PU-3.1 (1)"/>
      <sheetName val="Met-PU-3.2 (1)"/>
      <sheetName val="Met-PU-4.2 (2)"/>
      <sheetName val="Schedule"/>
      <sheetName val="Alamat"/>
      <sheetName val="LP-1"/>
      <sheetName val="CHECK"/>
      <sheetName val="Sahm"/>
      <sheetName val="SK"/>
      <sheetName val="jo (2)"/>
      <sheetName val="GEL"/>
      <sheetName val="ORG2"/>
      <sheetName val="person1"/>
      <sheetName val="Riwayat"/>
      <sheetName val="Met.baru"/>
      <sheetName val="Scraping"/>
      <sheetName val="pengisian spesi"/>
      <sheetName val="pengisian Pasir"/>
      <sheetName val="HSD bahn-uph"/>
      <sheetName val="hsd (alat)"/>
      <sheetName val="AN-Equipment"/>
      <sheetName val="Minat"/>
      <sheetName val="Mob demob"/>
      <sheetName val="Jadwal Utama"/>
      <sheetName val="Ana utama"/>
      <sheetName val="Jadwal Bahan"/>
      <sheetName val="Jadwal Tenaga"/>
      <sheetName val="Jadwal Alat"/>
      <sheetName val="CUR (2)"/>
      <sheetName val="met beton"/>
      <sheetName val="Asumsi"/>
      <sheetName val="Lamp.Meth"/>
      <sheetName val="Inti (2)"/>
      <sheetName val="CUR"/>
      <sheetName val="sAHAM"/>
      <sheetName val="Peta"/>
      <sheetName val="KOP"/>
      <sheetName val="cov.2"/>
      <sheetName val="Person"/>
      <sheetName val="Daf.Alat"/>
      <sheetName val="SCHE (2)"/>
      <sheetName val="Aneq"/>
      <sheetName val="Scraping (approac)"/>
      <sheetName val="LAMP-7 HSD"/>
      <sheetName val="LAMP-8b HSD (3)"/>
      <sheetName val="LAMP - 9 HSD (4)"/>
      <sheetName val="DMPU"/>
      <sheetName val="Met-master"/>
      <sheetName val="lamp -12 Daft Personil"/>
      <sheetName val="lamp -13 Daft Alat Utama"/>
      <sheetName val="lamp -14 Daft Pek Subkon"/>
      <sheetName val="lamp-10 MET-2"/>
      <sheetName val="met-pel2"/>
      <sheetName val="lamp-10 MET-PEL"/>
      <sheetName val="Analisa HSP"/>
      <sheetName val="Ind.MP Sch."/>
      <sheetName val="Meth"/>
      <sheetName val="AN-E"/>
      <sheetName val="bau"/>
      <sheetName val="lamp_61"/>
      <sheetName val="lamp_71"/>
      <sheetName val="Lamp_81"/>
      <sheetName val="lamp_91"/>
      <sheetName val="lamp_101"/>
      <sheetName val="SCH_-INDUK1"/>
      <sheetName val="SCH_(alat)1"/>
      <sheetName val="SCH_(orang)1"/>
      <sheetName val="SCH_(2)1"/>
      <sheetName val="SCH_(3)1"/>
      <sheetName val="ANA_(2b)_(bak)1"/>
      <sheetName val="ANA_(BAK)1"/>
      <sheetName val="MET_(BAK)1"/>
      <sheetName val="LMP_11"/>
      <sheetName val="LMP_12_(2)1"/>
      <sheetName val="bhn_luar1"/>
      <sheetName val="staf_(2)1"/>
      <sheetName val="surat_1"/>
      <sheetName val="MET-03_(1)1"/>
      <sheetName val="MET-BAB-06_(a)1"/>
      <sheetName val="MET-bab6_(B)1"/>
      <sheetName val="ANA_LS1"/>
      <sheetName val="ANA_LS_(2)1"/>
      <sheetName val="Met_Rtn1"/>
      <sheetName val="LMP_61"/>
      <sheetName val="alat_min1"/>
      <sheetName val="sisipan_(2)1"/>
      <sheetName val="LMP_121"/>
      <sheetName val="HSD_(2)1"/>
      <sheetName val="LMP_71"/>
      <sheetName val="MET-BAB-06_(2)1"/>
      <sheetName val="Sheet2_(2)1"/>
      <sheetName val="Sheet1_(2)1"/>
      <sheetName val="LMP_21"/>
      <sheetName val="Pas_Batu_Mortar1"/>
      <sheetName val="Perhitungan_RAB1"/>
      <sheetName val="Galian_drainase_sal_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HSD_BHN1"/>
      <sheetName val="MET-BAB-5_6(1)1"/>
      <sheetName val="ANA__MOB1"/>
      <sheetName val="ANA_LS-RUTIN1"/>
      <sheetName val="LAMP__CL1"/>
      <sheetName val="SUB_KON1"/>
      <sheetName val="MET-BAB-7_5(3)1"/>
      <sheetName val="MET_BAB-3_2_(1)1"/>
      <sheetName val="alat_backup1"/>
      <sheetName val="ANA_1"/>
      <sheetName val="Ana__PU1"/>
      <sheetName val="ANA_Mob1"/>
      <sheetName val="ANA_Rutin1"/>
      <sheetName val="Met-PU-2_21"/>
      <sheetName val="Met-PU-6_3_(5)1"/>
      <sheetName val="Met-PU-6_3_(6)1"/>
      <sheetName val="Met-PU-6_3_(7)1"/>
      <sheetName val="Met-PU-2_11"/>
      <sheetName val="Met-PU-3_1_(1)1"/>
      <sheetName val="Met-PU-3_2_(1)1"/>
      <sheetName val="Met-PU-4_2_(2)1"/>
      <sheetName val="jo_(2)1"/>
      <sheetName val="Met_baru1"/>
      <sheetName val="pengisian_spesi1"/>
      <sheetName val="pengisian_Pasir1"/>
      <sheetName val="HSD_bahn-uph1"/>
      <sheetName val="hsd_(alat)1"/>
      <sheetName val="Mob_demob1"/>
      <sheetName val="Jadwal_Utama1"/>
      <sheetName val="Ana_utama1"/>
      <sheetName val="Jadwal_Bahan1"/>
      <sheetName val="Jadwal_Tenaga1"/>
      <sheetName val="Jadwal_Alat1"/>
      <sheetName val="CUR_(2)1"/>
      <sheetName val="met_beton1"/>
      <sheetName val="Lamp_Meth1"/>
      <sheetName val="Inti_(2)1"/>
      <sheetName val="cov_21"/>
      <sheetName val="Daf_Alat1"/>
      <sheetName val="SCHE_(2)1"/>
      <sheetName val="Scraping_(approac)1"/>
      <sheetName val="LAMP-7_HSD1"/>
      <sheetName val="LAMP-8b_HSD_(3)1"/>
      <sheetName val="LAMP_-_9_HSD_(4)1"/>
      <sheetName val="lamp_-12_Daft_Personil1"/>
      <sheetName val="lamp_-13_Daft_Alat_Utama1"/>
      <sheetName val="lamp_-14_Daft_Pek_Subkon1"/>
      <sheetName val="lamp-10_MET-21"/>
      <sheetName val="lamp-10_MET-PEL1"/>
      <sheetName val="lamp_6"/>
      <sheetName val="lamp_7"/>
      <sheetName val="Lamp_8"/>
      <sheetName val="lamp_9"/>
      <sheetName val="lamp_10"/>
      <sheetName val="SCH_-INDUK"/>
      <sheetName val="SCH_(alat)"/>
      <sheetName val="SCH_(orang)"/>
      <sheetName val="SCH_(2)"/>
      <sheetName val="SCH_(3)"/>
      <sheetName val="ANA_(2b)_(bak)"/>
      <sheetName val="ANA_(BAK)"/>
      <sheetName val="MET_(BAK)"/>
      <sheetName val="LMP_1"/>
      <sheetName val="LMP_12_(2)"/>
      <sheetName val="bhn_luar"/>
      <sheetName val="staf_(2)"/>
      <sheetName val="surat_"/>
      <sheetName val="MET-03_(1)"/>
      <sheetName val="MET-BAB-06_(a)"/>
      <sheetName val="MET-bab6_(B)"/>
      <sheetName val="ANA_LS"/>
      <sheetName val="ANA_LS_(2)"/>
      <sheetName val="Met_Rtn"/>
      <sheetName val="LMP_6"/>
      <sheetName val="alat_min"/>
      <sheetName val="sisipan_(2)"/>
      <sheetName val="LMP_12"/>
      <sheetName val="HSD_(2)"/>
      <sheetName val="LMP_7"/>
      <sheetName val="MET-BAB-06_(2)"/>
      <sheetName val="Sheet2_(2)"/>
      <sheetName val="Sheet1_(2)"/>
      <sheetName val="LMP_2"/>
      <sheetName val="Pas_Batu_Mortar"/>
      <sheetName val="Perhitungan_RAB"/>
      <sheetName val="Galian_drainase_sal_"/>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HSD_BHN"/>
      <sheetName val="MET-BAB-5_6(1)"/>
      <sheetName val="ANA__MOB"/>
      <sheetName val="ANA_LS-RUTIN"/>
      <sheetName val="LAMP__CL"/>
      <sheetName val="SUB_KON"/>
      <sheetName val="MET-BAB-7_5(3)"/>
      <sheetName val="MET_BAB-3_2_(1)"/>
      <sheetName val="alat_backup"/>
      <sheetName val="ANA_"/>
      <sheetName val="Ana__PU"/>
      <sheetName val="ANA_Mob"/>
      <sheetName val="ANA_Rutin"/>
      <sheetName val="Met-PU-2_2"/>
      <sheetName val="Met-PU-6_3_(5)"/>
      <sheetName val="Met-PU-6_3_(6)"/>
      <sheetName val="Met-PU-6_3_(7)"/>
      <sheetName val="Met-PU-2_1"/>
      <sheetName val="Met-PU-3_1_(1)"/>
      <sheetName val="Met-PU-3_2_(1)"/>
      <sheetName val="Met-PU-4_2_(2)"/>
      <sheetName val="jo_(2)"/>
      <sheetName val="Met_baru"/>
      <sheetName val="pengisian_spesi"/>
      <sheetName val="pengisian_Pasir"/>
      <sheetName val="HSD_bahn-uph"/>
      <sheetName val="hsd_(alat)"/>
      <sheetName val="Mob_demob"/>
      <sheetName val="Jadwal_Utama"/>
      <sheetName val="Ana_utama"/>
      <sheetName val="Jadwal_Bahan"/>
      <sheetName val="Jadwal_Tenaga"/>
      <sheetName val="Jadwal_Alat"/>
      <sheetName val="CUR_(2)"/>
      <sheetName val="met_beton"/>
      <sheetName val="Lamp_Meth"/>
      <sheetName val="Inti_(2)"/>
      <sheetName val="cov_2"/>
      <sheetName val="Daf_Alat"/>
      <sheetName val="SCHE_(2)"/>
      <sheetName val="Scraping_(approac)"/>
      <sheetName val="LAMP-7_HSD"/>
      <sheetName val="LAMP-8b_HSD_(3)"/>
      <sheetName val="LAMP_-_9_HSD_(4)"/>
      <sheetName val="lamp_-12_Daft_Personil"/>
      <sheetName val="lamp_-13_Daft_Alat_Utama"/>
      <sheetName val="lamp_-14_Daft_Pek_Subkon"/>
      <sheetName val="lamp-10_MET-2"/>
      <sheetName val="lamp-10_MET-PEL"/>
      <sheetName val="lamp_62"/>
      <sheetName val="lamp_72"/>
      <sheetName val="Lamp_82"/>
      <sheetName val="lamp_92"/>
      <sheetName val="lamp_102"/>
      <sheetName val="SCH_-INDUK2"/>
      <sheetName val="SCH_(alat)2"/>
      <sheetName val="SCH_(orang)2"/>
      <sheetName val="SCH_(2)2"/>
      <sheetName val="SCH_(3)2"/>
      <sheetName val="ANA_(2b)_(bak)2"/>
      <sheetName val="ANA_(BAK)2"/>
      <sheetName val="MET_(BAK)2"/>
      <sheetName val="LMP_13"/>
      <sheetName val="LMP_12_(2)2"/>
      <sheetName val="bhn_luar2"/>
      <sheetName val="staf_(2)2"/>
      <sheetName val="surat_2"/>
      <sheetName val="MET-03_(1)2"/>
      <sheetName val="MET-BAB-06_(a)2"/>
      <sheetName val="MET-bab6_(B)2"/>
      <sheetName val="ANA_LS2"/>
      <sheetName val="ANA_LS_(2)2"/>
      <sheetName val="Met_Rtn2"/>
      <sheetName val="LMP_62"/>
      <sheetName val="alat_min2"/>
      <sheetName val="sisipan_(2)2"/>
      <sheetName val="LMP_122"/>
      <sheetName val="HSD_(2)2"/>
      <sheetName val="LMP_72"/>
      <sheetName val="MET-BAB-06_(2)2"/>
      <sheetName val="Sheet2_(2)2"/>
      <sheetName val="Sheet1_(2)2"/>
      <sheetName val="LMP_22"/>
      <sheetName val="Pas_Batu_Mortar2"/>
      <sheetName val="Perhitungan_RAB2"/>
      <sheetName val="Galian_drainase_sal_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HSD_BHN2"/>
      <sheetName val="MET-BAB-5_6(1)2"/>
      <sheetName val="ANA__MOB2"/>
      <sheetName val="ANA_LS-RUTIN2"/>
      <sheetName val="LAMP__CL2"/>
      <sheetName val="SUB_KON2"/>
      <sheetName val="MET-BAB-7_5(3)2"/>
      <sheetName val="MET_BAB-3_2_(1)2"/>
      <sheetName val="alat_backup2"/>
      <sheetName val="ANA_2"/>
      <sheetName val="Ana__PU2"/>
      <sheetName val="ANA_Mob2"/>
      <sheetName val="ANA_Rutin2"/>
      <sheetName val="Met-PU-2_22"/>
      <sheetName val="Met-PU-6_3_(5)2"/>
      <sheetName val="Met-PU-6_3_(6)2"/>
      <sheetName val="Met-PU-6_3_(7)2"/>
      <sheetName val="Met-PU-2_12"/>
      <sheetName val="Met-PU-3_1_(1)2"/>
      <sheetName val="Met-PU-3_2_(1)2"/>
      <sheetName val="Met-PU-4_2_(2)2"/>
      <sheetName val="jo_(2)2"/>
      <sheetName val="Met_baru2"/>
      <sheetName val="pengisian_spesi2"/>
      <sheetName val="pengisian_Pasir2"/>
      <sheetName val="HSD_bahn-uph2"/>
      <sheetName val="hsd_(alat)2"/>
      <sheetName val="Mob_demob2"/>
      <sheetName val="Jadwal_Utama2"/>
      <sheetName val="Ana_utama2"/>
      <sheetName val="Jadwal_Bahan2"/>
      <sheetName val="Jadwal_Tenaga2"/>
      <sheetName val="Jadwal_Alat2"/>
      <sheetName val="CUR_(2)2"/>
      <sheetName val="met_beton2"/>
      <sheetName val="Lamp_Meth2"/>
      <sheetName val="Inti_(2)2"/>
      <sheetName val="cov_22"/>
      <sheetName val="Daf_Alat2"/>
      <sheetName val="SCHE_(2)2"/>
      <sheetName val="Scraping_(approac)2"/>
      <sheetName val="LAMP-7_HSD2"/>
      <sheetName val="LAMP-8b_HSD_(3)2"/>
      <sheetName val="LAMP_-_9_HSD_(4)2"/>
      <sheetName val="lamp_-12_Daft_Personil2"/>
      <sheetName val="lamp_-13_Daft_Alat_Utama2"/>
      <sheetName val="lamp_-14_Daft_Pek_Subkon2"/>
      <sheetName val="lamp-10_MET-22"/>
      <sheetName val="lamp-10_MET-PEL2"/>
      <sheetName val="lamp_63"/>
      <sheetName val="lamp_73"/>
      <sheetName val="Lamp_83"/>
      <sheetName val="lamp_93"/>
      <sheetName val="lamp_103"/>
      <sheetName val="SCH_-INDUK3"/>
      <sheetName val="SCH_(alat)3"/>
      <sheetName val="SCH_(orang)3"/>
      <sheetName val="SCH_(2)3"/>
      <sheetName val="SCH_(3)3"/>
      <sheetName val="ANA_(2b)_(bak)3"/>
      <sheetName val="ANA_(BAK)3"/>
      <sheetName val="MET_(BAK)3"/>
      <sheetName val="LMP_14"/>
      <sheetName val="LMP_12_(2)3"/>
      <sheetName val="bhn_luar3"/>
      <sheetName val="staf_(2)3"/>
      <sheetName val="surat_3"/>
      <sheetName val="MET-03_(1)3"/>
      <sheetName val="MET-BAB-06_(a)3"/>
      <sheetName val="MET-bab6_(B)3"/>
      <sheetName val="ANA_LS3"/>
      <sheetName val="ANA_LS_(2)3"/>
      <sheetName val="Met_Rtn3"/>
      <sheetName val="LMP_63"/>
      <sheetName val="alat_min3"/>
      <sheetName val="sisipan_(2)3"/>
      <sheetName val="LMP_123"/>
      <sheetName val="HSD_(2)3"/>
      <sheetName val="LMP_73"/>
      <sheetName val="MET-BAB-06_(2)3"/>
      <sheetName val="Sheet2_(2)3"/>
      <sheetName val="Sheet1_(2)3"/>
      <sheetName val="LMP_23"/>
      <sheetName val="Pas_Batu_Mortar3"/>
      <sheetName val="Perhitungan_RAB3"/>
      <sheetName val="Galian_drainase_sal_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HSD_BHN3"/>
      <sheetName val="MET-BAB-5_6(1)3"/>
      <sheetName val="ANA__MOB3"/>
      <sheetName val="ANA_LS-RUTIN3"/>
      <sheetName val="LAMP__CL3"/>
      <sheetName val="SUB_KON3"/>
      <sheetName val="MET-BAB-7_5(3)3"/>
      <sheetName val="MET_BAB-3_2_(1)3"/>
      <sheetName val="alat_backup3"/>
      <sheetName val="ANA_3"/>
      <sheetName val="Ana__PU3"/>
      <sheetName val="ANA_Mob3"/>
      <sheetName val="ANA_Rutin3"/>
      <sheetName val="Met-PU-2_23"/>
      <sheetName val="Met-PU-6_3_(5)3"/>
      <sheetName val="Met-PU-6_3_(6)3"/>
      <sheetName val="Met-PU-6_3_(7)3"/>
      <sheetName val="Met-PU-2_13"/>
      <sheetName val="Met-PU-3_1_(1)3"/>
      <sheetName val="Met-PU-3_2_(1)3"/>
      <sheetName val="Met-PU-4_2_(2)3"/>
      <sheetName val="jo_(2)3"/>
      <sheetName val="Met_baru3"/>
      <sheetName val="pengisian_spesi3"/>
      <sheetName val="pengisian_Pasir3"/>
      <sheetName val="HSD_bahn-uph3"/>
      <sheetName val="hsd_(alat)3"/>
      <sheetName val="Mob_demob3"/>
      <sheetName val="Jadwal_Utama3"/>
      <sheetName val="Ana_utama3"/>
      <sheetName val="Jadwal_Bahan3"/>
      <sheetName val="Jadwal_Tenaga3"/>
      <sheetName val="Jadwal_Alat3"/>
      <sheetName val="CUR_(2)3"/>
      <sheetName val="met_beton3"/>
      <sheetName val="Lamp_Meth3"/>
      <sheetName val="Inti_(2)3"/>
      <sheetName val="cov_23"/>
      <sheetName val="Daf_Alat3"/>
      <sheetName val="SCHE_(2)3"/>
      <sheetName val="Scraping_(approac)3"/>
      <sheetName val="LAMP-7_HSD3"/>
      <sheetName val="LAMP-8b_HSD_(3)3"/>
      <sheetName val="LAMP_-_9_HSD_(4)3"/>
      <sheetName val="lamp_-12_Daft_Personil3"/>
      <sheetName val="lamp_-13_Daft_Alat_Utama3"/>
      <sheetName val="lamp_-14_Daft_Pek_Subkon3"/>
      <sheetName val="lamp-10_MET-23"/>
      <sheetName val="lamp-10_MET-PEL3"/>
    </sheetNames>
    <sheetDataSet>
      <sheetData sheetId="0" refreshError="1"/>
      <sheetData sheetId="1" refreshError="1"/>
      <sheetData sheetId="2" refreshError="1"/>
      <sheetData sheetId="3" refreshError="1">
        <row r="26">
          <cell r="C26">
            <v>24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Set>
  </externalBook>
</externalLink>
</file>

<file path=xl/externalLinks/externalLink5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Rekap BOQ"/>
      <sheetName val="BOQ"/>
      <sheetName val="Div1"/>
      <sheetName val="Div2"/>
      <sheetName val="Div3"/>
      <sheetName val="Div4"/>
      <sheetName val="Div5"/>
      <sheetName val="Div6"/>
      <sheetName val="Div7a"/>
      <sheetName val="Div7b"/>
      <sheetName val="Div7c"/>
      <sheetName val="Div8a"/>
      <sheetName val="Div8b"/>
      <sheetName val="HS"/>
      <sheetName val="Jadwal"/>
      <sheetName val="Utama"/>
      <sheetName val="Lamp8"/>
      <sheetName val="Lamp"/>
      <sheetName val="SKon"/>
      <sheetName val="Kapasitas"/>
      <sheetName val="Staf"/>
      <sheetName val="Alat"/>
    </sheetNames>
    <sheetDataSet>
      <sheetData sheetId="0"/>
      <sheetData sheetId="1"/>
      <sheetData sheetId="2"/>
      <sheetData sheetId="3"/>
      <sheetData sheetId="4" refreshError="1">
        <row r="2">
          <cell r="B2" t="str">
            <v>LAMPIRAN 2 PENAWARAN</v>
          </cell>
        </row>
        <row r="3">
          <cell r="B3" t="str">
            <v>ANALISA HARGA SATUAN MATA PEMBAYARAN UTAMA</v>
          </cell>
        </row>
        <row r="5">
          <cell r="B5" t="str">
            <v>NAMA PESERTA LELANG</v>
          </cell>
          <cell r="E5" t="str">
            <v>:</v>
          </cell>
          <cell r="F5" t="str">
            <v>CV. DARMA BERINGIN</v>
          </cell>
        </row>
        <row r="6">
          <cell r="B6" t="str">
            <v>NO. MATA PEMBAYARAN</v>
          </cell>
          <cell r="E6" t="str">
            <v>:</v>
          </cell>
          <cell r="F6" t="str">
            <v>2.1</v>
          </cell>
        </row>
        <row r="7">
          <cell r="B7" t="str">
            <v>JENIS PEKERJAAN</v>
          </cell>
          <cell r="E7" t="str">
            <v>:</v>
          </cell>
          <cell r="F7" t="str">
            <v xml:space="preserve">Pekerjaan Galian untuk Selokan Drainase dan Saluran Air </v>
          </cell>
        </row>
        <row r="8">
          <cell r="B8" t="str">
            <v>SATUAN PEKERJAAN</v>
          </cell>
          <cell r="E8" t="str">
            <v>:</v>
          </cell>
          <cell r="F8" t="str">
            <v>M3</v>
          </cell>
        </row>
        <row r="9">
          <cell r="B9" t="str">
            <v>PERKIRAAN KUANTITAS</v>
          </cell>
          <cell r="E9" t="str">
            <v>:</v>
          </cell>
          <cell r="F9">
            <v>0</v>
          </cell>
        </row>
        <row r="10">
          <cell r="B10" t="str">
            <v>PEKERJAAN</v>
          </cell>
          <cell r="E10" t="str">
            <v>:</v>
          </cell>
          <cell r="F10" t="str">
            <v>JEMBATAN TIMBUKAR, CS</v>
          </cell>
        </row>
        <row r="11">
          <cell r="B11" t="str">
            <v>PRODUKSI HARIAN / JAM *)</v>
          </cell>
          <cell r="E11" t="str">
            <v>:</v>
          </cell>
          <cell r="F11" t="str">
            <v>Jam</v>
          </cell>
        </row>
        <row r="13">
          <cell r="B13" t="str">
            <v>No.</v>
          </cell>
          <cell r="C13" t="str">
            <v>Uraian</v>
          </cell>
          <cell r="G13" t="str">
            <v>Satuan</v>
          </cell>
          <cell r="H13" t="str">
            <v>Kuantitas</v>
          </cell>
          <cell r="I13" t="str">
            <v>Biaya Satuan                            (Rp.)</v>
          </cell>
          <cell r="J13" t="str">
            <v>Jumlah Biaya                          (Rp./Satuan)</v>
          </cell>
        </row>
        <row r="18">
          <cell r="B18" t="str">
            <v>A.</v>
          </cell>
          <cell r="D18" t="str">
            <v>Tenaga Kerja</v>
          </cell>
        </row>
        <row r="19">
          <cell r="B19" t="str">
            <v>1.</v>
          </cell>
          <cell r="D19" t="str">
            <v>Pekerja</v>
          </cell>
          <cell r="G19" t="str">
            <v>jam</v>
          </cell>
          <cell r="H19">
            <v>0.34270414993306558</v>
          </cell>
          <cell r="I19">
            <v>6250</v>
          </cell>
          <cell r="K19">
            <v>2141.9009370816598</v>
          </cell>
        </row>
        <row r="20">
          <cell r="B20" t="str">
            <v>2.</v>
          </cell>
          <cell r="D20" t="str">
            <v>Mandor</v>
          </cell>
          <cell r="G20" t="str">
            <v>jam</v>
          </cell>
          <cell r="H20">
            <v>4.2838018741633198E-2</v>
          </cell>
          <cell r="I20">
            <v>7750</v>
          </cell>
          <cell r="K20">
            <v>331.99464524765727</v>
          </cell>
        </row>
        <row r="21">
          <cell r="B21" t="str">
            <v/>
          </cell>
        </row>
        <row r="22">
          <cell r="B22" t="str">
            <v/>
          </cell>
        </row>
        <row r="23">
          <cell r="B23" t="str">
            <v/>
          </cell>
        </row>
        <row r="25">
          <cell r="B25" t="str">
            <v>B.</v>
          </cell>
          <cell r="D25" t="str">
            <v>Bahan</v>
          </cell>
        </row>
        <row r="26">
          <cell r="B26" t="str">
            <v/>
          </cell>
        </row>
        <row r="27">
          <cell r="B27" t="str">
            <v/>
          </cell>
        </row>
        <row r="28">
          <cell r="B28" t="str">
            <v/>
          </cell>
        </row>
        <row r="29">
          <cell r="B29" t="str">
            <v/>
          </cell>
        </row>
        <row r="30">
          <cell r="B30" t="str">
            <v/>
          </cell>
        </row>
        <row r="31">
          <cell r="B31" t="str">
            <v/>
          </cell>
        </row>
        <row r="33">
          <cell r="B33" t="str">
            <v>C.</v>
          </cell>
          <cell r="D33" t="str">
            <v>Peralatan</v>
          </cell>
        </row>
        <row r="34">
          <cell r="B34" t="str">
            <v>1.</v>
          </cell>
          <cell r="D34" t="str">
            <v>Excavator</v>
          </cell>
          <cell r="G34" t="str">
            <v>jam</v>
          </cell>
          <cell r="H34">
            <v>4.2838018741633198E-2</v>
          </cell>
          <cell r="I34">
            <v>295000</v>
          </cell>
          <cell r="K34">
            <v>12637.215528781793</v>
          </cell>
        </row>
        <row r="35">
          <cell r="B35" t="str">
            <v>2.</v>
          </cell>
          <cell r="D35" t="str">
            <v>Dump Truck</v>
          </cell>
          <cell r="G35" t="str">
            <v>jam</v>
          </cell>
          <cell r="H35">
            <v>0.12217544878308416</v>
          </cell>
          <cell r="I35">
            <v>140500</v>
          </cell>
          <cell r="K35">
            <v>17165.650554023323</v>
          </cell>
        </row>
        <row r="36">
          <cell r="B36" t="str">
            <v>3.</v>
          </cell>
          <cell r="D36" t="str">
            <v>Alat Bantu</v>
          </cell>
          <cell r="G36" t="str">
            <v>Ls</v>
          </cell>
          <cell r="H36">
            <v>1</v>
          </cell>
          <cell r="I36">
            <v>250</v>
          </cell>
          <cell r="K36">
            <v>250</v>
          </cell>
        </row>
        <row r="37">
          <cell r="B37" t="str">
            <v/>
          </cell>
        </row>
        <row r="38">
          <cell r="B38" t="str">
            <v/>
          </cell>
        </row>
        <row r="39">
          <cell r="B39" t="str">
            <v/>
          </cell>
        </row>
        <row r="40">
          <cell r="B40" t="str">
            <v/>
          </cell>
        </row>
        <row r="41">
          <cell r="B41" t="str">
            <v/>
          </cell>
        </row>
        <row r="42">
          <cell r="B42" t="str">
            <v/>
          </cell>
        </row>
        <row r="43">
          <cell r="B43" t="str">
            <v>D.</v>
          </cell>
          <cell r="D43" t="str">
            <v>Jumlah  (A + B + C)</v>
          </cell>
          <cell r="K43">
            <v>32526.761665134432</v>
          </cell>
        </row>
        <row r="44">
          <cell r="B44" t="str">
            <v>E.</v>
          </cell>
          <cell r="D44" t="str">
            <v>Biaya Umum dan Keuntungan</v>
          </cell>
          <cell r="G44">
            <v>10</v>
          </cell>
          <cell r="H44" t="str">
            <v>%  x  D</v>
          </cell>
          <cell r="K44">
            <v>3252.6761665134436</v>
          </cell>
        </row>
        <row r="45">
          <cell r="B45" t="str">
            <v>F.</v>
          </cell>
          <cell r="D45" t="str">
            <v>Harga Satuan  = ( D + E )</v>
          </cell>
          <cell r="K45">
            <v>35779.437831647876</v>
          </cell>
        </row>
        <row r="46">
          <cell r="B46" t="str">
            <v>Catatan :</v>
          </cell>
        </row>
        <row r="47">
          <cell r="B47" t="str">
            <v>1.</v>
          </cell>
          <cell r="C47" t="str">
            <v>Satuan dapat berdasarkan atas jam operasi untuk tenaga kerja dan peralatan, volume dan / atau ukuran berat untuk bahan-bahan.</v>
          </cell>
        </row>
        <row r="48">
          <cell r="B48" t="str">
            <v>2.</v>
          </cell>
          <cell r="C48" t="str">
            <v>Kuantitas satuan adalah kuantitas perkiraan dari setiap komponen untuk menyelesaikan satu satuan pekerjaan dari nomor mata pembayaran Harga Satuan yang disampaikan Peserta Lelang tidak dapat diubah, kecuali persyaratan Ayat 13.4 dari Instruksi Kepada Pese</v>
          </cell>
        </row>
        <row r="51">
          <cell r="B51" t="str">
            <v>3.</v>
          </cell>
          <cell r="C51" t="str">
            <v>Biaya satuan untuk peralatan sudah termasuk bahan bakar, bahan habis terpakai dan operator.</v>
          </cell>
        </row>
        <row r="52">
          <cell r="B52" t="str">
            <v>4.</v>
          </cell>
          <cell r="C52" t="str">
            <v>Biaya satuan sudah termasuk pengeluaran untuk seluruh pajak yang berkaitan (tetapi tidak termasuk PPN yang dibayarkan dari kontrak) dan biaya-biaya lainnya.</v>
          </cell>
        </row>
        <row r="54">
          <cell r="B54" t="str">
            <v>5.</v>
          </cell>
          <cell r="C54" t="str">
            <v>Harga satuan yang diajukan peserta lelang harus mencakup seluruh tambahan tenaga kerja, bahan, peralatan atau kerugian yang mungkin diperlukan untuk menyelesaikan pekerjaan sesuai dengan Spesifikasi dan Gambar.</v>
          </cell>
        </row>
        <row r="58">
          <cell r="J58" t="str">
            <v>Kotamobagu,   22 Agustus  2006</v>
          </cell>
        </row>
        <row r="60">
          <cell r="J60" t="str">
            <v>CV. DARMA BERINGIN</v>
          </cell>
        </row>
        <row r="66">
          <cell r="J66" t="str">
            <v>MEILLY Y. MAMAHID, ST. SE</v>
          </cell>
        </row>
        <row r="67">
          <cell r="J67" t="str">
            <v>Pimpinan Cabang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sheetName val="Ans"/>
      <sheetName val="Kua"/>
      <sheetName val="PQ"/>
      <sheetName val="lat_son"/>
      <sheetName val="NRC"/>
      <sheetName val="Cov"/>
      <sheetName val="Sheet1"/>
      <sheetName val="Dt"/>
    </sheetNames>
    <sheetDataSet>
      <sheetData sheetId="0"/>
      <sheetData sheetId="1"/>
      <sheetData sheetId="2"/>
      <sheetData sheetId="3"/>
      <sheetData sheetId="4"/>
      <sheetData sheetId="5"/>
      <sheetData sheetId="6"/>
      <sheetData sheetId="7"/>
      <sheetData sheetId="8">
        <row r="6">
          <cell r="C6" t="str">
            <v>Lhokseumawe, 3 Agustus 2006</v>
          </cell>
        </row>
      </sheetData>
    </sheetDataSet>
  </externalBook>
</externalLink>
</file>

<file path=xl/externalLinks/externalLink5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TG"/>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
      <sheetName val="KONTROL"/>
      <sheetName val="RN-31 (cbr 4,5) "/>
      <sheetName val="CBR"/>
      <sheetName val="Sheet1"/>
      <sheetName val="TRAFFIC"/>
      <sheetName val="BB BENDO"/>
    </sheetNames>
    <sheetDataSet>
      <sheetData sheetId="0" refreshError="1"/>
      <sheetData sheetId="1" refreshError="1"/>
      <sheetData sheetId="2" refreshError="1"/>
      <sheetData sheetId="3" refreshError="1"/>
      <sheetData sheetId="4"/>
      <sheetData sheetId="5">
        <row r="5">
          <cell r="C5" t="str">
            <v xml:space="preserve">         Bina Marga Road Design System</v>
          </cell>
          <cell r="F5" t="str">
            <v/>
          </cell>
        </row>
        <row r="6">
          <cell r="F6" t="str">
            <v>TRAFFIC ANALYSIS</v>
          </cell>
        </row>
        <row r="7">
          <cell r="F7" t="str">
            <v xml:space="preserve">     LINK NUMBER..................................................... :</v>
          </cell>
          <cell r="K7">
            <v>0</v>
          </cell>
        </row>
        <row r="8">
          <cell r="F8" t="str">
            <v xml:space="preserve">     NAME..................................................................... :</v>
          </cell>
          <cell r="K8" t="str">
            <v/>
          </cell>
        </row>
        <row r="9">
          <cell r="F9" t="str">
            <v xml:space="preserve">     PROVINCE............................................................. :</v>
          </cell>
          <cell r="K9" t="str">
            <v/>
          </cell>
        </row>
        <row r="10">
          <cell r="F10" t="str">
            <v xml:space="preserve">     ROAD CLASS......................................................... :</v>
          </cell>
          <cell r="K10" t="str">
            <v>Flat Arterial</v>
          </cell>
        </row>
        <row r="11">
          <cell r="F11" t="str">
            <v xml:space="preserve">     DATA SOURCE....................................................... :</v>
          </cell>
          <cell r="K11" t="str">
            <v>FIELD SURVEY</v>
          </cell>
        </row>
        <row r="14">
          <cell r="H14" t="str">
            <v xml:space="preserve">              TRAFFIC INPUT DATA</v>
          </cell>
        </row>
        <row r="17">
          <cell r="H17" t="str">
            <v>Year of traffic count (T0)    :</v>
          </cell>
          <cell r="J17" t="str">
            <v/>
          </cell>
          <cell r="K17" t="str">
            <v xml:space="preserve">        2006  </v>
          </cell>
        </row>
        <row r="18">
          <cell r="H18" t="str">
            <v>Year of first traffic (T1)    :</v>
          </cell>
          <cell r="K18" t="str">
            <v xml:space="preserve">        2007  </v>
          </cell>
        </row>
        <row r="19">
          <cell r="H19" t="str">
            <v>Design Life           (TL)    :</v>
          </cell>
          <cell r="K19" t="str">
            <v xml:space="preserve">          10  </v>
          </cell>
        </row>
        <row r="21">
          <cell r="H21" t="str">
            <v xml:space="preserve"> 2-WAY Ave ADT </v>
          </cell>
        </row>
        <row r="22">
          <cell r="H22" t="str">
            <v xml:space="preserve">         M+B+T</v>
          </cell>
          <cell r="K22">
            <v>172</v>
          </cell>
        </row>
        <row r="23">
          <cell r="H23" t="str">
            <v xml:space="preserve">         Heavy Bus</v>
          </cell>
          <cell r="K23">
            <v>0</v>
          </cell>
        </row>
        <row r="24">
          <cell r="H24" t="str">
            <v xml:space="preserve">         Medium Truck</v>
          </cell>
          <cell r="K24">
            <v>29</v>
          </cell>
        </row>
        <row r="25">
          <cell r="H25" t="str">
            <v xml:space="preserve">         Heavy Truck &amp; T/T</v>
          </cell>
          <cell r="K25">
            <v>0</v>
          </cell>
        </row>
        <row r="27">
          <cell r="H27" t="str">
            <v xml:space="preserve"> GROWTH RATES (%)</v>
          </cell>
        </row>
        <row r="28">
          <cell r="H28" t="str">
            <v xml:space="preserve">         M+B+T</v>
          </cell>
          <cell r="K28">
            <v>6</v>
          </cell>
        </row>
        <row r="29">
          <cell r="H29" t="str">
            <v xml:space="preserve">         Heavy Bus</v>
          </cell>
          <cell r="K29">
            <v>6</v>
          </cell>
        </row>
        <row r="30">
          <cell r="H30" t="str">
            <v xml:space="preserve">         Medium Truck</v>
          </cell>
          <cell r="K30">
            <v>6</v>
          </cell>
        </row>
        <row r="31">
          <cell r="H31" t="str">
            <v xml:space="preserve">         Heavy Truck &amp; T/T</v>
          </cell>
          <cell r="K31">
            <v>6</v>
          </cell>
        </row>
        <row r="33">
          <cell r="H33" t="str">
            <v>AVERAGE VEHICLE DAMAGE FACTORS (VDF)</v>
          </cell>
        </row>
        <row r="34">
          <cell r="H34" t="str">
            <v xml:space="preserve">           (avg VDF)</v>
          </cell>
        </row>
        <row r="36">
          <cell r="H36" t="str">
            <v xml:space="preserve">         Heavy Bus</v>
          </cell>
          <cell r="K36">
            <v>0.81389999999999996</v>
          </cell>
        </row>
        <row r="37">
          <cell r="H37" t="str">
            <v xml:space="preserve">         Medium Truck</v>
          </cell>
          <cell r="K37">
            <v>2.1974</v>
          </cell>
        </row>
        <row r="38">
          <cell r="H38" t="str">
            <v xml:space="preserve">         Heavy Truck &amp; T/T</v>
          </cell>
          <cell r="K38">
            <v>3.6221000000000001</v>
          </cell>
        </row>
        <row r="42">
          <cell r="H42" t="str">
            <v xml:space="preserve">       OUTPUT DATA</v>
          </cell>
        </row>
        <row r="45">
          <cell r="H45" t="str">
            <v xml:space="preserve"> DESIGN LIFE (YEARS)</v>
          </cell>
          <cell r="K45" t="str">
            <v xml:space="preserve">ESAx106   </v>
          </cell>
        </row>
        <row r="47">
          <cell r="H47" t="str">
            <v/>
          </cell>
          <cell r="K47" t="str">
            <v/>
          </cell>
        </row>
        <row r="49">
          <cell r="H49" t="str">
            <v xml:space="preserve">         2.5</v>
          </cell>
          <cell r="K49">
            <v>3.2219422388041229E-2</v>
          </cell>
        </row>
        <row r="50">
          <cell r="H50" t="str">
            <v xml:space="preserve">         5.0</v>
          </cell>
          <cell r="K50">
            <v>6.9491398021809064E-2</v>
          </cell>
        </row>
        <row r="51">
          <cell r="H51" t="str">
            <v xml:space="preserve">         7.5</v>
          </cell>
          <cell r="K51">
            <v>0.11260825315698388</v>
          </cell>
        </row>
        <row r="52">
          <cell r="H52" t="str">
            <v xml:space="preserve">        10.0</v>
          </cell>
          <cell r="K52">
            <v>0.16248656427777594</v>
          </cell>
        </row>
        <row r="56">
          <cell r="H56" t="str">
            <v>Midlife 2 way ADT  2012</v>
          </cell>
          <cell r="K56">
            <v>243.9852873080321</v>
          </cell>
        </row>
        <row r="57">
          <cell r="H57" t="str">
            <v/>
          </cell>
          <cell r="K57" t="str">
            <v/>
          </cell>
        </row>
      </sheetData>
      <sheetData sheetId="6" refreshError="1"/>
    </sheetDataSet>
  </externalBook>
</externalLink>
</file>

<file path=xl/externalLinks/externalLink5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Bahan"/>
      <sheetName val="Angkut Truk"/>
      <sheetName val="Pikul  per Item"/>
      <sheetName val="Pikul"/>
      <sheetName val="Alat 2 Type"/>
      <sheetName val="Alat"/>
      <sheetName val="An"/>
      <sheetName val="Harga"/>
      <sheetName val="RAB "/>
      <sheetName val="REKAP"/>
      <sheetName val="RAB EE"/>
      <sheetName val="REKAP EE"/>
      <sheetName val="ANL"/>
      <sheetName val="SCH"/>
      <sheetName val="Schedule-TKerja"/>
    </sheetNames>
    <sheetDataSet>
      <sheetData sheetId="0">
        <row r="272">
          <cell r="F272">
            <v>1455.1</v>
          </cell>
        </row>
      </sheetData>
      <sheetData sheetId="1"/>
      <sheetData sheetId="2"/>
      <sheetData sheetId="3"/>
      <sheetData sheetId="4"/>
      <sheetData sheetId="5"/>
      <sheetData sheetId="6">
        <row r="272">
          <cell r="F272">
            <v>1455.1</v>
          </cell>
        </row>
      </sheetData>
      <sheetData sheetId="7">
        <row r="272">
          <cell r="F272">
            <v>1455.1</v>
          </cell>
        </row>
      </sheetData>
      <sheetData sheetId="8"/>
      <sheetData sheetId="9"/>
      <sheetData sheetId="10"/>
      <sheetData sheetId="11"/>
      <sheetData sheetId="12"/>
      <sheetData sheetId="13"/>
      <sheetData sheetId="14"/>
      <sheetData sheetId="15" refreshError="1"/>
    </sheetDataSet>
  </externalBook>
</externalLink>
</file>

<file path=xl/externalLinks/externalLink5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Basement"/>
      <sheetName val="lt-1"/>
      <sheetName val="Reservoar"/>
      <sheetName val="Rekap"/>
      <sheetName val="lt-1 AC"/>
      <sheetName val="Analis"/>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SUM1"/>
      <sheetName val="2RD"/>
      <sheetName val="SUM2"/>
      <sheetName val="3TH"/>
      <sheetName val="SUM3"/>
      <sheetName val="4TH"/>
      <sheetName val="SUM4"/>
      <sheetName val="5TH"/>
      <sheetName val="Sheet1"/>
      <sheetName val="Sheet2"/>
      <sheetName val="Sheet3"/>
    </sheetNames>
    <sheetDataSet>
      <sheetData sheetId="0"/>
      <sheetData sheetId="1"/>
      <sheetData sheetId="2"/>
      <sheetData sheetId="3"/>
      <sheetData sheetId="4">
        <row r="15">
          <cell r="DR15">
            <v>7073837.4864515197</v>
          </cell>
        </row>
        <row r="16">
          <cell r="DR16">
            <v>392944588.67104131</v>
          </cell>
        </row>
        <row r="17">
          <cell r="DR17">
            <v>0</v>
          </cell>
        </row>
        <row r="18">
          <cell r="DR18">
            <v>0</v>
          </cell>
        </row>
        <row r="19">
          <cell r="DR19" t="str">
            <v/>
          </cell>
        </row>
        <row r="20">
          <cell r="DR20">
            <v>7147124.9434511662</v>
          </cell>
        </row>
        <row r="21">
          <cell r="DR21">
            <v>33566416.158041984</v>
          </cell>
        </row>
        <row r="22">
          <cell r="DR22">
            <v>1611895.8273461936</v>
          </cell>
        </row>
        <row r="23">
          <cell r="DR23" t="str">
            <v/>
          </cell>
        </row>
        <row r="24">
          <cell r="DR24" t="str">
            <v/>
          </cell>
        </row>
        <row r="25">
          <cell r="DR25" t="str">
            <v/>
          </cell>
        </row>
        <row r="26">
          <cell r="DR26">
            <v>171145658.89584208</v>
          </cell>
        </row>
        <row r="27">
          <cell r="DR27" t="str">
            <v/>
          </cell>
        </row>
        <row r="28">
          <cell r="DR28">
            <v>0</v>
          </cell>
        </row>
        <row r="29">
          <cell r="DR29">
            <v>49096094.823816702</v>
          </cell>
        </row>
        <row r="30">
          <cell r="DR30">
            <v>0</v>
          </cell>
        </row>
        <row r="31">
          <cell r="DR31">
            <v>83444182.243504569</v>
          </cell>
        </row>
        <row r="32">
          <cell r="DR32">
            <v>0</v>
          </cell>
        </row>
        <row r="33">
          <cell r="DR33">
            <v>44797209.684213921</v>
          </cell>
        </row>
        <row r="34">
          <cell r="DR34">
            <v>230080647.76457581</v>
          </cell>
        </row>
        <row r="35">
          <cell r="DR35">
            <v>0</v>
          </cell>
        </row>
        <row r="36">
          <cell r="DR36">
            <v>0</v>
          </cell>
        </row>
        <row r="37">
          <cell r="DR37">
            <v>16656867.850673551</v>
          </cell>
        </row>
        <row r="38">
          <cell r="DR38">
            <v>0</v>
          </cell>
        </row>
        <row r="39">
          <cell r="DR39">
            <v>0</v>
          </cell>
        </row>
        <row r="40">
          <cell r="DR40">
            <v>0</v>
          </cell>
        </row>
        <row r="41">
          <cell r="DR41">
            <v>0</v>
          </cell>
        </row>
        <row r="42">
          <cell r="DR42" t="str">
            <v/>
          </cell>
        </row>
        <row r="43">
          <cell r="DR43">
            <v>58082970.644215256</v>
          </cell>
        </row>
        <row r="44">
          <cell r="DR44">
            <v>0</v>
          </cell>
        </row>
        <row r="45">
          <cell r="DR45">
            <v>31322277.738503456</v>
          </cell>
        </row>
        <row r="46">
          <cell r="DR46" t="str">
            <v/>
          </cell>
        </row>
        <row r="47">
          <cell r="DR47">
            <v>0</v>
          </cell>
        </row>
        <row r="48">
          <cell r="DR48">
            <v>0</v>
          </cell>
        </row>
        <row r="49">
          <cell r="DR49">
            <v>0</v>
          </cell>
        </row>
        <row r="50">
          <cell r="DR50" t="str">
            <v/>
          </cell>
        </row>
        <row r="51">
          <cell r="DR51" t="str">
            <v/>
          </cell>
        </row>
        <row r="52">
          <cell r="DR52" t="str">
            <v/>
          </cell>
        </row>
        <row r="53">
          <cell r="DR53">
            <v>4319655.5944314068</v>
          </cell>
        </row>
        <row r="54">
          <cell r="DR54" t="str">
            <v/>
          </cell>
        </row>
        <row r="55">
          <cell r="DR55" t="str">
            <v/>
          </cell>
        </row>
        <row r="56">
          <cell r="DR56" t="str">
            <v/>
          </cell>
        </row>
        <row r="57">
          <cell r="DR57">
            <v>0</v>
          </cell>
        </row>
        <row r="58">
          <cell r="DR58" t="str">
            <v/>
          </cell>
        </row>
        <row r="59">
          <cell r="DR59">
            <v>0</v>
          </cell>
        </row>
        <row r="60">
          <cell r="DR60" t="str">
            <v/>
          </cell>
        </row>
        <row r="61">
          <cell r="DR61">
            <v>0</v>
          </cell>
        </row>
        <row r="62">
          <cell r="DR62">
            <v>0</v>
          </cell>
        </row>
        <row r="63">
          <cell r="DR63">
            <v>0</v>
          </cell>
        </row>
        <row r="64">
          <cell r="DR64">
            <v>0</v>
          </cell>
        </row>
        <row r="65">
          <cell r="DR65">
            <v>0</v>
          </cell>
        </row>
        <row r="66">
          <cell r="DR66">
            <v>0</v>
          </cell>
        </row>
        <row r="67">
          <cell r="DR67">
            <v>0</v>
          </cell>
        </row>
        <row r="68">
          <cell r="DR68">
            <v>0</v>
          </cell>
        </row>
        <row r="69">
          <cell r="DR69">
            <v>0</v>
          </cell>
        </row>
        <row r="70">
          <cell r="DR70">
            <v>0</v>
          </cell>
        </row>
        <row r="71">
          <cell r="DR71">
            <v>0</v>
          </cell>
        </row>
        <row r="72">
          <cell r="DR72">
            <v>0</v>
          </cell>
        </row>
        <row r="73">
          <cell r="DR73">
            <v>0</v>
          </cell>
        </row>
        <row r="74">
          <cell r="DR74" t="str">
            <v/>
          </cell>
        </row>
        <row r="75">
          <cell r="DR75">
            <v>0</v>
          </cell>
        </row>
        <row r="76">
          <cell r="DR76">
            <v>0</v>
          </cell>
        </row>
        <row r="77">
          <cell r="DR77">
            <v>0</v>
          </cell>
        </row>
        <row r="78">
          <cell r="DR78" t="str">
            <v/>
          </cell>
        </row>
        <row r="79">
          <cell r="DR79">
            <v>0</v>
          </cell>
        </row>
        <row r="80">
          <cell r="DR80">
            <v>0</v>
          </cell>
        </row>
        <row r="81">
          <cell r="DR81">
            <v>0</v>
          </cell>
        </row>
        <row r="82">
          <cell r="DR82">
            <v>0</v>
          </cell>
        </row>
        <row r="83">
          <cell r="DR83">
            <v>0</v>
          </cell>
        </row>
        <row r="84">
          <cell r="DR84">
            <v>0</v>
          </cell>
        </row>
        <row r="85">
          <cell r="DR85" t="str">
            <v/>
          </cell>
        </row>
        <row r="86">
          <cell r="DR86" t="str">
            <v/>
          </cell>
        </row>
        <row r="87">
          <cell r="DR87" t="str">
            <v/>
          </cell>
        </row>
        <row r="88">
          <cell r="DR88" t="str">
            <v/>
          </cell>
        </row>
        <row r="89">
          <cell r="DR89" t="str">
            <v/>
          </cell>
        </row>
        <row r="90">
          <cell r="DR90">
            <v>0</v>
          </cell>
        </row>
        <row r="91">
          <cell r="DR91">
            <v>0</v>
          </cell>
        </row>
        <row r="92">
          <cell r="DR92" t="str">
            <v/>
          </cell>
        </row>
        <row r="93">
          <cell r="DR93">
            <v>0</v>
          </cell>
        </row>
        <row r="94">
          <cell r="DR94">
            <v>0</v>
          </cell>
        </row>
        <row r="95">
          <cell r="DR95">
            <v>0</v>
          </cell>
        </row>
        <row r="96">
          <cell r="DR96">
            <v>0</v>
          </cell>
        </row>
        <row r="97">
          <cell r="DR97">
            <v>0</v>
          </cell>
        </row>
        <row r="98">
          <cell r="DR98">
            <v>0</v>
          </cell>
        </row>
        <row r="99">
          <cell r="DR99">
            <v>0</v>
          </cell>
        </row>
        <row r="100">
          <cell r="DR100">
            <v>0</v>
          </cell>
        </row>
        <row r="101">
          <cell r="DR101">
            <v>0</v>
          </cell>
        </row>
        <row r="102">
          <cell r="DR102">
            <v>0</v>
          </cell>
        </row>
        <row r="103">
          <cell r="DR103" t="str">
            <v/>
          </cell>
        </row>
        <row r="104">
          <cell r="DR104" t="str">
            <v/>
          </cell>
        </row>
        <row r="105">
          <cell r="DR105">
            <v>0</v>
          </cell>
        </row>
        <row r="106">
          <cell r="DR106">
            <v>0</v>
          </cell>
        </row>
        <row r="107">
          <cell r="DR107">
            <v>0</v>
          </cell>
        </row>
        <row r="108">
          <cell r="DR108">
            <v>0</v>
          </cell>
        </row>
        <row r="109">
          <cell r="DR109">
            <v>0</v>
          </cell>
        </row>
        <row r="110">
          <cell r="DR110">
            <v>0</v>
          </cell>
        </row>
        <row r="111">
          <cell r="DR111">
            <v>0</v>
          </cell>
        </row>
        <row r="112">
          <cell r="DR112">
            <v>0</v>
          </cell>
        </row>
        <row r="113">
          <cell r="DR113">
            <v>0</v>
          </cell>
        </row>
        <row r="114">
          <cell r="DR114">
            <v>0</v>
          </cell>
        </row>
        <row r="115">
          <cell r="DR115">
            <v>0</v>
          </cell>
        </row>
        <row r="116">
          <cell r="DR116">
            <v>0</v>
          </cell>
        </row>
        <row r="117">
          <cell r="DR117">
            <v>0</v>
          </cell>
        </row>
        <row r="118">
          <cell r="DR118">
            <v>0</v>
          </cell>
        </row>
        <row r="119">
          <cell r="DR119">
            <v>0</v>
          </cell>
        </row>
        <row r="120">
          <cell r="DR120">
            <v>0</v>
          </cell>
        </row>
        <row r="121">
          <cell r="DR121" t="str">
            <v/>
          </cell>
        </row>
        <row r="122">
          <cell r="DR122">
            <v>0</v>
          </cell>
        </row>
        <row r="123">
          <cell r="DR123">
            <v>0</v>
          </cell>
        </row>
        <row r="124">
          <cell r="DR124">
            <v>0</v>
          </cell>
        </row>
        <row r="125">
          <cell r="DR125">
            <v>0</v>
          </cell>
        </row>
        <row r="126">
          <cell r="DR126">
            <v>0</v>
          </cell>
        </row>
        <row r="127">
          <cell r="DR127">
            <v>0</v>
          </cell>
        </row>
        <row r="128">
          <cell r="DR128" t="str">
            <v/>
          </cell>
        </row>
        <row r="129">
          <cell r="DR129" t="str">
            <v/>
          </cell>
        </row>
        <row r="130">
          <cell r="DR130" t="str">
            <v/>
          </cell>
        </row>
        <row r="131">
          <cell r="DR131">
            <v>0</v>
          </cell>
        </row>
        <row r="132">
          <cell r="DR132">
            <v>0</v>
          </cell>
        </row>
        <row r="133">
          <cell r="DR133" t="str">
            <v/>
          </cell>
        </row>
        <row r="134">
          <cell r="DR134">
            <v>0</v>
          </cell>
        </row>
        <row r="135">
          <cell r="DR135">
            <v>0</v>
          </cell>
        </row>
        <row r="136">
          <cell r="DR136">
            <v>0</v>
          </cell>
        </row>
        <row r="137">
          <cell r="DR137">
            <v>0</v>
          </cell>
        </row>
        <row r="138">
          <cell r="DR138">
            <v>0</v>
          </cell>
        </row>
        <row r="139">
          <cell r="DR139">
            <v>0</v>
          </cell>
        </row>
        <row r="140">
          <cell r="DR140">
            <v>0</v>
          </cell>
        </row>
        <row r="141">
          <cell r="DR141">
            <v>0</v>
          </cell>
        </row>
        <row r="142">
          <cell r="DR142">
            <v>0</v>
          </cell>
        </row>
        <row r="143">
          <cell r="DR143">
            <v>0</v>
          </cell>
        </row>
        <row r="144">
          <cell r="DR144">
            <v>0</v>
          </cell>
        </row>
        <row r="145">
          <cell r="DR145">
            <v>0</v>
          </cell>
        </row>
        <row r="146">
          <cell r="DR146">
            <v>0</v>
          </cell>
        </row>
        <row r="147">
          <cell r="DR147">
            <v>0</v>
          </cell>
        </row>
        <row r="148">
          <cell r="DR148">
            <v>0</v>
          </cell>
        </row>
        <row r="149">
          <cell r="DR149">
            <v>0</v>
          </cell>
        </row>
        <row r="150">
          <cell r="DR150">
            <v>0</v>
          </cell>
        </row>
        <row r="151">
          <cell r="DR151">
            <v>0</v>
          </cell>
        </row>
        <row r="152">
          <cell r="DR152" t="str">
            <v/>
          </cell>
        </row>
        <row r="153">
          <cell r="DR153">
            <v>0</v>
          </cell>
        </row>
        <row r="154">
          <cell r="DR154">
            <v>0</v>
          </cell>
        </row>
        <row r="155">
          <cell r="DR155">
            <v>0</v>
          </cell>
        </row>
        <row r="156">
          <cell r="DR156">
            <v>0</v>
          </cell>
        </row>
        <row r="157">
          <cell r="DR157">
            <v>0</v>
          </cell>
        </row>
        <row r="158">
          <cell r="DR158">
            <v>0</v>
          </cell>
        </row>
        <row r="159">
          <cell r="DR159">
            <v>0</v>
          </cell>
        </row>
        <row r="160">
          <cell r="DR160">
            <v>0</v>
          </cell>
        </row>
        <row r="161">
          <cell r="DR161">
            <v>0</v>
          </cell>
        </row>
        <row r="162">
          <cell r="DR162">
            <v>0</v>
          </cell>
        </row>
        <row r="163">
          <cell r="DR163">
            <v>0</v>
          </cell>
        </row>
        <row r="164">
          <cell r="DR164">
            <v>0</v>
          </cell>
        </row>
        <row r="165">
          <cell r="DR165">
            <v>0</v>
          </cell>
        </row>
        <row r="166">
          <cell r="DR166">
            <v>0</v>
          </cell>
        </row>
        <row r="167">
          <cell r="DR167">
            <v>0</v>
          </cell>
        </row>
        <row r="168">
          <cell r="DR168">
            <v>0</v>
          </cell>
        </row>
        <row r="169">
          <cell r="DR169">
            <v>0</v>
          </cell>
        </row>
        <row r="170">
          <cell r="DR170">
            <v>0</v>
          </cell>
        </row>
        <row r="171">
          <cell r="DR171">
            <v>0</v>
          </cell>
        </row>
        <row r="172">
          <cell r="DR172">
            <v>0</v>
          </cell>
        </row>
        <row r="173">
          <cell r="DR173" t="str">
            <v/>
          </cell>
        </row>
        <row r="174">
          <cell r="DR174" t="str">
            <v/>
          </cell>
        </row>
        <row r="175">
          <cell r="DR175" t="str">
            <v/>
          </cell>
        </row>
        <row r="176">
          <cell r="DR176" t="str">
            <v/>
          </cell>
        </row>
        <row r="177">
          <cell r="DR177">
            <v>0</v>
          </cell>
        </row>
        <row r="178">
          <cell r="DR178">
            <v>0</v>
          </cell>
        </row>
        <row r="179">
          <cell r="DR179">
            <v>0</v>
          </cell>
        </row>
        <row r="180">
          <cell r="DR180">
            <v>0</v>
          </cell>
        </row>
        <row r="181">
          <cell r="DR181">
            <v>0</v>
          </cell>
        </row>
        <row r="182">
          <cell r="DR182">
            <v>0</v>
          </cell>
        </row>
        <row r="183">
          <cell r="DR183">
            <v>0</v>
          </cell>
        </row>
        <row r="184">
          <cell r="DR184">
            <v>0</v>
          </cell>
        </row>
        <row r="185">
          <cell r="DR185" t="str">
            <v/>
          </cell>
        </row>
        <row r="186">
          <cell r="DR186" t="str">
            <v/>
          </cell>
        </row>
        <row r="187">
          <cell r="DR187" t="str">
            <v/>
          </cell>
        </row>
        <row r="188">
          <cell r="DR188" t="str">
            <v/>
          </cell>
        </row>
        <row r="189">
          <cell r="DR189" t="str">
            <v/>
          </cell>
        </row>
        <row r="190">
          <cell r="DR190">
            <v>1644068.3512807554</v>
          </cell>
        </row>
        <row r="191">
          <cell r="DR191">
            <v>0</v>
          </cell>
        </row>
        <row r="192">
          <cell r="DR192">
            <v>0</v>
          </cell>
        </row>
        <row r="193">
          <cell r="DR193" t="str">
            <v/>
          </cell>
        </row>
        <row r="194">
          <cell r="DR194" t="str">
            <v/>
          </cell>
        </row>
        <row r="195">
          <cell r="DR195">
            <v>0</v>
          </cell>
        </row>
        <row r="196">
          <cell r="DR196">
            <v>0</v>
          </cell>
        </row>
        <row r="197">
          <cell r="DR197" t="str">
            <v/>
          </cell>
        </row>
        <row r="198">
          <cell r="DR198">
            <v>0</v>
          </cell>
        </row>
        <row r="199">
          <cell r="DR199">
            <v>0</v>
          </cell>
        </row>
        <row r="200">
          <cell r="DR200">
            <v>0</v>
          </cell>
        </row>
        <row r="201">
          <cell r="DR201">
            <v>0</v>
          </cell>
        </row>
        <row r="202">
          <cell r="DR202">
            <v>0</v>
          </cell>
        </row>
        <row r="203">
          <cell r="DR203">
            <v>0</v>
          </cell>
        </row>
        <row r="204">
          <cell r="DR204">
            <v>0</v>
          </cell>
        </row>
        <row r="205">
          <cell r="DR205">
            <v>0</v>
          </cell>
        </row>
        <row r="206">
          <cell r="DR206">
            <v>0</v>
          </cell>
        </row>
        <row r="207">
          <cell r="DR207" t="str">
            <v/>
          </cell>
        </row>
        <row r="208">
          <cell r="DR208">
            <v>0</v>
          </cell>
        </row>
        <row r="209">
          <cell r="DR209">
            <v>0</v>
          </cell>
        </row>
        <row r="210">
          <cell r="DR210">
            <v>0</v>
          </cell>
        </row>
        <row r="211">
          <cell r="DR211">
            <v>0</v>
          </cell>
        </row>
        <row r="212">
          <cell r="DR212">
            <v>0</v>
          </cell>
        </row>
        <row r="213">
          <cell r="DR213">
            <v>0</v>
          </cell>
        </row>
        <row r="214">
          <cell r="DR214" t="str">
            <v/>
          </cell>
        </row>
        <row r="215">
          <cell r="DR215">
            <v>0</v>
          </cell>
        </row>
        <row r="216">
          <cell r="DR216" t="str">
            <v/>
          </cell>
        </row>
        <row r="217">
          <cell r="DR217" t="str">
            <v/>
          </cell>
        </row>
        <row r="218">
          <cell r="DR218" t="str">
            <v/>
          </cell>
        </row>
        <row r="219">
          <cell r="DR219">
            <v>0</v>
          </cell>
        </row>
        <row r="220">
          <cell r="DR220">
            <v>0</v>
          </cell>
        </row>
        <row r="221">
          <cell r="DR221" t="str">
            <v/>
          </cell>
        </row>
        <row r="222">
          <cell r="DR222">
            <v>0</v>
          </cell>
        </row>
        <row r="223">
          <cell r="DR223">
            <v>0</v>
          </cell>
        </row>
        <row r="224">
          <cell r="DR224">
            <v>0</v>
          </cell>
        </row>
        <row r="225">
          <cell r="DR225">
            <v>0</v>
          </cell>
        </row>
        <row r="226">
          <cell r="DR226">
            <v>0</v>
          </cell>
        </row>
        <row r="227">
          <cell r="DR227">
            <v>0</v>
          </cell>
        </row>
        <row r="228">
          <cell r="DR228">
            <v>0</v>
          </cell>
        </row>
        <row r="229">
          <cell r="DR229">
            <v>0</v>
          </cell>
        </row>
        <row r="230">
          <cell r="DR230">
            <v>0</v>
          </cell>
        </row>
        <row r="231">
          <cell r="DR231">
            <v>0</v>
          </cell>
        </row>
        <row r="232">
          <cell r="DR232" t="str">
            <v/>
          </cell>
        </row>
        <row r="233">
          <cell r="DR233">
            <v>0</v>
          </cell>
        </row>
        <row r="234">
          <cell r="DR234">
            <v>0</v>
          </cell>
        </row>
        <row r="235">
          <cell r="DR235">
            <v>0</v>
          </cell>
        </row>
        <row r="236">
          <cell r="DR236" t="str">
            <v/>
          </cell>
        </row>
        <row r="237">
          <cell r="DR237">
            <v>0</v>
          </cell>
        </row>
        <row r="238">
          <cell r="DR238">
            <v>0</v>
          </cell>
        </row>
        <row r="239">
          <cell r="DR239" t="str">
            <v/>
          </cell>
        </row>
        <row r="240">
          <cell r="DR240">
            <v>0</v>
          </cell>
        </row>
        <row r="241">
          <cell r="DR241">
            <v>0</v>
          </cell>
        </row>
        <row r="242">
          <cell r="DR242">
            <v>0</v>
          </cell>
        </row>
        <row r="243">
          <cell r="DR243">
            <v>0</v>
          </cell>
        </row>
        <row r="244">
          <cell r="DR244">
            <v>0</v>
          </cell>
        </row>
        <row r="245">
          <cell r="DR245">
            <v>0</v>
          </cell>
        </row>
        <row r="246">
          <cell r="DR246">
            <v>0</v>
          </cell>
        </row>
        <row r="247">
          <cell r="DR247">
            <v>0</v>
          </cell>
        </row>
        <row r="248">
          <cell r="DR248">
            <v>0</v>
          </cell>
        </row>
        <row r="249">
          <cell r="DR249" t="str">
            <v/>
          </cell>
        </row>
        <row r="250">
          <cell r="DR250">
            <v>0</v>
          </cell>
        </row>
        <row r="251">
          <cell r="DR251">
            <v>0</v>
          </cell>
        </row>
        <row r="252">
          <cell r="DR252">
            <v>0</v>
          </cell>
        </row>
        <row r="253">
          <cell r="DR253" t="str">
            <v/>
          </cell>
        </row>
        <row r="254">
          <cell r="DR254" t="str">
            <v/>
          </cell>
        </row>
        <row r="255">
          <cell r="DR255">
            <v>0</v>
          </cell>
        </row>
        <row r="256">
          <cell r="DR256">
            <v>0</v>
          </cell>
        </row>
        <row r="257">
          <cell r="DR257">
            <v>0</v>
          </cell>
        </row>
        <row r="258">
          <cell r="DR258">
            <v>0</v>
          </cell>
        </row>
        <row r="259">
          <cell r="DR259">
            <v>0</v>
          </cell>
        </row>
        <row r="260">
          <cell r="DR260">
            <v>0</v>
          </cell>
        </row>
        <row r="261">
          <cell r="DR261">
            <v>0</v>
          </cell>
        </row>
        <row r="262">
          <cell r="DR262">
            <v>0</v>
          </cell>
        </row>
        <row r="263">
          <cell r="DR263">
            <v>0</v>
          </cell>
        </row>
        <row r="264">
          <cell r="DR264">
            <v>0</v>
          </cell>
        </row>
        <row r="265">
          <cell r="DR265" t="str">
            <v/>
          </cell>
        </row>
        <row r="266">
          <cell r="DR266">
            <v>0</v>
          </cell>
        </row>
        <row r="267">
          <cell r="DR267" t="str">
            <v/>
          </cell>
        </row>
        <row r="268">
          <cell r="DR268" t="str">
            <v/>
          </cell>
        </row>
        <row r="269">
          <cell r="DR269" t="str">
            <v/>
          </cell>
        </row>
        <row r="270">
          <cell r="DR270" t="str">
            <v/>
          </cell>
        </row>
        <row r="271">
          <cell r="DR271" t="str">
            <v/>
          </cell>
        </row>
        <row r="272">
          <cell r="DR272">
            <v>0</v>
          </cell>
        </row>
        <row r="273">
          <cell r="DR273">
            <v>0</v>
          </cell>
        </row>
        <row r="274">
          <cell r="DR274" t="str">
            <v/>
          </cell>
        </row>
        <row r="275">
          <cell r="DR275" t="str">
            <v/>
          </cell>
        </row>
        <row r="276">
          <cell r="DR276">
            <v>0</v>
          </cell>
        </row>
        <row r="277">
          <cell r="DR277">
            <v>0</v>
          </cell>
        </row>
        <row r="278">
          <cell r="DR278">
            <v>0</v>
          </cell>
        </row>
        <row r="279">
          <cell r="DR279">
            <v>0</v>
          </cell>
        </row>
        <row r="280">
          <cell r="DR280">
            <v>0</v>
          </cell>
        </row>
        <row r="281">
          <cell r="DR281" t="str">
            <v/>
          </cell>
        </row>
        <row r="282">
          <cell r="DR282">
            <v>0</v>
          </cell>
        </row>
        <row r="283">
          <cell r="DR283">
            <v>0</v>
          </cell>
        </row>
        <row r="284">
          <cell r="DR284">
            <v>0</v>
          </cell>
        </row>
        <row r="285">
          <cell r="DR285">
            <v>0</v>
          </cell>
        </row>
        <row r="286">
          <cell r="DR286">
            <v>0</v>
          </cell>
        </row>
        <row r="287">
          <cell r="DR287">
            <v>0</v>
          </cell>
        </row>
        <row r="288">
          <cell r="DR288">
            <v>0</v>
          </cell>
        </row>
        <row r="289">
          <cell r="DR289">
            <v>0</v>
          </cell>
        </row>
        <row r="290">
          <cell r="DR290">
            <v>0</v>
          </cell>
        </row>
        <row r="291">
          <cell r="DR291">
            <v>0</v>
          </cell>
        </row>
        <row r="292">
          <cell r="DR292">
            <v>0</v>
          </cell>
        </row>
        <row r="293">
          <cell r="DR293" t="str">
            <v/>
          </cell>
        </row>
        <row r="294">
          <cell r="DR294">
            <v>0</v>
          </cell>
        </row>
        <row r="295">
          <cell r="DR295">
            <v>0</v>
          </cell>
        </row>
        <row r="296">
          <cell r="DR296">
            <v>0</v>
          </cell>
        </row>
        <row r="297">
          <cell r="DR297">
            <v>0</v>
          </cell>
        </row>
        <row r="298">
          <cell r="DR298">
            <v>0</v>
          </cell>
        </row>
        <row r="299">
          <cell r="DR299">
            <v>0</v>
          </cell>
        </row>
        <row r="300">
          <cell r="DR300">
            <v>0</v>
          </cell>
        </row>
        <row r="301">
          <cell r="DR301">
            <v>0</v>
          </cell>
        </row>
        <row r="302">
          <cell r="DR302" t="str">
            <v/>
          </cell>
        </row>
        <row r="303">
          <cell r="DR303">
            <v>0</v>
          </cell>
        </row>
        <row r="304">
          <cell r="DR304">
            <v>0</v>
          </cell>
        </row>
        <row r="305">
          <cell r="DR305">
            <v>0</v>
          </cell>
        </row>
        <row r="306">
          <cell r="DR306">
            <v>0</v>
          </cell>
        </row>
        <row r="307">
          <cell r="DR307">
            <v>0</v>
          </cell>
        </row>
        <row r="308">
          <cell r="DR308">
            <v>0</v>
          </cell>
        </row>
        <row r="309">
          <cell r="DR309">
            <v>0</v>
          </cell>
        </row>
        <row r="310">
          <cell r="DR310">
            <v>0</v>
          </cell>
        </row>
        <row r="311">
          <cell r="DR311">
            <v>0</v>
          </cell>
        </row>
        <row r="312">
          <cell r="DR312" t="str">
            <v/>
          </cell>
        </row>
        <row r="313">
          <cell r="DR313">
            <v>0</v>
          </cell>
        </row>
        <row r="314">
          <cell r="DR314">
            <v>0</v>
          </cell>
        </row>
        <row r="315">
          <cell r="DR315">
            <v>0</v>
          </cell>
        </row>
        <row r="316">
          <cell r="DR316">
            <v>0</v>
          </cell>
        </row>
        <row r="317">
          <cell r="DR317">
            <v>0</v>
          </cell>
        </row>
        <row r="318">
          <cell r="DR318">
            <v>0</v>
          </cell>
        </row>
        <row r="319">
          <cell r="DR319">
            <v>0</v>
          </cell>
        </row>
        <row r="320">
          <cell r="DR320">
            <v>0</v>
          </cell>
        </row>
        <row r="321">
          <cell r="DR321">
            <v>0</v>
          </cell>
        </row>
        <row r="322">
          <cell r="DR322">
            <v>0</v>
          </cell>
        </row>
        <row r="323">
          <cell r="DR323">
            <v>0</v>
          </cell>
        </row>
        <row r="324">
          <cell r="DR324">
            <v>0</v>
          </cell>
        </row>
        <row r="325">
          <cell r="DR325">
            <v>0</v>
          </cell>
        </row>
        <row r="326">
          <cell r="DR326">
            <v>0</v>
          </cell>
        </row>
        <row r="327">
          <cell r="DR327" t="str">
            <v/>
          </cell>
        </row>
        <row r="328">
          <cell r="DR328">
            <v>0</v>
          </cell>
        </row>
        <row r="329">
          <cell r="DR329">
            <v>0</v>
          </cell>
        </row>
        <row r="330">
          <cell r="DR330">
            <v>0</v>
          </cell>
        </row>
        <row r="331">
          <cell r="DR331">
            <v>0</v>
          </cell>
        </row>
        <row r="332">
          <cell r="DR332">
            <v>0</v>
          </cell>
        </row>
        <row r="333">
          <cell r="DR333">
            <v>0</v>
          </cell>
        </row>
        <row r="334">
          <cell r="DR334">
            <v>0</v>
          </cell>
        </row>
        <row r="335">
          <cell r="DR335">
            <v>0</v>
          </cell>
        </row>
        <row r="336">
          <cell r="DR336" t="str">
            <v/>
          </cell>
        </row>
        <row r="337">
          <cell r="DR337">
            <v>0</v>
          </cell>
        </row>
        <row r="338">
          <cell r="DR338">
            <v>0</v>
          </cell>
        </row>
        <row r="339">
          <cell r="DR339">
            <v>0</v>
          </cell>
        </row>
        <row r="340">
          <cell r="DR340">
            <v>0</v>
          </cell>
        </row>
        <row r="341">
          <cell r="DR341">
            <v>0</v>
          </cell>
        </row>
        <row r="342">
          <cell r="DR342" t="str">
            <v/>
          </cell>
        </row>
        <row r="343">
          <cell r="DR343">
            <v>0</v>
          </cell>
        </row>
        <row r="344">
          <cell r="DR344">
            <v>0</v>
          </cell>
        </row>
        <row r="345">
          <cell r="DR345" t="str">
            <v/>
          </cell>
        </row>
        <row r="346">
          <cell r="DR346" t="str">
            <v/>
          </cell>
        </row>
        <row r="347">
          <cell r="DR347">
            <v>0</v>
          </cell>
        </row>
        <row r="348">
          <cell r="DR348">
            <v>0</v>
          </cell>
        </row>
        <row r="349">
          <cell r="DR349">
            <v>0</v>
          </cell>
        </row>
        <row r="350">
          <cell r="DR350">
            <v>0</v>
          </cell>
        </row>
        <row r="351">
          <cell r="DR351">
            <v>0</v>
          </cell>
        </row>
        <row r="352">
          <cell r="DR352" t="str">
            <v/>
          </cell>
        </row>
        <row r="353">
          <cell r="DR353">
            <v>0</v>
          </cell>
        </row>
        <row r="354">
          <cell r="DR354">
            <v>0</v>
          </cell>
        </row>
        <row r="355">
          <cell r="DR355">
            <v>0</v>
          </cell>
        </row>
        <row r="356">
          <cell r="DR356">
            <v>2426121.3689968698</v>
          </cell>
        </row>
        <row r="357">
          <cell r="DR357">
            <v>0</v>
          </cell>
        </row>
        <row r="358">
          <cell r="DR358">
            <v>38799706.312690876</v>
          </cell>
        </row>
        <row r="359">
          <cell r="DR359">
            <v>0</v>
          </cell>
        </row>
        <row r="360">
          <cell r="DR360">
            <v>4218330.5714127617</v>
          </cell>
        </row>
        <row r="361">
          <cell r="DR361">
            <v>444540.22666089085</v>
          </cell>
        </row>
        <row r="362">
          <cell r="DR362">
            <v>0</v>
          </cell>
        </row>
        <row r="363">
          <cell r="DR363">
            <v>0</v>
          </cell>
        </row>
        <row r="364">
          <cell r="DR364" t="str">
            <v/>
          </cell>
        </row>
        <row r="365">
          <cell r="DR365">
            <v>42143442.332349062</v>
          </cell>
        </row>
        <row r="366">
          <cell r="DR366">
            <v>1279828.174027896</v>
          </cell>
        </row>
        <row r="367">
          <cell r="DR367">
            <v>31190515.718856461</v>
          </cell>
        </row>
        <row r="368">
          <cell r="DR368">
            <v>6310927.9389129002</v>
          </cell>
        </row>
        <row r="369">
          <cell r="DR369">
            <v>11040375.00892755</v>
          </cell>
        </row>
        <row r="370">
          <cell r="DR370">
            <v>1402253.544297342</v>
          </cell>
        </row>
        <row r="371">
          <cell r="DR371">
            <v>0</v>
          </cell>
        </row>
        <row r="372">
          <cell r="DR372">
            <v>0</v>
          </cell>
        </row>
        <row r="373">
          <cell r="DR373" t="str">
            <v/>
          </cell>
        </row>
        <row r="374">
          <cell r="DR374">
            <v>0</v>
          </cell>
        </row>
        <row r="375">
          <cell r="DR375">
            <v>0</v>
          </cell>
        </row>
        <row r="376">
          <cell r="DR376">
            <v>0</v>
          </cell>
        </row>
        <row r="377">
          <cell r="DR377">
            <v>0</v>
          </cell>
        </row>
        <row r="378">
          <cell r="DR378">
            <v>0</v>
          </cell>
        </row>
        <row r="379">
          <cell r="DR379">
            <v>0</v>
          </cell>
        </row>
        <row r="380">
          <cell r="DR380">
            <v>0</v>
          </cell>
        </row>
        <row r="381">
          <cell r="DR381">
            <v>0</v>
          </cell>
        </row>
        <row r="382">
          <cell r="DR382">
            <v>0</v>
          </cell>
        </row>
        <row r="383">
          <cell r="DR383" t="str">
            <v/>
          </cell>
        </row>
        <row r="384">
          <cell r="DR384">
            <v>0</v>
          </cell>
        </row>
        <row r="385">
          <cell r="DR385">
            <v>0</v>
          </cell>
        </row>
        <row r="386">
          <cell r="DR386">
            <v>0</v>
          </cell>
        </row>
        <row r="387">
          <cell r="DR387">
            <v>0</v>
          </cell>
        </row>
        <row r="388">
          <cell r="DR388">
            <v>0</v>
          </cell>
        </row>
        <row r="389">
          <cell r="DR389">
            <v>0</v>
          </cell>
        </row>
        <row r="390">
          <cell r="DR390">
            <v>0</v>
          </cell>
        </row>
        <row r="391">
          <cell r="DR391">
            <v>0</v>
          </cell>
        </row>
        <row r="392">
          <cell r="DR392">
            <v>0</v>
          </cell>
        </row>
        <row r="393">
          <cell r="DR393">
            <v>0</v>
          </cell>
        </row>
        <row r="394">
          <cell r="DR394">
            <v>0</v>
          </cell>
        </row>
        <row r="395">
          <cell r="DR395">
            <v>0</v>
          </cell>
        </row>
        <row r="396">
          <cell r="DR396">
            <v>0</v>
          </cell>
        </row>
        <row r="397">
          <cell r="DR397" t="str">
            <v/>
          </cell>
        </row>
        <row r="398">
          <cell r="DR398">
            <v>0</v>
          </cell>
        </row>
        <row r="399">
          <cell r="DR399">
            <v>0</v>
          </cell>
        </row>
        <row r="400">
          <cell r="DR400">
            <v>0</v>
          </cell>
        </row>
        <row r="401">
          <cell r="DR401">
            <v>0</v>
          </cell>
        </row>
        <row r="402">
          <cell r="DR402">
            <v>0</v>
          </cell>
        </row>
        <row r="403">
          <cell r="DR403">
            <v>0</v>
          </cell>
        </row>
        <row r="404">
          <cell r="DR404">
            <v>0</v>
          </cell>
        </row>
        <row r="405">
          <cell r="DR405">
            <v>0</v>
          </cell>
        </row>
        <row r="406">
          <cell r="DR406" t="str">
            <v/>
          </cell>
        </row>
        <row r="407">
          <cell r="DR407">
            <v>0</v>
          </cell>
        </row>
        <row r="408">
          <cell r="DR408">
            <v>0</v>
          </cell>
        </row>
        <row r="409">
          <cell r="DR409">
            <v>0</v>
          </cell>
        </row>
        <row r="410">
          <cell r="DR410">
            <v>0</v>
          </cell>
        </row>
        <row r="411">
          <cell r="DR411">
            <v>0</v>
          </cell>
        </row>
        <row r="412">
          <cell r="DR412" t="str">
            <v/>
          </cell>
        </row>
        <row r="413">
          <cell r="DR413" t="str">
            <v/>
          </cell>
        </row>
        <row r="414">
          <cell r="DR414">
            <v>612395.50057880615</v>
          </cell>
        </row>
        <row r="415">
          <cell r="DR415">
            <v>0</v>
          </cell>
        </row>
        <row r="416">
          <cell r="DR416">
            <v>0</v>
          </cell>
        </row>
        <row r="417">
          <cell r="DR417">
            <v>0</v>
          </cell>
        </row>
        <row r="418">
          <cell r="DR418">
            <v>0</v>
          </cell>
        </row>
        <row r="419">
          <cell r="DR419" t="str">
            <v/>
          </cell>
        </row>
        <row r="420">
          <cell r="DR420">
            <v>0</v>
          </cell>
        </row>
        <row r="421">
          <cell r="DR421">
            <v>0</v>
          </cell>
        </row>
        <row r="422">
          <cell r="DR422">
            <v>2426121.3689968698</v>
          </cell>
        </row>
        <row r="423">
          <cell r="DR423">
            <v>0</v>
          </cell>
        </row>
        <row r="424">
          <cell r="DR424">
            <v>0</v>
          </cell>
        </row>
        <row r="425">
          <cell r="DR425">
            <v>0</v>
          </cell>
        </row>
        <row r="426">
          <cell r="DR426">
            <v>0</v>
          </cell>
        </row>
        <row r="427">
          <cell r="DR427">
            <v>0</v>
          </cell>
        </row>
        <row r="428">
          <cell r="DR428">
            <v>0</v>
          </cell>
        </row>
        <row r="429">
          <cell r="DR429" t="str">
            <v/>
          </cell>
        </row>
        <row r="430">
          <cell r="DR430">
            <v>0</v>
          </cell>
        </row>
        <row r="431">
          <cell r="DR431">
            <v>639659.33735778625</v>
          </cell>
        </row>
        <row r="432">
          <cell r="DR432">
            <v>0</v>
          </cell>
        </row>
        <row r="433">
          <cell r="DR433">
            <v>0</v>
          </cell>
        </row>
        <row r="434">
          <cell r="DR434">
            <v>0</v>
          </cell>
        </row>
        <row r="435">
          <cell r="DR435">
            <v>634164.0233221472</v>
          </cell>
        </row>
        <row r="436">
          <cell r="DR436">
            <v>0</v>
          </cell>
        </row>
        <row r="437">
          <cell r="DR437">
            <v>0</v>
          </cell>
        </row>
        <row r="438">
          <cell r="DR438" t="str">
            <v/>
          </cell>
        </row>
        <row r="439">
          <cell r="DR439">
            <v>0</v>
          </cell>
        </row>
        <row r="440">
          <cell r="DR440">
            <v>0</v>
          </cell>
        </row>
        <row r="441">
          <cell r="DR441">
            <v>0</v>
          </cell>
        </row>
        <row r="442">
          <cell r="DR442">
            <v>0</v>
          </cell>
        </row>
        <row r="443">
          <cell r="DR443">
            <v>0</v>
          </cell>
        </row>
        <row r="444">
          <cell r="DR444">
            <v>0</v>
          </cell>
        </row>
        <row r="445">
          <cell r="DR445">
            <v>0</v>
          </cell>
        </row>
        <row r="446">
          <cell r="DR446">
            <v>0</v>
          </cell>
        </row>
        <row r="447">
          <cell r="DR447">
            <v>0</v>
          </cell>
        </row>
        <row r="448">
          <cell r="DR448" t="str">
            <v/>
          </cell>
        </row>
        <row r="449">
          <cell r="DR449">
            <v>0</v>
          </cell>
        </row>
        <row r="450">
          <cell r="DR450">
            <v>0</v>
          </cell>
        </row>
        <row r="451">
          <cell r="DR451">
            <v>0</v>
          </cell>
        </row>
        <row r="452">
          <cell r="DR452">
            <v>0</v>
          </cell>
        </row>
        <row r="453">
          <cell r="DR453">
            <v>0</v>
          </cell>
        </row>
        <row r="454">
          <cell r="DR454">
            <v>0</v>
          </cell>
        </row>
        <row r="455">
          <cell r="DR455">
            <v>0</v>
          </cell>
        </row>
        <row r="456">
          <cell r="DR456">
            <v>0</v>
          </cell>
        </row>
        <row r="457">
          <cell r="DR457">
            <v>0</v>
          </cell>
        </row>
        <row r="458">
          <cell r="DR458">
            <v>0</v>
          </cell>
        </row>
        <row r="459">
          <cell r="DR459">
            <v>0</v>
          </cell>
        </row>
        <row r="460">
          <cell r="DR460">
            <v>0</v>
          </cell>
        </row>
        <row r="461">
          <cell r="DR461">
            <v>0</v>
          </cell>
        </row>
        <row r="462">
          <cell r="DR462">
            <v>0</v>
          </cell>
        </row>
        <row r="463">
          <cell r="DR463" t="str">
            <v/>
          </cell>
        </row>
        <row r="464">
          <cell r="DR464">
            <v>0</v>
          </cell>
        </row>
        <row r="465">
          <cell r="DR465">
            <v>0</v>
          </cell>
        </row>
        <row r="466">
          <cell r="DR466">
            <v>0</v>
          </cell>
        </row>
        <row r="467">
          <cell r="DR467">
            <v>0</v>
          </cell>
        </row>
        <row r="468">
          <cell r="DR468">
            <v>0</v>
          </cell>
        </row>
        <row r="469">
          <cell r="DR469">
            <v>0</v>
          </cell>
        </row>
        <row r="470">
          <cell r="DR470">
            <v>0</v>
          </cell>
        </row>
        <row r="471">
          <cell r="DR471">
            <v>0</v>
          </cell>
        </row>
        <row r="472">
          <cell r="DR472" t="str">
            <v/>
          </cell>
        </row>
        <row r="473">
          <cell r="DR473">
            <v>0</v>
          </cell>
        </row>
        <row r="474">
          <cell r="DR474">
            <v>0</v>
          </cell>
        </row>
        <row r="475">
          <cell r="DR475">
            <v>0</v>
          </cell>
        </row>
        <row r="476">
          <cell r="DR476">
            <v>0</v>
          </cell>
        </row>
        <row r="477">
          <cell r="DR477">
            <v>0</v>
          </cell>
        </row>
        <row r="478">
          <cell r="DR478" t="str">
            <v/>
          </cell>
        </row>
        <row r="479">
          <cell r="DR479" t="str">
            <v/>
          </cell>
        </row>
        <row r="480">
          <cell r="DR480" t="str">
            <v/>
          </cell>
        </row>
        <row r="481">
          <cell r="DR481" t="str">
            <v/>
          </cell>
        </row>
        <row r="482">
          <cell r="DR482" t="str">
            <v/>
          </cell>
        </row>
        <row r="483">
          <cell r="DR483" t="str">
            <v/>
          </cell>
        </row>
        <row r="484">
          <cell r="DR484">
            <v>0</v>
          </cell>
        </row>
        <row r="485">
          <cell r="DR485">
            <v>0</v>
          </cell>
        </row>
        <row r="486">
          <cell r="DR486">
            <v>3820503.9380150954</v>
          </cell>
        </row>
        <row r="487">
          <cell r="DR487">
            <v>0</v>
          </cell>
        </row>
        <row r="488">
          <cell r="DR488">
            <v>11672118.124268349</v>
          </cell>
        </row>
        <row r="489">
          <cell r="DR489">
            <v>0</v>
          </cell>
        </row>
        <row r="490">
          <cell r="DR490">
            <v>0</v>
          </cell>
        </row>
        <row r="491">
          <cell r="DR491">
            <v>0</v>
          </cell>
        </row>
        <row r="492">
          <cell r="DR492" t="str">
            <v/>
          </cell>
        </row>
        <row r="493">
          <cell r="DR493" t="str">
            <v/>
          </cell>
        </row>
        <row r="494">
          <cell r="DR494" t="str">
            <v/>
          </cell>
        </row>
        <row r="495">
          <cell r="DR495" t="str">
            <v/>
          </cell>
        </row>
        <row r="496">
          <cell r="DR496">
            <v>0</v>
          </cell>
        </row>
        <row r="497">
          <cell r="DR497">
            <v>0</v>
          </cell>
        </row>
        <row r="498">
          <cell r="DR498">
            <v>0</v>
          </cell>
        </row>
        <row r="499">
          <cell r="DR499">
            <v>0</v>
          </cell>
        </row>
        <row r="500">
          <cell r="DR500">
            <v>0</v>
          </cell>
        </row>
        <row r="501">
          <cell r="DR501">
            <v>0</v>
          </cell>
        </row>
        <row r="502">
          <cell r="DR502" t="str">
            <v/>
          </cell>
        </row>
        <row r="503">
          <cell r="DR503" t="str">
            <v/>
          </cell>
        </row>
        <row r="504">
          <cell r="DR504" t="str">
            <v/>
          </cell>
        </row>
      </sheetData>
      <sheetData sheetId="5"/>
      <sheetData sheetId="6"/>
      <sheetData sheetId="7"/>
      <sheetData sheetId="8"/>
      <sheetData sheetId="9" refreshError="1"/>
      <sheetData sheetId="10" refreshError="1"/>
      <sheetData sheetId="11" refreshError="1"/>
    </sheetDataSet>
  </externalBook>
</externalLink>
</file>

<file path=xl/externalLinks/externalLink5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
      <sheetName val="RAB Babahrote"/>
      <sheetName val="Rkp Babahrote"/>
      <sheetName val="HSP"/>
      <sheetName val="Upah Bahan"/>
      <sheetName val="ANL. ALAT"/>
      <sheetName val="TP ALAT"/>
      <sheetName val="Harsat Alat"/>
    </sheetNames>
    <sheetDataSet>
      <sheetData sheetId="0"/>
      <sheetData sheetId="1"/>
      <sheetData sheetId="2"/>
      <sheetData sheetId="3"/>
      <sheetData sheetId="4"/>
      <sheetData sheetId="5"/>
      <sheetData sheetId="6"/>
      <sheetData sheetId="7"/>
    </sheetDataSet>
  </externalBook>
</externalLink>
</file>

<file path=xl/externalLinks/externalLink5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
      <sheetName val="Ranking %"/>
    </sheetNames>
    <sheetDataSet>
      <sheetData sheetId="0"/>
      <sheetData sheetId="1">
        <row r="200">
          <cell r="H200">
            <v>698527366.16203642</v>
          </cell>
        </row>
      </sheetData>
      <sheetData sheetId="2"/>
      <sheetData sheetId="3"/>
    </sheetDataSet>
  </externalBook>
</externalLink>
</file>

<file path=xl/externalLinks/externalLink5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 Cont"/>
      <sheetName val="FORM 3A MAS"/>
      <sheetName val="FORM 3A (Jl)"/>
      <sheetName val="FORM 3A (Irg)"/>
      <sheetName val="FORM 3A"/>
      <sheetName val="FORM 3"/>
    </sheetNames>
    <sheetDataSet>
      <sheetData sheetId="0" refreshError="1"/>
      <sheetData sheetId="1" refreshError="1"/>
      <sheetData sheetId="2" refreshError="1"/>
      <sheetData sheetId="3" refreshError="1"/>
      <sheetData sheetId="4" refreshError="1">
        <row r="20">
          <cell r="F20" t="str">
            <v>INDONESIA</v>
          </cell>
        </row>
      </sheetData>
      <sheetData sheetId="5" refreshError="1"/>
    </sheetDataSet>
  </externalBook>
</externalLink>
</file>

<file path=xl/externalLinks/externalLink5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price"/>
      <sheetName val="anal-1"/>
      <sheetName val="anal-2"/>
      <sheetName val="koef"/>
      <sheetName val="clearing"/>
      <sheetName val="Gen-Item"/>
    </sheetNames>
    <sheetDataSet>
      <sheetData sheetId="0" refreshError="1">
        <row r="24">
          <cell r="Z24">
            <v>0.7</v>
          </cell>
        </row>
      </sheetData>
      <sheetData sheetId="1" refreshError="1"/>
      <sheetData sheetId="2" refreshError="1"/>
      <sheetData sheetId="3" refreshError="1"/>
      <sheetData sheetId="4" refreshError="1"/>
      <sheetData sheetId="5" refreshError="1"/>
    </sheetDataSet>
  </externalBook>
</externalLink>
</file>

<file path=xl/externalLinks/externalLink5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s>
    <sheetDataSet>
      <sheetData sheetId="0" refreshError="1"/>
    </sheetDataSet>
  </externalBook>
</externalLink>
</file>

<file path=xl/externalLinks/externalLink5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Pernyataan"/>
      <sheetName val="Analisa"/>
    </sheetNames>
    <sheetDataSet>
      <sheetData sheetId="0" refreshError="1">
        <row r="34">
          <cell r="H34" t="str">
            <v>Ir. SOEHINTO SADIKIN</v>
          </cell>
        </row>
        <row r="35">
          <cell r="H35" t="str">
            <v>Direktur</v>
          </cell>
        </row>
      </sheetData>
      <sheetData sheetId="1" refreshError="1"/>
    </sheetDataSet>
  </externalBook>
</externalLink>
</file>

<file path=xl/externalLinks/externalLink5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t"/>
      <sheetName val="rkap"/>
      <sheetName val="kwnt"/>
      <sheetName val="an mbls"/>
      <sheetName val="an hrg mbls"/>
      <sheetName val="dmpu"/>
      <sheetName val="subkont"/>
      <sheetName val="an mpu"/>
      <sheetName val="ut 2-9"/>
      <sheetName val="uph bhn"/>
      <sheetName val="jdw.a"/>
      <sheetName val="jdw.b"/>
      <sheetName val="jdw.c"/>
      <sheetName val="Mtd&amp;AT"/>
      <sheetName val="Barchart"/>
      <sheetName val="an ls"/>
      <sheetName val="met ls"/>
      <sheetName val="mtde s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SC-FIN"/>
      <sheetName val="Spek Kusen"/>
      <sheetName val="Sheet1"/>
      <sheetName val="Kusen"/>
      <sheetName val="AN-Prelim"/>
      <sheetName val="AN-M&amp;E"/>
      <sheetName val="BD"/>
      <sheetName val="Gross Area"/>
      <sheetName val="Vol-M&amp;E"/>
      <sheetName val="T-Sch"/>
      <sheetName val="Remark"/>
      <sheetName val="TOTAL"/>
      <sheetName val="PRELIM"/>
      <sheetName val="RUKAN"/>
      <sheetName val="I-KAMAR"/>
      <sheetName val="Steel-Twr"/>
      <sheetName val="SAP"/>
      <sheetName val="B _ Norelec"/>
    </sheetNames>
    <sheetDataSet>
      <sheetData sheetId="0" refreshError="1">
        <row r="17">
          <cell r="AB17">
            <v>1.0249999999999999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han"/>
    </sheetNames>
    <sheetDataSet>
      <sheetData sheetId="0" refreshError="1"/>
    </sheetDataSet>
  </externalBook>
</externalLink>
</file>

<file path=xl/externalLinks/externalLink5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
      <sheetName val="MAJOR"/>
      <sheetName val="Peta Quarry"/>
      <sheetName val="Perhitungan Mobilisasi Alat"/>
      <sheetName val="Lalu Lintas"/>
      <sheetName val="Jembatan Sementara"/>
      <sheetName val="Analisa-1"/>
      <sheetName val="Analisa-2"/>
      <sheetName val="Analisa-3"/>
      <sheetName val="Analisa-1 (2)"/>
      <sheetName val="Analisa-2 (2)"/>
      <sheetName val="Analisa-3 (2)"/>
      <sheetName val="Analisa-1 (3)"/>
      <sheetName val="Analisa-2 (3)"/>
      <sheetName val="Analisa-3 (3)"/>
      <sheetName val="Informasi"/>
      <sheetName val="Rekap Rutin"/>
      <sheetName val="BOQ Rutin"/>
      <sheetName val="Rekap"/>
      <sheetName val="BOQ"/>
      <sheetName val="volume"/>
      <sheetName val="4-Basic Price"/>
      <sheetName val="SK GUB"/>
      <sheetName val="Analisa K3"/>
      <sheetName val="4-Formulir harga bahan"/>
      <sheetName val="5-ALAT(1)"/>
      <sheetName val="5-ALAT(2)"/>
      <sheetName val="4-Analisa Quarry"/>
      <sheetName val="Agg Halus &amp; Kasar"/>
      <sheetName val="Agg A"/>
      <sheetName val="Agg B dan S"/>
      <sheetName val="Mobilisasi"/>
      <sheetName val="Agg C"/>
      <sheetName val="Agg  CBR 60"/>
      <sheetName val="Schedule"/>
      <sheetName val="D1"/>
      <sheetName val="D2"/>
      <sheetName val="D3"/>
      <sheetName val="D4"/>
      <sheetName val="D5"/>
      <sheetName val="D6"/>
      <sheetName val="D7(1)"/>
      <sheetName val="D7(2)"/>
      <sheetName val="D8(1)"/>
      <sheetName val="D8(2)"/>
      <sheetName val="D9"/>
      <sheetName val="D10 LS-Rutin"/>
      <sheetName val="D10 Analisa HSP"/>
      <sheetName val="D10 Kuantita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G7" t="str">
            <v>: DD-4/2016</v>
          </cell>
        </row>
        <row r="9">
          <cell r="G9" t="str">
            <v>: PAKET PRESERVASI PELEBARAN CIMERAK - BATAS KOTA PANGANDARAN</v>
          </cell>
        </row>
        <row r="12">
          <cell r="G12" t="str">
            <v>: Provinsi Jawa Barat</v>
          </cell>
        </row>
        <row r="31">
          <cell r="H31">
            <v>3.25</v>
          </cell>
        </row>
        <row r="45">
          <cell r="H45">
            <v>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YA"/>
      <sheetName val="MPU"/>
      <sheetName val="MAP"/>
      <sheetName val="REKAP"/>
      <sheetName val="RAB-HUSEIN"/>
      <sheetName val="ANTEK"/>
      <sheetName val="ANALISA"/>
      <sheetName val="HARSAT"/>
      <sheetName val="61004"/>
      <sheetName val="61005"/>
      <sheetName val="61006"/>
      <sheetName val="61007"/>
      <sheetName val="61008"/>
      <sheetName val="RAB"/>
    </sheetNames>
    <sheetDataSet>
      <sheetData sheetId="0" refreshError="1"/>
      <sheetData sheetId="1" refreshError="1"/>
      <sheetData sheetId="2">
        <row r="13">
          <cell r="V13">
            <v>7</v>
          </cell>
        </row>
      </sheetData>
      <sheetData sheetId="3"/>
      <sheetData sheetId="4"/>
      <sheetData sheetId="5" refreshError="1"/>
      <sheetData sheetId="6"/>
      <sheetData sheetId="7"/>
      <sheetData sheetId="8"/>
      <sheetData sheetId="9"/>
      <sheetData sheetId="10"/>
      <sheetData sheetId="11"/>
      <sheetData sheetId="12"/>
      <sheetData sheetId="13"/>
    </sheetDataSet>
  </externalBook>
</externalLink>
</file>

<file path=xl/externalLinks/externalLink5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ANGGARAN"/>
      <sheetName val="Sheet1"/>
      <sheetName val="analisa"/>
      <sheetName val="harga satuan"/>
      <sheetName val="RAB. al.2"/>
      <sheetName val="RAB. al.1"/>
      <sheetName val="41_9_36_3"/>
      <sheetName val="HARGA MATERIAL"/>
      <sheetName val="BQ-Str"/>
      <sheetName val="H.Satuan"/>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H_Satuan1"/>
      <sheetName val="REKAP_1_SECTION"/>
      <sheetName val="DIREC_COST"/>
      <sheetName val="form_besi"/>
      <sheetName val="REKAP_STRUCTURE"/>
      <sheetName val="lamp. 12"/>
      <sheetName val="Rp"/>
      <sheetName val="Potongan"/>
      <sheetName val="BPM"/>
      <sheetName val="GRAND REKAP"/>
      <sheetName val="Master 1.0"/>
      <sheetName val="A-11 Steel Str (2)"/>
      <sheetName val="Pipe"/>
      <sheetName val="Material"/>
      <sheetName val="ANALISA GRS TENGAH"/>
      <sheetName val="HSTANAH.XLS"/>
      <sheetName val="351BQMCN"/>
      <sheetName val="D4"/>
      <sheetName val="D6"/>
      <sheetName val="D7"/>
      <sheetName val="D8"/>
      <sheetName val="AHS"/>
      <sheetName val="BAHAN &amp; UPAH"/>
      <sheetName val="BQ ARS"/>
      <sheetName val="4"/>
      <sheetName val="Harsat"/>
      <sheetName val="FORM X COST"/>
      <sheetName val="Mobilisasi"/>
      <sheetName val="ANAL2"/>
      <sheetName val="Analisa Upah &amp; Bahan Plum"/>
      <sheetName val="IPL_SCHEDULE"/>
      <sheetName val="J"/>
      <sheetName val="I-KAMAR"/>
      <sheetName val="EK"/>
      <sheetName val="Analisa &amp; Upah"/>
      <sheetName val="Koefisien"/>
      <sheetName val="BID_PRC"/>
      <sheetName val="PRC_COMP"/>
      <sheetName val="Instalasi"/>
      <sheetName val="ch"/>
      <sheetName val="Summary"/>
      <sheetName val="REQDELTA"/>
      <sheetName val="H-BHN"/>
      <sheetName val="unit rate-b3"/>
      <sheetName val="rekap.c"/>
      <sheetName val="an el"/>
      <sheetName val="PLUMBING 2"/>
      <sheetName val="Bahan"/>
      <sheetName val="HIDRO"/>
      <sheetName val="tknk"/>
      <sheetName val="HARGA ME"/>
      <sheetName val="Cover"/>
      <sheetName val="Bill of Qty MEP"/>
      <sheetName val="D-1"/>
      <sheetName val="Basement Estimate"/>
      <sheetName val="bhn "/>
      <sheetName val="basic_price"/>
      <sheetName val="As"/>
      <sheetName val="Estimate"/>
      <sheetName val="rab me (by owner) "/>
      <sheetName val="BQ (by owner)"/>
      <sheetName val="rab me (fisik)"/>
      <sheetName val="JUDUL"/>
      <sheetName val="ELEVATED SLAB"/>
      <sheetName val="01A- RAB"/>
      <sheetName val="SEX"/>
      <sheetName val="Analisa 2"/>
      <sheetName val="villa"/>
      <sheetName val="induk1"/>
      <sheetName val="rab"/>
      <sheetName val="HARGA MATERIAL"/>
      <sheetName val="HS"/>
      <sheetName val="coeff"/>
      <sheetName val="Pos 4-1"/>
      <sheetName val="Harga "/>
      <sheetName val="vol. ARS"/>
      <sheetName val="anl"/>
      <sheetName val="kusen"/>
      <sheetName val="TOTAL SPK"/>
      <sheetName val="Cash2"/>
      <sheetName val="Hrg"/>
      <sheetName val="Memb Schd"/>
      <sheetName val="BQ"/>
      <sheetName val="daftar Upah"/>
      <sheetName val="CV"/>
      <sheetName val="Sheet6"/>
      <sheetName val="RAB_HREZ"/>
      <sheetName val="ANAL_HREZ"/>
      <sheetName val="FORM 3A"/>
      <sheetName val="Master_1_0"/>
      <sheetName val="Perhitungan RAB"/>
      <sheetName val="Elektrikal"/>
      <sheetName val="Hargamat"/>
      <sheetName val="Analisa Harga Satuan"/>
      <sheetName val="INDEKS"/>
      <sheetName val="JABATAN"/>
      <sheetName val="DATA"/>
      <sheetName val="Analisa Upah _ Bahan Plum"/>
      <sheetName val="Analisa"/>
      <sheetName val="upah"/>
      <sheetName val="Pt"/>
      <sheetName val="HB "/>
      <sheetName val="Hrg_Sat"/>
      <sheetName val="rek det 1-3"/>
      <sheetName val="metode"/>
      <sheetName val="Tabel_Bantu"/>
      <sheetName val="Scedule"/>
      <sheetName val="HSTANAH"/>
      <sheetName val="HSBETON"/>
      <sheetName val="dia-in"/>
      <sheetName val="ahas-ins"/>
      <sheetName val="gaji"/>
      <sheetName val="Daf 1"/>
      <sheetName val="Supply Agrmnt"/>
      <sheetName val="Bengkel_str"/>
      <sheetName val="Bengkel_fin"/>
      <sheetName val="Pagar_hal"/>
      <sheetName val="Fasilitas"/>
      <sheetName val="AC_C"/>
      <sheetName val="Du_lieu"/>
      <sheetName val="satuan_pek_ars"/>
      <sheetName val="Harga Bahan"/>
      <sheetName val="ISBL-CIV"/>
      <sheetName val="REF.ONLY"/>
      <sheetName val="LIFT DOM"/>
      <sheetName val="daftar harga"/>
      <sheetName val="struktur"/>
      <sheetName val="ESCON"/>
      <sheetName val="APP-9"/>
      <sheetName val="MAP"/>
      <sheetName val="POS-4.1"/>
      <sheetName val="Rekap Dc"/>
      <sheetName val="Rekap"/>
      <sheetName val="PHU 05"/>
      <sheetName val="hsat-SD"/>
      <sheetName val="an-satuan"/>
      <sheetName val="Rekap-SD"/>
      <sheetName val="Informasi"/>
      <sheetName val="MAP-2"/>
      <sheetName val="A"/>
      <sheetName val="NM"/>
      <sheetName val="dboard( asli)"/>
      <sheetName val="RAB STR JETTY &amp; F.PENUNJANG"/>
      <sheetName val="H_Satuan2"/>
      <sheetName val="REKAP_1_SECTION1"/>
      <sheetName val="DIREC_COST1"/>
      <sheetName val="form_besi1"/>
      <sheetName val="REKAP_STRUCTURE1"/>
      <sheetName val="lamp__12"/>
      <sheetName val="prog-mgu"/>
      <sheetName val="NAME"/>
      <sheetName val="Progres"/>
      <sheetName val="Currency Rate"/>
      <sheetName val="Harga satuan"/>
      <sheetName val="Upah Bahan"/>
      <sheetName val="DAF-1"/>
      <sheetName val="Testing"/>
      <sheetName val="BM"/>
      <sheetName val="koef"/>
      <sheetName val="Sheet1"/>
      <sheetName val="HB0703"/>
      <sheetName val="crewlist S"/>
      <sheetName val="Analisa RAB"/>
      <sheetName val="UMUM"/>
      <sheetName val="ANGGARAN"/>
      <sheetName val="grafik"/>
      <sheetName val="HPP"/>
      <sheetName val="HSD"/>
      <sheetName val="Indirect Cost"/>
      <sheetName val="SERVICES FEE"/>
      <sheetName val="Foundation"/>
      <sheetName val="Pancang"/>
      <sheetName val="BD Cvl"/>
      <sheetName val="Diskon"/>
      <sheetName val="Conveyor"/>
      <sheetName val="Erection SS"/>
      <sheetName val="Civil-Structure"/>
      <sheetName val="UAHS"/>
      <sheetName val="Eng"/>
      <sheetName val="단중표"/>
      <sheetName val="pemasaran2013"/>
      <sheetName val="3. KONTRAK(stu)"/>
      <sheetName val="Anls"/>
      <sheetName val="Hrg-Das"/>
      <sheetName val="Anal-1"/>
      <sheetName val="DAF-2"/>
      <sheetName val="Fill this out first___"/>
      <sheetName val="Harga ME "/>
      <sheetName val="KP1590_E"/>
      <sheetName val="Rkp"/>
      <sheetName val="I_KAMAR"/>
      <sheetName val="Sit1"/>
      <sheetName val="DivX"/>
      <sheetName val="GRAND_REKAP"/>
      <sheetName val="A-11_Steel_Str_(2)"/>
      <sheetName val="Analisa_Upah_&amp;_Bahan_Plum"/>
      <sheetName val="ANALISA_GRS_TENGAH"/>
      <sheetName val="BAHAN_&amp;_UPAH"/>
      <sheetName val="Analisa_&amp;_Upah"/>
      <sheetName val="FORM_X_COST"/>
      <sheetName val="Analisa_Upah___Bahan_Plum"/>
      <sheetName val="rekap_c"/>
      <sheetName val="HSTANAH_XLS"/>
      <sheetName val="PLUMBING_2"/>
      <sheetName val="BQ_ARS"/>
      <sheetName val="bhn_"/>
      <sheetName val="Supply_Agrmnt"/>
      <sheetName val="an_el"/>
      <sheetName val="Memb_Schd"/>
      <sheetName val="daftar_Upah"/>
      <sheetName val="Pos_4-1"/>
      <sheetName val="Harga_"/>
      <sheetName val="vol__ARS"/>
      <sheetName val="TOTAL_SPK"/>
      <sheetName val="POS-4_1"/>
      <sheetName val="Rekap_Dc"/>
      <sheetName val="PHU_05"/>
      <sheetName val="Bill_of_Qty_MEP"/>
      <sheetName val="Basement_Estimate"/>
      <sheetName val="HARGA_ME"/>
      <sheetName val="Analisa_2"/>
      <sheetName val="HARGA_MATERIAL"/>
      <sheetName val="ELEVATED_SLAB"/>
      <sheetName val="unit_rate-b3"/>
      <sheetName val="rab_me_(by_owner)_"/>
      <sheetName val="BQ_(by_owner)"/>
      <sheetName val="rab_me_(fisik)"/>
      <sheetName val="01A-_RAB"/>
      <sheetName val="Analisa_Harga_Satuan"/>
      <sheetName val="Harga_Bahan"/>
      <sheetName val="Daf_1"/>
      <sheetName val="견적기준"/>
      <sheetName val="4-Basic Price"/>
      <sheetName val="Faktor Konversi"/>
      <sheetName val="DATABASE"/>
      <sheetName val="B-P"/>
      <sheetName val="i-j. Pengalaman"/>
      <sheetName val="tb"/>
      <sheetName val="LO"/>
      <sheetName val="harga2014"/>
      <sheetName val="RAB RIIL kayu"/>
      <sheetName val="HARSAT-lhn"/>
      <sheetName val="Peralatan"/>
      <sheetName val="Unit Rate Indirect"/>
      <sheetName val="PENAWARAN"/>
      <sheetName val="KWNTY&amp;HARGA"/>
      <sheetName val="BOQ"/>
      <sheetName val="5-ALAT(1)"/>
      <sheetName val="bukan PNS"/>
      <sheetName val="Mon Upah"/>
      <sheetName val="AC"/>
      <sheetName val="HRG BHN"/>
      <sheetName val="Sub"/>
      <sheetName val="NP"/>
      <sheetName val="SBDY Jemb Tayan"/>
      <sheetName val="Analisa Tekhnis"/>
      <sheetName val="JALAN"/>
      <sheetName val="SUB TOTAL___"/>
      <sheetName val="AnalisaSIPIL RIIL RAP"/>
      <sheetName val="GFA-20-N"/>
      <sheetName val="KEUANGAN"/>
      <sheetName val="RENCANA KERJA"/>
      <sheetName val="BAHAN-2"/>
      <sheetName val="17.ALS-saluran+BC"/>
      <sheetName val="HARGA UPAH"/>
      <sheetName val="Sewa Alat-1"/>
      <sheetName val="Sheet3"/>
      <sheetName val="BE-02"/>
      <sheetName val="Time Schedule"/>
      <sheetName val="3"/>
      <sheetName val="Batal"/>
      <sheetName val="Basic"/>
      <sheetName val="B.1"/>
      <sheetName val="B.10"/>
      <sheetName val="B.11"/>
      <sheetName val="B.12"/>
      <sheetName val="B.13"/>
      <sheetName val="B.14"/>
      <sheetName val="B.15"/>
      <sheetName val="B.16"/>
      <sheetName val="B.17"/>
      <sheetName val="B.18"/>
      <sheetName val="B.2"/>
      <sheetName val="B.20"/>
      <sheetName val="B.21"/>
      <sheetName val="B.22"/>
      <sheetName val="B.23"/>
      <sheetName val="B.24"/>
      <sheetName val="B.25"/>
      <sheetName val="B.26"/>
      <sheetName val="B.28"/>
      <sheetName val="B.29"/>
      <sheetName val="B.3"/>
      <sheetName val="B.30"/>
      <sheetName val="B.4"/>
      <sheetName val="B.5"/>
      <sheetName val="B.6"/>
      <sheetName val="B.7"/>
      <sheetName val="B.8"/>
      <sheetName val="A Paint Jotun Penguard"/>
      <sheetName val="BOQ ori"/>
      <sheetName val="3-DIV5"/>
      <sheetName val="DKH"/>
      <sheetName val="HSA &amp; PAB"/>
      <sheetName val="Harga Upah "/>
      <sheetName val="HARGA DASAR"/>
      <sheetName val="Analisa Harga"/>
      <sheetName val="Pgr Jl.I.Bale"/>
      <sheetName val="Rekap Bill"/>
      <sheetName val="Menu"/>
      <sheetName val="ANALIS"/>
      <sheetName val="Surat Pernyataan"/>
      <sheetName val="rekapan"/>
      <sheetName val="610.04"/>
      <sheetName val="TOEVOER"/>
      <sheetName val="anal pipa"/>
      <sheetName val="Harsat Upah"/>
      <sheetName val="FORM 7"/>
      <sheetName val="JUML-SDM"/>
      <sheetName val="TOTAL"/>
      <sheetName val="COST"/>
      <sheetName val="D2.4"/>
      <sheetName val="D3-3"/>
      <sheetName val="D4.3 (TE)"/>
      <sheetName val="D5.3 (TF) "/>
      <sheetName val="D8.3 (TJ)"/>
      <sheetName val="Progress"/>
      <sheetName val="SAT-DAS"/>
      <sheetName val="Personil"/>
      <sheetName val="PAKET 1"/>
      <sheetName val="2-AHSP"/>
      <sheetName val="???"/>
      <sheetName val="An-Alat"/>
      <sheetName val="SD (1)"/>
      <sheetName val="pricing"/>
      <sheetName val="Sum"/>
      <sheetName val="SITE-E"/>
      <sheetName val="Harga Sat Das"/>
      <sheetName val="Brdw"/>
      <sheetName val="Div2"/>
      <sheetName val="Amount"/>
      <sheetName val="Harga Bahan &amp; Upah"/>
      <sheetName val="TABLE"/>
      <sheetName val="h-013211-2"/>
      <sheetName val="Analisa Prov'07"/>
      <sheetName val="Perm. Test"/>
      <sheetName val="TS"/>
      <sheetName val="Harga"/>
      <sheetName val="Door &amp; Window Podium"/>
      <sheetName val="San PD"/>
      <sheetName val="AHS (ci,str,ars)"/>
      <sheetName val="Kuantitas &amp; Harga"/>
      <sheetName val="DFT_ HRG BHN _ UPAH"/>
      <sheetName val="ANALISA STR _ ARS"/>
      <sheetName val="Evaporator"/>
      <sheetName val="Anal "/>
      <sheetName val="Analisa RAP"/>
      <sheetName val="Bahan B"/>
      <sheetName val="RAP"/>
      <sheetName val="Telusur"/>
      <sheetName val="Upah B"/>
      <sheetName val="ANALISA GR"/>
      <sheetName val="ANALISA GR_x0000__x0000__x0000__x0000__x0000_GAH"/>
      <sheetName val="ANALISA GR?????GAH"/>
      <sheetName val="G_SUMMARY"/>
      <sheetName val="BQ PABX"/>
      <sheetName val="Unit Cost"/>
      <sheetName val="dasar"/>
      <sheetName val="Rumus"/>
      <sheetName val="5-Peralatan"/>
      <sheetName val="HB_"/>
      <sheetName val="rek_det_1-3"/>
      <sheetName val="daftar_harga"/>
      <sheetName val="REF_ONLY"/>
      <sheetName val="Scenario"/>
      <sheetName val="Sumber Daya"/>
      <sheetName val="Agregat Halus &amp; Kasar"/>
      <sheetName val="Bill of Qty"/>
      <sheetName val="struktur tdk dipakai"/>
      <sheetName val="Evaluasi"/>
      <sheetName val="Terbilang"/>
      <sheetName val="2. Informasi"/>
      <sheetName val="HASAT DASAR"/>
      <sheetName val="Uraian Teknis"/>
      <sheetName val="bhn-upah"/>
      <sheetName val="Ur_Pil"/>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F-7 (2)"/>
      <sheetName val="DF-7"/>
      <sheetName val="RAB REVISI"/>
      <sheetName val="Lamp_V"/>
      <sheetName val="Str A"/>
      <sheetName val="Analisa Tend"/>
      <sheetName val="Indirect_Const"/>
      <sheetName val="HSatuan"/>
      <sheetName val="SAT EL"/>
      <sheetName val="BAHAN "/>
      <sheetName val="Quantity"/>
      <sheetName val="Mall"/>
      <sheetName val="SP"/>
      <sheetName val="Structure"/>
      <sheetName val="___"/>
      <sheetName val="NEX24 DB"/>
      <sheetName val="Ana-ALAT"/>
      <sheetName val="DRUP (ASLI)"/>
      <sheetName val="perbhn"/>
      <sheetName val="HARDAS"/>
      <sheetName val="waktu"/>
      <sheetName val="WRItten(2)"/>
      <sheetName val="Bill rekap"/>
      <sheetName val="OP. PERJAM"/>
      <sheetName val="K.Lokal"/>
      <sheetName val="B. PERSONIL"/>
      <sheetName val="H.SAT"/>
      <sheetName val="Rekap Direct Cost"/>
      <sheetName val="Bill 4.1"/>
      <sheetName val="61004"/>
      <sheetName val="H_Satuan3"/>
      <sheetName val="REKAP_1_SECTION2"/>
      <sheetName val="DIREC_COST2"/>
      <sheetName val="form_besi2"/>
      <sheetName val="REKAP_STRUCTURE2"/>
      <sheetName val="lamp__121"/>
      <sheetName val="GRAND_REKAP1"/>
      <sheetName val="Master_1_01"/>
      <sheetName val="A-11_Steel_Str_(2)1"/>
      <sheetName val="Analisa_Upah_&amp;_Bahan_Plum1"/>
      <sheetName val="ANALISA_GRS_TENGAH1"/>
      <sheetName val="BAHAN_&amp;_UPAH1"/>
      <sheetName val="Analisa_&amp;_Upah1"/>
      <sheetName val="FORM_3A"/>
      <sheetName val="Perhitungan_RAB"/>
      <sheetName val="Harga_ME_"/>
      <sheetName val="crewlist_S"/>
      <sheetName val="anal_pipa"/>
      <sheetName val="Harsat_Upah"/>
      <sheetName val="PAKET_1"/>
      <sheetName val="Harga_satuan"/>
      <sheetName val="Indirect_Cost"/>
      <sheetName val="SERVICES_FEE"/>
      <sheetName val="BD_Cvl"/>
      <sheetName val="Erection_SS"/>
      <sheetName val="Currency_Rate"/>
      <sheetName val="Upah_Bahan"/>
      <sheetName val="Agregat_Halus_&amp;_Kasar"/>
      <sheetName val="Analisa_RAB"/>
      <sheetName val="LIFT_DOM"/>
      <sheetName val="dboard(_asli)"/>
      <sheetName val="RAB_STR_JETTY_&amp;_F_PENUNJANG"/>
      <sheetName val="RAB_RIIL_kayu"/>
      <sheetName val="Unit_Rate_Indirect"/>
      <sheetName val="bukan_PNS"/>
      <sheetName val="Mon_Upah"/>
      <sheetName val="Time_Schedule"/>
      <sheetName val="i-j__Pengalaman"/>
      <sheetName val="Analisa_Tekhnis"/>
      <sheetName val="3__KONTRAK(stu)"/>
      <sheetName val="HRG_BHN"/>
      <sheetName val="17_ALS-saluran+BC"/>
      <sheetName val="HARGA_UPAH"/>
      <sheetName val="Sewa_Alat-1"/>
      <sheetName val="A_Paint_Jotun_Penguard"/>
      <sheetName val="BOQ_ori"/>
      <sheetName val="Fill_this_out_first___"/>
      <sheetName val="AnalisaSIPIL_RIIL_RAP"/>
      <sheetName val="SUB_TOTAL___"/>
      <sheetName val="ANALISA_GRGAH"/>
      <sheetName val="Analisa_RAP"/>
      <sheetName val="Bahan_B"/>
      <sheetName val="Upah_B"/>
      <sheetName val="HSA_&amp;_PAB"/>
      <sheetName val="Harga_Upah_"/>
      <sheetName val="2__Informasi"/>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ASAT_DASAR"/>
      <sheetName val="SBDY_Jemb_Tayan"/>
      <sheetName val="Uraian_Teknis"/>
      <sheetName val="HRG BAHAN &amp; UPAH okk"/>
      <sheetName val="Analis Kusen okk"/>
      <sheetName val="Ana. PU"/>
      <sheetName val="1.B"/>
      <sheetName val="6-AGREGAT"/>
      <sheetName val="概総括1"/>
      <sheetName val="電気設備表"/>
      <sheetName val="112-885"/>
      <sheetName val="UMUM-PU"/>
      <sheetName val="bau"/>
      <sheetName val="Isolasi Luar Dalam"/>
      <sheetName val="Isolasi Luar"/>
      <sheetName val="Anls Hrg Sat"/>
      <sheetName val="bilangan"/>
      <sheetName val="JobSheet"/>
      <sheetName val="Pricing-2"/>
      <sheetName val="7.1(3)"/>
      <sheetName val="Master"/>
      <sheetName val="Analisa (ok punya)"/>
      <sheetName val="H Satuan Dasar"/>
      <sheetName val="Hrg Upah Bhn"/>
      <sheetName val="DAFTAR HARGA BAHAN "/>
      <sheetName val="ANALISA GR_x005f_x0000__x005f_x0000__x005f_x0000_"/>
      <sheetName val="ANALISA GR_____GAH"/>
      <sheetName val="ANALISA GR_x005f_x005f_x005f_x0000__x005f_x005f_x"/>
      <sheetName val="RANGE BAHAN"/>
      <sheetName val="Harsat Pekerjaan"/>
      <sheetName val="FAK"/>
      <sheetName val="bayar_04_fak"/>
      <sheetName val="analisa el"/>
      <sheetName val="H Sat Jembatan"/>
      <sheetName val="IPA1"/>
      <sheetName val="AHS - Riel"/>
      <sheetName val="Harga bahan-1"/>
      <sheetName val="rekap1"/>
      <sheetName val="DETAIL POS 123"/>
      <sheetName val="Harsat Bahan"/>
      <sheetName val="Jabar"/>
      <sheetName val="Jateng"/>
      <sheetName val="Jatim"/>
      <sheetName val="Pusat"/>
      <sheetName val="Sulawesi"/>
      <sheetName val="Sumbagsel"/>
      <sheetName val="fill in first"/>
      <sheetName val="hafele"/>
      <sheetName val="Pengujian"/>
      <sheetName val="Daftar Staff"/>
      <sheetName val="COST SUMM"/>
      <sheetName val="PileCap"/>
      <sheetName val="HPP TOTAL"/>
      <sheetName val="HPP 3 Tower"/>
      <sheetName val="H-SATUAN"/>
      <sheetName val="ahs1"/>
      <sheetName val="ahs3"/>
      <sheetName val="analisa panel"/>
      <sheetName val="10 yr val"/>
      <sheetName val="Input"/>
      <sheetName val="Financials"/>
      <sheetName val="faktor"/>
      <sheetName val="Harga_Sat_Das"/>
      <sheetName val="Har-mat"/>
      <sheetName val="Har_mat"/>
      <sheetName val="ANALISA GR_x0000__x0000__x0000_"/>
      <sheetName val="ANALISA GR_x005f_x0000__x"/>
      <sheetName val="ANALISA GR_x005f_x005f_x0"/>
      <sheetName val="4+000"/>
      <sheetName val="Daftar Upah, Hrg Bhn &amp; Pralatan"/>
      <sheetName val="7_16"/>
      <sheetName val="15.Irr. Struc.Work"/>
      <sheetName val="16.Pipe Inst."/>
      <sheetName val="D Harga"/>
      <sheetName val="Variabel"/>
      <sheetName val="Master Edit"/>
      <sheetName val="UPH,BHN,ALT"/>
      <sheetName val="Analis harga"/>
      <sheetName val="B"/>
      <sheetName val="Har Sat"/>
      <sheetName val="Analisa-Harga"/>
      <sheetName val="BID(RI01)"/>
      <sheetName val="Rekap Total"/>
      <sheetName val="Reference"/>
      <sheetName val="BAP"/>
      <sheetName val="JADUAL"/>
      <sheetName val="Sec I ML"/>
      <sheetName val="index"/>
      <sheetName val="4  PEK. LUAR"/>
      <sheetName val="Basic Price"/>
      <sheetName val="Unit Price"/>
      <sheetName val="Rekap Biaya"/>
      <sheetName val="Man Power"/>
      <sheetName val="DIVI6"/>
      <sheetName val="ana"/>
      <sheetName val="rab - persiapan &amp; lantai-1"/>
      <sheetName val="rekaprab"/>
      <sheetName val="2.2"/>
      <sheetName val="PREAM"/>
      <sheetName val="ANALISA-HST"/>
      <sheetName val="metod"/>
      <sheetName val="HarDas-Ops."/>
      <sheetName val="HrgUpahBahan"/>
      <sheetName val="AT"/>
      <sheetName val="NPV"/>
      <sheetName val="MSTR"/>
      <sheetName val="Bill_of_Qty_MEP1"/>
      <sheetName val="Basement_Estimate1"/>
      <sheetName val="PLUMBING_21"/>
      <sheetName val="HSTANAH_XLS1"/>
      <sheetName val="FORM_X_COST1"/>
      <sheetName val="HARGA_ME1"/>
      <sheetName val="rab_me_(by_owner)_1"/>
      <sheetName val="BQ_(by_owner)1"/>
      <sheetName val="rab_me_(fisik)1"/>
      <sheetName val="rekap_c1"/>
      <sheetName val="an_el1"/>
      <sheetName val="01A-_RAB1"/>
      <sheetName val="ELEVATED_SLAB1"/>
      <sheetName val="HARGA_MATERIAL1"/>
      <sheetName val="BQ_ARS1"/>
      <sheetName val="bhn_1"/>
      <sheetName val="Analisa_21"/>
      <sheetName val="unit_rate-b31"/>
      <sheetName val="Pos_4-11"/>
      <sheetName val="Harga_1"/>
      <sheetName val="vol__ARS1"/>
      <sheetName val="TOTAL_SPK1"/>
      <sheetName val="Memb_Schd1"/>
      <sheetName val="daftar_Upah1"/>
      <sheetName val="Analisa_Harga_Satuan1"/>
      <sheetName val="Analisa_Upah___Bahan_Plum1"/>
      <sheetName val="HB_1"/>
      <sheetName val="rek_det_1-31"/>
      <sheetName val="Daf_11"/>
      <sheetName val="Supply_Agrmnt1"/>
      <sheetName val="Isian Biodata"/>
      <sheetName val="Harga_Bahan1"/>
      <sheetName val="REF_ONLY1"/>
      <sheetName val="PHU_051"/>
      <sheetName val="POS-4_11"/>
      <sheetName val="Rekap_Dc1"/>
      <sheetName val="daftar_harga1"/>
      <sheetName val="FORM_7"/>
      <sheetName val="AHS_(ci,str,ars)"/>
      <sheetName val="RENCANA_KERJA"/>
      <sheetName val="Bill_of_Qty"/>
      <sheetName val="D2_4"/>
      <sheetName val="D4_3_(TE)"/>
      <sheetName val="D5_3_(TF)_"/>
      <sheetName val="D8_3_(TJ)"/>
      <sheetName val="SD_(1)"/>
      <sheetName val="struktur_tdk_dipakai"/>
      <sheetName val="AHS_-_Riel"/>
      <sheetName val="ANALISA_GR?????GAH"/>
      <sheetName val="Surat_Pernyataan"/>
      <sheetName val="610_04"/>
      <sheetName val="H_Satuan4"/>
      <sheetName val="REKAP_1_SECTION3"/>
      <sheetName val="DIREC_COST3"/>
      <sheetName val="form_besi3"/>
      <sheetName val="REKAP_STRUCTURE3"/>
      <sheetName val="Master_1_02"/>
      <sheetName val="lamp__122"/>
      <sheetName val="A-11_Steel_Str_(2)2"/>
      <sheetName val="ANALISA_GRS_TENGAH2"/>
      <sheetName val="GRAND_REKAP2"/>
      <sheetName val="Analisa_&amp;_Upah2"/>
      <sheetName val="Analisa_Upah_&amp;_Bahan_Plum2"/>
      <sheetName val="BAHAN_&amp;_UPAH2"/>
      <sheetName val="Bill_of_Qty_MEP2"/>
      <sheetName val="Basement_Estimate2"/>
      <sheetName val="PLUMBING_22"/>
      <sheetName val="HSTANAH_XLS2"/>
      <sheetName val="FORM_X_COST2"/>
      <sheetName val="HARGA_ME2"/>
      <sheetName val="rab_me_(by_owner)_2"/>
      <sheetName val="BQ_(by_owner)2"/>
      <sheetName val="rab_me_(fisik)2"/>
      <sheetName val="rekap_c2"/>
      <sheetName val="an_el2"/>
      <sheetName val="01A-_RAB2"/>
      <sheetName val="ELEVATED_SLAB2"/>
      <sheetName val="HARGA_MATERIAL2"/>
      <sheetName val="BQ_ARS2"/>
      <sheetName val="bhn_2"/>
      <sheetName val="Analisa_22"/>
      <sheetName val="unit_rate-b32"/>
      <sheetName val="Pos_4-12"/>
      <sheetName val="Harga_2"/>
      <sheetName val="vol__ARS2"/>
      <sheetName val="TOTAL_SPK2"/>
      <sheetName val="Memb_Schd2"/>
      <sheetName val="daftar_Upah2"/>
      <sheetName val="Analisa_Harga_Satuan2"/>
      <sheetName val="Analisa_Upah___Bahan_Plum2"/>
      <sheetName val="HB_2"/>
      <sheetName val="rek_det_1-32"/>
      <sheetName val="FORM_3A1"/>
      <sheetName val="Perhitungan_RAB1"/>
      <sheetName val="Harga_satuan1"/>
      <sheetName val="Indirect_Cost1"/>
      <sheetName val="SERVICES_FEE1"/>
      <sheetName val="BD_Cvl1"/>
      <sheetName val="Erection_SS1"/>
      <sheetName val="3__KONTRAK(stu)1"/>
      <sheetName val="Daf_12"/>
      <sheetName val="Supply_Agrmnt2"/>
      <sheetName val="Harga_Bahan2"/>
      <sheetName val="REF_ONLY2"/>
      <sheetName val="Upah_Bahan1"/>
      <sheetName val="HRG_BHN1"/>
      <sheetName val="Harga_ME_1"/>
      <sheetName val="Analisa_RAB1"/>
      <sheetName val="crewlist_S1"/>
      <sheetName val="PHU_052"/>
      <sheetName val="POS-4_12"/>
      <sheetName val="Rekap_Dc2"/>
      <sheetName val="daftar_harga2"/>
      <sheetName val="i-j__Pengalaman1"/>
      <sheetName val="LIFT_DOM1"/>
      <sheetName val="Currency_Rate1"/>
      <sheetName val="AnalisaSIPIL_RIIL_RAP1"/>
      <sheetName val="RAB_RIIL_kayu1"/>
      <sheetName val="bukan_PNS1"/>
      <sheetName val="Fill_this_out_first___1"/>
      <sheetName val="SUB_TOTAL___1"/>
      <sheetName val="dboard(_asli)1"/>
      <sheetName val="RAB_STR_JETTY_&amp;_F_PENUNJANG1"/>
      <sheetName val="HSA_&amp;_PAB1"/>
      <sheetName val="Harga_Upah_1"/>
      <sheetName val="Analisa_Tekhnis1"/>
      <sheetName val="17_ALS-saluran+BC1"/>
      <sheetName val="HARGA_UPAH1"/>
      <sheetName val="Sewa_Alat-11"/>
      <sheetName val="FORM_71"/>
      <sheetName val="SBDY_Jemb_Tayan1"/>
      <sheetName val="Unit_Rate_Indirect1"/>
      <sheetName val="AHS_(ci,str,ars)1"/>
      <sheetName val="Time_Schedule1"/>
      <sheetName val="PAKET_11"/>
      <sheetName val="Harga_Sat_Das1"/>
      <sheetName val="RENCANA_KERJA1"/>
      <sheetName val="Bill_of_Qty1"/>
      <sheetName val="Mon_Upah1"/>
      <sheetName val="A_Paint_Jotun_Penguard1"/>
      <sheetName val="BOQ_ori1"/>
      <sheetName val="D2_41"/>
      <sheetName val="D4_3_(TE)1"/>
      <sheetName val="D5_3_(TF)_1"/>
      <sheetName val="D8_3_(TJ)1"/>
      <sheetName val="SD_(1)1"/>
      <sheetName val="struktur_tdk_dipakai1"/>
      <sheetName val="anal_pipa1"/>
      <sheetName val="Harsat_Upah1"/>
      <sheetName val="Agregat_Halus_&amp;_Kasar1"/>
      <sheetName val="AHS_-_Riel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Analisa_RAP1"/>
      <sheetName val="Bahan_B1"/>
      <sheetName val="Upah_B1"/>
      <sheetName val="ANALISA_GR?????GAH1"/>
      <sheetName val="Surat_Pernyataan1"/>
      <sheetName val="610_041"/>
      <sheetName val="Jamuan"/>
      <sheetName val="Keanggotaan"/>
      <sheetName val="Majalah"/>
      <sheetName val="Pjk.Kend &amp; Parkir&amp;Tanah"/>
      <sheetName val="Pak Din(510)"/>
      <sheetName val="PBB"/>
      <sheetName val="P.Didik&amp;BinaPeg "/>
      <sheetName val="SPPD"/>
      <sheetName val="Sheet2"/>
      <sheetName val="LISTRIK"/>
      <sheetName val="TATA UDARA"/>
      <sheetName val="tifico"/>
      <sheetName val="1.General "/>
      <sheetName val="REKAP  (1)"/>
      <sheetName val="ARITMATIK"/>
      <sheetName val="2703.1"/>
      <sheetName val="BQ-E20-02(Rp)"/>
      <sheetName val="EurotoolsXRates"/>
      <sheetName val="PV"/>
      <sheetName val="CB"/>
      <sheetName val="KBL"/>
      <sheetName val="ARL"/>
      <sheetName val="TRY"/>
      <sheetName val="BAG-2"/>
      <sheetName val="Price"/>
      <sheetName val="Assumption &amp; Dashboard."/>
      <sheetName val="Lumpsum"/>
      <sheetName val="Fixset"/>
      <sheetName val="PRY 03-1 (Amd1)"/>
      <sheetName val="dasboard"/>
      <sheetName val="00000"/>
      <sheetName val="10000"/>
      <sheetName val="FINAL"/>
      <sheetName val="JDWL"/>
      <sheetName val="Analisa Harga Sat"/>
      <sheetName val="Lamp -3"/>
      <sheetName val="Lamp -6"/>
      <sheetName val="PV Harga Sat"/>
      <sheetName val="PV-Alat"/>
      <sheetName val="PV-Mat"/>
      <sheetName val="PV-Tenaga"/>
      <sheetName val="Analisa Alat"/>
      <sheetName val="Analisa Alat Dredger"/>
      <sheetName val="SUBKON"/>
      <sheetName val="Analisa Tehnik 1"/>
      <sheetName val="Analisa Tehnik"/>
      <sheetName val="Pendukung"/>
      <sheetName val="Pendukung 1"/>
      <sheetName val="Sheet4"/>
      <sheetName val="Pek Tanah"/>
      <sheetName val="AT.B&amp;B"/>
      <sheetName val="Pep-Persiapan"/>
      <sheetName val="KET"/>
      <sheetName val="Worksheet"/>
      <sheetName val="Rekap Prelim"/>
      <sheetName val="Mat"/>
      <sheetName val="VAC BDWN"/>
      <sheetName val="Antek"/>
      <sheetName val="uba"/>
      <sheetName val="REGION"/>
      <sheetName val="OFFGRID"/>
      <sheetName val="BILL OF QUAN"/>
      <sheetName val="DHS"/>
      <sheetName val="General Intem"/>
      <sheetName val="data-pendukung"/>
      <sheetName val="MAPDC"/>
      <sheetName val="DIV1"/>
      <sheetName val="prelim"/>
      <sheetName val="STR - 2B"/>
      <sheetName val="analisa asumsi Me"/>
      <sheetName val="Konfirm"/>
      <sheetName val="BOQ SNJ 1"/>
      <sheetName val="DKH CCO 1A"/>
      <sheetName val="DKH CCO 1B R-1"/>
      <sheetName val="Anal. Alat"/>
      <sheetName val="antek12a-13"/>
      <sheetName val="BHN-ALAT"/>
      <sheetName val="ANAL_P4"/>
      <sheetName val="PRD 01-6(I-II)"/>
      <sheetName val="PRD 01-7 alat"/>
      <sheetName val="5-Alat"/>
      <sheetName val="4-Price"/>
      <sheetName val="4-Quarry"/>
      <sheetName val="HRPar"/>
      <sheetName val="asumsi"/>
      <sheetName val="PriceList"/>
      <sheetName val="MT_an"/>
      <sheetName val="Formula Paket A"/>
      <sheetName val="SCH"/>
      <sheetName val="down-semi-coarse"/>
      <sheetName val="down-semi-fine"/>
      <sheetName val="inner pervious_adjust "/>
      <sheetName val="outer pervious adjust"/>
      <sheetName val="riprap"/>
      <sheetName val="up-semi"/>
      <sheetName val="K3LM"/>
      <sheetName val="HARSAT-lain"/>
      <sheetName val="HARSAT-tanah"/>
      <sheetName val="Urai _ Guide Post"/>
      <sheetName val="Urai_Galian Tanah"/>
      <sheetName val="Hitung"/>
      <sheetName val="Agg Halus &amp; Kasar"/>
      <sheetName val="Analis Upah"/>
      <sheetName val="KEBALAT"/>
      <sheetName val="CRUSER"/>
      <sheetName val="ANALISA railing"/>
      <sheetName val="RAB AR&amp;STR"/>
      <sheetName val="jobset"/>
      <sheetName val="Prod 15-8 str"/>
      <sheetName val="Prod 15-7"/>
      <sheetName val="Prod 15-6"/>
      <sheetName val="Prod 15-5"/>
      <sheetName val="Sat~Bahu"/>
      <sheetName val="Rate"/>
      <sheetName val="PNT"/>
      <sheetName val="kalibrasi-Tank"/>
      <sheetName val="DIV.9"/>
      <sheetName val="PRIST LIST"/>
      <sheetName val="Assetdb"/>
      <sheetName val="PersList"/>
      <sheetName val="AssetPar"/>
      <sheetName val="Sales Parameter"/>
      <sheetName val="DIV.3"/>
      <sheetName val="Rupiah"/>
      <sheetName val="Sales"/>
      <sheetName val="Material&amp;Alat"/>
      <sheetName val="BQ EXTERN"/>
      <sheetName val="HSLAIN-LAIN"/>
      <sheetName val="sch-KONS"/>
      <sheetName val="Surat"/>
      <sheetName val="Surat2"/>
      <sheetName val="Daftar Alat"/>
      <sheetName val="skets"/>
      <sheetName val="FL-Cl"/>
      <sheetName val="Brick+Finish"/>
      <sheetName val="Harsat-Isal"/>
      <sheetName val="Budget"/>
      <sheetName val="TC"/>
      <sheetName val="BHN1"/>
      <sheetName val="lap-bulan"/>
      <sheetName val="RABP"/>
      <sheetName val="RATE&amp;FCTR"/>
      <sheetName val="Bhn"/>
      <sheetName val="W-NAD"/>
      <sheetName val="Resume"/>
      <sheetName val="Prod 02"/>
      <sheetName val="Stock Material"/>
      <sheetName val="EP-PROD-01"/>
      <sheetName val="Invoice"/>
      <sheetName val="DIV.2"/>
      <sheetName val="No Item"/>
      <sheetName val="H_Satuan5"/>
      <sheetName val="REKAP_1_SECTION4"/>
      <sheetName val="DIREC_COST4"/>
      <sheetName val="form_besi4"/>
      <sheetName val="REKAP_STRUCTURE4"/>
      <sheetName val="lamp__123"/>
      <sheetName val="GRAND_REKAP3"/>
      <sheetName val="Master_1_03"/>
      <sheetName val="A-11_Steel_Str_(2)3"/>
      <sheetName val="Analisa_Upah_&amp;_Bahan_Plum3"/>
      <sheetName val="ANALISA_GRS_TENGAH3"/>
      <sheetName val="Analisa_&amp;_Upah3"/>
      <sheetName val="rekap_c3"/>
      <sheetName val="BAHAN_&amp;_UPAH3"/>
      <sheetName val="HSTANAH_XLS3"/>
      <sheetName val="Pos_4-13"/>
      <sheetName val="Harga_3"/>
      <sheetName val="vol__ARS3"/>
      <sheetName val="TOTAL_SPK3"/>
      <sheetName val="FORM_X_COST3"/>
      <sheetName val="BQ_ARS3"/>
      <sheetName val="bhn_3"/>
      <sheetName val="PLUMBING_23"/>
      <sheetName val="POS-4_13"/>
      <sheetName val="Rekap_Dc3"/>
      <sheetName val="daftar_Upah3"/>
      <sheetName val="PHU_053"/>
      <sheetName val="an_el3"/>
      <sheetName val="Bill_of_Qty_MEP3"/>
      <sheetName val="Basement_Estimate3"/>
      <sheetName val="HARGA_ME3"/>
      <sheetName val="Analisa_23"/>
      <sheetName val="HARGA_MATERIAL3"/>
      <sheetName val="rab_me_(by_owner)_3"/>
      <sheetName val="BQ_(by_owner)3"/>
      <sheetName val="rab_me_(fisik)3"/>
      <sheetName val="unit_rate-b33"/>
      <sheetName val="dboard(_asli)2"/>
      <sheetName val="ELEVATED_SLAB3"/>
      <sheetName val="Memb_Schd3"/>
      <sheetName val="rek_det_1-33"/>
      <sheetName val="LIFT_DOM2"/>
      <sheetName val="HB_3"/>
      <sheetName val="daftar_harga3"/>
      <sheetName val="RAB_STR_JETTY_&amp;_F_PENUNJANG2"/>
      <sheetName val="01A-_RAB3"/>
      <sheetName val="Analisa_Upah___Bahan_Plum3"/>
      <sheetName val="Analisa_Harga_Satuan3"/>
      <sheetName val="FORM_3A2"/>
      <sheetName val="Perhitungan_RAB2"/>
      <sheetName val="Daf_13"/>
      <sheetName val="RAB_RIIL_kayu2"/>
      <sheetName val="Supply_Agrmnt3"/>
      <sheetName val="Harga_satuan2"/>
      <sheetName val="Harga_Bahan3"/>
      <sheetName val="Indirect_Cost2"/>
      <sheetName val="SERVICES_FEE2"/>
      <sheetName val="BD_Cvl2"/>
      <sheetName val="Erection_SS2"/>
      <sheetName val="Currency_Rate2"/>
      <sheetName val="Upah_Bahan2"/>
      <sheetName val="Harga_ME_2"/>
      <sheetName val="REF_ONLY3"/>
      <sheetName val="crewlist_S2"/>
      <sheetName val="Analisa_RAB2"/>
      <sheetName val="Unit_Rate_Indirect2"/>
      <sheetName val="bukan_PNS2"/>
      <sheetName val="2__Informasi1"/>
      <sheetName val="Time_Schedule2"/>
      <sheetName val="Bill_of_Qty2"/>
      <sheetName val="3__KONTRAK(stu)2"/>
      <sheetName val="HRG_BHN2"/>
      <sheetName val="i-j__Pengalaman2"/>
      <sheetName val="anal_pipa2"/>
      <sheetName val="Harsat_Upah2"/>
      <sheetName val="PAKET_12"/>
      <sheetName val="Fill_this_out_first___2"/>
      <sheetName val="A_Paint_Jotun_Penguard2"/>
      <sheetName val="BOQ_ori2"/>
      <sheetName val="AnalisaSIPIL_RIIL_RAP2"/>
      <sheetName val="SUB_TOTAL___2"/>
      <sheetName val="HSA_&amp;_PAB2"/>
      <sheetName val="Harga_Upah_2"/>
      <sheetName val="Mon_Upah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Analisa_Tekhnis2"/>
      <sheetName val="HASAT_DASAR1"/>
      <sheetName val="SBDY_Jemb_Tayan2"/>
      <sheetName val="Uraian_Teknis1"/>
      <sheetName val="Agregat_Halus_&amp;_Kasar2"/>
      <sheetName val="Harga_Sat_Das2"/>
      <sheetName val="SD_(1)2"/>
      <sheetName val="17_ALS-saluran+BC2"/>
      <sheetName val="HARGA_UPAH2"/>
      <sheetName val="Sewa_Alat-12"/>
      <sheetName val="FORM_72"/>
      <sheetName val="Analisa_(ok_punya)"/>
      <sheetName val="AHS_(ci,str,ars)2"/>
      <sheetName val="RENCANA_KERJA2"/>
      <sheetName val="D2_42"/>
      <sheetName val="D4_3_(TE)2"/>
      <sheetName val="D5_3_(TF)_2"/>
      <sheetName val="D8_3_(TJ)2"/>
      <sheetName val="struktur_tdk_dipakai2"/>
      <sheetName val="610_042"/>
      <sheetName val="Analisa_Prov'07"/>
      <sheetName val="Perm__Test"/>
      <sheetName val="AHS_-_Riel2"/>
      <sheetName val="Analisa_RAP2"/>
      <sheetName val="Bahan_B2"/>
      <sheetName val="Upah_B2"/>
      <sheetName val="ANALISA_GR?????GAH2"/>
      <sheetName val="Surat_Pernyataan2"/>
      <sheetName val="ANALISA_GR"/>
      <sheetName val="BQ_PABX"/>
      <sheetName val="HPP_TOTAL"/>
      <sheetName val="HPP_3_Tower"/>
      <sheetName val="Sumber_Daya"/>
      <sheetName val="General_Intem"/>
      <sheetName val="Bill_4_1"/>
      <sheetName val="Isolasi_Luar_Dalam"/>
      <sheetName val="Isolasi_Luar"/>
      <sheetName val="Anls_Hrg_Sat"/>
      <sheetName val="HRG_BAHAN_&amp;_UPAH_okk"/>
      <sheetName val="Analis_Kusen_okk"/>
      <sheetName val="Ana__PU"/>
      <sheetName val="1_B"/>
      <sheetName val="Bill_rekap"/>
      <sheetName val="Kuantitas_&amp;_Harga"/>
      <sheetName val="PRY_03-1_(Amd1)"/>
      <sheetName val="Har_Sat"/>
      <sheetName val="Anal_"/>
      <sheetName val="BAHAN_"/>
      <sheetName val="Harga_bahan-1"/>
      <sheetName val="DETAIL_POS_123"/>
      <sheetName val="Harsat_Bahan"/>
      <sheetName val="Door_&amp;_Window_Podium"/>
      <sheetName val="San_PD"/>
      <sheetName val="RAB_REVISI"/>
      <sheetName val="Str_A"/>
      <sheetName val="Analisa_Tend"/>
      <sheetName val="Hrg_Upah_Bhn"/>
      <sheetName val="DAFTAR_HARGA_BAHAN_"/>
      <sheetName val="STR_-_2B"/>
      <sheetName val="Harga_Bahan_&amp;_Upah"/>
      <sheetName val="Daftar_Staff"/>
      <sheetName val="VAC_BDWN"/>
      <sheetName val="H_Satuan_Dasar"/>
      <sheetName val="ANALISA_GR_x005f_x0000__x005f_x0000__x005f_x0000_"/>
      <sheetName val="ANALISA_GR_____GAH"/>
      <sheetName val="NEX24_DB"/>
      <sheetName val="ANALISA_GR_x005f_x005f_x005f_x0000__x005f_x005f_x"/>
      <sheetName val="OP__PERJAM"/>
      <sheetName val="K_Lokal"/>
      <sheetName val="B__PERSONIL"/>
      <sheetName val="RANGE_BAHAN"/>
      <sheetName val="BOQ_SNJ_1"/>
      <sheetName val="DKH_CCO_1A"/>
      <sheetName val="DKH_CCO_1B_R-1"/>
      <sheetName val="Unit_Cost"/>
      <sheetName val="fill_in_first"/>
      <sheetName val="Anal__Alat"/>
      <sheetName val="PRD_01-6(I-II)"/>
      <sheetName val="PRD_01-7_alat"/>
      <sheetName val="7_1(3)"/>
      <sheetName val="Formula_Paket_A"/>
      <sheetName val="inner_pervious_adjust_"/>
      <sheetName val="outer_pervious_adjust"/>
      <sheetName val="Urai___Guide_Post"/>
      <sheetName val="Urai_Galian_Tanah"/>
      <sheetName val="Agg_Halus_&amp;_Kasar"/>
      <sheetName val="Analis_Upah"/>
      <sheetName val="Rekap_Direct_Cost"/>
      <sheetName val="DF-7_(2)"/>
      <sheetName val="Harsat_Pekerjaan"/>
      <sheetName val="H_SAT"/>
      <sheetName val="ANALISA_railing"/>
      <sheetName val="RAB_AR&amp;STR"/>
      <sheetName val="10_yr_val"/>
      <sheetName val="COST_SUMM"/>
      <sheetName val="DFT__HRG_BHN___UPAH"/>
      <sheetName val="ANALISA_STR___ARS"/>
      <sheetName val="Sec_I_ML"/>
      <sheetName val="TATA_UDARA"/>
      <sheetName val="Prod_15-8_str"/>
      <sheetName val="Prod_15-7"/>
      <sheetName val="Prod_15-6"/>
      <sheetName val="Prod_15-5"/>
      <sheetName val="SAT_EL"/>
      <sheetName val="DRUP_(ASLI)"/>
      <sheetName val="Man_Power"/>
      <sheetName val="analisa_el"/>
      <sheetName val="analisa_panel"/>
      <sheetName val="Master_Edit"/>
      <sheetName val="Analis_harga"/>
      <sheetName val="HarDas-Ops_"/>
      <sheetName val="Analisa_Harga_Sat"/>
      <sheetName val="Lamp_-3"/>
      <sheetName val="Lamp_-6"/>
      <sheetName val="PV_Harga_Sat"/>
      <sheetName val="Analisa_Alat"/>
      <sheetName val="Analisa_Alat_Dredger"/>
      <sheetName val="Analisa_Tehnik_1"/>
      <sheetName val="Analisa_Tehnik"/>
      <sheetName val="Pendukung_1"/>
      <sheetName val="Pek_Tanah"/>
      <sheetName val="AT_B&amp;B"/>
      <sheetName val="DIV_9"/>
      <sheetName val="HARGA_DASAR"/>
      <sheetName val="PRIST_LIST"/>
      <sheetName val="Sales_Parameter"/>
      <sheetName val="DIV_3"/>
      <sheetName val="Daftar_Upah,_Hrg_Bhn_&amp;_Pralatan"/>
      <sheetName val="BILL_OF_QUAN"/>
      <sheetName val="analisa_asumsi_Me"/>
      <sheetName val="harga sat"/>
      <sheetName val="Data-Masukan"/>
      <sheetName val="Cashflow"/>
      <sheetName val="h.sat-bbm"/>
      <sheetName val="ANAL-SEC II"/>
      <sheetName val="ANAL-SEC III"/>
      <sheetName val="Biaya"/>
      <sheetName val="Pemindahan Penduduk "/>
      <sheetName val="ESC"/>
      <sheetName val="B-PRICE"/>
      <sheetName val="R"/>
      <sheetName val="ANALISA-SNI"/>
      <sheetName val="KODE"/>
      <sheetName val="TJ1Q47"/>
      <sheetName val="Unit Rate"/>
      <sheetName val="(ANALISA-lain)"/>
      <sheetName val="time"/>
      <sheetName val="analisa BM"/>
      <sheetName val="rap rinci"/>
      <sheetName val="DIVISI 3"/>
      <sheetName val="7.공정표"/>
      <sheetName val="bau-6"/>
      <sheetName val="prd01-5"/>
      <sheetName val="NC-CM"/>
      <sheetName val="FORM BQ TL PRATU 4cct"/>
      <sheetName val="L3-Calculation"/>
      <sheetName val="AnaSch2"/>
      <sheetName val="Meth"/>
      <sheetName val="AN-E"/>
      <sheetName val="Daf-3.1.2 Pintu, Jendela, TWA"/>
      <sheetName val="Daf-3.1.4 Plafond TWA"/>
      <sheetName val="DataTeknis"/>
      <sheetName val="meth hsl nego"/>
      <sheetName val="Rekap "/>
      <sheetName val="Harga Sat."/>
      <sheetName val="Kurva S"/>
      <sheetName val="an.el"/>
      <sheetName val="An.AC &amp; Plb"/>
      <sheetName val="komponen"/>
      <sheetName val="Upah&amp;bahan"/>
      <sheetName val="DAFMAT"/>
      <sheetName val="BABY"/>
      <sheetName val="An_Basic"/>
      <sheetName val="HSU"/>
      <sheetName val="12CGOU"/>
      <sheetName val="schtng"/>
      <sheetName val="schbhn"/>
      <sheetName val="schalt"/>
      <sheetName val="DEF"/>
      <sheetName val="H-SAT"/>
      <sheetName val="gvl"/>
      <sheetName val="3-DIV7"/>
      <sheetName val="D.BOARD"/>
      <sheetName val="PERALATAN PROYEK GOL III A"/>
      <sheetName val="Cashflow_ref"/>
      <sheetName val="anal"/>
      <sheetName val="alt1"/>
      <sheetName val="SUB &amp; mandor"/>
      <sheetName val="Breakdown"/>
      <sheetName val="ANALISA_GR_____GAH1"/>
      <sheetName val="bhn FINAL"/>
      <sheetName val="HS Alat"/>
      <sheetName val="Div 9 - Harian"/>
      <sheetName val="Div 2 - Drainase"/>
      <sheetName val="Input Data"/>
      <sheetName val="Bilang"/>
      <sheetName val="RANGKUMAN"/>
      <sheetName val="REK"/>
      <sheetName val="MPU"/>
      <sheetName val="MAJ"/>
      <sheetName val="MET-utama"/>
      <sheetName val="MET"/>
      <sheetName val="MOB"/>
      <sheetName val="URAI"/>
      <sheetName val="PLANT"/>
      <sheetName val="BATU"/>
      <sheetName val="DLAT"/>
      <sheetName val="DLAT (2)"/>
      <sheetName val="SCHED"/>
      <sheetName val="STAF"/>
      <sheetName val="MET-RUT"/>
      <sheetName val="DLAMP"/>
      <sheetName val="RUT"/>
      <sheetName val="Analisa SNI STANDART "/>
      <sheetName val="ISIAN"/>
      <sheetName val="AnalisaBOW"/>
      <sheetName val="Kuantitas &amp; Harga Seg.1"/>
      <sheetName val="BBM-03"/>
      <sheetName val="Fill this out first..."/>
      <sheetName val="Notes"/>
      <sheetName val="Valve PL"/>
      <sheetName val="Peralatan PL"/>
      <sheetName val="ANALISA GR???"/>
      <sheetName val="FittingPVC"/>
      <sheetName val="Harga Kabel"/>
      <sheetName val="BOM BMS"/>
      <sheetName val="SAP"/>
      <sheetName val="DAF-BAHAN"/>
      <sheetName val="DAF-UPAH"/>
      <sheetName val="TBL_BANTU"/>
      <sheetName val="Pjk_Kend_&amp;_Parkir&amp;Tanah"/>
      <sheetName val="Pak_Din(510)"/>
      <sheetName val="P_Didik&amp;BinaPeg_"/>
      <sheetName val="Rekap_Prelim"/>
      <sheetName val="Unit_Price"/>
      <sheetName val="ITB COST"/>
      <sheetName val="u_rates"/>
      <sheetName val=" SAT PL"/>
      <sheetName val="RAB.SEKRETARIAT (1)"/>
      <sheetName val="Alat"/>
      <sheetName val="Analisa Gabungan"/>
      <sheetName val="IN."/>
      <sheetName val="In"/>
      <sheetName val="Projects"/>
      <sheetName val="own"/>
      <sheetName val="HST"/>
      <sheetName val="P&amp;L98"/>
      <sheetName val="3-DIV4"/>
      <sheetName val="BQ-Arun"/>
      <sheetName val="gi"/>
      <sheetName val="CASH"/>
      <sheetName val="Jadwal"/>
      <sheetName val="qc reading"/>
      <sheetName val="Kurs"/>
      <sheetName val="EE-PROP"/>
      <sheetName val="Up &amp; bhn"/>
      <sheetName val="LIST MATERIAL"/>
      <sheetName val="Tie Beam GN"/>
      <sheetName val="Tangga GN"/>
      <sheetName val="FLANGE"/>
      <sheetName val="VALVE"/>
      <sheetName val="DaftarHarga"/>
      <sheetName val="LD calc"/>
      <sheetName val="Formula"/>
      <sheetName val="COSTING Option 1"/>
      <sheetName val="BASEMENT"/>
      <sheetName val="anls space frame"/>
      <sheetName val="hrg.bhn"/>
      <sheetName val="TM"/>
      <sheetName val="an. 1"/>
      <sheetName val="DAF_2"/>
      <sheetName val="Analis Kusen 1 ESKALASI"/>
      <sheetName val="tl"/>
      <sheetName val=" "/>
      <sheetName val="Tataudara"/>
      <sheetName val="Eng_Hrs"/>
      <sheetName val="DB_Simplex"/>
      <sheetName val="B - Norelec"/>
      <sheetName val="ANALYS EXTERN"/>
      <sheetName val="Pro-Base"/>
      <sheetName val="B-Ops-KS"/>
      <sheetName val="Daftar Harga Satuan Gaji"/>
      <sheetName val="Daftar Harga Satuan Bahan"/>
      <sheetName val="prog_mgu"/>
      <sheetName val="DAFFIN"/>
      <sheetName val="dayvol WEDI"/>
      <sheetName val="dayvol adibarat"/>
      <sheetName val="ERET"/>
      <sheetName val="BoQ C4"/>
      <sheetName val="NET表"/>
      <sheetName val="BQ表"/>
      <sheetName val="mst_prod_material"/>
      <sheetName val="inventory_stock_movement"/>
      <sheetName val="Master Schedule"/>
      <sheetName val="Permanent info"/>
      <sheetName val="S.BAHAN"/>
      <sheetName val="S.UPAH"/>
      <sheetName val="rate-alat"/>
      <sheetName val="Morang"/>
      <sheetName val="Rekap Analisa"/>
      <sheetName val="DAPRO"/>
      <sheetName val="M+MC"/>
      <sheetName val="PL SPP per ton"/>
      <sheetName val="TEKNIS"/>
      <sheetName val="HS-2"/>
      <sheetName val="Uraian Upah"/>
      <sheetName val="input data umum"/>
      <sheetName val="81+200"/>
      <sheetName val="Anl.+"/>
      <sheetName val="K"/>
      <sheetName val="LCATAL"/>
      <sheetName val="SK"/>
      <sheetName val="Tunduk Panitia"/>
      <sheetName val="DIVI3"/>
      <sheetName val="1~3"/>
      <sheetName val="Gorong Aramco"/>
      <sheetName val="SOHAR(2nd)"/>
      <sheetName val="SPREAD SHEET"/>
      <sheetName val="SAT"/>
      <sheetName val="Analisa ME"/>
      <sheetName val="bill 3.9"/>
      <sheetName val="STR(CANCEL)"/>
      <sheetName val="D &amp; W sizes"/>
      <sheetName val="3.ALS-STR-PDS"/>
      <sheetName val="#REF!"/>
      <sheetName val="대비표"/>
      <sheetName val="anal_hs"/>
      <sheetName val="ANALISA GR_x005f_x0000__x005f_x005f_x"/>
      <sheetName val="bqmpaloc"/>
      <sheetName val="Uph&amp;bhn"/>
      <sheetName val="LAL - PASAR PAGI "/>
      <sheetName val="DivVII"/>
      <sheetName val="BQ All_2"/>
      <sheetName val="H-Upah"/>
      <sheetName val="Hidden"/>
      <sheetName val="Alat Berat"/>
      <sheetName val="UP MINOR"/>
      <sheetName val="Bahan&amp;Upah"/>
      <sheetName val="BQ Pivot utk Analisa &amp; SDBP "/>
      <sheetName val="M+U Pivot"/>
      <sheetName val="Fin Sum"/>
      <sheetName val="FP"/>
      <sheetName val="PLB"/>
      <sheetName val="iNT. Kotak Lt.3"/>
      <sheetName val="CODE"/>
      <sheetName val="Irregular Income"/>
      <sheetName val="FE-1770.P1"/>
      <sheetName val="Variables"/>
      <sheetName val="GVL§CT"/>
      <sheetName val="Uph+bahan"/>
      <sheetName val="INPUT AGST"/>
      <sheetName val="rkpm 2003"/>
      <sheetName val="RKP PLUMBING"/>
      <sheetName val="Hua Yang Quarterly"/>
      <sheetName val="Lead Schedule"/>
      <sheetName val="Gal tana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sheetData sheetId="559"/>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refreshError="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sheetData sheetId="811" refreshError="1"/>
      <sheetData sheetId="812" refreshError="1"/>
      <sheetData sheetId="813" refreshError="1"/>
      <sheetData sheetId="814" refreshError="1"/>
      <sheetData sheetId="815" refreshError="1"/>
      <sheetData sheetId="816" refreshError="1"/>
      <sheetData sheetId="817"/>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sheetData sheetId="874"/>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sheetData sheetId="1144" refreshError="1"/>
      <sheetData sheetId="1145" refreshError="1"/>
      <sheetData sheetId="1146" refreshError="1"/>
      <sheetData sheetId="1147"/>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sheetData sheetId="1280"/>
      <sheetData sheetId="1281"/>
      <sheetData sheetId="1282"/>
      <sheetData sheetId="1283"/>
      <sheetData sheetId="1284"/>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sheetData sheetId="1295"/>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sheetData sheetId="1392"/>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Set>
  </externalBook>
</externalLink>
</file>

<file path=xl/externalLinks/externalLink5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JDL"/>
      <sheetName val="AHS"/>
      <sheetName val="MPEL"/>
      <sheetName val="MOB"/>
      <sheetName val="ARUT"/>
      <sheetName val="MRUT"/>
      <sheetName val="MOS"/>
      <sheetName val="PLANT"/>
      <sheetName val="MPU"/>
      <sheetName val="DAKON"/>
      <sheetName val="USAL"/>
      <sheetName val="PSONIL"/>
      <sheetName val="PNWR"/>
      <sheetName val="HDS"/>
      <sheetName val="SUB"/>
      <sheetName val="DALAM"/>
      <sheetName val="ANAL"/>
      <sheetName val="CHKLIS"/>
      <sheetName val="TBL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suara"/>
      <sheetName val="Titik kabel"/>
      <sheetName val="Tata Suara (4)"/>
      <sheetName val="Tata Suara (5)"/>
      <sheetName val="Tata Suara (6)"/>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 val="BQ"/>
    </sheetNames>
    <sheetDataSet>
      <sheetData sheetId="0">
        <row r="841">
          <cell r="U841" t="str">
            <v>Analisa EI-323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3"/>
      <sheetName val="Harga UPAH"/>
      <sheetName val="HargaBAHAN"/>
      <sheetName val="Harga ALAT"/>
      <sheetName val="Rekap"/>
      <sheetName val="BQ "/>
      <sheetName val="Mobilisasi"/>
      <sheetName val="Lalu Lintas"/>
      <sheetName val="div2"/>
      <sheetName val="div4"/>
      <sheetName val="div6"/>
      <sheetName val="div7"/>
      <sheetName val="Div.7 (3)"/>
      <sheetName val="Div7 (2)"/>
      <sheetName val="div8"/>
      <sheetName val="Additional"/>
      <sheetName val="sched"/>
      <sheetName val="Kontrak"/>
      <sheetName val="MOB"/>
      <sheetName val="Lamp.4a"/>
      <sheetName val="Lamp.7"/>
      <sheetName val="Lamp.3a"/>
      <sheetName val="Lamp.3b"/>
      <sheetName val="Lamp.11"/>
      <sheetName val="Lamp.9"/>
      <sheetName val="Lamp.6"/>
      <sheetName val="BQ"/>
    </sheetNames>
    <sheetDataSet>
      <sheetData sheetId="0">
        <row r="841">
          <cell r="U841" t="str">
            <v>Analisa EI-323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F-8"/>
      <sheetName val="Titik kabel"/>
    </sheetNames>
    <sheetDataSet>
      <sheetData sheetId="0"/>
      <sheetData sheetId="1"/>
      <sheetData sheetId="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T-SCEDULE"/>
      <sheetName val="REKAPITULASI"/>
      <sheetName val="pelabuhan"/>
      <sheetName val="analisa"/>
      <sheetName val="bahan_upah"/>
    </sheetNames>
    <sheetDataSet>
      <sheetData sheetId="0" refreshError="1"/>
      <sheetData sheetId="1">
        <row r="26">
          <cell r="BO26" t="str">
            <v xml:space="preserve"> Alat Baru</v>
          </cell>
        </row>
        <row r="27">
          <cell r="BO27" t="e">
            <v>#REF!</v>
          </cell>
        </row>
        <row r="46">
          <cell r="BO46" t="str">
            <v xml:space="preserve"> Alat Baru</v>
          </cell>
        </row>
        <row r="47">
          <cell r="BO47" t="e">
            <v>#REF!</v>
          </cell>
        </row>
        <row r="66">
          <cell r="BO66" t="str">
            <v xml:space="preserve"> Alat Baru</v>
          </cell>
        </row>
        <row r="67">
          <cell r="BO67" t="e">
            <v>#REF!</v>
          </cell>
        </row>
        <row r="86">
          <cell r="BO86" t="str">
            <v xml:space="preserve"> Alat Baru</v>
          </cell>
        </row>
        <row r="87">
          <cell r="BO87" t="e">
            <v>#REF!</v>
          </cell>
        </row>
        <row r="106">
          <cell r="BO106" t="str">
            <v xml:space="preserve"> Alat Baru</v>
          </cell>
        </row>
        <row r="107">
          <cell r="BO107" t="e">
            <v>#REF!</v>
          </cell>
        </row>
        <row r="126">
          <cell r="BO126" t="str">
            <v xml:space="preserve"> Alat Baru</v>
          </cell>
        </row>
        <row r="127">
          <cell r="BO127" t="e">
            <v>#REF!</v>
          </cell>
        </row>
        <row r="146">
          <cell r="BO146" t="str">
            <v xml:space="preserve"> Alat Baru</v>
          </cell>
        </row>
        <row r="147">
          <cell r="BO147" t="e">
            <v>#REF!</v>
          </cell>
        </row>
        <row r="166">
          <cell r="BO166" t="str">
            <v xml:space="preserve"> Alat Baru</v>
          </cell>
        </row>
        <row r="167">
          <cell r="BO167">
            <v>209000000.00000003</v>
          </cell>
        </row>
        <row r="186">
          <cell r="BO186" t="str">
            <v xml:space="preserve"> Alat Baru</v>
          </cell>
        </row>
        <row r="187">
          <cell r="BO187" t="e">
            <v>#REF!</v>
          </cell>
        </row>
        <row r="206">
          <cell r="BO206" t="str">
            <v xml:space="preserve"> Alat Baru</v>
          </cell>
        </row>
        <row r="207">
          <cell r="BO207">
            <v>770000000.00000012</v>
          </cell>
        </row>
        <row r="226">
          <cell r="BO226" t="str">
            <v xml:space="preserve"> Alat Baru</v>
          </cell>
        </row>
        <row r="227">
          <cell r="BO227" t="e">
            <v>#REF!</v>
          </cell>
        </row>
        <row r="246">
          <cell r="BO246" t="str">
            <v xml:space="preserve"> Alat Baru</v>
          </cell>
        </row>
        <row r="247">
          <cell r="BO247">
            <v>0</v>
          </cell>
        </row>
        <row r="266">
          <cell r="BO266" t="str">
            <v xml:space="preserve"> Alat Baru</v>
          </cell>
        </row>
        <row r="267">
          <cell r="BO267">
            <v>0</v>
          </cell>
        </row>
        <row r="286">
          <cell r="BO286" t="str">
            <v xml:space="preserve"> Alat Baru</v>
          </cell>
        </row>
        <row r="287">
          <cell r="BO287">
            <v>0</v>
          </cell>
        </row>
        <row r="306">
          <cell r="BO306" t="str">
            <v xml:space="preserve"> Alat Baru</v>
          </cell>
        </row>
        <row r="307">
          <cell r="BO307">
            <v>0</v>
          </cell>
        </row>
        <row r="326">
          <cell r="BO326" t="str">
            <v xml:space="preserve"> Alat Baru</v>
          </cell>
        </row>
        <row r="327">
          <cell r="BO327">
            <v>0</v>
          </cell>
        </row>
        <row r="346">
          <cell r="BO346" t="str">
            <v xml:space="preserve"> Alat Baru</v>
          </cell>
        </row>
        <row r="347">
          <cell r="BO347">
            <v>0</v>
          </cell>
        </row>
        <row r="366">
          <cell r="BO366" t="str">
            <v xml:space="preserve"> Alat Baru</v>
          </cell>
        </row>
        <row r="367">
          <cell r="BO367">
            <v>0</v>
          </cell>
        </row>
        <row r="386">
          <cell r="BO386" t="str">
            <v xml:space="preserve"> Alat Baru</v>
          </cell>
        </row>
        <row r="387">
          <cell r="BO387">
            <v>0</v>
          </cell>
        </row>
        <row r="406">
          <cell r="BO406" t="str">
            <v xml:space="preserve"> Alat Baru</v>
          </cell>
        </row>
        <row r="407">
          <cell r="BO407">
            <v>0</v>
          </cell>
        </row>
        <row r="426">
          <cell r="BO426" t="str">
            <v xml:space="preserve"> Alat Baru</v>
          </cell>
        </row>
        <row r="427">
          <cell r="BO427">
            <v>0</v>
          </cell>
        </row>
        <row r="446">
          <cell r="BO446" t="str">
            <v xml:space="preserve"> Alat Baru</v>
          </cell>
        </row>
        <row r="447">
          <cell r="BO447">
            <v>0</v>
          </cell>
        </row>
        <row r="466">
          <cell r="BO466" t="str">
            <v xml:space="preserve"> Alat Baru</v>
          </cell>
        </row>
        <row r="467">
          <cell r="BO467">
            <v>0</v>
          </cell>
        </row>
        <row r="486">
          <cell r="BO486" t="str">
            <v xml:space="preserve"> Alat Baru</v>
          </cell>
        </row>
        <row r="487">
          <cell r="BO487">
            <v>0</v>
          </cell>
        </row>
        <row r="506">
          <cell r="BO506" t="str">
            <v xml:space="preserve"> Alat Baru</v>
          </cell>
        </row>
        <row r="507">
          <cell r="BO507">
            <v>0</v>
          </cell>
        </row>
        <row r="526">
          <cell r="BO526" t="str">
            <v xml:space="preserve"> Alat Baru</v>
          </cell>
        </row>
        <row r="527">
          <cell r="BO527">
            <v>0</v>
          </cell>
        </row>
        <row r="546">
          <cell r="BO546" t="str">
            <v xml:space="preserve"> Alat Baru</v>
          </cell>
        </row>
        <row r="547">
          <cell r="BO547">
            <v>0</v>
          </cell>
        </row>
        <row r="566">
          <cell r="BO566" t="str">
            <v xml:space="preserve"> Alat Baru</v>
          </cell>
        </row>
        <row r="567">
          <cell r="BO567">
            <v>0</v>
          </cell>
        </row>
        <row r="586">
          <cell r="BO586" t="str">
            <v xml:space="preserve"> Alat Baru</v>
          </cell>
        </row>
        <row r="587">
          <cell r="BO587">
            <v>0</v>
          </cell>
        </row>
        <row r="606">
          <cell r="BO606" t="str">
            <v xml:space="preserve"> Alat Baru</v>
          </cell>
        </row>
        <row r="607">
          <cell r="BO607">
            <v>0</v>
          </cell>
        </row>
        <row r="626">
          <cell r="BO626" t="str">
            <v xml:space="preserve"> Alat Baru</v>
          </cell>
        </row>
        <row r="627">
          <cell r="BO627">
            <v>0</v>
          </cell>
        </row>
        <row r="646">
          <cell r="BO646" t="str">
            <v xml:space="preserve"> Alat Baru</v>
          </cell>
        </row>
        <row r="647">
          <cell r="BO647">
            <v>0</v>
          </cell>
        </row>
        <row r="666">
          <cell r="BO666" t="str">
            <v xml:space="preserve"> Alat Baru</v>
          </cell>
        </row>
        <row r="667">
          <cell r="BO667">
            <v>0</v>
          </cell>
        </row>
        <row r="697">
          <cell r="BO697" t="str">
            <v xml:space="preserve"> Alat Baru</v>
          </cell>
        </row>
        <row r="698">
          <cell r="BO698">
            <v>0</v>
          </cell>
        </row>
      </sheetData>
      <sheetData sheetId="2" refreshError="1"/>
      <sheetData sheetId="3" refreshError="1"/>
      <sheetData sheetId="4" refreshError="1"/>
      <sheetData sheetId="5" refreshError="1"/>
      <sheetData sheetId="6" refreshError="1"/>
    </sheetDataSet>
  </externalBook>
</externalLink>
</file>

<file path=xl/externalLinks/externalLink5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oct"/>
      <sheetName val="25-04-02(MANGU)"/>
      <sheetName val="mangungsi 2"/>
      <sheetName val="Sheet2"/>
      <sheetName val="Sheet4"/>
      <sheetName val="Sheet1"/>
      <sheetName val="E. SUMMARY-june"/>
      <sheetName val="APRIL"/>
      <sheetName val="juni-25-2"/>
      <sheetName val="Juni-25"/>
      <sheetName val="MAY-25"/>
      <sheetName val="APRIL-25-03"/>
      <sheetName val="MARET-25-03"/>
      <sheetName val="FEB-25-02"/>
      <sheetName val="JAN-25-03"/>
      <sheetName val="DEC-25 ADD4"/>
      <sheetName val="DEC-25"/>
      <sheetName val="NOP-25 MANG"/>
      <sheetName val="NOP-25"/>
      <sheetName val="OKT-25"/>
      <sheetName val="SEP-25"/>
      <sheetName val="AGUSTUS-25"/>
      <sheetName val="E.SUMARI JULI"/>
      <sheetName val="25 juni"/>
      <sheetName val="JAKON"/>
      <sheetName val="DEC"/>
      <sheetName val="NOP-1"/>
      <sheetName val="NOP-2"/>
      <sheetName val="OKTOBER"/>
      <sheetName va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8">
          <cell r="G68">
            <v>18216750954.0448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0"/>
    </sheetNames>
    <sheetDataSet>
      <sheetData sheetId="0" refreshError="1"/>
    </sheetDataSet>
  </externalBook>
</externalLink>
</file>

<file path=xl/externalLinks/externalLink5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f"/>
      <sheetName val="Agg"/>
      <sheetName val="Q"/>
      <sheetName val="2"/>
      <sheetName val="3"/>
      <sheetName val="6"/>
      <sheetName val="10"/>
      <sheetName val="8"/>
      <sheetName val="Peta"/>
      <sheetName val="Pnw"/>
      <sheetName val="Rekap"/>
      <sheetName val="K&amp;H"/>
      <sheetName val="L1"/>
      <sheetName val="L2a"/>
      <sheetName val="L2b"/>
      <sheetName val="L2c"/>
      <sheetName val="Anl"/>
      <sheetName val="7"/>
      <sheetName val="1"/>
      <sheetName val="L6a"/>
      <sheetName val="L6b"/>
      <sheetName val="L7"/>
      <sheetName val="L8"/>
      <sheetName val="L9"/>
      <sheetName val="L10"/>
      <sheetName val="U"/>
      <sheetName val="B"/>
      <sheetName val="Alt"/>
      <sheetName val="L12"/>
    </sheetNames>
    <sheetDataSet>
      <sheetData sheetId="0" refreshError="1">
        <row r="5">
          <cell r="B5" t="str">
            <v>CV. ERKARYA JAYA</v>
          </cell>
        </row>
        <row r="8">
          <cell r="B8" t="str">
            <v>Direktur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tan"/>
      <sheetName val="Daftar - Isi"/>
      <sheetName val="Hit Vol Str Jambi"/>
      <sheetName val="Hit Vol_PSU"/>
      <sheetName val="Analisa Harga Satuan"/>
      <sheetName val="Harga Satuan"/>
      <sheetName val="R A B"/>
      <sheetName val="&quot;S&quot; Curve"/>
      <sheetName val="Rekapitulasi"/>
      <sheetName val="Surat"/>
      <sheetName val="Input"/>
      <sheetName val="BAHAN"/>
      <sheetName val="Material"/>
      <sheetName val="Cover"/>
      <sheetName val="HarSat"/>
      <sheetName val="BQ"/>
      <sheetName val="PEMBESIAN BALOK INDUK!"/>
      <sheetName val="Analisa"/>
      <sheetName val="hargaSatuan"/>
      <sheetName val="DAF-1"/>
      <sheetName val="H.Satuan"/>
      <sheetName val="HRG BHN"/>
      <sheetName val="FORM X COST"/>
      <sheetName val="Analisa Upah _ Bahan Plum"/>
      <sheetName val="PERSIAPAN"/>
      <sheetName val="UTILITAS"/>
      <sheetName val="Data"/>
      <sheetName val="Daftar_-_Isi"/>
      <sheetName val="Hit_Vol_Str_Jambi"/>
      <sheetName val="Hit_Vol_PSU"/>
      <sheetName val="Analisa_Harga_Satuan"/>
      <sheetName val="Harga_Satuan"/>
      <sheetName val="R_A_B"/>
      <sheetName val="&quot;S&quot;_Curve"/>
      <sheetName val="2. GLIN POOR PLAT ENTRANCE! "/>
      <sheetName val="HB me"/>
      <sheetName val="Ris_Vol"/>
      <sheetName val="ana_str"/>
      <sheetName val="Hargamat"/>
      <sheetName val="BAG-2"/>
      <sheetName val="satuan_pek_str"/>
      <sheetName val="ANA-HRG"/>
      <sheetName val="Harsat Upah"/>
      <sheetName val="Perhitungan Besi"/>
      <sheetName val="DAF-3"/>
      <sheetName val="Daf 1"/>
      <sheetName val="lab bahasa"/>
      <sheetName val="Cover Daf-2"/>
      <sheetName val="Cover Daf_2"/>
      <sheetName val="HSATUAN"/>
      <sheetName val="Harsat Bahan"/>
      <sheetName val="ARITMATIK"/>
      <sheetName val="AN-UM"/>
      <sheetName val="Pipe"/>
    </sheetNames>
    <sheetDataSet>
      <sheetData sheetId="0">
        <row r="1688">
          <cell r="G1688">
            <v>51661.1</v>
          </cell>
        </row>
      </sheetData>
      <sheetData sheetId="1" refreshError="1"/>
      <sheetData sheetId="2" refreshError="1"/>
      <sheetData sheetId="3" refreshError="1"/>
      <sheetData sheetId="4" refreshError="1">
        <row r="1239">
          <cell r="G1239">
            <v>56787.5</v>
          </cell>
        </row>
        <row r="1688">
          <cell r="G1688">
            <v>51661.1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Form D3 B1.1"/>
      <sheetName val="Rekap Biaya"/>
      <sheetName val="Kuantitas &amp; Harga"/>
      <sheetName val="anaK"/>
      <sheetName val="BOW"/>
      <sheetName val="Lamp.Upah&amp;Biaya"/>
      <sheetName val="Lamp.ABiaya"/>
      <sheetName val="ANGKUT"/>
      <sheetName val="Sket Jrk Angku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Upah"/>
      <sheetName val="Material"/>
      <sheetName val="Peralat"/>
      <sheetName val="Analisa"/>
      <sheetName val="Curva"/>
      <sheetName val="Person"/>
      <sheetName val="Alat"/>
    </sheetNames>
    <sheetDataSet>
      <sheetData sheetId="0" refreshError="1"/>
      <sheetData sheetId="1"/>
      <sheetData sheetId="2" refreshError="1"/>
      <sheetData sheetId="3" refreshError="1"/>
      <sheetData sheetId="4" refreshError="1"/>
      <sheetData sheetId="5" refreshError="1">
        <row r="64">
          <cell r="A64" t="str">
            <v>DIREKTORAT JENDRAL BINA MARGA</v>
          </cell>
        </row>
        <row r="65">
          <cell r="A65" t="str">
            <v>DIREKTORAT BINA PROGRAM JALAN</v>
          </cell>
          <cell r="E65" t="str">
            <v>ANALISA HARGA PEKERJAAN</v>
          </cell>
          <cell r="M65" t="str">
            <v>KODE</v>
          </cell>
        </row>
        <row r="66">
          <cell r="A66" t="str">
            <v>SUB. PERENCANAAN JALAN LOKAL</v>
          </cell>
          <cell r="E66" t="str">
            <v>PRODUKSI BATU KERIKIL SUNGAI TERSARING</v>
          </cell>
        </row>
        <row r="67">
          <cell r="A67" t="str">
            <v>KABUPATEN</v>
          </cell>
          <cell r="E67" t="str">
            <v>(MENGGUNAKAN ALAT)</v>
          </cell>
          <cell r="M67" t="str">
            <v>K. 016</v>
          </cell>
        </row>
        <row r="69">
          <cell r="A69" t="str">
            <v>PROPINSI</v>
          </cell>
          <cell r="C69" t="str">
            <v>:</v>
          </cell>
          <cell r="D69" t="str">
            <v>KODE</v>
          </cell>
          <cell r="E69" t="str">
            <v>KABUPATEN</v>
          </cell>
          <cell r="G69" t="str">
            <v>:</v>
          </cell>
          <cell r="J69" t="str">
            <v>KODE</v>
          </cell>
          <cell r="K69" t="str">
            <v>DISIAPKAN OLEH</v>
          </cell>
          <cell r="M69" t="str">
            <v>TANGGAL</v>
          </cell>
        </row>
        <row r="70">
          <cell r="A70" t="str">
            <v>NANGGROE ACEH DARUSSALAM                (11)</v>
          </cell>
          <cell r="E70" t="str">
            <v>ACEH UTARA</v>
          </cell>
          <cell r="J70" t="str">
            <v>( 08 )</v>
          </cell>
          <cell r="K70" t="str">
            <v>CV. ABDULLAH JALIL</v>
          </cell>
          <cell r="M70" t="str">
            <v>23 September 2005</v>
          </cell>
        </row>
        <row r="71">
          <cell r="A71" t="str">
            <v>PROSES</v>
          </cell>
          <cell r="C71" t="str">
            <v>:</v>
          </cell>
          <cell r="E71" t="str">
            <v>ANGGAPAN</v>
          </cell>
          <cell r="G71" t="str">
            <v>:</v>
          </cell>
        </row>
        <row r="72">
          <cell r="A72" t="str">
            <v>1.</v>
          </cell>
          <cell r="B72" t="str">
            <v>Bulldozer menimbun stok di sungai</v>
          </cell>
          <cell r="E72" t="str">
            <v>1.</v>
          </cell>
          <cell r="F72" t="str">
            <v>Menggunakan alat berat ( 60 m3/ hari )</v>
          </cell>
        </row>
        <row r="73">
          <cell r="A73" t="str">
            <v>2.</v>
          </cell>
          <cell r="B73" t="str">
            <v>Loader mengangkat muatan truck</v>
          </cell>
          <cell r="E73" t="str">
            <v>2.</v>
          </cell>
          <cell r="F73" t="str">
            <v>Kapasitas Wheel Loader 60 m3/jam</v>
          </cell>
        </row>
        <row r="74">
          <cell r="A74" t="str">
            <v>3.</v>
          </cell>
          <cell r="B74" t="str">
            <v xml:space="preserve">Kerikil disaring ditempat  penyaringan </v>
          </cell>
          <cell r="E74" t="str">
            <v>3.</v>
          </cell>
          <cell r="F74" t="str">
            <v>Wheel Loader memuati 18 dump truck/jam ( 8 jam kerja per hari )</v>
          </cell>
        </row>
        <row r="75">
          <cell r="B75" t="str">
            <v>dengan ukuran yang dikehendaki</v>
          </cell>
          <cell r="E75" t="str">
            <v>4.</v>
          </cell>
          <cell r="F75" t="str">
            <v xml:space="preserve">Sumber material tersedia bebas / dengan ganti rugi royalti yang berlaku </v>
          </cell>
        </row>
        <row r="76">
          <cell r="B76" t="str">
            <v>yang disaring ke lokasi pekerjaan/</v>
          </cell>
          <cell r="E76" t="str">
            <v>5.</v>
          </cell>
          <cell r="F76" t="str">
            <v>Pengadaan / penimbunan material 1 trip / jam, 10 km dari sumber</v>
          </cell>
        </row>
        <row r="77">
          <cell r="B77" t="str">
            <v>penimbunan</v>
          </cell>
          <cell r="E77" t="str">
            <v>6.</v>
          </cell>
          <cell r="F77" t="str">
            <v>Volume yang diukur berdasarkan  ton lepas / truck (BJ = 1,5 )</v>
          </cell>
        </row>
        <row r="78">
          <cell r="E78" t="str">
            <v>7.</v>
          </cell>
          <cell r="F78" t="str">
            <v>Umur alat bantu rata - rata 1 bulan / orang / set</v>
          </cell>
        </row>
        <row r="82">
          <cell r="B82" t="str">
            <v>PEKERJA</v>
          </cell>
          <cell r="E82" t="str">
            <v>JUMLAH</v>
          </cell>
          <cell r="G82" t="str">
            <v>HARI</v>
          </cell>
          <cell r="I82" t="str">
            <v>KODE</v>
          </cell>
          <cell r="J82" t="str">
            <v xml:space="preserve">JUMLAH </v>
          </cell>
          <cell r="K82" t="str">
            <v>UPAH</v>
          </cell>
          <cell r="L82" t="str">
            <v>BIAYA</v>
          </cell>
          <cell r="M82" t="str">
            <v>SUB TOTAL</v>
          </cell>
        </row>
        <row r="84">
          <cell r="A84" t="str">
            <v>P</v>
          </cell>
          <cell r="E84" t="str">
            <v>ORANG</v>
          </cell>
          <cell r="J84" t="str">
            <v>HARI-ORG</v>
          </cell>
          <cell r="K84" t="str">
            <v>(Rp./Org/Hr)</v>
          </cell>
          <cell r="L84" t="str">
            <v>(Rp)</v>
          </cell>
          <cell r="M84" t="str">
            <v>(Rp)</v>
          </cell>
        </row>
        <row r="85">
          <cell r="A85" t="str">
            <v>E</v>
          </cell>
          <cell r="B85" t="str">
            <v>M a n d o r</v>
          </cell>
          <cell r="F85">
            <v>1</v>
          </cell>
          <cell r="H85">
            <v>1</v>
          </cell>
          <cell r="I85" t="str">
            <v>L061</v>
          </cell>
          <cell r="J85">
            <v>1</v>
          </cell>
          <cell r="K85">
            <v>40000</v>
          </cell>
          <cell r="L85">
            <v>40000</v>
          </cell>
        </row>
        <row r="86">
          <cell r="A86" t="str">
            <v>K</v>
          </cell>
          <cell r="B86" t="str">
            <v>Operator terlatih</v>
          </cell>
          <cell r="F86">
            <v>3</v>
          </cell>
          <cell r="H86">
            <v>1</v>
          </cell>
          <cell r="I86" t="str">
            <v>L081</v>
          </cell>
          <cell r="J86">
            <v>3</v>
          </cell>
          <cell r="K86">
            <v>55000</v>
          </cell>
          <cell r="L86">
            <v>165000</v>
          </cell>
        </row>
        <row r="87">
          <cell r="A87" t="str">
            <v>E</v>
          </cell>
          <cell r="B87" t="str">
            <v>Operator semi terlatih</v>
          </cell>
          <cell r="F87">
            <v>1</v>
          </cell>
          <cell r="H87">
            <v>1</v>
          </cell>
          <cell r="I87" t="str">
            <v>L082</v>
          </cell>
          <cell r="J87">
            <v>1</v>
          </cell>
          <cell r="K87">
            <v>40000</v>
          </cell>
          <cell r="L87">
            <v>40000</v>
          </cell>
        </row>
        <row r="88">
          <cell r="A88" t="str">
            <v>R</v>
          </cell>
          <cell r="B88" t="str">
            <v>Supir</v>
          </cell>
          <cell r="F88">
            <v>4</v>
          </cell>
          <cell r="H88">
            <v>1</v>
          </cell>
          <cell r="I88" t="str">
            <v>L091</v>
          </cell>
          <cell r="J88">
            <v>4</v>
          </cell>
          <cell r="K88">
            <v>45000</v>
          </cell>
          <cell r="L88">
            <v>180000</v>
          </cell>
        </row>
        <row r="89">
          <cell r="A89" t="str">
            <v>J</v>
          </cell>
          <cell r="B89" t="str">
            <v>Pekerja tak terlatih</v>
          </cell>
          <cell r="F89">
            <v>4</v>
          </cell>
          <cell r="H89">
            <v>1</v>
          </cell>
          <cell r="I89" t="str">
            <v>L101</v>
          </cell>
          <cell r="J89">
            <v>4</v>
          </cell>
          <cell r="K89">
            <v>23000</v>
          </cell>
          <cell r="L89">
            <v>92000</v>
          </cell>
        </row>
        <row r="90">
          <cell r="A90" t="str">
            <v>A</v>
          </cell>
          <cell r="B90" t="str">
            <v>Pekerja semi terlatih</v>
          </cell>
          <cell r="F90">
            <v>4</v>
          </cell>
          <cell r="H90">
            <v>1</v>
          </cell>
          <cell r="I90" t="str">
            <v>L103</v>
          </cell>
          <cell r="J90">
            <v>4</v>
          </cell>
          <cell r="K90">
            <v>25000</v>
          </cell>
          <cell r="L90">
            <v>100000</v>
          </cell>
        </row>
        <row r="91">
          <cell r="L91" t="str">
            <v>PEKERJA</v>
          </cell>
          <cell r="M91">
            <v>617000</v>
          </cell>
        </row>
        <row r="92">
          <cell r="B92" t="str">
            <v>MATERIAL</v>
          </cell>
          <cell r="E92" t="str">
            <v>JUMLAH</v>
          </cell>
          <cell r="G92" t="str">
            <v>VOLUME</v>
          </cell>
          <cell r="I92" t="str">
            <v>KODE</v>
          </cell>
          <cell r="K92" t="str">
            <v>HARGA</v>
          </cell>
          <cell r="L92" t="str">
            <v>BIAYA</v>
          </cell>
          <cell r="M92" t="str">
            <v>SUB TOTAL</v>
          </cell>
        </row>
        <row r="93">
          <cell r="K93" t="str">
            <v>SATUAN</v>
          </cell>
        </row>
        <row r="94">
          <cell r="A94" t="str">
            <v>M</v>
          </cell>
          <cell r="G94" t="str">
            <v>SATUAN</v>
          </cell>
          <cell r="K94" t="str">
            <v>(Rp./UNIT)</v>
          </cell>
          <cell r="L94" t="str">
            <v>(Rp)</v>
          </cell>
          <cell r="M94" t="str">
            <v>(Rp)</v>
          </cell>
        </row>
        <row r="95">
          <cell r="A95" t="str">
            <v>A</v>
          </cell>
          <cell r="B95" t="str">
            <v>Sirtu Royalty</v>
          </cell>
          <cell r="F95">
            <v>12.5</v>
          </cell>
          <cell r="H95" t="str">
            <v>m3</v>
          </cell>
          <cell r="I95" t="str">
            <v>MR.042</v>
          </cell>
          <cell r="K95">
            <v>30000</v>
          </cell>
          <cell r="L95">
            <v>375000</v>
          </cell>
        </row>
        <row r="96">
          <cell r="A96" t="str">
            <v>T</v>
          </cell>
          <cell r="B96" t="str">
            <v>Alat bantu</v>
          </cell>
          <cell r="F96">
            <v>0.2</v>
          </cell>
          <cell r="H96" t="str">
            <v>Set</v>
          </cell>
          <cell r="I96" t="str">
            <v>M170</v>
          </cell>
          <cell r="K96">
            <v>105000</v>
          </cell>
          <cell r="L96">
            <v>21000</v>
          </cell>
        </row>
        <row r="97">
          <cell r="A97" t="str">
            <v>E</v>
          </cell>
          <cell r="B97" t="str">
            <v>Kerikil sungai Royalty</v>
          </cell>
          <cell r="F97">
            <v>67.5</v>
          </cell>
          <cell r="H97" t="str">
            <v>m3</v>
          </cell>
          <cell r="I97" t="str">
            <v>MR.012</v>
          </cell>
          <cell r="K97">
            <v>33000</v>
          </cell>
          <cell r="L97">
            <v>2227500</v>
          </cell>
        </row>
        <row r="98">
          <cell r="A98" t="str">
            <v>R</v>
          </cell>
        </row>
        <row r="99">
          <cell r="A99" t="str">
            <v>I</v>
          </cell>
        </row>
        <row r="100">
          <cell r="A100" t="str">
            <v>A</v>
          </cell>
        </row>
        <row r="101">
          <cell r="A101" t="str">
            <v>L</v>
          </cell>
        </row>
        <row r="104">
          <cell r="L104" t="str">
            <v>MATERIAL</v>
          </cell>
          <cell r="M104">
            <v>2623500</v>
          </cell>
        </row>
        <row r="105">
          <cell r="B105" t="str">
            <v>PERALATAN</v>
          </cell>
          <cell r="E105" t="str">
            <v>JUMLAH</v>
          </cell>
          <cell r="G105" t="str">
            <v>HARI</v>
          </cell>
          <cell r="I105" t="str">
            <v>KODE</v>
          </cell>
          <cell r="J105" t="str">
            <v>JAM</v>
          </cell>
          <cell r="K105" t="str">
            <v>HARGA</v>
          </cell>
          <cell r="L105" t="str">
            <v>BIAYA</v>
          </cell>
          <cell r="M105" t="str">
            <v>SUB TOTAL</v>
          </cell>
        </row>
        <row r="106">
          <cell r="J106" t="str">
            <v>KERJA</v>
          </cell>
        </row>
        <row r="107">
          <cell r="A107" t="str">
            <v>P</v>
          </cell>
          <cell r="E107" t="str">
            <v>ALAT</v>
          </cell>
          <cell r="G107" t="str">
            <v>KERJA</v>
          </cell>
          <cell r="K107" t="str">
            <v>(Rp./JAM)</v>
          </cell>
          <cell r="L107" t="str">
            <v>(Rp)</v>
          </cell>
          <cell r="M107" t="str">
            <v>(Rp)</v>
          </cell>
        </row>
        <row r="108">
          <cell r="A108" t="str">
            <v>E</v>
          </cell>
          <cell r="B108" t="str">
            <v>Bulldozer 110 Hp</v>
          </cell>
          <cell r="F108">
            <v>1</v>
          </cell>
          <cell r="H108">
            <v>1</v>
          </cell>
          <cell r="I108" t="str">
            <v>E001</v>
          </cell>
          <cell r="J108">
            <v>3</v>
          </cell>
          <cell r="K108">
            <v>165000</v>
          </cell>
          <cell r="L108">
            <v>495000</v>
          </cell>
        </row>
        <row r="109">
          <cell r="A109" t="str">
            <v>R</v>
          </cell>
          <cell r="B109" t="str">
            <v>Mesin Penyaring 8 Hp</v>
          </cell>
          <cell r="F109">
            <v>1</v>
          </cell>
          <cell r="H109">
            <v>1</v>
          </cell>
          <cell r="I109" t="str">
            <v>E040</v>
          </cell>
          <cell r="J109">
            <v>5</v>
          </cell>
          <cell r="K109">
            <v>70000</v>
          </cell>
          <cell r="L109">
            <v>350000</v>
          </cell>
        </row>
        <row r="110">
          <cell r="A110" t="str">
            <v>A</v>
          </cell>
          <cell r="B110" t="str">
            <v>Wheel Loader 115 HP</v>
          </cell>
          <cell r="F110">
            <v>1</v>
          </cell>
          <cell r="H110">
            <v>1</v>
          </cell>
          <cell r="I110" t="str">
            <v>E052</v>
          </cell>
          <cell r="J110">
            <v>5</v>
          </cell>
          <cell r="K110">
            <v>175000</v>
          </cell>
          <cell r="L110">
            <v>875000</v>
          </cell>
        </row>
        <row r="111">
          <cell r="A111" t="str">
            <v>L</v>
          </cell>
          <cell r="B111" t="str">
            <v>Dump truck 5 T - 145 HP</v>
          </cell>
          <cell r="F111">
            <v>4</v>
          </cell>
          <cell r="H111">
            <v>1</v>
          </cell>
          <cell r="I111" t="str">
            <v>E212</v>
          </cell>
          <cell r="J111">
            <v>24</v>
          </cell>
          <cell r="K111">
            <v>60000</v>
          </cell>
          <cell r="L111">
            <v>1440000</v>
          </cell>
        </row>
        <row r="112">
          <cell r="A112" t="str">
            <v>A</v>
          </cell>
        </row>
        <row r="113">
          <cell r="A113" t="str">
            <v>T</v>
          </cell>
        </row>
        <row r="114">
          <cell r="A114" t="str">
            <v>A</v>
          </cell>
        </row>
        <row r="115">
          <cell r="A115" t="str">
            <v>N</v>
          </cell>
        </row>
        <row r="117">
          <cell r="L117" t="str">
            <v>PERALATAN</v>
          </cell>
          <cell r="M117">
            <v>3160000</v>
          </cell>
        </row>
        <row r="118">
          <cell r="L118" t="str">
            <v>TOTAL ( Rp )</v>
          </cell>
          <cell r="M118">
            <v>6400500</v>
          </cell>
        </row>
        <row r="120">
          <cell r="D120" t="str">
            <v>VOLUME  :</v>
          </cell>
          <cell r="F120">
            <v>60</v>
          </cell>
          <cell r="H120" t="str">
            <v>Satuan  :</v>
          </cell>
          <cell r="I120" t="str">
            <v>m3</v>
          </cell>
          <cell r="J120" t="str">
            <v>Harga Satuan</v>
          </cell>
          <cell r="K120" t="str">
            <v>Rp</v>
          </cell>
          <cell r="L120">
            <v>106675</v>
          </cell>
          <cell r="M120" t="str">
            <v>Per   m3</v>
          </cell>
        </row>
        <row r="244">
          <cell r="A244" t="str">
            <v>DIREKTORAT JENDRAL BINA MARGA</v>
          </cell>
        </row>
        <row r="245">
          <cell r="A245" t="str">
            <v>DIREKTORAT BINA PROGRAAM JALAN</v>
          </cell>
          <cell r="E245" t="str">
            <v>ANALISA HARGA PEKERJAAN</v>
          </cell>
          <cell r="M245" t="str">
            <v>KODE</v>
          </cell>
        </row>
        <row r="246">
          <cell r="A246" t="str">
            <v>SUB. PERENCANAAN JALAN LOKAL</v>
          </cell>
          <cell r="E246" t="str">
            <v>GALIAN TANAH UNTUK KONSTRUKSI</v>
          </cell>
        </row>
        <row r="247">
          <cell r="A247" t="str">
            <v>KABUPATEN</v>
          </cell>
          <cell r="E247" t="str">
            <v>( MENGGUNAKAN PEKERJA )</v>
          </cell>
          <cell r="M247" t="str">
            <v>K. 224</v>
          </cell>
        </row>
        <row r="249">
          <cell r="A249" t="str">
            <v>PROPINSI</v>
          </cell>
          <cell r="C249" t="str">
            <v>:</v>
          </cell>
          <cell r="D249" t="str">
            <v>KODE</v>
          </cell>
          <cell r="E249" t="str">
            <v>KABUPATEN</v>
          </cell>
          <cell r="G249" t="str">
            <v>:</v>
          </cell>
          <cell r="J249" t="str">
            <v>KODE</v>
          </cell>
          <cell r="K249" t="str">
            <v>DISIAPKAN OLEH</v>
          </cell>
          <cell r="M249" t="str">
            <v>TANGGAL</v>
          </cell>
        </row>
        <row r="250">
          <cell r="A250" t="str">
            <v>NANGGROE ACEH DARUSSALAM                (11)</v>
          </cell>
          <cell r="E250" t="str">
            <v>ACEH UTARA</v>
          </cell>
          <cell r="J250" t="str">
            <v>( 08 )</v>
          </cell>
          <cell r="K250" t="str">
            <v>CV. ABDULLAH JALIL</v>
          </cell>
          <cell r="M250" t="str">
            <v>23 September 2005</v>
          </cell>
        </row>
        <row r="251">
          <cell r="A251" t="str">
            <v>PROSES</v>
          </cell>
          <cell r="C251" t="str">
            <v>:</v>
          </cell>
          <cell r="E251" t="str">
            <v>ANGGAPAN</v>
          </cell>
          <cell r="G251" t="str">
            <v>:</v>
          </cell>
        </row>
        <row r="252">
          <cell r="A252" t="str">
            <v>1.</v>
          </cell>
          <cell r="B252" t="str">
            <v>Penggalian tanah dengan tenaga</v>
          </cell>
          <cell r="E252" t="str">
            <v>1.</v>
          </cell>
          <cell r="F252" t="str">
            <v>Menggunakan tenaga manusia</v>
          </cell>
        </row>
        <row r="253">
          <cell r="B253" t="str">
            <v>manusia ( 50 m3 / hari )</v>
          </cell>
          <cell r="E253" t="str">
            <v>2.</v>
          </cell>
          <cell r="F253" t="str">
            <v>Kapasitas kerja kelompok 50 m3  / hari</v>
          </cell>
        </row>
        <row r="254">
          <cell r="A254" t="str">
            <v>2.</v>
          </cell>
          <cell r="B254" t="str">
            <v>Tanah galian disingkirkan sejauh</v>
          </cell>
          <cell r="E254" t="str">
            <v>3.</v>
          </cell>
          <cell r="F254" t="str">
            <v>Kedalaman rata - rata galian s/d  3  m</v>
          </cell>
        </row>
        <row r="255">
          <cell r="B255" t="str">
            <v>minimal  30  m  dari lubang galian</v>
          </cell>
          <cell r="E255" t="str">
            <v>4.</v>
          </cell>
          <cell r="F255" t="str">
            <v>Untuk jenis tanah berbatu, harga satuan pekerjaan  K. 224 dikalikan</v>
          </cell>
        </row>
        <row r="256">
          <cell r="F256" t="str">
            <v>dengan faktor  1,5</v>
          </cell>
        </row>
        <row r="262">
          <cell r="B262" t="str">
            <v>PEKERJA</v>
          </cell>
          <cell r="E262" t="str">
            <v>JUMLAH</v>
          </cell>
          <cell r="G262" t="str">
            <v>HARI</v>
          </cell>
          <cell r="I262" t="str">
            <v>KODE</v>
          </cell>
          <cell r="J262" t="str">
            <v xml:space="preserve">JUMLAH </v>
          </cell>
          <cell r="K262" t="str">
            <v>UPAH</v>
          </cell>
          <cell r="L262" t="str">
            <v>BIAYA</v>
          </cell>
          <cell r="M262" t="str">
            <v>SUB TOTAL</v>
          </cell>
        </row>
        <row r="264">
          <cell r="A264" t="str">
            <v>P</v>
          </cell>
          <cell r="E264" t="str">
            <v>ORANG</v>
          </cell>
          <cell r="J264" t="str">
            <v>HARI-ORG</v>
          </cell>
          <cell r="K264" t="str">
            <v>(Rp./Org/Hr)</v>
          </cell>
          <cell r="L264" t="str">
            <v>(Rp)</v>
          </cell>
          <cell r="M264" t="str">
            <v>(Rp)</v>
          </cell>
        </row>
        <row r="265">
          <cell r="A265" t="str">
            <v>E</v>
          </cell>
          <cell r="B265" t="str">
            <v>M a n d o r</v>
          </cell>
          <cell r="F265">
            <v>1</v>
          </cell>
          <cell r="H265">
            <v>1</v>
          </cell>
          <cell r="I265" t="str">
            <v>L061</v>
          </cell>
          <cell r="J265">
            <v>1</v>
          </cell>
          <cell r="K265">
            <v>40000</v>
          </cell>
          <cell r="L265">
            <v>40000</v>
          </cell>
        </row>
        <row r="266">
          <cell r="A266" t="str">
            <v>K</v>
          </cell>
          <cell r="B266" t="str">
            <v>Pekerja terlatih</v>
          </cell>
          <cell r="F266">
            <v>2</v>
          </cell>
          <cell r="H266">
            <v>1</v>
          </cell>
          <cell r="I266" t="str">
            <v>L106</v>
          </cell>
          <cell r="J266">
            <v>2</v>
          </cell>
          <cell r="K266">
            <v>30000</v>
          </cell>
          <cell r="L266">
            <v>60000</v>
          </cell>
        </row>
        <row r="267">
          <cell r="A267" t="str">
            <v>E</v>
          </cell>
          <cell r="B267" t="str">
            <v>Pekerja tak terlatih</v>
          </cell>
          <cell r="F267">
            <v>30</v>
          </cell>
          <cell r="H267">
            <v>1</v>
          </cell>
          <cell r="I267" t="str">
            <v>L101</v>
          </cell>
          <cell r="J267">
            <v>30</v>
          </cell>
          <cell r="K267">
            <v>23000</v>
          </cell>
          <cell r="L267">
            <v>690000</v>
          </cell>
        </row>
        <row r="268">
          <cell r="A268" t="str">
            <v>R</v>
          </cell>
        </row>
        <row r="269">
          <cell r="A269" t="str">
            <v>J</v>
          </cell>
        </row>
        <row r="270">
          <cell r="A270" t="str">
            <v>A</v>
          </cell>
        </row>
        <row r="271">
          <cell r="L271" t="str">
            <v>PEKERJA</v>
          </cell>
          <cell r="M271">
            <v>790000</v>
          </cell>
        </row>
        <row r="272">
          <cell r="B272" t="str">
            <v>MATERIAL</v>
          </cell>
          <cell r="E272" t="str">
            <v>JUMLAH</v>
          </cell>
          <cell r="G272" t="str">
            <v>VOLUME</v>
          </cell>
          <cell r="I272" t="str">
            <v>KODE</v>
          </cell>
          <cell r="K272" t="str">
            <v>UPAH</v>
          </cell>
          <cell r="L272" t="str">
            <v>BIAYA</v>
          </cell>
          <cell r="M272" t="str">
            <v>SUB TOTAL</v>
          </cell>
        </row>
        <row r="274">
          <cell r="A274" t="str">
            <v>M</v>
          </cell>
          <cell r="G274" t="str">
            <v>SATUAN</v>
          </cell>
          <cell r="K274" t="str">
            <v>(Rp./unit)</v>
          </cell>
          <cell r="L274" t="str">
            <v>(Rp)</v>
          </cell>
          <cell r="M274" t="str">
            <v>(Rp)</v>
          </cell>
        </row>
        <row r="275">
          <cell r="A275" t="str">
            <v>A</v>
          </cell>
          <cell r="B275" t="str">
            <v>Alat bantu</v>
          </cell>
          <cell r="F275">
            <v>10</v>
          </cell>
          <cell r="H275" t="str">
            <v>set</v>
          </cell>
          <cell r="I275" t="str">
            <v>M170</v>
          </cell>
          <cell r="K275">
            <v>105000</v>
          </cell>
          <cell r="L275">
            <v>1050000</v>
          </cell>
        </row>
        <row r="276">
          <cell r="A276" t="str">
            <v>T</v>
          </cell>
        </row>
        <row r="277">
          <cell r="A277" t="str">
            <v>E</v>
          </cell>
        </row>
        <row r="278">
          <cell r="A278" t="str">
            <v>R</v>
          </cell>
        </row>
        <row r="279">
          <cell r="A279" t="str">
            <v>I</v>
          </cell>
        </row>
        <row r="280">
          <cell r="A280" t="str">
            <v>A</v>
          </cell>
        </row>
        <row r="281">
          <cell r="A281" t="str">
            <v>L</v>
          </cell>
        </row>
        <row r="284">
          <cell r="L284" t="str">
            <v>MATERIAL</v>
          </cell>
          <cell r="M284">
            <v>1050000</v>
          </cell>
        </row>
        <row r="285">
          <cell r="B285" t="str">
            <v>PERALATAN</v>
          </cell>
          <cell r="E285" t="str">
            <v>JUMLAH</v>
          </cell>
          <cell r="G285" t="str">
            <v>HARI</v>
          </cell>
          <cell r="I285" t="str">
            <v>KODE</v>
          </cell>
          <cell r="J285" t="str">
            <v>JAM</v>
          </cell>
          <cell r="K285" t="str">
            <v>HARGA</v>
          </cell>
          <cell r="L285" t="str">
            <v>BIAYA</v>
          </cell>
          <cell r="M285" t="str">
            <v>SUB TOTAL</v>
          </cell>
        </row>
        <row r="286">
          <cell r="J286" t="str">
            <v>KERJA</v>
          </cell>
        </row>
        <row r="287">
          <cell r="A287" t="str">
            <v>P</v>
          </cell>
          <cell r="E287" t="str">
            <v>ALAT</v>
          </cell>
          <cell r="G287" t="str">
            <v>KERJA</v>
          </cell>
          <cell r="K287" t="str">
            <v>(Rp./JAM)</v>
          </cell>
          <cell r="L287" t="str">
            <v>(Rp)</v>
          </cell>
          <cell r="M287" t="str">
            <v>(Rp)</v>
          </cell>
        </row>
        <row r="288">
          <cell r="A288" t="str">
            <v>E</v>
          </cell>
        </row>
        <row r="289">
          <cell r="A289" t="str">
            <v>R</v>
          </cell>
        </row>
        <row r="290">
          <cell r="A290" t="str">
            <v>A</v>
          </cell>
        </row>
        <row r="291">
          <cell r="A291" t="str">
            <v>L</v>
          </cell>
        </row>
        <row r="292">
          <cell r="A292" t="str">
            <v>A</v>
          </cell>
        </row>
        <row r="293">
          <cell r="A293" t="str">
            <v>T</v>
          </cell>
        </row>
        <row r="294">
          <cell r="A294" t="str">
            <v>A</v>
          </cell>
        </row>
        <row r="295">
          <cell r="A295" t="str">
            <v>N</v>
          </cell>
        </row>
        <row r="297">
          <cell r="L297" t="str">
            <v>PERALATAN</v>
          </cell>
          <cell r="M297" t="str">
            <v>-</v>
          </cell>
        </row>
        <row r="298">
          <cell r="L298" t="str">
            <v>TOTAL ( Rp )</v>
          </cell>
          <cell r="M298">
            <v>1840000</v>
          </cell>
        </row>
        <row r="300">
          <cell r="D300" t="str">
            <v>VOLUME  :</v>
          </cell>
          <cell r="F300">
            <v>50</v>
          </cell>
          <cell r="H300" t="str">
            <v>Satuan  :</v>
          </cell>
          <cell r="I300" t="str">
            <v>m3</v>
          </cell>
          <cell r="J300" t="str">
            <v>Harga Satuan</v>
          </cell>
          <cell r="K300" t="str">
            <v>Rp</v>
          </cell>
          <cell r="L300">
            <v>36800</v>
          </cell>
          <cell r="M300" t="str">
            <v>Per   m3</v>
          </cell>
        </row>
        <row r="424">
          <cell r="A424" t="str">
            <v>DIREKTORAT JENDRAL BINA MARGA</v>
          </cell>
        </row>
        <row r="425">
          <cell r="A425" t="str">
            <v>DIREKTORAT BINA PROGRAAM JALAN</v>
          </cell>
          <cell r="E425" t="str">
            <v>ANALISA HARGA PEKERJAAN</v>
          </cell>
          <cell r="M425" t="str">
            <v>KODE</v>
          </cell>
        </row>
        <row r="426">
          <cell r="A426" t="str">
            <v>SUB. PERENCANAAN JALAN LOKAL</v>
          </cell>
          <cell r="E426" t="str">
            <v>KONTRUKSI LAPIS PONDASI ATAS ( LPA ) KLAS B</v>
          </cell>
        </row>
        <row r="427">
          <cell r="A427" t="str">
            <v>KABUPATEN</v>
          </cell>
          <cell r="E427" t="str">
            <v>(MENGGUNAKAN ALAT)</v>
          </cell>
          <cell r="M427" t="str">
            <v>K. 522</v>
          </cell>
        </row>
        <row r="429">
          <cell r="A429" t="str">
            <v>PROPINSI</v>
          </cell>
          <cell r="C429" t="str">
            <v>:</v>
          </cell>
          <cell r="D429" t="str">
            <v>KODE</v>
          </cell>
          <cell r="E429" t="str">
            <v>KABUPATEN</v>
          </cell>
          <cell r="G429" t="str">
            <v>:</v>
          </cell>
          <cell r="J429" t="str">
            <v>KODE</v>
          </cell>
          <cell r="K429" t="str">
            <v>DISIAPKAN OLEH</v>
          </cell>
          <cell r="M429" t="str">
            <v>TANGGAL</v>
          </cell>
        </row>
        <row r="430">
          <cell r="A430" t="str">
            <v>NANGGROE ACEH DARUSSALAM                (11)</v>
          </cell>
          <cell r="E430" t="str">
            <v>ACEH UTARA</v>
          </cell>
          <cell r="J430" t="str">
            <v>( 08 )</v>
          </cell>
          <cell r="K430" t="str">
            <v>CV. ABDULLAH JALIL</v>
          </cell>
          <cell r="M430" t="str">
            <v>23 September 2005</v>
          </cell>
        </row>
        <row r="431">
          <cell r="A431" t="str">
            <v>PROSES</v>
          </cell>
          <cell r="C431" t="str">
            <v>:</v>
          </cell>
          <cell r="E431" t="str">
            <v>ANGGAPAN</v>
          </cell>
          <cell r="G431" t="str">
            <v>:</v>
          </cell>
        </row>
        <row r="432">
          <cell r="A432" t="str">
            <v>1.</v>
          </cell>
          <cell r="B432" t="str">
            <v xml:space="preserve">Kerikil disuplai dan ditimbun di sepanjang </v>
          </cell>
          <cell r="E432" t="str">
            <v>1.</v>
          </cell>
          <cell r="F432" t="str">
            <v>Menggunakan alat berat</v>
          </cell>
        </row>
        <row r="433">
          <cell r="B433" t="str">
            <v>jalan oleh Leveransil</v>
          </cell>
          <cell r="E433" t="str">
            <v>2.</v>
          </cell>
          <cell r="F433" t="str">
            <v>Kerikil ditimbun di sepanjang jalan oleh Leveransil</v>
          </cell>
        </row>
        <row r="434">
          <cell r="A434" t="str">
            <v>2.</v>
          </cell>
          <cell r="B434" t="str">
            <v>Menghampar dengan greader</v>
          </cell>
          <cell r="E434" t="str">
            <v>3.</v>
          </cell>
          <cell r="F434" t="str">
            <v>Dihampar dan dipadatkan hingga tebal 10 cm padat</v>
          </cell>
        </row>
        <row r="435">
          <cell r="A435" t="str">
            <v>3.</v>
          </cell>
          <cell r="B435" t="str">
            <v xml:space="preserve">Pemadatan dengan mesin gilas bergetar </v>
          </cell>
          <cell r="E435" t="str">
            <v>4.</v>
          </cell>
          <cell r="F435" t="str">
            <v>Hasil kerja menghampar dan memadatkan 1500 m2 / hari ( 4m x 375 m )</v>
          </cell>
        </row>
        <row r="436">
          <cell r="B436" t="str">
            <v>dengan tangki air dan mesin gilas roda</v>
          </cell>
        </row>
        <row r="437">
          <cell r="B437" t="str">
            <v>baja</v>
          </cell>
        </row>
        <row r="442">
          <cell r="B442" t="str">
            <v>PEKERJA</v>
          </cell>
          <cell r="E442" t="str">
            <v>JUMLAH</v>
          </cell>
          <cell r="G442" t="str">
            <v>HARI</v>
          </cell>
          <cell r="I442" t="str">
            <v>KODE</v>
          </cell>
          <cell r="J442" t="str">
            <v xml:space="preserve">JUMLAH </v>
          </cell>
          <cell r="K442" t="str">
            <v>UPAH</v>
          </cell>
          <cell r="L442" t="str">
            <v>BIAYA</v>
          </cell>
          <cell r="M442" t="str">
            <v>SUB TOTAL</v>
          </cell>
        </row>
        <row r="444">
          <cell r="A444" t="str">
            <v>P</v>
          </cell>
          <cell r="E444" t="str">
            <v>ORANG</v>
          </cell>
          <cell r="J444" t="str">
            <v>HARI-ORG</v>
          </cell>
          <cell r="K444" t="str">
            <v>(Rp./Org/Hr)</v>
          </cell>
          <cell r="L444" t="str">
            <v>(Rp)</v>
          </cell>
          <cell r="M444" t="str">
            <v>(Rp)</v>
          </cell>
        </row>
        <row r="445">
          <cell r="A445" t="str">
            <v>E</v>
          </cell>
          <cell r="B445" t="str">
            <v>M a n d o r</v>
          </cell>
          <cell r="F445">
            <v>1</v>
          </cell>
          <cell r="H445">
            <v>1</v>
          </cell>
          <cell r="I445" t="str">
            <v>L061</v>
          </cell>
          <cell r="J445">
            <v>1</v>
          </cell>
          <cell r="K445">
            <v>40000</v>
          </cell>
          <cell r="L445">
            <v>40000</v>
          </cell>
        </row>
        <row r="446">
          <cell r="A446" t="str">
            <v>K</v>
          </cell>
          <cell r="B446" t="str">
            <v>Operator Terlatih</v>
          </cell>
          <cell r="F446">
            <v>2</v>
          </cell>
          <cell r="H446">
            <v>1</v>
          </cell>
          <cell r="I446" t="str">
            <v>L081</v>
          </cell>
          <cell r="J446">
            <v>2</v>
          </cell>
          <cell r="K446">
            <v>55000</v>
          </cell>
          <cell r="L446">
            <v>110000</v>
          </cell>
        </row>
        <row r="447">
          <cell r="A447" t="str">
            <v>E</v>
          </cell>
          <cell r="B447" t="str">
            <v>Supir</v>
          </cell>
          <cell r="F447">
            <v>1</v>
          </cell>
          <cell r="H447">
            <v>1</v>
          </cell>
          <cell r="I447" t="str">
            <v>L091</v>
          </cell>
          <cell r="J447">
            <v>1</v>
          </cell>
          <cell r="K447">
            <v>45000</v>
          </cell>
          <cell r="L447">
            <v>45000</v>
          </cell>
        </row>
        <row r="448">
          <cell r="A448" t="str">
            <v>R</v>
          </cell>
          <cell r="B448" t="str">
            <v>Pekerja tak terlatih</v>
          </cell>
          <cell r="F448">
            <v>4</v>
          </cell>
          <cell r="H448">
            <v>1</v>
          </cell>
          <cell r="I448" t="str">
            <v>L101</v>
          </cell>
          <cell r="J448">
            <v>4</v>
          </cell>
          <cell r="K448">
            <v>23000</v>
          </cell>
          <cell r="L448">
            <v>92000</v>
          </cell>
        </row>
        <row r="449">
          <cell r="A449" t="str">
            <v>J</v>
          </cell>
        </row>
        <row r="450">
          <cell r="A450" t="str">
            <v>A</v>
          </cell>
        </row>
        <row r="451">
          <cell r="L451" t="str">
            <v>PEKERJA</v>
          </cell>
          <cell r="M451">
            <v>287000</v>
          </cell>
        </row>
        <row r="452">
          <cell r="B452" t="str">
            <v>MATERIAL</v>
          </cell>
          <cell r="E452" t="str">
            <v>JUMLAH</v>
          </cell>
          <cell r="G452" t="str">
            <v>VOLUME</v>
          </cell>
          <cell r="I452" t="str">
            <v>KODE</v>
          </cell>
          <cell r="K452" t="str">
            <v>HARGA</v>
          </cell>
          <cell r="L452" t="str">
            <v>BIAYA</v>
          </cell>
          <cell r="M452" t="str">
            <v>SUB TOTAL</v>
          </cell>
        </row>
        <row r="453">
          <cell r="K453" t="str">
            <v>SATUAN</v>
          </cell>
        </row>
        <row r="454">
          <cell r="A454" t="str">
            <v>M</v>
          </cell>
          <cell r="G454" t="str">
            <v>SATUAN</v>
          </cell>
          <cell r="K454" t="str">
            <v>(Rp./UNIT)</v>
          </cell>
          <cell r="L454" t="str">
            <v>(Rp)</v>
          </cell>
          <cell r="M454" t="str">
            <v>(Rp)</v>
          </cell>
        </row>
        <row r="455">
          <cell r="A455" t="str">
            <v>A</v>
          </cell>
          <cell r="B455" t="str">
            <v>Alat bantu</v>
          </cell>
          <cell r="F455">
            <v>0.2</v>
          </cell>
          <cell r="H455" t="str">
            <v>set</v>
          </cell>
          <cell r="I455" t="str">
            <v>M170</v>
          </cell>
          <cell r="K455">
            <v>105000</v>
          </cell>
          <cell r="L455">
            <v>21000</v>
          </cell>
        </row>
        <row r="456">
          <cell r="A456" t="str">
            <v>T</v>
          </cell>
          <cell r="B456" t="str">
            <v>Agregat disaring</v>
          </cell>
          <cell r="F456">
            <v>200</v>
          </cell>
          <cell r="H456" t="str">
            <v>m3</v>
          </cell>
          <cell r="I456" t="str">
            <v>K016</v>
          </cell>
          <cell r="K456">
            <v>106675</v>
          </cell>
          <cell r="L456">
            <v>21335000</v>
          </cell>
        </row>
        <row r="457">
          <cell r="A457" t="str">
            <v>E</v>
          </cell>
        </row>
        <row r="458">
          <cell r="A458" t="str">
            <v>R</v>
          </cell>
        </row>
        <row r="459">
          <cell r="A459" t="str">
            <v>I</v>
          </cell>
        </row>
        <row r="460">
          <cell r="A460" t="str">
            <v>A</v>
          </cell>
        </row>
        <row r="461">
          <cell r="A461" t="str">
            <v>L</v>
          </cell>
        </row>
        <row r="464">
          <cell r="L464" t="str">
            <v>MATERIAL</v>
          </cell>
          <cell r="M464">
            <v>21356000</v>
          </cell>
        </row>
        <row r="465">
          <cell r="B465" t="str">
            <v>PERALATAN</v>
          </cell>
          <cell r="E465" t="str">
            <v>JUMLAH</v>
          </cell>
          <cell r="G465" t="str">
            <v>HARI</v>
          </cell>
          <cell r="I465" t="str">
            <v>KODE</v>
          </cell>
          <cell r="J465" t="str">
            <v>JAM</v>
          </cell>
          <cell r="K465" t="str">
            <v>HARGA</v>
          </cell>
          <cell r="L465" t="str">
            <v>BIAYA</v>
          </cell>
          <cell r="M465" t="str">
            <v>SUB TOTAL</v>
          </cell>
        </row>
        <row r="466">
          <cell r="J466" t="str">
            <v>KERJA</v>
          </cell>
        </row>
        <row r="467">
          <cell r="A467" t="str">
            <v>P</v>
          </cell>
          <cell r="E467" t="str">
            <v>ALAT</v>
          </cell>
          <cell r="G467" t="str">
            <v>KERJA</v>
          </cell>
          <cell r="K467" t="str">
            <v>(Rp./JAM)</v>
          </cell>
          <cell r="L467" t="str">
            <v>(Rp)</v>
          </cell>
          <cell r="M467" t="str">
            <v>(Rp)</v>
          </cell>
        </row>
        <row r="468">
          <cell r="A468" t="str">
            <v>E</v>
          </cell>
        </row>
        <row r="469">
          <cell r="A469" t="str">
            <v>R</v>
          </cell>
          <cell r="B469" t="str">
            <v>Greader 110 Hp</v>
          </cell>
          <cell r="F469">
            <v>1</v>
          </cell>
          <cell r="H469">
            <v>1</v>
          </cell>
          <cell r="I469" t="str">
            <v>E010</v>
          </cell>
          <cell r="J469">
            <v>5</v>
          </cell>
          <cell r="K469">
            <v>165000</v>
          </cell>
          <cell r="L469">
            <v>825000</v>
          </cell>
        </row>
        <row r="470">
          <cell r="A470" t="str">
            <v>A</v>
          </cell>
          <cell r="B470" t="str">
            <v>Mesin gilas bergetar 10 ton</v>
          </cell>
          <cell r="F470">
            <v>1</v>
          </cell>
          <cell r="H470">
            <v>1</v>
          </cell>
          <cell r="I470" t="str">
            <v>E082</v>
          </cell>
          <cell r="J470">
            <v>5</v>
          </cell>
          <cell r="K470">
            <v>90000</v>
          </cell>
          <cell r="L470">
            <v>450000</v>
          </cell>
        </row>
        <row r="471">
          <cell r="A471" t="str">
            <v>L</v>
          </cell>
          <cell r="B471" t="str">
            <v>Truck tangki air 68 Hp</v>
          </cell>
          <cell r="F471">
            <v>1</v>
          </cell>
          <cell r="H471">
            <v>1</v>
          </cell>
          <cell r="I471" t="str">
            <v>E182</v>
          </cell>
          <cell r="J471">
            <v>5</v>
          </cell>
          <cell r="K471">
            <v>52000</v>
          </cell>
          <cell r="L471">
            <v>260000</v>
          </cell>
        </row>
        <row r="472">
          <cell r="A472" t="str">
            <v>A</v>
          </cell>
        </row>
        <row r="473">
          <cell r="A473" t="str">
            <v>T</v>
          </cell>
        </row>
        <row r="474">
          <cell r="A474" t="str">
            <v>A</v>
          </cell>
        </row>
        <row r="475">
          <cell r="A475" t="str">
            <v>N</v>
          </cell>
        </row>
        <row r="477">
          <cell r="L477" t="str">
            <v>PERALATAN</v>
          </cell>
          <cell r="M477">
            <v>1535000</v>
          </cell>
        </row>
        <row r="478">
          <cell r="L478" t="str">
            <v>TOTAL ( Rp )</v>
          </cell>
          <cell r="M478">
            <v>23178000</v>
          </cell>
        </row>
        <row r="480">
          <cell r="D480" t="str">
            <v>VOLUME  :</v>
          </cell>
          <cell r="F480">
            <v>150</v>
          </cell>
          <cell r="H480" t="str">
            <v>Satuan  :</v>
          </cell>
          <cell r="I480" t="str">
            <v>m2</v>
          </cell>
          <cell r="J480" t="str">
            <v>Harga Satuan</v>
          </cell>
          <cell r="K480" t="str">
            <v>Rp</v>
          </cell>
          <cell r="L480">
            <v>154520</v>
          </cell>
          <cell r="M480" t="str">
            <v>Per   m2</v>
          </cell>
        </row>
        <row r="484">
          <cell r="A484" t="str">
            <v>DIREKTORAT JENDRAL BINA MARGA</v>
          </cell>
        </row>
        <row r="485">
          <cell r="A485" t="str">
            <v>DIREKTORAT BINA PROGRAM JALAN</v>
          </cell>
          <cell r="E485" t="str">
            <v>ANALISA HARGA PEKERJAAN</v>
          </cell>
          <cell r="M485" t="str">
            <v>KODE</v>
          </cell>
        </row>
        <row r="486">
          <cell r="A486" t="str">
            <v>SUB. PERENCANAAN JALAN LOKAL</v>
          </cell>
          <cell r="E486" t="str">
            <v>MENGHAMPAR DAN MEMADATKAN LATASIR</v>
          </cell>
        </row>
        <row r="487">
          <cell r="A487" t="str">
            <v>KABUPATEN</v>
          </cell>
          <cell r="E487" t="str">
            <v>(MENGGUNAKAN PEKERJA)</v>
          </cell>
          <cell r="M487" t="str">
            <v>K. 638</v>
          </cell>
        </row>
        <row r="489">
          <cell r="A489" t="str">
            <v>PROPINSI</v>
          </cell>
          <cell r="C489" t="str">
            <v>:</v>
          </cell>
          <cell r="D489" t="str">
            <v>KODE</v>
          </cell>
          <cell r="E489" t="str">
            <v>KABUPATEN</v>
          </cell>
          <cell r="G489" t="str">
            <v>:</v>
          </cell>
          <cell r="J489" t="str">
            <v>KODE</v>
          </cell>
          <cell r="K489" t="str">
            <v>DISIAPKAN OLEH :</v>
          </cell>
          <cell r="M489" t="str">
            <v>TANGGAL</v>
          </cell>
        </row>
        <row r="490">
          <cell r="A490" t="str">
            <v>NANGGROE ACEH DARUSSALAM                (11)</v>
          </cell>
          <cell r="E490" t="str">
            <v>ACEH UTARA</v>
          </cell>
          <cell r="J490" t="str">
            <v>( 08 )</v>
          </cell>
          <cell r="K490" t="str">
            <v>CV. ABDULLAH JALIL</v>
          </cell>
          <cell r="M490" t="str">
            <v>23 September 2005</v>
          </cell>
        </row>
        <row r="491">
          <cell r="A491" t="str">
            <v>PROSES</v>
          </cell>
          <cell r="C491" t="str">
            <v>:</v>
          </cell>
          <cell r="E491" t="str">
            <v>ANGGAPAN</v>
          </cell>
          <cell r="G491" t="str">
            <v>:</v>
          </cell>
        </row>
        <row r="492">
          <cell r="A492" t="str">
            <v>1.</v>
          </cell>
          <cell r="B492" t="str">
            <v>Membersihkan jalan lama</v>
          </cell>
          <cell r="E492" t="str">
            <v>1.</v>
          </cell>
          <cell r="F492" t="str">
            <v>Menggunakan tenaga manusia ( 1600 m2 / hari )</v>
          </cell>
        </row>
        <row r="493">
          <cell r="A493" t="str">
            <v>2.</v>
          </cell>
          <cell r="B493" t="str">
            <v>Melapisi dengan tack coat</v>
          </cell>
          <cell r="E493" t="str">
            <v>2.</v>
          </cell>
          <cell r="F493" t="str">
            <v>Campuran dikirim ketempat oleh leveransir</v>
          </cell>
        </row>
        <row r="494">
          <cell r="A494" t="str">
            <v>3.</v>
          </cell>
          <cell r="B494" t="str">
            <v>Adukan Pasir aspal dengan tangan</v>
          </cell>
          <cell r="E494" t="str">
            <v>3.</v>
          </cell>
          <cell r="F494" t="str">
            <v>BJ padat 1,9 ton/m3</v>
          </cell>
        </row>
        <row r="495">
          <cell r="A495" t="str">
            <v>4.</v>
          </cell>
          <cell r="B495" t="str">
            <v>Gilas dan padatkan</v>
          </cell>
          <cell r="E495" t="str">
            <v>4.</v>
          </cell>
          <cell r="F495" t="str">
            <v>Tack coat 0,6 ltr/m2</v>
          </cell>
        </row>
        <row r="496">
          <cell r="E496" t="str">
            <v>5.</v>
          </cell>
          <cell r="F496" t="str">
            <v>Menurut spec BM NO.02/PT/B/1983</v>
          </cell>
        </row>
        <row r="502">
          <cell r="B502" t="str">
            <v>PEKERJA</v>
          </cell>
          <cell r="E502" t="str">
            <v>JUMLAH</v>
          </cell>
          <cell r="G502" t="str">
            <v>HARI</v>
          </cell>
          <cell r="I502" t="str">
            <v>KODE</v>
          </cell>
          <cell r="J502" t="str">
            <v xml:space="preserve">JUMLAH </v>
          </cell>
          <cell r="K502" t="str">
            <v>UPAH</v>
          </cell>
          <cell r="L502" t="str">
            <v>BIAYA</v>
          </cell>
          <cell r="M502" t="str">
            <v>SUB TOTAL</v>
          </cell>
        </row>
        <row r="504">
          <cell r="A504" t="str">
            <v>P</v>
          </cell>
          <cell r="E504" t="str">
            <v>ORANG</v>
          </cell>
          <cell r="J504" t="str">
            <v>HARI-ORG</v>
          </cell>
          <cell r="K504" t="str">
            <v>(Rp./Org/Hr)</v>
          </cell>
          <cell r="L504" t="str">
            <v>(Rp)</v>
          </cell>
          <cell r="M504" t="str">
            <v>(Rp)</v>
          </cell>
        </row>
        <row r="505">
          <cell r="A505" t="str">
            <v>E</v>
          </cell>
          <cell r="B505" t="str">
            <v>M a n d o r</v>
          </cell>
          <cell r="F505">
            <v>1</v>
          </cell>
          <cell r="H505">
            <v>1</v>
          </cell>
          <cell r="I505" t="str">
            <v>L061</v>
          </cell>
          <cell r="J505">
            <v>1</v>
          </cell>
          <cell r="K505">
            <v>40000</v>
          </cell>
          <cell r="L505">
            <v>40000</v>
          </cell>
        </row>
        <row r="506">
          <cell r="A506" t="str">
            <v>K</v>
          </cell>
          <cell r="B506" t="str">
            <v>Operator terlatih</v>
          </cell>
          <cell r="F506">
            <v>3</v>
          </cell>
          <cell r="H506">
            <v>1</v>
          </cell>
          <cell r="I506" t="str">
            <v>L081</v>
          </cell>
          <cell r="J506">
            <v>3</v>
          </cell>
          <cell r="K506">
            <v>55000</v>
          </cell>
          <cell r="L506">
            <v>165000</v>
          </cell>
        </row>
        <row r="507">
          <cell r="A507" t="str">
            <v>E</v>
          </cell>
          <cell r="B507" t="str">
            <v>Pekerja tak terlatih</v>
          </cell>
          <cell r="F507">
            <v>10</v>
          </cell>
          <cell r="H507">
            <v>1</v>
          </cell>
          <cell r="I507" t="str">
            <v>L101</v>
          </cell>
          <cell r="J507">
            <v>10</v>
          </cell>
          <cell r="K507">
            <v>23000</v>
          </cell>
          <cell r="L507">
            <v>230000</v>
          </cell>
        </row>
        <row r="508">
          <cell r="A508" t="str">
            <v>R</v>
          </cell>
          <cell r="B508" t="str">
            <v>Pekerja semi terlatih</v>
          </cell>
          <cell r="F508">
            <v>8</v>
          </cell>
          <cell r="H508">
            <v>1</v>
          </cell>
          <cell r="I508" t="str">
            <v>L103</v>
          </cell>
          <cell r="J508">
            <v>8</v>
          </cell>
          <cell r="K508">
            <v>25000</v>
          </cell>
          <cell r="L508">
            <v>200000</v>
          </cell>
        </row>
        <row r="509">
          <cell r="A509" t="str">
            <v>J</v>
          </cell>
          <cell r="B509" t="str">
            <v>Sopir</v>
          </cell>
          <cell r="F509">
            <v>1</v>
          </cell>
          <cell r="H509">
            <v>1</v>
          </cell>
          <cell r="I509" t="str">
            <v>L091</v>
          </cell>
          <cell r="J509">
            <v>1</v>
          </cell>
          <cell r="K509">
            <v>45000</v>
          </cell>
          <cell r="L509">
            <v>45000</v>
          </cell>
        </row>
        <row r="510">
          <cell r="A510" t="str">
            <v>A</v>
          </cell>
        </row>
        <row r="511">
          <cell r="L511" t="str">
            <v>PEKERJA</v>
          </cell>
          <cell r="M511">
            <v>680000</v>
          </cell>
        </row>
        <row r="512">
          <cell r="B512" t="str">
            <v>MATERIAL</v>
          </cell>
          <cell r="E512" t="str">
            <v>JUMLAH</v>
          </cell>
          <cell r="G512" t="str">
            <v>VOLUME</v>
          </cell>
          <cell r="I512" t="str">
            <v>KODE</v>
          </cell>
          <cell r="K512" t="str">
            <v>HARGA</v>
          </cell>
          <cell r="L512" t="str">
            <v>BIAYA</v>
          </cell>
          <cell r="M512" t="str">
            <v>SUB TOTAL</v>
          </cell>
        </row>
        <row r="514">
          <cell r="A514" t="str">
            <v>M</v>
          </cell>
          <cell r="G514" t="str">
            <v>SATUAN</v>
          </cell>
          <cell r="K514" t="str">
            <v>(Rp./UNIT)</v>
          </cell>
          <cell r="L514" t="str">
            <v>(Rp)</v>
          </cell>
          <cell r="M514" t="str">
            <v>(Rp)</v>
          </cell>
        </row>
        <row r="515">
          <cell r="A515" t="str">
            <v>A</v>
          </cell>
        </row>
        <row r="516">
          <cell r="A516" t="str">
            <v>T</v>
          </cell>
          <cell r="B516" t="str">
            <v>Alat bantu</v>
          </cell>
          <cell r="F516">
            <v>4</v>
          </cell>
          <cell r="H516" t="str">
            <v>set</v>
          </cell>
          <cell r="I516" t="str">
            <v>M170</v>
          </cell>
          <cell r="K516">
            <v>105000</v>
          </cell>
          <cell r="L516">
            <v>420000</v>
          </cell>
        </row>
        <row r="517">
          <cell r="A517" t="str">
            <v>E</v>
          </cell>
          <cell r="B517" t="str">
            <v>A s p a l</v>
          </cell>
          <cell r="F517">
            <v>480</v>
          </cell>
          <cell r="H517" t="str">
            <v>kg</v>
          </cell>
          <cell r="I517" t="str">
            <v>M061</v>
          </cell>
          <cell r="K517">
            <v>4200</v>
          </cell>
          <cell r="L517">
            <v>2016000</v>
          </cell>
        </row>
        <row r="518">
          <cell r="A518" t="str">
            <v>R</v>
          </cell>
          <cell r="B518" t="str">
            <v>Minyak Bakar</v>
          </cell>
          <cell r="F518">
            <v>480</v>
          </cell>
          <cell r="H518" t="str">
            <v>ltr</v>
          </cell>
          <cell r="I518" t="str">
            <v>M065</v>
          </cell>
          <cell r="K518">
            <v>2800</v>
          </cell>
          <cell r="L518">
            <v>1344000</v>
          </cell>
        </row>
        <row r="519">
          <cell r="A519" t="str">
            <v>I</v>
          </cell>
          <cell r="B519" t="str">
            <v>Campuran Latasir</v>
          </cell>
          <cell r="F519">
            <v>60</v>
          </cell>
          <cell r="H519" t="str">
            <v>ton</v>
          </cell>
          <cell r="I519" t="str">
            <v>K023</v>
          </cell>
          <cell r="K519">
            <v>509266.66666666669</v>
          </cell>
          <cell r="L519">
            <v>30556000</v>
          </cell>
        </row>
        <row r="520">
          <cell r="A520" t="str">
            <v>A</v>
          </cell>
        </row>
        <row r="521">
          <cell r="A521" t="str">
            <v>L</v>
          </cell>
        </row>
        <row r="524">
          <cell r="L524" t="str">
            <v>MATERIAL</v>
          </cell>
          <cell r="M524">
            <v>34336000</v>
          </cell>
        </row>
        <row r="525">
          <cell r="B525" t="str">
            <v>PERALATAN</v>
          </cell>
          <cell r="E525" t="str">
            <v>JUMLAH</v>
          </cell>
          <cell r="G525" t="str">
            <v>HARI</v>
          </cell>
          <cell r="I525" t="str">
            <v>KODE</v>
          </cell>
          <cell r="J525" t="str">
            <v>JAM</v>
          </cell>
          <cell r="K525" t="str">
            <v>HARGA</v>
          </cell>
          <cell r="L525" t="str">
            <v>BIAYA</v>
          </cell>
          <cell r="M525" t="str">
            <v>SUB TOTAL</v>
          </cell>
        </row>
        <row r="526">
          <cell r="J526" t="str">
            <v>KERJA</v>
          </cell>
        </row>
        <row r="527">
          <cell r="A527" t="str">
            <v>P</v>
          </cell>
          <cell r="E527" t="str">
            <v>ALAT</v>
          </cell>
          <cell r="G527" t="str">
            <v>KERJA</v>
          </cell>
          <cell r="K527" t="str">
            <v>(Rp./JAM)</v>
          </cell>
          <cell r="L527" t="str">
            <v>(Rp)</v>
          </cell>
          <cell r="M527" t="str">
            <v>(Rp)</v>
          </cell>
        </row>
        <row r="528">
          <cell r="A528" t="str">
            <v>E</v>
          </cell>
          <cell r="B528" t="str">
            <v>Mesin Gilas Tandem 6 - 10 ton</v>
          </cell>
          <cell r="F528">
            <v>1</v>
          </cell>
          <cell r="H528">
            <v>1</v>
          </cell>
          <cell r="I528" t="str">
            <v>E081</v>
          </cell>
          <cell r="J528">
            <v>5</v>
          </cell>
          <cell r="K528">
            <v>100000</v>
          </cell>
          <cell r="L528">
            <v>500000</v>
          </cell>
        </row>
        <row r="529">
          <cell r="A529" t="str">
            <v>R</v>
          </cell>
          <cell r="B529" t="str">
            <v>Spayer Aspal 350 Ltr</v>
          </cell>
          <cell r="F529">
            <v>1</v>
          </cell>
          <cell r="H529">
            <v>1</v>
          </cell>
          <cell r="I529" t="str">
            <v>E153</v>
          </cell>
          <cell r="J529">
            <v>5</v>
          </cell>
          <cell r="K529">
            <v>50000</v>
          </cell>
          <cell r="L529">
            <v>250000</v>
          </cell>
        </row>
        <row r="530">
          <cell r="A530" t="str">
            <v>A</v>
          </cell>
          <cell r="B530" t="str">
            <v>Truck Bak Terbuka 3t</v>
          </cell>
          <cell r="F530">
            <v>1</v>
          </cell>
          <cell r="H530">
            <v>1</v>
          </cell>
          <cell r="I530" t="str">
            <v>E221</v>
          </cell>
          <cell r="J530">
            <v>5</v>
          </cell>
          <cell r="K530">
            <v>35000</v>
          </cell>
          <cell r="L530">
            <v>175000</v>
          </cell>
        </row>
        <row r="531">
          <cell r="A531" t="str">
            <v>L</v>
          </cell>
        </row>
        <row r="532">
          <cell r="A532" t="str">
            <v>A</v>
          </cell>
        </row>
        <row r="533">
          <cell r="A533" t="str">
            <v>T</v>
          </cell>
        </row>
        <row r="534">
          <cell r="A534" t="str">
            <v>A</v>
          </cell>
        </row>
        <row r="535">
          <cell r="A535" t="str">
            <v>N</v>
          </cell>
        </row>
        <row r="537">
          <cell r="L537" t="str">
            <v>PERALATAN</v>
          </cell>
          <cell r="M537">
            <v>925000</v>
          </cell>
        </row>
        <row r="538">
          <cell r="L538" t="str">
            <v>TOTAL ( Rp )</v>
          </cell>
          <cell r="M538">
            <v>35941000</v>
          </cell>
        </row>
        <row r="540">
          <cell r="D540" t="str">
            <v>VOLUME  :</v>
          </cell>
          <cell r="F540">
            <v>1600</v>
          </cell>
          <cell r="H540" t="str">
            <v>Satuan  :</v>
          </cell>
          <cell r="I540" t="str">
            <v>M2</v>
          </cell>
          <cell r="J540" t="str">
            <v>Harga Satuan</v>
          </cell>
          <cell r="K540" t="str">
            <v>Rp</v>
          </cell>
          <cell r="L540">
            <v>22463.125</v>
          </cell>
          <cell r="M540" t="str">
            <v>Per   m2</v>
          </cell>
        </row>
        <row r="544">
          <cell r="A544" t="str">
            <v>DIREKTORAT JENDRAL BINA MARGA</v>
          </cell>
        </row>
        <row r="545">
          <cell r="A545" t="str">
            <v>DIREKTORAT BINA PROGRAM JALAN</v>
          </cell>
          <cell r="E545" t="str">
            <v>ANALISA HARGA PEKERJAAN</v>
          </cell>
          <cell r="M545" t="str">
            <v>KODE</v>
          </cell>
        </row>
        <row r="546">
          <cell r="A546" t="str">
            <v>SUB. PERENCANAAN JALAN LOKAL</v>
          </cell>
          <cell r="E546" t="str">
            <v>PERANCAH (BEKISTING) UNTUK BETON BERTULANG</v>
          </cell>
        </row>
        <row r="547">
          <cell r="A547" t="str">
            <v>KABUPATEN</v>
          </cell>
          <cell r="E547" t="str">
            <v>(MENGGUNAKAN BURUH)</v>
          </cell>
          <cell r="M547" t="str">
            <v>K.710</v>
          </cell>
        </row>
        <row r="549">
          <cell r="A549" t="str">
            <v>PROPINSI</v>
          </cell>
          <cell r="C549" t="str">
            <v>:</v>
          </cell>
          <cell r="D549" t="str">
            <v>KODE</v>
          </cell>
          <cell r="E549" t="str">
            <v>KABUPATEN</v>
          </cell>
          <cell r="G549" t="str">
            <v>:</v>
          </cell>
          <cell r="J549" t="str">
            <v>KODE</v>
          </cell>
          <cell r="K549" t="str">
            <v>DISIAPKAN OLEH</v>
          </cell>
          <cell r="M549" t="str">
            <v>TANGGAL</v>
          </cell>
        </row>
        <row r="550">
          <cell r="A550" t="str">
            <v>NANGGROE ACEH DARUSSALAM                (11)</v>
          </cell>
          <cell r="E550" t="str">
            <v>ACEH UTARA</v>
          </cell>
          <cell r="J550" t="str">
            <v>( 08 )</v>
          </cell>
          <cell r="K550" t="str">
            <v>CV. ABDULLAH JALIL</v>
          </cell>
          <cell r="M550" t="str">
            <v>23 September 2005</v>
          </cell>
        </row>
        <row r="551">
          <cell r="A551" t="str">
            <v>PROSES</v>
          </cell>
          <cell r="C551" t="str">
            <v>:</v>
          </cell>
          <cell r="E551" t="str">
            <v>ANGGAPAN</v>
          </cell>
          <cell r="G551" t="str">
            <v>:</v>
          </cell>
        </row>
        <row r="552">
          <cell r="A552" t="str">
            <v>1.</v>
          </cell>
          <cell r="B552" t="str">
            <v>Pengadaan bahan oleh leveransir</v>
          </cell>
          <cell r="E552" t="str">
            <v>1.</v>
          </cell>
          <cell r="F552" t="str">
            <v>Kelompok tukang kayu memasang 100 m2 dalam 5 hari kerja</v>
          </cell>
        </row>
        <row r="553">
          <cell r="A553" t="str">
            <v>2.</v>
          </cell>
          <cell r="B553" t="str">
            <v>Tukang kayu memotong dan membuat</v>
          </cell>
          <cell r="E553" t="str">
            <v>2.</v>
          </cell>
          <cell r="F553" t="str">
            <v>1/3 material dapat dipakai kembali</v>
          </cell>
        </row>
        <row r="554">
          <cell r="B554" t="str">
            <v>acuan/perancah</v>
          </cell>
          <cell r="E554" t="str">
            <v>3.</v>
          </cell>
          <cell r="F554" t="str">
            <v>Pengadaan bahan oleh leveransir</v>
          </cell>
        </row>
        <row r="555">
          <cell r="A555" t="str">
            <v>3.</v>
          </cell>
          <cell r="B555" t="str">
            <v>Tuakng kayu membongkar acuan/peran</v>
          </cell>
          <cell r="E555" t="str">
            <v>4.</v>
          </cell>
          <cell r="F555" t="str">
            <v>Untuk 1 m3 beton digunakan 40 lbr plywood untuk : 120 cm x 240 cm x 1,7</v>
          </cell>
        </row>
        <row r="556">
          <cell r="B556" t="str">
            <v>cah setelah disetujui oleh direksi</v>
          </cell>
          <cell r="E556" t="str">
            <v>5.</v>
          </cell>
          <cell r="F556" t="str">
            <v>Tukang kayu membongkar perancah</v>
          </cell>
        </row>
        <row r="563">
          <cell r="B563" t="str">
            <v>PEKERJA</v>
          </cell>
          <cell r="E563" t="str">
            <v>JUMLAH</v>
          </cell>
          <cell r="G563" t="str">
            <v>HARI</v>
          </cell>
          <cell r="I563" t="str">
            <v>KODE</v>
          </cell>
          <cell r="J563" t="str">
            <v xml:space="preserve">JUMLAH </v>
          </cell>
          <cell r="K563" t="str">
            <v>UPAH</v>
          </cell>
          <cell r="L563" t="str">
            <v>BIAYA</v>
          </cell>
          <cell r="M563" t="str">
            <v>SUB TOTAL</v>
          </cell>
        </row>
        <row r="565">
          <cell r="A565" t="str">
            <v>P</v>
          </cell>
          <cell r="E565" t="str">
            <v>ORANG</v>
          </cell>
          <cell r="J565" t="str">
            <v>HARI-ORG</v>
          </cell>
          <cell r="K565" t="str">
            <v>(Rp./Org/Hr)</v>
          </cell>
          <cell r="L565" t="str">
            <v>(Rp)</v>
          </cell>
          <cell r="M565" t="str">
            <v>(Rp)</v>
          </cell>
        </row>
        <row r="566">
          <cell r="A566" t="str">
            <v>E</v>
          </cell>
          <cell r="B566" t="str">
            <v>M a n d o r</v>
          </cell>
          <cell r="F566">
            <v>1</v>
          </cell>
          <cell r="H566">
            <v>5</v>
          </cell>
          <cell r="I566" t="str">
            <v>L061</v>
          </cell>
          <cell r="J566">
            <v>5</v>
          </cell>
          <cell r="K566">
            <v>40000</v>
          </cell>
          <cell r="L566">
            <v>200000</v>
          </cell>
        </row>
        <row r="567">
          <cell r="A567" t="str">
            <v>K</v>
          </cell>
          <cell r="B567" t="str">
            <v>Tukang</v>
          </cell>
          <cell r="F567">
            <v>4</v>
          </cell>
          <cell r="H567">
            <v>5</v>
          </cell>
          <cell r="I567" t="str">
            <v>L079</v>
          </cell>
          <cell r="J567">
            <v>20</v>
          </cell>
          <cell r="K567">
            <v>40000</v>
          </cell>
          <cell r="L567">
            <v>800000</v>
          </cell>
        </row>
        <row r="568">
          <cell r="A568" t="str">
            <v>E</v>
          </cell>
          <cell r="B568" t="str">
            <v>Pekerja Semi terlatih</v>
          </cell>
          <cell r="F568">
            <v>3</v>
          </cell>
          <cell r="H568">
            <v>5</v>
          </cell>
          <cell r="I568" t="str">
            <v>L103</v>
          </cell>
          <cell r="J568">
            <v>15</v>
          </cell>
          <cell r="K568">
            <v>25000</v>
          </cell>
          <cell r="L568">
            <v>375000</v>
          </cell>
        </row>
        <row r="569">
          <cell r="A569" t="str">
            <v>R</v>
          </cell>
          <cell r="B569" t="str">
            <v>Pekerja tak terlatih</v>
          </cell>
          <cell r="F569">
            <v>7</v>
          </cell>
          <cell r="H569">
            <v>5</v>
          </cell>
          <cell r="I569" t="str">
            <v>L101</v>
          </cell>
          <cell r="J569">
            <v>35</v>
          </cell>
          <cell r="K569">
            <v>23000</v>
          </cell>
          <cell r="L569">
            <v>805000</v>
          </cell>
        </row>
        <row r="570">
          <cell r="A570" t="str">
            <v>J</v>
          </cell>
        </row>
        <row r="571">
          <cell r="A571" t="str">
            <v>A</v>
          </cell>
        </row>
        <row r="572">
          <cell r="L572" t="str">
            <v>PEKERJA</v>
          </cell>
          <cell r="M572">
            <v>2180000</v>
          </cell>
        </row>
        <row r="573">
          <cell r="B573" t="str">
            <v>MATERIAL</v>
          </cell>
          <cell r="E573" t="str">
            <v>JUMLAH</v>
          </cell>
          <cell r="G573" t="str">
            <v>VOLUME</v>
          </cell>
          <cell r="I573" t="str">
            <v>KODE</v>
          </cell>
          <cell r="K573" t="str">
            <v>UPAH</v>
          </cell>
          <cell r="L573" t="str">
            <v>BIAYA</v>
          </cell>
          <cell r="M573" t="str">
            <v>SUB TOTAL</v>
          </cell>
        </row>
        <row r="575">
          <cell r="A575" t="str">
            <v>M</v>
          </cell>
          <cell r="G575" t="str">
            <v>SATUAN</v>
          </cell>
          <cell r="K575" t="str">
            <v>(Rp./unit)</v>
          </cell>
          <cell r="L575" t="str">
            <v>(Rp)</v>
          </cell>
          <cell r="M575" t="str">
            <v>(Rp)</v>
          </cell>
        </row>
        <row r="576">
          <cell r="A576" t="str">
            <v>A</v>
          </cell>
          <cell r="B576" t="str">
            <v>Alat bantu</v>
          </cell>
          <cell r="F576">
            <v>3</v>
          </cell>
          <cell r="H576" t="str">
            <v>set</v>
          </cell>
          <cell r="I576" t="str">
            <v>M170</v>
          </cell>
          <cell r="K576">
            <v>105000</v>
          </cell>
          <cell r="L576">
            <v>315000</v>
          </cell>
        </row>
        <row r="577">
          <cell r="A577" t="str">
            <v>T</v>
          </cell>
          <cell r="B577" t="str">
            <v>Paku Jembatan</v>
          </cell>
          <cell r="F577">
            <v>20</v>
          </cell>
          <cell r="H577" t="str">
            <v>kg</v>
          </cell>
          <cell r="I577" t="str">
            <v>M166</v>
          </cell>
          <cell r="K577">
            <v>9000</v>
          </cell>
          <cell r="L577">
            <v>180000</v>
          </cell>
        </row>
        <row r="578">
          <cell r="A578" t="str">
            <v>E</v>
          </cell>
          <cell r="B578" t="str">
            <v>Kayu Bekisting</v>
          </cell>
          <cell r="F578">
            <v>3</v>
          </cell>
          <cell r="H578" t="str">
            <v>m3</v>
          </cell>
          <cell r="I578" t="str">
            <v>M180</v>
          </cell>
          <cell r="K578">
            <v>1650000</v>
          </cell>
          <cell r="L578">
            <v>4950000</v>
          </cell>
        </row>
        <row r="579">
          <cell r="A579" t="str">
            <v>R</v>
          </cell>
        </row>
        <row r="580">
          <cell r="A580" t="str">
            <v>I</v>
          </cell>
        </row>
        <row r="581">
          <cell r="A581" t="str">
            <v>A</v>
          </cell>
        </row>
        <row r="582">
          <cell r="A582" t="str">
            <v>L</v>
          </cell>
        </row>
        <row r="585">
          <cell r="L585" t="str">
            <v>MATERIAL</v>
          </cell>
          <cell r="M585">
            <v>5445000</v>
          </cell>
        </row>
        <row r="586">
          <cell r="B586" t="str">
            <v>PERALATAN</v>
          </cell>
          <cell r="E586" t="str">
            <v>JUMLAH</v>
          </cell>
          <cell r="G586" t="str">
            <v>HARI</v>
          </cell>
          <cell r="I586" t="str">
            <v>KODE</v>
          </cell>
          <cell r="J586" t="str">
            <v>JAM</v>
          </cell>
          <cell r="K586" t="str">
            <v>HARGA</v>
          </cell>
          <cell r="L586" t="str">
            <v>BIAYA</v>
          </cell>
          <cell r="M586" t="str">
            <v>SUB TOTAL</v>
          </cell>
        </row>
        <row r="587">
          <cell r="J587" t="str">
            <v>KERJA</v>
          </cell>
        </row>
        <row r="588">
          <cell r="A588" t="str">
            <v>P</v>
          </cell>
          <cell r="E588" t="str">
            <v>ALAT</v>
          </cell>
          <cell r="G588" t="str">
            <v>KERJA</v>
          </cell>
          <cell r="K588" t="str">
            <v>(Rp./JAM)</v>
          </cell>
          <cell r="L588" t="str">
            <v>(Rp)</v>
          </cell>
          <cell r="M588" t="str">
            <v>(Rp)</v>
          </cell>
        </row>
        <row r="589">
          <cell r="A589" t="str">
            <v>R</v>
          </cell>
        </row>
        <row r="591">
          <cell r="A591" t="str">
            <v>A</v>
          </cell>
        </row>
        <row r="592">
          <cell r="A592" t="str">
            <v>L</v>
          </cell>
        </row>
        <row r="593">
          <cell r="A593" t="str">
            <v>A</v>
          </cell>
        </row>
        <row r="594">
          <cell r="A594" t="str">
            <v>T</v>
          </cell>
        </row>
        <row r="595">
          <cell r="A595" t="str">
            <v>A</v>
          </cell>
        </row>
        <row r="596">
          <cell r="A596" t="str">
            <v>N</v>
          </cell>
        </row>
        <row r="598">
          <cell r="L598" t="str">
            <v>PERALATAN</v>
          </cell>
          <cell r="M598" t="str">
            <v>-</v>
          </cell>
        </row>
        <row r="599">
          <cell r="L599" t="str">
            <v>TOTAL ( Rp )</v>
          </cell>
          <cell r="M599">
            <v>7625000</v>
          </cell>
        </row>
        <row r="601">
          <cell r="D601" t="str">
            <v>VOLUME  :</v>
          </cell>
          <cell r="F601">
            <v>100</v>
          </cell>
          <cell r="H601" t="str">
            <v>Satuan  :</v>
          </cell>
          <cell r="I601" t="str">
            <v>m2</v>
          </cell>
          <cell r="J601" t="str">
            <v>Harga Satuan</v>
          </cell>
          <cell r="K601" t="str">
            <v>Rp</v>
          </cell>
          <cell r="L601">
            <v>76250</v>
          </cell>
          <cell r="M601" t="str">
            <v>Per m2</v>
          </cell>
        </row>
        <row r="605">
          <cell r="A605" t="str">
            <v>DIREKTORAT JENDRAL BINA MARGA</v>
          </cell>
        </row>
        <row r="606">
          <cell r="A606" t="str">
            <v>DIREKTORAT BINA PROGRAM JALAN</v>
          </cell>
          <cell r="E606" t="str">
            <v>ANALISA HARGA PEKERJAAN</v>
          </cell>
          <cell r="M606" t="str">
            <v>KODE</v>
          </cell>
        </row>
        <row r="607">
          <cell r="A607" t="str">
            <v>SUB. PERENCANAAN JALAN LOKAL</v>
          </cell>
          <cell r="E607" t="str">
            <v>PENULANGAN BETON (MEMOTONG, MEMBENGKOKKAN &amp;</v>
          </cell>
        </row>
        <row r="608">
          <cell r="A608" t="str">
            <v>KABUPATEN</v>
          </cell>
          <cell r="E608" t="str">
            <v>MEMASANG BESI TULANGAN ) (MENGGUNAKAN PEKERJA)</v>
          </cell>
          <cell r="M608" t="str">
            <v>K.715</v>
          </cell>
        </row>
        <row r="610">
          <cell r="A610" t="str">
            <v>PROPINSI</v>
          </cell>
          <cell r="C610" t="str">
            <v>:</v>
          </cell>
          <cell r="D610" t="str">
            <v>KODE</v>
          </cell>
          <cell r="E610" t="str">
            <v>KABUPATEN</v>
          </cell>
          <cell r="G610" t="str">
            <v>:</v>
          </cell>
          <cell r="J610" t="str">
            <v>KODE</v>
          </cell>
          <cell r="K610" t="str">
            <v>DISIAPKAN OLEH</v>
          </cell>
          <cell r="M610" t="str">
            <v>TANGGAL</v>
          </cell>
        </row>
        <row r="611">
          <cell r="A611" t="str">
            <v>NANGGROE ACEH DARUSSALAM                (11)</v>
          </cell>
          <cell r="E611" t="str">
            <v>ACEH UTARA</v>
          </cell>
          <cell r="J611" t="str">
            <v>( 08 )</v>
          </cell>
          <cell r="K611" t="str">
            <v>CV. ABDULLAH JALIL</v>
          </cell>
          <cell r="M611" t="str">
            <v>23 September 2005</v>
          </cell>
        </row>
        <row r="612">
          <cell r="A612" t="str">
            <v>PROSES</v>
          </cell>
          <cell r="C612" t="str">
            <v>:</v>
          </cell>
          <cell r="E612" t="str">
            <v>ANGGAPAN</v>
          </cell>
          <cell r="G612" t="str">
            <v>:</v>
          </cell>
        </row>
        <row r="613">
          <cell r="A613" t="str">
            <v>1.</v>
          </cell>
          <cell r="B613" t="str">
            <v>Pemotongan &amp; Pembengkokan &amp; Pera</v>
          </cell>
          <cell r="E613" t="str">
            <v>1.</v>
          </cell>
          <cell r="F613" t="str">
            <v>200 kg tulangan jadi disiapkan dalam 1 hari</v>
          </cell>
        </row>
        <row r="614">
          <cell r="B614" t="str">
            <v>kitan tulangan dilakukan di tempat pe-</v>
          </cell>
          <cell r="E614" t="str">
            <v>2.</v>
          </cell>
          <cell r="F614" t="str">
            <v>Besi untuk tulangan dikirim ke lapangan oleh leverensir</v>
          </cell>
        </row>
        <row r="615">
          <cell r="B615" t="str">
            <v>kerjaan bersama-sama persiapan peker</v>
          </cell>
          <cell r="E615" t="str">
            <v>3.</v>
          </cell>
          <cell r="F615" t="str">
            <v>Batang-batang tulangan dibengkokkan ditempat pekerjaan</v>
          </cell>
        </row>
        <row r="616">
          <cell r="B616" t="str">
            <v>jaan beton</v>
          </cell>
          <cell r="E616" t="str">
            <v>4.</v>
          </cell>
          <cell r="F616" t="str">
            <v>Penyusutan tulangan di hitung 10% dan pemakaian kawat baja dihitung 1%</v>
          </cell>
        </row>
        <row r="624">
          <cell r="B624" t="str">
            <v>PEKERJA</v>
          </cell>
          <cell r="E624" t="str">
            <v>JUMLAH</v>
          </cell>
          <cell r="G624" t="str">
            <v>HARI</v>
          </cell>
          <cell r="I624" t="str">
            <v>KODE</v>
          </cell>
          <cell r="J624" t="str">
            <v xml:space="preserve">JUMLAH </v>
          </cell>
          <cell r="K624" t="str">
            <v>UPAH</v>
          </cell>
          <cell r="L624" t="str">
            <v>BIAYA</v>
          </cell>
          <cell r="M624" t="str">
            <v>SUB TOTAL</v>
          </cell>
        </row>
        <row r="626">
          <cell r="A626" t="str">
            <v>P</v>
          </cell>
          <cell r="E626" t="str">
            <v>ORANG</v>
          </cell>
          <cell r="J626" t="str">
            <v>HARI-ORG</v>
          </cell>
          <cell r="K626" t="str">
            <v>(Rp./Org/Hr)</v>
          </cell>
          <cell r="L626" t="str">
            <v>(Rp)</v>
          </cell>
          <cell r="M626" t="str">
            <v>(Rp)</v>
          </cell>
        </row>
        <row r="627">
          <cell r="A627" t="str">
            <v>E</v>
          </cell>
          <cell r="B627" t="str">
            <v>M a n d o r</v>
          </cell>
          <cell r="F627">
            <v>1</v>
          </cell>
          <cell r="H627">
            <v>1</v>
          </cell>
          <cell r="I627" t="str">
            <v>L061</v>
          </cell>
          <cell r="J627">
            <v>1</v>
          </cell>
          <cell r="K627">
            <v>40000</v>
          </cell>
          <cell r="L627">
            <v>40000</v>
          </cell>
        </row>
        <row r="628">
          <cell r="A628" t="str">
            <v>K</v>
          </cell>
          <cell r="B628" t="str">
            <v>Tukang</v>
          </cell>
          <cell r="F628">
            <v>1</v>
          </cell>
          <cell r="H628">
            <v>1</v>
          </cell>
          <cell r="I628" t="str">
            <v>L079</v>
          </cell>
          <cell r="J628">
            <v>1</v>
          </cell>
          <cell r="K628">
            <v>40000</v>
          </cell>
          <cell r="L628">
            <v>40000</v>
          </cell>
        </row>
        <row r="629">
          <cell r="A629" t="str">
            <v>E</v>
          </cell>
          <cell r="B629" t="str">
            <v>Pekerja semi terlatih</v>
          </cell>
          <cell r="F629">
            <v>2</v>
          </cell>
          <cell r="H629">
            <v>1</v>
          </cell>
          <cell r="I629" t="str">
            <v>L103</v>
          </cell>
          <cell r="J629">
            <v>2</v>
          </cell>
          <cell r="K629">
            <v>25000</v>
          </cell>
          <cell r="L629">
            <v>50000</v>
          </cell>
        </row>
        <row r="630">
          <cell r="A630" t="str">
            <v>R</v>
          </cell>
          <cell r="B630" t="str">
            <v>Pekerja tak terlatih</v>
          </cell>
          <cell r="F630">
            <v>2</v>
          </cell>
          <cell r="H630">
            <v>1</v>
          </cell>
          <cell r="I630" t="str">
            <v>L101</v>
          </cell>
          <cell r="J630">
            <v>2</v>
          </cell>
          <cell r="K630">
            <v>23000</v>
          </cell>
          <cell r="L630">
            <v>46000</v>
          </cell>
        </row>
        <row r="631">
          <cell r="A631" t="str">
            <v>J</v>
          </cell>
        </row>
        <row r="632">
          <cell r="A632" t="str">
            <v>A</v>
          </cell>
        </row>
        <row r="634">
          <cell r="L634" t="str">
            <v>PEKERJA</v>
          </cell>
          <cell r="M634">
            <v>176000</v>
          </cell>
        </row>
        <row r="635">
          <cell r="B635" t="str">
            <v>MATERIAL</v>
          </cell>
          <cell r="E635" t="str">
            <v>JUMLAH</v>
          </cell>
          <cell r="G635" t="str">
            <v>VOLUME</v>
          </cell>
          <cell r="I635" t="str">
            <v>KODE</v>
          </cell>
          <cell r="K635" t="str">
            <v>UPAH</v>
          </cell>
          <cell r="L635" t="str">
            <v>BIAYA</v>
          </cell>
          <cell r="M635" t="str">
            <v>SUB TOTAL</v>
          </cell>
        </row>
        <row r="637">
          <cell r="A637" t="str">
            <v>M</v>
          </cell>
          <cell r="G637" t="str">
            <v>SATUAN</v>
          </cell>
          <cell r="K637" t="str">
            <v>(Rp./unit)</v>
          </cell>
          <cell r="L637" t="str">
            <v>(Rp)</v>
          </cell>
          <cell r="M637" t="str">
            <v>(Rp)</v>
          </cell>
        </row>
        <row r="638">
          <cell r="A638" t="str">
            <v>A</v>
          </cell>
          <cell r="B638" t="str">
            <v>Alat bantu</v>
          </cell>
          <cell r="F638">
            <v>0.2</v>
          </cell>
          <cell r="H638" t="str">
            <v>set</v>
          </cell>
          <cell r="I638" t="str">
            <v>M170</v>
          </cell>
          <cell r="K638">
            <v>105000</v>
          </cell>
          <cell r="L638">
            <v>21000</v>
          </cell>
        </row>
        <row r="639">
          <cell r="A639" t="str">
            <v>T</v>
          </cell>
          <cell r="B639" t="str">
            <v>Besi beton dan kawat beton</v>
          </cell>
          <cell r="F639">
            <v>225</v>
          </cell>
          <cell r="H639" t="str">
            <v>kg</v>
          </cell>
          <cell r="I639" t="str">
            <v>M167</v>
          </cell>
          <cell r="K639">
            <v>6500</v>
          </cell>
          <cell r="L639">
            <v>1462500</v>
          </cell>
        </row>
        <row r="640">
          <cell r="A640" t="str">
            <v>E</v>
          </cell>
        </row>
        <row r="641">
          <cell r="A641" t="str">
            <v>R</v>
          </cell>
        </row>
        <row r="642">
          <cell r="A642" t="str">
            <v>I</v>
          </cell>
        </row>
        <row r="643">
          <cell r="A643" t="str">
            <v>A</v>
          </cell>
        </row>
        <row r="644">
          <cell r="A644" t="str">
            <v>L</v>
          </cell>
        </row>
        <row r="647">
          <cell r="L647" t="str">
            <v>MATERIAL</v>
          </cell>
          <cell r="M647">
            <v>1483500</v>
          </cell>
        </row>
        <row r="648">
          <cell r="B648" t="str">
            <v>PERALATAN</v>
          </cell>
          <cell r="E648" t="str">
            <v>JUMLAH</v>
          </cell>
          <cell r="G648" t="str">
            <v>HARI</v>
          </cell>
          <cell r="I648" t="str">
            <v>KODE</v>
          </cell>
          <cell r="J648" t="str">
            <v>JAM</v>
          </cell>
          <cell r="K648" t="str">
            <v>HARGA</v>
          </cell>
          <cell r="L648" t="str">
            <v>BIAYA</v>
          </cell>
          <cell r="M648" t="str">
            <v>SUB TOTAL</v>
          </cell>
        </row>
        <row r="649">
          <cell r="J649" t="str">
            <v>KERJA</v>
          </cell>
        </row>
        <row r="650">
          <cell r="A650" t="str">
            <v>P</v>
          </cell>
          <cell r="E650" t="str">
            <v>ALAT</v>
          </cell>
          <cell r="G650" t="str">
            <v>KERJA</v>
          </cell>
          <cell r="K650" t="str">
            <v>(Rp./JAM)</v>
          </cell>
          <cell r="L650" t="str">
            <v>(Rp)</v>
          </cell>
          <cell r="M650" t="str">
            <v>(Rp)</v>
          </cell>
        </row>
        <row r="651">
          <cell r="A651" t="str">
            <v>E</v>
          </cell>
        </row>
        <row r="652">
          <cell r="A652" t="str">
            <v>R</v>
          </cell>
        </row>
        <row r="653">
          <cell r="A653" t="str">
            <v>A</v>
          </cell>
        </row>
        <row r="654">
          <cell r="A654" t="str">
            <v>L</v>
          </cell>
        </row>
        <row r="655">
          <cell r="A655" t="str">
            <v>A</v>
          </cell>
        </row>
        <row r="656">
          <cell r="A656" t="str">
            <v>T</v>
          </cell>
        </row>
        <row r="657">
          <cell r="A657" t="str">
            <v>A</v>
          </cell>
        </row>
        <row r="658">
          <cell r="A658" t="str">
            <v>N</v>
          </cell>
        </row>
        <row r="660">
          <cell r="L660" t="str">
            <v>PERALATAN</v>
          </cell>
          <cell r="M660" t="str">
            <v>-</v>
          </cell>
        </row>
        <row r="661">
          <cell r="L661" t="str">
            <v>TOTAL ( Rp )</v>
          </cell>
          <cell r="M661">
            <v>1659500</v>
          </cell>
        </row>
        <row r="663">
          <cell r="D663" t="str">
            <v>VOLUME  :</v>
          </cell>
          <cell r="F663">
            <v>200</v>
          </cell>
          <cell r="H663" t="str">
            <v>Satuan  :</v>
          </cell>
          <cell r="I663" t="str">
            <v>Kg</v>
          </cell>
          <cell r="J663" t="str">
            <v>Harga Satuan</v>
          </cell>
          <cell r="K663" t="str">
            <v>Rp</v>
          </cell>
          <cell r="L663">
            <v>8297.5</v>
          </cell>
          <cell r="M663" t="str">
            <v>Per Kg</v>
          </cell>
        </row>
        <row r="727">
          <cell r="A727" t="str">
            <v>DIREKTORAT JENDRAL BINA MARGA</v>
          </cell>
        </row>
        <row r="728">
          <cell r="A728" t="str">
            <v>DIREKTORAT BINA PROGRAM JALAN</v>
          </cell>
          <cell r="E728" t="str">
            <v>ANALISA HARGA PEKERJAAN</v>
          </cell>
          <cell r="M728" t="str">
            <v>KODE</v>
          </cell>
        </row>
        <row r="729">
          <cell r="A729" t="str">
            <v>SUB. PERENCANAAN JALAN LOKAL</v>
          </cell>
          <cell r="E729" t="str">
            <v xml:space="preserve">BETON STRUKTUR </v>
          </cell>
        </row>
        <row r="730">
          <cell r="A730" t="str">
            <v>KABUPATEN</v>
          </cell>
          <cell r="E730" t="str">
            <v>KLAS  K.225</v>
          </cell>
          <cell r="M730" t="str">
            <v>K. 722</v>
          </cell>
        </row>
        <row r="732">
          <cell r="A732" t="str">
            <v>PROPINSI</v>
          </cell>
          <cell r="C732" t="str">
            <v>:</v>
          </cell>
          <cell r="D732" t="str">
            <v>KODE</v>
          </cell>
          <cell r="E732" t="str">
            <v>KABUPATEN</v>
          </cell>
          <cell r="G732" t="str">
            <v>:</v>
          </cell>
          <cell r="J732" t="str">
            <v>KODE</v>
          </cell>
          <cell r="K732" t="str">
            <v>DISIAPKAN OLEH</v>
          </cell>
          <cell r="M732" t="str">
            <v>TANGGAL</v>
          </cell>
        </row>
        <row r="733">
          <cell r="A733" t="str">
            <v>NANGGROE ACEH DARUSSALAM                (11)</v>
          </cell>
          <cell r="E733" t="str">
            <v>ACEH UTARA</v>
          </cell>
          <cell r="J733" t="str">
            <v>( 08 )</v>
          </cell>
          <cell r="K733" t="str">
            <v>CV. ABDULLAH JALIL</v>
          </cell>
          <cell r="M733" t="str">
            <v>23 September 2005</v>
          </cell>
        </row>
        <row r="734">
          <cell r="A734" t="str">
            <v>PROSES</v>
          </cell>
          <cell r="C734" t="str">
            <v>:</v>
          </cell>
          <cell r="E734" t="str">
            <v>ANGGAPAN</v>
          </cell>
          <cell r="G734" t="str">
            <v>:</v>
          </cell>
        </row>
        <row r="735">
          <cell r="A735" t="str">
            <v>1.</v>
          </cell>
          <cell r="B735" t="str">
            <v>Material dikirim oleh leveransir</v>
          </cell>
          <cell r="E735" t="str">
            <v>1.</v>
          </cell>
          <cell r="F735" t="str">
            <v>Bahan - bahan dikirim ketempat pekerjaan oloh leveransir</v>
          </cell>
        </row>
        <row r="736">
          <cell r="A736" t="str">
            <v>2.</v>
          </cell>
          <cell r="B736" t="str">
            <v>Pencampuran Beton ditempat pekerjaan</v>
          </cell>
          <cell r="E736" t="str">
            <v>2.</v>
          </cell>
          <cell r="F736" t="str">
            <v>Dipakai agregat pecah dan tersaring</v>
          </cell>
        </row>
        <row r="737">
          <cell r="E737" t="str">
            <v>3.</v>
          </cell>
          <cell r="F737" t="str">
            <v>Hasil kerja 6 m3 per hari / 6 jam  ( 9 campuran per jam )</v>
          </cell>
        </row>
        <row r="738">
          <cell r="E738" t="str">
            <v>4.</v>
          </cell>
          <cell r="F738" t="str">
            <v>Campuran 1 Pc : 2 Ps : 3 Kr  ( 1 : 5 )</v>
          </cell>
        </row>
        <row r="739">
          <cell r="E739" t="str">
            <v>5.</v>
          </cell>
          <cell r="F739" t="str">
            <v>Dalam 1 m3 beton dibutuhkan 8.75 zak ( 40 kg / zak ) Pc ( 350 kg / m3 )</v>
          </cell>
        </row>
        <row r="740">
          <cell r="E740" t="str">
            <v>6.</v>
          </cell>
          <cell r="F740" t="str">
            <v>Setiap pencampuran memerlukan lebih kurang 30 kg semen</v>
          </cell>
        </row>
        <row r="741">
          <cell r="E741" t="str">
            <v>7.</v>
          </cell>
          <cell r="F741" t="str">
            <v>Dibutuhkan untuk alas pondasi beton</v>
          </cell>
        </row>
        <row r="745">
          <cell r="B745" t="str">
            <v>PEKERJA</v>
          </cell>
          <cell r="E745" t="str">
            <v>JUMLAH</v>
          </cell>
          <cell r="G745" t="str">
            <v>HARI</v>
          </cell>
          <cell r="I745" t="str">
            <v>KODE</v>
          </cell>
          <cell r="J745" t="str">
            <v xml:space="preserve">JUMLAH </v>
          </cell>
          <cell r="K745" t="str">
            <v>UPAH</v>
          </cell>
          <cell r="L745" t="str">
            <v>BIAYA</v>
          </cell>
          <cell r="M745" t="str">
            <v>SUB TOTAL</v>
          </cell>
        </row>
        <row r="747">
          <cell r="A747" t="str">
            <v>P</v>
          </cell>
          <cell r="E747" t="str">
            <v>ORANG</v>
          </cell>
          <cell r="J747" t="str">
            <v>HARI-ORG</v>
          </cell>
          <cell r="K747" t="str">
            <v>(Rp./Org/Hr)</v>
          </cell>
          <cell r="L747" t="str">
            <v>(Rp)</v>
          </cell>
          <cell r="M747" t="str">
            <v>(Rp)</v>
          </cell>
        </row>
        <row r="748">
          <cell r="A748" t="str">
            <v>E</v>
          </cell>
          <cell r="B748" t="str">
            <v>M a n d o r</v>
          </cell>
          <cell r="F748">
            <v>1</v>
          </cell>
          <cell r="H748">
            <v>1</v>
          </cell>
          <cell r="I748" t="str">
            <v>L061</v>
          </cell>
          <cell r="J748">
            <v>1</v>
          </cell>
          <cell r="K748">
            <v>40000</v>
          </cell>
          <cell r="L748">
            <v>40000</v>
          </cell>
        </row>
        <row r="749">
          <cell r="A749" t="str">
            <v>K</v>
          </cell>
          <cell r="B749" t="str">
            <v>T u k a n g</v>
          </cell>
          <cell r="F749">
            <v>1</v>
          </cell>
          <cell r="H749">
            <v>1</v>
          </cell>
          <cell r="I749" t="str">
            <v>L079</v>
          </cell>
          <cell r="J749">
            <v>1</v>
          </cell>
          <cell r="K749">
            <v>40000</v>
          </cell>
          <cell r="L749">
            <v>40000</v>
          </cell>
        </row>
        <row r="750">
          <cell r="A750" t="str">
            <v>E</v>
          </cell>
          <cell r="B750" t="str">
            <v>Pekerja semi terlatih</v>
          </cell>
          <cell r="F750">
            <v>2</v>
          </cell>
          <cell r="H750">
            <v>1</v>
          </cell>
          <cell r="I750" t="str">
            <v>L103</v>
          </cell>
          <cell r="J750">
            <v>2</v>
          </cell>
          <cell r="K750">
            <v>25000</v>
          </cell>
          <cell r="L750">
            <v>50000</v>
          </cell>
        </row>
        <row r="751">
          <cell r="A751" t="str">
            <v>R</v>
          </cell>
          <cell r="B751" t="str">
            <v>Pekerja tak terlatih</v>
          </cell>
          <cell r="F751">
            <v>12</v>
          </cell>
          <cell r="H751">
            <v>1</v>
          </cell>
          <cell r="I751" t="str">
            <v>L101</v>
          </cell>
          <cell r="J751">
            <v>12</v>
          </cell>
          <cell r="K751">
            <v>23000</v>
          </cell>
          <cell r="L751">
            <v>276000</v>
          </cell>
        </row>
        <row r="752">
          <cell r="A752" t="str">
            <v>J</v>
          </cell>
        </row>
        <row r="753">
          <cell r="A753" t="str">
            <v>A</v>
          </cell>
        </row>
        <row r="754">
          <cell r="L754" t="str">
            <v>PEKERJA</v>
          </cell>
          <cell r="M754">
            <v>406000</v>
          </cell>
        </row>
        <row r="755">
          <cell r="B755" t="str">
            <v>MATERIAL</v>
          </cell>
          <cell r="E755" t="str">
            <v>JUMLAH</v>
          </cell>
          <cell r="G755" t="str">
            <v>VOLUME</v>
          </cell>
          <cell r="I755" t="str">
            <v>KODE</v>
          </cell>
          <cell r="K755" t="str">
            <v>HARGA</v>
          </cell>
          <cell r="L755" t="str">
            <v>BIAYA</v>
          </cell>
          <cell r="M755" t="str">
            <v>SUB TOTAL</v>
          </cell>
        </row>
        <row r="757">
          <cell r="A757" t="str">
            <v>M</v>
          </cell>
          <cell r="G757" t="str">
            <v>SATUAN</v>
          </cell>
          <cell r="K757" t="str">
            <v>(Rp./UNIT)</v>
          </cell>
          <cell r="L757" t="str">
            <v>(Rp)</v>
          </cell>
          <cell r="M757" t="str">
            <v>(Rp)</v>
          </cell>
        </row>
        <row r="758">
          <cell r="A758" t="str">
            <v>A</v>
          </cell>
          <cell r="B758" t="str">
            <v>Alat bantu</v>
          </cell>
          <cell r="F758">
            <v>0.6</v>
          </cell>
          <cell r="H758" t="str">
            <v>set</v>
          </cell>
          <cell r="I758" t="str">
            <v>M170</v>
          </cell>
          <cell r="K758">
            <v>105000</v>
          </cell>
          <cell r="L758">
            <v>63000</v>
          </cell>
        </row>
        <row r="759">
          <cell r="A759" t="str">
            <v>T</v>
          </cell>
          <cell r="B759" t="str">
            <v>Pasir beton</v>
          </cell>
          <cell r="F759">
            <v>3</v>
          </cell>
          <cell r="H759" t="str">
            <v>m3</v>
          </cell>
          <cell r="I759" t="str">
            <v>M041</v>
          </cell>
          <cell r="K759">
            <v>75000</v>
          </cell>
          <cell r="L759">
            <v>225000</v>
          </cell>
        </row>
        <row r="760">
          <cell r="A760" t="str">
            <v>E</v>
          </cell>
          <cell r="B760" t="str">
            <v>S e m e n ( Pc )</v>
          </cell>
          <cell r="F760">
            <v>58</v>
          </cell>
          <cell r="H760" t="str">
            <v>40 kg</v>
          </cell>
          <cell r="I760" t="str">
            <v>M080</v>
          </cell>
          <cell r="K760">
            <v>29000</v>
          </cell>
          <cell r="L760">
            <v>1682000</v>
          </cell>
        </row>
        <row r="761">
          <cell r="A761" t="str">
            <v>R</v>
          </cell>
          <cell r="B761" t="str">
            <v>Kerikil pecah tersaring</v>
          </cell>
          <cell r="F761">
            <v>4.5999999999999996</v>
          </cell>
          <cell r="H761" t="str">
            <v>m3</v>
          </cell>
          <cell r="I761" t="str">
            <v>K017</v>
          </cell>
          <cell r="K761">
            <v>133800</v>
          </cell>
          <cell r="L761">
            <v>615480</v>
          </cell>
        </row>
        <row r="762">
          <cell r="A762" t="str">
            <v>I</v>
          </cell>
        </row>
        <row r="763">
          <cell r="A763" t="str">
            <v>A</v>
          </cell>
        </row>
        <row r="764">
          <cell r="A764" t="str">
            <v>L</v>
          </cell>
        </row>
        <row r="767">
          <cell r="L767" t="str">
            <v>MATERIAL</v>
          </cell>
          <cell r="M767">
            <v>2585480</v>
          </cell>
        </row>
        <row r="768">
          <cell r="B768" t="str">
            <v>PERALATAN</v>
          </cell>
          <cell r="E768" t="str">
            <v>JUMLAH</v>
          </cell>
          <cell r="G768" t="str">
            <v>HARI</v>
          </cell>
          <cell r="I768" t="str">
            <v>KODE</v>
          </cell>
          <cell r="J768" t="str">
            <v>JAM</v>
          </cell>
          <cell r="K768" t="str">
            <v>HARGA</v>
          </cell>
          <cell r="L768" t="str">
            <v>BIAYA</v>
          </cell>
          <cell r="M768" t="str">
            <v>SUB TOTAL</v>
          </cell>
        </row>
        <row r="769">
          <cell r="J769" t="str">
            <v>KERJA</v>
          </cell>
        </row>
        <row r="770">
          <cell r="A770" t="str">
            <v>P</v>
          </cell>
          <cell r="E770" t="str">
            <v>ALAT</v>
          </cell>
          <cell r="G770" t="str">
            <v>KERJA</v>
          </cell>
          <cell r="K770" t="str">
            <v>(Rp./Jam)</v>
          </cell>
          <cell r="L770" t="str">
            <v>(Rp)</v>
          </cell>
          <cell r="M770" t="str">
            <v>(Rp)</v>
          </cell>
        </row>
        <row r="771">
          <cell r="A771" t="str">
            <v>E</v>
          </cell>
          <cell r="B771" t="str">
            <v>Alat penggetar beton</v>
          </cell>
          <cell r="F771">
            <v>1</v>
          </cell>
          <cell r="H771">
            <v>1</v>
          </cell>
          <cell r="I771" t="str">
            <v>E089</v>
          </cell>
          <cell r="J771">
            <v>5</v>
          </cell>
          <cell r="K771">
            <v>27500</v>
          </cell>
          <cell r="L771">
            <v>137500</v>
          </cell>
        </row>
        <row r="772">
          <cell r="A772" t="str">
            <v>R</v>
          </cell>
          <cell r="B772" t="str">
            <v>Concrete Mixer 0,25  m3</v>
          </cell>
          <cell r="F772">
            <v>1</v>
          </cell>
          <cell r="H772">
            <v>1</v>
          </cell>
          <cell r="I772" t="str">
            <v>E252</v>
          </cell>
          <cell r="J772">
            <v>5</v>
          </cell>
          <cell r="K772">
            <v>50000</v>
          </cell>
          <cell r="L772">
            <v>250000</v>
          </cell>
        </row>
        <row r="773">
          <cell r="A773" t="str">
            <v>A</v>
          </cell>
          <cell r="B773" t="str">
            <v>Pompa air ( Ø 50 mm ) 30  m3 / jam</v>
          </cell>
          <cell r="F773">
            <v>1</v>
          </cell>
          <cell r="H773">
            <v>1</v>
          </cell>
          <cell r="I773" t="str">
            <v>E341</v>
          </cell>
          <cell r="J773">
            <v>5</v>
          </cell>
          <cell r="K773">
            <v>15000</v>
          </cell>
          <cell r="L773">
            <v>75000</v>
          </cell>
        </row>
        <row r="774">
          <cell r="A774" t="str">
            <v>L</v>
          </cell>
        </row>
        <row r="775">
          <cell r="A775" t="str">
            <v>A</v>
          </cell>
        </row>
        <row r="776">
          <cell r="A776" t="str">
            <v>T</v>
          </cell>
        </row>
        <row r="777">
          <cell r="A777" t="str">
            <v>A</v>
          </cell>
        </row>
        <row r="778">
          <cell r="A778" t="str">
            <v>N</v>
          </cell>
        </row>
        <row r="780">
          <cell r="L780" t="str">
            <v>PERALATAN</v>
          </cell>
          <cell r="M780">
            <v>462500</v>
          </cell>
        </row>
        <row r="781">
          <cell r="L781" t="str">
            <v>TOTAL ( Rp )</v>
          </cell>
          <cell r="M781">
            <v>3453980</v>
          </cell>
        </row>
        <row r="783">
          <cell r="D783" t="str">
            <v>VOLUME  :</v>
          </cell>
          <cell r="F783">
            <v>6</v>
          </cell>
          <cell r="H783" t="str">
            <v>Satuan  :</v>
          </cell>
          <cell r="I783" t="str">
            <v>m3</v>
          </cell>
          <cell r="J783" t="str">
            <v>Harga Satuan</v>
          </cell>
          <cell r="K783" t="str">
            <v>Rp</v>
          </cell>
          <cell r="L783">
            <v>575663.33333333337</v>
          </cell>
          <cell r="M783" t="str">
            <v>Per   m3</v>
          </cell>
        </row>
        <row r="968">
          <cell r="A968" t="str">
            <v>DIREKTORAT JENDRAL BINA MARGA</v>
          </cell>
        </row>
        <row r="969">
          <cell r="A969" t="str">
            <v>DIREKTORAT BINA PROGRAM JALAN</v>
          </cell>
          <cell r="E969" t="str">
            <v>ANALISA HARGA PEKERJAAN</v>
          </cell>
          <cell r="M969" t="str">
            <v>KODE</v>
          </cell>
        </row>
        <row r="970">
          <cell r="A970" t="str">
            <v>SUB. PERENCANAAN JALAN LOKAL</v>
          </cell>
          <cell r="E970" t="str">
            <v>PRODUKSI DAN MENGANGKUT LASBUTAG LATASIR</v>
          </cell>
        </row>
        <row r="971">
          <cell r="A971" t="str">
            <v>KABUPATEN</v>
          </cell>
          <cell r="E971" t="str">
            <v>(MENGGUNAKAN BURUH)</v>
          </cell>
          <cell r="M971" t="str">
            <v>K. 023</v>
          </cell>
        </row>
        <row r="973">
          <cell r="A973" t="str">
            <v>PROPINSI</v>
          </cell>
          <cell r="C973" t="str">
            <v>:</v>
          </cell>
          <cell r="D973" t="str">
            <v>KODE</v>
          </cell>
          <cell r="E973" t="str">
            <v>KABUPATEN</v>
          </cell>
          <cell r="G973" t="str">
            <v>:</v>
          </cell>
          <cell r="J973" t="str">
            <v>KODE</v>
          </cell>
          <cell r="K973" t="str">
            <v>DISIAPKAN OLEH :</v>
          </cell>
          <cell r="M973" t="str">
            <v>TANGGAL</v>
          </cell>
        </row>
        <row r="974">
          <cell r="A974" t="str">
            <v>NANGGROE ACEH DARUSSALAM                        (11)</v>
          </cell>
          <cell r="E974" t="str">
            <v>ACEH UTARA</v>
          </cell>
          <cell r="J974" t="str">
            <v>( 08 )</v>
          </cell>
          <cell r="K974" t="str">
            <v>CV. ABDULLAH JALIL</v>
          </cell>
          <cell r="M974" t="str">
            <v>23 September 2005</v>
          </cell>
        </row>
        <row r="975">
          <cell r="A975" t="str">
            <v>PROSES</v>
          </cell>
          <cell r="C975" t="str">
            <v>:</v>
          </cell>
          <cell r="E975" t="str">
            <v>ANGGAPAN</v>
          </cell>
          <cell r="G975" t="str">
            <v>:</v>
          </cell>
        </row>
        <row r="976">
          <cell r="A976" t="str">
            <v>1.</v>
          </cell>
          <cell r="B976" t="str">
            <v>Semua material dikirim oleh supplier</v>
          </cell>
          <cell r="E976" t="str">
            <v>1.</v>
          </cell>
          <cell r="F976" t="str">
            <v>Agregat dan aspal masing-masing dipanaskan sebelum dicampur</v>
          </cell>
        </row>
        <row r="977">
          <cell r="A977" t="str">
            <v>2.</v>
          </cell>
          <cell r="B977" t="str">
            <v>Produksi 100 t / hari</v>
          </cell>
          <cell r="E977" t="str">
            <v>2.</v>
          </cell>
          <cell r="F977" t="str">
            <v>Pengisian ke bin dengan shovel tangan ( skop )</v>
          </cell>
        </row>
        <row r="978">
          <cell r="A978" t="str">
            <v>3.</v>
          </cell>
          <cell r="B978" t="str">
            <v>Hasil produksi diangkut dengan truck</v>
          </cell>
          <cell r="E978" t="str">
            <v>3.</v>
          </cell>
          <cell r="F978" t="str">
            <v>Kapasitas campuran 6t /jam, bekerja 5 hari</v>
          </cell>
        </row>
        <row r="979">
          <cell r="B979" t="str">
            <v>bak terbuka ke lokasi hamparan</v>
          </cell>
          <cell r="E979" t="str">
            <v>4.</v>
          </cell>
          <cell r="F979" t="str">
            <v>Material ditimbun dekat mixer dan ditutup dari hujan</v>
          </cell>
        </row>
        <row r="980">
          <cell r="E980" t="str">
            <v>5.</v>
          </cell>
          <cell r="F980" t="str">
            <v>Produksi dimuat dengan tenaga manusia ke dalam truck muat 3 ton dikirim sejauh 10 km</v>
          </cell>
        </row>
        <row r="981">
          <cell r="E981" t="str">
            <v>6.</v>
          </cell>
          <cell r="F981" t="str">
            <v>Produksi di bongkar dengan tangan ditempat pekejaan</v>
          </cell>
        </row>
        <row r="986">
          <cell r="B986" t="str">
            <v>PEKERJA</v>
          </cell>
          <cell r="E986" t="str">
            <v>JUMLAH</v>
          </cell>
          <cell r="G986" t="str">
            <v>HARI</v>
          </cell>
          <cell r="I986" t="str">
            <v>KODE</v>
          </cell>
          <cell r="J986" t="str">
            <v xml:space="preserve">JUMLAH </v>
          </cell>
          <cell r="K986" t="str">
            <v>UPAH</v>
          </cell>
          <cell r="L986" t="str">
            <v>BIAYA</v>
          </cell>
          <cell r="M986" t="str">
            <v>SUB TOTAL</v>
          </cell>
        </row>
        <row r="988">
          <cell r="A988" t="str">
            <v>P</v>
          </cell>
          <cell r="E988" t="str">
            <v>ORANG</v>
          </cell>
          <cell r="J988" t="str">
            <v>HARI-ORG</v>
          </cell>
          <cell r="K988" t="str">
            <v>(Rp./Org/Hr)</v>
          </cell>
          <cell r="L988" t="str">
            <v>(Rp)</v>
          </cell>
          <cell r="M988" t="str">
            <v>(Rp)</v>
          </cell>
        </row>
        <row r="989">
          <cell r="A989" t="str">
            <v>E</v>
          </cell>
          <cell r="B989" t="str">
            <v>M a n d o r</v>
          </cell>
          <cell r="F989">
            <v>1</v>
          </cell>
          <cell r="H989">
            <v>1</v>
          </cell>
          <cell r="I989" t="str">
            <v>L061</v>
          </cell>
          <cell r="J989">
            <v>1</v>
          </cell>
          <cell r="K989">
            <v>40000</v>
          </cell>
          <cell r="L989">
            <v>40000</v>
          </cell>
        </row>
        <row r="990">
          <cell r="A990" t="str">
            <v>K</v>
          </cell>
          <cell r="B990" t="str">
            <v>Pekerja tak terlatih</v>
          </cell>
          <cell r="F990">
            <v>25</v>
          </cell>
          <cell r="H990">
            <v>1</v>
          </cell>
          <cell r="I990" t="str">
            <v>L101</v>
          </cell>
          <cell r="J990">
            <v>25</v>
          </cell>
          <cell r="K990">
            <v>23000</v>
          </cell>
          <cell r="L990">
            <v>575000</v>
          </cell>
        </row>
        <row r="991">
          <cell r="A991" t="str">
            <v>E</v>
          </cell>
          <cell r="B991" t="str">
            <v>Pekerja semi terlatih</v>
          </cell>
          <cell r="F991">
            <v>2</v>
          </cell>
          <cell r="H991">
            <v>1</v>
          </cell>
          <cell r="I991" t="str">
            <v>L103</v>
          </cell>
          <cell r="J991">
            <v>2</v>
          </cell>
          <cell r="K991">
            <v>25000</v>
          </cell>
          <cell r="L991">
            <v>50000</v>
          </cell>
        </row>
        <row r="992">
          <cell r="A992" t="str">
            <v>R</v>
          </cell>
          <cell r="B992" t="str">
            <v>Supir</v>
          </cell>
          <cell r="F992">
            <v>2</v>
          </cell>
          <cell r="H992">
            <v>1</v>
          </cell>
          <cell r="I992" t="str">
            <v>L091</v>
          </cell>
          <cell r="J992">
            <v>2</v>
          </cell>
          <cell r="K992">
            <v>45000</v>
          </cell>
          <cell r="L992">
            <v>90000</v>
          </cell>
        </row>
        <row r="993">
          <cell r="A993" t="str">
            <v>J</v>
          </cell>
        </row>
        <row r="994">
          <cell r="A994" t="str">
            <v>A</v>
          </cell>
        </row>
        <row r="995">
          <cell r="L995" t="str">
            <v>PEKERJA</v>
          </cell>
          <cell r="M995">
            <v>755000</v>
          </cell>
        </row>
        <row r="996">
          <cell r="B996" t="str">
            <v>MATERIAL</v>
          </cell>
          <cell r="E996" t="str">
            <v>JUMLAH</v>
          </cell>
          <cell r="G996" t="str">
            <v>VOLUME</v>
          </cell>
          <cell r="I996" t="str">
            <v>KODE</v>
          </cell>
          <cell r="K996" t="str">
            <v>HARGA</v>
          </cell>
          <cell r="L996" t="str">
            <v>BIAYA</v>
          </cell>
          <cell r="M996" t="str">
            <v>SUB TOTAL</v>
          </cell>
        </row>
        <row r="998">
          <cell r="A998" t="str">
            <v>M</v>
          </cell>
          <cell r="G998" t="str">
            <v>SATUAN</v>
          </cell>
          <cell r="K998" t="str">
            <v>(Rp./UNIT)</v>
          </cell>
          <cell r="L998" t="str">
            <v>(Rp)</v>
          </cell>
          <cell r="M998" t="str">
            <v>(Rp)</v>
          </cell>
        </row>
        <row r="999">
          <cell r="A999" t="str">
            <v>A</v>
          </cell>
          <cell r="B999" t="str">
            <v>Pasir Beton</v>
          </cell>
          <cell r="F999">
            <v>14</v>
          </cell>
          <cell r="H999" t="str">
            <v>m3</v>
          </cell>
          <cell r="I999" t="str">
            <v>M041</v>
          </cell>
          <cell r="K999">
            <v>75000</v>
          </cell>
          <cell r="L999">
            <v>1050000</v>
          </cell>
        </row>
        <row r="1000">
          <cell r="A1000" t="str">
            <v>T</v>
          </cell>
          <cell r="B1000" t="str">
            <v>Aspal</v>
          </cell>
          <cell r="F1000">
            <v>2700</v>
          </cell>
          <cell r="H1000" t="str">
            <v>kg</v>
          </cell>
          <cell r="I1000" t="str">
            <v>M061</v>
          </cell>
          <cell r="K1000">
            <v>4200</v>
          </cell>
          <cell r="L1000">
            <v>11340000</v>
          </cell>
        </row>
        <row r="1001">
          <cell r="A1001" t="str">
            <v>E</v>
          </cell>
          <cell r="B1001" t="str">
            <v>Minyak Bakar</v>
          </cell>
          <cell r="F1001">
            <v>485</v>
          </cell>
          <cell r="H1001" t="str">
            <v>Ltr</v>
          </cell>
          <cell r="I1001" t="str">
            <v>M065</v>
          </cell>
          <cell r="K1001">
            <v>2800</v>
          </cell>
          <cell r="L1001">
            <v>1358000</v>
          </cell>
        </row>
        <row r="1002">
          <cell r="A1002" t="str">
            <v>R</v>
          </cell>
          <cell r="B1002" t="str">
            <v>Alat bantu</v>
          </cell>
          <cell r="F1002">
            <v>1</v>
          </cell>
          <cell r="H1002" t="str">
            <v>Set</v>
          </cell>
          <cell r="I1002" t="str">
            <v>M170</v>
          </cell>
          <cell r="K1002">
            <v>105000</v>
          </cell>
          <cell r="L1002">
            <v>105000</v>
          </cell>
        </row>
        <row r="1003">
          <cell r="A1003" t="str">
            <v>I</v>
          </cell>
        </row>
        <row r="1004">
          <cell r="A1004" t="str">
            <v>A</v>
          </cell>
        </row>
        <row r="1005">
          <cell r="A1005" t="str">
            <v>L</v>
          </cell>
        </row>
        <row r="1008">
          <cell r="L1008" t="str">
            <v>MATERIAL</v>
          </cell>
          <cell r="M1008">
            <v>13853000</v>
          </cell>
        </row>
        <row r="1009">
          <cell r="B1009" t="str">
            <v>PERALATAN</v>
          </cell>
          <cell r="E1009" t="str">
            <v>JUMLAH</v>
          </cell>
          <cell r="G1009" t="str">
            <v>HARI</v>
          </cell>
          <cell r="I1009" t="str">
            <v>KODE</v>
          </cell>
          <cell r="J1009" t="str">
            <v>JAM</v>
          </cell>
          <cell r="K1009" t="str">
            <v>HARGA</v>
          </cell>
          <cell r="L1009" t="str">
            <v>BIAYA</v>
          </cell>
          <cell r="M1009" t="str">
            <v>SUB TOTAL</v>
          </cell>
        </row>
        <row r="1010">
          <cell r="J1010" t="str">
            <v>KERJA</v>
          </cell>
        </row>
        <row r="1011">
          <cell r="A1011" t="str">
            <v>P</v>
          </cell>
          <cell r="E1011" t="str">
            <v>ALAT</v>
          </cell>
          <cell r="G1011" t="str">
            <v>KERJA</v>
          </cell>
          <cell r="K1011" t="str">
            <v>(Rp./JAM)</v>
          </cell>
          <cell r="L1011" t="str">
            <v>(Rp)</v>
          </cell>
          <cell r="M1011" t="str">
            <v>(Rp)</v>
          </cell>
        </row>
        <row r="1012">
          <cell r="A1012" t="str">
            <v>E</v>
          </cell>
          <cell r="B1012" t="str">
            <v>Truck Bak Terbuka   3 ton</v>
          </cell>
          <cell r="F1012">
            <v>2</v>
          </cell>
          <cell r="H1012">
            <v>1</v>
          </cell>
          <cell r="I1012" t="str">
            <v>E221</v>
          </cell>
          <cell r="J1012">
            <v>12</v>
          </cell>
          <cell r="K1012">
            <v>35000</v>
          </cell>
          <cell r="L1012">
            <v>420000</v>
          </cell>
        </row>
        <row r="1013">
          <cell r="A1013" t="str">
            <v>R</v>
          </cell>
          <cell r="B1013" t="str">
            <v>Concrete Mixer  0,25  m3</v>
          </cell>
          <cell r="F1013">
            <v>1</v>
          </cell>
          <cell r="H1013">
            <v>1</v>
          </cell>
          <cell r="I1013" t="str">
            <v>E252</v>
          </cell>
          <cell r="J1013">
            <v>5</v>
          </cell>
          <cell r="K1013">
            <v>50000</v>
          </cell>
          <cell r="L1013">
            <v>250000</v>
          </cell>
        </row>
        <row r="1014">
          <cell r="A1014" t="str">
            <v>A</v>
          </cell>
        </row>
        <row r="1015">
          <cell r="A1015" t="str">
            <v>L</v>
          </cell>
        </row>
        <row r="1016">
          <cell r="A1016" t="str">
            <v>A</v>
          </cell>
        </row>
        <row r="1017">
          <cell r="A1017" t="str">
            <v>T</v>
          </cell>
        </row>
        <row r="1018">
          <cell r="A1018" t="str">
            <v>A</v>
          </cell>
        </row>
        <row r="1019">
          <cell r="A1019" t="str">
            <v>N</v>
          </cell>
        </row>
        <row r="1021">
          <cell r="L1021" t="str">
            <v>PERALATAN</v>
          </cell>
          <cell r="M1021">
            <v>670000</v>
          </cell>
        </row>
        <row r="1022">
          <cell r="L1022" t="str">
            <v>TOTAL ( Rp )</v>
          </cell>
          <cell r="M1022">
            <v>15278000</v>
          </cell>
        </row>
        <row r="1024">
          <cell r="D1024" t="str">
            <v>VOLUME  :</v>
          </cell>
          <cell r="F1024">
            <v>30</v>
          </cell>
          <cell r="H1024" t="str">
            <v>Satuan  :</v>
          </cell>
          <cell r="I1024" t="str">
            <v>ton</v>
          </cell>
          <cell r="J1024" t="str">
            <v>Harga Satuan</v>
          </cell>
          <cell r="K1024" t="str">
            <v>Rp</v>
          </cell>
          <cell r="L1024">
            <v>509266.66666666669</v>
          </cell>
          <cell r="M1024" t="str">
            <v>Per   ton</v>
          </cell>
        </row>
      </sheetData>
      <sheetData sheetId="6" refreshError="1"/>
      <sheetData sheetId="7" refreshError="1"/>
      <sheetData sheetId="8" refreshError="1"/>
    </sheetDataSet>
  </externalBook>
</externalLink>
</file>

<file path=xl/externalLinks/externalLink5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lit"/>
      <sheetName val="Peralatan"/>
      <sheetName val="Angkut"/>
      <sheetName val="Material"/>
      <sheetName val="Upah"/>
      <sheetName val="Upah Kerja"/>
      <sheetName val="Sewa Alat"/>
      <sheetName val="RAB-KSO"/>
      <sheetName val="Paket KSO"/>
      <sheetName val="Rekapitulasi"/>
      <sheetName val="Sheet1"/>
      <sheetName val="HOK"/>
      <sheetName val="Rinc. KSO"/>
      <sheetName val="A-1"/>
      <sheetName val="A-16"/>
      <sheetName val="G-32h"/>
      <sheetName val="G-44"/>
      <sheetName val="G-50h"/>
      <sheetName val="G-51c"/>
      <sheetName val="Sheet2"/>
    </sheetNames>
    <sheetDataSet>
      <sheetData sheetId="0"/>
      <sheetData sheetId="1"/>
      <sheetData sheetId="2"/>
      <sheetData sheetId="3">
        <row r="20">
          <cell r="J20">
            <v>65000</v>
          </cell>
        </row>
        <row r="24">
          <cell r="J24">
            <v>11500</v>
          </cell>
        </row>
      </sheetData>
      <sheetData sheetId="4">
        <row r="11">
          <cell r="F11">
            <v>15000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Sheet1"/>
      <sheetName val="Sheet2"/>
      <sheetName val="Sheet3"/>
      <sheetName val="Harga"/>
      <sheetName val="Rek-Alat"/>
      <sheetName val="An-Alat"/>
      <sheetName val="Rek-An-Alat"/>
      <sheetName val="Al-Utama"/>
      <sheetName val="Agregat"/>
      <sheetName val="An-Pek"/>
      <sheetName val="JDW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bq"/>
      <sheetName val="BQ-Segmen"/>
      <sheetName val="BQ-BUAS"/>
      <sheetName val="Rumus"/>
      <sheetName val="kapasitas"/>
      <sheetName val="mob. dem"/>
      <sheetName val="siap"/>
      <sheetName val="pek. tanah"/>
      <sheetName val="konstruksi"/>
      <sheetName val="Gorong2"/>
      <sheetName val="B0"/>
      <sheetName val="CBC"/>
      <sheetName val="LPB"/>
      <sheetName val="Urug"/>
      <sheetName val="k. batu kali"/>
      <sheetName val="H_Satuan"/>
      <sheetName val="isian"/>
      <sheetName val="3-DIV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5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Gelar_AC"/>
      <sheetName val="kap_bed"/>
      <sheetName val="kap_wl"/>
      <sheetName val="s_cr"/>
      <sheetName val="amp"/>
      <sheetName val="spread_pro"/>
      <sheetName val="mixpro"/>
      <sheetName val="hauling_pro"/>
      <sheetName val="Franco BC"/>
      <sheetName val="crushing_pro"/>
      <sheetName val="Angkut"/>
      <sheetName val="Proses"/>
      <sheetName val="bahan"/>
      <sheetName val="A2B"/>
      <sheetName val="Subkon"/>
      <sheetName val="vol_box"/>
      <sheetName val="DR_04"/>
      <sheetName val="H_Satuan"/>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camp"/>
      <sheetName val="adukan "/>
      <sheetName val="bhan"/>
      <sheetName val="itempek"/>
      <sheetName val="rekap"/>
      <sheetName val="bq"/>
      <sheetName val="Cdg"/>
      <sheetName val="Item1"/>
      <sheetName val="Item2"/>
      <sheetName val="tanah"/>
      <sheetName val="kapalat"/>
      <sheetName val="Proses"/>
      <sheetName val="Analisa Alat"/>
      <sheetName val="Item3"/>
      <sheetName val="Item5"/>
      <sheetName val="Item6"/>
      <sheetName val="Item7"/>
      <sheetName val="Item8"/>
      <sheetName val="Pareto"/>
      <sheetName val="Item10"/>
      <sheetName val="Gorong-2"/>
      <sheetName val="H-quarry"/>
      <sheetName val="Pas-batu"/>
      <sheetName val="Resiko"/>
      <sheetName val="Vol K.225"/>
      <sheetName val="Titip"/>
      <sheetName val="H_Satu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4-Basic Price"/>
      <sheetName val="DISCLAIMER"/>
      <sheetName val="MAJOR"/>
      <sheetName val="%"/>
      <sheetName val="Rekap"/>
      <sheetName val="Peta Quarry"/>
      <sheetName val="Mobilisasi"/>
      <sheetName val="Perhitungan Mobilisasi Alat"/>
      <sheetName val="Lalu Lintas"/>
      <sheetName val="Jembatan Sementara"/>
      <sheetName val="Informasi"/>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Terbilang"/>
      <sheetName val="REKAP "/>
      <sheetName val="Volume (2)"/>
      <sheetName val="Dev.2-5"/>
      <sheetName val="struk d7"/>
      <sheetName val="ASPAL"/>
      <sheetName val="Quantitas"/>
      <sheetName val="Analisa K3"/>
      <sheetName val="5-ALAT(2)"/>
      <sheetName val="Agg B dan S"/>
      <sheetName val="Agg  CBR 60"/>
      <sheetName val="D1"/>
      <sheetName val="SKh-1.5.3.(3)"/>
      <sheetName val="4-Basic Price_AWAL"/>
      <sheetName val="HSD_2015"/>
    </sheetNames>
    <sheetDataSet>
      <sheetData sheetId="0" refreshError="1"/>
      <sheetData sheetId="1" refreshError="1"/>
      <sheetData sheetId="2"/>
      <sheetData sheetId="3"/>
      <sheetData sheetId="4"/>
      <sheetData sheetId="5"/>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lar_AC"/>
      <sheetName val="kap_bed"/>
      <sheetName val="kap_wl"/>
      <sheetName val="s_cr"/>
      <sheetName val="amp"/>
      <sheetName val="spread_pro"/>
      <sheetName val="mixpro"/>
      <sheetName val="hauling_pro"/>
      <sheetName val="Franco BC"/>
      <sheetName val="crushing_pro"/>
      <sheetName val="Angkut"/>
      <sheetName val="H.Satuan"/>
      <sheetName val="Proses"/>
      <sheetName val="bahan"/>
      <sheetName val="A2B"/>
      <sheetName val="Subkon"/>
      <sheetName val="vol_box"/>
      <sheetName val="DR_04"/>
      <sheetName val="H_Satuan"/>
      <sheetName val="Harsat Upah"/>
      <sheetName val="DAFTAR BESI KANAL C SIKU"/>
      <sheetName val="Bahan1"/>
      <sheetName val="input"/>
      <sheetName val="daftar harga satuan"/>
      <sheetName val="Anal"/>
      <sheetName val="Fak"/>
      <sheetName val="Rek_Tot"/>
      <sheetName val="PERSIAPAN"/>
      <sheetName val="Hrg Sat"/>
      <sheetName val="RAB"/>
      <sheetName val="DAF-1"/>
      <sheetName val="STD GD.UTAMA"/>
      <sheetName val="Harga Satuan"/>
      <sheetName val="div3"/>
      <sheetName val="analisa"/>
      <sheetName val="Material"/>
      <sheetName val="ANALISA GRS SELATAN"/>
      <sheetName val="REKAP_STRUKTUR"/>
      <sheetName val="Analisa K"/>
      <sheetName val="5.Anhas"/>
      <sheetName val="pelaksanaan"/>
      <sheetName val="D7"/>
      <sheetName val="RAB_Str"/>
      <sheetName val="Koef"/>
      <sheetName val="ANLS_ BETON R. KELAS"/>
      <sheetName val="BQ-Structur"/>
      <sheetName val="Rekap RAP real (2)"/>
      <sheetName val="Harsat BHN AR,M"/>
      <sheetName val="AnalisaSIPIL RIIL"/>
      <sheetName val="rekap"/>
      <sheetName val="d-kwantitas"/>
      <sheetName val="BSM"/>
      <sheetName val="Sheet1 (2)"/>
      <sheetName val="MAIN BQ"/>
      <sheetName val="Analisa 2"/>
      <sheetName val="Cover"/>
      <sheetName val="dasboard"/>
      <sheetName val="Har-mat"/>
      <sheetName val="HRG BHN"/>
      <sheetName val="rumus"/>
      <sheetName val="Floor"/>
      <sheetName val="SCH"/>
      <sheetName val="Pipe"/>
      <sheetName val="harsat"/>
      <sheetName val="Bangunan Utama"/>
      <sheetName val="STR"/>
      <sheetName val="Kuantitas &amp; Harga"/>
      <sheetName val="BAG-2"/>
      <sheetName val="harga"/>
      <sheetName val="Surat"/>
      <sheetName val="AHS1"/>
      <sheetName val="PROGRESS BULAN"/>
      <sheetName val="Anls teknis"/>
      <sheetName val="KEBALAT"/>
      <sheetName val="FINAL"/>
      <sheetName val="CRUSER"/>
      <sheetName val="TSS"/>
      <sheetName val="FINISHING"/>
      <sheetName val="Plint_List"/>
      <sheetName val="Luar"/>
      <sheetName val="Pintu Jendela"/>
      <sheetName val="Dafisi"/>
      <sheetName val="bahan ee 2009"/>
      <sheetName val="rab me (by owner) "/>
      <sheetName val="BQ (by owner)"/>
      <sheetName val="rab me (fisik)"/>
      <sheetName val="An. 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6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JDL"/>
      <sheetName val="RAB"/>
      <sheetName val="SUB"/>
      <sheetName val="PNWR"/>
      <sheetName val="HDS"/>
      <sheetName val="MPEL"/>
      <sheetName val="PLANT"/>
      <sheetName val="USAL"/>
      <sheetName val="ANAL"/>
      <sheetName val="ANHRG"/>
      <sheetName val="ATEK"/>
      <sheetName val="MPU"/>
      <sheetName val="DAKON"/>
      <sheetName val="DALAM"/>
      <sheetName val="MRUT"/>
      <sheetName val="ARUT"/>
      <sheetName val="MOS"/>
      <sheetName val="MOB"/>
      <sheetName val="PSONIL"/>
      <sheetName val="CHKLIS"/>
      <sheetName val="TBL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ppn "/>
      <sheetName val="terbilang 2 "/>
      <sheetName val="terbilang 1"/>
      <sheetName val="terbilang rekap  "/>
      <sheetName val="METODE"/>
      <sheetName val="DAFTARSIMAK  "/>
      <sheetName val="mobilisasi"/>
      <sheetName val="DATA"/>
      <sheetName val="surat penawaran  "/>
      <sheetName val="REKAP  "/>
      <sheetName val="RAB METODE"/>
      <sheetName val="RAB"/>
      <sheetName val="RAB   MASA PEMELIHARAAN "/>
      <sheetName val="MPU"/>
      <sheetName val="upah bahan "/>
      <sheetName val="sat pekerjaan "/>
      <sheetName val="D 2 ERRY"/>
      <sheetName val="D3 ERRY"/>
      <sheetName val="D4 ERRY"/>
      <sheetName val="D5 erry"/>
      <sheetName val="SUB KONTRAK "/>
      <sheetName val="schedul pemeliharaan "/>
      <sheetName val="schedul pelaksanaan  "/>
      <sheetName val="D6 NON AC+HRS"/>
      <sheetName val="D8 oke"/>
      <sheetName val="6.8.A ASPAL M INYAK  "/>
      <sheetName val="D7  erry"/>
      <sheetName val="ac  + atb  "/>
      <sheetName val="alat"/>
      <sheetName val="rab rutin  "/>
      <sheetName val="10.1(2)"/>
      <sheetName val="10.1(3)"/>
      <sheetName val="10.1(4)"/>
      <sheetName val="10.1(5)"/>
      <sheetName val="PEMENUHAN SPESIFIKASI TEKNIS"/>
      <sheetName val="D7-1 cerucuk tdk pake"/>
      <sheetName val="tkdn"/>
      <sheetName val="KAP_GAK PAKE"/>
    </sheetNames>
    <sheetDataSet>
      <sheetData sheetId="0"/>
      <sheetData sheetId="1"/>
      <sheetData sheetId="2"/>
      <sheetData sheetId="3"/>
      <sheetData sheetId="4"/>
      <sheetData sheetId="5"/>
      <sheetData sheetId="6"/>
      <sheetData sheetId="7">
        <row r="34">
          <cell r="D34">
            <v>500</v>
          </cell>
        </row>
        <row r="38">
          <cell r="D38">
            <v>4</v>
          </cell>
        </row>
      </sheetData>
      <sheetData sheetId="8"/>
      <sheetData sheetId="9"/>
      <sheetData sheetId="10"/>
      <sheetData sheetId="11"/>
      <sheetData sheetId="12"/>
      <sheetData sheetId="13"/>
      <sheetData sheetId="14">
        <row r="91">
          <cell r="H91">
            <v>15000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g STn 09"/>
      <sheetName val="Anl BOW"/>
      <sheetName val="Rekap"/>
      <sheetName val="Rek BOW"/>
    </sheetNames>
    <sheetDataSet>
      <sheetData sheetId="0">
        <row r="38">
          <cell r="I38">
            <v>3700</v>
          </cell>
        </row>
      </sheetData>
      <sheetData sheetId="1"/>
      <sheetData sheetId="2"/>
      <sheetData sheetId="3"/>
    </sheetDataSet>
  </externalBook>
</externalLink>
</file>

<file path=xl/externalLinks/externalLink6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Peta Quarry"/>
      <sheetName val="Lalu Lintas"/>
      <sheetName val="Jembatan Sementara"/>
      <sheetName val="jarak AK"/>
      <sheetName val="Lampiran 2 a "/>
      <sheetName val="Lampiran 2b"/>
      <sheetName val="Lampiran 2c"/>
      <sheetName val="Lampiran 3"/>
      <sheetName val="Lampiran 6a"/>
      <sheetName val="Lampiran 6b"/>
      <sheetName val="Lampiran 7"/>
      <sheetName val="Lampiran 8"/>
      <sheetName val="Lampiran 9"/>
      <sheetName val="Lampiran 10"/>
      <sheetName val="Daftar Kebutuhan peralatan"/>
      <sheetName val="Informasi"/>
      <sheetName val="Rekap"/>
      <sheetName val="BOQ"/>
      <sheetName val="Mobilisasi"/>
      <sheetName val="D3"/>
      <sheetName val="D4"/>
      <sheetName val="D6"/>
      <sheetName val="D8"/>
      <sheetName val="4-Basic Price"/>
      <sheetName val="4-Analisa Quarry"/>
      <sheetName val="Agg Halus &amp; Kasar"/>
      <sheetName val="5-ALAT(1)"/>
      <sheetName val="%"/>
      <sheetName val="MAJOR"/>
      <sheetName val="Perhitungan Mobilisasi Alat"/>
      <sheetName val="4-formulir harga bahan"/>
      <sheetName val="5-ALAT (2)"/>
      <sheetName val="Agg A"/>
      <sheetName val="Agg B"/>
      <sheetName val="Agg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A1">
            <v>19348830</v>
          </cell>
        </row>
      </sheetData>
      <sheetData sheetId="18">
        <row r="18">
          <cell r="I18">
            <v>19348830</v>
          </cell>
        </row>
      </sheetData>
      <sheetData sheetId="19"/>
      <sheetData sheetId="20" refreshError="1"/>
      <sheetData sheetId="21" refreshError="1"/>
      <sheetData sheetId="22" refreshError="1"/>
      <sheetData sheetId="23" refreshError="1"/>
      <sheetData sheetId="24">
        <row r="11">
          <cell r="F11" t="str">
            <v>(L01)</v>
          </cell>
        </row>
      </sheetData>
      <sheetData sheetId="25">
        <row r="1">
          <cell r="A1" t="str">
            <v>HARGA &amp; JARAK RATA-RATA</v>
          </cell>
        </row>
      </sheetData>
      <sheetData sheetId="26">
        <row r="1">
          <cell r="A1" t="str">
            <v>ITEM PEMBAYARAN</v>
          </cell>
          <cell r="D1" t="str">
            <v>:  AGREGAT KASAR &amp; HALUS</v>
          </cell>
        </row>
        <row r="2">
          <cell r="A2" t="str">
            <v>JENIS PEKERJAAN</v>
          </cell>
          <cell r="D2" t="str">
            <v>:  PENGADAAN AGREGAT KASAR &amp; HALUS</v>
          </cell>
        </row>
        <row r="3">
          <cell r="A3" t="str">
            <v>SATUAN PEMBAYARAN</v>
          </cell>
          <cell r="D3" t="str">
            <v>:  M3</v>
          </cell>
        </row>
        <row r="6">
          <cell r="A6" t="str">
            <v>No.</v>
          </cell>
          <cell r="C6" t="str">
            <v>U R A I A N</v>
          </cell>
          <cell r="G6" t="str">
            <v>KODE</v>
          </cell>
          <cell r="H6" t="str">
            <v>KOEFISIEN</v>
          </cell>
          <cell r="I6" t="str">
            <v>SATUAN</v>
          </cell>
          <cell r="J6" t="str">
            <v>KETERANGAN</v>
          </cell>
        </row>
        <row r="9">
          <cell r="A9" t="str">
            <v>I</v>
          </cell>
          <cell r="C9" t="str">
            <v>ASUMSI</v>
          </cell>
        </row>
        <row r="10">
          <cell r="A10">
            <v>1</v>
          </cell>
          <cell r="C10" t="str">
            <v>Bahan dasar (Batu dan Pasir) diterima di lokasi Alat</v>
          </cell>
        </row>
        <row r="11">
          <cell r="C11" t="str">
            <v>Pemecah Batu (di Base Camp)</v>
          </cell>
        </row>
        <row r="12">
          <cell r="A12">
            <v>2</v>
          </cell>
          <cell r="C12" t="str">
            <v>Kegiatan dilakukan di dalam lokasi Base Camp</v>
          </cell>
        </row>
        <row r="13">
          <cell r="A13">
            <v>3</v>
          </cell>
          <cell r="C13" t="str">
            <v>Hasil produksi Alat Pemecah Batu :</v>
          </cell>
          <cell r="E13" t="str">
            <v>- Agregat Halus</v>
          </cell>
          <cell r="G13" t="str">
            <v>H</v>
          </cell>
          <cell r="H13">
            <v>30</v>
          </cell>
          <cell r="I13" t="str">
            <v>%</v>
          </cell>
        </row>
        <row r="14">
          <cell r="E14" t="str">
            <v>- Agregat Kasar</v>
          </cell>
          <cell r="G14" t="str">
            <v>K</v>
          </cell>
          <cell r="H14">
            <v>70</v>
          </cell>
          <cell r="I14" t="str">
            <v>%</v>
          </cell>
        </row>
        <row r="15">
          <cell r="A15">
            <v>4</v>
          </cell>
          <cell r="C15" t="str">
            <v>Berat Isi Bahan :</v>
          </cell>
          <cell r="D15" t="str">
            <v>- Batu / Gravel</v>
          </cell>
          <cell r="G15" t="str">
            <v>D1</v>
          </cell>
          <cell r="H15">
            <v>1.8</v>
          </cell>
          <cell r="I15" t="str">
            <v>Ton/M3</v>
          </cell>
          <cell r="J15" t="str">
            <v xml:space="preserve"> Berongga</v>
          </cell>
        </row>
        <row r="16">
          <cell r="D16" t="str">
            <v>- Pasir</v>
          </cell>
          <cell r="G16" t="str">
            <v>D2</v>
          </cell>
          <cell r="H16">
            <v>1.67</v>
          </cell>
          <cell r="I16" t="str">
            <v>Ton/M3</v>
          </cell>
          <cell r="J16" t="str">
            <v xml:space="preserve"> Berongga</v>
          </cell>
        </row>
        <row r="17">
          <cell r="D17" t="str">
            <v>- Batu Pecah</v>
          </cell>
          <cell r="G17" t="str">
            <v>D3</v>
          </cell>
          <cell r="H17">
            <v>1.8</v>
          </cell>
          <cell r="I17" t="str">
            <v>Ton/M3</v>
          </cell>
          <cell r="J17" t="str">
            <v xml:space="preserve"> Berongga</v>
          </cell>
        </row>
        <row r="18">
          <cell r="A18">
            <v>5</v>
          </cell>
          <cell r="C18" t="str">
            <v>Harga Satuan Bahan Dasar    :</v>
          </cell>
          <cell r="E18" t="str">
            <v>- Batu Kali</v>
          </cell>
          <cell r="G18" t="str">
            <v>Rp1</v>
          </cell>
          <cell r="H18">
            <v>108800</v>
          </cell>
          <cell r="I18" t="str">
            <v>Rp./M3</v>
          </cell>
        </row>
        <row r="19">
          <cell r="E19" t="str">
            <v>- Pasir</v>
          </cell>
          <cell r="G19" t="str">
            <v>Rp2</v>
          </cell>
          <cell r="H19">
            <v>56200</v>
          </cell>
          <cell r="I19" t="str">
            <v>Rp./M3</v>
          </cell>
        </row>
        <row r="20">
          <cell r="A20">
            <v>6</v>
          </cell>
          <cell r="C20" t="str">
            <v>Biaya Operasi Alat :</v>
          </cell>
          <cell r="D20" t="str">
            <v>- Pemecah Batu (Stone Crusher)</v>
          </cell>
          <cell r="G20" t="str">
            <v>Rp3</v>
          </cell>
          <cell r="H20">
            <v>525874.48765009013</v>
          </cell>
          <cell r="I20" t="str">
            <v>Rp./Jam</v>
          </cell>
        </row>
        <row r="21">
          <cell r="D21" t="str">
            <v>- Wheel Loader</v>
          </cell>
          <cell r="G21" t="str">
            <v>Rp4</v>
          </cell>
          <cell r="H21">
            <v>267035.77292902162</v>
          </cell>
          <cell r="I21" t="str">
            <v>Rp./Jam</v>
          </cell>
        </row>
        <row r="22">
          <cell r="A22">
            <v>7</v>
          </cell>
          <cell r="C22" t="str">
            <v>Kapasitas Alat :</v>
          </cell>
          <cell r="D22" t="str">
            <v>- Pemecah Batu (Stone Crusher)</v>
          </cell>
          <cell r="G22" t="str">
            <v>Cp1</v>
          </cell>
          <cell r="H22">
            <v>50</v>
          </cell>
          <cell r="I22" t="str">
            <v>Ton/Jam</v>
          </cell>
        </row>
        <row r="23">
          <cell r="D23" t="str">
            <v>- Wheel Loader</v>
          </cell>
          <cell r="G23" t="str">
            <v>Cp2</v>
          </cell>
          <cell r="H23">
            <v>1.5</v>
          </cell>
          <cell r="I23" t="str">
            <v>M3</v>
          </cell>
          <cell r="J23" t="str">
            <v xml:space="preserve"> Kap. Bucket</v>
          </cell>
        </row>
        <row r="24">
          <cell r="A24">
            <v>8</v>
          </cell>
          <cell r="C24" t="str">
            <v>Faktor Efisiensi Alat :</v>
          </cell>
          <cell r="D24" t="str">
            <v>- Pemecah Batu (Stone Crusher)</v>
          </cell>
          <cell r="G24" t="str">
            <v>Fa1</v>
          </cell>
          <cell r="H24">
            <v>0.83</v>
          </cell>
          <cell r="I24" t="str">
            <v>-</v>
          </cell>
        </row>
        <row r="25">
          <cell r="D25" t="str">
            <v>- Wheel Loader</v>
          </cell>
          <cell r="G25" t="str">
            <v>Fa2</v>
          </cell>
          <cell r="H25">
            <v>0.83</v>
          </cell>
          <cell r="I25" t="str">
            <v>-</v>
          </cell>
        </row>
        <row r="26">
          <cell r="A26">
            <v>9</v>
          </cell>
          <cell r="C26" t="str">
            <v>Faktor Kehilangan Material</v>
          </cell>
          <cell r="G26" t="str">
            <v>Fh</v>
          </cell>
          <cell r="H26">
            <v>1.1000000000000001</v>
          </cell>
          <cell r="I26" t="str">
            <v>-</v>
          </cell>
        </row>
        <row r="27">
          <cell r="A27">
            <v>10</v>
          </cell>
          <cell r="C27" t="str">
            <v>Agregat Halus masih perlu dicampur dengan pasir</v>
          </cell>
        </row>
        <row r="29">
          <cell r="A29" t="str">
            <v>II</v>
          </cell>
          <cell r="C29" t="str">
            <v>METHODE PELAKSANAAN</v>
          </cell>
        </row>
        <row r="31">
          <cell r="A31">
            <v>1</v>
          </cell>
          <cell r="C31" t="str">
            <v>Wheel Loader mengangkut batu/gravel dari tumpukan</v>
          </cell>
        </row>
        <row r="32">
          <cell r="C32" t="str">
            <v>dan menuangkannya ke Alat Pemecah Batu.</v>
          </cell>
        </row>
        <row r="34">
          <cell r="A34">
            <v>2</v>
          </cell>
          <cell r="C34" t="str">
            <v>Batu/gravel dipecah dengan Alat Pemecah Batu</v>
          </cell>
        </row>
        <row r="35">
          <cell r="C35" t="str">
            <v>(Stone Crusher) sehingga menghasilkan Agregat Batu</v>
          </cell>
        </row>
        <row r="36">
          <cell r="C36" t="str">
            <v>Pecah Kasar dan Halus.</v>
          </cell>
        </row>
        <row r="38">
          <cell r="A38">
            <v>3</v>
          </cell>
          <cell r="C38" t="str">
            <v>Agregat Halus dicampur dengan pasir menggunakan Loader</v>
          </cell>
        </row>
        <row r="40">
          <cell r="A40" t="str">
            <v>III</v>
          </cell>
          <cell r="C40" t="str">
            <v>PERHITUNGAN</v>
          </cell>
        </row>
        <row r="42">
          <cell r="A42" t="str">
            <v>III.1.</v>
          </cell>
          <cell r="C42" t="str">
            <v>HARGA SATUAN AGREGAT PRODUKSI ST. CRUSHER</v>
          </cell>
        </row>
        <row r="44">
          <cell r="A44" t="str">
            <v xml:space="preserve">1.a.  </v>
          </cell>
          <cell r="C44" t="str">
            <v>Kerja Stone Crusher memecah gravel  :</v>
          </cell>
        </row>
        <row r="45">
          <cell r="C45" t="str">
            <v xml:space="preserve">    - Waktu kerja Stone Crusher</v>
          </cell>
          <cell r="G45" t="str">
            <v>Tst</v>
          </cell>
          <cell r="H45">
            <v>1</v>
          </cell>
          <cell r="I45" t="str">
            <v>Jam</v>
          </cell>
        </row>
        <row r="46">
          <cell r="C46" t="str">
            <v xml:space="preserve">    - Produksi Stone Crusher  1 jam</v>
          </cell>
          <cell r="E46" t="str">
            <v>=  (Fa1 x Cp1) : D3</v>
          </cell>
          <cell r="G46" t="str">
            <v>Qb</v>
          </cell>
          <cell r="H46">
            <v>23.055555555555554</v>
          </cell>
          <cell r="I46" t="str">
            <v>M3/Jam</v>
          </cell>
          <cell r="J46" t="str">
            <v xml:space="preserve"> Batu pecah</v>
          </cell>
        </row>
        <row r="47">
          <cell r="C47" t="str">
            <v xml:space="preserve">    - Kebutuhan batu/gravel 1 jam</v>
          </cell>
          <cell r="E47" t="str">
            <v>=  (Fa1 x Cp1) : D1</v>
          </cell>
          <cell r="G47" t="str">
            <v>Qg</v>
          </cell>
          <cell r="H47">
            <v>23.055555555555554</v>
          </cell>
          <cell r="I47" t="str">
            <v>M3/Jam</v>
          </cell>
        </row>
        <row r="49">
          <cell r="A49" t="str">
            <v xml:space="preserve">1.b.  </v>
          </cell>
          <cell r="C49" t="str">
            <v>Kerja Wheel Loader melayani Stone Crusher  :</v>
          </cell>
        </row>
        <row r="50">
          <cell r="C50" t="str">
            <v xml:space="preserve">    - Kap. Angkut / rit   =  (Fa2 x Cp2)</v>
          </cell>
          <cell r="G50" t="str">
            <v>Ka</v>
          </cell>
          <cell r="H50">
            <v>1.2449999999999999</v>
          </cell>
          <cell r="I50" t="str">
            <v>M3</v>
          </cell>
        </row>
        <row r="51">
          <cell r="C51" t="str">
            <v xml:space="preserve">    - Waktu Siklus (Muat, Tuang, Tunggu, dll)</v>
          </cell>
          <cell r="G51" t="str">
            <v>Ts</v>
          </cell>
          <cell r="H51">
            <v>1</v>
          </cell>
          <cell r="I51" t="str">
            <v>menit</v>
          </cell>
        </row>
        <row r="52">
          <cell r="C52" t="str">
            <v xml:space="preserve">    - Waktu kerja W.Loader memasok gravel</v>
          </cell>
        </row>
        <row r="53">
          <cell r="D53" t="str">
            <v>=  {(Qg : Ka) x Ts} : 60 menit</v>
          </cell>
          <cell r="G53" t="str">
            <v>Tw</v>
          </cell>
          <cell r="H53">
            <v>0.30864197530864196</v>
          </cell>
          <cell r="I53" t="str">
            <v>Jam</v>
          </cell>
        </row>
        <row r="55">
          <cell r="A55" t="str">
            <v xml:space="preserve">1.c.  </v>
          </cell>
          <cell r="C55" t="str">
            <v>Biaya Produksi Batu Pecah / M3</v>
          </cell>
        </row>
        <row r="56">
          <cell r="D56" t="str">
            <v>=  {(Tst x Rp3) + (Tw x Rp4)} : Qb</v>
          </cell>
          <cell r="G56" t="str">
            <v>Bp</v>
          </cell>
          <cell r="H56">
            <v>26383.789998866319</v>
          </cell>
          <cell r="I56" t="str">
            <v>Rp./M3</v>
          </cell>
        </row>
        <row r="58">
          <cell r="A58" t="str">
            <v xml:space="preserve">1.d.  </v>
          </cell>
          <cell r="C58" t="str">
            <v>Harga Satuan Batu Pecah Produksi St.Crusher / M3</v>
          </cell>
        </row>
        <row r="59">
          <cell r="D59" t="str">
            <v>=  {(Qg : Qb) x Fh x Rp1} + Bp</v>
          </cell>
          <cell r="G59" t="str">
            <v>HSb</v>
          </cell>
          <cell r="H59">
            <v>146063.78999886633</v>
          </cell>
          <cell r="I59" t="str">
            <v>Rp./M3</v>
          </cell>
        </row>
        <row r="62">
          <cell r="A62" t="str">
            <v>ITEM PEMBAYARAN</v>
          </cell>
          <cell r="D62" t="str">
            <v>:  AGREGAT KASAR &amp; HALUS</v>
          </cell>
        </row>
        <row r="63">
          <cell r="A63" t="str">
            <v>JENIS PEKERJAAN</v>
          </cell>
          <cell r="D63" t="str">
            <v>:  PENGADAAN AGREGAT KASAR &amp; HALUS</v>
          </cell>
        </row>
        <row r="64">
          <cell r="A64" t="str">
            <v>SATUAN PEMBAYARAN</v>
          </cell>
          <cell r="D64" t="str">
            <v>:  M3</v>
          </cell>
        </row>
        <row r="67">
          <cell r="A67" t="str">
            <v>No.</v>
          </cell>
          <cell r="C67" t="str">
            <v>U R A I A N</v>
          </cell>
          <cell r="G67" t="str">
            <v>KODE</v>
          </cell>
          <cell r="H67" t="str">
            <v>KOEFISIEN</v>
          </cell>
          <cell r="I67" t="str">
            <v>SATUAN</v>
          </cell>
          <cell r="J67" t="str">
            <v>KETERANGAN</v>
          </cell>
        </row>
        <row r="70">
          <cell r="A70" t="str">
            <v>III.2.</v>
          </cell>
          <cell r="C70" t="str">
            <v>HARGA SATUAN AGREGAT PECAH MESIN 5-10 &amp; 10-20 mm</v>
          </cell>
        </row>
        <row r="71">
          <cell r="C71" t="str">
            <v>( berlaku juga untuk Aggregat 20-30 mm)</v>
          </cell>
        </row>
        <row r="72">
          <cell r="C72" t="str">
            <v>Agregat Kasar Produksi Stone Crusher =</v>
          </cell>
          <cell r="E72">
            <v>0.7</v>
          </cell>
          <cell r="G72" t="str">
            <v>K</v>
          </cell>
          <cell r="H72">
            <v>70</v>
          </cell>
          <cell r="I72" t="str">
            <v>%</v>
          </cell>
        </row>
        <row r="73">
          <cell r="C73" t="str">
            <v>(Tertahan saringan # 4 = 4,75mm)</v>
          </cell>
        </row>
        <row r="74">
          <cell r="C74" t="str">
            <v>Harga Satuan Agregat Kasar / M3   =</v>
          </cell>
          <cell r="E74" t="str">
            <v>(K x HSb) / K</v>
          </cell>
          <cell r="G74" t="str">
            <v>HSAk</v>
          </cell>
          <cell r="H74">
            <v>146063.78999886633</v>
          </cell>
          <cell r="I74" t="str">
            <v>Rupiah</v>
          </cell>
          <cell r="J74" t="str">
            <v xml:space="preserve"> Di Luar PPN</v>
          </cell>
        </row>
        <row r="76">
          <cell r="A76" t="str">
            <v>III.3.</v>
          </cell>
          <cell r="C76" t="str">
            <v>HARGA SATUAN AGREGAT PECAH MESIN 0-5 mm</v>
          </cell>
        </row>
        <row r="77">
          <cell r="C77" t="str">
            <v>(Agregat Halus)</v>
          </cell>
        </row>
        <row r="78">
          <cell r="C78" t="str">
            <v>Dianggap Agregat produksi Stone Crusher yang lolos</v>
          </cell>
        </row>
        <row r="79">
          <cell r="C79" t="str">
            <v>saringan # 4 (4,75 mm) belum memenuhi Spesifikasi</v>
          </cell>
        </row>
        <row r="80">
          <cell r="C80" t="str">
            <v>sehingga perlu dicampur lagi dengan pasir sebanyak =</v>
          </cell>
          <cell r="G80" t="str">
            <v>Pst</v>
          </cell>
          <cell r="H80">
            <v>10</v>
          </cell>
          <cell r="I80" t="str">
            <v>%</v>
          </cell>
        </row>
        <row r="82">
          <cell r="A82" t="str">
            <v>3.a.</v>
          </cell>
          <cell r="C82" t="str">
            <v>Agregat Halus Produksi Stone Crusher =</v>
          </cell>
          <cell r="E82">
            <v>0.2</v>
          </cell>
          <cell r="G82" t="str">
            <v>H</v>
          </cell>
          <cell r="H82">
            <v>20</v>
          </cell>
          <cell r="I82" t="str">
            <v>%</v>
          </cell>
        </row>
        <row r="83">
          <cell r="C83" t="str">
            <v>Harga Agregat Halus Prod. Stone Crsh.=</v>
          </cell>
          <cell r="E83" t="str">
            <v>(H x HSb) / H</v>
          </cell>
          <cell r="G83" t="str">
            <v>Hs1</v>
          </cell>
          <cell r="H83">
            <v>146063.78999886633</v>
          </cell>
          <cell r="I83" t="str">
            <v>Rupiah</v>
          </cell>
          <cell r="J83" t="str">
            <v xml:space="preserve"> per 1 M3</v>
          </cell>
        </row>
        <row r="84">
          <cell r="A84" t="str">
            <v>3.b.</v>
          </cell>
          <cell r="C84" t="str">
            <v>Pasir tambahan</v>
          </cell>
          <cell r="E84" t="str">
            <v>=  Pst x Rp2</v>
          </cell>
          <cell r="G84" t="str">
            <v>Hs2</v>
          </cell>
          <cell r="H84">
            <v>5620</v>
          </cell>
          <cell r="I84" t="str">
            <v>Rupiah</v>
          </cell>
          <cell r="J84" t="str">
            <v xml:space="preserve"> per (Pst) M3</v>
          </cell>
        </row>
        <row r="85">
          <cell r="A85" t="str">
            <v>3.c.</v>
          </cell>
          <cell r="C85" t="str">
            <v>Waktu pencampuran (blending) dengan Wheel Loader</v>
          </cell>
          <cell r="G85" t="str">
            <v>Tc</v>
          </cell>
          <cell r="H85">
            <v>3.3000000000000002E-2</v>
          </cell>
          <cell r="I85" t="str">
            <v>Jam/M3</v>
          </cell>
        </row>
        <row r="86">
          <cell r="A86" t="str">
            <v>3.d.</v>
          </cell>
          <cell r="C86" t="str">
            <v>Biaya Pencampuran</v>
          </cell>
          <cell r="D86" t="str">
            <v>=  ( 1 + Pst) M3 x Tc x Rp4</v>
          </cell>
          <cell r="G86" t="str">
            <v>Hs3</v>
          </cell>
          <cell r="H86">
            <v>9693.3985573234859</v>
          </cell>
          <cell r="I86" t="str">
            <v>Rupiah</v>
          </cell>
        </row>
        <row r="87">
          <cell r="A87" t="str">
            <v>3.a.</v>
          </cell>
          <cell r="C87" t="str">
            <v>Agregat Halus Produksi Stone Crusher =</v>
          </cell>
          <cell r="E87">
            <v>0.3</v>
          </cell>
          <cell r="G87" t="str">
            <v>H</v>
          </cell>
          <cell r="H87">
            <v>30</v>
          </cell>
          <cell r="I87" t="str">
            <v>%</v>
          </cell>
        </row>
        <row r="88">
          <cell r="C88" t="str">
            <v>Harga Satuan Agregat Halus / M3</v>
          </cell>
          <cell r="G88" t="str">
            <v>Hs1</v>
          </cell>
          <cell r="H88">
            <v>146083.82299886632</v>
          </cell>
          <cell r="I88" t="str">
            <v>Rupiah</v>
          </cell>
          <cell r="J88" t="str">
            <v xml:space="preserve"> per 1 M3</v>
          </cell>
        </row>
        <row r="89">
          <cell r="D89" t="str">
            <v xml:space="preserve"> =  ( Hs1 + Hs2 + Hs3 ) / ( 1 + Pst )</v>
          </cell>
        </row>
      </sheetData>
      <sheetData sheetId="27">
        <row r="1">
          <cell r="L1" t="str">
            <v>ANALISA BIAYA SEWA PERALATAN PER JAM KERJA (I)</v>
          </cell>
        </row>
      </sheetData>
      <sheetData sheetId="28" refreshError="1"/>
      <sheetData sheetId="29" refreshError="1"/>
      <sheetData sheetId="30" refreshError="1"/>
      <sheetData sheetId="31" refreshError="1"/>
      <sheetData sheetId="32">
        <row r="1">
          <cell r="A1" t="str">
            <v>URAIAN ANALISA ALAT</v>
          </cell>
        </row>
      </sheetData>
      <sheetData sheetId="33" refreshError="1"/>
      <sheetData sheetId="34" refreshError="1"/>
      <sheetData sheetId="35" refreshError="1"/>
    </sheetDataSet>
  </externalBook>
</externalLink>
</file>

<file path=xl/externalLinks/externalLink6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REKAPITULASI"/>
      <sheetName val="altek"/>
      <sheetName val="DFT KUAN&amp;HRG"/>
      <sheetName val="JADWAL (2)"/>
      <sheetName val="JADWAL"/>
      <sheetName val="ANALISA"/>
      <sheetName val="UPH &amp; BHN"/>
      <sheetName val="methode"/>
      <sheetName val="Analisa (3)"/>
      <sheetName val="ANALISA (2)"/>
      <sheetName val="ANAL AB"/>
      <sheetName val="ANAL TEK"/>
      <sheetName val="PERSON PRO"/>
      <sheetName val="ALAT UTAMA"/>
      <sheetName val="SUB"/>
      <sheetName val="Sheet5 "/>
    </sheetNames>
    <sheetDataSet>
      <sheetData sheetId="0"/>
      <sheetData sheetId="1"/>
      <sheetData sheetId="2"/>
      <sheetData sheetId="3"/>
      <sheetData sheetId="4"/>
      <sheetData sheetId="5"/>
      <sheetData sheetId="6"/>
      <sheetData sheetId="7">
        <row r="11">
          <cell r="F11">
            <v>59000</v>
          </cell>
        </row>
      </sheetData>
      <sheetData sheetId="8"/>
      <sheetData sheetId="9"/>
      <sheetData sheetId="10"/>
      <sheetData sheetId="11"/>
      <sheetData sheetId="12"/>
      <sheetData sheetId="13"/>
      <sheetData sheetId="14"/>
      <sheetData sheetId="15"/>
      <sheetData sheetId="16"/>
    </sheetDataSet>
  </externalBook>
</externalLink>
</file>

<file path=xl/externalLinks/externalLink6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efreshError="1">
        <row r="44">
          <cell r="N44">
            <v>3485400</v>
          </cell>
        </row>
      </sheetData>
      <sheetData sheetId="3" refreshError="1"/>
      <sheetData sheetId="4" refreshError="1"/>
      <sheetData sheetId="5" refreshError="1"/>
    </sheetDataSet>
  </externalBook>
</externalLink>
</file>

<file path=xl/externalLinks/externalLink6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25">
          <cell r="N25">
            <v>24000</v>
          </cell>
        </row>
        <row r="53">
          <cell r="N53">
            <v>27200</v>
          </cell>
        </row>
      </sheetData>
      <sheetData sheetId="3" refreshError="1"/>
      <sheetData sheetId="4" refreshError="1"/>
      <sheetData sheetId="5" refreshError="1"/>
    </sheetDataSet>
  </externalBook>
</externalLink>
</file>

<file path=xl/externalLinks/externalLink6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ftar upah"/>
      <sheetName val="Analisa"/>
      <sheetName val="RAB"/>
      <sheetName val="DAF. UPAH"/>
    </sheetNames>
    <sheetDataSet>
      <sheetData sheetId="0" refreshError="1">
        <row r="56">
          <cell r="G56">
            <v>1725000</v>
          </cell>
        </row>
      </sheetData>
      <sheetData sheetId="1" refreshError="1"/>
      <sheetData sheetId="2" refreshError="1"/>
      <sheetData sheetId="3" refreshError="1"/>
    </sheetDataSet>
  </externalBook>
</externalLink>
</file>

<file path=xl/externalLinks/externalLink6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_Standar"/>
      <sheetName val="REKAP_1"/>
      <sheetName val="ABT"/>
      <sheetName val="RINCI"/>
      <sheetName val="Analisa"/>
      <sheetName val="an. beton"/>
      <sheetName val="an.alm"/>
      <sheetName val="Upah"/>
      <sheetName val="Material"/>
      <sheetName val="BAHAN"/>
      <sheetName val="Rekap Direct Cost"/>
      <sheetName val="DAF-7"/>
      <sheetName val="DAF-1"/>
      <sheetName val="Kode kategori Nas+DVO III"/>
      <sheetName val="Kategori"/>
      <sheetName val="HARGA PEK"/>
      <sheetName val="harga sat"/>
      <sheetName val="DAF_7"/>
      <sheetName val="Analisa Harga Satuan"/>
      <sheetName val="DU&amp;B"/>
      <sheetName val="Koef"/>
      <sheetName val="H.Satuan"/>
      <sheetName val="AHS"/>
      <sheetName val="HRGA SATUAN UPAH-BAHAN"/>
      <sheetName val="HRG BHN"/>
      <sheetName val="harsat"/>
      <sheetName val="Cover"/>
      <sheetName val="HS"/>
      <sheetName val="Daftar Harga"/>
      <sheetName val="Harsat_El"/>
      <sheetName val="SAT-BHN"/>
      <sheetName val="input"/>
      <sheetName val="TOWN"/>
      <sheetName val="Bill 10"/>
      <sheetName val="Bill 1 - 9"/>
      <sheetName val="HSD"/>
      <sheetName val="Superstruc"/>
      <sheetName val="D2.4"/>
      <sheetName val="D3-3"/>
      <sheetName val="D4.3 (TE)"/>
      <sheetName val="D5.3 (TF) "/>
      <sheetName val="D8.3 (TJ)"/>
      <sheetName val="00 _ Earthwork EF_RL"/>
      <sheetName val="An.Ars"/>
      <sheetName val="HARGA SATUAN"/>
      <sheetName val="Belum Sebar"/>
      <sheetName val="prelim"/>
      <sheetName val="An.3"/>
      <sheetName val="An.1"/>
      <sheetName val="An.2"/>
      <sheetName val="ch"/>
      <sheetName val="kelas"/>
      <sheetName val="NP"/>
      <sheetName val="Analisa K"/>
      <sheetName val="HP"/>
      <sheetName val="HS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C9">
            <v>15000</v>
          </cell>
        </row>
        <row r="11">
          <cell r="C11">
            <v>16500</v>
          </cell>
        </row>
        <row r="12">
          <cell r="C12">
            <v>18000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CLAIMER"/>
      <sheetName val="MAJOR"/>
      <sheetName val="%"/>
      <sheetName val="Peta Quarry"/>
      <sheetName val="Mobilisasi"/>
      <sheetName val="Perhitungan Mobilisasi Alat"/>
      <sheetName val="Lalu Lintas"/>
      <sheetName val="Jembatan Sementara"/>
      <sheetName val="Informasi"/>
      <sheetName val="harga-upah-balai"/>
      <sheetName val="4-Basic Price"/>
      <sheetName val="4-Analisa Quarry"/>
      <sheetName val="4-formulir harga bahan"/>
      <sheetName val="5-ALAT(1)"/>
      <sheetName val="5-ALAT (2)"/>
      <sheetName val="Agg Halus &amp; Kasar"/>
      <sheetName val="Agg A"/>
      <sheetName val="Agg B"/>
      <sheetName val="Agg C"/>
      <sheetName val="VOL"/>
      <sheetName val="Rekap"/>
      <sheetName val="BOQ"/>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Peralatan"/>
    </sheetNames>
    <sheetDataSet>
      <sheetData sheetId="0"/>
      <sheetData sheetId="1"/>
      <sheetData sheetId="2"/>
      <sheetData sheetId="3"/>
      <sheetData sheetId="4"/>
      <sheetData sheetId="5"/>
      <sheetData sheetId="6"/>
      <sheetData sheetId="7"/>
      <sheetData sheetId="8"/>
      <sheetData sheetId="9"/>
      <sheetData sheetId="10"/>
      <sheetData sheetId="11">
        <row r="9">
          <cell r="F9">
            <v>5714</v>
          </cell>
        </row>
        <row r="60">
          <cell r="F60">
            <v>5650</v>
          </cell>
        </row>
        <row r="78">
          <cell r="F78">
            <v>130147.5885081122</v>
          </cell>
        </row>
      </sheetData>
      <sheetData sheetId="12"/>
      <sheetData sheetId="13"/>
      <sheetData sheetId="14">
        <row r="9">
          <cell r="AW9">
            <v>241253.35192708584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6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TOTAL"/>
      <sheetName val="REKAP STANDAR"/>
      <sheetName val="REKAP NON STAN  (2)"/>
      <sheetName val="REKAP NON STAN "/>
      <sheetName val="Tanah &amp; Persiapan"/>
      <sheetName val="Str 1"/>
      <sheetName val="LT 1"/>
      <sheetName val="LT 2"/>
      <sheetName val="LT 3"/>
      <sheetName val="ME"/>
      <sheetName val="NON STAN (2)"/>
      <sheetName val="NON STAN-1"/>
      <sheetName val="Upah"/>
      <sheetName val="Material"/>
      <sheetName val="Analisa"/>
      <sheetName val="an. beton"/>
      <sheetName val="an.alm"/>
      <sheetName val="STR 2"/>
      <sheetName val=" LT 1"/>
      <sheetName val="An Alm"/>
      <sheetName val="Analisa Struktur"/>
      <sheetName val="Daftar Harga Upah"/>
      <sheetName val="RAB"/>
      <sheetName val="harsat"/>
      <sheetName val="DAF-7"/>
      <sheetName val="BAHAN"/>
      <sheetName val="GRAND REKAPITULASI"/>
      <sheetName val="RAB_G.ADM. PUSAT_(1)"/>
      <sheetName val="RAB_R. GENSET &amp; PANEL_(10) "/>
      <sheetName val="RAB_R. DNS. PENGLL T.54_(11.A.)"/>
      <sheetName val="RAB_R. DNS. PENGLL T.54_(11.B.)"/>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PERPUST_(4)"/>
      <sheetName val="RAB_AULA UTAMA_(5)"/>
      <sheetName val="RAB_AULA SEDANG_(6)"/>
      <sheetName val="RAB_ASRAMA_(7. B.)"/>
      <sheetName val="RAB_ASRAMA_(7. C.)"/>
      <sheetName val="RAB_ASRAMA_(7. D.)"/>
      <sheetName val="RAB_R. MAKAN_(8)"/>
      <sheetName val="RAB_GUEST HOUSE_(9. A.)"/>
      <sheetName val="RAB_GUEST HOUSE_(9. B.)"/>
      <sheetName val="Mall"/>
      <sheetName val="H.Satuan"/>
      <sheetName val="KH-Q1,Q2,01"/>
      <sheetName val="SAT-BHN"/>
      <sheetName val="HRG BHN"/>
      <sheetName val="Bill 10"/>
      <sheetName val="Bill 1 - 9"/>
      <sheetName val="DAF-1"/>
      <sheetName val="HS"/>
      <sheetName val="D2.4"/>
      <sheetName val="D3-3"/>
      <sheetName val="D4.3 (TE)"/>
      <sheetName val="D5.3 (TF) "/>
      <sheetName val="D8.3 (TJ)"/>
      <sheetName val="00 _ Earthwork EF_RL"/>
      <sheetName val="map"/>
      <sheetName val="HARGA SATUAN"/>
      <sheetName val="An.3"/>
      <sheetName val="An.1"/>
      <sheetName val="An.2"/>
      <sheetName val="65xa"/>
      <sheetName val="kelas"/>
      <sheetName val="Meto"/>
      <sheetName val="rkap2010-2011Cab"/>
      <sheetName val="anal-metod-MPU"/>
      <sheetName val="CH"/>
    </sheetNames>
    <sheetDataSet>
      <sheetData sheetId="0">
        <row r="19">
          <cell r="D19">
            <v>17000</v>
          </cell>
        </row>
      </sheetData>
      <sheetData sheetId="1">
        <row r="19">
          <cell r="D19">
            <v>17000</v>
          </cell>
        </row>
      </sheetData>
      <sheetData sheetId="2"/>
      <sheetData sheetId="3"/>
      <sheetData sheetId="4"/>
      <sheetData sheetId="5"/>
      <sheetData sheetId="6"/>
      <sheetData sheetId="7"/>
      <sheetData sheetId="8">
        <row r="19">
          <cell r="D19">
            <v>17000</v>
          </cell>
        </row>
      </sheetData>
      <sheetData sheetId="9">
        <row r="19">
          <cell r="D19">
            <v>17000</v>
          </cell>
        </row>
      </sheetData>
      <sheetData sheetId="10">
        <row r="19">
          <cell r="D19">
            <v>17000</v>
          </cell>
        </row>
      </sheetData>
      <sheetData sheetId="11">
        <row r="19">
          <cell r="D19">
            <v>17000</v>
          </cell>
        </row>
      </sheetData>
      <sheetData sheetId="12">
        <row r="19">
          <cell r="D19">
            <v>18000</v>
          </cell>
        </row>
        <row r="21">
          <cell r="D21">
            <v>18500</v>
          </cell>
        </row>
      </sheetData>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rt-Twr"/>
      <sheetName val="Harga Bahan"/>
      <sheetName val="Daf Kuantitas &amp; Harga"/>
      <sheetName val="Rekapitulasi"/>
      <sheetName val="Jad-qurve S"/>
      <sheetName val="Analisa Harga"/>
    </sheetNames>
    <sheetDataSet>
      <sheetData sheetId="0"/>
      <sheetData sheetId="1"/>
      <sheetData sheetId="2">
        <row r="146">
          <cell r="H146">
            <v>45000</v>
          </cell>
        </row>
        <row r="147">
          <cell r="H147">
            <v>50000</v>
          </cell>
        </row>
      </sheetData>
      <sheetData sheetId="3"/>
      <sheetData sheetId="4"/>
      <sheetData sheetId="5"/>
      <sheetData sheetId="6"/>
    </sheetDataSet>
  </externalBook>
</externalLink>
</file>

<file path=xl/externalLinks/externalLink6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42">
          <cell r="N42">
            <v>9900</v>
          </cell>
        </row>
      </sheetData>
      <sheetData sheetId="3" refreshError="1"/>
      <sheetData sheetId="4" refreshError="1"/>
      <sheetData sheetId="5" refreshError="1"/>
    </sheetDataSet>
  </externalBook>
</externalLink>
</file>

<file path=xl/externalLinks/externalLink6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war"/>
      <sheetName val="Sheet1"/>
      <sheetName val="Rekap"/>
      <sheetName val="Kuant &amp; hrg"/>
      <sheetName val="Upah"/>
      <sheetName val="Bahan"/>
      <sheetName val="Mat. Royalti"/>
      <sheetName val="Mat. on side"/>
      <sheetName val="Alat"/>
      <sheetName val="An. alat"/>
      <sheetName val="An. pek"/>
      <sheetName val="SNI"/>
      <sheetName val="sat alat"/>
      <sheetName val="sat peker"/>
      <sheetName val="Jadwal"/>
      <sheetName val="metode"/>
      <sheetName val="Usulan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6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t"/>
      <sheetName val="Lok (2)"/>
      <sheetName val="Lok"/>
      <sheetName val="Menu"/>
      <sheetName val="RKP"/>
      <sheetName val="BIIL"/>
      <sheetName val="L.1"/>
      <sheetName val="altlernatif 5"/>
      <sheetName val="schedule"/>
      <sheetName val="schedule New"/>
      <sheetName val="Bwt Justek"/>
      <sheetName val="schedule (2)"/>
      <sheetName val="l2 alternative 4"/>
      <sheetName val="l2 alternative 3"/>
      <sheetName val="l2 alternative2"/>
      <sheetName val="L.2"/>
      <sheetName val="BHN"/>
      <sheetName val="L.3 edit"/>
      <sheetName val="L.3"/>
      <sheetName val="Peralatan"/>
      <sheetName val="ANL"/>
      <sheetName val="L.4a-b"/>
      <sheetName val="L.5b-c"/>
      <sheetName val="L.6"/>
      <sheetName val="L.7a-b"/>
      <sheetName val="L.8"/>
      <sheetName val="L.9"/>
      <sheetName val="L.10"/>
      <sheetName val="L.11"/>
      <sheetName val="L.12"/>
      <sheetName val="L.13"/>
      <sheetName val="L.14"/>
      <sheetName val="L4c"/>
      <sheetName val="R"/>
      <sheetName val="Srt"/>
      <sheetName val="A,B,C,D,E"/>
      <sheetName val="Neraca"/>
      <sheetName val="F"/>
      <sheetName val="G"/>
      <sheetName val="H"/>
      <sheetName val="I"/>
      <sheetName val="J"/>
      <sheetName val="1.d"/>
      <sheetName val="1.e"/>
      <sheetName val="1.f"/>
      <sheetName val="L-1.f"/>
      <sheetName val="1.g"/>
      <sheetName val="L.F-F"/>
      <sheetName val="L.F-1"/>
      <sheetName val="L.F-G"/>
      <sheetName val="L.F-H"/>
      <sheetName val="L.d.F-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 val="Sheet1"/>
      <sheetName val="Sheet2"/>
      <sheetName val="UPH &amp; BHN"/>
      <sheetName val="ANALISA"/>
      <sheetName val="Form A"/>
      <sheetName val="DHSD"/>
      <sheetName val="SAT_DAS"/>
      <sheetName val="S_CURVE"/>
      <sheetName val="DivVII"/>
      <sheetName val="Enc.14"/>
      <sheetName val="BoQ"/>
      <sheetName val="COST SUMM"/>
      <sheetName val="Hargabahan"/>
      <sheetName val="Alat Berat"/>
      <sheetName val="Kuantitas"/>
      <sheetName val="Summary"/>
      <sheetName val="1.0"/>
      <sheetName val="3.0"/>
      <sheetName val="3. MobDemob"/>
      <sheetName val="PBJ"/>
      <sheetName val="GRGR"/>
      <sheetName val="RP"/>
      <sheetName val="PP"/>
      <sheetName val="Leveling "/>
      <sheetName val="Timb. Pilihan"/>
      <sheetName val="LPA Minor"/>
      <sheetName val="LPB Minor"/>
      <sheetName val="Analisa Teknik"/>
      <sheetName val="2. Analisa"/>
      <sheetName val="4. Rutin "/>
      <sheetName val="Transportasi"/>
      <sheetName val="RW No DT"/>
      <sheetName val="Raw Material"/>
      <sheetName val="DH"/>
      <sheetName val="7. UTAMA"/>
      <sheetName val="11. SK "/>
      <sheetName val="1. JADWAL "/>
      <sheetName val="5. MOS"/>
      <sheetName val="6. AMP"/>
      <sheetName val="Daftar Alat"/>
      <sheetName val="8. Data Kontrak "/>
      <sheetName val="Cover"/>
      <sheetName val="Sekat"/>
      <sheetName val="H.Satuan"/>
      <sheetName val="HS Alat"/>
      <sheetName val="Rek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row r="33">
          <cell r="J33">
            <v>6300</v>
          </cell>
        </row>
        <row r="52">
          <cell r="J52">
            <v>205508.15527635367</v>
          </cell>
        </row>
        <row r="59">
          <cell r="J59">
            <v>234601.41436061557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Major"/>
      <sheetName val="Lamp2"/>
      <sheetName val="Lamp.3"/>
      <sheetName val="SRT"/>
      <sheetName val="REK"/>
      <sheetName val="BQ"/>
      <sheetName val="ANA"/>
      <sheetName val="Meth "/>
      <sheetName val="HSD"/>
      <sheetName val="MOS"/>
      <sheetName val="Staf"/>
      <sheetName val="Alat"/>
      <sheetName val="SCHE"/>
      <sheetName val="LN"/>
      <sheetName val="sub"/>
      <sheetName val="KOMP"/>
      <sheetName val="Peng."/>
      <sheetName val="Modal"/>
      <sheetName val="Sipil"/>
      <sheetName val="Hitung"/>
      <sheetName val="BOQ"/>
      <sheetName val="STF (2)"/>
      <sheetName val="alt-cimangkok"/>
      <sheetName val="SCH"/>
      <sheetName val="MET"/>
      <sheetName val="DLM"/>
      <sheetName val="MJR"/>
      <sheetName val="BALT"/>
      <sheetName val="LMP.1"/>
      <sheetName val="LMP.2"/>
      <sheetName val="RTN"/>
      <sheetName val="ANA (BAK)"/>
      <sheetName val="MET (BAK)"/>
      <sheetName val="IND"/>
      <sheetName val="CMK"/>
      <sheetName val="TM"/>
      <sheetName val="H.Satuan"/>
      <sheetName val="Perhitungan RAB"/>
      <sheetName val="5-ALAT(1)"/>
      <sheetName val="Meto"/>
      <sheetName val="Kuantitas &amp; Harga"/>
      <sheetName val="AHS Marka"/>
      <sheetName val="Bahan"/>
      <sheetName val="Upa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6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Alat"/>
      <sheetName val="PP"/>
      <sheetName val="bau"/>
      <sheetName val="bank"/>
      <sheetName val="Rupa2"/>
      <sheetName val="MAP"/>
      <sheetName val="Summary"/>
      <sheetName val="BOQ"/>
      <sheetName val="DaftarHS"/>
      <sheetName val="Analisa"/>
      <sheetName val="Enc14b"/>
      <sheetName val="Enc14"/>
      <sheetName val="Estimated CF"/>
      <sheetName val="Sheet2"/>
      <sheetName val="Sheet3"/>
      <sheetName val="Jml Alat"/>
      <sheetName val="DayWork"/>
      <sheetName val="BQDaywork"/>
    </sheetNames>
    <sheetDataSet>
      <sheetData sheetId="0">
        <row r="7">
          <cell r="M7">
            <v>1</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K2">
            <v>0.1</v>
          </cell>
        </row>
      </sheetData>
      <sheetData sheetId="10">
        <row r="11">
          <cell r="A11" t="str">
            <v>analisa1</v>
          </cell>
        </row>
      </sheetData>
      <sheetData sheetId="11" refreshError="1"/>
      <sheetData sheetId="12">
        <row r="14">
          <cell r="D14" t="str">
            <v>A. DEWATERING &amp; COVERING WORK</v>
          </cell>
          <cell r="F14" t="str">
            <v>1-A</v>
          </cell>
        </row>
        <row r="15">
          <cell r="D15" t="str">
            <v>B. MOBILISATION / DEMOBILISATION</v>
          </cell>
          <cell r="F15" t="str">
            <v>1-B</v>
          </cell>
        </row>
        <row r="16">
          <cell r="F16">
            <v>0</v>
          </cell>
        </row>
        <row r="17">
          <cell r="D17" t="str">
            <v>DEMOLISHING</v>
          </cell>
          <cell r="F17">
            <v>2</v>
          </cell>
        </row>
        <row r="18">
          <cell r="D18" t="str">
            <v>Demolition of wet masonry</v>
          </cell>
          <cell r="F18" t="str">
            <v>9-1-01</v>
          </cell>
        </row>
        <row r="19">
          <cell r="F19">
            <v>0</v>
          </cell>
        </row>
        <row r="20">
          <cell r="D20" t="str">
            <v>EXCAVATION</v>
          </cell>
          <cell r="F20">
            <v>3</v>
          </cell>
        </row>
        <row r="21">
          <cell r="D21" t="str">
            <v>Excavation of common soil by machinery</v>
          </cell>
          <cell r="F21" t="str">
            <v>2-1-01;5-1-01;8-1-01;9-2-01</v>
          </cell>
        </row>
        <row r="22">
          <cell r="D22" t="str">
            <v>Excavation of sand-gravel by machinery</v>
          </cell>
          <cell r="F22" t="str">
            <v>6-1-01</v>
          </cell>
        </row>
        <row r="23">
          <cell r="D23" t="str">
            <v>Excavation of common soil by Man - power</v>
          </cell>
          <cell r="F23" t="str">
            <v>4-1-01</v>
          </cell>
        </row>
        <row r="24">
          <cell r="D24" t="str">
            <v>Excavation of common soil by machinery (Carrying out)</v>
          </cell>
          <cell r="F24" t="str">
            <v>3-1-01</v>
          </cell>
        </row>
        <row r="25">
          <cell r="F25">
            <v>0</v>
          </cell>
        </row>
        <row r="26">
          <cell r="D26" t="str">
            <v>EMBANKMENT</v>
          </cell>
          <cell r="F26">
            <v>4</v>
          </cell>
        </row>
        <row r="27">
          <cell r="D27" t="str">
            <v>Embankment of common soil by machinery</v>
          </cell>
          <cell r="F27" t="str">
            <v>4-2-01</v>
          </cell>
        </row>
        <row r="28">
          <cell r="D28" t="str">
            <v>Sodding</v>
          </cell>
          <cell r="F28" t="str">
            <v>2-2-01</v>
          </cell>
        </row>
        <row r="29">
          <cell r="F29">
            <v>0</v>
          </cell>
        </row>
        <row r="30">
          <cell r="D30" t="str">
            <v>BACKFILL</v>
          </cell>
          <cell r="F30">
            <v>5</v>
          </cell>
        </row>
        <row r="31">
          <cell r="D31" t="str">
            <v>Backfill of common soil by machinery</v>
          </cell>
          <cell r="F31" t="str">
            <v>2-3-01</v>
          </cell>
        </row>
        <row r="32">
          <cell r="F32">
            <v>0</v>
          </cell>
        </row>
        <row r="33">
          <cell r="D33" t="str">
            <v>CONCRETE</v>
          </cell>
          <cell r="F33">
            <v>6</v>
          </cell>
        </row>
        <row r="34">
          <cell r="D34" t="str">
            <v>Concrete class-A (K = 23-kN/mm2)</v>
          </cell>
          <cell r="F34" t="str">
            <v>9-4-01</v>
          </cell>
        </row>
        <row r="35">
          <cell r="D35" t="str">
            <v>Concrete class-B (K = 23-kN/mm2)</v>
          </cell>
          <cell r="F35" t="str">
            <v>4-3-01;5-3-01;9-4-02</v>
          </cell>
        </row>
        <row r="36">
          <cell r="D36" t="str">
            <v>Concrete class-C (K = 18-kN/mm2)</v>
          </cell>
          <cell r="F36" t="str">
            <v>4-4-01;5-3-02;6-2-01;8-2-01</v>
          </cell>
        </row>
        <row r="37">
          <cell r="D37" t="str">
            <v>Reinforcing steel bar (Deformed)</v>
          </cell>
          <cell r="F37" t="str">
            <v>2-4-02;4-3-02;5-3-03;6-2-02;8-2-02</v>
          </cell>
        </row>
        <row r="38">
          <cell r="D38" t="str">
            <v>Form Work and Removal</v>
          </cell>
          <cell r="F38" t="str">
            <v>2-4-03;4-3-03;5-3-04;6-2-03;8-2-03;9-4-03</v>
          </cell>
        </row>
        <row r="39">
          <cell r="D39" t="str">
            <v>Form Support and Removal</v>
          </cell>
          <cell r="F39" t="str">
            <v>4-3-04;5-3-05</v>
          </cell>
        </row>
        <row r="40">
          <cell r="F40">
            <v>0</v>
          </cell>
        </row>
        <row r="41">
          <cell r="D41" t="str">
            <v>WET MASONRY</v>
          </cell>
          <cell r="F41">
            <v>7</v>
          </cell>
        </row>
        <row r="42">
          <cell r="D42" t="str">
            <v>Wet masonry type-A (1 Pc : 3 Sand)</v>
          </cell>
          <cell r="F42" t="str">
            <v>2-5-01;3-3-01;5-4-01;9-5-01</v>
          </cell>
        </row>
        <row r="43">
          <cell r="D43" t="str">
            <v>Wet masonry type-B (1 Pc : 4 Sand)</v>
          </cell>
          <cell r="F43" t="str">
            <v>2-5-02;3-302;4-4-01;5-4-02;6-3-01;8-3-01;9-5-02</v>
          </cell>
        </row>
        <row r="44">
          <cell r="D44" t="str">
            <v>Plastering (1 Pc : 3 Sand)</v>
          </cell>
          <cell r="F44" t="str">
            <v>3-3-03;4-4-02;6-3-02;8-3-02</v>
          </cell>
        </row>
        <row r="45">
          <cell r="D45" t="str">
            <v>Pointing (1 Pc : 2 Sand)</v>
          </cell>
          <cell r="F45" t="str">
            <v>3-3-04;6-3-03;8-3-03</v>
          </cell>
        </row>
        <row r="46">
          <cell r="F46">
            <v>0</v>
          </cell>
        </row>
        <row r="47">
          <cell r="D47" t="str">
            <v>BRIDGE AND IRR CROSS STRUCTURE STEEL WORK</v>
          </cell>
          <cell r="F47">
            <v>8</v>
          </cell>
        </row>
        <row r="48">
          <cell r="D48" t="str">
            <v>Hand rail for bridge Ø 3" galvanize</v>
          </cell>
          <cell r="F48" t="str">
            <v>5-5-01</v>
          </cell>
        </row>
        <row r="49">
          <cell r="D49" t="str">
            <v>Steel works for irrigation crossing structure</v>
          </cell>
          <cell r="F49" t="str">
            <v>4-5-01</v>
          </cell>
        </row>
        <row r="50">
          <cell r="D50" t="str">
            <v>Bearing Plate</v>
          </cell>
          <cell r="F50" t="str">
            <v>4-5-02;5-5-02</v>
          </cell>
        </row>
        <row r="51">
          <cell r="D51" t="str">
            <v>a. Elastomeric Type - D (40 x 50 x 5) cm</v>
          </cell>
          <cell r="F51">
            <v>0</v>
          </cell>
        </row>
        <row r="52">
          <cell r="D52" t="str">
            <v>Provision of prestressed concrete pile 60 cm dia</v>
          </cell>
          <cell r="F52" t="str">
            <v>5-5-03</v>
          </cell>
        </row>
        <row r="53">
          <cell r="D53" t="str">
            <v>Driving of concrete pile</v>
          </cell>
          <cell r="F53" t="str">
            <v>5-5-04</v>
          </cell>
        </row>
        <row r="54">
          <cell r="D54" t="str">
            <v>Steel profile (L) for bridge curb</v>
          </cell>
          <cell r="F54" t="str">
            <v>4-5-04;5-5-05</v>
          </cell>
        </row>
        <row r="55">
          <cell r="D55" t="str">
            <v>Provision of PCL Beam for 35 m span lenght</v>
          </cell>
          <cell r="F55" t="str">
            <v>5-5-06</v>
          </cell>
        </row>
        <row r="56">
          <cell r="D56" t="str">
            <v>Provision of outer diaphragm (30-35 m span)</v>
          </cell>
          <cell r="F56" t="str">
            <v>5-5-07</v>
          </cell>
        </row>
        <row r="57">
          <cell r="D57" t="str">
            <v>Provision of inner diaphragm (30-35 m span)</v>
          </cell>
          <cell r="F57" t="str">
            <v>5-5-08</v>
          </cell>
        </row>
        <row r="58">
          <cell r="D58" t="str">
            <v>Provision of deck slab (30-35 m span)</v>
          </cell>
          <cell r="F58" t="str">
            <v>5-5-09</v>
          </cell>
        </row>
        <row r="59">
          <cell r="D59" t="str">
            <v>Erection of PCL beam inch diaphragm &amp; deck</v>
          </cell>
          <cell r="F59" t="str">
            <v>5-5-10</v>
          </cell>
        </row>
        <row r="60">
          <cell r="F60">
            <v>0</v>
          </cell>
        </row>
        <row r="61">
          <cell r="D61" t="str">
            <v>MISCELLANEOUS WORK</v>
          </cell>
          <cell r="F61">
            <v>9</v>
          </cell>
        </row>
        <row r="62">
          <cell r="D62" t="str">
            <v>PVC Pipe 5 cm dia for weep holes</v>
          </cell>
          <cell r="F62" t="str">
            <v>2-6-01;6-4-01;9-6-01</v>
          </cell>
        </row>
        <row r="63">
          <cell r="D63" t="str">
            <v>Furnish &amp; Installation of water rubber stop</v>
          </cell>
          <cell r="F63" t="str">
            <v>2-6-02;4-6-02;8-4-01</v>
          </cell>
        </row>
        <row r="64">
          <cell r="D64" t="str">
            <v>Joint Filler</v>
          </cell>
          <cell r="F64" t="str">
            <v>2-6-03;4-6-03</v>
          </cell>
        </row>
        <row r="65">
          <cell r="D65" t="str">
            <v>Joint Sealant</v>
          </cell>
          <cell r="F65" t="str">
            <v>2-6-04</v>
          </cell>
        </row>
        <row r="66">
          <cell r="D66" t="str">
            <v>Stoplog</v>
          </cell>
          <cell r="F66" t="str">
            <v>4-6-01</v>
          </cell>
        </row>
        <row r="67">
          <cell r="D67" t="str">
            <v>Gabion work</v>
          </cell>
          <cell r="F67" t="str">
            <v>9-6-02</v>
          </cell>
        </row>
        <row r="68">
          <cell r="D68" t="str">
            <v>Concrete pipe dia 0,50 m for culvert</v>
          </cell>
          <cell r="F68" t="str">
            <v>4-6-04</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B"/>
      <sheetName val="F-IB"/>
      <sheetName val="F-SP"/>
      <sheetName val="F-RC"/>
      <sheetName val="F-IS"/>
      <sheetName val="F-KSP"/>
      <sheetName val="Baris"/>
      <sheetName val="BarisFIS"/>
      <sheetName val="Alih"/>
      <sheetName val="Angka"/>
      <sheetName val="DB"/>
      <sheetName val="DB1"/>
      <sheetName val="Valid"/>
      <sheetName val="Hitung Rutin"/>
      <sheetName val="Sheet1"/>
    </sheetNames>
    <sheetDataSet>
      <sheetData sheetId="0"/>
      <sheetData sheetId="1"/>
      <sheetData sheetId="2"/>
      <sheetData sheetId="3"/>
      <sheetData sheetId="4"/>
      <sheetData sheetId="5"/>
      <sheetData sheetId="6"/>
      <sheetData sheetId="7"/>
      <sheetData sheetId="8"/>
      <sheetData sheetId="9"/>
      <sheetData sheetId="10">
        <row r="3">
          <cell r="L3" t="str">
            <v>Program : Pengelolaan Sumber Daya Air</v>
          </cell>
          <cell r="Z3" t="str">
            <v>Layak</v>
          </cell>
          <cell r="AA3" t="str">
            <v>Layak</v>
          </cell>
          <cell r="AB3" t="str">
            <v>Siap</v>
          </cell>
          <cell r="AC3" t="str">
            <v>Siap</v>
          </cell>
          <cell r="AD3" t="str">
            <v>Tdk Perlu</v>
          </cell>
          <cell r="AE3" t="str">
            <v>Tdk Perlu</v>
          </cell>
        </row>
        <row r="4">
          <cell r="Z4" t="str">
            <v>Tdk Lyk</v>
          </cell>
          <cell r="AA4" t="str">
            <v>Tdk Lyk</v>
          </cell>
          <cell r="AB4" t="str">
            <v>Mar.'14</v>
          </cell>
          <cell r="AC4" t="str">
            <v>Mar.'14</v>
          </cell>
          <cell r="AD4" t="str">
            <v>Siap</v>
          </cell>
          <cell r="AE4" t="str">
            <v>Siap</v>
          </cell>
        </row>
        <row r="5">
          <cell r="Z5" t="str">
            <v>Belum</v>
          </cell>
          <cell r="AA5" t="str">
            <v>Belum</v>
          </cell>
          <cell r="AB5" t="str">
            <v>Apr.'14</v>
          </cell>
          <cell r="AC5" t="str">
            <v>Apr.'14</v>
          </cell>
          <cell r="AD5" t="str">
            <v>Mar.'14</v>
          </cell>
          <cell r="AE5" t="str">
            <v>Mar.'14</v>
          </cell>
        </row>
        <row r="6">
          <cell r="Z6" t="str">
            <v>Tdk Perlu</v>
          </cell>
          <cell r="AA6" t="str">
            <v>Tdk Perlu</v>
          </cell>
          <cell r="AB6" t="str">
            <v>Mei '14</v>
          </cell>
          <cell r="AC6" t="str">
            <v>Mei '14</v>
          </cell>
          <cell r="AD6" t="str">
            <v>Apr.'14</v>
          </cell>
          <cell r="AE6" t="str">
            <v>Apr.'14</v>
          </cell>
        </row>
        <row r="7">
          <cell r="AB7" t="str">
            <v>Jun.'14</v>
          </cell>
          <cell r="AC7" t="str">
            <v>Jun.'14</v>
          </cell>
          <cell r="AD7" t="str">
            <v>Mei '14</v>
          </cell>
          <cell r="AE7" t="str">
            <v>Mei '14</v>
          </cell>
        </row>
        <row r="8">
          <cell r="AB8" t="str">
            <v>Jul.'14</v>
          </cell>
          <cell r="AC8" t="str">
            <v>Jul.'14</v>
          </cell>
          <cell r="AD8" t="str">
            <v>Jun.'14</v>
          </cell>
          <cell r="AE8" t="str">
            <v>Jun.'14</v>
          </cell>
        </row>
        <row r="9">
          <cell r="AB9" t="str">
            <v>Agst.'14</v>
          </cell>
          <cell r="AC9" t="str">
            <v>Agst.'14</v>
          </cell>
          <cell r="AD9" t="str">
            <v>Jul.'14</v>
          </cell>
          <cell r="AE9" t="str">
            <v>Jul.'14</v>
          </cell>
        </row>
        <row r="10">
          <cell r="AB10" t="str">
            <v>Sept.'14</v>
          </cell>
          <cell r="AC10" t="str">
            <v>Sept.'14</v>
          </cell>
          <cell r="AD10" t="str">
            <v>Agst.'14</v>
          </cell>
          <cell r="AE10" t="str">
            <v>Agst.'14</v>
          </cell>
        </row>
        <row r="11">
          <cell r="AB11" t="str">
            <v>Okt.'14</v>
          </cell>
          <cell r="AC11" t="str">
            <v>Okt.'14</v>
          </cell>
          <cell r="AD11" t="str">
            <v>Sept.'14</v>
          </cell>
          <cell r="AE11" t="str">
            <v>Sept.'14</v>
          </cell>
        </row>
        <row r="12">
          <cell r="AB12" t="str">
            <v>Nov.'14</v>
          </cell>
          <cell r="AC12" t="str">
            <v>Nov.'14</v>
          </cell>
          <cell r="AD12" t="str">
            <v>Okt.'14</v>
          </cell>
          <cell r="AE12" t="str">
            <v>Okt.'14</v>
          </cell>
        </row>
        <row r="13">
          <cell r="AB13" t="str">
            <v>Des.'14</v>
          </cell>
          <cell r="AC13" t="str">
            <v>Des.'14</v>
          </cell>
          <cell r="AD13" t="str">
            <v>Nov.'14</v>
          </cell>
          <cell r="AE13" t="str">
            <v>Nov.'14</v>
          </cell>
        </row>
        <row r="14">
          <cell r="AB14">
            <v>2015</v>
          </cell>
          <cell r="AC14">
            <v>2015</v>
          </cell>
          <cell r="AD14" t="str">
            <v>Des.'14</v>
          </cell>
          <cell r="AE14" t="str">
            <v>Des.'14</v>
          </cell>
        </row>
        <row r="15">
          <cell r="AD15">
            <v>2015</v>
          </cell>
          <cell r="AE15">
            <v>2015</v>
          </cell>
        </row>
        <row r="359">
          <cell r="I359" t="str">
            <v>Pemeliharaan Rutin Jalan</v>
          </cell>
        </row>
        <row r="360">
          <cell r="I360" t="str">
            <v>Pemeliharaan Rutin Jembatan</v>
          </cell>
        </row>
        <row r="361">
          <cell r="I361" t="str">
            <v>Pemeliharaan Berkala/Rehabilitasi Jalan</v>
          </cell>
        </row>
        <row r="362">
          <cell r="I362" t="str">
            <v>Pemeliharaan Berkala/Rehabilitasi Jembatan</v>
          </cell>
        </row>
        <row r="363">
          <cell r="I363" t="str">
            <v>Rekonstruksi/Peningkatan Struktur Jalan</v>
          </cell>
        </row>
        <row r="364">
          <cell r="I364" t="str">
            <v>Penggantian Jembatan</v>
          </cell>
        </row>
        <row r="365">
          <cell r="I365" t="str">
            <v>Pembangunan Jalan Baru</v>
          </cell>
        </row>
        <row r="366">
          <cell r="I366" t="str">
            <v>Pembangunan Jembatan Baru</v>
          </cell>
        </row>
        <row r="367">
          <cell r="I367" t="str">
            <v>Pelebaran Jalan</v>
          </cell>
        </row>
        <row r="368">
          <cell r="I368" t="str">
            <v>Pembangunan Fly Over/Underpass/ Terowongan</v>
          </cell>
        </row>
        <row r="369">
          <cell r="I369" t="str">
            <v>Pembangunan Jalan Bebas Hambatan</v>
          </cell>
        </row>
        <row r="370">
          <cell r="I370" t="str">
            <v>Pembangunan/Pelebaran Jln di Kaw. Srategis, Perbatasan, Wil. Terluar dan Terdepan</v>
          </cell>
        </row>
        <row r="371">
          <cell r="I371" t="str">
            <v>Pembangunan/Duplikasi Jbt di Kaw. Srategis, Perbatasan, Wil. Terluar dan Terdepan</v>
          </cell>
        </row>
        <row r="372">
          <cell r="I372" t="str">
            <v>Pengumpulan Data Jalan Dan Jembatan</v>
          </cell>
        </row>
        <row r="373">
          <cell r="I373" t="str">
            <v>Perencanaan Teknis Dan Pengawasan Teknis Jalan Dan Jembatan</v>
          </cell>
        </row>
        <row r="374">
          <cell r="I374" t="str">
            <v>Penyiapan Dokumen Lingkungan Jalan dan Jembatan</v>
          </cell>
        </row>
        <row r="375">
          <cell r="I375" t="str">
            <v>Pelaksanaan Pengujian / Manajemen Mutu</v>
          </cell>
        </row>
        <row r="376">
          <cell r="I376" t="str">
            <v>Monitoring Dan Evaluasi Pelaksanaan Jalan Dan Jembatan</v>
          </cell>
        </row>
        <row r="377">
          <cell r="I377" t="str">
            <v>Penyiapan Bahan Usulan Program Tahunan dan 5 Tahunan</v>
          </cell>
        </row>
        <row r="378">
          <cell r="I378" t="str">
            <v>Bahan Jalan dan Jembatan</v>
          </cell>
        </row>
        <row r="379">
          <cell r="I379" t="str">
            <v>Bahan dan Peralatan Jalan dan Jembatan</v>
          </cell>
        </row>
        <row r="380">
          <cell r="I380" t="str">
            <v>Layanan Publik (PNBP)</v>
          </cell>
        </row>
        <row r="381">
          <cell r="I381" t="str">
            <v>Pemenuhan Kebutuhan Prasarana dan Sarana Perkantoran</v>
          </cell>
        </row>
        <row r="382">
          <cell r="I382" t="str">
            <v>Layanan Perkantoran</v>
          </cell>
        </row>
        <row r="383">
          <cell r="I383" t="str">
            <v>Sistem Pelaporan secara Elektronik (e-Monitoring) Satker Kem.  PU I (Jmlh Paket 1 - 10)</v>
          </cell>
        </row>
        <row r="384">
          <cell r="I384" t="str">
            <v>Sistem Pelaporan secara Elektronik (e-Monitoring) Satker Kem.  PU II (Jmlh Paket 11 - 20)</v>
          </cell>
        </row>
        <row r="385">
          <cell r="I385" t="str">
            <v>Sistem Pelaporan secara Elektronik (e-Monitoring) Satker Kem.  PU III (Jmlh Paket 21 - 40)</v>
          </cell>
        </row>
        <row r="386">
          <cell r="I386" t="str">
            <v>Sistem Pelaporan secara Elektronik (e-Monitoring) Satker Kem.  PU IV (Jmlh Paket 41 - 60)</v>
          </cell>
        </row>
        <row r="387">
          <cell r="I387" t="str">
            <v>Sistem Pelaporan secara Elektronik (e-Monitoring) Satker Kem.  PU V (Jmlh Paket &gt;  60)</v>
          </cell>
        </row>
        <row r="388">
          <cell r="I388" t="str">
            <v>Layanan Perkantoran</v>
          </cell>
        </row>
        <row r="389">
          <cell r="I389" t="str">
            <v>Kendaraan Bermotor</v>
          </cell>
        </row>
        <row r="390">
          <cell r="I390" t="str">
            <v>Perangkat Pengolah Data dan Komunikasi</v>
          </cell>
        </row>
        <row r="391">
          <cell r="I391" t="str">
            <v>Peralatan dan Fasilitas Perkantoran</v>
          </cell>
        </row>
        <row r="392">
          <cell r="I392" t="str">
            <v>Gedung/Bangunan</v>
          </cell>
        </row>
        <row r="393">
          <cell r="I393" t="str">
            <v>Output Cadangan</v>
          </cell>
        </row>
        <row r="778">
          <cell r="AR778" t="str">
            <v>AEK ADIAKOTING</v>
          </cell>
        </row>
        <row r="779">
          <cell r="AR779" t="str">
            <v>AEK AIR MANIS</v>
          </cell>
        </row>
        <row r="780">
          <cell r="AR780" t="str">
            <v>AEK AJEN GODANG</v>
          </cell>
        </row>
        <row r="781">
          <cell r="AR781" t="str">
            <v>AEK ANAK KANDUNG</v>
          </cell>
        </row>
        <row r="782">
          <cell r="AR782" t="str">
            <v>AEK ANGIN NAULI</v>
          </cell>
        </row>
        <row r="783">
          <cell r="AR783" t="str">
            <v>AEK ARU TABA</v>
          </cell>
        </row>
        <row r="784">
          <cell r="AR784" t="str">
            <v>AEK ASAHAN</v>
          </cell>
        </row>
        <row r="785">
          <cell r="AR785" t="str">
            <v>AEK BADIRI</v>
          </cell>
        </row>
        <row r="786">
          <cell r="AR786" t="str">
            <v>AEK BAHAL PINANG</v>
          </cell>
        </row>
        <row r="787">
          <cell r="AR787" t="str">
            <v>AEK BAHUNG MENEK</v>
          </cell>
        </row>
        <row r="788">
          <cell r="AR788" t="str">
            <v>AEK BAHUNG PUTIH</v>
          </cell>
        </row>
        <row r="789">
          <cell r="AR789" t="str">
            <v>AEK BALIMBING</v>
          </cell>
        </row>
        <row r="790">
          <cell r="AR790" t="str">
            <v>AEK BALOK</v>
          </cell>
        </row>
        <row r="791">
          <cell r="AR791" t="str">
            <v>AEK BANG</v>
          </cell>
        </row>
        <row r="792">
          <cell r="AR792" t="str">
            <v>AEK BANGE</v>
          </cell>
        </row>
        <row r="793">
          <cell r="AR793" t="str">
            <v>AEK BANGUNGAN DANA</v>
          </cell>
        </row>
        <row r="794">
          <cell r="AR794" t="str">
            <v>AEK BARAMBANG</v>
          </cell>
        </row>
        <row r="795">
          <cell r="AR795" t="str">
            <v>AEK BARANGAN</v>
          </cell>
        </row>
        <row r="796">
          <cell r="AR796" t="str">
            <v>AEK BARANGAN 2</v>
          </cell>
        </row>
        <row r="797">
          <cell r="AR797" t="str">
            <v>AEK BATANG ANGKOLA</v>
          </cell>
        </row>
        <row r="798">
          <cell r="AR798" t="str">
            <v>AEK BATANG AYUMI</v>
          </cell>
        </row>
        <row r="799">
          <cell r="AR799" t="str">
            <v>AEK BATANG GADIS</v>
          </cell>
        </row>
        <row r="800">
          <cell r="AR800" t="str">
            <v>AEK BATANG GADIS</v>
          </cell>
        </row>
        <row r="801">
          <cell r="AR801" t="str">
            <v>AEK BATANG GARUT 1</v>
          </cell>
        </row>
        <row r="802">
          <cell r="AR802" t="str">
            <v>AEK BATANG KUMAL</v>
          </cell>
        </row>
        <row r="803">
          <cell r="AR803" t="str">
            <v>AEK BATANG NATAL</v>
          </cell>
        </row>
        <row r="804">
          <cell r="AR804" t="str">
            <v>AEK BATANG TORU</v>
          </cell>
        </row>
        <row r="805">
          <cell r="AR805" t="str">
            <v>AEK BATANG TORU</v>
          </cell>
        </row>
        <row r="806">
          <cell r="AR806" t="str">
            <v>AEK BATU GAJAH</v>
          </cell>
        </row>
        <row r="807">
          <cell r="AR807" t="str">
            <v>AEK BATU HULA</v>
          </cell>
        </row>
        <row r="808">
          <cell r="AR808" t="str">
            <v>AEK BATU RUSA</v>
          </cell>
        </row>
        <row r="809">
          <cell r="AR809" t="str">
            <v>AEK BATU TUNGGAL</v>
          </cell>
        </row>
        <row r="810">
          <cell r="AR810" t="str">
            <v>AEK BAUNG</v>
          </cell>
        </row>
        <row r="811">
          <cell r="AR811" t="str">
            <v>AEK BAYUMI</v>
          </cell>
        </row>
        <row r="812">
          <cell r="AR812" t="str">
            <v>AEK BINANGA BOLON</v>
          </cell>
        </row>
        <row r="813">
          <cell r="AR813" t="str">
            <v>AEK BINANGA JULU</v>
          </cell>
        </row>
        <row r="814">
          <cell r="AR814" t="str">
            <v>AEK BINJOHARA 2</v>
          </cell>
        </row>
        <row r="815">
          <cell r="AR815" t="str">
            <v>AEK BINTUAS</v>
          </cell>
        </row>
        <row r="816">
          <cell r="AR816" t="str">
            <v>AEK BINTUJU</v>
          </cell>
        </row>
        <row r="817">
          <cell r="AR817" t="str">
            <v>AEK BOGA 1</v>
          </cell>
        </row>
        <row r="818">
          <cell r="AR818" t="str">
            <v>AEK BOGA 2</v>
          </cell>
        </row>
        <row r="819">
          <cell r="AR819" t="str">
            <v>AEK BOKKARE</v>
          </cell>
        </row>
        <row r="820">
          <cell r="AR820" t="str">
            <v>AEK BOLON</v>
          </cell>
        </row>
        <row r="821">
          <cell r="AR821" t="str">
            <v>AEK BOLON</v>
          </cell>
        </row>
        <row r="822">
          <cell r="AR822" t="str">
            <v>AEK BONAN DOLOK</v>
          </cell>
        </row>
        <row r="823">
          <cell r="AR823" t="str">
            <v>AEK BONG-BONG</v>
          </cell>
        </row>
        <row r="824">
          <cell r="AR824" t="str">
            <v>AEK BOTIK</v>
          </cell>
        </row>
        <row r="825">
          <cell r="AR825" t="str">
            <v>AEK BOTUNG</v>
          </cell>
        </row>
        <row r="826">
          <cell r="AR826" t="str">
            <v>AEK BOTUNG LARU</v>
          </cell>
        </row>
        <row r="827">
          <cell r="AR827" t="str">
            <v>AEK BTG.ANGKOLA</v>
          </cell>
        </row>
        <row r="828">
          <cell r="AR828" t="str">
            <v>AEK BUAYA</v>
          </cell>
        </row>
        <row r="829">
          <cell r="AR829" t="str">
            <v>AEK BUBURAN GADANG</v>
          </cell>
        </row>
        <row r="830">
          <cell r="AR830" t="str">
            <v>AEK BUBURAN KETEK</v>
          </cell>
        </row>
        <row r="831">
          <cell r="AR831" t="str">
            <v>AEK BUKIT</v>
          </cell>
        </row>
        <row r="832">
          <cell r="AR832" t="str">
            <v>AEK BULU LAGA</v>
          </cell>
        </row>
        <row r="833">
          <cell r="AR833" t="str">
            <v>AEK BULU SOMA 1</v>
          </cell>
        </row>
        <row r="834">
          <cell r="AR834" t="str">
            <v>AEK BULU SOMA 2</v>
          </cell>
        </row>
        <row r="835">
          <cell r="AR835" t="str">
            <v>AEK BULU TOLANG 1</v>
          </cell>
        </row>
        <row r="836">
          <cell r="AR836" t="str">
            <v>AEK BULU TOLANG 2</v>
          </cell>
        </row>
        <row r="837">
          <cell r="AR837" t="str">
            <v>AEK BUNUT</v>
          </cell>
        </row>
        <row r="838">
          <cell r="AR838" t="str">
            <v>AEK CUBADAK/BTG GA</v>
          </cell>
        </row>
        <row r="839">
          <cell r="AR839" t="str">
            <v>AEK DAHASAN</v>
          </cell>
        </row>
        <row r="840">
          <cell r="AR840" t="str">
            <v>AEK DAP-DAP</v>
          </cell>
        </row>
        <row r="841">
          <cell r="AR841" t="str">
            <v>AEK ELAS</v>
          </cell>
        </row>
        <row r="842">
          <cell r="AR842" t="str">
            <v>AEK GALOGA</v>
          </cell>
        </row>
        <row r="843">
          <cell r="AR843" t="str">
            <v>AEK GAMBIR</v>
          </cell>
        </row>
        <row r="844">
          <cell r="AR844" t="str">
            <v>AEK GAMBIRI</v>
          </cell>
        </row>
        <row r="845">
          <cell r="AR845" t="str">
            <v>AEK GANJANG</v>
          </cell>
        </row>
        <row r="846">
          <cell r="AR846" t="str">
            <v>AEK GARINGGING</v>
          </cell>
        </row>
        <row r="847">
          <cell r="AR847" t="str">
            <v>AEK GAROGA</v>
          </cell>
        </row>
        <row r="848">
          <cell r="AR848" t="str">
            <v>AEK GAROGA</v>
          </cell>
        </row>
        <row r="849">
          <cell r="AR849" t="str">
            <v>AEK GARUT 1</v>
          </cell>
        </row>
        <row r="850">
          <cell r="AR850" t="str">
            <v>AEK GARUT 2</v>
          </cell>
        </row>
        <row r="851">
          <cell r="AR851" t="str">
            <v>AEK HALIAN</v>
          </cell>
        </row>
        <row r="852">
          <cell r="AR852" t="str">
            <v>AEK HAPESONG</v>
          </cell>
        </row>
        <row r="853">
          <cell r="AR853" t="str">
            <v>AEK HAPIAS</v>
          </cell>
        </row>
        <row r="854">
          <cell r="AR854" t="str">
            <v>AEK HASIOR</v>
          </cell>
        </row>
        <row r="855">
          <cell r="AR855" t="str">
            <v>AEK HORSIK</v>
          </cell>
        </row>
        <row r="856">
          <cell r="AR856" t="str">
            <v>AEK HORSIK</v>
          </cell>
        </row>
        <row r="857">
          <cell r="AR857" t="str">
            <v>AEK HORSIK KECIL</v>
          </cell>
        </row>
        <row r="858">
          <cell r="AR858" t="str">
            <v>AEK HOTANG</v>
          </cell>
        </row>
        <row r="859">
          <cell r="AR859" t="str">
            <v>AEK HOTANG</v>
          </cell>
        </row>
        <row r="860">
          <cell r="AR860" t="str">
            <v>AEK HUSOR BESAR</v>
          </cell>
        </row>
        <row r="861">
          <cell r="AR861" t="str">
            <v>AEK HUSOR KECIL</v>
          </cell>
        </row>
        <row r="862">
          <cell r="AR862" t="str">
            <v>AEK IRIGASI</v>
          </cell>
        </row>
        <row r="863">
          <cell r="AR863" t="str">
            <v>AEK JABALOM</v>
          </cell>
        </row>
        <row r="864">
          <cell r="AR864" t="str">
            <v>AEK JANGGA</v>
          </cell>
        </row>
        <row r="865">
          <cell r="AR865" t="str">
            <v>AEK JARONIH</v>
          </cell>
        </row>
        <row r="866">
          <cell r="AR866" t="str">
            <v>AEK KAKOK</v>
          </cell>
        </row>
        <row r="867">
          <cell r="AR867" t="str">
            <v>AEK KALANGAN</v>
          </cell>
        </row>
        <row r="868">
          <cell r="AR868" t="str">
            <v>AEK KAPIAS</v>
          </cell>
        </row>
        <row r="869">
          <cell r="AR869" t="str">
            <v>AEK KAPIAS</v>
          </cell>
        </row>
        <row r="870">
          <cell r="AR870" t="str">
            <v>AEK KAPUR</v>
          </cell>
        </row>
        <row r="871">
          <cell r="AR871" t="str">
            <v>AEK KARANGAN</v>
          </cell>
        </row>
        <row r="872">
          <cell r="AR872" t="str">
            <v>AEK KARAO</v>
          </cell>
        </row>
        <row r="873">
          <cell r="AR873" t="str">
            <v>AEK KASEH</v>
          </cell>
        </row>
        <row r="874">
          <cell r="AR874" t="str">
            <v>AEK KEMBANGAN</v>
          </cell>
        </row>
        <row r="875">
          <cell r="AR875" t="str">
            <v>AEK KETUPANGAN 2</v>
          </cell>
        </row>
        <row r="876">
          <cell r="AR876" t="str">
            <v>AEK KETUPANGAN I</v>
          </cell>
        </row>
        <row r="877">
          <cell r="AR877" t="str">
            <v>AEK KHIANGNAM</v>
          </cell>
        </row>
        <row r="878">
          <cell r="AR878" t="str">
            <v>AEK KOLANG</v>
          </cell>
        </row>
        <row r="879">
          <cell r="AR879" t="str">
            <v>AEK KORSIK MENEK</v>
          </cell>
        </row>
        <row r="880">
          <cell r="AR880" t="str">
            <v>AEK KOTA BATU</v>
          </cell>
        </row>
        <row r="881">
          <cell r="AR881" t="str">
            <v>AEK KUNDUR</v>
          </cell>
        </row>
        <row r="882">
          <cell r="AR882" t="str">
            <v>AEK KUNDUR</v>
          </cell>
        </row>
        <row r="883">
          <cell r="AR883" t="str">
            <v>AEK KUNKUN</v>
          </cell>
        </row>
        <row r="884">
          <cell r="AR884" t="str">
            <v>AEK KUO</v>
          </cell>
        </row>
        <row r="885">
          <cell r="AR885" t="str">
            <v>AEK LABA ALI</v>
          </cell>
        </row>
        <row r="886">
          <cell r="AR886" t="str">
            <v>AEK LABA LOSUNG JU</v>
          </cell>
        </row>
        <row r="887">
          <cell r="AR887" t="str">
            <v>AEK LABA LOSUNG KE</v>
          </cell>
        </row>
        <row r="888">
          <cell r="AR888" t="str">
            <v>AEK LABA UDANG 3</v>
          </cell>
        </row>
        <row r="889">
          <cell r="AR889" t="str">
            <v>AEK LABA UDANG I</v>
          </cell>
        </row>
        <row r="890">
          <cell r="AR890" t="str">
            <v>AEK LABA UDANG II</v>
          </cell>
        </row>
        <row r="891">
          <cell r="AR891" t="str">
            <v>AEK LAK-LAK</v>
          </cell>
        </row>
        <row r="892">
          <cell r="AR892" t="str">
            <v>AEK LAMPESONG</v>
          </cell>
        </row>
        <row r="893">
          <cell r="AR893" t="str">
            <v>AEK LANCAT</v>
          </cell>
        </row>
        <row r="894">
          <cell r="AR894" t="str">
            <v>AEK LANGGE GODANG</v>
          </cell>
        </row>
        <row r="895">
          <cell r="AR895" t="str">
            <v>AEK LEDONG</v>
          </cell>
        </row>
        <row r="896">
          <cell r="AR896" t="str">
            <v>AEK LEMBARA 1</v>
          </cell>
        </row>
        <row r="897">
          <cell r="AR897" t="str">
            <v>AEK LEMBARA 2</v>
          </cell>
        </row>
        <row r="898">
          <cell r="AR898" t="str">
            <v>AEK LIANG / GANJAN</v>
          </cell>
        </row>
        <row r="899">
          <cell r="AR899" t="str">
            <v>AEK LIBUNG</v>
          </cell>
        </row>
        <row r="900">
          <cell r="AR900" t="str">
            <v>AEK LIMAU ABUNG</v>
          </cell>
        </row>
        <row r="901">
          <cell r="AR901" t="str">
            <v>AEK LOBU</v>
          </cell>
        </row>
        <row r="902">
          <cell r="AR902" t="str">
            <v>AEK LOBU</v>
          </cell>
        </row>
        <row r="903">
          <cell r="AR903" t="str">
            <v>AEK LOBU PINING</v>
          </cell>
        </row>
        <row r="904">
          <cell r="AR904" t="str">
            <v>AEK LOBU SONA</v>
          </cell>
        </row>
        <row r="905">
          <cell r="AR905" t="str">
            <v>AEK LOBUSONA</v>
          </cell>
        </row>
        <row r="906">
          <cell r="AR906" t="str">
            <v>AEK LOLANG</v>
          </cell>
        </row>
        <row r="907">
          <cell r="AR907" t="str">
            <v>AEK LUBUK BUAYA 1</v>
          </cell>
        </row>
        <row r="908">
          <cell r="AR908" t="str">
            <v>AEK LUMBAN ATAS</v>
          </cell>
        </row>
        <row r="909">
          <cell r="AR909" t="str">
            <v>AEK LUMBAN RANG</v>
          </cell>
        </row>
        <row r="910">
          <cell r="AR910" t="str">
            <v>AEK LUMUT</v>
          </cell>
        </row>
        <row r="911">
          <cell r="AR911" t="str">
            <v>AEK MADURANA</v>
          </cell>
        </row>
        <row r="912">
          <cell r="AR912" t="str">
            <v>AEK MAGA</v>
          </cell>
        </row>
        <row r="913">
          <cell r="AR913" t="str">
            <v>AEK MALOMBU</v>
          </cell>
        </row>
        <row r="914">
          <cell r="AR914" t="str">
            <v>AEK MANDINGIN</v>
          </cell>
        </row>
        <row r="915">
          <cell r="AR915" t="str">
            <v>AEK MANDOSI 1</v>
          </cell>
        </row>
        <row r="916">
          <cell r="AR916" t="str">
            <v>AEK MANDOSI 2</v>
          </cell>
        </row>
        <row r="917">
          <cell r="AR917" t="str">
            <v>AEK MANGIR</v>
          </cell>
        </row>
        <row r="918">
          <cell r="AR918" t="str">
            <v>AEK MANUNCANG PORA</v>
          </cell>
        </row>
        <row r="919">
          <cell r="AR919" t="str">
            <v>AEK MANUNTUN</v>
          </cell>
        </row>
        <row r="920">
          <cell r="AR920" t="str">
            <v>AEK MARAIT</v>
          </cell>
        </row>
        <row r="921">
          <cell r="AR921" t="str">
            <v>AEK MARAIT</v>
          </cell>
        </row>
        <row r="922">
          <cell r="AR922" t="str">
            <v>AEK MARAIT 1</v>
          </cell>
        </row>
        <row r="923">
          <cell r="AR923" t="str">
            <v>AEK MARAIT 1</v>
          </cell>
        </row>
        <row r="924">
          <cell r="AR924" t="str">
            <v>AEK MARANTI</v>
          </cell>
        </row>
        <row r="925">
          <cell r="AR925" t="str">
            <v>AEK MARDUGU</v>
          </cell>
        </row>
        <row r="926">
          <cell r="AR926" t="str">
            <v>AEK MAS 1</v>
          </cell>
        </row>
        <row r="927">
          <cell r="AR927" t="str">
            <v>AEK MAS 2</v>
          </cell>
        </row>
        <row r="928">
          <cell r="AR928" t="str">
            <v>AEK MATA</v>
          </cell>
        </row>
        <row r="929">
          <cell r="AR929" t="str">
            <v>AEK MATANIARI</v>
          </cell>
        </row>
        <row r="930">
          <cell r="AR930" t="str">
            <v>AEK MATONDANG</v>
          </cell>
        </row>
        <row r="931">
          <cell r="AR931" t="str">
            <v>AEK MATUTUNG</v>
          </cell>
        </row>
        <row r="932">
          <cell r="AR932" t="str">
            <v>AEK MELA</v>
          </cell>
        </row>
        <row r="933">
          <cell r="AR933" t="str">
            <v>AEK MERAH</v>
          </cell>
        </row>
        <row r="934">
          <cell r="AR934" t="str">
            <v>AEK MILANO</v>
          </cell>
        </row>
        <row r="935">
          <cell r="AR935" t="str">
            <v>AEK MILAS DIDUA</v>
          </cell>
        </row>
        <row r="936">
          <cell r="AR936" t="str">
            <v>AEK MUARA BANGKO B</v>
          </cell>
        </row>
        <row r="937">
          <cell r="AR937" t="str">
            <v>AEK MUARA BOLAK</v>
          </cell>
        </row>
        <row r="938">
          <cell r="AR938" t="str">
            <v>AEK MUARA BOTUNG</v>
          </cell>
        </row>
        <row r="939">
          <cell r="AR939" t="str">
            <v>AEK MUARA MAIS</v>
          </cell>
        </row>
        <row r="940">
          <cell r="AR940" t="str">
            <v>AEK MUARA PUNGKUT</v>
          </cell>
        </row>
        <row r="941">
          <cell r="AR941" t="str">
            <v>AEK MUARA SADA</v>
          </cell>
        </row>
        <row r="942">
          <cell r="AR942" t="str">
            <v>AEK MUARA SOMA</v>
          </cell>
        </row>
        <row r="943">
          <cell r="AR943" t="str">
            <v>AEK MUARA TAPUS</v>
          </cell>
        </row>
        <row r="944">
          <cell r="AR944" t="str">
            <v>AEK MUNGKUR</v>
          </cell>
        </row>
        <row r="945">
          <cell r="AR945" t="str">
            <v>AEK NABARA</v>
          </cell>
        </row>
        <row r="946">
          <cell r="AR946" t="str">
            <v>AEK NABARAT</v>
          </cell>
        </row>
        <row r="947">
          <cell r="AR947" t="str">
            <v>AEK NAGA</v>
          </cell>
        </row>
        <row r="948">
          <cell r="AR948" t="str">
            <v>AEK NAGAIRAN</v>
          </cell>
        </row>
        <row r="949">
          <cell r="AR949" t="str">
            <v>AEK NAGOBAR</v>
          </cell>
        </row>
        <row r="950">
          <cell r="AR950" t="str">
            <v>AEK NALOMLOM</v>
          </cell>
        </row>
        <row r="951">
          <cell r="AR951" t="str">
            <v>AEK NAMBILUNG</v>
          </cell>
        </row>
        <row r="952">
          <cell r="AR952" t="str">
            <v>AEK NAMURSAHAN</v>
          </cell>
        </row>
        <row r="953">
          <cell r="AR953" t="str">
            <v>AEK NAORIHON 1</v>
          </cell>
        </row>
        <row r="954">
          <cell r="AR954" t="str">
            <v>AEK NAORIHON 2</v>
          </cell>
        </row>
        <row r="955">
          <cell r="AR955" t="str">
            <v>AEK NATAS</v>
          </cell>
        </row>
        <row r="956">
          <cell r="AR956" t="str">
            <v>AEK NGADOL</v>
          </cell>
        </row>
        <row r="957">
          <cell r="AR957" t="str">
            <v>AEK NIPAH 1</v>
          </cell>
        </row>
        <row r="958">
          <cell r="AR958" t="str">
            <v>AEK NIPAH 2</v>
          </cell>
        </row>
        <row r="959">
          <cell r="AR959" t="str">
            <v>AEK PAGAR LAMBUNG</v>
          </cell>
        </row>
        <row r="960">
          <cell r="AR960" t="str">
            <v>AEK PAGAR PINING</v>
          </cell>
        </row>
        <row r="961">
          <cell r="AR961" t="str">
            <v>AEK PAHU</v>
          </cell>
        </row>
        <row r="962">
          <cell r="AR962" t="str">
            <v>AEK PAI BODAT</v>
          </cell>
        </row>
        <row r="963">
          <cell r="AR963" t="str">
            <v>AEK PAMINGKE 2</v>
          </cell>
        </row>
        <row r="964">
          <cell r="AR964" t="str">
            <v>AEK PAMULUNGAN</v>
          </cell>
        </row>
        <row r="965">
          <cell r="AR965" t="str">
            <v>AEK PANANGKALAN</v>
          </cell>
        </row>
        <row r="966">
          <cell r="AR966" t="str">
            <v>AEK PANDAN</v>
          </cell>
        </row>
        <row r="967">
          <cell r="AR967" t="str">
            <v>AEK PANDAROH I</v>
          </cell>
        </row>
        <row r="968">
          <cell r="AR968" t="str">
            <v>AEK PANDURUNGAN</v>
          </cell>
        </row>
        <row r="969">
          <cell r="AR969" t="str">
            <v>AEK PANERAHAN</v>
          </cell>
        </row>
        <row r="970">
          <cell r="AR970" t="str">
            <v>AEK PANGASEAN</v>
          </cell>
        </row>
        <row r="971">
          <cell r="AR971" t="str">
            <v>AEK PANGGULANGAN</v>
          </cell>
        </row>
        <row r="972">
          <cell r="AR972" t="str">
            <v>AEK PANINGGIRAN</v>
          </cell>
        </row>
        <row r="973">
          <cell r="AR973" t="str">
            <v>AEK PANJAITAN</v>
          </cell>
        </row>
        <row r="974">
          <cell r="AR974" t="str">
            <v>AEK PANJOMURAN</v>
          </cell>
        </row>
        <row r="975">
          <cell r="AR975" t="str">
            <v>AEK PANOBASAN</v>
          </cell>
        </row>
        <row r="976">
          <cell r="AR976" t="str">
            <v>AEK PAPAN</v>
          </cell>
        </row>
        <row r="977">
          <cell r="AR977" t="str">
            <v>AEK PARANGGUNAN NI</v>
          </cell>
        </row>
        <row r="978">
          <cell r="AR978" t="str">
            <v>AEK PARDOMUAN</v>
          </cell>
        </row>
        <row r="979">
          <cell r="AR979" t="str">
            <v>AEK PARDOMUAN</v>
          </cell>
        </row>
        <row r="980">
          <cell r="AR980" t="str">
            <v>AEK PARGARUTAN</v>
          </cell>
        </row>
        <row r="981">
          <cell r="AR981" t="str">
            <v>AEK PARGARUTAN</v>
          </cell>
        </row>
        <row r="982">
          <cell r="AR982" t="str">
            <v>AEK PARGODUNGAN</v>
          </cell>
        </row>
        <row r="983">
          <cell r="AR983" t="str">
            <v>AEK PARIRA</v>
          </cell>
        </row>
        <row r="984">
          <cell r="AR984" t="str">
            <v>AEK PARLANGKITANGA</v>
          </cell>
        </row>
        <row r="985">
          <cell r="AR985" t="str">
            <v>AEK PARMALDOAN</v>
          </cell>
        </row>
        <row r="986">
          <cell r="AR986" t="str">
            <v>AEK PARMIAHAN 1</v>
          </cell>
        </row>
        <row r="987">
          <cell r="AR987" t="str">
            <v>AEK PARMIAHAN 2</v>
          </cell>
        </row>
        <row r="988">
          <cell r="AR988" t="str">
            <v>AEK PAROMBUNAN</v>
          </cell>
        </row>
        <row r="989">
          <cell r="AR989" t="str">
            <v>AEK PARONCING ONCI</v>
          </cell>
        </row>
        <row r="990">
          <cell r="AR990" t="str">
            <v>AEK PARSARIRAN</v>
          </cell>
        </row>
        <row r="991">
          <cell r="AR991" t="str">
            <v>AEK PARSIBAN</v>
          </cell>
        </row>
        <row r="992">
          <cell r="AR992" t="str">
            <v>AEK PASIR BOLAK I</v>
          </cell>
        </row>
        <row r="993">
          <cell r="AR993" t="str">
            <v>AEK PASIR BOLAK II</v>
          </cell>
        </row>
        <row r="994">
          <cell r="AR994" t="str">
            <v>AEK PASKE</v>
          </cell>
        </row>
        <row r="995">
          <cell r="AR995" t="str">
            <v>AEK PATIK</v>
          </cell>
        </row>
        <row r="996">
          <cell r="AR996" t="str">
            <v>AEK PATILUBAN GADA</v>
          </cell>
        </row>
        <row r="997">
          <cell r="AR997" t="str">
            <v>AEK PATILUBAN KETE</v>
          </cell>
        </row>
        <row r="998">
          <cell r="AR998" t="str">
            <v>AEK PEMBUJANG</v>
          </cell>
        </row>
        <row r="999">
          <cell r="AR999" t="str">
            <v>AEK PERIHANAN</v>
          </cell>
        </row>
        <row r="1000">
          <cell r="AR1000" t="str">
            <v>AEK PIDADO</v>
          </cell>
        </row>
        <row r="1001">
          <cell r="AR1001" t="str">
            <v>AEK PIDONG/PIMPONG</v>
          </cell>
        </row>
        <row r="1002">
          <cell r="AR1002" t="str">
            <v>AEK PINANGSORI A</v>
          </cell>
        </row>
        <row r="1003">
          <cell r="AR1003" t="str">
            <v>AEK PINANGSORI B</v>
          </cell>
        </row>
        <row r="1004">
          <cell r="AR1004" t="str">
            <v>AEK PINING 2</v>
          </cell>
        </row>
        <row r="1005">
          <cell r="AR1005" t="str">
            <v>AEK PINTU BOSI</v>
          </cell>
        </row>
        <row r="1006">
          <cell r="AR1006" t="str">
            <v>AEK PINTU RAYA</v>
          </cell>
        </row>
        <row r="1007">
          <cell r="AR1007" t="str">
            <v>AEK PINYONGEK</v>
          </cell>
        </row>
        <row r="1008">
          <cell r="AR1008" t="str">
            <v>AEK POHON</v>
          </cell>
        </row>
        <row r="1009">
          <cell r="AR1009" t="str">
            <v>AEK POKEN LUMUT</v>
          </cell>
        </row>
        <row r="1010">
          <cell r="AR1010" t="str">
            <v>AEK POROMAN TUO</v>
          </cell>
        </row>
        <row r="1011">
          <cell r="AR1011" t="str">
            <v>AEK PSR MANDUAMAS</v>
          </cell>
        </row>
        <row r="1012">
          <cell r="AR1012" t="str">
            <v>AEK PULI</v>
          </cell>
        </row>
        <row r="1013">
          <cell r="AR1013" t="str">
            <v>AEK PURBATUA</v>
          </cell>
        </row>
        <row r="1014">
          <cell r="AR1014" t="str">
            <v>AEK RAISAN</v>
          </cell>
        </row>
        <row r="1015">
          <cell r="AR1015" t="str">
            <v>AEK RAJA</v>
          </cell>
        </row>
        <row r="1016">
          <cell r="AR1016" t="str">
            <v>AEK RANTO PURAN</v>
          </cell>
        </row>
        <row r="1017">
          <cell r="AR1017" t="str">
            <v>AEK RANTO PURAN</v>
          </cell>
        </row>
        <row r="1018">
          <cell r="AR1018" t="str">
            <v>AEK RANTO SIALANG</v>
          </cell>
        </row>
        <row r="1019">
          <cell r="AR1019" t="str">
            <v>AEK RANTOPURAN</v>
          </cell>
        </row>
        <row r="1020">
          <cell r="AR1020" t="str">
            <v>AEK RASO</v>
          </cell>
        </row>
        <row r="1021">
          <cell r="AR1021" t="str">
            <v>AEK RASO</v>
          </cell>
        </row>
        <row r="1022">
          <cell r="AR1022" t="str">
            <v>AEK RASO</v>
          </cell>
        </row>
        <row r="1023">
          <cell r="AR1023" t="str">
            <v>AEK RAWANG KOLANG</v>
          </cell>
        </row>
        <row r="1024">
          <cell r="AR1024" t="str">
            <v>AEK RAWANG KOLANG</v>
          </cell>
        </row>
        <row r="1025">
          <cell r="AR1025" t="str">
            <v>AEK RIANIATE-1</v>
          </cell>
        </row>
        <row r="1026">
          <cell r="AR1026" t="str">
            <v>AEK RIANIATE-2</v>
          </cell>
        </row>
        <row r="1027">
          <cell r="AR1027" t="str">
            <v>AEK RINDANG</v>
          </cell>
        </row>
        <row r="1028">
          <cell r="AR1028" t="str">
            <v>AEK RISTOP</v>
          </cell>
        </row>
        <row r="1029">
          <cell r="AR1029" t="str">
            <v>AEK RIUNG</v>
          </cell>
        </row>
        <row r="1030">
          <cell r="AR1030" t="str">
            <v>AEK ROGAS</v>
          </cell>
        </row>
        <row r="1031">
          <cell r="AR1031" t="str">
            <v>AEK SALAMBUE BESAR</v>
          </cell>
        </row>
        <row r="1032">
          <cell r="AR1032" t="str">
            <v>AEK SALASIAK 1</v>
          </cell>
        </row>
        <row r="1033">
          <cell r="AR1033" t="str">
            <v>AEK SALASIAK 4</v>
          </cell>
        </row>
        <row r="1034">
          <cell r="AR1034" t="str">
            <v>AEK SALINGSING</v>
          </cell>
        </row>
        <row r="1035">
          <cell r="AR1035" t="str">
            <v>AEK SAMPURAN</v>
          </cell>
        </row>
        <row r="1036">
          <cell r="AR1036" t="str">
            <v>AEK SANGKUNUR</v>
          </cell>
        </row>
        <row r="1037">
          <cell r="AR1037" t="str">
            <v>AEK SANGKUNUR 1</v>
          </cell>
        </row>
        <row r="1038">
          <cell r="AR1038" t="str">
            <v>AEK SANGKUNUR 2</v>
          </cell>
        </row>
        <row r="1039">
          <cell r="AR1039" t="str">
            <v>AEK SARAGIH</v>
          </cell>
        </row>
        <row r="1040">
          <cell r="AR1040" t="str">
            <v>AEK SARASA</v>
          </cell>
        </row>
        <row r="1041">
          <cell r="AR1041" t="str">
            <v>AEK SARIBUT</v>
          </cell>
        </row>
        <row r="1042">
          <cell r="AR1042" t="str">
            <v>AEK SARUDIK</v>
          </cell>
        </row>
        <row r="1043">
          <cell r="AR1043" t="str">
            <v>AEK SARULLA</v>
          </cell>
        </row>
        <row r="1044">
          <cell r="AR1044" t="str">
            <v>AEK SARUPAK</v>
          </cell>
        </row>
        <row r="1045">
          <cell r="AR1045" t="str">
            <v>AEK SELANGOR</v>
          </cell>
        </row>
        <row r="1046">
          <cell r="AR1046" t="str">
            <v>AEK SERAPIT</v>
          </cell>
        </row>
        <row r="1047">
          <cell r="AR1047" t="str">
            <v>AEK SI BINTANG</v>
          </cell>
        </row>
        <row r="1048">
          <cell r="AR1048" t="str">
            <v>AEK SI INONG INONG</v>
          </cell>
        </row>
        <row r="1049">
          <cell r="AR1049" t="str">
            <v>AEK SIAIS</v>
          </cell>
        </row>
        <row r="1050">
          <cell r="AR1050" t="str">
            <v>AEK SIAIS 10</v>
          </cell>
        </row>
        <row r="1051">
          <cell r="AR1051" t="str">
            <v>AEK SIAIS 11</v>
          </cell>
        </row>
        <row r="1052">
          <cell r="AR1052" t="str">
            <v>AEK SIAIS 12</v>
          </cell>
        </row>
        <row r="1053">
          <cell r="AR1053" t="str">
            <v>AEK SIAIS 13</v>
          </cell>
        </row>
        <row r="1054">
          <cell r="AR1054" t="str">
            <v>AEK SIAIS 14</v>
          </cell>
        </row>
        <row r="1055">
          <cell r="AR1055" t="str">
            <v>AEK SIAIS 9</v>
          </cell>
        </row>
        <row r="1056">
          <cell r="AR1056" t="str">
            <v>AEK SIAIS-1</v>
          </cell>
        </row>
        <row r="1057">
          <cell r="AR1057" t="str">
            <v>AEK SIAIS-1 B</v>
          </cell>
        </row>
        <row r="1058">
          <cell r="AR1058" t="str">
            <v>AEK SIAIS-2</v>
          </cell>
        </row>
        <row r="1059">
          <cell r="AR1059" t="str">
            <v>AEK SIAIS-2 B</v>
          </cell>
        </row>
        <row r="1060">
          <cell r="AR1060" t="str">
            <v>AEK SIAIS-3</v>
          </cell>
        </row>
        <row r="1061">
          <cell r="AR1061" t="str">
            <v>AEK SIAIS-3 B</v>
          </cell>
        </row>
        <row r="1062">
          <cell r="AR1062" t="str">
            <v>AEK SIAIS-4</v>
          </cell>
        </row>
        <row r="1063">
          <cell r="AR1063" t="str">
            <v>AEK SIAIS-5</v>
          </cell>
        </row>
        <row r="1064">
          <cell r="AR1064" t="str">
            <v>AEK SIAIS-6</v>
          </cell>
        </row>
        <row r="1065">
          <cell r="AR1065" t="str">
            <v>AEK SIAIS-7</v>
          </cell>
        </row>
        <row r="1066">
          <cell r="AR1066" t="str">
            <v>AEK SIAIS-8</v>
          </cell>
        </row>
        <row r="1067">
          <cell r="AR1067" t="str">
            <v>AEK SIALA 1</v>
          </cell>
        </row>
        <row r="1068">
          <cell r="AR1068" t="str">
            <v>AEK SIALANG</v>
          </cell>
        </row>
        <row r="1069">
          <cell r="AR1069" t="str">
            <v>AEK SIALAPAYUNG</v>
          </cell>
        </row>
        <row r="1070">
          <cell r="AR1070" t="str">
            <v>AEK SIAMBAR</v>
          </cell>
        </row>
        <row r="1071">
          <cell r="AR1071" t="str">
            <v>AEK SIANDIANDI</v>
          </cell>
        </row>
        <row r="1072">
          <cell r="AR1072" t="str">
            <v>AEK SIANGGUNAN 1</v>
          </cell>
        </row>
        <row r="1073">
          <cell r="AR1073" t="str">
            <v>AEK SIANGGUNAN 2</v>
          </cell>
        </row>
        <row r="1074">
          <cell r="AR1074" t="str">
            <v>AEK SIANTONA</v>
          </cell>
        </row>
        <row r="1075">
          <cell r="AR1075" t="str">
            <v>AEK SIAPI API</v>
          </cell>
        </row>
        <row r="1076">
          <cell r="AR1076" t="str">
            <v>AEK SIARSIK-ARSIK</v>
          </cell>
        </row>
        <row r="1077">
          <cell r="AR1077" t="str">
            <v>AEK SIARSIK-ARSIK</v>
          </cell>
        </row>
        <row r="1078">
          <cell r="AR1078" t="str">
            <v>AEK SIBABANGUN BES</v>
          </cell>
        </row>
        <row r="1079">
          <cell r="AR1079" t="str">
            <v>AEK SIBABANGUN KEC</v>
          </cell>
        </row>
        <row r="1080">
          <cell r="AR1080" t="str">
            <v>AEK SIBALAPAK</v>
          </cell>
        </row>
        <row r="1081">
          <cell r="AR1081" t="str">
            <v>AEK SIBARBATA</v>
          </cell>
        </row>
        <row r="1082">
          <cell r="AR1082" t="str">
            <v>AEK SIBARBATA</v>
          </cell>
        </row>
        <row r="1083">
          <cell r="AR1083" t="str">
            <v>AEK SIBARGOT</v>
          </cell>
        </row>
        <row r="1084">
          <cell r="AR1084" t="str">
            <v>AEK SIBAROSAK</v>
          </cell>
        </row>
        <row r="1085">
          <cell r="AR1085" t="str">
            <v>AEK SIBATUBATU</v>
          </cell>
        </row>
        <row r="1086">
          <cell r="AR1086" t="str">
            <v>AEK SIBITARA</v>
          </cell>
        </row>
        <row r="1087">
          <cell r="AR1087" t="str">
            <v>AEK SIBONTAR</v>
          </cell>
        </row>
        <row r="1088">
          <cell r="AR1088" t="str">
            <v>AEK SIBORONG-BORON</v>
          </cell>
        </row>
        <row r="1089">
          <cell r="AR1089" t="str">
            <v>AEK SIBUBU</v>
          </cell>
        </row>
        <row r="1090">
          <cell r="AR1090" t="str">
            <v>AEK SIBULI BULI</v>
          </cell>
        </row>
        <row r="1091">
          <cell r="AR1091" t="str">
            <v>AEK SIBULUAN</v>
          </cell>
        </row>
        <row r="1092">
          <cell r="AR1092" t="str">
            <v>AEK SIBUNDONG</v>
          </cell>
        </row>
        <row r="1093">
          <cell r="AR1093" t="str">
            <v>AEK SIDADI</v>
          </cell>
        </row>
        <row r="1094">
          <cell r="AR1094" t="str">
            <v>AEK SIDANGKA</v>
          </cell>
        </row>
        <row r="1095">
          <cell r="AR1095" t="str">
            <v>AEK SIDOHO-DOHO</v>
          </cell>
        </row>
        <row r="1096">
          <cell r="AR1096" t="str">
            <v>AEK SIDORAS</v>
          </cell>
        </row>
        <row r="1097">
          <cell r="AR1097" t="str">
            <v>AEK SIGALA GALA</v>
          </cell>
        </row>
        <row r="1098">
          <cell r="AR1098" t="str">
            <v>AEK SIGATAL</v>
          </cell>
        </row>
        <row r="1099">
          <cell r="AR1099" t="str">
            <v>AEK SIGEAON 1</v>
          </cell>
        </row>
        <row r="1100">
          <cell r="AR1100" t="str">
            <v>AEK SIGEAON 2</v>
          </cell>
        </row>
        <row r="1101">
          <cell r="AR1101" t="str">
            <v>AEK SIGIRO</v>
          </cell>
        </row>
        <row r="1102">
          <cell r="AR1102" t="str">
            <v>AEK SIGODUNG</v>
          </cell>
        </row>
        <row r="1103">
          <cell r="AR1103" t="str">
            <v>AEK SIGODUNG 2</v>
          </cell>
        </row>
        <row r="1104">
          <cell r="AR1104" t="str">
            <v>AEK SIGODUNG I</v>
          </cell>
        </row>
        <row r="1105">
          <cell r="AR1105" t="str">
            <v>AEK SIHAPAS</v>
          </cell>
        </row>
        <row r="1106">
          <cell r="AR1106" t="str">
            <v>AEK SIHAROP-HAROP</v>
          </cell>
        </row>
        <row r="1107">
          <cell r="AR1107" t="str">
            <v>AEK SIHELUNG</v>
          </cell>
        </row>
        <row r="1108">
          <cell r="AR1108" t="str">
            <v>AEK SIHITANG</v>
          </cell>
        </row>
        <row r="1109">
          <cell r="AR1109" t="str">
            <v>AEK SIHORU HORU</v>
          </cell>
        </row>
        <row r="1110">
          <cell r="AR1110" t="str">
            <v>AEK SIJUDI</v>
          </cell>
        </row>
        <row r="1111">
          <cell r="AR1111" t="str">
            <v>AEK SIKAPAS</v>
          </cell>
        </row>
        <row r="1112">
          <cell r="AR1112" t="str">
            <v>AEK SIKAPAS</v>
          </cell>
        </row>
        <row r="1113">
          <cell r="AR1113" t="str">
            <v>AEK SIKARA-KARA 1</v>
          </cell>
        </row>
        <row r="1114">
          <cell r="AR1114" t="str">
            <v>AEK SIKARA-KARA 2</v>
          </cell>
        </row>
        <row r="1115">
          <cell r="AR1115" t="str">
            <v>AEK SIKOLINGKOLING</v>
          </cell>
        </row>
        <row r="1116">
          <cell r="AR1116" t="str">
            <v>AEK SIKUMBU GADANG</v>
          </cell>
        </row>
        <row r="1117">
          <cell r="AR1117" t="str">
            <v>AEK SIKUMBU KETEK</v>
          </cell>
        </row>
        <row r="1118">
          <cell r="AR1118" t="str">
            <v>AEK SILAIYA 1</v>
          </cell>
        </row>
        <row r="1119">
          <cell r="AR1119" t="str">
            <v>AEK SILAMBANG</v>
          </cell>
        </row>
        <row r="1120">
          <cell r="AR1120" t="str">
            <v>AEK SILANG</v>
          </cell>
        </row>
        <row r="1121">
          <cell r="AR1121" t="str">
            <v>AEK SILIMBAT</v>
          </cell>
        </row>
        <row r="1122">
          <cell r="AR1122" t="str">
            <v>AEK SILOLANG</v>
          </cell>
        </row>
        <row r="1123">
          <cell r="AR1123" t="str">
            <v>AEK SILOUNG</v>
          </cell>
        </row>
        <row r="1124">
          <cell r="AR1124" t="str">
            <v>AEK SILUBUK</v>
          </cell>
        </row>
        <row r="1125">
          <cell r="AR1125" t="str">
            <v>AEK SIMAJAMBU</v>
          </cell>
        </row>
        <row r="1126">
          <cell r="AR1126" t="str">
            <v>AEK SIMAJAMBU</v>
          </cell>
        </row>
        <row r="1127">
          <cell r="AR1127" t="str">
            <v>AEK SIMANGUMBAN</v>
          </cell>
        </row>
        <row r="1128">
          <cell r="AR1128" t="str">
            <v>AEK SIMARDUBUR</v>
          </cell>
        </row>
        <row r="1129">
          <cell r="AR1129" t="str">
            <v>AEK SIMARE</v>
          </cell>
        </row>
        <row r="1130">
          <cell r="AR1130" t="str">
            <v>AEK SIMARE MARE</v>
          </cell>
        </row>
        <row r="1131">
          <cell r="AR1131" t="str">
            <v>AEK SIMARGALUNG</v>
          </cell>
        </row>
        <row r="1132">
          <cell r="AR1132" t="str">
            <v>AEK SIMARLAILAI</v>
          </cell>
        </row>
        <row r="1133">
          <cell r="AR1133" t="str">
            <v>AEK SIMARUOSONG</v>
          </cell>
        </row>
        <row r="1134">
          <cell r="AR1134" t="str">
            <v>AEK SIMATE ASU</v>
          </cell>
        </row>
        <row r="1135">
          <cell r="AR1135" t="str">
            <v>AEK SIMATE ASU</v>
          </cell>
        </row>
        <row r="1136">
          <cell r="AR1136" t="str">
            <v>AEK SIMATORKIS</v>
          </cell>
        </row>
        <row r="1137">
          <cell r="AR1137" t="str">
            <v>AEK SIMPANG PAYUNG</v>
          </cell>
        </row>
        <row r="1138">
          <cell r="AR1138" t="str">
            <v>AEK SIMPANG RUSAK</v>
          </cell>
        </row>
        <row r="1139">
          <cell r="AR1139" t="str">
            <v>AEK SIMULBAS</v>
          </cell>
        </row>
        <row r="1140">
          <cell r="AR1140" t="str">
            <v>AEK SINANDORAS</v>
          </cell>
        </row>
        <row r="1141">
          <cell r="AR1141" t="str">
            <v>AEK SINANDORAS B</v>
          </cell>
        </row>
        <row r="1142">
          <cell r="AR1142" t="str">
            <v>AEK SINGA DUA</v>
          </cell>
        </row>
        <row r="1143">
          <cell r="AR1143" t="str">
            <v>AEK SINGARE</v>
          </cell>
        </row>
        <row r="1144">
          <cell r="AR1144" t="str">
            <v>AEK SINGENGU</v>
          </cell>
        </row>
        <row r="1145">
          <cell r="AR1145" t="str">
            <v>AEK SINGOLOT PURBA</v>
          </cell>
        </row>
        <row r="1146">
          <cell r="AR1146" t="str">
            <v>AEK SINONOAN LATON</v>
          </cell>
        </row>
        <row r="1147">
          <cell r="AR1147" t="str">
            <v>AEK SIOMBUK</v>
          </cell>
        </row>
        <row r="1148">
          <cell r="AR1148" t="str">
            <v>AEK SIONDOP</v>
          </cell>
        </row>
        <row r="1149">
          <cell r="AR1149" t="str">
            <v>AEK SIORDANG</v>
          </cell>
        </row>
        <row r="1150">
          <cell r="AR1150" t="str">
            <v>AEK SIORDANG 1</v>
          </cell>
        </row>
        <row r="1151">
          <cell r="AR1151" t="str">
            <v>AEK SIORDANG 2</v>
          </cell>
        </row>
        <row r="1152">
          <cell r="AR1152" t="str">
            <v>AEK SIPASU</v>
          </cell>
        </row>
        <row r="1153">
          <cell r="AR1153" t="str">
            <v>AEK SIPENGGENG</v>
          </cell>
        </row>
        <row r="1154">
          <cell r="AR1154" t="str">
            <v>AEK SIPETTE</v>
          </cell>
        </row>
        <row r="1155">
          <cell r="AR1155" t="str">
            <v>AEK SIPOLU-POLU</v>
          </cell>
        </row>
        <row r="1156">
          <cell r="AR1156" t="str">
            <v>AEK SIPONGI</v>
          </cell>
        </row>
        <row r="1157">
          <cell r="AR1157" t="str">
            <v>AEK SIPURIK</v>
          </cell>
        </row>
        <row r="1158">
          <cell r="AR1158" t="str">
            <v>AEK SIRAM</v>
          </cell>
        </row>
        <row r="1159">
          <cell r="AR1159" t="str">
            <v>AEK SIRERAK</v>
          </cell>
        </row>
        <row r="1160">
          <cell r="AR1160" t="str">
            <v>AEK SIRIAM</v>
          </cell>
        </row>
        <row r="1161">
          <cell r="AR1161" t="str">
            <v>AEK SISALANG-SALAN</v>
          </cell>
        </row>
        <row r="1162">
          <cell r="AR1162" t="str">
            <v>AEK SISERASERA</v>
          </cell>
        </row>
        <row r="1163">
          <cell r="AR1163" t="str">
            <v>AEK SITABEAK 1</v>
          </cell>
        </row>
        <row r="1164">
          <cell r="AR1164" t="str">
            <v>AEK SITABEAK 2</v>
          </cell>
        </row>
        <row r="1165">
          <cell r="AR1165" t="str">
            <v>AEK SITABEAK 3</v>
          </cell>
        </row>
        <row r="1166">
          <cell r="AR1166" t="str">
            <v>AEK SITAHUIS</v>
          </cell>
        </row>
        <row r="1167">
          <cell r="AR1167" t="str">
            <v>AEK SITAMA</v>
          </cell>
        </row>
        <row r="1168">
          <cell r="AR1168" t="str">
            <v>AEK SITANI-TANI</v>
          </cell>
        </row>
        <row r="1169">
          <cell r="AR1169" t="str">
            <v>AEK SITARADURI</v>
          </cell>
        </row>
        <row r="1170">
          <cell r="AR1170" t="str">
            <v>AEK SITATUAN</v>
          </cell>
        </row>
        <row r="1171">
          <cell r="AR1171" t="str">
            <v>AEK SITOMAN 2</v>
          </cell>
        </row>
        <row r="1172">
          <cell r="AR1172" t="str">
            <v>AEK SITOMBAGA</v>
          </cell>
        </row>
        <row r="1173">
          <cell r="AR1173" t="str">
            <v>AEK SITORKIS</v>
          </cell>
        </row>
        <row r="1174">
          <cell r="AR1174" t="str">
            <v>AEK SITUMANDI</v>
          </cell>
        </row>
        <row r="1175">
          <cell r="AR1175" t="str">
            <v>AEK SITUMBA</v>
          </cell>
        </row>
        <row r="1176">
          <cell r="AR1176" t="str">
            <v>AEK SIUBAN-UBAN</v>
          </cell>
        </row>
        <row r="1177">
          <cell r="AR1177" t="str">
            <v>AEK SOGAR</v>
          </cell>
        </row>
        <row r="1178">
          <cell r="AR1178" t="str">
            <v>AEK SOMAGODANG</v>
          </cell>
        </row>
        <row r="1179">
          <cell r="AR1179" t="str">
            <v>AEK SULUM</v>
          </cell>
        </row>
        <row r="1180">
          <cell r="AR1180" t="str">
            <v>AEK SUNGAI PINANG</v>
          </cell>
        </row>
        <row r="1181">
          <cell r="AR1181" t="str">
            <v>AEK SUTOYO</v>
          </cell>
        </row>
        <row r="1182">
          <cell r="AR1182" t="str">
            <v>AEK SYAH</v>
          </cell>
        </row>
        <row r="1183">
          <cell r="AR1183" t="str">
            <v>AEK TABAKAR</v>
          </cell>
        </row>
        <row r="1184">
          <cell r="AR1184" t="str">
            <v>AEK TABEK</v>
          </cell>
        </row>
        <row r="1185">
          <cell r="AR1185" t="str">
            <v>AEK TABOBU</v>
          </cell>
        </row>
        <row r="1186">
          <cell r="AR1186" t="str">
            <v>AEK TABUYUNG</v>
          </cell>
        </row>
        <row r="1187">
          <cell r="AR1187" t="str">
            <v>AEK TAKANA JUO</v>
          </cell>
        </row>
        <row r="1188">
          <cell r="AR1188" t="str">
            <v>AEK TALAGA</v>
          </cell>
        </row>
        <row r="1189">
          <cell r="AR1189" t="str">
            <v>AEK TALAGA 2</v>
          </cell>
        </row>
        <row r="1190">
          <cell r="AR1190" t="str">
            <v>AEK TALIHORAN 1</v>
          </cell>
        </row>
        <row r="1191">
          <cell r="AR1191" t="str">
            <v>AEK TALOTE</v>
          </cell>
        </row>
        <row r="1192">
          <cell r="AR1192" t="str">
            <v>AEK TALOTE KETEK</v>
          </cell>
        </row>
        <row r="1193">
          <cell r="AR1193" t="str">
            <v>AEK TALUK 1</v>
          </cell>
        </row>
        <row r="1194">
          <cell r="AR1194" t="str">
            <v>AEK TANAH PUTIH</v>
          </cell>
        </row>
        <row r="1195">
          <cell r="AR1195" t="str">
            <v>AEK TANAH PUTIH/MA</v>
          </cell>
        </row>
        <row r="1196">
          <cell r="AR1196" t="str">
            <v>AEK TANDIANG</v>
          </cell>
        </row>
        <row r="1197">
          <cell r="AR1197" t="str">
            <v>AEK TAPA</v>
          </cell>
        </row>
        <row r="1198">
          <cell r="AR1198" t="str">
            <v>AEK TAPIAN NAULI</v>
          </cell>
        </row>
        <row r="1199">
          <cell r="AR1199" t="str">
            <v>AEK TAROBU</v>
          </cell>
        </row>
        <row r="1200">
          <cell r="AR1200" t="str">
            <v>AEK TARUTUNG-1/PGR</v>
          </cell>
        </row>
        <row r="1201">
          <cell r="AR1201" t="str">
            <v>AEK TARUTUNG-2/KTR</v>
          </cell>
        </row>
        <row r="1202">
          <cell r="AR1202" t="str">
            <v>AEK TELE 1</v>
          </cell>
        </row>
        <row r="1203">
          <cell r="AR1203" t="str">
            <v>AEK TELE 2</v>
          </cell>
        </row>
        <row r="1204">
          <cell r="AR1204" t="str">
            <v>AEK TELUK BALAI</v>
          </cell>
        </row>
        <row r="1205">
          <cell r="AR1205" t="str">
            <v>AEK TERAPUNG</v>
          </cell>
        </row>
        <row r="1206">
          <cell r="AR1206" t="str">
            <v>AEK TOBOTAN</v>
          </cell>
        </row>
        <row r="1207">
          <cell r="AR1207" t="str">
            <v>AEK TODAK</v>
          </cell>
        </row>
        <row r="1208">
          <cell r="AR1208" t="str">
            <v>AEK TORUSAN-4</v>
          </cell>
        </row>
        <row r="1209">
          <cell r="AR1209" t="str">
            <v>AEK TUMBA</v>
          </cell>
        </row>
        <row r="1210">
          <cell r="AR1210" t="str">
            <v>AEK TUNJANG</v>
          </cell>
        </row>
        <row r="1211">
          <cell r="AR1211" t="str">
            <v>AEK TUNJANGAN</v>
          </cell>
        </row>
        <row r="1212">
          <cell r="AR1212" t="str">
            <v>AEL LABA TUSAM</v>
          </cell>
        </row>
        <row r="1213">
          <cell r="AR1213" t="str">
            <v>AIR KUASAN</v>
          </cell>
        </row>
        <row r="1214">
          <cell r="AR1214" t="str">
            <v>BAH BARAMBANG</v>
          </cell>
        </row>
        <row r="1215">
          <cell r="AR1215" t="str">
            <v>BAH BIAK</v>
          </cell>
        </row>
        <row r="1216">
          <cell r="AR1216" t="str">
            <v>BAH BIRONG</v>
          </cell>
        </row>
        <row r="1217">
          <cell r="AR1217" t="str">
            <v>BAH BOLON</v>
          </cell>
        </row>
        <row r="1218">
          <cell r="AR1218" t="str">
            <v>BAH HAPAL</v>
          </cell>
        </row>
        <row r="1219">
          <cell r="AR1219" t="str">
            <v>BAH HILANG</v>
          </cell>
        </row>
        <row r="1220">
          <cell r="AR1220" t="str">
            <v>BAH KAITAN</v>
          </cell>
        </row>
        <row r="1221">
          <cell r="AR1221" t="str">
            <v>BAH KASINDIR</v>
          </cell>
        </row>
        <row r="1222">
          <cell r="AR1222" t="str">
            <v>BAH SAMPURAN</v>
          </cell>
        </row>
        <row r="1223">
          <cell r="AR1223" t="str">
            <v>BAH SIBATU-BATU 1</v>
          </cell>
        </row>
        <row r="1224">
          <cell r="AR1224" t="str">
            <v>BAH SIBATU-BATU 2</v>
          </cell>
        </row>
        <row r="1225">
          <cell r="AR1225" t="str">
            <v>FLY OVER AMPLAS</v>
          </cell>
        </row>
        <row r="1226">
          <cell r="AR1226" t="str">
            <v>FLY OVER BRAYAN</v>
          </cell>
        </row>
        <row r="1227">
          <cell r="AR1227" t="str">
            <v>HARIARA PINTU 1</v>
          </cell>
        </row>
        <row r="1228">
          <cell r="AR1228" t="str">
            <v>HELVETIA/SEI DELI</v>
          </cell>
        </row>
        <row r="1229">
          <cell r="AR1229" t="str">
            <v>HELVETIA/SEI DELI</v>
          </cell>
        </row>
        <row r="1230">
          <cell r="AR1230" t="str">
            <v>IDANO BA'A</v>
          </cell>
        </row>
        <row r="1231">
          <cell r="AR1231" t="str">
            <v>IDANO BAWA'I</v>
          </cell>
        </row>
        <row r="1232">
          <cell r="AR1232" t="str">
            <v>IDANO BOYO</v>
          </cell>
        </row>
        <row r="1233">
          <cell r="AR1233" t="str">
            <v>IDANO BULUMOSA</v>
          </cell>
        </row>
        <row r="1234">
          <cell r="AR1234" t="str">
            <v>IDANO DANOY</v>
          </cell>
        </row>
        <row r="1235">
          <cell r="AR1235" t="str">
            <v>IDANO FANA</v>
          </cell>
        </row>
        <row r="1236">
          <cell r="AR1236" t="str">
            <v>IDANO FOA</v>
          </cell>
        </row>
        <row r="1237">
          <cell r="AR1237" t="str">
            <v>IDANO GAWO 1</v>
          </cell>
        </row>
        <row r="1238">
          <cell r="AR1238" t="str">
            <v>IDANO GAWO 2</v>
          </cell>
        </row>
        <row r="1239">
          <cell r="AR1239" t="str">
            <v>IDANO GEWA</v>
          </cell>
        </row>
        <row r="1240">
          <cell r="AR1240" t="str">
            <v>IDANO GEWA</v>
          </cell>
        </row>
        <row r="1241">
          <cell r="AR1241" t="str">
            <v>IDANO GIDO SEBUA</v>
          </cell>
        </row>
        <row r="1242">
          <cell r="AR1242" t="str">
            <v>IDANO GIDO SI'ITE</v>
          </cell>
        </row>
        <row r="1243">
          <cell r="AR1243" t="str">
            <v>IDANO HUA</v>
          </cell>
        </row>
        <row r="1244">
          <cell r="AR1244" t="str">
            <v>IDANO LADAFO</v>
          </cell>
        </row>
        <row r="1245">
          <cell r="AR1245" t="str">
            <v>IDANO LA'URI</v>
          </cell>
        </row>
        <row r="1246">
          <cell r="AR1246" t="str">
            <v>IDANO MANANA</v>
          </cell>
        </row>
        <row r="1247">
          <cell r="AR1247" t="str">
            <v>IDANO MANANA</v>
          </cell>
        </row>
        <row r="1248">
          <cell r="AR1248" t="str">
            <v>IDANO MASIO</v>
          </cell>
        </row>
        <row r="1249">
          <cell r="AR1249" t="str">
            <v>IDANO MASIO*</v>
          </cell>
        </row>
        <row r="1250">
          <cell r="AR1250" t="str">
            <v>IDANO MEGA SEBUA</v>
          </cell>
        </row>
        <row r="1251">
          <cell r="AR1251" t="str">
            <v>IDANO MEZAWA*</v>
          </cell>
        </row>
        <row r="1252">
          <cell r="AR1252" t="str">
            <v>IDANO MEZAYA</v>
          </cell>
        </row>
        <row r="1253">
          <cell r="AR1253" t="str">
            <v>IDANO MEZAYA</v>
          </cell>
        </row>
        <row r="1254">
          <cell r="AR1254" t="str">
            <v>IDANO MIGA SI'ITE</v>
          </cell>
        </row>
        <row r="1255">
          <cell r="AR1255" t="str">
            <v>IDANO MO'AWU</v>
          </cell>
        </row>
        <row r="1256">
          <cell r="AR1256" t="str">
            <v>IDANO MOLA*</v>
          </cell>
        </row>
        <row r="1257">
          <cell r="AR1257" t="str">
            <v>IDANO MUA</v>
          </cell>
        </row>
        <row r="1258">
          <cell r="AR1258" t="str">
            <v>IDANO NALAWO</v>
          </cell>
        </row>
        <row r="1259">
          <cell r="AR1259" t="str">
            <v>IDANO NDARU HUMENE</v>
          </cell>
        </row>
        <row r="1260">
          <cell r="AR1260" t="str">
            <v>IDANO NGARO</v>
          </cell>
        </row>
        <row r="1261">
          <cell r="AR1261" t="str">
            <v>IDANO NOU</v>
          </cell>
        </row>
        <row r="1262">
          <cell r="AR1262" t="str">
            <v>IDANO SAETU</v>
          </cell>
        </row>
        <row r="1263">
          <cell r="AR1263" t="str">
            <v>IDANO SA'UA</v>
          </cell>
        </row>
        <row r="1264">
          <cell r="AR1264" t="str">
            <v>IDANO SA'UA</v>
          </cell>
        </row>
        <row r="1265">
          <cell r="AR1265" t="str">
            <v>IDANO SIMANANI</v>
          </cell>
        </row>
        <row r="1266">
          <cell r="AR1266" t="str">
            <v>IDANO SINIZI</v>
          </cell>
        </row>
        <row r="1267">
          <cell r="AR1267" t="str">
            <v>IDANO SOGURO</v>
          </cell>
        </row>
        <row r="1268">
          <cell r="AR1268" t="str">
            <v>IDANO SONIRI'I</v>
          </cell>
        </row>
        <row r="1269">
          <cell r="AR1269" t="str">
            <v>IDANO SUANI</v>
          </cell>
        </row>
        <row r="1270">
          <cell r="AR1270" t="str">
            <v>IDANO SUSUA</v>
          </cell>
        </row>
        <row r="1271">
          <cell r="AR1271" t="str">
            <v>IDANO SUSUA*</v>
          </cell>
        </row>
        <row r="1272">
          <cell r="AR1272" t="str">
            <v>IDANO TAMIO</v>
          </cell>
        </row>
        <row r="1273">
          <cell r="AR1273" t="str">
            <v>IDANO TAWAI</v>
          </cell>
        </row>
        <row r="1274">
          <cell r="AR1274" t="str">
            <v>IDANO TOU TOU</v>
          </cell>
        </row>
        <row r="1275">
          <cell r="AR1275" t="str">
            <v>IDANO TOU-TOU</v>
          </cell>
        </row>
        <row r="1276">
          <cell r="AR1276" t="str">
            <v>JBT SEGITIGA</v>
          </cell>
        </row>
        <row r="1277">
          <cell r="AR1277" t="str">
            <v>JBT TEMBUNG</v>
          </cell>
        </row>
        <row r="1278">
          <cell r="AR1278" t="str">
            <v>LAE BELULUS</v>
          </cell>
        </row>
        <row r="1279">
          <cell r="AR1279" t="str">
            <v>LAE DIDI</v>
          </cell>
        </row>
        <row r="1280">
          <cell r="AR1280" t="str">
            <v>LAE GUNUNG</v>
          </cell>
        </row>
        <row r="1281">
          <cell r="AR1281" t="str">
            <v>LAE IKAN 1</v>
          </cell>
        </row>
        <row r="1282">
          <cell r="AR1282" t="str">
            <v>LAE IKAN 2</v>
          </cell>
        </row>
        <row r="1283">
          <cell r="AR1283" t="str">
            <v>LAE LEAM</v>
          </cell>
        </row>
        <row r="1284">
          <cell r="AR1284" t="str">
            <v>LAE LOMBANG NABAGA</v>
          </cell>
        </row>
        <row r="1285">
          <cell r="AR1285" t="str">
            <v>LAE MBARA</v>
          </cell>
        </row>
        <row r="1286">
          <cell r="AR1286" t="str">
            <v>LAE MBONTAR</v>
          </cell>
        </row>
        <row r="1287">
          <cell r="AR1287" t="str">
            <v>LAE MBULAN</v>
          </cell>
        </row>
        <row r="1288">
          <cell r="AR1288" t="str">
            <v>LAE NANGGURU 1</v>
          </cell>
        </row>
        <row r="1289">
          <cell r="AR1289" t="str">
            <v>LAE NANGGURU 4</v>
          </cell>
        </row>
        <row r="1290">
          <cell r="AR1290" t="str">
            <v>LAE NUAHA 2</v>
          </cell>
        </row>
        <row r="1291">
          <cell r="AR1291" t="str">
            <v>LAE OMPU MONGGUR</v>
          </cell>
        </row>
        <row r="1292">
          <cell r="AR1292" t="str">
            <v>LAE PANDAROH 2</v>
          </cell>
        </row>
        <row r="1293">
          <cell r="AR1293" t="str">
            <v>LAE PANGIRINGAN</v>
          </cell>
        </row>
        <row r="1294">
          <cell r="AR1294" t="str">
            <v>LAE RENUN 2</v>
          </cell>
        </row>
        <row r="1295">
          <cell r="AR1295" t="str">
            <v>LAE RENUN 3</v>
          </cell>
        </row>
        <row r="1296">
          <cell r="AR1296" t="str">
            <v>LAE RENUN I</v>
          </cell>
        </row>
        <row r="1297">
          <cell r="AR1297" t="str">
            <v>LAE SEMBELIN</v>
          </cell>
        </row>
        <row r="1298">
          <cell r="AR1298" t="str">
            <v>LAE SOKAN</v>
          </cell>
        </row>
        <row r="1299">
          <cell r="AR1299" t="str">
            <v>LAE TOMOL</v>
          </cell>
        </row>
        <row r="1300">
          <cell r="AR1300" t="str">
            <v>LAE UNTE HAU</v>
          </cell>
        </row>
        <row r="1301">
          <cell r="AR1301" t="str">
            <v>LAU BALANG</v>
          </cell>
        </row>
        <row r="1302">
          <cell r="AR1302" t="str">
            <v>LAU BENGAP</v>
          </cell>
        </row>
        <row r="1303">
          <cell r="AR1303" t="str">
            <v>LAU BENJIRE</v>
          </cell>
        </row>
        <row r="1304">
          <cell r="AR1304" t="str">
            <v>LAU BETIMUS-2</v>
          </cell>
        </row>
        <row r="1305">
          <cell r="AR1305" t="str">
            <v>LAU BIANG</v>
          </cell>
        </row>
        <row r="1306">
          <cell r="AR1306" t="str">
            <v>LAU BULUH PANCUR</v>
          </cell>
        </row>
        <row r="1307">
          <cell r="AR1307" t="str">
            <v>LAU DAH</v>
          </cell>
        </row>
        <row r="1308">
          <cell r="AR1308" t="str">
            <v>LAU KAPUR 1</v>
          </cell>
        </row>
        <row r="1309">
          <cell r="AR1309" t="str">
            <v>LAU KESUMPAT</v>
          </cell>
        </row>
        <row r="1310">
          <cell r="AR1310" t="str">
            <v>LAU KUALA</v>
          </cell>
        </row>
        <row r="1311">
          <cell r="AR1311" t="str">
            <v>LAU LISANG 1</v>
          </cell>
        </row>
        <row r="1312">
          <cell r="AR1312" t="str">
            <v>LAU LISANG 2</v>
          </cell>
        </row>
        <row r="1313">
          <cell r="AR1313" t="str">
            <v>LAU MANDIN*</v>
          </cell>
        </row>
        <row r="1314">
          <cell r="AR1314" t="str">
            <v>LAU MARTELU</v>
          </cell>
        </row>
        <row r="1315">
          <cell r="AR1315" t="str">
            <v>LAU MULGAB</v>
          </cell>
        </row>
        <row r="1316">
          <cell r="AR1316" t="str">
            <v>LAU PAKAM</v>
          </cell>
        </row>
        <row r="1317">
          <cell r="AR1317" t="str">
            <v>LAU PENGULU</v>
          </cell>
        </row>
        <row r="1318">
          <cell r="AR1318" t="str">
            <v>LAU PERBULAN</v>
          </cell>
        </row>
        <row r="1319">
          <cell r="AR1319" t="str">
            <v>LAU PETANI</v>
          </cell>
        </row>
        <row r="1320">
          <cell r="AR1320" t="str">
            <v>LAU SOLU</v>
          </cell>
        </row>
        <row r="1321">
          <cell r="AR1321" t="str">
            <v>LAU SUMBEIKAN</v>
          </cell>
        </row>
        <row r="1322">
          <cell r="AR1322" t="str">
            <v>LAUBETIMUS A</v>
          </cell>
        </row>
        <row r="1323">
          <cell r="AR1323" t="str">
            <v>LAUBETIMUS/SEMBAHE</v>
          </cell>
        </row>
        <row r="1324">
          <cell r="AR1324" t="str">
            <v>LOMBANG SIDUA-DUA</v>
          </cell>
        </row>
        <row r="1325">
          <cell r="AR1325" t="str">
            <v>PAIBODAT B</v>
          </cell>
        </row>
        <row r="1326">
          <cell r="AR1326" t="str">
            <v>PARIT KBN AEK LOBA</v>
          </cell>
        </row>
        <row r="1327">
          <cell r="AR1327" t="str">
            <v>PARIT PULAU RAJA</v>
          </cell>
        </row>
        <row r="1328">
          <cell r="AR1328" t="str">
            <v>SEI AEK KANOPAN</v>
          </cell>
        </row>
        <row r="1329">
          <cell r="AR1329" t="str">
            <v>SEI AIR ASIN</v>
          </cell>
        </row>
        <row r="1330">
          <cell r="AR1330" t="str">
            <v>SEI AIR HITAM</v>
          </cell>
        </row>
        <row r="1331">
          <cell r="AR1331" t="str">
            <v>SEI AIR TAWAR</v>
          </cell>
        </row>
        <row r="1332">
          <cell r="AR1332" t="str">
            <v>SEI ASAHAN</v>
          </cell>
        </row>
        <row r="1333">
          <cell r="AR1333" t="str">
            <v>SEI BABALAN A</v>
          </cell>
        </row>
        <row r="1334">
          <cell r="AR1334" t="str">
            <v>SEI BABALAN B</v>
          </cell>
        </row>
        <row r="1335">
          <cell r="AR1335" t="str">
            <v>SEI BABURA</v>
          </cell>
        </row>
        <row r="1336">
          <cell r="AR1336" t="str">
            <v>SEI BABURA</v>
          </cell>
        </row>
        <row r="1337">
          <cell r="AR1337" t="str">
            <v>SEI BAHILANG</v>
          </cell>
        </row>
        <row r="1338">
          <cell r="AR1338" t="str">
            <v>SEI BALAI 1</v>
          </cell>
        </row>
        <row r="1339">
          <cell r="AR1339" t="str">
            <v>SEI BAMBAN 1</v>
          </cell>
        </row>
        <row r="1340">
          <cell r="AR1340" t="str">
            <v>SEI BAMBAN 2</v>
          </cell>
        </row>
        <row r="1341">
          <cell r="AR1341" t="str">
            <v>SEI BAMBAN 3</v>
          </cell>
        </row>
        <row r="1342">
          <cell r="AR1342" t="str">
            <v>SEI BAMBAN 4</v>
          </cell>
        </row>
        <row r="1343">
          <cell r="AR1343" t="str">
            <v>SEI BAMBAN 6</v>
          </cell>
        </row>
        <row r="1344">
          <cell r="AR1344" t="str">
            <v>SEI BANDAR JEPANG</v>
          </cell>
        </row>
        <row r="1345">
          <cell r="AR1345" t="str">
            <v>SEI BARUMUN</v>
          </cell>
        </row>
        <row r="1346">
          <cell r="AR1346" t="str">
            <v>SEI BATU BATU</v>
          </cell>
        </row>
        <row r="1347">
          <cell r="AR1347" t="str">
            <v>SEI BATU GERINGGIN</v>
          </cell>
        </row>
        <row r="1348">
          <cell r="AR1348" t="str">
            <v>SEI BEDAGAI A</v>
          </cell>
        </row>
        <row r="1349">
          <cell r="AR1349" t="str">
            <v>SEI BEDAGAI B</v>
          </cell>
        </row>
        <row r="1350">
          <cell r="AR1350" t="str">
            <v>SEI BEJANGKAR</v>
          </cell>
        </row>
        <row r="1351">
          <cell r="AR1351" t="str">
            <v>SEI BEJANGKAR 1</v>
          </cell>
        </row>
        <row r="1352">
          <cell r="AR1352" t="str">
            <v>SEI BEJANGKAR 1</v>
          </cell>
        </row>
        <row r="1353">
          <cell r="AR1353" t="str">
            <v>SEI BEJANGKAR 2</v>
          </cell>
        </row>
        <row r="1354">
          <cell r="AR1354" t="str">
            <v>SEI BEJANGKAR 2</v>
          </cell>
        </row>
        <row r="1355">
          <cell r="AR1355" t="str">
            <v>SEI BELAWAN</v>
          </cell>
        </row>
        <row r="1356">
          <cell r="AR1356" t="str">
            <v>SEI BELAWAN I</v>
          </cell>
        </row>
        <row r="1357">
          <cell r="AR1357" t="str">
            <v>SEI BELAWAN I</v>
          </cell>
        </row>
        <row r="1358">
          <cell r="AR1358" t="str">
            <v>SEI BELENGKING</v>
          </cell>
        </row>
        <row r="1359">
          <cell r="AR1359" t="str">
            <v>SEI BELIMBING</v>
          </cell>
        </row>
        <row r="1360">
          <cell r="AR1360" t="str">
            <v>SEI BELUMEI</v>
          </cell>
        </row>
        <row r="1361">
          <cell r="AR1361" t="str">
            <v>SEI BELUMEI</v>
          </cell>
        </row>
        <row r="1362">
          <cell r="AR1362" t="str">
            <v>SEI BELURU</v>
          </cell>
        </row>
        <row r="1363">
          <cell r="AR1363" t="str">
            <v>SEI BESITANG</v>
          </cell>
        </row>
        <row r="1364">
          <cell r="AR1364" t="str">
            <v>SEI BILAH</v>
          </cell>
        </row>
        <row r="1365">
          <cell r="AR1365" t="str">
            <v>SEI BOGAT</v>
          </cell>
        </row>
        <row r="1366">
          <cell r="AR1366" t="str">
            <v>SEI BTG SERANGAN</v>
          </cell>
        </row>
        <row r="1367">
          <cell r="AR1367" t="str">
            <v>SEI BTG.KUIS</v>
          </cell>
        </row>
        <row r="1368">
          <cell r="AR1368" t="str">
            <v>SEI BULUH 1</v>
          </cell>
        </row>
        <row r="1369">
          <cell r="AR1369" t="str">
            <v>SEI BUNUT A</v>
          </cell>
        </row>
        <row r="1370">
          <cell r="AR1370" t="str">
            <v>SEI BUNUT B</v>
          </cell>
        </row>
        <row r="1371">
          <cell r="AR1371" t="str">
            <v>SEI CEMPEDAK</v>
          </cell>
        </row>
        <row r="1372">
          <cell r="AR1372" t="str">
            <v>SEI CIPAKU 1</v>
          </cell>
        </row>
        <row r="1373">
          <cell r="AR1373" t="str">
            <v>SEI CIPAKU 2</v>
          </cell>
        </row>
        <row r="1374">
          <cell r="AR1374" t="str">
            <v>SEI DADAP</v>
          </cell>
        </row>
        <row r="1375">
          <cell r="AR1375" t="str">
            <v>SEI DALU-DALU</v>
          </cell>
        </row>
        <row r="1376">
          <cell r="AR1376" t="str">
            <v>SEI DAMULI 1</v>
          </cell>
        </row>
        <row r="1377">
          <cell r="AR1377" t="str">
            <v>SEI DAMULI 2</v>
          </cell>
        </row>
        <row r="1378">
          <cell r="AR1378" t="str">
            <v>SEI DENDANG</v>
          </cell>
        </row>
        <row r="1379">
          <cell r="AR1379" t="str">
            <v>SEI DESKI</v>
          </cell>
        </row>
        <row r="1380">
          <cell r="AR1380" t="str">
            <v>SEI DOLOK 1</v>
          </cell>
        </row>
        <row r="1381">
          <cell r="AR1381" t="str">
            <v>SEI DOLOK 2</v>
          </cell>
        </row>
        <row r="1382">
          <cell r="AR1382" t="str">
            <v>SEI GAMBUS</v>
          </cell>
        </row>
        <row r="1383">
          <cell r="AR1383" t="str">
            <v>SEI GELUGUR</v>
          </cell>
        </row>
        <row r="1384">
          <cell r="AR1384" t="str">
            <v>SEI GEMPOLAN 1</v>
          </cell>
        </row>
        <row r="1385">
          <cell r="AR1385" t="str">
            <v>SEI HALABAN</v>
          </cell>
        </row>
        <row r="1386">
          <cell r="AR1386" t="str">
            <v>SEI HALABAN 1</v>
          </cell>
        </row>
        <row r="1387">
          <cell r="AR1387" t="str">
            <v>SEI HALABAN 2</v>
          </cell>
        </row>
        <row r="1388">
          <cell r="AR1388" t="str">
            <v>SEI HALABAN 3</v>
          </cell>
        </row>
        <row r="1389">
          <cell r="AR1389" t="str">
            <v>SEI HALABAN JATI</v>
          </cell>
        </row>
        <row r="1390">
          <cell r="AR1390" t="str">
            <v>SEI HALABAN JATI 2</v>
          </cell>
        </row>
        <row r="1391">
          <cell r="AR1391" t="str">
            <v>SEI HALABAN JATI 3</v>
          </cell>
        </row>
        <row r="1392">
          <cell r="AR1392" t="str">
            <v>SEI HALABAN JATI 4</v>
          </cell>
        </row>
        <row r="1393">
          <cell r="AR1393" t="str">
            <v>SEI HALABAN JATI 5</v>
          </cell>
        </row>
        <row r="1394">
          <cell r="AR1394" t="str">
            <v>SEI HALABAN JATI 6</v>
          </cell>
        </row>
        <row r="1395">
          <cell r="AR1395" t="str">
            <v>SEI HALABAN KEDE</v>
          </cell>
        </row>
        <row r="1396">
          <cell r="AR1396" t="str">
            <v>SEI ISTANA SECURAI</v>
          </cell>
        </row>
        <row r="1397">
          <cell r="AR1397" t="str">
            <v>SEI JOHOR</v>
          </cell>
        </row>
        <row r="1398">
          <cell r="AR1398" t="str">
            <v>SEI KALEMBAH 1</v>
          </cell>
        </row>
        <row r="1399">
          <cell r="AR1399" t="str">
            <v>SEI KAPIAS</v>
          </cell>
        </row>
        <row r="1400">
          <cell r="AR1400" t="str">
            <v>SEI KARANG REJO</v>
          </cell>
        </row>
        <row r="1401">
          <cell r="AR1401" t="str">
            <v>SEI KELAMBIS</v>
          </cell>
        </row>
        <row r="1402">
          <cell r="AR1402" t="str">
            <v>SEI KELUBI</v>
          </cell>
        </row>
        <row r="1403">
          <cell r="AR1403" t="str">
            <v>SEI KUALA NAMU</v>
          </cell>
        </row>
        <row r="1404">
          <cell r="AR1404" t="str">
            <v>SEI KUALUH</v>
          </cell>
        </row>
        <row r="1405">
          <cell r="AR1405" t="str">
            <v>SEI KUNING 2</v>
          </cell>
        </row>
        <row r="1406">
          <cell r="AR1406" t="str">
            <v>SEI LAU BETIMUS I</v>
          </cell>
        </row>
        <row r="1407">
          <cell r="AR1407" t="str">
            <v>SEI LEDONG BARAT</v>
          </cell>
        </row>
        <row r="1408">
          <cell r="AR1408" t="str">
            <v>SEI LEPAN</v>
          </cell>
        </row>
        <row r="1409">
          <cell r="AR1409" t="str">
            <v>SEI LEPAN KECIL</v>
          </cell>
        </row>
        <row r="1410">
          <cell r="AR1410" t="str">
            <v>SEI LIMAPULUH</v>
          </cell>
        </row>
        <row r="1411">
          <cell r="AR1411" t="str">
            <v>SEI LIMAU KENANG 1</v>
          </cell>
        </row>
        <row r="1412">
          <cell r="AR1412" t="str">
            <v>SEI LIMAU KENANG 2</v>
          </cell>
        </row>
        <row r="1413">
          <cell r="AR1413" t="str">
            <v>SEI LIMAU MANIS</v>
          </cell>
        </row>
        <row r="1414">
          <cell r="AR1414" t="str">
            <v>SEI MANAT</v>
          </cell>
        </row>
        <row r="1415">
          <cell r="AR1415" t="str">
            <v>SEI MARTUBUNG 1</v>
          </cell>
        </row>
        <row r="1416">
          <cell r="AR1416" t="str">
            <v>SEI MARTUBUNG 2</v>
          </cell>
        </row>
        <row r="1417">
          <cell r="AR1417" t="str">
            <v>SEI MARTUBUNG 3</v>
          </cell>
        </row>
        <row r="1418">
          <cell r="AR1418" t="str">
            <v>SEI MARTUBUNG 4</v>
          </cell>
        </row>
        <row r="1419">
          <cell r="AR1419" t="str">
            <v>SEI MASEHI</v>
          </cell>
        </row>
        <row r="1420">
          <cell r="AR1420" t="str">
            <v>SEI MENDARIS</v>
          </cell>
        </row>
        <row r="1421">
          <cell r="AR1421" t="str">
            <v>SEI MERAH PUTIH</v>
          </cell>
        </row>
        <row r="1422">
          <cell r="AR1422" t="str">
            <v>SEI MERBAU</v>
          </cell>
        </row>
        <row r="1423">
          <cell r="AR1423" t="str">
            <v>SEI MERBAU</v>
          </cell>
        </row>
        <row r="1424">
          <cell r="AR1424" t="str">
            <v>SEI MUJUR</v>
          </cell>
        </row>
        <row r="1425">
          <cell r="AR1425" t="str">
            <v>SEI PADANG</v>
          </cell>
        </row>
        <row r="1426">
          <cell r="AR1426" t="str">
            <v>SEI PADANG</v>
          </cell>
        </row>
        <row r="1427">
          <cell r="AR1427" t="str">
            <v>SEI PARE-PARE BESA</v>
          </cell>
        </row>
        <row r="1428">
          <cell r="AR1428" t="str">
            <v>SEI PARE-PARE KECI</v>
          </cell>
        </row>
        <row r="1429">
          <cell r="AR1429" t="str">
            <v>SEI PARIT</v>
          </cell>
        </row>
        <row r="1430">
          <cell r="AR1430" t="str">
            <v>SEI PARIT 1</v>
          </cell>
        </row>
        <row r="1431">
          <cell r="AR1431" t="str">
            <v>SEI PARIT 2</v>
          </cell>
        </row>
        <row r="1432">
          <cell r="AR1432" t="str">
            <v>SEI PARIT 4</v>
          </cell>
        </row>
        <row r="1433">
          <cell r="AR1433" t="str">
            <v>SEI PARIT 5</v>
          </cell>
        </row>
        <row r="1434">
          <cell r="AR1434" t="str">
            <v>SEI PARIT 7</v>
          </cell>
        </row>
        <row r="1435">
          <cell r="AR1435" t="str">
            <v>SEI PARIT 9</v>
          </cell>
        </row>
        <row r="1436">
          <cell r="AR1436" t="str">
            <v>SEI PARIT BESAR</v>
          </cell>
        </row>
        <row r="1437">
          <cell r="AR1437" t="str">
            <v>SEI PARIT BUSUK</v>
          </cell>
        </row>
        <row r="1438">
          <cell r="AR1438" t="str">
            <v>SEI PARIT I</v>
          </cell>
        </row>
        <row r="1439">
          <cell r="AR1439" t="str">
            <v>SEI PARIT I</v>
          </cell>
        </row>
        <row r="1440">
          <cell r="AR1440" t="str">
            <v>SEI PARIT KANAL</v>
          </cell>
        </row>
        <row r="1441">
          <cell r="AR1441" t="str">
            <v>SEI PAYA PASIR</v>
          </cell>
        </row>
        <row r="1442">
          <cell r="AR1442" t="str">
            <v>SEI PAYA SERAPUH</v>
          </cell>
        </row>
        <row r="1443">
          <cell r="AR1443" t="str">
            <v>SEI PEMATANG</v>
          </cell>
        </row>
        <row r="1444">
          <cell r="AR1444" t="str">
            <v>SEI PEMATANG SELEN</v>
          </cell>
        </row>
        <row r="1445">
          <cell r="AR1445" t="str">
            <v>SEI PEMATANG SELEN</v>
          </cell>
        </row>
        <row r="1446">
          <cell r="AR1446" t="str">
            <v>SEI PEMPANJANG</v>
          </cell>
        </row>
        <row r="1447">
          <cell r="AR1447" t="str">
            <v>SEI PERBAUNGAN</v>
          </cell>
        </row>
        <row r="1448">
          <cell r="AR1448" t="str">
            <v>SEI PERBAUNGAN</v>
          </cell>
        </row>
        <row r="1449">
          <cell r="AR1449" t="str">
            <v>SEI PERBAUNGAN 1</v>
          </cell>
        </row>
        <row r="1450">
          <cell r="AR1450" t="str">
            <v>SEI PERCUT</v>
          </cell>
        </row>
        <row r="1451">
          <cell r="AR1451" t="str">
            <v>SEI PERLABIAN</v>
          </cell>
        </row>
        <row r="1452">
          <cell r="AR1452" t="str">
            <v>SEI PIRING</v>
          </cell>
        </row>
        <row r="1453">
          <cell r="AR1453" t="str">
            <v>SEI RAMBI</v>
          </cell>
        </row>
        <row r="1454">
          <cell r="AR1454" t="str">
            <v>SEI RAMBI 1</v>
          </cell>
        </row>
        <row r="1455">
          <cell r="AR1455" t="str">
            <v>SEI ROTAN 1</v>
          </cell>
        </row>
        <row r="1456">
          <cell r="AR1456" t="str">
            <v>SEI ROTAN 4</v>
          </cell>
        </row>
        <row r="1457">
          <cell r="AR1457" t="str">
            <v>SEI RUMBIA</v>
          </cell>
        </row>
        <row r="1458">
          <cell r="AR1458" t="str">
            <v>SEI SEGUTI</v>
          </cell>
        </row>
        <row r="1459">
          <cell r="AR1459" t="str">
            <v>SEI SEPADAN</v>
          </cell>
        </row>
        <row r="1460">
          <cell r="AR1460" t="str">
            <v>SEI SERAPUH ASLI</v>
          </cell>
        </row>
        <row r="1461">
          <cell r="AR1461" t="str">
            <v>SEI SERAPUH MATI</v>
          </cell>
        </row>
        <row r="1462">
          <cell r="AR1462" t="str">
            <v>SEI SEROJA</v>
          </cell>
        </row>
        <row r="1463">
          <cell r="AR1463" t="str">
            <v>SEI SIGILING</v>
          </cell>
        </row>
        <row r="1464">
          <cell r="AR1464" t="str">
            <v>SEI SIJENGGI 1</v>
          </cell>
        </row>
        <row r="1465">
          <cell r="AR1465" t="str">
            <v>SEI SIKAMBING</v>
          </cell>
        </row>
        <row r="1466">
          <cell r="AR1466" t="str">
            <v>SEI SIKASIM</v>
          </cell>
        </row>
        <row r="1467">
          <cell r="AR1467" t="str">
            <v>SEI SIKUNDUR 1</v>
          </cell>
        </row>
        <row r="1468">
          <cell r="AR1468" t="str">
            <v>SEI SIKUNDUR 2</v>
          </cell>
        </row>
        <row r="1469">
          <cell r="AR1469" t="str">
            <v>SEI SIKUNDUR 3</v>
          </cell>
        </row>
        <row r="1470">
          <cell r="AR1470" t="str">
            <v>SEI SIKUNDUR-BESAR</v>
          </cell>
        </row>
        <row r="1471">
          <cell r="AR1471" t="str">
            <v>SEI SILAU 2</v>
          </cell>
        </row>
        <row r="1472">
          <cell r="AR1472" t="str">
            <v>SEI SILAU 2</v>
          </cell>
        </row>
        <row r="1473">
          <cell r="AR1473" t="str">
            <v>SEI SIMANGALAM 1</v>
          </cell>
        </row>
        <row r="1474">
          <cell r="AR1474" t="str">
            <v>SEI SIMANGALAM 2</v>
          </cell>
        </row>
        <row r="1475">
          <cell r="AR1475" t="str">
            <v>SEI SIRAH</v>
          </cell>
        </row>
        <row r="1476">
          <cell r="AR1476" t="str">
            <v>SEI SISUMUT</v>
          </cell>
        </row>
        <row r="1477">
          <cell r="AR1477" t="str">
            <v>SEI SUKA</v>
          </cell>
        </row>
        <row r="1478">
          <cell r="AR1478" t="str">
            <v>SEI T.LAGAN</v>
          </cell>
        </row>
        <row r="1479">
          <cell r="AR1479" t="str">
            <v>SEI TAMIANG</v>
          </cell>
        </row>
        <row r="1480">
          <cell r="AR1480" t="str">
            <v>SEI TANDEM HILIR 3</v>
          </cell>
        </row>
        <row r="1481">
          <cell r="AR1481" t="str">
            <v>SEI TANGKAHAN DURI</v>
          </cell>
        </row>
        <row r="1482">
          <cell r="AR1482" t="str">
            <v>SEI TANGKAHAN DURI</v>
          </cell>
        </row>
        <row r="1483">
          <cell r="AR1483" t="str">
            <v>SEI TANJUNG</v>
          </cell>
        </row>
        <row r="1484">
          <cell r="AR1484" t="str">
            <v>SEI TANJUNG.1</v>
          </cell>
        </row>
        <row r="1485">
          <cell r="AR1485" t="str">
            <v>SEI TANJUNG.2</v>
          </cell>
        </row>
        <row r="1486">
          <cell r="AR1486" t="str">
            <v>SEI TELUK MENGKUDU</v>
          </cell>
        </row>
        <row r="1487">
          <cell r="AR1487" t="str">
            <v>SEI TELUK MENGKUDU</v>
          </cell>
        </row>
        <row r="1488">
          <cell r="AR1488" t="str">
            <v>SEI TG.BERINGIN</v>
          </cell>
        </row>
        <row r="1489">
          <cell r="AR1489" t="str">
            <v>SEI TOLAN</v>
          </cell>
        </row>
        <row r="1490">
          <cell r="AR1490" t="str">
            <v>SEI TUNTUNG</v>
          </cell>
        </row>
        <row r="1491">
          <cell r="AR1491" t="str">
            <v>SEI ULAR</v>
          </cell>
        </row>
        <row r="1492">
          <cell r="AR1492" t="str">
            <v>SEI ULAR</v>
          </cell>
        </row>
        <row r="1493">
          <cell r="AR1493" t="str">
            <v>SEI WAMPU</v>
          </cell>
        </row>
        <row r="1494">
          <cell r="AR1494" t="str">
            <v>SIBAGANDING A</v>
          </cell>
        </row>
        <row r="1495">
          <cell r="AR1495" t="str">
            <v>SIBAGANDING B</v>
          </cell>
        </row>
        <row r="1496">
          <cell r="AR1496" t="str">
            <v>SILALAS</v>
          </cell>
        </row>
        <row r="1497">
          <cell r="AR1497" t="str">
            <v>TITI KUNING</v>
          </cell>
        </row>
        <row r="1498">
          <cell r="AR1498" t="str">
            <v>TITI KUNING</v>
          </cell>
        </row>
        <row r="1499">
          <cell r="AR1499" t="str">
            <v>TITI SEWA</v>
          </cell>
        </row>
      </sheetData>
      <sheetData sheetId="11"/>
      <sheetData sheetId="12">
        <row r="2">
          <cell r="A2" t="str">
            <v>Kawasan / KAPET</v>
          </cell>
          <cell r="B2" t="str">
            <v>Kode Satker</v>
          </cell>
          <cell r="C2" t="str">
            <v>Nama Satker</v>
          </cell>
        </row>
        <row r="3">
          <cell r="A3" t="str">
            <v xml:space="preserve">Perbatasan Laut RI </v>
          </cell>
          <cell r="B3" t="str">
            <v>079330</v>
          </cell>
          <cell r="C3" t="str">
            <v>DINAS PENGELOLAAN SUMBERDAYA AIR PROVINSI SUMATERA UTRA</v>
          </cell>
        </row>
        <row r="4">
          <cell r="A4" t="str">
            <v>Perkotaan Mebidangro</v>
          </cell>
          <cell r="B4" t="str">
            <v>498021</v>
          </cell>
          <cell r="C4" t="str">
            <v>SNVT PJSA SUMATERA II  PROVINSI  SUMATERA UTARA</v>
          </cell>
        </row>
        <row r="5">
          <cell r="A5" t="str">
            <v xml:space="preserve">Danau Toba dan Sekitarnya </v>
          </cell>
          <cell r="B5" t="str">
            <v>498027</v>
          </cell>
          <cell r="C5" t="str">
            <v>SNVT PJPA  SUMATERA II  PROVINSI  SUMATERA UTARA</v>
          </cell>
        </row>
        <row r="6">
          <cell r="A6" t="str">
            <v xml:space="preserve">Perbatasan Negara </v>
          </cell>
          <cell r="B6" t="str">
            <v>633722</v>
          </cell>
          <cell r="C6" t="str">
            <v>BALAI WILAYAH SUNGAI SUMATERA II</v>
          </cell>
        </row>
      </sheetData>
      <sheetData sheetId="13"/>
      <sheetData sheetId="1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Terbilang"/>
      <sheetName val="Peta Quarry"/>
      <sheetName val="Perhitungan Mobilisasi Alat"/>
      <sheetName val="Lalu Lintas"/>
      <sheetName val="Jembatan Sementara"/>
      <sheetName val="Informasi"/>
      <sheetName val="Empiris"/>
      <sheetName val="Rekap"/>
      <sheetName val="BOQ"/>
      <sheetName val="Mobilisasi"/>
      <sheetName val="Analisa K3"/>
      <sheetName val="Hspk-Oe"/>
      <sheetName val="4-Basic Price"/>
      <sheetName val="4-Analisa Quarry"/>
      <sheetName val="5-ALAT(1)"/>
      <sheetName val="5-ALAT (2)"/>
      <sheetName val="Agg Halus &amp; Kasar"/>
      <sheetName val="Agg A"/>
      <sheetName val="Agg B"/>
      <sheetName val="D1"/>
      <sheetName val="D2"/>
      <sheetName val="D3"/>
      <sheetName val="D4"/>
      <sheetName val="D5"/>
      <sheetName val="D6"/>
      <sheetName val="D6 ASBT"/>
      <sheetName val="D7(1)"/>
      <sheetName val="D7(2)"/>
      <sheetName val="D7(3)"/>
      <sheetName val="D8(1)"/>
      <sheetName val="D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8">
          <cell r="D8" t="str">
            <v>(L01)</v>
          </cell>
        </row>
        <row r="63">
          <cell r="F63">
            <v>62000</v>
          </cell>
        </row>
        <row r="77">
          <cell r="F77">
            <v>545000</v>
          </cell>
        </row>
        <row r="87">
          <cell r="F87">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ul"/>
      <sheetName val="Schedule"/>
      <sheetName val="LT&amp;Plafond"/>
      <sheetName val="Dinding"/>
      <sheetName val="Sanitair"/>
      <sheetName val="Kusen"/>
      <sheetName val="ANKusen"/>
      <sheetName val="Sch-Kusen"/>
      <sheetName val="QTY-Kusen"/>
      <sheetName val="Struktur"/>
      <sheetName val="Pilecaps"/>
      <sheetName val="Tie Beam"/>
      <sheetName val="Balok"/>
      <sheetName val="Cover"/>
      <sheetName val="Kolom"/>
      <sheetName val="Plat"/>
      <sheetName val="Tangga"/>
      <sheetName val="ANPrelim"/>
      <sheetName val="Lain-2"/>
      <sheetName val="M&amp;E"/>
      <sheetName val="AN-M&amp;E"/>
      <sheetName val="Analisa"/>
      <sheetName val="Rekap"/>
      <sheetName val="BOQ KJ-D &amp; KJ-E"/>
      <sheetName val="hrg-dsr"/>
      <sheetName val="REKAPITULASI"/>
      <sheetName val="HargaBahan"/>
      <sheetName val="div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5"/>
    </sheetNames>
    <sheetDataSet>
      <sheetData sheetId="0" refreshError="1"/>
    </sheetDataSet>
  </externalBook>
</externalLink>
</file>

<file path=xl/externalLinks/externalLink6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b.Bahan"/>
      <sheetName val="MOBPERSON"/>
      <sheetName val="MOBBAHAN"/>
      <sheetName val="MOBALAT"/>
      <sheetName val="ABC"/>
      <sheetName val="Informasi"/>
      <sheetName val="Basic Price"/>
      <sheetName val="MOS"/>
      <sheetName val="M0S 1"/>
      <sheetName val="M0T"/>
      <sheetName val="Mobilisasi"/>
      <sheetName val="Keb.Personil"/>
      <sheetName val="MPU"/>
      <sheetName val="Hari Kerja"/>
      <sheetName val="Schedule A"/>
      <sheetName val="Rekap Biaya"/>
      <sheetName val="Kuantitas &amp; Harga"/>
      <sheetName val="per-alat"/>
      <sheetName val="KONFIRMASI"/>
      <sheetName val="NP"/>
      <sheetName val="NP2ok"/>
      <sheetName val="NP4"/>
      <sheetName val="NP5"/>
      <sheetName val="NP7"/>
      <sheetName val="NP7 A"/>
      <sheetName val="NP8"/>
      <sheetName val="Rutin"/>
      <sheetName val="Peralatan2"/>
      <sheetName val="Agregat Halus &amp; Kasar"/>
      <sheetName val="METODA"/>
      <sheetName val="Personil"/>
      <sheetName val="DAFTAR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awal"/>
      <sheetName val="rekap"/>
      <sheetName val="boq"/>
      <sheetName val="ana-alat"/>
      <sheetName val="ana-bahan"/>
      <sheetName val="hs-dasar"/>
      <sheetName val="ur-analisa"/>
      <sheetName val="analisa"/>
      <sheetName val="mob"/>
      <sheetName val="Sheet11"/>
      <sheetName val="Sheet10"/>
      <sheetName val="Sheet9"/>
      <sheetName val="Sheet8"/>
      <sheetName val="Sheet7"/>
      <sheetName val="Sheet3"/>
    </sheetNames>
    <sheetDataSet>
      <sheetData sheetId="0"/>
      <sheetData sheetId="1" refreshError="1">
        <row r="12">
          <cell r="J12" t="str">
            <v>PT. ISTAKA KARYA (Persero)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31.03.2008"/>
      <sheetName val="RAB"/>
      <sheetName val="REKAP_ANS"/>
      <sheetName val="ANS"/>
      <sheetName val="ANS-TEKNIK"/>
      <sheetName val="HS"/>
      <sheetName val="ANS_ALAT"/>
      <sheetName val="HIT"/>
      <sheetName val="GAL_DREDGING"/>
      <sheetName val="Sheet2"/>
    </sheetNames>
    <sheetDataSet>
      <sheetData sheetId="0">
        <row r="30">
          <cell r="I30">
            <v>113593620131.90646</v>
          </cell>
        </row>
        <row r="38">
          <cell r="H38" t="str">
            <v>……………………………….</v>
          </cell>
        </row>
        <row r="44">
          <cell r="H44" t="str">
            <v>………………..</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ampul "/>
      <sheetName val="SPMK"/>
      <sheetName val="B. ACARA"/>
      <sheetName val="Ukur"/>
      <sheetName val="ABSEN"/>
      <sheetName val="SURAT PERUSAHAAN"/>
      <sheetName val="UNDANGAN RAPAT"/>
      <sheetName val="CCO"/>
      <sheetName val="VOLUME"/>
      <sheetName val="RAB"/>
    </sheetNames>
    <sheetDataSet>
      <sheetData sheetId="0">
        <row r="21">
          <cell r="B21" t="str">
            <v>EDI GANDA PANDAPOTAN SIHITE, ST, MM</v>
          </cell>
        </row>
        <row r="22">
          <cell r="B22" t="str">
            <v>NIP. 19660827.199803.1.001</v>
          </cell>
        </row>
        <row r="23">
          <cell r="B23" t="str">
            <v>19660827.199803.1.001</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sheetName val="Upah"/>
      <sheetName val="000000"/>
      <sheetName val="Rekap"/>
      <sheetName val="Bill"/>
      <sheetName val="Furniture"/>
      <sheetName val="Summery ME"/>
      <sheetName val="Bill Item Ac"/>
      <sheetName val="Lift"/>
      <sheetName val="Khusus"/>
      <sheetName val="Electrical"/>
      <sheetName val="Mekanikal"/>
      <sheetName val="Sheet1"/>
      <sheetName val="Analisa"/>
      <sheetName val="3-DIV5"/>
    </sheetNames>
    <sheetDataSet>
      <sheetData sheetId="0" refreshError="1">
        <row r="55">
          <cell r="F55">
            <v>5000</v>
          </cell>
        </row>
      </sheetData>
      <sheetData sheetId="1" refreshError="1">
        <row r="33">
          <cell r="F33">
            <v>20000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3"/>
      <sheetName val="Sheet2 (2)"/>
      <sheetName val="PegawaiUNIB"/>
      <sheetName val="Form Gaji FISIP"/>
      <sheetName val="Tabel Rapel FISIP"/>
      <sheetName val="Form Rapel FISIP"/>
      <sheetName val="Sheet5"/>
      <sheetName val="Sheet6"/>
      <sheetName val="Sheet7"/>
      <sheetName val="Sheet8"/>
      <sheetName val="Sheet9"/>
      <sheetName val="Sheet10"/>
      <sheetName val="Sheet11"/>
      <sheetName val="Sheet12"/>
      <sheetName val="KULIT"/>
      <sheetName val="Hlm 1"/>
      <sheetName val="Hlm 2"/>
      <sheetName val="Hlm 3,4"/>
      <sheetName val="Hlm 5,6"/>
      <sheetName val="Hlm 7"/>
      <sheetName val="Hlm 9-10"/>
      <sheetName val="Hlm 11"/>
      <sheetName val="UMK 12"/>
      <sheetName val="SPP-SPM Hlm 13"/>
      <sheetName val="PAJAK Hlm 14"/>
      <sheetName val="RIIL-15"/>
      <sheetName val="LABUL Hlm 16"/>
      <sheetName val="PANDANGAN"/>
      <sheetName val="UTK PENGUJIAN"/>
      <sheetName val="ceklist"/>
      <sheetName val="B. Acara"/>
      <sheetName val="RAB"/>
      <sheetName val="REKAP"/>
      <sheetName val="ALT-2"/>
      <sheetName val="HPS"/>
      <sheetName val="ARTEK (P)"/>
      <sheetName val="PENDAMPING -1"/>
      <sheetName val="3.BONAFINDO "/>
      <sheetName val="2.ARTEK  "/>
      <sheetName val="1.DELTA "/>
      <sheetName val="3.DEKA"/>
      <sheetName val="2.DELTA "/>
      <sheetName val="1.ARTEK  "/>
      <sheetName val="BQ"/>
      <sheetName val="A"/>
      <sheetName val="HARGA"/>
      <sheetName val="ANL"/>
      <sheetName val="REKAP "/>
      <sheetName val="Persi"/>
      <sheetName val="3 RKB + KTR"/>
      <sheetName val="WC"/>
      <sheetName val="Srbguna"/>
      <sheetName val="Asr Guru"/>
      <sheetName val="Pompa"/>
      <sheetName val="Site Dev"/>
      <sheetName val="Furnit"/>
      <sheetName val="REKAP FISIK"/>
      <sheetName val="BOS"/>
      <sheetName val="insentif"/>
      <sheetName val="Adm"/>
      <sheetName val="Peng.buku"/>
      <sheetName val="Sheet2_(2)"/>
      <sheetName val="Form_Gaji_FISIP"/>
      <sheetName val="Tabel_Rapel_FISIP"/>
      <sheetName val="Form_Rapel_FISIP"/>
      <sheetName val="Hlm_1"/>
      <sheetName val="Hlm_2"/>
      <sheetName val="Hlm_3,4"/>
      <sheetName val="Hlm_5,6"/>
      <sheetName val="Hlm_7"/>
      <sheetName val="Hlm_9-10"/>
      <sheetName val="Hlm_11"/>
      <sheetName val="UMK_12"/>
      <sheetName val="SPP-SPM_Hlm_13"/>
      <sheetName val="PAJAK_Hlm_14"/>
      <sheetName val="LABUL_Hlm_16"/>
      <sheetName val="UTK_PENGUJIAN"/>
      <sheetName val="B__Acara"/>
      <sheetName val="ARTEK_(P)"/>
      <sheetName val="PENDAMPING_-1"/>
      <sheetName val="3_BONAFINDO_"/>
      <sheetName val="2_ARTEK__"/>
      <sheetName val="1_DELTA_"/>
      <sheetName val="3_DEKA"/>
      <sheetName val="2_DELTA_"/>
      <sheetName val="1_ARTEK__"/>
      <sheetName val="REKAP_"/>
      <sheetName val="3_RKB_+_KTR"/>
      <sheetName val="Asr_Guru"/>
      <sheetName val="Site_Dev"/>
      <sheetName val="REKAP_FISIK"/>
      <sheetName val="Peng_buku"/>
      <sheetName val="sppb"/>
      <sheetName val="GALIAN  TIMBUNAN"/>
      <sheetName val="LS (2)"/>
      <sheetName val="CS (2)"/>
      <sheetName val="G.CS"/>
      <sheetName val="Kuantitas"/>
      <sheetName val="Table 3"/>
      <sheetName val="Table 4"/>
      <sheetName val="Table 5"/>
      <sheetName val="JADWAL"/>
      <sheetName val="REKAPITULASI"/>
      <sheetName val="rab kantor Dinas"/>
      <sheetName val="Anl 2012"/>
      <sheetName val=" Upah 2017"/>
      <sheetName val="b up data"/>
      <sheetName val="Data"/>
      <sheetName val="Rekap."/>
      <sheetName val="HITUNGAN BESI"/>
      <sheetName val="BACK UP DATA"/>
      <sheetName val="An.Upah bahan"/>
      <sheetName val="TIME SCHEDULE"/>
      <sheetName val="ANALISA UPAH + BAHAN"/>
      <sheetName val="ANALISA"/>
      <sheetName val="UPAH DAN BAHAN"/>
      <sheetName val="L. MGGU 1"/>
      <sheetName val="L. MGGU 2"/>
      <sheetName val="L. MGGU 3"/>
      <sheetName val="L. MGGU 4"/>
      <sheetName val="DATA PROYEK"/>
      <sheetName val="ASTEK"/>
      <sheetName val="ANL.PEK"/>
      <sheetName val="UPAH"/>
      <sheetName val="BAHAN"/>
      <sheetName val="AN BHN ON SITE"/>
      <sheetName val="PEK. PERS"/>
      <sheetName val="PEK. TAN"/>
      <sheetName val="PEK. STRUK"/>
      <sheetName val="PEK. ARS"/>
      <sheetName val="PEK TAMBAHAN"/>
      <sheetName val="MINGGU I"/>
      <sheetName val="MINGGU II"/>
      <sheetName val="MINGGU III"/>
      <sheetName val="PROGRESS"/>
      <sheetName val="BANYAK BAHAN"/>
      <sheetName val="MINGGU IV"/>
      <sheetName val="RAB (2)"/>
      <sheetName val="Pek. tiang selasar"/>
      <sheetName val="BIAYA BANYAK BAHAN"/>
      <sheetName val="agustus"/>
      <sheetName val="PENC.30%"/>
      <sheetName val="ALAT"/>
      <sheetName val="PEK. SANITASI"/>
      <sheetName val="PEK. WC"/>
      <sheetName val="progres (2)"/>
      <sheetName val="progres"/>
      <sheetName val="Perhitungan Upah &amp; Bahan"/>
      <sheetName val="RAB 30%"/>
      <sheetName val="Perhitungan Upah &amp; Bahan 30%"/>
      <sheetName val="RAB 45%"/>
      <sheetName val="Perhitungan Upah &amp; Bahan 45%"/>
      <sheetName val="Perhitungan Upah &amp; Bahan 25%"/>
      <sheetName val="RAB 25%"/>
      <sheetName val="Cover (2)"/>
      <sheetName val="Cover"/>
      <sheetName val="Vol.Bendung"/>
      <sheetName val="Saluran"/>
      <sheetName val="Biaya Truck"/>
      <sheetName val="Ongkos Angkut"/>
      <sheetName val="HSD BM &amp; PSDA"/>
      <sheetName val="HSD ALAT"/>
      <sheetName val="BOQ (2)"/>
      <sheetName val="Rekap HSP"/>
      <sheetName val="1. Tanah"/>
      <sheetName val="2. Pasangan"/>
      <sheetName val="3. Beton"/>
      <sheetName val="3. Beton (2)"/>
      <sheetName val="04_Gali_angkut_padatkan"/>
      <sheetName val="5. Dewatering"/>
      <sheetName val="6. Pintu Air"/>
      <sheetName val="8. Lain-Lain"/>
      <sheetName val="Perpipaan"/>
      <sheetName val="Anal_Bongkaran"/>
      <sheetName val="6. Pintu Air (2)"/>
      <sheetName val="Kalkulasi"/>
      <sheetName val="Upah&amp;Bahan"/>
      <sheetName val="vol"/>
      <sheetName val="rekap rab"/>
      <sheetName val="rekap anal"/>
      <sheetName val="UP_BHN_2015"/>
      <sheetName val="pek.cat"/>
      <sheetName val="pek.kunci&amp;kaca"/>
      <sheetName val="pek.sanitasi"/>
      <sheetName val="pek. atap"/>
      <sheetName val="pek.besi &amp; aluminium"/>
      <sheetName val="pek.langit-2"/>
      <sheetName val="pek.lantai &amp; dinding"/>
      <sheetName val="pek.kayu"/>
      <sheetName val="pek.plesteran"/>
      <sheetName val="pek. dinding"/>
      <sheetName val="pek.beton"/>
      <sheetName val="pek. pondasi"/>
      <sheetName val="pek. Tanah"/>
      <sheetName val="pek. persiapan"/>
      <sheetName val="Taksir"/>
      <sheetName val="Taksir (supl)"/>
      <sheetName val="HARGA MAT. ONSITE"/>
      <sheetName val="ANALISA BAHAN "/>
      <sheetName val="HARGA ALAT"/>
      <sheetName val="TIME"/>
      <sheetName val="DATA "/>
      <sheetName val="1 RKB+1KANTOR"/>
      <sheetName val="BB Agst 2010"/>
      <sheetName val="KT Agst 2010"/>
      <sheetName val="BKU-Agst 2010"/>
      <sheetName val="LAP Agst 2010"/>
      <sheetName val="BB Sept 2010 "/>
      <sheetName val="KT Sept 2010"/>
      <sheetName val="BKU-Sept 2010 "/>
      <sheetName val="LAP Sept 2010 "/>
      <sheetName val="BB Okt 2010"/>
      <sheetName val="KT Okt 2010"/>
      <sheetName val="BKU-Okt 2010"/>
      <sheetName val="LAP Okt 2010"/>
      <sheetName val="BB Nop 2010"/>
      <sheetName val="KT Nop 2010"/>
      <sheetName val="BKU-Nop 2010"/>
      <sheetName val="LAP Nop 2010"/>
      <sheetName val="BB Des 2010"/>
      <sheetName val="KT Des 2010"/>
      <sheetName val="BKU- Des 2010"/>
      <sheetName val="LAP Des 2010"/>
      <sheetName val="BB Jan 2011"/>
      <sheetName val="KT Jan 2011"/>
      <sheetName val="BKU- Jan 2011"/>
      <sheetName val="LAP Jan 2011"/>
      <sheetName val="BB Peb. 2011"/>
      <sheetName val="KT peb. 2011"/>
      <sheetName val="BKU- Peb, 2011"/>
      <sheetName val="LAP Peb 2011"/>
      <sheetName val="BB mrt 2011"/>
      <sheetName val="KT mar 2011"/>
      <sheetName val="BKU- mar 2011"/>
      <sheetName val="LAP mar 2011"/>
      <sheetName val="SPJ 50"/>
      <sheetName val="BB Sept 2010"/>
      <sheetName val="BKU-Sept 2010"/>
      <sheetName val="LAP Sept 2010"/>
      <sheetName val="BKU-Des 2010"/>
      <sheetName val="BKU-JAN 2011"/>
      <sheetName val="BB PEB 2011"/>
      <sheetName val="KT PEB 2011"/>
      <sheetName val="BKU-PEB 2011"/>
      <sheetName val="LAPORAN"/>
      <sheetName val="LAP"/>
      <sheetName val="MG-AK"/>
      <sheetName val="HARGA UPAH&amp;BAHAN"/>
      <sheetName val="ANALISA BAHAN"/>
      <sheetName val="MATERIAL"/>
      <sheetName val="SAMPUL"/>
      <sheetName val="RAB "/>
      <sheetName val="VOLUME "/>
      <sheetName val="TIPICAL"/>
      <sheetName val="tulangan"/>
      <sheetName val="Foto"/>
      <sheetName val="DAFTAR MOB. ALAT"/>
      <sheetName val="Galian C"/>
      <sheetName val="analisa ongkos angkut"/>
      <sheetName val="GBR"/>
      <sheetName val="SCHEDULE"/>
      <sheetName val="TIPICAL "/>
      <sheetName val="volume"/>
      <sheetName val="HANGER-KABEL"/>
      <sheetName val="surat (2)"/>
      <sheetName val="Tul. Jembt 14"/>
      <sheetName val="Tul. Perletakan"/>
      <sheetName val="TUL ABUD"/>
      <sheetName val="HSPK-TAPSEL"/>
      <sheetName val="1 RKB + 1 Kantor"/>
      <sheetName val="Bangsal"/>
      <sheetName val="cek"/>
      <sheetName val="Ruang Kelas"/>
      <sheetName val="Pagar"/>
      <sheetName val="SAMPUL (3)"/>
      <sheetName val="dasar (2)"/>
      <sheetName val="sambungan dasar"/>
      <sheetName val="SPCO"/>
      <sheetName val="setelah cco"/>
      <sheetName val="CCO OK."/>
      <sheetName val="BA"/>
      <sheetName val="Daftar Hadir"/>
      <sheetName val="vol ok"/>
      <sheetName val="vol CCO"/>
      <sheetName val="Tul"/>
      <sheetName val="1. INPUT NAMA"/>
      <sheetName val="2. INPUT jarak quarry"/>
      <sheetName val="3. INPUT BAHAN TOKO"/>
      <sheetName val="4. INPUT BAHAN ALAM-MATERIAL"/>
      <sheetName val="INPUT HARGA"/>
      <sheetName val="HSPK"/>
      <sheetName val="ACUAN PUD 2013 (2)"/>
      <sheetName val="LANGKAH"/>
      <sheetName val="LOKASI QUARY"/>
      <sheetName val="Upah&amp;Bhn"/>
      <sheetName val="JDL BAHAN"/>
      <sheetName val="sche"/>
      <sheetName val="Jadwal Personil inti"/>
      <sheetName val="DUB"/>
      <sheetName val="L-1.2-1"/>
      <sheetName val="L-1.2-2"/>
      <sheetName val="Anl EI"/>
      <sheetName val="U Anl Bahan"/>
      <sheetName val="U Agregat"/>
      <sheetName val="H.Upah"/>
      <sheetName val="H.Bahan"/>
      <sheetName val="Quarry"/>
      <sheetName val="Sewa Alat"/>
      <sheetName val="MPU"/>
      <sheetName val="TS"/>
      <sheetName val="TS A"/>
      <sheetName val="TS M"/>
      <sheetName val="TS P"/>
      <sheetName val="On Site"/>
      <sheetName val="SUb"/>
      <sheetName val="Rekap MP"/>
      <sheetName val="MPU (2)"/>
      <sheetName val="MPUtama"/>
      <sheetName val="TKDN"/>
      <sheetName val="nwp"/>
      <sheetName val="Plant Batu"/>
      <sheetName val="Plant Aspal"/>
      <sheetName val="Plant Beton"/>
      <sheetName val="Anl-Alat"/>
      <sheetName val="RAB 1"/>
      <sheetName val="H. BAHAN"/>
      <sheetName val="ANLS 2007"/>
      <sheetName val="Srt Pnwrn"/>
      <sheetName val="ANALISA SNI"/>
      <sheetName val="D.BAH.2"/>
      <sheetName val="Daf. Upah"/>
      <sheetName val="Tanjung Morawa"/>
      <sheetName val="Rekap (Beronjong)"/>
      <sheetName val="Tanjung Morawa (Beronjong)"/>
      <sheetName val="Per. Volume Pagar"/>
      <sheetName val="ANALISA TAMBAHAN BERONJONG"/>
      <sheetName val="BU"/>
      <sheetName val="AHSP"/>
      <sheetName val="Analisa Lengkap"/>
      <sheetName val="Gali-Urug Pipa"/>
      <sheetName val="Trush Block &amp; Baut"/>
      <sheetName val="HSD Tenaga Kerja"/>
      <sheetName val="LAS HDPE"/>
      <sheetName val="AHSP pendukung"/>
      <sheetName val="HSP pendukung"/>
      <sheetName val="IKK Bone Pantai SISTEM"/>
      <sheetName val="HSD Bahan"/>
      <sheetName val="HSP"/>
      <sheetName val="RAP CIJAKU "/>
      <sheetName val="Septictank &amp; Bidres"/>
      <sheetName val="Genset"/>
      <sheetName val="RAB CIJAKU"/>
      <sheetName val="Jembatan pipa"/>
      <sheetName val="Tangki BBM"/>
      <sheetName val="BPT"/>
      <sheetName val="Meter Induk 300 &amp; 400"/>
      <sheetName val="Reservoar 500 m3"/>
      <sheetName val="Reservoar 300 m3"/>
      <sheetName val="Pondasi IPA"/>
      <sheetName val="Drain sekunder"/>
      <sheetName val="REKAP CIJAKU"/>
      <sheetName val="Pagar BRC &amp; Tembok"/>
      <sheetName val="Operasional"/>
      <sheetName val="HU"/>
      <sheetName val="Terbilang"/>
      <sheetName val="Daftar Paket"/>
      <sheetName val="Back Data"/>
      <sheetName val="Penawaran"/>
      <sheetName val="Schedule 2"/>
      <sheetName val="Schedule Penawaran"/>
      <sheetName val="LPK"/>
      <sheetName val="Final Quantity"/>
      <sheetName val="Lap Mingguan"/>
      <sheetName val="Lap. Bulanan"/>
      <sheetName val="H1"/>
      <sheetName val="Rekap Anl"/>
      <sheetName val="Anl Prin"/>
      <sheetName val="NEGO"/>
      <sheetName val="Pek. Umum"/>
      <sheetName val="Rekap Bobot"/>
      <sheetName val="LPK (2)"/>
      <sheetName val="H2"/>
      <sheetName val="H3"/>
      <sheetName val="H4"/>
      <sheetName val="H5"/>
      <sheetName val="H6"/>
      <sheetName val="BRICK DOWN (3)"/>
      <sheetName val="BRICK DOWN"/>
      <sheetName val="ANL PRINT"/>
      <sheetName val="BRICK DOWN (2)"/>
      <sheetName val="ANL PRINT (2)"/>
      <sheetName val="peta"/>
      <sheetName val="SPK"/>
      <sheetName val="Samp"/>
      <sheetName val="bukkas"/>
      <sheetName val="SAMPUL TERMIN I"/>
      <sheetName val="SAMPUL TERMIN II"/>
      <sheetName val="SAMPUL TERMIN III"/>
      <sheetName val="FAKTUR TERMIN I"/>
      <sheetName val="KWITANSI TERMIN I"/>
      <sheetName val="ORDER TERMIN I"/>
      <sheetName val="BA TERMIN I"/>
      <sheetName val="BKU"/>
      <sheetName val="RPD 1"/>
      <sheetName val="FAKTUR TERMIN II"/>
      <sheetName val="KWITANSI TERMIN II"/>
      <sheetName val="ORDER TERMIN II"/>
      <sheetName val="BA TERMIN II"/>
      <sheetName val="RPD 2"/>
      <sheetName val="FAKTUR TERMIN III"/>
      <sheetName val="KWITANSI TERMIN III"/>
      <sheetName val="ORDER TERMIN III"/>
      <sheetName val="BA TERMIN III"/>
      <sheetName val="RPD 3"/>
      <sheetName val="DAFTAR UPAH TUKANG"/>
      <sheetName val="DAFTAR HADIR TUKANG BLN SEP"/>
      <sheetName val="DAFTAR HADIR TUKANG BLN OKT"/>
      <sheetName val="DAFTAR HADIR TUKANG BLN NOV"/>
      <sheetName val="DAFTAR HARGA UPAH DAN BAHAN"/>
      <sheetName val="ANALISA HSD ALAT BERAT"/>
      <sheetName val="ANALISA SEWA ALAT"/>
      <sheetName val="HARGA ANGKUT"/>
      <sheetName val="BAHAN BANGUNAN"/>
      <sheetName val="ANALISA AHSP 2015"/>
      <sheetName val="HARGA MATERIAL"/>
      <sheetName val="ANGKUT DAN MUAT"/>
      <sheetName val="BIAYA ANGKUT"/>
      <sheetName val="HARGA (2)"/>
      <sheetName val="ANALISA AHSP 2017"/>
      <sheetName val="Dokumentasi"/>
      <sheetName val="ANS"/>
      <sheetName val="Rab+"/>
      <sheetName val="REK"/>
      <sheetName val="SPL"/>
      <sheetName val="MG I"/>
      <sheetName val="MG II"/>
      <sheetName val="MG III"/>
      <sheetName val="MG IV"/>
      <sheetName val="MG V"/>
      <sheetName val="MG VI"/>
      <sheetName val="MG VII"/>
      <sheetName val="MG VIII"/>
      <sheetName val="MG IX"/>
      <sheetName val="MG X"/>
      <sheetName val="MG XI"/>
      <sheetName val="MG XII"/>
      <sheetName val="MG XIII"/>
      <sheetName val="BLN I"/>
      <sheetName val="BLN II"/>
      <sheetName val="BLN III"/>
      <sheetName val="BLN IV"/>
      <sheetName val="HBahan"/>
      <sheetName val="Mob"/>
      <sheetName val="SRT"/>
      <sheetName val="JWP"/>
      <sheetName val="VOLUME (2)"/>
      <sheetName val="Sheet5 HRG BH UPAH dati Kota"/>
      <sheetName val="rekap analisa"/>
      <sheetName val="ANALISA 2008"/>
      <sheetName val="Analisa (2)"/>
      <sheetName val="Bahan (2)"/>
      <sheetName val="MASTER"/>
      <sheetName val="Mobiler"/>
      <sheetName val="perhitugan besi"/>
      <sheetName val="REHAB 2 BDR"/>
    </sheetNames>
    <sheetDataSet>
      <sheetData sheetId="0" refreshError="1">
        <row r="1">
          <cell r="A1">
            <v>0</v>
          </cell>
          <cell r="B1" t="str">
            <v>Nol</v>
          </cell>
        </row>
        <row r="2">
          <cell r="A2">
            <v>1</v>
          </cell>
          <cell r="B2" t="str">
            <v>Satu</v>
          </cell>
        </row>
        <row r="3">
          <cell r="A3">
            <v>2</v>
          </cell>
          <cell r="B3" t="str">
            <v>Dua</v>
          </cell>
        </row>
        <row r="4">
          <cell r="A4">
            <v>3</v>
          </cell>
          <cell r="B4" t="str">
            <v>Tiga</v>
          </cell>
        </row>
        <row r="5">
          <cell r="A5">
            <v>4</v>
          </cell>
          <cell r="B5" t="str">
            <v>Empat</v>
          </cell>
        </row>
        <row r="6">
          <cell r="A6">
            <v>5</v>
          </cell>
          <cell r="B6" t="str">
            <v>Lima</v>
          </cell>
        </row>
        <row r="7">
          <cell r="A7">
            <v>6</v>
          </cell>
          <cell r="B7" t="str">
            <v>Enam</v>
          </cell>
        </row>
        <row r="8">
          <cell r="A8">
            <v>7</v>
          </cell>
          <cell r="B8" t="str">
            <v>Tujuh</v>
          </cell>
        </row>
        <row r="9">
          <cell r="A9">
            <v>8</v>
          </cell>
          <cell r="B9" t="str">
            <v>Delapan</v>
          </cell>
        </row>
        <row r="10">
          <cell r="A10">
            <v>9</v>
          </cell>
          <cell r="B10" t="str">
            <v>Sembilan</v>
          </cell>
        </row>
        <row r="11">
          <cell r="A11">
            <v>10</v>
          </cell>
          <cell r="B11" t="str">
            <v>Sepuluh</v>
          </cell>
        </row>
        <row r="12">
          <cell r="A12">
            <v>11</v>
          </cell>
          <cell r="B12" t="str">
            <v>Sebelas</v>
          </cell>
        </row>
        <row r="13">
          <cell r="A13">
            <v>12</v>
          </cell>
          <cell r="B13" t="str">
            <v>Dua Belas</v>
          </cell>
        </row>
        <row r="14">
          <cell r="A14">
            <v>13</v>
          </cell>
          <cell r="B14" t="str">
            <v>Tiga Belas</v>
          </cell>
        </row>
        <row r="15">
          <cell r="A15">
            <v>14</v>
          </cell>
          <cell r="B15" t="str">
            <v>Empat Belas</v>
          </cell>
        </row>
        <row r="16">
          <cell r="A16">
            <v>15</v>
          </cell>
          <cell r="B16" t="str">
            <v>Lima Belas</v>
          </cell>
        </row>
        <row r="17">
          <cell r="A17">
            <v>16</v>
          </cell>
          <cell r="B17" t="str">
            <v>Enam Belas</v>
          </cell>
        </row>
        <row r="18">
          <cell r="A18">
            <v>17</v>
          </cell>
          <cell r="B18" t="str">
            <v>Tujuh Belas</v>
          </cell>
        </row>
        <row r="19">
          <cell r="A19">
            <v>18</v>
          </cell>
          <cell r="B19" t="str">
            <v>Delapan Belas</v>
          </cell>
        </row>
        <row r="20">
          <cell r="A20">
            <v>19</v>
          </cell>
          <cell r="B20" t="str">
            <v>Sembilan Belas</v>
          </cell>
        </row>
        <row r="21">
          <cell r="A21">
            <v>20</v>
          </cell>
          <cell r="B21" t="str">
            <v>Dua Puluh</v>
          </cell>
        </row>
        <row r="22">
          <cell r="A22">
            <v>21</v>
          </cell>
          <cell r="B22" t="str">
            <v>Dua Puluh Satu</v>
          </cell>
        </row>
        <row r="23">
          <cell r="A23">
            <v>22</v>
          </cell>
          <cell r="B23" t="str">
            <v>Dua Puluh Dua</v>
          </cell>
        </row>
        <row r="24">
          <cell r="A24">
            <v>23</v>
          </cell>
          <cell r="B24" t="str">
            <v>Dua Puluh Tiga</v>
          </cell>
        </row>
        <row r="25">
          <cell r="A25">
            <v>24</v>
          </cell>
          <cell r="B25" t="str">
            <v>Dua Puluh Empat</v>
          </cell>
        </row>
        <row r="26">
          <cell r="A26">
            <v>25</v>
          </cell>
          <cell r="B26" t="str">
            <v>Dua Puluh Lima</v>
          </cell>
        </row>
        <row r="27">
          <cell r="A27">
            <v>26</v>
          </cell>
          <cell r="B27" t="str">
            <v>Dua Puluh Enam</v>
          </cell>
        </row>
        <row r="28">
          <cell r="A28">
            <v>27</v>
          </cell>
          <cell r="B28" t="str">
            <v>Dua Puluh Tujuh</v>
          </cell>
        </row>
        <row r="29">
          <cell r="A29">
            <v>28</v>
          </cell>
          <cell r="B29" t="str">
            <v>Dua Puluh Delapan</v>
          </cell>
        </row>
        <row r="30">
          <cell r="A30">
            <v>29</v>
          </cell>
          <cell r="B30" t="str">
            <v>Dua Puluh Sembilan</v>
          </cell>
        </row>
        <row r="31">
          <cell r="A31">
            <v>30</v>
          </cell>
          <cell r="B31" t="str">
            <v>Tiga Puluh</v>
          </cell>
        </row>
        <row r="32">
          <cell r="A32">
            <v>31</v>
          </cell>
          <cell r="B32" t="str">
            <v>Tiga Puluh Satu</v>
          </cell>
        </row>
        <row r="33">
          <cell r="A33">
            <v>32</v>
          </cell>
          <cell r="B33" t="str">
            <v>Tiga Puluh Dua</v>
          </cell>
        </row>
        <row r="34">
          <cell r="A34">
            <v>33</v>
          </cell>
          <cell r="B34" t="str">
            <v>Tiga Puluh Tiga</v>
          </cell>
        </row>
        <row r="35">
          <cell r="A35">
            <v>34</v>
          </cell>
          <cell r="B35" t="str">
            <v>Tiga Puluh Empat</v>
          </cell>
        </row>
        <row r="36">
          <cell r="A36">
            <v>35</v>
          </cell>
          <cell r="B36" t="str">
            <v>Tiga Puluh Lima</v>
          </cell>
        </row>
        <row r="37">
          <cell r="A37">
            <v>36</v>
          </cell>
          <cell r="B37" t="str">
            <v>Tiga Puluh Enam</v>
          </cell>
        </row>
        <row r="38">
          <cell r="A38">
            <v>37</v>
          </cell>
          <cell r="B38" t="str">
            <v>Tiga Puluh Tujuh</v>
          </cell>
        </row>
        <row r="39">
          <cell r="A39">
            <v>38</v>
          </cell>
          <cell r="B39" t="str">
            <v>Tiga Puluh Delapan</v>
          </cell>
        </row>
        <row r="40">
          <cell r="A40">
            <v>39</v>
          </cell>
          <cell r="B40" t="str">
            <v>Tiga Puluh Sembilan</v>
          </cell>
        </row>
        <row r="41">
          <cell r="A41">
            <v>40</v>
          </cell>
          <cell r="B41" t="str">
            <v>Empat Puluh</v>
          </cell>
        </row>
        <row r="42">
          <cell r="A42">
            <v>41</v>
          </cell>
          <cell r="B42" t="str">
            <v>Empat Puluh Satu</v>
          </cell>
        </row>
        <row r="43">
          <cell r="A43">
            <v>42</v>
          </cell>
          <cell r="B43" t="str">
            <v>Empat Puluh Dua</v>
          </cell>
        </row>
        <row r="44">
          <cell r="A44">
            <v>43</v>
          </cell>
          <cell r="B44" t="str">
            <v>Empat Puluh Tiga</v>
          </cell>
        </row>
        <row r="45">
          <cell r="A45">
            <v>44</v>
          </cell>
          <cell r="B45" t="str">
            <v>Empat Puluh Empat</v>
          </cell>
        </row>
        <row r="46">
          <cell r="A46">
            <v>45</v>
          </cell>
          <cell r="B46" t="str">
            <v>Empat Puluh Lima</v>
          </cell>
        </row>
        <row r="47">
          <cell r="A47">
            <v>46</v>
          </cell>
          <cell r="B47" t="str">
            <v>Empat Puluh Enam</v>
          </cell>
        </row>
        <row r="48">
          <cell r="A48">
            <v>47</v>
          </cell>
          <cell r="B48" t="str">
            <v>Empat Puluh Tujuh</v>
          </cell>
        </row>
        <row r="49">
          <cell r="A49">
            <v>48</v>
          </cell>
          <cell r="B49" t="str">
            <v>Empat Puluh Delapan</v>
          </cell>
        </row>
        <row r="50">
          <cell r="A50">
            <v>49</v>
          </cell>
          <cell r="B50" t="str">
            <v>Empat Puluh Sembilan</v>
          </cell>
        </row>
        <row r="51">
          <cell r="A51">
            <v>50</v>
          </cell>
          <cell r="B51" t="str">
            <v>Lima Puluh</v>
          </cell>
        </row>
        <row r="52">
          <cell r="A52">
            <v>51</v>
          </cell>
          <cell r="B52" t="str">
            <v>Lima Puluh Satu</v>
          </cell>
        </row>
        <row r="53">
          <cell r="A53">
            <v>52</v>
          </cell>
          <cell r="B53" t="str">
            <v>Lima Puluh Dua</v>
          </cell>
        </row>
        <row r="54">
          <cell r="A54">
            <v>53</v>
          </cell>
          <cell r="B54" t="str">
            <v>Lima Puluh Tiga</v>
          </cell>
        </row>
        <row r="55">
          <cell r="A55">
            <v>54</v>
          </cell>
          <cell r="B55" t="str">
            <v>Lima Puluh Empat</v>
          </cell>
        </row>
        <row r="56">
          <cell r="A56">
            <v>55</v>
          </cell>
          <cell r="B56" t="str">
            <v>Lima Puluh Lima</v>
          </cell>
        </row>
        <row r="57">
          <cell r="A57">
            <v>56</v>
          </cell>
          <cell r="B57" t="str">
            <v>Lima Puluh Enam</v>
          </cell>
        </row>
        <row r="58">
          <cell r="A58">
            <v>57</v>
          </cell>
          <cell r="B58" t="str">
            <v>Lima Puluh Tujuh</v>
          </cell>
        </row>
        <row r="59">
          <cell r="A59">
            <v>58</v>
          </cell>
          <cell r="B59" t="str">
            <v>Lima Puluh Delapan</v>
          </cell>
        </row>
        <row r="60">
          <cell r="A60">
            <v>59</v>
          </cell>
          <cell r="B60" t="str">
            <v>Lima Puluh Sembilan</v>
          </cell>
        </row>
        <row r="61">
          <cell r="A61">
            <v>60</v>
          </cell>
          <cell r="B61" t="str">
            <v>Enam Puluh</v>
          </cell>
        </row>
        <row r="62">
          <cell r="A62">
            <v>61</v>
          </cell>
          <cell r="B62" t="str">
            <v>Enam Puluh Satu</v>
          </cell>
        </row>
        <row r="63">
          <cell r="A63">
            <v>62</v>
          </cell>
          <cell r="B63" t="str">
            <v>Enam Puluh Dua</v>
          </cell>
        </row>
        <row r="64">
          <cell r="A64">
            <v>63</v>
          </cell>
          <cell r="B64" t="str">
            <v>Enam Puluh Tiga</v>
          </cell>
        </row>
        <row r="65">
          <cell r="A65">
            <v>64</v>
          </cell>
          <cell r="B65" t="str">
            <v>Enam Puluh Empat</v>
          </cell>
        </row>
        <row r="66">
          <cell r="A66">
            <v>65</v>
          </cell>
          <cell r="B66" t="str">
            <v>Enam Puluh Lima</v>
          </cell>
        </row>
        <row r="67">
          <cell r="A67">
            <v>66</v>
          </cell>
          <cell r="B67" t="str">
            <v>Enam Puluh Enam</v>
          </cell>
        </row>
        <row r="68">
          <cell r="A68">
            <v>67</v>
          </cell>
          <cell r="B68" t="str">
            <v>Enam Puluh Tujuh</v>
          </cell>
        </row>
        <row r="69">
          <cell r="A69">
            <v>68</v>
          </cell>
          <cell r="B69" t="str">
            <v>Enam Puluh Delapan</v>
          </cell>
        </row>
        <row r="70">
          <cell r="A70">
            <v>69</v>
          </cell>
          <cell r="B70" t="str">
            <v>Enam Puluh Sembilan</v>
          </cell>
        </row>
        <row r="71">
          <cell r="A71">
            <v>70</v>
          </cell>
          <cell r="B71" t="str">
            <v>Tujuh Puluh</v>
          </cell>
        </row>
        <row r="72">
          <cell r="A72">
            <v>71</v>
          </cell>
          <cell r="B72" t="str">
            <v>Tujuh Puluh Satu</v>
          </cell>
        </row>
        <row r="73">
          <cell r="A73">
            <v>72</v>
          </cell>
          <cell r="B73" t="str">
            <v>Tujuh Puluh Dua</v>
          </cell>
        </row>
        <row r="74">
          <cell r="A74">
            <v>73</v>
          </cell>
          <cell r="B74" t="str">
            <v>Tujuh Puluh Tiga</v>
          </cell>
        </row>
        <row r="75">
          <cell r="A75">
            <v>74</v>
          </cell>
          <cell r="B75" t="str">
            <v>Tujuh Puluh Empat</v>
          </cell>
        </row>
        <row r="76">
          <cell r="A76">
            <v>75</v>
          </cell>
          <cell r="B76" t="str">
            <v>Tujuh Puluh Lima</v>
          </cell>
        </row>
        <row r="77">
          <cell r="A77">
            <v>76</v>
          </cell>
          <cell r="B77" t="str">
            <v>Tujuh Puluh Enam</v>
          </cell>
        </row>
        <row r="78">
          <cell r="A78">
            <v>77</v>
          </cell>
          <cell r="B78" t="str">
            <v>Tujuh Puluh Tujuh</v>
          </cell>
        </row>
        <row r="79">
          <cell r="A79">
            <v>78</v>
          </cell>
          <cell r="B79" t="str">
            <v>Tujuh Puluh Delapan</v>
          </cell>
        </row>
        <row r="80">
          <cell r="A80">
            <v>79</v>
          </cell>
          <cell r="B80" t="str">
            <v>Tujuh Puluh Sembilan</v>
          </cell>
        </row>
        <row r="81">
          <cell r="A81">
            <v>80</v>
          </cell>
          <cell r="B81" t="str">
            <v>Delapan Puluh</v>
          </cell>
        </row>
        <row r="82">
          <cell r="A82">
            <v>81</v>
          </cell>
          <cell r="B82" t="str">
            <v>Delapan Puluh Satu</v>
          </cell>
        </row>
        <row r="83">
          <cell r="A83">
            <v>82</v>
          </cell>
          <cell r="B83" t="str">
            <v>Delapan Puluh Dua</v>
          </cell>
        </row>
        <row r="84">
          <cell r="A84">
            <v>83</v>
          </cell>
          <cell r="B84" t="str">
            <v>Delapan Puluh Tiga</v>
          </cell>
        </row>
        <row r="85">
          <cell r="A85">
            <v>84</v>
          </cell>
          <cell r="B85" t="str">
            <v>Delapan Puluh Empat</v>
          </cell>
        </row>
        <row r="86">
          <cell r="A86">
            <v>85</v>
          </cell>
          <cell r="B86" t="str">
            <v>Delapan Puluh Lima</v>
          </cell>
        </row>
        <row r="87">
          <cell r="A87">
            <v>86</v>
          </cell>
          <cell r="B87" t="str">
            <v>Delapan Puluh Enam</v>
          </cell>
        </row>
        <row r="88">
          <cell r="A88">
            <v>87</v>
          </cell>
          <cell r="B88" t="str">
            <v>Delapan Puluh Tujuh</v>
          </cell>
        </row>
        <row r="89">
          <cell r="A89">
            <v>88</v>
          </cell>
          <cell r="B89" t="str">
            <v>Delapan Puluh Delapan</v>
          </cell>
        </row>
        <row r="90">
          <cell r="A90">
            <v>89</v>
          </cell>
          <cell r="B90" t="str">
            <v>Delapan Puluh Sembilan</v>
          </cell>
        </row>
        <row r="91">
          <cell r="A91">
            <v>90</v>
          </cell>
          <cell r="B91" t="str">
            <v>Sembilan Puluh</v>
          </cell>
        </row>
        <row r="92">
          <cell r="A92">
            <v>91</v>
          </cell>
          <cell r="B92" t="str">
            <v>Sembilan Puluh Satu</v>
          </cell>
        </row>
        <row r="93">
          <cell r="A93">
            <v>92</v>
          </cell>
          <cell r="B93" t="str">
            <v>Sembilan Puluh Dua</v>
          </cell>
        </row>
        <row r="94">
          <cell r="A94">
            <v>93</v>
          </cell>
          <cell r="B94" t="str">
            <v>Sembilan Puluh Tiga</v>
          </cell>
        </row>
        <row r="95">
          <cell r="A95">
            <v>94</v>
          </cell>
          <cell r="B95" t="str">
            <v>Sembilan Puluh Empat</v>
          </cell>
        </row>
        <row r="96">
          <cell r="A96">
            <v>95</v>
          </cell>
          <cell r="B96" t="str">
            <v>Sembilan Puluh Lima</v>
          </cell>
        </row>
        <row r="97">
          <cell r="A97">
            <v>96</v>
          </cell>
          <cell r="B97" t="str">
            <v>Sembilan Puluh Enam</v>
          </cell>
        </row>
        <row r="98">
          <cell r="A98">
            <v>97</v>
          </cell>
          <cell r="B98" t="str">
            <v>Sembilan Puluh Tujuh</v>
          </cell>
        </row>
        <row r="99">
          <cell r="A99">
            <v>98</v>
          </cell>
          <cell r="B99" t="str">
            <v>Sembilan Puluh Delapan</v>
          </cell>
        </row>
        <row r="100">
          <cell r="A100">
            <v>99</v>
          </cell>
          <cell r="B100" t="str">
            <v>Sembilan Puluh Sembilan</v>
          </cell>
        </row>
        <row r="101">
          <cell r="A101">
            <v>100</v>
          </cell>
          <cell r="B101" t="str">
            <v>Seratus</v>
          </cell>
        </row>
        <row r="102">
          <cell r="A102">
            <v>101</v>
          </cell>
          <cell r="B102" t="str">
            <v>Seratus Satu</v>
          </cell>
        </row>
        <row r="103">
          <cell r="A103">
            <v>102</v>
          </cell>
          <cell r="B103" t="str">
            <v>Seratus Dua</v>
          </cell>
        </row>
        <row r="104">
          <cell r="A104">
            <v>103</v>
          </cell>
          <cell r="B104" t="str">
            <v>Seratus Tiga</v>
          </cell>
        </row>
        <row r="105">
          <cell r="A105">
            <v>104</v>
          </cell>
          <cell r="B105" t="str">
            <v>Seratus Empat</v>
          </cell>
        </row>
        <row r="106">
          <cell r="A106">
            <v>105</v>
          </cell>
          <cell r="B106" t="str">
            <v>Seratus Lima</v>
          </cell>
        </row>
        <row r="107">
          <cell r="A107">
            <v>106</v>
          </cell>
          <cell r="B107" t="str">
            <v>Seratus Enam</v>
          </cell>
        </row>
        <row r="108">
          <cell r="A108">
            <v>107</v>
          </cell>
          <cell r="B108" t="str">
            <v>Seratus Tujuh</v>
          </cell>
        </row>
        <row r="109">
          <cell r="A109">
            <v>108</v>
          </cell>
          <cell r="B109" t="str">
            <v>Seratus Delapan</v>
          </cell>
        </row>
        <row r="110">
          <cell r="A110">
            <v>109</v>
          </cell>
          <cell r="B110" t="str">
            <v>Seratus Sembilan</v>
          </cell>
        </row>
        <row r="111">
          <cell r="A111">
            <v>110</v>
          </cell>
          <cell r="B111" t="str">
            <v>Seratus Sepuluh</v>
          </cell>
        </row>
        <row r="112">
          <cell r="A112">
            <v>111</v>
          </cell>
          <cell r="B112" t="str">
            <v>Seratus Sebelas</v>
          </cell>
        </row>
        <row r="113">
          <cell r="A113">
            <v>112</v>
          </cell>
          <cell r="B113" t="str">
            <v>Seratus Dua Belas</v>
          </cell>
        </row>
        <row r="114">
          <cell r="A114">
            <v>113</v>
          </cell>
          <cell r="B114" t="str">
            <v>Seratus Tiga Belas</v>
          </cell>
        </row>
        <row r="115">
          <cell r="A115">
            <v>114</v>
          </cell>
          <cell r="B115" t="str">
            <v>Seratus Empat Belas</v>
          </cell>
        </row>
        <row r="116">
          <cell r="A116">
            <v>115</v>
          </cell>
          <cell r="B116" t="str">
            <v>Seratus Lima Belas</v>
          </cell>
        </row>
        <row r="117">
          <cell r="A117">
            <v>116</v>
          </cell>
          <cell r="B117" t="str">
            <v>Seratus Enam Belas</v>
          </cell>
        </row>
        <row r="118">
          <cell r="A118">
            <v>117</v>
          </cell>
          <cell r="B118" t="str">
            <v>Seratus Tujuh Belas</v>
          </cell>
        </row>
        <row r="119">
          <cell r="A119">
            <v>118</v>
          </cell>
          <cell r="B119" t="str">
            <v>Seratus Delapan Belas</v>
          </cell>
        </row>
        <row r="120">
          <cell r="A120">
            <v>119</v>
          </cell>
          <cell r="B120" t="str">
            <v>Seratus Sembilan Belas</v>
          </cell>
        </row>
        <row r="121">
          <cell r="A121">
            <v>120</v>
          </cell>
          <cell r="B121" t="str">
            <v>Seratus Dua Puluh</v>
          </cell>
        </row>
        <row r="122">
          <cell r="A122">
            <v>121</v>
          </cell>
          <cell r="B122" t="str">
            <v>Seratus Dua Puluh Satu</v>
          </cell>
        </row>
        <row r="123">
          <cell r="A123">
            <v>122</v>
          </cell>
          <cell r="B123" t="str">
            <v>Seratus Dua Puluh Dua</v>
          </cell>
        </row>
        <row r="124">
          <cell r="A124">
            <v>123</v>
          </cell>
          <cell r="B124" t="str">
            <v>Seratus Dua Puluh Tiga</v>
          </cell>
        </row>
        <row r="125">
          <cell r="A125">
            <v>124</v>
          </cell>
          <cell r="B125" t="str">
            <v>Seratus Dua Puluh Empat</v>
          </cell>
        </row>
        <row r="126">
          <cell r="A126">
            <v>125</v>
          </cell>
          <cell r="B126" t="str">
            <v>Seratus Dua Puluh Lima</v>
          </cell>
        </row>
        <row r="127">
          <cell r="A127">
            <v>126</v>
          </cell>
          <cell r="B127" t="str">
            <v>Seratus Dua Puluh Enam</v>
          </cell>
        </row>
        <row r="128">
          <cell r="A128">
            <v>127</v>
          </cell>
          <cell r="B128" t="str">
            <v>Seratus Dua Puluh Tujuh</v>
          </cell>
        </row>
        <row r="129">
          <cell r="A129">
            <v>128</v>
          </cell>
          <cell r="B129" t="str">
            <v>Seratus Dua Puluh Delapan</v>
          </cell>
        </row>
        <row r="130">
          <cell r="A130">
            <v>129</v>
          </cell>
          <cell r="B130" t="str">
            <v>Seratus Dua Puluh Sembilan</v>
          </cell>
        </row>
        <row r="131">
          <cell r="A131">
            <v>130</v>
          </cell>
          <cell r="B131" t="str">
            <v>Seratus Tiga Puluh</v>
          </cell>
        </row>
        <row r="132">
          <cell r="A132">
            <v>131</v>
          </cell>
          <cell r="B132" t="str">
            <v>Seratus Tiga Puluh Satu</v>
          </cell>
        </row>
        <row r="133">
          <cell r="A133">
            <v>132</v>
          </cell>
          <cell r="B133" t="str">
            <v>Seratus Tiga Puluh Dua</v>
          </cell>
        </row>
        <row r="134">
          <cell r="A134">
            <v>133</v>
          </cell>
          <cell r="B134" t="str">
            <v>Seratus Tiga Puluh Tiga</v>
          </cell>
        </row>
        <row r="135">
          <cell r="A135">
            <v>134</v>
          </cell>
          <cell r="B135" t="str">
            <v>Seratus Tiga Puluh Empat</v>
          </cell>
        </row>
        <row r="136">
          <cell r="A136">
            <v>135</v>
          </cell>
          <cell r="B136" t="str">
            <v>Seratus Tiga Puluh Lima</v>
          </cell>
        </row>
        <row r="137">
          <cell r="A137">
            <v>136</v>
          </cell>
          <cell r="B137" t="str">
            <v>Seratus Tiga Puluh Enam</v>
          </cell>
        </row>
        <row r="138">
          <cell r="A138">
            <v>137</v>
          </cell>
          <cell r="B138" t="str">
            <v>Seratus Tiga Puluh Tujuh</v>
          </cell>
        </row>
        <row r="139">
          <cell r="A139">
            <v>138</v>
          </cell>
          <cell r="B139" t="str">
            <v>Seratus Tiga Puluh Delapan</v>
          </cell>
        </row>
        <row r="140">
          <cell r="A140">
            <v>139</v>
          </cell>
          <cell r="B140" t="str">
            <v>Seratus Tiga Puluh Sembilan</v>
          </cell>
        </row>
        <row r="141">
          <cell r="A141">
            <v>140</v>
          </cell>
          <cell r="B141" t="str">
            <v>Seratus Empat Puluh</v>
          </cell>
        </row>
        <row r="142">
          <cell r="A142">
            <v>141</v>
          </cell>
          <cell r="B142" t="str">
            <v>Seratus Empat Puluh Satu</v>
          </cell>
        </row>
        <row r="143">
          <cell r="A143">
            <v>142</v>
          </cell>
          <cell r="B143" t="str">
            <v>Seratus Empat Puluh Dua</v>
          </cell>
        </row>
        <row r="144">
          <cell r="A144">
            <v>143</v>
          </cell>
          <cell r="B144" t="str">
            <v>Seratus Empat Puluh Tiga</v>
          </cell>
        </row>
        <row r="145">
          <cell r="A145">
            <v>144</v>
          </cell>
          <cell r="B145" t="str">
            <v>Seratus Empat Puluh Empat</v>
          </cell>
        </row>
        <row r="146">
          <cell r="A146">
            <v>145</v>
          </cell>
          <cell r="B146" t="str">
            <v>Seratus Empat Puluh Lima</v>
          </cell>
        </row>
        <row r="147">
          <cell r="A147">
            <v>146</v>
          </cell>
          <cell r="B147" t="str">
            <v>Seratus Empat Puluh Enam</v>
          </cell>
        </row>
        <row r="148">
          <cell r="A148">
            <v>147</v>
          </cell>
          <cell r="B148" t="str">
            <v>Seratus Empat Puluh Tujuh</v>
          </cell>
        </row>
        <row r="149">
          <cell r="A149">
            <v>148</v>
          </cell>
          <cell r="B149" t="str">
            <v>Seratus Empat Puluh Delapan</v>
          </cell>
        </row>
        <row r="150">
          <cell r="A150">
            <v>149</v>
          </cell>
          <cell r="B150" t="str">
            <v>Seratus Empat Puluh Sembilan</v>
          </cell>
        </row>
        <row r="151">
          <cell r="A151">
            <v>150</v>
          </cell>
          <cell r="B151" t="str">
            <v>Seratus Lima Puluh</v>
          </cell>
        </row>
        <row r="152">
          <cell r="A152">
            <v>151</v>
          </cell>
          <cell r="B152" t="str">
            <v>Seratus Lima Puluh Satu</v>
          </cell>
        </row>
        <row r="153">
          <cell r="A153">
            <v>152</v>
          </cell>
          <cell r="B153" t="str">
            <v>Seratus Lima Puluh Dua</v>
          </cell>
        </row>
        <row r="154">
          <cell r="A154">
            <v>153</v>
          </cell>
          <cell r="B154" t="str">
            <v>Seratus Lima Puluh Tiga</v>
          </cell>
        </row>
        <row r="155">
          <cell r="A155">
            <v>154</v>
          </cell>
          <cell r="B155" t="str">
            <v>Seratus Lima Puluh Empat</v>
          </cell>
        </row>
        <row r="156">
          <cell r="A156">
            <v>155</v>
          </cell>
          <cell r="B156" t="str">
            <v>Seratus Lima Puluh Lima</v>
          </cell>
        </row>
        <row r="157">
          <cell r="A157">
            <v>156</v>
          </cell>
          <cell r="B157" t="str">
            <v>Seratus Lima Puluh Enam</v>
          </cell>
        </row>
        <row r="158">
          <cell r="A158">
            <v>157</v>
          </cell>
          <cell r="B158" t="str">
            <v>Seratus Lima Puluh Tujuh</v>
          </cell>
        </row>
        <row r="159">
          <cell r="A159">
            <v>158</v>
          </cell>
          <cell r="B159" t="str">
            <v>Seratus Lima Puluh Delapan</v>
          </cell>
        </row>
        <row r="160">
          <cell r="A160">
            <v>159</v>
          </cell>
          <cell r="B160" t="str">
            <v>Seratus Lima Puluh Sembilan</v>
          </cell>
        </row>
        <row r="161">
          <cell r="A161">
            <v>160</v>
          </cell>
          <cell r="B161" t="str">
            <v>Seratus Enam Puluh</v>
          </cell>
        </row>
        <row r="162">
          <cell r="A162">
            <v>161</v>
          </cell>
          <cell r="B162" t="str">
            <v>Seratus Enam Puluh Satu</v>
          </cell>
        </row>
        <row r="163">
          <cell r="A163">
            <v>162</v>
          </cell>
          <cell r="B163" t="str">
            <v>Seratus Enam Puluh Dua</v>
          </cell>
        </row>
        <row r="164">
          <cell r="A164">
            <v>163</v>
          </cell>
          <cell r="B164" t="str">
            <v>Seratus Enam Puluh Tiga</v>
          </cell>
        </row>
        <row r="165">
          <cell r="A165">
            <v>164</v>
          </cell>
          <cell r="B165" t="str">
            <v>Seratus Enam Puluh Empat</v>
          </cell>
        </row>
        <row r="166">
          <cell r="A166">
            <v>165</v>
          </cell>
          <cell r="B166" t="str">
            <v>Seratus Enam Puluh Lima</v>
          </cell>
        </row>
        <row r="167">
          <cell r="A167">
            <v>166</v>
          </cell>
          <cell r="B167" t="str">
            <v>Seratus Enam Puluh Enam</v>
          </cell>
        </row>
        <row r="168">
          <cell r="A168">
            <v>167</v>
          </cell>
          <cell r="B168" t="str">
            <v>Seratus Enam Puluh Tujuh</v>
          </cell>
        </row>
        <row r="169">
          <cell r="A169">
            <v>168</v>
          </cell>
          <cell r="B169" t="str">
            <v>Seratus Enam Puluh Delapan</v>
          </cell>
        </row>
        <row r="170">
          <cell r="A170">
            <v>169</v>
          </cell>
          <cell r="B170" t="str">
            <v>Seratus Enam Puluh Sembilan</v>
          </cell>
        </row>
        <row r="171">
          <cell r="A171">
            <v>170</v>
          </cell>
          <cell r="B171" t="str">
            <v>Seratus Tujuh Puluh</v>
          </cell>
        </row>
        <row r="172">
          <cell r="A172">
            <v>171</v>
          </cell>
          <cell r="B172" t="str">
            <v>Seratus Tujuh Puluh Satu</v>
          </cell>
        </row>
        <row r="173">
          <cell r="A173">
            <v>172</v>
          </cell>
          <cell r="B173" t="str">
            <v>Seratus Tujuh Puluh Dua</v>
          </cell>
        </row>
        <row r="174">
          <cell r="A174">
            <v>173</v>
          </cell>
          <cell r="B174" t="str">
            <v>Seratus Tujuh Puluh Tiga</v>
          </cell>
        </row>
        <row r="175">
          <cell r="A175">
            <v>174</v>
          </cell>
          <cell r="B175" t="str">
            <v>Seratus Tujuh Puluh Empat</v>
          </cell>
        </row>
        <row r="176">
          <cell r="A176">
            <v>175</v>
          </cell>
          <cell r="B176" t="str">
            <v>Seratus Tujuh Puluh Lima</v>
          </cell>
        </row>
        <row r="177">
          <cell r="A177">
            <v>176</v>
          </cell>
          <cell r="B177" t="str">
            <v>Seratus Tujuh Puluh Enam</v>
          </cell>
        </row>
        <row r="178">
          <cell r="A178">
            <v>177</v>
          </cell>
          <cell r="B178" t="str">
            <v>Seratus Tujuh Puluh Tujuh</v>
          </cell>
        </row>
        <row r="179">
          <cell r="A179">
            <v>178</v>
          </cell>
          <cell r="B179" t="str">
            <v>Seratus Tujuh Puluh Delapan</v>
          </cell>
        </row>
        <row r="180">
          <cell r="A180">
            <v>179</v>
          </cell>
          <cell r="B180" t="str">
            <v>Seratus Tujuh Puluh Sembilan</v>
          </cell>
        </row>
        <row r="181">
          <cell r="A181">
            <v>180</v>
          </cell>
          <cell r="B181" t="str">
            <v>Seratus Delapan Puluh</v>
          </cell>
        </row>
        <row r="182">
          <cell r="A182">
            <v>181</v>
          </cell>
          <cell r="B182" t="str">
            <v>Seratus Delapan Puluh Satu</v>
          </cell>
        </row>
        <row r="183">
          <cell r="A183">
            <v>182</v>
          </cell>
          <cell r="B183" t="str">
            <v>Seratus Delapan Puluh Dua</v>
          </cell>
        </row>
        <row r="184">
          <cell r="A184">
            <v>183</v>
          </cell>
          <cell r="B184" t="str">
            <v>Seratus Delapan Puluh Tiga</v>
          </cell>
        </row>
        <row r="185">
          <cell r="A185">
            <v>184</v>
          </cell>
          <cell r="B185" t="str">
            <v>Seratus Delapan Puluh Empat</v>
          </cell>
        </row>
        <row r="186">
          <cell r="A186">
            <v>185</v>
          </cell>
          <cell r="B186" t="str">
            <v>Seratus Delapan Puluh Lima</v>
          </cell>
        </row>
        <row r="187">
          <cell r="A187">
            <v>186</v>
          </cell>
          <cell r="B187" t="str">
            <v>Seratus Delapan Puluh Enam</v>
          </cell>
        </row>
        <row r="188">
          <cell r="A188">
            <v>187</v>
          </cell>
          <cell r="B188" t="str">
            <v>Seratus Delapan Puluh Tujuh</v>
          </cell>
        </row>
        <row r="189">
          <cell r="A189">
            <v>188</v>
          </cell>
          <cell r="B189" t="str">
            <v>Seratus Delapan Puluh Delapan</v>
          </cell>
        </row>
        <row r="190">
          <cell r="A190">
            <v>189</v>
          </cell>
          <cell r="B190" t="str">
            <v>Seratus Delapan Puluh Sembilan</v>
          </cell>
        </row>
        <row r="191">
          <cell r="A191">
            <v>190</v>
          </cell>
          <cell r="B191" t="str">
            <v>Seratus Sembilan Puluh</v>
          </cell>
        </row>
        <row r="192">
          <cell r="A192">
            <v>191</v>
          </cell>
          <cell r="B192" t="str">
            <v>Seratus Sembilan Puluh Satu</v>
          </cell>
        </row>
        <row r="193">
          <cell r="A193">
            <v>192</v>
          </cell>
          <cell r="B193" t="str">
            <v>Seratus Sembilan Puluh Dua</v>
          </cell>
        </row>
        <row r="194">
          <cell r="A194">
            <v>193</v>
          </cell>
          <cell r="B194" t="str">
            <v>Seratus Sembilan Puluh Tiga</v>
          </cell>
        </row>
        <row r="195">
          <cell r="A195">
            <v>194</v>
          </cell>
          <cell r="B195" t="str">
            <v>Seratus Sembilan Puluh Empat</v>
          </cell>
        </row>
        <row r="196">
          <cell r="A196">
            <v>195</v>
          </cell>
          <cell r="B196" t="str">
            <v>Seratus Sembilan Puluh Lima</v>
          </cell>
        </row>
        <row r="197">
          <cell r="A197">
            <v>196</v>
          </cell>
          <cell r="B197" t="str">
            <v>Seratus Sembilan Puluh Enam</v>
          </cell>
        </row>
        <row r="198">
          <cell r="A198">
            <v>197</v>
          </cell>
          <cell r="B198" t="str">
            <v>Seratus Sembilan Puluh Tujuh</v>
          </cell>
        </row>
        <row r="199">
          <cell r="A199">
            <v>198</v>
          </cell>
          <cell r="B199" t="str">
            <v>Seratus Sembilan Puluh Delapan</v>
          </cell>
        </row>
        <row r="200">
          <cell r="A200">
            <v>199</v>
          </cell>
          <cell r="B200" t="str">
            <v>Seratus Sembilan Puluh Sembilan</v>
          </cell>
        </row>
        <row r="201">
          <cell r="A201">
            <v>200</v>
          </cell>
          <cell r="B201" t="str">
            <v>Dua Ratus</v>
          </cell>
        </row>
        <row r="202">
          <cell r="A202">
            <v>201</v>
          </cell>
          <cell r="B202" t="str">
            <v>Dua Ratus Satu</v>
          </cell>
        </row>
        <row r="203">
          <cell r="A203">
            <v>202</v>
          </cell>
          <cell r="B203" t="str">
            <v>Dua Ratus Dua</v>
          </cell>
        </row>
        <row r="204">
          <cell r="A204">
            <v>203</v>
          </cell>
          <cell r="B204" t="str">
            <v>Dua Ratus Tiga</v>
          </cell>
        </row>
        <row r="205">
          <cell r="A205">
            <v>204</v>
          </cell>
          <cell r="B205" t="str">
            <v>Dua Ratus Empat</v>
          </cell>
        </row>
        <row r="206">
          <cell r="A206">
            <v>205</v>
          </cell>
          <cell r="B206" t="str">
            <v>Dua Ratus Lima</v>
          </cell>
        </row>
        <row r="207">
          <cell r="A207">
            <v>206</v>
          </cell>
          <cell r="B207" t="str">
            <v>Dua Ratus Enam</v>
          </cell>
        </row>
        <row r="208">
          <cell r="A208">
            <v>207</v>
          </cell>
          <cell r="B208" t="str">
            <v>Dua Ratus Tujuh</v>
          </cell>
        </row>
        <row r="209">
          <cell r="A209">
            <v>208</v>
          </cell>
          <cell r="B209" t="str">
            <v>Dua Ratus Delapan</v>
          </cell>
        </row>
        <row r="210">
          <cell r="A210">
            <v>209</v>
          </cell>
          <cell r="B210" t="str">
            <v>Dua Ratus Sembilan</v>
          </cell>
        </row>
        <row r="211">
          <cell r="A211">
            <v>210</v>
          </cell>
          <cell r="B211" t="str">
            <v>Dua Ratus Sepuluh</v>
          </cell>
        </row>
        <row r="212">
          <cell r="A212">
            <v>211</v>
          </cell>
          <cell r="B212" t="str">
            <v>Dua Ratus Sebelas</v>
          </cell>
        </row>
        <row r="213">
          <cell r="A213">
            <v>212</v>
          </cell>
          <cell r="B213" t="str">
            <v>Dua Ratus Dua Belas</v>
          </cell>
        </row>
        <row r="214">
          <cell r="A214">
            <v>213</v>
          </cell>
          <cell r="B214" t="str">
            <v>Dua Ratus Tiga Belas</v>
          </cell>
        </row>
        <row r="215">
          <cell r="A215">
            <v>214</v>
          </cell>
          <cell r="B215" t="str">
            <v>Dua Ratus Empat Belas</v>
          </cell>
        </row>
        <row r="216">
          <cell r="A216">
            <v>215</v>
          </cell>
          <cell r="B216" t="str">
            <v>Dua Ratus Lima Belas</v>
          </cell>
        </row>
        <row r="217">
          <cell r="A217">
            <v>216</v>
          </cell>
          <cell r="B217" t="str">
            <v>Dua Ratus Enam Belas</v>
          </cell>
        </row>
        <row r="218">
          <cell r="A218">
            <v>217</v>
          </cell>
          <cell r="B218" t="str">
            <v>Dua Ratus Tujuh Belas</v>
          </cell>
        </row>
        <row r="219">
          <cell r="A219">
            <v>218</v>
          </cell>
          <cell r="B219" t="str">
            <v>Dua Ratus Delapan Belas</v>
          </cell>
        </row>
        <row r="220">
          <cell r="A220">
            <v>219</v>
          </cell>
          <cell r="B220" t="str">
            <v>Dua Ratus Sembilan Belas</v>
          </cell>
        </row>
        <row r="221">
          <cell r="A221">
            <v>220</v>
          </cell>
          <cell r="B221" t="str">
            <v>Dua Ratus Dua Puluh</v>
          </cell>
        </row>
        <row r="222">
          <cell r="A222">
            <v>221</v>
          </cell>
          <cell r="B222" t="str">
            <v>Dua Ratus Dua Puluh Satu</v>
          </cell>
        </row>
        <row r="223">
          <cell r="A223">
            <v>222</v>
          </cell>
          <cell r="B223" t="str">
            <v>Dua Ratus Dua Puluh Dua</v>
          </cell>
        </row>
        <row r="224">
          <cell r="A224">
            <v>223</v>
          </cell>
          <cell r="B224" t="str">
            <v>Dua Ratus Dua Puluh Tiga</v>
          </cell>
        </row>
        <row r="225">
          <cell r="A225">
            <v>224</v>
          </cell>
          <cell r="B225" t="str">
            <v>Dua Ratus Dua Puluh Empat</v>
          </cell>
        </row>
        <row r="226">
          <cell r="A226">
            <v>225</v>
          </cell>
          <cell r="B226" t="str">
            <v>Dua Ratus Dua Puluh Lima</v>
          </cell>
        </row>
        <row r="227">
          <cell r="A227">
            <v>226</v>
          </cell>
          <cell r="B227" t="str">
            <v>Dua Ratus Dua Puluh Enam</v>
          </cell>
        </row>
        <row r="228">
          <cell r="A228">
            <v>227</v>
          </cell>
          <cell r="B228" t="str">
            <v>Dua Ratus Dua Puluh Tujuh</v>
          </cell>
        </row>
        <row r="229">
          <cell r="A229">
            <v>228</v>
          </cell>
          <cell r="B229" t="str">
            <v>Dua Ratus Dua Puluh Delapan</v>
          </cell>
        </row>
        <row r="230">
          <cell r="A230">
            <v>229</v>
          </cell>
          <cell r="B230" t="str">
            <v>Dua Ratus Dua Puluh Sembilan</v>
          </cell>
        </row>
        <row r="231">
          <cell r="A231">
            <v>230</v>
          </cell>
          <cell r="B231" t="str">
            <v>Dua Ratus Tiga Puluh</v>
          </cell>
        </row>
        <row r="232">
          <cell r="A232">
            <v>231</v>
          </cell>
          <cell r="B232" t="str">
            <v>Dua Ratus Tiga Puluh Satu</v>
          </cell>
        </row>
        <row r="233">
          <cell r="A233">
            <v>232</v>
          </cell>
          <cell r="B233" t="str">
            <v>Dua Ratus Tiga Puluh Dua</v>
          </cell>
        </row>
        <row r="234">
          <cell r="A234">
            <v>233</v>
          </cell>
          <cell r="B234" t="str">
            <v>Dua Ratus Tiga Puluh Tiga</v>
          </cell>
        </row>
        <row r="235">
          <cell r="A235">
            <v>234</v>
          </cell>
          <cell r="B235" t="str">
            <v>Dua Ratus Tiga Puluh Empat</v>
          </cell>
        </row>
        <row r="236">
          <cell r="A236">
            <v>235</v>
          </cell>
          <cell r="B236" t="str">
            <v>Dua Ratus Tiga Puluh Lima</v>
          </cell>
        </row>
        <row r="237">
          <cell r="A237">
            <v>236</v>
          </cell>
          <cell r="B237" t="str">
            <v>Dua Ratus Tiga Puluh Enam</v>
          </cell>
        </row>
        <row r="238">
          <cell r="A238">
            <v>237</v>
          </cell>
          <cell r="B238" t="str">
            <v>Dua Ratus Tiga Puluh Tujuh</v>
          </cell>
        </row>
        <row r="239">
          <cell r="A239">
            <v>238</v>
          </cell>
          <cell r="B239" t="str">
            <v>Dua Ratus Tiga Puluh Delapan</v>
          </cell>
        </row>
        <row r="240">
          <cell r="A240">
            <v>239</v>
          </cell>
          <cell r="B240" t="str">
            <v>Dua Ratus Tiga Puluh Sembilan</v>
          </cell>
        </row>
        <row r="241">
          <cell r="A241">
            <v>240</v>
          </cell>
          <cell r="B241" t="str">
            <v>Dua Ratus Empat Puluh</v>
          </cell>
        </row>
        <row r="242">
          <cell r="A242">
            <v>241</v>
          </cell>
          <cell r="B242" t="str">
            <v>Dua Ratus Empat Puluh Satu</v>
          </cell>
        </row>
        <row r="243">
          <cell r="A243">
            <v>242</v>
          </cell>
          <cell r="B243" t="str">
            <v>Dua Ratus Empat Puluh Dua</v>
          </cell>
        </row>
        <row r="244">
          <cell r="A244">
            <v>243</v>
          </cell>
          <cell r="B244" t="str">
            <v>Dua Ratus Empat Puluh Tiga</v>
          </cell>
        </row>
        <row r="245">
          <cell r="A245">
            <v>244</v>
          </cell>
          <cell r="B245" t="str">
            <v>Dua Ratus Empat Puluh Empat</v>
          </cell>
        </row>
        <row r="246">
          <cell r="A246">
            <v>245</v>
          </cell>
          <cell r="B246" t="str">
            <v>Dua Ratus Empat Puluh Lima</v>
          </cell>
        </row>
        <row r="247">
          <cell r="A247">
            <v>246</v>
          </cell>
          <cell r="B247" t="str">
            <v>Dua Ratus Empat Puluh Enam</v>
          </cell>
        </row>
        <row r="248">
          <cell r="A248">
            <v>247</v>
          </cell>
          <cell r="B248" t="str">
            <v>Dua Ratus Empat Puluh Tujuh</v>
          </cell>
        </row>
        <row r="249">
          <cell r="A249">
            <v>248</v>
          </cell>
          <cell r="B249" t="str">
            <v>Dua Ratus Empat Puluh Delapan</v>
          </cell>
        </row>
        <row r="250">
          <cell r="A250">
            <v>249</v>
          </cell>
          <cell r="B250" t="str">
            <v>Dua Ratus Empat Puluh Sembilan</v>
          </cell>
        </row>
        <row r="251">
          <cell r="A251">
            <v>250</v>
          </cell>
          <cell r="B251" t="str">
            <v>Dua Ratus Lima Puluh</v>
          </cell>
        </row>
        <row r="252">
          <cell r="A252">
            <v>251</v>
          </cell>
          <cell r="B252" t="str">
            <v>Dua Ratus Lima Puluh Satu</v>
          </cell>
        </row>
        <row r="253">
          <cell r="A253">
            <v>252</v>
          </cell>
          <cell r="B253" t="str">
            <v>Dua Ratus Lima Puluh Dua</v>
          </cell>
        </row>
        <row r="254">
          <cell r="A254">
            <v>253</v>
          </cell>
          <cell r="B254" t="str">
            <v>Dua Ratus Lima Puluh Tiga</v>
          </cell>
        </row>
        <row r="255">
          <cell r="A255">
            <v>254</v>
          </cell>
          <cell r="B255" t="str">
            <v>Dua Ratus Lima Puluh Empat</v>
          </cell>
        </row>
        <row r="256">
          <cell r="A256">
            <v>255</v>
          </cell>
          <cell r="B256" t="str">
            <v>Dua Ratus Lima Puluh Lima</v>
          </cell>
        </row>
        <row r="257">
          <cell r="A257">
            <v>256</v>
          </cell>
          <cell r="B257" t="str">
            <v>Dua Ratus Lima Puluh Enam</v>
          </cell>
        </row>
        <row r="258">
          <cell r="A258">
            <v>257</v>
          </cell>
          <cell r="B258" t="str">
            <v>Dua Ratus Lima Puluh Tujuh</v>
          </cell>
        </row>
        <row r="259">
          <cell r="A259">
            <v>258</v>
          </cell>
          <cell r="B259" t="str">
            <v>Dua Ratus Lima Puluh Delapan</v>
          </cell>
        </row>
        <row r="260">
          <cell r="A260">
            <v>259</v>
          </cell>
          <cell r="B260" t="str">
            <v>Dua Ratus Lima Puluh Sembilan</v>
          </cell>
        </row>
        <row r="261">
          <cell r="A261">
            <v>260</v>
          </cell>
          <cell r="B261" t="str">
            <v>Dua Ratus Enam Puluh</v>
          </cell>
        </row>
        <row r="262">
          <cell r="A262">
            <v>261</v>
          </cell>
          <cell r="B262" t="str">
            <v>Dua Ratus Enam Puluh Satu</v>
          </cell>
        </row>
        <row r="263">
          <cell r="A263">
            <v>262</v>
          </cell>
          <cell r="B263" t="str">
            <v>Dua Ratus Enam Puluh Dua</v>
          </cell>
        </row>
        <row r="264">
          <cell r="A264">
            <v>263</v>
          </cell>
          <cell r="B264" t="str">
            <v>Dua Ratus Enam Puluh Tiga</v>
          </cell>
        </row>
        <row r="265">
          <cell r="A265">
            <v>264</v>
          </cell>
          <cell r="B265" t="str">
            <v>Dua Ratus Enam Puluh Empat</v>
          </cell>
        </row>
        <row r="266">
          <cell r="A266">
            <v>265</v>
          </cell>
          <cell r="B266" t="str">
            <v>Dua Ratus Enam Puluh Lima</v>
          </cell>
        </row>
        <row r="267">
          <cell r="A267">
            <v>266</v>
          </cell>
          <cell r="B267" t="str">
            <v>Dua Ratus Enam Puluh Enam</v>
          </cell>
        </row>
        <row r="268">
          <cell r="A268">
            <v>267</v>
          </cell>
          <cell r="B268" t="str">
            <v>Dua Ratus Enam Puluh Tujuh</v>
          </cell>
        </row>
        <row r="269">
          <cell r="A269">
            <v>268</v>
          </cell>
          <cell r="B269" t="str">
            <v>Dua Ratus Enam Puluh Delapan</v>
          </cell>
        </row>
        <row r="270">
          <cell r="A270">
            <v>269</v>
          </cell>
          <cell r="B270" t="str">
            <v>Dua Ratus Enam Puluh Sembilan</v>
          </cell>
        </row>
        <row r="271">
          <cell r="A271">
            <v>270</v>
          </cell>
          <cell r="B271" t="str">
            <v>Dua Ratus Tujuh Puluh</v>
          </cell>
        </row>
        <row r="272">
          <cell r="A272">
            <v>271</v>
          </cell>
          <cell r="B272" t="str">
            <v>Dua Ratus Tujuh Puluh Satu</v>
          </cell>
        </row>
        <row r="273">
          <cell r="A273">
            <v>272</v>
          </cell>
          <cell r="B273" t="str">
            <v>Dua Ratus Tujuh Puluh Dua</v>
          </cell>
        </row>
        <row r="274">
          <cell r="A274">
            <v>273</v>
          </cell>
          <cell r="B274" t="str">
            <v>Dua Ratus Tujuh Puluh Tiga</v>
          </cell>
        </row>
        <row r="275">
          <cell r="A275">
            <v>274</v>
          </cell>
          <cell r="B275" t="str">
            <v>Dua Ratus Tujuh Puluh Empat</v>
          </cell>
        </row>
        <row r="276">
          <cell r="A276">
            <v>275</v>
          </cell>
          <cell r="B276" t="str">
            <v>Dua Ratus Tujuh Puluh Lima</v>
          </cell>
        </row>
        <row r="277">
          <cell r="A277">
            <v>276</v>
          </cell>
          <cell r="B277" t="str">
            <v>Dua Ratus Tujuh Puluh Enam</v>
          </cell>
        </row>
        <row r="278">
          <cell r="A278">
            <v>277</v>
          </cell>
          <cell r="B278" t="str">
            <v>Dua Ratus Tujuh Puluh Tujuh</v>
          </cell>
        </row>
        <row r="279">
          <cell r="A279">
            <v>278</v>
          </cell>
          <cell r="B279" t="str">
            <v>Dua Ratus Tujuh Puluh Delapan</v>
          </cell>
        </row>
        <row r="280">
          <cell r="A280">
            <v>279</v>
          </cell>
          <cell r="B280" t="str">
            <v>Dua Ratus Tujuh Puluh Sembilan</v>
          </cell>
        </row>
        <row r="281">
          <cell r="A281">
            <v>280</v>
          </cell>
          <cell r="B281" t="str">
            <v>Dua Ratus Delapan Puluh</v>
          </cell>
        </row>
        <row r="282">
          <cell r="A282">
            <v>281</v>
          </cell>
          <cell r="B282" t="str">
            <v>Dua Ratus Delapan Puluh Satu</v>
          </cell>
        </row>
        <row r="283">
          <cell r="A283">
            <v>282</v>
          </cell>
          <cell r="B283" t="str">
            <v>Dua Ratus Delapan Puluh Dua</v>
          </cell>
        </row>
        <row r="284">
          <cell r="A284">
            <v>283</v>
          </cell>
          <cell r="B284" t="str">
            <v>Dua Ratus Delapan Puluh Tiga</v>
          </cell>
        </row>
        <row r="285">
          <cell r="A285">
            <v>284</v>
          </cell>
          <cell r="B285" t="str">
            <v>Dua Ratus Delapan Puluh Empat</v>
          </cell>
        </row>
        <row r="286">
          <cell r="A286">
            <v>285</v>
          </cell>
          <cell r="B286" t="str">
            <v>Dua Ratus Delapan Puluh Lima</v>
          </cell>
        </row>
        <row r="287">
          <cell r="A287">
            <v>286</v>
          </cell>
          <cell r="B287" t="str">
            <v>Dua Ratus Delapan Puluh Enam</v>
          </cell>
        </row>
        <row r="288">
          <cell r="A288">
            <v>287</v>
          </cell>
          <cell r="B288" t="str">
            <v>Dua Ratus Delapan Puluh Tujuh</v>
          </cell>
        </row>
        <row r="289">
          <cell r="A289">
            <v>288</v>
          </cell>
          <cell r="B289" t="str">
            <v>Dua Ratus Delapan Puluh Delapan</v>
          </cell>
        </row>
        <row r="290">
          <cell r="A290">
            <v>289</v>
          </cell>
          <cell r="B290" t="str">
            <v>Dua Ratus Delapan Puluh Sembilan</v>
          </cell>
        </row>
        <row r="291">
          <cell r="A291">
            <v>290</v>
          </cell>
          <cell r="B291" t="str">
            <v>Dua Ratus Sembilan Puluh</v>
          </cell>
        </row>
        <row r="292">
          <cell r="A292">
            <v>291</v>
          </cell>
          <cell r="B292" t="str">
            <v>Dua Ratus Sembilan Puluh Satu</v>
          </cell>
        </row>
        <row r="293">
          <cell r="A293">
            <v>292</v>
          </cell>
          <cell r="B293" t="str">
            <v>Dua Ratus Sembilan Puluh Dua</v>
          </cell>
        </row>
        <row r="294">
          <cell r="A294">
            <v>293</v>
          </cell>
          <cell r="B294" t="str">
            <v>Dua Ratus Sembilan Puluh Tiga</v>
          </cell>
        </row>
        <row r="295">
          <cell r="A295">
            <v>294</v>
          </cell>
          <cell r="B295" t="str">
            <v>Dua Ratus Sembilan Puluh Empat</v>
          </cell>
        </row>
        <row r="296">
          <cell r="A296">
            <v>295</v>
          </cell>
          <cell r="B296" t="str">
            <v>Dua Ratus Sembilan Puluh Lima</v>
          </cell>
        </row>
        <row r="297">
          <cell r="A297">
            <v>296</v>
          </cell>
          <cell r="B297" t="str">
            <v>Dua Ratus Sembilan Puluh Enam</v>
          </cell>
        </row>
        <row r="298">
          <cell r="A298">
            <v>297</v>
          </cell>
          <cell r="B298" t="str">
            <v>Dua Ratus Sembilan Puluh Tujuh</v>
          </cell>
        </row>
        <row r="299">
          <cell r="A299">
            <v>298</v>
          </cell>
          <cell r="B299" t="str">
            <v>Dua Ratus Sembilan Puluh Delapan</v>
          </cell>
        </row>
        <row r="300">
          <cell r="A300">
            <v>299</v>
          </cell>
          <cell r="B300" t="str">
            <v>Dua Ratus Sembilan Puluh Sembilan</v>
          </cell>
        </row>
        <row r="301">
          <cell r="A301">
            <v>300</v>
          </cell>
          <cell r="B301" t="str">
            <v>Tiga Ratus</v>
          </cell>
        </row>
        <row r="302">
          <cell r="A302">
            <v>301</v>
          </cell>
          <cell r="B302" t="str">
            <v>Tiga Ratus Satu</v>
          </cell>
        </row>
        <row r="303">
          <cell r="A303">
            <v>302</v>
          </cell>
          <cell r="B303" t="str">
            <v>Tiga Ratus Dua</v>
          </cell>
        </row>
        <row r="304">
          <cell r="A304">
            <v>303</v>
          </cell>
          <cell r="B304" t="str">
            <v>Tiga Ratus Tiga</v>
          </cell>
        </row>
        <row r="305">
          <cell r="A305">
            <v>304</v>
          </cell>
          <cell r="B305" t="str">
            <v>Tiga Ratus Empat</v>
          </cell>
        </row>
        <row r="306">
          <cell r="A306">
            <v>305</v>
          </cell>
          <cell r="B306" t="str">
            <v>Tiga Ratus Lima</v>
          </cell>
        </row>
        <row r="307">
          <cell r="A307">
            <v>306</v>
          </cell>
          <cell r="B307" t="str">
            <v>Tiga Ratus Enam</v>
          </cell>
        </row>
        <row r="308">
          <cell r="A308">
            <v>307</v>
          </cell>
          <cell r="B308" t="str">
            <v>Tiga Ratus Tujuh</v>
          </cell>
        </row>
        <row r="309">
          <cell r="A309">
            <v>308</v>
          </cell>
          <cell r="B309" t="str">
            <v>Tiga Ratus Delapan</v>
          </cell>
        </row>
        <row r="310">
          <cell r="A310">
            <v>309</v>
          </cell>
          <cell r="B310" t="str">
            <v>Tiga Ratus Sembilan</v>
          </cell>
        </row>
        <row r="311">
          <cell r="A311">
            <v>310</v>
          </cell>
          <cell r="B311" t="str">
            <v>Tiga Ratus Sepuluh</v>
          </cell>
        </row>
        <row r="312">
          <cell r="A312">
            <v>311</v>
          </cell>
          <cell r="B312" t="str">
            <v>Tiga Ratus Sebelas</v>
          </cell>
        </row>
        <row r="313">
          <cell r="A313">
            <v>312</v>
          </cell>
          <cell r="B313" t="str">
            <v>Tiga Ratus Dua Belas</v>
          </cell>
        </row>
        <row r="314">
          <cell r="A314">
            <v>313</v>
          </cell>
          <cell r="B314" t="str">
            <v>Tiga Ratus Tiga Belas</v>
          </cell>
        </row>
        <row r="315">
          <cell r="A315">
            <v>314</v>
          </cell>
          <cell r="B315" t="str">
            <v>Tiga Ratus Empat Belas</v>
          </cell>
        </row>
        <row r="316">
          <cell r="A316">
            <v>315</v>
          </cell>
          <cell r="B316" t="str">
            <v>Tiga Ratus Lima Belas</v>
          </cell>
        </row>
        <row r="317">
          <cell r="A317">
            <v>316</v>
          </cell>
          <cell r="B317" t="str">
            <v>Tiga Ratus Enam Belas</v>
          </cell>
        </row>
        <row r="318">
          <cell r="A318">
            <v>317</v>
          </cell>
          <cell r="B318" t="str">
            <v>Tiga Ratus Tujuh Belas</v>
          </cell>
        </row>
        <row r="319">
          <cell r="A319">
            <v>318</v>
          </cell>
          <cell r="B319" t="str">
            <v>Tiga Ratus Delapan Belas</v>
          </cell>
        </row>
        <row r="320">
          <cell r="A320">
            <v>319</v>
          </cell>
          <cell r="B320" t="str">
            <v>Tiga Ratus Sembilan Belas</v>
          </cell>
        </row>
        <row r="321">
          <cell r="A321">
            <v>320</v>
          </cell>
          <cell r="B321" t="str">
            <v>Tiga Ratus Dua Puluh</v>
          </cell>
        </row>
        <row r="322">
          <cell r="A322">
            <v>321</v>
          </cell>
          <cell r="B322" t="str">
            <v>Tiga Ratus Dua Puluh Satu</v>
          </cell>
        </row>
        <row r="323">
          <cell r="A323">
            <v>322</v>
          </cell>
          <cell r="B323" t="str">
            <v>Tiga Ratus Dua Puluh Dua</v>
          </cell>
        </row>
        <row r="324">
          <cell r="A324">
            <v>323</v>
          </cell>
          <cell r="B324" t="str">
            <v>Tiga Ratus Dua Puluh Tiga</v>
          </cell>
        </row>
        <row r="325">
          <cell r="A325">
            <v>324</v>
          </cell>
          <cell r="B325" t="str">
            <v>Tiga Ratus Dua Puluh Empat</v>
          </cell>
        </row>
        <row r="326">
          <cell r="A326">
            <v>325</v>
          </cell>
          <cell r="B326" t="str">
            <v>Tiga Ratus Dua Puluh Lima</v>
          </cell>
        </row>
        <row r="327">
          <cell r="A327">
            <v>326</v>
          </cell>
          <cell r="B327" t="str">
            <v>Tiga Ratus Dua Puluh Enam</v>
          </cell>
        </row>
        <row r="328">
          <cell r="A328">
            <v>327</v>
          </cell>
          <cell r="B328" t="str">
            <v>Tiga Ratus Dua Puluh Tujuh</v>
          </cell>
        </row>
        <row r="329">
          <cell r="A329">
            <v>328</v>
          </cell>
          <cell r="B329" t="str">
            <v>Tiga Ratus Dua Puluh Delapan</v>
          </cell>
        </row>
        <row r="330">
          <cell r="A330">
            <v>329</v>
          </cell>
          <cell r="B330" t="str">
            <v>Tiga Ratus Dua Puluh Sembilan</v>
          </cell>
        </row>
        <row r="331">
          <cell r="A331">
            <v>330</v>
          </cell>
          <cell r="B331" t="str">
            <v>Tiga Ratus Tiga Puluh</v>
          </cell>
        </row>
        <row r="332">
          <cell r="A332">
            <v>331</v>
          </cell>
          <cell r="B332" t="str">
            <v>Tiga Ratus Tiga Puluh Satu</v>
          </cell>
        </row>
        <row r="333">
          <cell r="A333">
            <v>332</v>
          </cell>
          <cell r="B333" t="str">
            <v>Tiga Ratus Tiga Puluh Dua</v>
          </cell>
        </row>
        <row r="334">
          <cell r="A334">
            <v>333</v>
          </cell>
          <cell r="B334" t="str">
            <v>Tiga Ratus Tiga Puluh Tiga</v>
          </cell>
        </row>
        <row r="335">
          <cell r="A335">
            <v>334</v>
          </cell>
          <cell r="B335" t="str">
            <v>Tiga Ratus Tiga Puluh Empat</v>
          </cell>
        </row>
        <row r="336">
          <cell r="A336">
            <v>335</v>
          </cell>
          <cell r="B336" t="str">
            <v>Tiga Ratus Tiga Puluh Lima</v>
          </cell>
        </row>
        <row r="337">
          <cell r="A337">
            <v>336</v>
          </cell>
          <cell r="B337" t="str">
            <v>Tiga Ratus Tiga Puluh Enam</v>
          </cell>
        </row>
        <row r="338">
          <cell r="A338">
            <v>337</v>
          </cell>
          <cell r="B338" t="str">
            <v>Tiga Ratus Tiga Puluh Tujuh</v>
          </cell>
        </row>
        <row r="339">
          <cell r="A339">
            <v>338</v>
          </cell>
          <cell r="B339" t="str">
            <v>Tiga Ratus Tiga Puluh Delapan</v>
          </cell>
        </row>
        <row r="340">
          <cell r="A340">
            <v>339</v>
          </cell>
          <cell r="B340" t="str">
            <v>Tiga Ratus Tiga Puluh Sembilan</v>
          </cell>
        </row>
        <row r="341">
          <cell r="A341">
            <v>340</v>
          </cell>
          <cell r="B341" t="str">
            <v>Tiga Ratus Empat Puluh</v>
          </cell>
        </row>
        <row r="342">
          <cell r="A342">
            <v>341</v>
          </cell>
          <cell r="B342" t="str">
            <v>Tiga Ratus Empat Puluh Satu</v>
          </cell>
        </row>
        <row r="343">
          <cell r="A343">
            <v>342</v>
          </cell>
          <cell r="B343" t="str">
            <v>Tiga Ratus Empat Puluh Dua</v>
          </cell>
        </row>
        <row r="344">
          <cell r="A344">
            <v>343</v>
          </cell>
          <cell r="B344" t="str">
            <v>Tiga Ratus Empat Puluh Tiga</v>
          </cell>
        </row>
        <row r="345">
          <cell r="A345">
            <v>344</v>
          </cell>
          <cell r="B345" t="str">
            <v>Tiga Ratus Empat Puluh Empat</v>
          </cell>
        </row>
        <row r="346">
          <cell r="A346">
            <v>345</v>
          </cell>
          <cell r="B346" t="str">
            <v>Tiga Ratus Empat Puluh Lima</v>
          </cell>
        </row>
        <row r="347">
          <cell r="A347">
            <v>346</v>
          </cell>
          <cell r="B347" t="str">
            <v>Tiga Ratus Empat Puluh Enam</v>
          </cell>
        </row>
        <row r="348">
          <cell r="A348">
            <v>347</v>
          </cell>
          <cell r="B348" t="str">
            <v>Tiga Ratus Empat Puluh Tujuh</v>
          </cell>
        </row>
        <row r="349">
          <cell r="A349">
            <v>348</v>
          </cell>
          <cell r="B349" t="str">
            <v>Tiga Ratus Empat Puluh Delapan</v>
          </cell>
        </row>
        <row r="350">
          <cell r="A350">
            <v>349</v>
          </cell>
          <cell r="B350" t="str">
            <v>Tiga Ratus Empat Puluh Sembilan</v>
          </cell>
        </row>
        <row r="351">
          <cell r="A351">
            <v>350</v>
          </cell>
          <cell r="B351" t="str">
            <v>Tiga Ratus Lima Puluh</v>
          </cell>
        </row>
        <row r="352">
          <cell r="A352">
            <v>351</v>
          </cell>
          <cell r="B352" t="str">
            <v>Tiga Ratus Lima Puluh Satu</v>
          </cell>
        </row>
        <row r="353">
          <cell r="A353">
            <v>352</v>
          </cell>
          <cell r="B353" t="str">
            <v>Tiga Ratus Lima Puluh Dua</v>
          </cell>
        </row>
        <row r="354">
          <cell r="A354">
            <v>353</v>
          </cell>
          <cell r="B354" t="str">
            <v>Tiga Ratus Lima Puluh Tiga</v>
          </cell>
        </row>
        <row r="355">
          <cell r="A355">
            <v>354</v>
          </cell>
          <cell r="B355" t="str">
            <v>Tiga Ratus Lima Puluh Empat</v>
          </cell>
        </row>
        <row r="356">
          <cell r="A356">
            <v>355</v>
          </cell>
          <cell r="B356" t="str">
            <v>Tiga Ratus Lima Puluh Lima</v>
          </cell>
        </row>
        <row r="357">
          <cell r="A357">
            <v>356</v>
          </cell>
          <cell r="B357" t="str">
            <v>Tiga Ratus Lima Puluh Enam</v>
          </cell>
        </row>
        <row r="358">
          <cell r="A358">
            <v>357</v>
          </cell>
          <cell r="B358" t="str">
            <v>Tiga Ratus Lima Puluh Tujuh</v>
          </cell>
        </row>
        <row r="359">
          <cell r="A359">
            <v>358</v>
          </cell>
          <cell r="B359" t="str">
            <v>Tiga Ratus Lima Puluh Delapan</v>
          </cell>
        </row>
        <row r="360">
          <cell r="A360">
            <v>359</v>
          </cell>
          <cell r="B360" t="str">
            <v>Tiga Ratus Lima Puluh Sembilan</v>
          </cell>
        </row>
        <row r="361">
          <cell r="A361">
            <v>360</v>
          </cell>
          <cell r="B361" t="str">
            <v>Tiga Ratus Enam Puluh</v>
          </cell>
        </row>
        <row r="362">
          <cell r="A362">
            <v>361</v>
          </cell>
          <cell r="B362" t="str">
            <v>Tiga Ratus Enam Puluh Satu</v>
          </cell>
        </row>
        <row r="363">
          <cell r="A363">
            <v>362</v>
          </cell>
          <cell r="B363" t="str">
            <v>Tiga Ratus Enam Puluh Dua</v>
          </cell>
        </row>
        <row r="364">
          <cell r="A364">
            <v>363</v>
          </cell>
          <cell r="B364" t="str">
            <v>Tiga Ratus Enam Puluh Tiga</v>
          </cell>
        </row>
        <row r="365">
          <cell r="A365">
            <v>364</v>
          </cell>
          <cell r="B365" t="str">
            <v>Tiga Ratus Enam Puluh Empat</v>
          </cell>
        </row>
        <row r="366">
          <cell r="A366">
            <v>365</v>
          </cell>
          <cell r="B366" t="str">
            <v>Tiga Ratus Enam Puluh Lima</v>
          </cell>
        </row>
        <row r="367">
          <cell r="A367">
            <v>366</v>
          </cell>
          <cell r="B367" t="str">
            <v>Tiga Ratus Enam Puluh Enam</v>
          </cell>
        </row>
        <row r="368">
          <cell r="A368">
            <v>367</v>
          </cell>
          <cell r="B368" t="str">
            <v>Tiga Ratus Enam Puluh Tujuh</v>
          </cell>
        </row>
        <row r="369">
          <cell r="A369">
            <v>368</v>
          </cell>
          <cell r="B369" t="str">
            <v>Tiga Ratus Enam Puluh Delapan</v>
          </cell>
        </row>
        <row r="370">
          <cell r="A370">
            <v>369</v>
          </cell>
          <cell r="B370" t="str">
            <v>Tiga Ratus Enam Puluh Sembilan</v>
          </cell>
        </row>
        <row r="371">
          <cell r="A371">
            <v>370</v>
          </cell>
          <cell r="B371" t="str">
            <v>Tiga Ratus Tujuh Puluh</v>
          </cell>
        </row>
        <row r="372">
          <cell r="A372">
            <v>371</v>
          </cell>
          <cell r="B372" t="str">
            <v>Tiga Ratus Tujuh Puluh Satu</v>
          </cell>
        </row>
        <row r="373">
          <cell r="A373">
            <v>372</v>
          </cell>
          <cell r="B373" t="str">
            <v>Tiga Ratus Tujuh Puluh Dua</v>
          </cell>
        </row>
        <row r="374">
          <cell r="A374">
            <v>373</v>
          </cell>
          <cell r="B374" t="str">
            <v>Tiga Ratus Tujuh Puluh Tiga</v>
          </cell>
        </row>
        <row r="375">
          <cell r="A375">
            <v>374</v>
          </cell>
          <cell r="B375" t="str">
            <v>Tiga Ratus Tujuh Puluh Empat</v>
          </cell>
        </row>
        <row r="376">
          <cell r="A376">
            <v>375</v>
          </cell>
          <cell r="B376" t="str">
            <v>Tiga Ratus Tujuh Puluh Lima</v>
          </cell>
        </row>
        <row r="377">
          <cell r="A377">
            <v>376</v>
          </cell>
          <cell r="B377" t="str">
            <v>Tiga Ratus Tujuh Puluh Enam</v>
          </cell>
        </row>
        <row r="378">
          <cell r="A378">
            <v>377</v>
          </cell>
          <cell r="B378" t="str">
            <v>Tiga Ratus Tujuh Puluh Tujuh</v>
          </cell>
        </row>
        <row r="379">
          <cell r="A379">
            <v>378</v>
          </cell>
          <cell r="B379" t="str">
            <v>Tiga Ratus Tujuh Puluh Delapan</v>
          </cell>
        </row>
        <row r="380">
          <cell r="A380">
            <v>379</v>
          </cell>
          <cell r="B380" t="str">
            <v>Tiga Ratus Tujuh Puluh Sembilan</v>
          </cell>
        </row>
        <row r="381">
          <cell r="A381">
            <v>380</v>
          </cell>
          <cell r="B381" t="str">
            <v>Tiga Ratus Delapan Puluh</v>
          </cell>
        </row>
        <row r="382">
          <cell r="A382">
            <v>381</v>
          </cell>
          <cell r="B382" t="str">
            <v>Tiga Ratus Delapan Puluh Satu</v>
          </cell>
        </row>
        <row r="383">
          <cell r="A383">
            <v>382</v>
          </cell>
          <cell r="B383" t="str">
            <v>Tiga Ratus Delapan Puluh Dua</v>
          </cell>
        </row>
        <row r="384">
          <cell r="A384">
            <v>383</v>
          </cell>
          <cell r="B384" t="str">
            <v>Tiga Ratus Delapan Puluh Tiga</v>
          </cell>
        </row>
        <row r="385">
          <cell r="A385">
            <v>384</v>
          </cell>
          <cell r="B385" t="str">
            <v>Tiga Ratus Delapan Puluh Empat</v>
          </cell>
        </row>
        <row r="386">
          <cell r="A386">
            <v>385</v>
          </cell>
          <cell r="B386" t="str">
            <v>Tiga Ratus Delapan Puluh Lima</v>
          </cell>
        </row>
        <row r="387">
          <cell r="A387">
            <v>386</v>
          </cell>
          <cell r="B387" t="str">
            <v>Tiga Ratus Delapan Puluh Enam</v>
          </cell>
        </row>
        <row r="388">
          <cell r="A388">
            <v>387</v>
          </cell>
          <cell r="B388" t="str">
            <v>Tiga Ratus Delapan Puluh Tujuh</v>
          </cell>
        </row>
        <row r="389">
          <cell r="A389">
            <v>388</v>
          </cell>
          <cell r="B389" t="str">
            <v>Tiga Ratus Delapan Puluh Delapan</v>
          </cell>
        </row>
        <row r="390">
          <cell r="A390">
            <v>389</v>
          </cell>
          <cell r="B390" t="str">
            <v>Tiga Ratus Delapan Puluh Sembilan</v>
          </cell>
        </row>
        <row r="391">
          <cell r="A391">
            <v>390</v>
          </cell>
          <cell r="B391" t="str">
            <v>Tiga Ratus Sembilan Puluh</v>
          </cell>
        </row>
        <row r="392">
          <cell r="A392">
            <v>391</v>
          </cell>
          <cell r="B392" t="str">
            <v>Tiga Ratus Sembilan Puluh Satu</v>
          </cell>
        </row>
        <row r="393">
          <cell r="A393">
            <v>392</v>
          </cell>
          <cell r="B393" t="str">
            <v>Tiga Ratus Sembilan Puluh Dua</v>
          </cell>
        </row>
        <row r="394">
          <cell r="A394">
            <v>393</v>
          </cell>
          <cell r="B394" t="str">
            <v>Tiga Ratus Sembilan Puluh Tiga</v>
          </cell>
        </row>
        <row r="395">
          <cell r="A395">
            <v>394</v>
          </cell>
          <cell r="B395" t="str">
            <v>Tiga Ratus Sembilan Puluh Empat</v>
          </cell>
        </row>
        <row r="396">
          <cell r="A396">
            <v>395</v>
          </cell>
          <cell r="B396" t="str">
            <v>Tiga Ratus Sembilan Puluh Lima</v>
          </cell>
        </row>
        <row r="397">
          <cell r="A397">
            <v>396</v>
          </cell>
          <cell r="B397" t="str">
            <v>Tiga Ratus Sembilan Puluh Enam</v>
          </cell>
        </row>
        <row r="398">
          <cell r="A398">
            <v>397</v>
          </cell>
          <cell r="B398" t="str">
            <v>Tiga Ratus Sembilan Puluh Tujuh</v>
          </cell>
        </row>
        <row r="399">
          <cell r="A399">
            <v>398</v>
          </cell>
          <cell r="B399" t="str">
            <v>Tiga Ratus Sembilan Puluh Delapan</v>
          </cell>
        </row>
        <row r="400">
          <cell r="A400">
            <v>399</v>
          </cell>
          <cell r="B400" t="str">
            <v>Tiga Ratus Sembilan Puluh Sembilan</v>
          </cell>
        </row>
        <row r="401">
          <cell r="A401">
            <v>400</v>
          </cell>
          <cell r="B401" t="str">
            <v>Empat Ratus</v>
          </cell>
        </row>
        <row r="402">
          <cell r="A402">
            <v>401</v>
          </cell>
          <cell r="B402" t="str">
            <v>Empat Ratus Satu</v>
          </cell>
        </row>
        <row r="403">
          <cell r="A403">
            <v>402</v>
          </cell>
          <cell r="B403" t="str">
            <v>Empat Ratus Dua</v>
          </cell>
        </row>
        <row r="404">
          <cell r="A404">
            <v>403</v>
          </cell>
          <cell r="B404" t="str">
            <v>Empat Ratus Tiga</v>
          </cell>
        </row>
        <row r="405">
          <cell r="A405">
            <v>404</v>
          </cell>
          <cell r="B405" t="str">
            <v>Empat Ratus Empat</v>
          </cell>
        </row>
        <row r="406">
          <cell r="A406">
            <v>405</v>
          </cell>
          <cell r="B406" t="str">
            <v>Empat Ratus Lima</v>
          </cell>
        </row>
        <row r="407">
          <cell r="A407">
            <v>406</v>
          </cell>
          <cell r="B407" t="str">
            <v>Empat Ratus Enam</v>
          </cell>
        </row>
        <row r="408">
          <cell r="A408">
            <v>407</v>
          </cell>
          <cell r="B408" t="str">
            <v>Empat Ratus Tujuh</v>
          </cell>
        </row>
        <row r="409">
          <cell r="A409">
            <v>408</v>
          </cell>
          <cell r="B409" t="str">
            <v>Empat Ratus Delapan</v>
          </cell>
        </row>
        <row r="410">
          <cell r="A410">
            <v>409</v>
          </cell>
          <cell r="B410" t="str">
            <v>Empat Ratus Sembilan</v>
          </cell>
        </row>
        <row r="411">
          <cell r="A411">
            <v>410</v>
          </cell>
          <cell r="B411" t="str">
            <v>Empat Ratus Sepuluh</v>
          </cell>
        </row>
        <row r="412">
          <cell r="A412">
            <v>411</v>
          </cell>
          <cell r="B412" t="str">
            <v>Empat Ratus Sebelas</v>
          </cell>
        </row>
        <row r="413">
          <cell r="A413">
            <v>412</v>
          </cell>
          <cell r="B413" t="str">
            <v>Empat Ratus Dua Belas</v>
          </cell>
        </row>
        <row r="414">
          <cell r="A414">
            <v>413</v>
          </cell>
          <cell r="B414" t="str">
            <v>Empat Ratus Tiga Belas</v>
          </cell>
        </row>
        <row r="415">
          <cell r="A415">
            <v>414</v>
          </cell>
          <cell r="B415" t="str">
            <v>Empat Ratus Empat Belas</v>
          </cell>
        </row>
        <row r="416">
          <cell r="A416">
            <v>415</v>
          </cell>
          <cell r="B416" t="str">
            <v>Empat Ratus Lima Belas</v>
          </cell>
        </row>
        <row r="417">
          <cell r="A417">
            <v>416</v>
          </cell>
          <cell r="B417" t="str">
            <v>Empat Ratus Enam Belas</v>
          </cell>
        </row>
        <row r="418">
          <cell r="A418">
            <v>417</v>
          </cell>
          <cell r="B418" t="str">
            <v>Empat Ratus Tujuh Belas</v>
          </cell>
        </row>
        <row r="419">
          <cell r="A419">
            <v>418</v>
          </cell>
          <cell r="B419" t="str">
            <v>Empat Ratus Delapan Belas</v>
          </cell>
        </row>
        <row r="420">
          <cell r="A420">
            <v>419</v>
          </cell>
          <cell r="B420" t="str">
            <v>Empat Ratus Sembilan Belas</v>
          </cell>
        </row>
        <row r="421">
          <cell r="A421">
            <v>420</v>
          </cell>
          <cell r="B421" t="str">
            <v>Empat Ratus Dua Puluh</v>
          </cell>
        </row>
        <row r="422">
          <cell r="A422">
            <v>421</v>
          </cell>
          <cell r="B422" t="str">
            <v>Empat Ratus Dua Puluh Satu</v>
          </cell>
        </row>
        <row r="423">
          <cell r="A423">
            <v>422</v>
          </cell>
          <cell r="B423" t="str">
            <v>Empat Ratus Dua Puluh Dua</v>
          </cell>
        </row>
        <row r="424">
          <cell r="A424">
            <v>423</v>
          </cell>
          <cell r="B424" t="str">
            <v>Empat Ratus Dua Puluh Tiga</v>
          </cell>
        </row>
        <row r="425">
          <cell r="A425">
            <v>424</v>
          </cell>
          <cell r="B425" t="str">
            <v>Empat Ratus Dua Puluh Empat</v>
          </cell>
        </row>
        <row r="426">
          <cell r="A426">
            <v>425</v>
          </cell>
          <cell r="B426" t="str">
            <v>Empat Ratus Dua Puluh Lima</v>
          </cell>
        </row>
        <row r="427">
          <cell r="A427">
            <v>426</v>
          </cell>
          <cell r="B427" t="str">
            <v>Empat Ratus Dua Puluh Enam</v>
          </cell>
        </row>
        <row r="428">
          <cell r="A428">
            <v>427</v>
          </cell>
          <cell r="B428" t="str">
            <v>Empat Ratus Dua Puluh Tujuh</v>
          </cell>
        </row>
        <row r="429">
          <cell r="A429">
            <v>428</v>
          </cell>
          <cell r="B429" t="str">
            <v>Empat Ratus Dua Puluh Delapan</v>
          </cell>
        </row>
        <row r="430">
          <cell r="A430">
            <v>429</v>
          </cell>
          <cell r="B430" t="str">
            <v>Empat Ratus Dua Puluh Sembilan</v>
          </cell>
        </row>
        <row r="431">
          <cell r="A431">
            <v>430</v>
          </cell>
          <cell r="B431" t="str">
            <v>Empat Ratus Tiga Puluh</v>
          </cell>
        </row>
        <row r="432">
          <cell r="A432">
            <v>431</v>
          </cell>
          <cell r="B432" t="str">
            <v>Empat Ratus Tiga Puluh Satu</v>
          </cell>
        </row>
        <row r="433">
          <cell r="A433">
            <v>432</v>
          </cell>
          <cell r="B433" t="str">
            <v>Empat Ratus Tiga Puluh Dua</v>
          </cell>
        </row>
        <row r="434">
          <cell r="A434">
            <v>433</v>
          </cell>
          <cell r="B434" t="str">
            <v>Empat Ratus Tiga Puluh Tiga</v>
          </cell>
        </row>
        <row r="435">
          <cell r="A435">
            <v>434</v>
          </cell>
          <cell r="B435" t="str">
            <v>Empat Ratus Tiga Puluh Empat</v>
          </cell>
        </row>
        <row r="436">
          <cell r="A436">
            <v>435</v>
          </cell>
          <cell r="B436" t="str">
            <v>Empat Ratus Tiga Puluh Lima</v>
          </cell>
        </row>
        <row r="437">
          <cell r="A437">
            <v>436</v>
          </cell>
          <cell r="B437" t="str">
            <v>Empat Ratus Tiga Puluh Enam</v>
          </cell>
        </row>
        <row r="438">
          <cell r="A438">
            <v>437</v>
          </cell>
          <cell r="B438" t="str">
            <v>Empat Ratus Tiga Puluh Tujuh</v>
          </cell>
        </row>
        <row r="439">
          <cell r="A439">
            <v>438</v>
          </cell>
          <cell r="B439" t="str">
            <v>Empat Ratus Tiga Puluh Delapan</v>
          </cell>
        </row>
        <row r="440">
          <cell r="A440">
            <v>439</v>
          </cell>
          <cell r="B440" t="str">
            <v>Empat Ratus Tiga Puluh Sembilan</v>
          </cell>
        </row>
        <row r="441">
          <cell r="A441">
            <v>440</v>
          </cell>
          <cell r="B441" t="str">
            <v>Empat Ratus Empat Puluh</v>
          </cell>
        </row>
        <row r="442">
          <cell r="A442">
            <v>441</v>
          </cell>
          <cell r="B442" t="str">
            <v>Empat Ratus Empat Puluh Satu</v>
          </cell>
        </row>
        <row r="443">
          <cell r="A443">
            <v>442</v>
          </cell>
          <cell r="B443" t="str">
            <v>Empat Ratus Empat Puluh Dua</v>
          </cell>
        </row>
        <row r="444">
          <cell r="A444">
            <v>443</v>
          </cell>
          <cell r="B444" t="str">
            <v>Empat Ratus Empat Puluh Tiga</v>
          </cell>
        </row>
        <row r="445">
          <cell r="A445">
            <v>444</v>
          </cell>
          <cell r="B445" t="str">
            <v>Empat Ratus Empat Puluh Empat</v>
          </cell>
        </row>
        <row r="446">
          <cell r="A446">
            <v>445</v>
          </cell>
          <cell r="B446" t="str">
            <v>Empat Ratus Empat Puluh Lima</v>
          </cell>
        </row>
        <row r="447">
          <cell r="A447">
            <v>446</v>
          </cell>
          <cell r="B447" t="str">
            <v>Empat Ratus Empat Puluh Enam</v>
          </cell>
        </row>
        <row r="448">
          <cell r="A448">
            <v>447</v>
          </cell>
          <cell r="B448" t="str">
            <v>Empat Ratus Empat Puluh Tujuh</v>
          </cell>
        </row>
        <row r="449">
          <cell r="A449">
            <v>448</v>
          </cell>
          <cell r="B449" t="str">
            <v>Empat Ratus Empat Puluh Delapan</v>
          </cell>
        </row>
        <row r="450">
          <cell r="A450">
            <v>449</v>
          </cell>
          <cell r="B450" t="str">
            <v>Empat Ratus Empat Puluh Sembilan</v>
          </cell>
        </row>
        <row r="451">
          <cell r="A451">
            <v>450</v>
          </cell>
          <cell r="B451" t="str">
            <v>Empat Ratus Lima Puluh</v>
          </cell>
        </row>
        <row r="452">
          <cell r="A452">
            <v>451</v>
          </cell>
          <cell r="B452" t="str">
            <v>Empat Ratus Lima Puluh Satu</v>
          </cell>
        </row>
        <row r="453">
          <cell r="A453">
            <v>452</v>
          </cell>
          <cell r="B453" t="str">
            <v>Empat Ratus Lima Puluh Dua</v>
          </cell>
        </row>
        <row r="454">
          <cell r="A454">
            <v>453</v>
          </cell>
          <cell r="B454" t="str">
            <v>Empat Ratus Lima Puluh Tiga</v>
          </cell>
        </row>
        <row r="455">
          <cell r="A455">
            <v>454</v>
          </cell>
          <cell r="B455" t="str">
            <v>Empat Ratus Lima Puluh Empat</v>
          </cell>
        </row>
        <row r="456">
          <cell r="A456">
            <v>455</v>
          </cell>
          <cell r="B456" t="str">
            <v>Empat Ratus Lima Puluh Lima</v>
          </cell>
        </row>
        <row r="457">
          <cell r="A457">
            <v>456</v>
          </cell>
          <cell r="B457" t="str">
            <v>Empat Ratus Lima Puluh Enam</v>
          </cell>
        </row>
        <row r="458">
          <cell r="A458">
            <v>457</v>
          </cell>
          <cell r="B458" t="str">
            <v>Empat Ratus Lima Puluh Tujuh</v>
          </cell>
        </row>
        <row r="459">
          <cell r="A459">
            <v>458</v>
          </cell>
          <cell r="B459" t="str">
            <v>Empat Ratus Lima Puluh Delapan</v>
          </cell>
        </row>
        <row r="460">
          <cell r="A460">
            <v>459</v>
          </cell>
          <cell r="B460" t="str">
            <v>Empat Ratus Lima Puluh Sembilan</v>
          </cell>
        </row>
        <row r="461">
          <cell r="A461">
            <v>460</v>
          </cell>
          <cell r="B461" t="str">
            <v>Empat Ratus Enam Puluh</v>
          </cell>
        </row>
        <row r="462">
          <cell r="A462">
            <v>461</v>
          </cell>
          <cell r="B462" t="str">
            <v>Empat Ratus Enam Puluh Satu</v>
          </cell>
        </row>
        <row r="463">
          <cell r="A463">
            <v>462</v>
          </cell>
          <cell r="B463" t="str">
            <v>Empat Ratus Enam Puluh Dua</v>
          </cell>
        </row>
        <row r="464">
          <cell r="A464">
            <v>463</v>
          </cell>
          <cell r="B464" t="str">
            <v>Empat Ratus Enam Puluh Tiga</v>
          </cell>
        </row>
        <row r="465">
          <cell r="A465">
            <v>464</v>
          </cell>
          <cell r="B465" t="str">
            <v>Empat Ratus Enam Puluh Empat</v>
          </cell>
        </row>
        <row r="466">
          <cell r="A466">
            <v>465</v>
          </cell>
          <cell r="B466" t="str">
            <v>Empat Ratus Enam Puluh Lima</v>
          </cell>
        </row>
        <row r="467">
          <cell r="A467">
            <v>466</v>
          </cell>
          <cell r="B467" t="str">
            <v>Empat Ratus Enam Puluh Enam</v>
          </cell>
        </row>
        <row r="468">
          <cell r="A468">
            <v>467</v>
          </cell>
          <cell r="B468" t="str">
            <v>Empat Ratus Enam Puluh Tujuh</v>
          </cell>
        </row>
        <row r="469">
          <cell r="A469">
            <v>468</v>
          </cell>
          <cell r="B469" t="str">
            <v>Empat Ratus Enam Puluh Delapan</v>
          </cell>
        </row>
        <row r="470">
          <cell r="A470">
            <v>469</v>
          </cell>
          <cell r="B470" t="str">
            <v>Empat Ratus Enam Puluh Sembilan</v>
          </cell>
        </row>
        <row r="471">
          <cell r="A471">
            <v>470</v>
          </cell>
          <cell r="B471" t="str">
            <v>Empat Ratus Tujuh Puluh</v>
          </cell>
        </row>
        <row r="472">
          <cell r="A472">
            <v>471</v>
          </cell>
          <cell r="B472" t="str">
            <v>Empat Ratus Tujuh Puluh Satu</v>
          </cell>
        </row>
        <row r="473">
          <cell r="A473">
            <v>472</v>
          </cell>
          <cell r="B473" t="str">
            <v>Empat Ratus Tujuh Puluh Dua</v>
          </cell>
        </row>
        <row r="474">
          <cell r="A474">
            <v>473</v>
          </cell>
          <cell r="B474" t="str">
            <v>Empat Ratus Tujuh Puluh Tiga</v>
          </cell>
        </row>
        <row r="475">
          <cell r="A475">
            <v>474</v>
          </cell>
          <cell r="B475" t="str">
            <v>Empat Ratus Tujuh Puluh Empat</v>
          </cell>
        </row>
        <row r="476">
          <cell r="A476">
            <v>475</v>
          </cell>
          <cell r="B476" t="str">
            <v>Empat Ratus Tujuh Puluh Lima</v>
          </cell>
        </row>
        <row r="477">
          <cell r="A477">
            <v>476</v>
          </cell>
          <cell r="B477" t="str">
            <v>Empat Ratus Tujuh Puluh Enam</v>
          </cell>
        </row>
        <row r="478">
          <cell r="A478">
            <v>477</v>
          </cell>
          <cell r="B478" t="str">
            <v>Empat Ratus Tujuh Puluh Tujuh</v>
          </cell>
        </row>
        <row r="479">
          <cell r="A479">
            <v>478</v>
          </cell>
          <cell r="B479" t="str">
            <v>Empat Ratus Tujuh Puluh Delapan</v>
          </cell>
        </row>
        <row r="480">
          <cell r="A480">
            <v>479</v>
          </cell>
          <cell r="B480" t="str">
            <v>Empat Ratus Tujuh Puluh Sembilan</v>
          </cell>
        </row>
        <row r="481">
          <cell r="A481">
            <v>480</v>
          </cell>
          <cell r="B481" t="str">
            <v>Empat Ratus Delapan Puluh</v>
          </cell>
        </row>
        <row r="482">
          <cell r="A482">
            <v>481</v>
          </cell>
          <cell r="B482" t="str">
            <v>Empat Ratus Delapan Puluh Satu</v>
          </cell>
        </row>
        <row r="483">
          <cell r="A483">
            <v>482</v>
          </cell>
          <cell r="B483" t="str">
            <v>Empat Ratus Delapan Puluh Dua</v>
          </cell>
        </row>
        <row r="484">
          <cell r="A484">
            <v>483</v>
          </cell>
          <cell r="B484" t="str">
            <v>Empat Ratus Delapan Puluh Tiga</v>
          </cell>
        </row>
        <row r="485">
          <cell r="A485">
            <v>484</v>
          </cell>
          <cell r="B485" t="str">
            <v>Empat Ratus Delapan Puluh Empat</v>
          </cell>
        </row>
        <row r="486">
          <cell r="A486">
            <v>485</v>
          </cell>
          <cell r="B486" t="str">
            <v>Empat Ratus Delapan Puluh Lima</v>
          </cell>
        </row>
        <row r="487">
          <cell r="A487">
            <v>486</v>
          </cell>
          <cell r="B487" t="str">
            <v>Empat Ratus Delapan Puluh Enam</v>
          </cell>
        </row>
        <row r="488">
          <cell r="A488">
            <v>487</v>
          </cell>
          <cell r="B488" t="str">
            <v>Empat Ratus Delapan Puluh Tujuh</v>
          </cell>
        </row>
        <row r="489">
          <cell r="A489">
            <v>488</v>
          </cell>
          <cell r="B489" t="str">
            <v>Empat Ratus Delapan Puluh Delapan</v>
          </cell>
        </row>
        <row r="490">
          <cell r="A490">
            <v>489</v>
          </cell>
          <cell r="B490" t="str">
            <v>Empat Ratus Delapan Puluh Sembilan</v>
          </cell>
        </row>
        <row r="491">
          <cell r="A491">
            <v>490</v>
          </cell>
          <cell r="B491" t="str">
            <v>Empat Ratus Sembilan Puluh</v>
          </cell>
        </row>
        <row r="492">
          <cell r="A492">
            <v>491</v>
          </cell>
          <cell r="B492" t="str">
            <v>Empat Ratus Sembilan Puluh Satu</v>
          </cell>
        </row>
        <row r="493">
          <cell r="A493">
            <v>492</v>
          </cell>
          <cell r="B493" t="str">
            <v>Empat Ratus Sembilan Puluh Dua</v>
          </cell>
        </row>
        <row r="494">
          <cell r="A494">
            <v>493</v>
          </cell>
          <cell r="B494" t="str">
            <v>Empat Ratus Sembilan Puluh Tiga</v>
          </cell>
        </row>
        <row r="495">
          <cell r="A495">
            <v>494</v>
          </cell>
          <cell r="B495" t="str">
            <v>Empat Ratus Sembilan Puluh Empat</v>
          </cell>
        </row>
        <row r="496">
          <cell r="A496">
            <v>495</v>
          </cell>
          <cell r="B496" t="str">
            <v>Empat Ratus Sembilan Puluh Lima</v>
          </cell>
        </row>
        <row r="497">
          <cell r="A497">
            <v>496</v>
          </cell>
          <cell r="B497" t="str">
            <v>Empat Ratus Sembilan Puluh Enam</v>
          </cell>
        </row>
        <row r="498">
          <cell r="A498">
            <v>497</v>
          </cell>
          <cell r="B498" t="str">
            <v>Empat Ratus Sembilan Puluh Tujuh</v>
          </cell>
        </row>
        <row r="499">
          <cell r="A499">
            <v>498</v>
          </cell>
          <cell r="B499" t="str">
            <v>Empat Ratus Sembilan Puluh Delapan</v>
          </cell>
        </row>
        <row r="500">
          <cell r="A500">
            <v>499</v>
          </cell>
          <cell r="B500" t="str">
            <v>Empat Ratus Sembilan Puluh Sembilan</v>
          </cell>
        </row>
        <row r="501">
          <cell r="A501">
            <v>500</v>
          </cell>
          <cell r="B501" t="str">
            <v>Lima Ratus</v>
          </cell>
        </row>
        <row r="502">
          <cell r="A502">
            <v>501</v>
          </cell>
          <cell r="B502" t="str">
            <v>Lima Ratus Satu</v>
          </cell>
        </row>
        <row r="503">
          <cell r="A503">
            <v>502</v>
          </cell>
          <cell r="B503" t="str">
            <v>Lima Ratus Dua</v>
          </cell>
        </row>
        <row r="504">
          <cell r="A504">
            <v>503</v>
          </cell>
          <cell r="B504" t="str">
            <v>Lima Ratus Tiga</v>
          </cell>
        </row>
        <row r="505">
          <cell r="A505">
            <v>504</v>
          </cell>
          <cell r="B505" t="str">
            <v>Lima Ratus Empat</v>
          </cell>
        </row>
        <row r="506">
          <cell r="A506">
            <v>505</v>
          </cell>
          <cell r="B506" t="str">
            <v>Lima Ratus Lima</v>
          </cell>
        </row>
        <row r="507">
          <cell r="A507">
            <v>506</v>
          </cell>
          <cell r="B507" t="str">
            <v>Lima Ratus Enam</v>
          </cell>
        </row>
        <row r="508">
          <cell r="A508">
            <v>507</v>
          </cell>
          <cell r="B508" t="str">
            <v>Lima Ratus Tujuh</v>
          </cell>
        </row>
        <row r="509">
          <cell r="A509">
            <v>508</v>
          </cell>
          <cell r="B509" t="str">
            <v>Lima Ratus Delapan</v>
          </cell>
        </row>
        <row r="510">
          <cell r="A510">
            <v>509</v>
          </cell>
          <cell r="B510" t="str">
            <v>Lima Ratus Sembilan</v>
          </cell>
        </row>
        <row r="511">
          <cell r="A511">
            <v>510</v>
          </cell>
          <cell r="B511" t="str">
            <v>Lima Ratus Sepuluh</v>
          </cell>
        </row>
        <row r="512">
          <cell r="A512">
            <v>511</v>
          </cell>
          <cell r="B512" t="str">
            <v>Lima Ratus Sebelas</v>
          </cell>
        </row>
        <row r="513">
          <cell r="A513">
            <v>512</v>
          </cell>
          <cell r="B513" t="str">
            <v>Lima Ratus Dua Belas</v>
          </cell>
        </row>
        <row r="514">
          <cell r="A514">
            <v>513</v>
          </cell>
          <cell r="B514" t="str">
            <v>Lima Ratus Tiga Belas</v>
          </cell>
        </row>
        <row r="515">
          <cell r="A515">
            <v>514</v>
          </cell>
          <cell r="B515" t="str">
            <v>Lima Ratus Empat Belas</v>
          </cell>
        </row>
        <row r="516">
          <cell r="A516">
            <v>515</v>
          </cell>
          <cell r="B516" t="str">
            <v>Lima Ratus Lima Belas</v>
          </cell>
        </row>
        <row r="517">
          <cell r="A517">
            <v>516</v>
          </cell>
          <cell r="B517" t="str">
            <v>Lima Ratus Enam Belas</v>
          </cell>
        </row>
        <row r="518">
          <cell r="A518">
            <v>517</v>
          </cell>
          <cell r="B518" t="str">
            <v>Lima Ratus Tujuh Belas</v>
          </cell>
        </row>
        <row r="519">
          <cell r="A519">
            <v>518</v>
          </cell>
          <cell r="B519" t="str">
            <v>Lima Ratus Delapan Belas</v>
          </cell>
        </row>
        <row r="520">
          <cell r="A520">
            <v>519</v>
          </cell>
          <cell r="B520" t="str">
            <v>Lima Ratus Sembilan Belas</v>
          </cell>
        </row>
        <row r="521">
          <cell r="A521">
            <v>520</v>
          </cell>
          <cell r="B521" t="str">
            <v>Lima Ratus Dua Puluh</v>
          </cell>
        </row>
        <row r="522">
          <cell r="A522">
            <v>521</v>
          </cell>
          <cell r="B522" t="str">
            <v>Lima Ratus Dua Puluh Satu</v>
          </cell>
        </row>
        <row r="523">
          <cell r="A523">
            <v>522</v>
          </cell>
          <cell r="B523" t="str">
            <v>Lima Ratus Dua Puluh Dua</v>
          </cell>
        </row>
        <row r="524">
          <cell r="A524">
            <v>523</v>
          </cell>
          <cell r="B524" t="str">
            <v>Lima Ratus Dua Puluh Tiga</v>
          </cell>
        </row>
        <row r="525">
          <cell r="A525">
            <v>524</v>
          </cell>
          <cell r="B525" t="str">
            <v>Lima Ratus Dua Puluh Empat</v>
          </cell>
        </row>
        <row r="526">
          <cell r="A526">
            <v>525</v>
          </cell>
          <cell r="B526" t="str">
            <v>Lima Ratus Dua Puluh Lima</v>
          </cell>
        </row>
        <row r="527">
          <cell r="A527">
            <v>526</v>
          </cell>
          <cell r="B527" t="str">
            <v>Lima Ratus Dua Puluh Enam</v>
          </cell>
        </row>
        <row r="528">
          <cell r="A528">
            <v>527</v>
          </cell>
          <cell r="B528" t="str">
            <v>Lima Ratus Dua Puluh Tujuh</v>
          </cell>
        </row>
        <row r="529">
          <cell r="A529">
            <v>528</v>
          </cell>
          <cell r="B529" t="str">
            <v>Lima Ratus Dua Puluh Delapan</v>
          </cell>
        </row>
        <row r="530">
          <cell r="A530">
            <v>529</v>
          </cell>
          <cell r="B530" t="str">
            <v>Lima Ratus Dua Puluh Sembilan</v>
          </cell>
        </row>
        <row r="531">
          <cell r="A531">
            <v>530</v>
          </cell>
          <cell r="B531" t="str">
            <v>Lima Ratus Tiga Puluh</v>
          </cell>
        </row>
        <row r="532">
          <cell r="A532">
            <v>531</v>
          </cell>
          <cell r="B532" t="str">
            <v>Lima Ratus Tiga Puluh Satu</v>
          </cell>
        </row>
        <row r="533">
          <cell r="A533">
            <v>532</v>
          </cell>
          <cell r="B533" t="str">
            <v>Lima Ratus Tiga Puluh Dua</v>
          </cell>
        </row>
        <row r="534">
          <cell r="A534">
            <v>533</v>
          </cell>
          <cell r="B534" t="str">
            <v>Lima Ratus Tiga Puluh Tiga</v>
          </cell>
        </row>
        <row r="535">
          <cell r="A535">
            <v>534</v>
          </cell>
          <cell r="B535" t="str">
            <v>Lima Ratus Tiga Puluh Empat</v>
          </cell>
        </row>
        <row r="536">
          <cell r="A536">
            <v>535</v>
          </cell>
          <cell r="B536" t="str">
            <v>Lima Ratus Tiga Puluh Lima</v>
          </cell>
        </row>
        <row r="537">
          <cell r="A537">
            <v>536</v>
          </cell>
          <cell r="B537" t="str">
            <v>Lima Ratus Tiga Puluh Enam</v>
          </cell>
        </row>
        <row r="538">
          <cell r="A538">
            <v>537</v>
          </cell>
          <cell r="B538" t="str">
            <v>Lima Ratus Tiga Puluh Tujuh</v>
          </cell>
        </row>
        <row r="539">
          <cell r="A539">
            <v>538</v>
          </cell>
          <cell r="B539" t="str">
            <v>Lima Ratus Tiga Puluh Delapan</v>
          </cell>
        </row>
        <row r="540">
          <cell r="A540">
            <v>539</v>
          </cell>
          <cell r="B540" t="str">
            <v>Lima Ratus Tiga Puluh Sembilan</v>
          </cell>
        </row>
        <row r="541">
          <cell r="A541">
            <v>540</v>
          </cell>
          <cell r="B541" t="str">
            <v>Lima Ratus Empat Puluh</v>
          </cell>
        </row>
        <row r="542">
          <cell r="A542">
            <v>541</v>
          </cell>
          <cell r="B542" t="str">
            <v>Lima Ratus Empat Puluh Satu</v>
          </cell>
        </row>
        <row r="543">
          <cell r="A543">
            <v>542</v>
          </cell>
          <cell r="B543" t="str">
            <v>Lima Ratus Empat Puluh Dua</v>
          </cell>
        </row>
        <row r="544">
          <cell r="A544">
            <v>543</v>
          </cell>
          <cell r="B544" t="str">
            <v>Lima Ratus Empat Puluh Tiga</v>
          </cell>
        </row>
        <row r="545">
          <cell r="A545">
            <v>544</v>
          </cell>
          <cell r="B545" t="str">
            <v>Lima Ratus Empat Puluh Empat</v>
          </cell>
        </row>
        <row r="546">
          <cell r="A546">
            <v>545</v>
          </cell>
          <cell r="B546" t="str">
            <v>Lima Ratus Empat Puluh Lima</v>
          </cell>
        </row>
        <row r="547">
          <cell r="A547">
            <v>546</v>
          </cell>
          <cell r="B547" t="str">
            <v>Lima Ratus Empat Puluh Enam</v>
          </cell>
        </row>
        <row r="548">
          <cell r="A548">
            <v>547</v>
          </cell>
          <cell r="B548" t="str">
            <v>Lima Ratus Empat Puluh Tujuh</v>
          </cell>
        </row>
        <row r="549">
          <cell r="A549">
            <v>548</v>
          </cell>
          <cell r="B549" t="str">
            <v>Lima Ratus Empat Puluh Delapan</v>
          </cell>
        </row>
        <row r="550">
          <cell r="A550">
            <v>549</v>
          </cell>
          <cell r="B550" t="str">
            <v>Lima Ratus Empat Puluh Sembilan</v>
          </cell>
        </row>
        <row r="551">
          <cell r="A551">
            <v>550</v>
          </cell>
          <cell r="B551" t="str">
            <v>Lima Ratus Lima Puluh</v>
          </cell>
        </row>
        <row r="552">
          <cell r="A552">
            <v>551</v>
          </cell>
          <cell r="B552" t="str">
            <v>Lima Ratus Lima Puluh Satu</v>
          </cell>
        </row>
        <row r="553">
          <cell r="A553">
            <v>552</v>
          </cell>
          <cell r="B553" t="str">
            <v>Lima Ratus Lima Puluh Dua</v>
          </cell>
        </row>
        <row r="554">
          <cell r="A554">
            <v>553</v>
          </cell>
          <cell r="B554" t="str">
            <v>Lima Ratus Lima Puluh Tiga</v>
          </cell>
        </row>
        <row r="555">
          <cell r="A555">
            <v>554</v>
          </cell>
          <cell r="B555" t="str">
            <v>Lima Ratus Lima Puluh Empat</v>
          </cell>
        </row>
        <row r="556">
          <cell r="A556">
            <v>555</v>
          </cell>
          <cell r="B556" t="str">
            <v>Lima Ratus Lima Puluh Lima</v>
          </cell>
        </row>
        <row r="557">
          <cell r="A557">
            <v>556</v>
          </cell>
          <cell r="B557" t="str">
            <v>Lima Ratus Lima Puluh Enam</v>
          </cell>
        </row>
        <row r="558">
          <cell r="A558">
            <v>557</v>
          </cell>
          <cell r="B558" t="str">
            <v>Lima Ratus Lima Puluh Tujuh</v>
          </cell>
        </row>
        <row r="559">
          <cell r="A559">
            <v>558</v>
          </cell>
          <cell r="B559" t="str">
            <v>Lima Ratus Lima Puluh Delapan</v>
          </cell>
        </row>
        <row r="560">
          <cell r="A560">
            <v>559</v>
          </cell>
          <cell r="B560" t="str">
            <v>Lima Ratus Lima Puluh Sembilan</v>
          </cell>
        </row>
        <row r="561">
          <cell r="A561">
            <v>560</v>
          </cell>
          <cell r="B561" t="str">
            <v>Lima Ratus Enam Puluh</v>
          </cell>
        </row>
        <row r="562">
          <cell r="A562">
            <v>561</v>
          </cell>
          <cell r="B562" t="str">
            <v>Lima Ratus Enam Puluh Satu</v>
          </cell>
        </row>
        <row r="563">
          <cell r="A563">
            <v>562</v>
          </cell>
          <cell r="B563" t="str">
            <v>Lima Ratus Enam Puluh Dua</v>
          </cell>
        </row>
        <row r="564">
          <cell r="A564">
            <v>563</v>
          </cell>
          <cell r="B564" t="str">
            <v>Lima Ratus Enam Puluh Tiga</v>
          </cell>
        </row>
        <row r="565">
          <cell r="A565">
            <v>564</v>
          </cell>
          <cell r="B565" t="str">
            <v>Lima Ratus Enam Puluh Empat</v>
          </cell>
        </row>
        <row r="566">
          <cell r="A566">
            <v>565</v>
          </cell>
          <cell r="B566" t="str">
            <v>Lima Ratus Enam Puluh Lima</v>
          </cell>
        </row>
        <row r="567">
          <cell r="A567">
            <v>566</v>
          </cell>
          <cell r="B567" t="str">
            <v>Lima Ratus Enam Puluh Enam</v>
          </cell>
        </row>
        <row r="568">
          <cell r="A568">
            <v>567</v>
          </cell>
          <cell r="B568" t="str">
            <v>Lima Ratus Enam Puluh Tujuh</v>
          </cell>
        </row>
        <row r="569">
          <cell r="A569">
            <v>568</v>
          </cell>
          <cell r="B569" t="str">
            <v>Lima Ratus Enam Puluh Delapan</v>
          </cell>
        </row>
        <row r="570">
          <cell r="A570">
            <v>569</v>
          </cell>
          <cell r="B570" t="str">
            <v>Lima Ratus Enam Puluh Sembilan</v>
          </cell>
        </row>
        <row r="571">
          <cell r="A571">
            <v>570</v>
          </cell>
          <cell r="B571" t="str">
            <v>Lima Ratus Tujuh Puluh</v>
          </cell>
        </row>
        <row r="572">
          <cell r="A572">
            <v>571</v>
          </cell>
          <cell r="B572" t="str">
            <v>Lima Ratus Tujuh Puluh Satu</v>
          </cell>
        </row>
        <row r="573">
          <cell r="A573">
            <v>572</v>
          </cell>
          <cell r="B573" t="str">
            <v>Lima Ratus Tujuh Puluh Dua</v>
          </cell>
        </row>
        <row r="574">
          <cell r="A574">
            <v>573</v>
          </cell>
          <cell r="B574" t="str">
            <v>Lima Ratus Tujuh Puluh Tiga</v>
          </cell>
        </row>
        <row r="575">
          <cell r="A575">
            <v>574</v>
          </cell>
          <cell r="B575" t="str">
            <v>Lima Ratus Tujuh Puluh Empat</v>
          </cell>
        </row>
        <row r="576">
          <cell r="A576">
            <v>575</v>
          </cell>
          <cell r="B576" t="str">
            <v>Lima Ratus Tujuh Puluh Lima</v>
          </cell>
        </row>
        <row r="577">
          <cell r="A577">
            <v>576</v>
          </cell>
          <cell r="B577" t="str">
            <v>Lima Ratus Tujuh Puluh Enam</v>
          </cell>
        </row>
        <row r="578">
          <cell r="A578">
            <v>577</v>
          </cell>
          <cell r="B578" t="str">
            <v>Lima Ratus Tujuh Puluh Tujuh</v>
          </cell>
        </row>
        <row r="579">
          <cell r="A579">
            <v>578</v>
          </cell>
          <cell r="B579" t="str">
            <v>Lima Ratus Tujuh Puluh Delapan</v>
          </cell>
        </row>
        <row r="580">
          <cell r="A580">
            <v>579</v>
          </cell>
          <cell r="B580" t="str">
            <v>Lima Ratus Tujuh Puluh Sembilan</v>
          </cell>
        </row>
        <row r="581">
          <cell r="A581">
            <v>580</v>
          </cell>
          <cell r="B581" t="str">
            <v>Lima Ratus Delapan Puluh</v>
          </cell>
        </row>
        <row r="582">
          <cell r="A582">
            <v>581</v>
          </cell>
          <cell r="B582" t="str">
            <v>Lima Ratus Delapan Puluh Satu</v>
          </cell>
        </row>
        <row r="583">
          <cell r="A583">
            <v>582</v>
          </cell>
          <cell r="B583" t="str">
            <v>Lima Ratus Delapan Puluh Dua</v>
          </cell>
        </row>
        <row r="584">
          <cell r="A584">
            <v>583</v>
          </cell>
          <cell r="B584" t="str">
            <v>Lima Ratus Delapan Puluh Tiga</v>
          </cell>
        </row>
        <row r="585">
          <cell r="A585">
            <v>584</v>
          </cell>
          <cell r="B585" t="str">
            <v>Lima Ratus Delapan Puluh Empat</v>
          </cell>
        </row>
        <row r="586">
          <cell r="A586">
            <v>585</v>
          </cell>
          <cell r="B586" t="str">
            <v>Lima Ratus Delapan Puluh Lima</v>
          </cell>
        </row>
        <row r="587">
          <cell r="A587">
            <v>586</v>
          </cell>
          <cell r="B587" t="str">
            <v>Lima Ratus Delapan Puluh Enam</v>
          </cell>
        </row>
        <row r="588">
          <cell r="A588">
            <v>587</v>
          </cell>
          <cell r="B588" t="str">
            <v>Lima Ratus Delapan Puluh Tujuh</v>
          </cell>
        </row>
        <row r="589">
          <cell r="A589">
            <v>588</v>
          </cell>
          <cell r="B589" t="str">
            <v>Lima Ratus Delapan Puluh Delapan</v>
          </cell>
        </row>
        <row r="590">
          <cell r="A590">
            <v>589</v>
          </cell>
          <cell r="B590" t="str">
            <v>Lima Ratus Delapan Puluh Sembilan</v>
          </cell>
        </row>
        <row r="591">
          <cell r="A591">
            <v>590</v>
          </cell>
          <cell r="B591" t="str">
            <v>Lima Ratus Sembilan Puluh</v>
          </cell>
        </row>
        <row r="592">
          <cell r="A592">
            <v>591</v>
          </cell>
          <cell r="B592" t="str">
            <v>Lima Ratus Sembilan Puluh Satu</v>
          </cell>
        </row>
        <row r="593">
          <cell r="A593">
            <v>592</v>
          </cell>
          <cell r="B593" t="str">
            <v>Lima Ratus Sembilan Puluh Dua</v>
          </cell>
        </row>
        <row r="594">
          <cell r="A594">
            <v>593</v>
          </cell>
          <cell r="B594" t="str">
            <v>Lima Ratus Sembilan Puluh Tiga</v>
          </cell>
        </row>
        <row r="595">
          <cell r="A595">
            <v>594</v>
          </cell>
          <cell r="B595" t="str">
            <v>Lima Ratus Sembilan Puluh Empat</v>
          </cell>
        </row>
        <row r="596">
          <cell r="A596">
            <v>595</v>
          </cell>
          <cell r="B596" t="str">
            <v>Lima Ratus Sembilan Puluh Lima</v>
          </cell>
        </row>
        <row r="597">
          <cell r="A597">
            <v>596</v>
          </cell>
          <cell r="B597" t="str">
            <v>Lima Ratus Sembilan Puluh Enam</v>
          </cell>
        </row>
        <row r="598">
          <cell r="A598">
            <v>597</v>
          </cell>
          <cell r="B598" t="str">
            <v>Lima Ratus Sembilan Puluh Tujuh</v>
          </cell>
        </row>
        <row r="599">
          <cell r="A599">
            <v>598</v>
          </cell>
          <cell r="B599" t="str">
            <v>Lima Ratus Sembilan Puluh Delapan</v>
          </cell>
        </row>
        <row r="600">
          <cell r="A600">
            <v>599</v>
          </cell>
          <cell r="B600" t="str">
            <v>Lima Ratus Sembilan Puluh Sembilan</v>
          </cell>
        </row>
        <row r="601">
          <cell r="A601">
            <v>600</v>
          </cell>
          <cell r="B601" t="str">
            <v>Enam Ratus</v>
          </cell>
        </row>
        <row r="602">
          <cell r="A602">
            <v>601</v>
          </cell>
          <cell r="B602" t="str">
            <v>Enam Ratus Satu</v>
          </cell>
        </row>
        <row r="603">
          <cell r="A603">
            <v>602</v>
          </cell>
          <cell r="B603" t="str">
            <v>Enam Ratus Dua</v>
          </cell>
        </row>
        <row r="604">
          <cell r="A604">
            <v>603</v>
          </cell>
          <cell r="B604" t="str">
            <v>Enam Ratus Tiga</v>
          </cell>
        </row>
        <row r="605">
          <cell r="A605">
            <v>604</v>
          </cell>
          <cell r="B605" t="str">
            <v>Enam Ratus Empat</v>
          </cell>
        </row>
        <row r="606">
          <cell r="A606">
            <v>605</v>
          </cell>
          <cell r="B606" t="str">
            <v>Enam Ratus Lima</v>
          </cell>
        </row>
        <row r="607">
          <cell r="A607">
            <v>606</v>
          </cell>
          <cell r="B607" t="str">
            <v>Enam Ratus Enam</v>
          </cell>
        </row>
        <row r="608">
          <cell r="A608">
            <v>607</v>
          </cell>
          <cell r="B608" t="str">
            <v>Enam Ratus Tujuh</v>
          </cell>
        </row>
        <row r="609">
          <cell r="A609">
            <v>608</v>
          </cell>
          <cell r="B609" t="str">
            <v>Enam Ratus Delapan</v>
          </cell>
        </row>
        <row r="610">
          <cell r="A610">
            <v>609</v>
          </cell>
          <cell r="B610" t="str">
            <v>Enam Ratus Sembilan</v>
          </cell>
        </row>
        <row r="611">
          <cell r="A611">
            <v>610</v>
          </cell>
          <cell r="B611" t="str">
            <v>Enam Ratus Sepuluh</v>
          </cell>
        </row>
        <row r="612">
          <cell r="A612">
            <v>611</v>
          </cell>
          <cell r="B612" t="str">
            <v>Enam Ratus Sebelas</v>
          </cell>
        </row>
        <row r="613">
          <cell r="A613">
            <v>612</v>
          </cell>
          <cell r="B613" t="str">
            <v>Enam Ratus Dua Belas</v>
          </cell>
        </row>
        <row r="614">
          <cell r="A614">
            <v>613</v>
          </cell>
          <cell r="B614" t="str">
            <v>Enam Ratus Tiga Belas</v>
          </cell>
        </row>
        <row r="615">
          <cell r="A615">
            <v>614</v>
          </cell>
          <cell r="B615" t="str">
            <v>Enam Ratus Empat Belas</v>
          </cell>
        </row>
        <row r="616">
          <cell r="A616">
            <v>615</v>
          </cell>
          <cell r="B616" t="str">
            <v>Enam Ratus Lima Belas</v>
          </cell>
        </row>
        <row r="617">
          <cell r="A617">
            <v>616</v>
          </cell>
          <cell r="B617" t="str">
            <v>Enam Ratus Enam Belas</v>
          </cell>
        </row>
        <row r="618">
          <cell r="A618">
            <v>617</v>
          </cell>
          <cell r="B618" t="str">
            <v>Enam Ratus Tujuh Belas</v>
          </cell>
        </row>
        <row r="619">
          <cell r="A619">
            <v>618</v>
          </cell>
          <cell r="B619" t="str">
            <v>Enam Ratus Delapan Belas</v>
          </cell>
        </row>
        <row r="620">
          <cell r="A620">
            <v>619</v>
          </cell>
          <cell r="B620" t="str">
            <v>Enam Ratus Sembilan Belas</v>
          </cell>
        </row>
        <row r="621">
          <cell r="A621">
            <v>620</v>
          </cell>
          <cell r="B621" t="str">
            <v>Enam Ratus Dua Puluh</v>
          </cell>
        </row>
        <row r="622">
          <cell r="A622">
            <v>621</v>
          </cell>
          <cell r="B622" t="str">
            <v>Enam Ratus Dua Puluh Satu</v>
          </cell>
        </row>
        <row r="623">
          <cell r="A623">
            <v>622</v>
          </cell>
          <cell r="B623" t="str">
            <v>Enam Ratus Dua Puluh Dua</v>
          </cell>
        </row>
        <row r="624">
          <cell r="A624">
            <v>623</v>
          </cell>
          <cell r="B624" t="str">
            <v>Enam Ratus Dua Puluh Tiga</v>
          </cell>
        </row>
        <row r="625">
          <cell r="A625">
            <v>624</v>
          </cell>
          <cell r="B625" t="str">
            <v>Enam Ratus Dua Puluh Empat</v>
          </cell>
        </row>
        <row r="626">
          <cell r="A626">
            <v>625</v>
          </cell>
          <cell r="B626" t="str">
            <v>Enam Ratus Dua Puluh Lima</v>
          </cell>
        </row>
        <row r="627">
          <cell r="A627">
            <v>626</v>
          </cell>
          <cell r="B627" t="str">
            <v>Enam Ratus Dua Puluh Enam</v>
          </cell>
        </row>
        <row r="628">
          <cell r="A628">
            <v>627</v>
          </cell>
          <cell r="B628" t="str">
            <v>Enam Ratus Dua Puluh Tujuh</v>
          </cell>
        </row>
        <row r="629">
          <cell r="A629">
            <v>628</v>
          </cell>
          <cell r="B629" t="str">
            <v>Enam Ratus Dua Puluh Delapan</v>
          </cell>
        </row>
        <row r="630">
          <cell r="A630">
            <v>629</v>
          </cell>
          <cell r="B630" t="str">
            <v>Enam Ratus Dua Puluh Sembilan</v>
          </cell>
        </row>
        <row r="631">
          <cell r="A631">
            <v>630</v>
          </cell>
          <cell r="B631" t="str">
            <v>Enam Ratus Tiga Puluh</v>
          </cell>
        </row>
        <row r="632">
          <cell r="A632">
            <v>631</v>
          </cell>
          <cell r="B632" t="str">
            <v>Enam Ratus Tiga Puluh Satu</v>
          </cell>
        </row>
        <row r="633">
          <cell r="A633">
            <v>632</v>
          </cell>
          <cell r="B633" t="str">
            <v>Enam Ratus Tiga Puluh Dua</v>
          </cell>
        </row>
        <row r="634">
          <cell r="A634">
            <v>633</v>
          </cell>
          <cell r="B634" t="str">
            <v>Enam Ratus Tiga Puluh Tiga</v>
          </cell>
        </row>
        <row r="635">
          <cell r="A635">
            <v>634</v>
          </cell>
          <cell r="B635" t="str">
            <v>Enam Ratus Tiga Puluh Empat</v>
          </cell>
        </row>
        <row r="636">
          <cell r="A636">
            <v>635</v>
          </cell>
          <cell r="B636" t="str">
            <v>Enam Ratus Tiga Puluh Lima</v>
          </cell>
        </row>
        <row r="637">
          <cell r="A637">
            <v>636</v>
          </cell>
          <cell r="B637" t="str">
            <v>Enam Ratus Tiga Puluh Enam</v>
          </cell>
        </row>
        <row r="638">
          <cell r="A638">
            <v>637</v>
          </cell>
          <cell r="B638" t="str">
            <v>Enam Ratus Tiga Puluh Tujuh</v>
          </cell>
        </row>
        <row r="639">
          <cell r="A639">
            <v>638</v>
          </cell>
          <cell r="B639" t="str">
            <v>Enam Ratus Tiga Puluh Delapan</v>
          </cell>
        </row>
        <row r="640">
          <cell r="A640">
            <v>639</v>
          </cell>
          <cell r="B640" t="str">
            <v>Enam Ratus Tiga Puluh Sembilan</v>
          </cell>
        </row>
        <row r="641">
          <cell r="A641">
            <v>640</v>
          </cell>
          <cell r="B641" t="str">
            <v>Enam Ratus Empat Puluh</v>
          </cell>
        </row>
        <row r="642">
          <cell r="A642">
            <v>641</v>
          </cell>
          <cell r="B642" t="str">
            <v>Enam Ratus Empat Puluh Satu</v>
          </cell>
        </row>
        <row r="643">
          <cell r="A643">
            <v>642</v>
          </cell>
          <cell r="B643" t="str">
            <v>Enam Ratus Empat Puluh Dua</v>
          </cell>
        </row>
        <row r="644">
          <cell r="A644">
            <v>643</v>
          </cell>
          <cell r="B644" t="str">
            <v>Enam Ratus Empat Puluh Tiga</v>
          </cell>
        </row>
        <row r="645">
          <cell r="A645">
            <v>644</v>
          </cell>
          <cell r="B645" t="str">
            <v>Enam Ratus Empat Puluh Empat</v>
          </cell>
        </row>
        <row r="646">
          <cell r="A646">
            <v>645</v>
          </cell>
          <cell r="B646" t="str">
            <v>Enam Ratus Empat Puluh Lima</v>
          </cell>
        </row>
        <row r="647">
          <cell r="A647">
            <v>646</v>
          </cell>
          <cell r="B647" t="str">
            <v>Enam Ratus Empat Puluh Enam</v>
          </cell>
        </row>
        <row r="648">
          <cell r="A648">
            <v>647</v>
          </cell>
          <cell r="B648" t="str">
            <v>Enam Ratus Empat Puluh Tujuh</v>
          </cell>
        </row>
        <row r="649">
          <cell r="A649">
            <v>648</v>
          </cell>
          <cell r="B649" t="str">
            <v>Enam Ratus Empat Puluh Delapan</v>
          </cell>
        </row>
        <row r="650">
          <cell r="A650">
            <v>649</v>
          </cell>
          <cell r="B650" t="str">
            <v>Enam Ratus Empat Puluh Sembilan</v>
          </cell>
        </row>
        <row r="651">
          <cell r="A651">
            <v>650</v>
          </cell>
          <cell r="B651" t="str">
            <v>Enam Ratus Lima Puluh</v>
          </cell>
        </row>
        <row r="652">
          <cell r="A652">
            <v>651</v>
          </cell>
          <cell r="B652" t="str">
            <v>Enam Ratus Lima Puluh Satu</v>
          </cell>
        </row>
        <row r="653">
          <cell r="A653">
            <v>652</v>
          </cell>
          <cell r="B653" t="str">
            <v>Enam Ratus Lima Puluh Dua</v>
          </cell>
        </row>
        <row r="654">
          <cell r="A654">
            <v>653</v>
          </cell>
          <cell r="B654" t="str">
            <v>Enam Ratus Lima Puluh Tiga</v>
          </cell>
        </row>
        <row r="655">
          <cell r="A655">
            <v>654</v>
          </cell>
          <cell r="B655" t="str">
            <v>Enam Ratus Lima Puluh Empat</v>
          </cell>
        </row>
        <row r="656">
          <cell r="A656">
            <v>655</v>
          </cell>
          <cell r="B656" t="str">
            <v>Enam Ratus Lima Puluh Lima</v>
          </cell>
        </row>
        <row r="657">
          <cell r="A657">
            <v>656</v>
          </cell>
          <cell r="B657" t="str">
            <v>Enam Ratus Lima Puluh Enam</v>
          </cell>
        </row>
        <row r="658">
          <cell r="A658">
            <v>657</v>
          </cell>
          <cell r="B658" t="str">
            <v>Enam Ratus Lima Puluh Tujuh</v>
          </cell>
        </row>
        <row r="659">
          <cell r="A659">
            <v>658</v>
          </cell>
          <cell r="B659" t="str">
            <v>Enam Ratus Lima Puluh Delapan</v>
          </cell>
        </row>
        <row r="660">
          <cell r="A660">
            <v>659</v>
          </cell>
          <cell r="B660" t="str">
            <v>Enam Ratus Lima Puluh Sembilan</v>
          </cell>
        </row>
        <row r="661">
          <cell r="A661">
            <v>660</v>
          </cell>
          <cell r="B661" t="str">
            <v>Enam Ratus Enam Puluh</v>
          </cell>
        </row>
        <row r="662">
          <cell r="A662">
            <v>661</v>
          </cell>
          <cell r="B662" t="str">
            <v>Enam Ratus Enam Puluh Satu</v>
          </cell>
        </row>
        <row r="663">
          <cell r="A663">
            <v>662</v>
          </cell>
          <cell r="B663" t="str">
            <v>Enam Ratus Enam Puluh Dua</v>
          </cell>
        </row>
        <row r="664">
          <cell r="A664">
            <v>663</v>
          </cell>
          <cell r="B664" t="str">
            <v>Enam Ratus Enam Puluh Tiga</v>
          </cell>
        </row>
        <row r="665">
          <cell r="A665">
            <v>664</v>
          </cell>
          <cell r="B665" t="str">
            <v>Enam Ratus Enam Puluh Empat</v>
          </cell>
        </row>
        <row r="666">
          <cell r="A666">
            <v>665</v>
          </cell>
          <cell r="B666" t="str">
            <v>Enam Ratus Enam Puluh Lima</v>
          </cell>
        </row>
        <row r="667">
          <cell r="A667">
            <v>666</v>
          </cell>
          <cell r="B667" t="str">
            <v>Enam Ratus Enam Puluh Enam</v>
          </cell>
        </row>
        <row r="668">
          <cell r="A668">
            <v>667</v>
          </cell>
          <cell r="B668" t="str">
            <v>Enam Ratus Enam Puluh Tujuh</v>
          </cell>
        </row>
        <row r="669">
          <cell r="A669">
            <v>668</v>
          </cell>
          <cell r="B669" t="str">
            <v>Enam Ratus Enam Puluh Delapan</v>
          </cell>
        </row>
        <row r="670">
          <cell r="A670">
            <v>669</v>
          </cell>
          <cell r="B670" t="str">
            <v>Enam Ratus Enam Puluh Sembilan</v>
          </cell>
        </row>
        <row r="671">
          <cell r="A671">
            <v>670</v>
          </cell>
          <cell r="B671" t="str">
            <v>Enam Ratus Tujuh Puluh</v>
          </cell>
        </row>
        <row r="672">
          <cell r="A672">
            <v>671</v>
          </cell>
          <cell r="B672" t="str">
            <v>Enam Ratus Tujuh Puluh Satu</v>
          </cell>
        </row>
        <row r="673">
          <cell r="A673">
            <v>672</v>
          </cell>
          <cell r="B673" t="str">
            <v>Enam Ratus Tujuh Puluh Dua</v>
          </cell>
        </row>
        <row r="674">
          <cell r="A674">
            <v>673</v>
          </cell>
          <cell r="B674" t="str">
            <v>Enam Ratus Tujuh Puluh Tiga</v>
          </cell>
        </row>
        <row r="675">
          <cell r="A675">
            <v>674</v>
          </cell>
          <cell r="B675" t="str">
            <v>Enam Ratus Tujuh Puluh Empat</v>
          </cell>
        </row>
        <row r="676">
          <cell r="A676">
            <v>675</v>
          </cell>
          <cell r="B676" t="str">
            <v>Enam Ratus Tujuh Puluh Lima</v>
          </cell>
        </row>
        <row r="677">
          <cell r="A677">
            <v>676</v>
          </cell>
          <cell r="B677" t="str">
            <v>Enam Ratus Tujuh Puluh Enam</v>
          </cell>
        </row>
        <row r="678">
          <cell r="A678">
            <v>677</v>
          </cell>
          <cell r="B678" t="str">
            <v>Enam Ratus Tujuh Puluh Tujuh</v>
          </cell>
        </row>
        <row r="679">
          <cell r="A679">
            <v>678</v>
          </cell>
          <cell r="B679" t="str">
            <v>Enam Ratus Tujuh Puluh Delapan</v>
          </cell>
        </row>
        <row r="680">
          <cell r="A680">
            <v>679</v>
          </cell>
          <cell r="B680" t="str">
            <v>Enam Ratus Tujuh Puluh Sembilan</v>
          </cell>
        </row>
        <row r="681">
          <cell r="A681">
            <v>680</v>
          </cell>
          <cell r="B681" t="str">
            <v>Enam Ratus Delapan Puluh</v>
          </cell>
        </row>
        <row r="682">
          <cell r="A682">
            <v>681</v>
          </cell>
          <cell r="B682" t="str">
            <v>Enam Ratus Delapan Puluh Satu</v>
          </cell>
        </row>
        <row r="683">
          <cell r="A683">
            <v>682</v>
          </cell>
          <cell r="B683" t="str">
            <v>Enam Ratus Delapan Puluh Dua</v>
          </cell>
        </row>
        <row r="684">
          <cell r="A684">
            <v>683</v>
          </cell>
          <cell r="B684" t="str">
            <v>Enam Ratus Delapan Puluh Tiga</v>
          </cell>
        </row>
        <row r="685">
          <cell r="A685">
            <v>684</v>
          </cell>
          <cell r="B685" t="str">
            <v>Enam Ratus Delapan Puluh Empat</v>
          </cell>
        </row>
        <row r="686">
          <cell r="A686">
            <v>685</v>
          </cell>
          <cell r="B686" t="str">
            <v>Enam Ratus Delapan Puluh Lima</v>
          </cell>
        </row>
        <row r="687">
          <cell r="A687">
            <v>686</v>
          </cell>
          <cell r="B687" t="str">
            <v>Enam Ratus Delapan Puluh Enam</v>
          </cell>
        </row>
        <row r="688">
          <cell r="A688">
            <v>687</v>
          </cell>
          <cell r="B688" t="str">
            <v>Enam Ratus Delapan Puluh Tujuh</v>
          </cell>
        </row>
        <row r="689">
          <cell r="A689">
            <v>688</v>
          </cell>
          <cell r="B689" t="str">
            <v>Enam Ratus Delapan Puluh Delapan</v>
          </cell>
        </row>
        <row r="690">
          <cell r="A690">
            <v>689</v>
          </cell>
          <cell r="B690" t="str">
            <v>Enam Ratus Delapan Puluh Sembilan</v>
          </cell>
        </row>
        <row r="691">
          <cell r="A691">
            <v>690</v>
          </cell>
          <cell r="B691" t="str">
            <v>Enam Ratus Sembilan Puluh</v>
          </cell>
        </row>
        <row r="692">
          <cell r="A692">
            <v>691</v>
          </cell>
          <cell r="B692" t="str">
            <v>Enam Ratus Sembilan Puluh Satu</v>
          </cell>
        </row>
        <row r="693">
          <cell r="A693">
            <v>692</v>
          </cell>
          <cell r="B693" t="str">
            <v>Enam Ratus Sembilan Puluh Dua</v>
          </cell>
        </row>
        <row r="694">
          <cell r="A694">
            <v>693</v>
          </cell>
          <cell r="B694" t="str">
            <v>Enam Ratus Sembilan Puluh Tiga</v>
          </cell>
        </row>
        <row r="695">
          <cell r="A695">
            <v>694</v>
          </cell>
          <cell r="B695" t="str">
            <v>Enam Ratus Sembilan Puluh Empat</v>
          </cell>
        </row>
        <row r="696">
          <cell r="A696">
            <v>695</v>
          </cell>
          <cell r="B696" t="str">
            <v>Enam Ratus Sembilan Puluh Lima</v>
          </cell>
        </row>
        <row r="697">
          <cell r="A697">
            <v>696</v>
          </cell>
          <cell r="B697" t="str">
            <v>Enam Ratus Sembilan Puluh Enam</v>
          </cell>
        </row>
        <row r="698">
          <cell r="A698">
            <v>697</v>
          </cell>
          <cell r="B698" t="str">
            <v>Enam Ratus Sembilan Puluh Tujuh</v>
          </cell>
        </row>
        <row r="699">
          <cell r="A699">
            <v>698</v>
          </cell>
          <cell r="B699" t="str">
            <v>Enam Ratus Sembilan Puluh Delapan</v>
          </cell>
        </row>
        <row r="700">
          <cell r="A700">
            <v>699</v>
          </cell>
          <cell r="B700" t="str">
            <v>Enam Ratus Sembilan Puluh Sembilan</v>
          </cell>
        </row>
        <row r="701">
          <cell r="A701">
            <v>700</v>
          </cell>
          <cell r="B701" t="str">
            <v>Tujuh Ratus</v>
          </cell>
        </row>
        <row r="702">
          <cell r="A702">
            <v>701</v>
          </cell>
          <cell r="B702" t="str">
            <v>Tujuh Ratus Satu</v>
          </cell>
        </row>
        <row r="703">
          <cell r="A703">
            <v>702</v>
          </cell>
          <cell r="B703" t="str">
            <v>Tujuh Ratus Dua</v>
          </cell>
        </row>
        <row r="704">
          <cell r="A704">
            <v>703</v>
          </cell>
          <cell r="B704" t="str">
            <v>Tujuh Ratus Tiga</v>
          </cell>
        </row>
        <row r="705">
          <cell r="A705">
            <v>704</v>
          </cell>
          <cell r="B705" t="str">
            <v>Tujuh Ratus Empat</v>
          </cell>
        </row>
        <row r="706">
          <cell r="A706">
            <v>705</v>
          </cell>
          <cell r="B706" t="str">
            <v>Tujuh Ratus Lima</v>
          </cell>
        </row>
        <row r="707">
          <cell r="A707">
            <v>706</v>
          </cell>
          <cell r="B707" t="str">
            <v>Tujuh Ratus Enam</v>
          </cell>
        </row>
        <row r="708">
          <cell r="A708">
            <v>707</v>
          </cell>
          <cell r="B708" t="str">
            <v>Tujuh Ratus Tujuh</v>
          </cell>
        </row>
        <row r="709">
          <cell r="A709">
            <v>708</v>
          </cell>
          <cell r="B709" t="str">
            <v>Tujuh Ratus Delapan</v>
          </cell>
        </row>
        <row r="710">
          <cell r="A710">
            <v>709</v>
          </cell>
          <cell r="B710" t="str">
            <v>Tujuh Ratus Sembilan</v>
          </cell>
        </row>
        <row r="711">
          <cell r="A711">
            <v>710</v>
          </cell>
          <cell r="B711" t="str">
            <v>Tujuh Ratus Sepuluh</v>
          </cell>
        </row>
        <row r="712">
          <cell r="A712">
            <v>711</v>
          </cell>
          <cell r="B712" t="str">
            <v>Tujuh Ratus Sebelas</v>
          </cell>
        </row>
        <row r="713">
          <cell r="A713">
            <v>712</v>
          </cell>
          <cell r="B713" t="str">
            <v>Tujuh Ratus Dua Belas</v>
          </cell>
        </row>
        <row r="714">
          <cell r="A714">
            <v>713</v>
          </cell>
          <cell r="B714" t="str">
            <v>Tujuh Ratus Tiga Belas</v>
          </cell>
        </row>
        <row r="715">
          <cell r="A715">
            <v>714</v>
          </cell>
          <cell r="B715" t="str">
            <v>Tujuh Ratus Empat Belas</v>
          </cell>
        </row>
        <row r="716">
          <cell r="A716">
            <v>715</v>
          </cell>
          <cell r="B716" t="str">
            <v>Tujuh Ratus Lima Belas</v>
          </cell>
        </row>
        <row r="717">
          <cell r="A717">
            <v>716</v>
          </cell>
          <cell r="B717" t="str">
            <v>Tujuh Ratus Enam Belas</v>
          </cell>
        </row>
        <row r="718">
          <cell r="A718">
            <v>717</v>
          </cell>
          <cell r="B718" t="str">
            <v>Tujuh Ratus Tujuh Belas</v>
          </cell>
        </row>
        <row r="719">
          <cell r="A719">
            <v>718</v>
          </cell>
          <cell r="B719" t="str">
            <v>Tujuh Ratus Delapan Belas</v>
          </cell>
        </row>
        <row r="720">
          <cell r="A720">
            <v>719</v>
          </cell>
          <cell r="B720" t="str">
            <v>Tujuh Ratus Sembilan Belas</v>
          </cell>
        </row>
        <row r="721">
          <cell r="A721">
            <v>720</v>
          </cell>
          <cell r="B721" t="str">
            <v>Tujuh Ratus Dua Puluh</v>
          </cell>
        </row>
        <row r="722">
          <cell r="A722">
            <v>721</v>
          </cell>
          <cell r="B722" t="str">
            <v>Tujuh Ratus Dua Puluh Satu</v>
          </cell>
        </row>
        <row r="723">
          <cell r="A723">
            <v>722</v>
          </cell>
          <cell r="B723" t="str">
            <v>Tujuh Ratus Dua Puluh Dua</v>
          </cell>
        </row>
        <row r="724">
          <cell r="A724">
            <v>723</v>
          </cell>
          <cell r="B724" t="str">
            <v>Tujuh Ratus Dua Puluh Tiga</v>
          </cell>
        </row>
        <row r="725">
          <cell r="A725">
            <v>724</v>
          </cell>
          <cell r="B725" t="str">
            <v>Tujuh Ratus Dua Puluh Empat</v>
          </cell>
        </row>
        <row r="726">
          <cell r="A726">
            <v>725</v>
          </cell>
          <cell r="B726" t="str">
            <v>Tujuh Ratus Dua Puluh Lima</v>
          </cell>
        </row>
        <row r="727">
          <cell r="A727">
            <v>726</v>
          </cell>
          <cell r="B727" t="str">
            <v>Tujuh Ratus Dua Puluh Enam</v>
          </cell>
        </row>
        <row r="728">
          <cell r="A728">
            <v>727</v>
          </cell>
          <cell r="B728" t="str">
            <v>Tujuh Ratus Dua Puluh Tujuh</v>
          </cell>
        </row>
        <row r="729">
          <cell r="A729">
            <v>728</v>
          </cell>
          <cell r="B729" t="str">
            <v>Tujuh Ratus Dua Puluh Delapan</v>
          </cell>
        </row>
        <row r="730">
          <cell r="A730">
            <v>729</v>
          </cell>
          <cell r="B730" t="str">
            <v>Tujuh Ratus Dua Puluh Sembilan</v>
          </cell>
        </row>
        <row r="731">
          <cell r="A731">
            <v>730</v>
          </cell>
          <cell r="B731" t="str">
            <v>Tujuh Ratus Tiga Puluh</v>
          </cell>
        </row>
        <row r="732">
          <cell r="A732">
            <v>731</v>
          </cell>
          <cell r="B732" t="str">
            <v>Tujuh Ratus Tiga Puluh Satu</v>
          </cell>
        </row>
        <row r="733">
          <cell r="A733">
            <v>732</v>
          </cell>
          <cell r="B733" t="str">
            <v>Tujuh Ratus Tiga Puluh Dua</v>
          </cell>
        </row>
        <row r="734">
          <cell r="A734">
            <v>733</v>
          </cell>
          <cell r="B734" t="str">
            <v>Tujuh Ratus Tiga Puluh Tiga</v>
          </cell>
        </row>
        <row r="735">
          <cell r="A735">
            <v>734</v>
          </cell>
          <cell r="B735" t="str">
            <v>Tujuh Ratus Tiga Puluh Empat</v>
          </cell>
        </row>
        <row r="736">
          <cell r="A736">
            <v>735</v>
          </cell>
          <cell r="B736" t="str">
            <v>Tujuh Ratus Tiga Puluh Lima</v>
          </cell>
        </row>
        <row r="737">
          <cell r="A737">
            <v>736</v>
          </cell>
          <cell r="B737" t="str">
            <v>Tujuh Ratus Tiga Puluh Enam</v>
          </cell>
        </row>
        <row r="738">
          <cell r="A738">
            <v>737</v>
          </cell>
          <cell r="B738" t="str">
            <v>Tujuh Ratus Tiga Puluh Tujuh</v>
          </cell>
        </row>
        <row r="739">
          <cell r="A739">
            <v>738</v>
          </cell>
          <cell r="B739" t="str">
            <v>Tujuh Ratus Tiga Puluh Delapan</v>
          </cell>
        </row>
        <row r="740">
          <cell r="A740">
            <v>739</v>
          </cell>
          <cell r="B740" t="str">
            <v>Tujuh Ratus Tiga Puluh Sembilan</v>
          </cell>
        </row>
        <row r="741">
          <cell r="A741">
            <v>740</v>
          </cell>
          <cell r="B741" t="str">
            <v>Tujuh Ratus Empat Puluh</v>
          </cell>
        </row>
        <row r="742">
          <cell r="A742">
            <v>741</v>
          </cell>
          <cell r="B742" t="str">
            <v>Tujuh Ratus Empat Puluh Satu</v>
          </cell>
        </row>
        <row r="743">
          <cell r="A743">
            <v>742</v>
          </cell>
          <cell r="B743" t="str">
            <v>Tujuh Ratus Empat Puluh Dua</v>
          </cell>
        </row>
        <row r="744">
          <cell r="A744">
            <v>743</v>
          </cell>
          <cell r="B744" t="str">
            <v>Tujuh Ratus Empat Puluh Tiga</v>
          </cell>
        </row>
        <row r="745">
          <cell r="A745">
            <v>744</v>
          </cell>
          <cell r="B745" t="str">
            <v>Tujuh Ratus Empat Puluh Empat</v>
          </cell>
        </row>
        <row r="746">
          <cell r="A746">
            <v>745</v>
          </cell>
          <cell r="B746" t="str">
            <v>Tujuh Ratus Empat Puluh Lima</v>
          </cell>
        </row>
        <row r="747">
          <cell r="A747">
            <v>746</v>
          </cell>
          <cell r="B747" t="str">
            <v>Tujuh Ratus Empat Puluh Enam</v>
          </cell>
        </row>
        <row r="748">
          <cell r="A748">
            <v>747</v>
          </cell>
          <cell r="B748" t="str">
            <v>Tujuh Ratus Empat Puluh Tujuh</v>
          </cell>
        </row>
        <row r="749">
          <cell r="A749">
            <v>748</v>
          </cell>
          <cell r="B749" t="str">
            <v>Tujuh Ratus Empat Puluh Delapan</v>
          </cell>
        </row>
        <row r="750">
          <cell r="A750">
            <v>749</v>
          </cell>
          <cell r="B750" t="str">
            <v>Tujuh Ratus Empat Puluh Sembilan</v>
          </cell>
        </row>
        <row r="751">
          <cell r="A751">
            <v>750</v>
          </cell>
          <cell r="B751" t="str">
            <v>Tujuh Ratus Lima Puluh</v>
          </cell>
        </row>
        <row r="752">
          <cell r="A752">
            <v>751</v>
          </cell>
          <cell r="B752" t="str">
            <v>Tujuh Ratus Lima Puluh Satu</v>
          </cell>
        </row>
        <row r="753">
          <cell r="A753">
            <v>752</v>
          </cell>
          <cell r="B753" t="str">
            <v>Tujuh Ratus Lima Puluh Dua</v>
          </cell>
        </row>
        <row r="754">
          <cell r="A754">
            <v>753</v>
          </cell>
          <cell r="B754" t="str">
            <v>Tujuh Ratus Lima Puluh Tiga</v>
          </cell>
        </row>
        <row r="755">
          <cell r="A755">
            <v>754</v>
          </cell>
          <cell r="B755" t="str">
            <v>Tujuh Ratus Lima Puluh Empat</v>
          </cell>
        </row>
        <row r="756">
          <cell r="A756">
            <v>755</v>
          </cell>
          <cell r="B756" t="str">
            <v>Tujuh Ratus Lima Puluh Lima</v>
          </cell>
        </row>
        <row r="757">
          <cell r="A757">
            <v>756</v>
          </cell>
          <cell r="B757" t="str">
            <v>Tujuh Ratus Lima Puluh Enam</v>
          </cell>
        </row>
        <row r="758">
          <cell r="A758">
            <v>757</v>
          </cell>
          <cell r="B758" t="str">
            <v>Tujuh Ratus Lima Puluh Tujuh</v>
          </cell>
        </row>
        <row r="759">
          <cell r="A759">
            <v>758</v>
          </cell>
          <cell r="B759" t="str">
            <v>Tujuh Ratus Lima Puluh Delapan</v>
          </cell>
        </row>
        <row r="760">
          <cell r="A760">
            <v>759</v>
          </cell>
          <cell r="B760" t="str">
            <v>Tujuh Ratus Lima Puluh Sembilan</v>
          </cell>
        </row>
        <row r="761">
          <cell r="A761">
            <v>760</v>
          </cell>
          <cell r="B761" t="str">
            <v>Tujuh Ratus Enam Puluh</v>
          </cell>
        </row>
        <row r="762">
          <cell r="A762">
            <v>761</v>
          </cell>
          <cell r="B762" t="str">
            <v>Tujuh Ratus Enam Puluh Satu</v>
          </cell>
        </row>
        <row r="763">
          <cell r="A763">
            <v>762</v>
          </cell>
          <cell r="B763" t="str">
            <v>Tujuh Ratus Enam Puluh Dua</v>
          </cell>
        </row>
        <row r="764">
          <cell r="A764">
            <v>763</v>
          </cell>
          <cell r="B764" t="str">
            <v>Tujuh Ratus Enam Puluh Tiga</v>
          </cell>
        </row>
        <row r="765">
          <cell r="A765">
            <v>764</v>
          </cell>
          <cell r="B765" t="str">
            <v>Tujuh Ratus Enam Puluh Empat</v>
          </cell>
        </row>
        <row r="766">
          <cell r="A766">
            <v>765</v>
          </cell>
          <cell r="B766" t="str">
            <v>Tujuh Ratus Enam Puluh Lima</v>
          </cell>
        </row>
        <row r="767">
          <cell r="A767">
            <v>766</v>
          </cell>
          <cell r="B767" t="str">
            <v>Tujuh Ratus Enam Puluh Enam</v>
          </cell>
        </row>
        <row r="768">
          <cell r="A768">
            <v>767</v>
          </cell>
          <cell r="B768" t="str">
            <v>Tujuh Ratus Enam Puluh Tujuh</v>
          </cell>
        </row>
        <row r="769">
          <cell r="A769">
            <v>768</v>
          </cell>
          <cell r="B769" t="str">
            <v>Tujuh Ratus Enam Puluh Delapan</v>
          </cell>
        </row>
        <row r="770">
          <cell r="A770">
            <v>769</v>
          </cell>
          <cell r="B770" t="str">
            <v>Tujuh Ratus Enam Puluh Sembilan</v>
          </cell>
        </row>
        <row r="771">
          <cell r="A771">
            <v>770</v>
          </cell>
          <cell r="B771" t="str">
            <v>Tujuh Ratus Tujuh Puluh</v>
          </cell>
        </row>
        <row r="772">
          <cell r="A772">
            <v>771</v>
          </cell>
          <cell r="B772" t="str">
            <v>Tujuh Ratus Tujuh Puluh Satu</v>
          </cell>
        </row>
        <row r="773">
          <cell r="A773">
            <v>772</v>
          </cell>
          <cell r="B773" t="str">
            <v>Tujuh Ratus Tujuh Puluh Dua</v>
          </cell>
        </row>
        <row r="774">
          <cell r="A774">
            <v>773</v>
          </cell>
          <cell r="B774" t="str">
            <v>Tujuh Ratus Tujuh Puluh Tiga</v>
          </cell>
        </row>
        <row r="775">
          <cell r="A775">
            <v>774</v>
          </cell>
          <cell r="B775" t="str">
            <v>Tujuh Ratus Tujuh Puluh Empat</v>
          </cell>
        </row>
        <row r="776">
          <cell r="A776">
            <v>775</v>
          </cell>
          <cell r="B776" t="str">
            <v>Tujuh Ratus Tujuh Puluh Lima</v>
          </cell>
        </row>
        <row r="777">
          <cell r="A777">
            <v>776</v>
          </cell>
          <cell r="B777" t="str">
            <v>Tujuh Ratus Tujuh Puluh Enam</v>
          </cell>
        </row>
        <row r="778">
          <cell r="A778">
            <v>777</v>
          </cell>
          <cell r="B778" t="str">
            <v>Tujuh Ratus Tujuh Puluh Tujuh</v>
          </cell>
        </row>
        <row r="779">
          <cell r="A779">
            <v>778</v>
          </cell>
          <cell r="B779" t="str">
            <v>Tujuh Ratus Tujuh Puluh Delapan</v>
          </cell>
        </row>
        <row r="780">
          <cell r="A780">
            <v>779</v>
          </cell>
          <cell r="B780" t="str">
            <v>Tujuh Ratus Tujuh Puluh Sembilan</v>
          </cell>
        </row>
        <row r="781">
          <cell r="A781">
            <v>780</v>
          </cell>
          <cell r="B781" t="str">
            <v>Tujuh Ratus Delapan Puluh</v>
          </cell>
        </row>
        <row r="782">
          <cell r="A782">
            <v>781</v>
          </cell>
          <cell r="B782" t="str">
            <v>Tujuh Ratus Delapan Puluh Satu</v>
          </cell>
        </row>
        <row r="783">
          <cell r="A783">
            <v>782</v>
          </cell>
          <cell r="B783" t="str">
            <v>Tujuh Ratus Delapan Puluh Dua</v>
          </cell>
        </row>
        <row r="784">
          <cell r="A784">
            <v>783</v>
          </cell>
          <cell r="B784" t="str">
            <v>Tujuh Ratus Delapan Puluh Tiga</v>
          </cell>
        </row>
        <row r="785">
          <cell r="A785">
            <v>784</v>
          </cell>
          <cell r="B785" t="str">
            <v>Tujuh Ratus Delapan Puluh Empat</v>
          </cell>
        </row>
        <row r="786">
          <cell r="A786">
            <v>785</v>
          </cell>
          <cell r="B786" t="str">
            <v>Tujuh Ratus Delapan Puluh Lima</v>
          </cell>
        </row>
        <row r="787">
          <cell r="A787">
            <v>786</v>
          </cell>
          <cell r="B787" t="str">
            <v>Tujuh Ratus Delapan Puluh Enam</v>
          </cell>
        </row>
        <row r="788">
          <cell r="A788">
            <v>787</v>
          </cell>
          <cell r="B788" t="str">
            <v>Tujuh Ratus Delapan Puluh Tujuh</v>
          </cell>
        </row>
        <row r="789">
          <cell r="A789">
            <v>788</v>
          </cell>
          <cell r="B789" t="str">
            <v>Tujuh Ratus Delapan Puluh Delapan</v>
          </cell>
        </row>
        <row r="790">
          <cell r="A790">
            <v>789</v>
          </cell>
          <cell r="B790" t="str">
            <v>Tujuh Ratus Delapan Puluh Sembilan</v>
          </cell>
        </row>
        <row r="791">
          <cell r="A791">
            <v>790</v>
          </cell>
          <cell r="B791" t="str">
            <v>Tujuh Ratus Sembilan Puluh</v>
          </cell>
        </row>
        <row r="792">
          <cell r="A792">
            <v>791</v>
          </cell>
          <cell r="B792" t="str">
            <v>Tujuh Ratus Sembilan Puluh Satu</v>
          </cell>
        </row>
        <row r="793">
          <cell r="A793">
            <v>792</v>
          </cell>
          <cell r="B793" t="str">
            <v>Tujuh Ratus Sembilan Puluh Dua</v>
          </cell>
        </row>
        <row r="794">
          <cell r="A794">
            <v>793</v>
          </cell>
          <cell r="B794" t="str">
            <v>Tujuh Ratus Sembilan Puluh Tiga</v>
          </cell>
        </row>
        <row r="795">
          <cell r="A795">
            <v>794</v>
          </cell>
          <cell r="B795" t="str">
            <v>Tujuh Ratus Sembilan Puluh Empat</v>
          </cell>
        </row>
        <row r="796">
          <cell r="A796">
            <v>795</v>
          </cell>
          <cell r="B796" t="str">
            <v>Tujuh Ratus Sembilan Puluh Lima</v>
          </cell>
        </row>
        <row r="797">
          <cell r="A797">
            <v>796</v>
          </cell>
          <cell r="B797" t="str">
            <v>Tujuh Ratus Sembilan Puluh Enam</v>
          </cell>
        </row>
        <row r="798">
          <cell r="A798">
            <v>797</v>
          </cell>
          <cell r="B798" t="str">
            <v>Tujuh Ratus Sembilan Puluh Tujuh</v>
          </cell>
        </row>
        <row r="799">
          <cell r="A799">
            <v>798</v>
          </cell>
          <cell r="B799" t="str">
            <v>Tujuh Ratus Sembilan Puluh Delapan</v>
          </cell>
        </row>
        <row r="800">
          <cell r="A800">
            <v>799</v>
          </cell>
          <cell r="B800" t="str">
            <v>Tujuh Ratus Sembilan Puluh Sembilan</v>
          </cell>
        </row>
        <row r="801">
          <cell r="A801">
            <v>800</v>
          </cell>
          <cell r="B801" t="str">
            <v>Delapan Ratus</v>
          </cell>
        </row>
        <row r="802">
          <cell r="A802">
            <v>801</v>
          </cell>
          <cell r="B802" t="str">
            <v>Delapan Ratus Satu</v>
          </cell>
        </row>
        <row r="803">
          <cell r="A803">
            <v>802</v>
          </cell>
          <cell r="B803" t="str">
            <v>Delapan Ratus Dua</v>
          </cell>
        </row>
        <row r="804">
          <cell r="A804">
            <v>803</v>
          </cell>
          <cell r="B804" t="str">
            <v>Delapan Ratus Tiga</v>
          </cell>
        </row>
        <row r="805">
          <cell r="A805">
            <v>804</v>
          </cell>
          <cell r="B805" t="str">
            <v>Delapan Ratus Empat</v>
          </cell>
        </row>
        <row r="806">
          <cell r="A806">
            <v>805</v>
          </cell>
          <cell r="B806" t="str">
            <v>Delapan Ratus Lima</v>
          </cell>
        </row>
        <row r="807">
          <cell r="A807">
            <v>806</v>
          </cell>
          <cell r="B807" t="str">
            <v>Delapan Ratus Enam</v>
          </cell>
        </row>
        <row r="808">
          <cell r="A808">
            <v>807</v>
          </cell>
          <cell r="B808" t="str">
            <v>Delapan Ratus Tujuh</v>
          </cell>
        </row>
        <row r="809">
          <cell r="A809">
            <v>808</v>
          </cell>
          <cell r="B809" t="str">
            <v>Delapan Ratus Delapan</v>
          </cell>
        </row>
        <row r="810">
          <cell r="A810">
            <v>809</v>
          </cell>
          <cell r="B810" t="str">
            <v>Delapan Ratus Sembilan</v>
          </cell>
        </row>
        <row r="811">
          <cell r="A811">
            <v>810</v>
          </cell>
          <cell r="B811" t="str">
            <v>Delapan Ratus Sepuluh</v>
          </cell>
        </row>
        <row r="812">
          <cell r="A812">
            <v>811</v>
          </cell>
          <cell r="B812" t="str">
            <v>Delapan Ratus Sebelas</v>
          </cell>
        </row>
        <row r="813">
          <cell r="A813">
            <v>812</v>
          </cell>
          <cell r="B813" t="str">
            <v>Delapan Ratus Dua Belas</v>
          </cell>
        </row>
        <row r="814">
          <cell r="A814">
            <v>813</v>
          </cell>
          <cell r="B814" t="str">
            <v>Delapan Ratus Tiga Belas</v>
          </cell>
        </row>
        <row r="815">
          <cell r="A815">
            <v>814</v>
          </cell>
          <cell r="B815" t="str">
            <v>Delapan Ratus Empat Belas</v>
          </cell>
        </row>
        <row r="816">
          <cell r="A816">
            <v>815</v>
          </cell>
          <cell r="B816" t="str">
            <v>Delapan Ratus Lima Belas</v>
          </cell>
        </row>
        <row r="817">
          <cell r="A817">
            <v>816</v>
          </cell>
          <cell r="B817" t="str">
            <v>Delapan Ratus Enam Belas</v>
          </cell>
        </row>
        <row r="818">
          <cell r="A818">
            <v>817</v>
          </cell>
          <cell r="B818" t="str">
            <v>Delapan Ratus Tujuh Belas</v>
          </cell>
        </row>
        <row r="819">
          <cell r="A819">
            <v>818</v>
          </cell>
          <cell r="B819" t="str">
            <v>Delapan Ratus Delapan Belas</v>
          </cell>
        </row>
        <row r="820">
          <cell r="A820">
            <v>819</v>
          </cell>
          <cell r="B820" t="str">
            <v>Delapan Ratus Sembilan Belas</v>
          </cell>
        </row>
        <row r="821">
          <cell r="A821">
            <v>820</v>
          </cell>
          <cell r="B821" t="str">
            <v>Delapan Ratus Dua Puluh</v>
          </cell>
        </row>
        <row r="822">
          <cell r="A822">
            <v>821</v>
          </cell>
          <cell r="B822" t="str">
            <v>Delapan Ratus Dua Puluh Satu</v>
          </cell>
        </row>
        <row r="823">
          <cell r="A823">
            <v>822</v>
          </cell>
          <cell r="B823" t="str">
            <v>Delapan Ratus Dua Puluh Dua</v>
          </cell>
        </row>
        <row r="824">
          <cell r="A824">
            <v>823</v>
          </cell>
          <cell r="B824" t="str">
            <v>Delapan Ratus Dua Puluh Tiga</v>
          </cell>
        </row>
        <row r="825">
          <cell r="A825">
            <v>824</v>
          </cell>
          <cell r="B825" t="str">
            <v>Delapan Ratus Dua Puluh Empat</v>
          </cell>
        </row>
        <row r="826">
          <cell r="A826">
            <v>825</v>
          </cell>
          <cell r="B826" t="str">
            <v>Delapan Ratus Dua Puluh Lima</v>
          </cell>
        </row>
        <row r="827">
          <cell r="A827">
            <v>826</v>
          </cell>
          <cell r="B827" t="str">
            <v>Delapan Ratus Dua Puluh Enam</v>
          </cell>
        </row>
        <row r="828">
          <cell r="A828">
            <v>827</v>
          </cell>
          <cell r="B828" t="str">
            <v>Delapan Ratus Dua Puluh Tujuh</v>
          </cell>
        </row>
        <row r="829">
          <cell r="A829">
            <v>828</v>
          </cell>
          <cell r="B829" t="str">
            <v>Delapan Ratus Dua Puluh Delapan</v>
          </cell>
        </row>
        <row r="830">
          <cell r="A830">
            <v>829</v>
          </cell>
          <cell r="B830" t="str">
            <v>Delapan Ratus Dua Puluh Sembilan</v>
          </cell>
        </row>
        <row r="831">
          <cell r="A831">
            <v>830</v>
          </cell>
          <cell r="B831" t="str">
            <v>Delapan Ratus Tiga Puluh</v>
          </cell>
        </row>
        <row r="832">
          <cell r="A832">
            <v>831</v>
          </cell>
          <cell r="B832" t="str">
            <v>Delapan Ratus Tiga Puluh Satu</v>
          </cell>
        </row>
        <row r="833">
          <cell r="A833">
            <v>832</v>
          </cell>
          <cell r="B833" t="str">
            <v>Delapan Ratus Tiga Puluh Dua</v>
          </cell>
        </row>
        <row r="834">
          <cell r="A834">
            <v>833</v>
          </cell>
          <cell r="B834" t="str">
            <v>Delapan Ratus Tiga Puluh Tiga</v>
          </cell>
        </row>
        <row r="835">
          <cell r="A835">
            <v>834</v>
          </cell>
          <cell r="B835" t="str">
            <v>Delapan Ratus Tiga Puluh Empat</v>
          </cell>
        </row>
        <row r="836">
          <cell r="A836">
            <v>835</v>
          </cell>
          <cell r="B836" t="str">
            <v>Delapan Ratus Tiga Puluh Lima</v>
          </cell>
        </row>
        <row r="837">
          <cell r="A837">
            <v>836</v>
          </cell>
          <cell r="B837" t="str">
            <v>Delapan Ratus Tiga Puluh Enam</v>
          </cell>
        </row>
        <row r="838">
          <cell r="A838">
            <v>837</v>
          </cell>
          <cell r="B838" t="str">
            <v>Delapan Ratus Tiga Puluh Tujuh</v>
          </cell>
        </row>
        <row r="839">
          <cell r="A839">
            <v>838</v>
          </cell>
          <cell r="B839" t="str">
            <v>Delapan Ratus Tiga Puluh Delapan</v>
          </cell>
        </row>
        <row r="840">
          <cell r="A840">
            <v>839</v>
          </cell>
          <cell r="B840" t="str">
            <v>Delapan Ratus Tiga Puluh Sembilan</v>
          </cell>
        </row>
        <row r="841">
          <cell r="A841">
            <v>840</v>
          </cell>
          <cell r="B841" t="str">
            <v>Delapan Ratus Empat Puluh</v>
          </cell>
        </row>
        <row r="842">
          <cell r="A842">
            <v>841</v>
          </cell>
          <cell r="B842" t="str">
            <v>Delapan Ratus Empat Puluh Satu</v>
          </cell>
        </row>
        <row r="843">
          <cell r="A843">
            <v>842</v>
          </cell>
          <cell r="B843" t="str">
            <v>Delapan Ratus Empat Puluh Dua</v>
          </cell>
        </row>
        <row r="844">
          <cell r="A844">
            <v>843</v>
          </cell>
          <cell r="B844" t="str">
            <v>Delapan Ratus Empat Puluh Tiga</v>
          </cell>
        </row>
        <row r="845">
          <cell r="A845">
            <v>844</v>
          </cell>
          <cell r="B845" t="str">
            <v>Delapan Ratus Empat Puluh Empat</v>
          </cell>
        </row>
        <row r="846">
          <cell r="A846">
            <v>845</v>
          </cell>
          <cell r="B846" t="str">
            <v>Delapan Ratus Empat Puluh Lima</v>
          </cell>
        </row>
        <row r="847">
          <cell r="A847">
            <v>846</v>
          </cell>
          <cell r="B847" t="str">
            <v>Delapan Ratus Empat Puluh Enam</v>
          </cell>
        </row>
        <row r="848">
          <cell r="A848">
            <v>847</v>
          </cell>
          <cell r="B848" t="str">
            <v>Delapan Ratus Empat Puluh Tujuh</v>
          </cell>
        </row>
        <row r="849">
          <cell r="A849">
            <v>848</v>
          </cell>
          <cell r="B849" t="str">
            <v>Delapan Ratus Empat Puluh Delapan</v>
          </cell>
        </row>
        <row r="850">
          <cell r="A850">
            <v>849</v>
          </cell>
          <cell r="B850" t="str">
            <v>Delapan Ratus Empat Puluh Sembilan</v>
          </cell>
        </row>
        <row r="851">
          <cell r="A851">
            <v>850</v>
          </cell>
          <cell r="B851" t="str">
            <v>Delapan Ratus Lima Puluh</v>
          </cell>
        </row>
        <row r="852">
          <cell r="A852">
            <v>851</v>
          </cell>
          <cell r="B852" t="str">
            <v>Delapan Ratus Lima Puluh Satu</v>
          </cell>
        </row>
        <row r="853">
          <cell r="A853">
            <v>852</v>
          </cell>
          <cell r="B853" t="str">
            <v>Delapan Ratus Lima Puluh Dua</v>
          </cell>
        </row>
        <row r="854">
          <cell r="A854">
            <v>853</v>
          </cell>
          <cell r="B854" t="str">
            <v>Delapan Ratus Lima Puluh Tiga</v>
          </cell>
        </row>
        <row r="855">
          <cell r="A855">
            <v>854</v>
          </cell>
          <cell r="B855" t="str">
            <v>Delapan Ratus Lima Puluh Empat</v>
          </cell>
        </row>
        <row r="856">
          <cell r="A856">
            <v>855</v>
          </cell>
          <cell r="B856" t="str">
            <v>Delapan Ratus Lima Puluh Lima</v>
          </cell>
        </row>
        <row r="857">
          <cell r="A857">
            <v>856</v>
          </cell>
          <cell r="B857" t="str">
            <v>Delapan Ratus Lima Puluh Enam</v>
          </cell>
        </row>
        <row r="858">
          <cell r="A858">
            <v>857</v>
          </cell>
          <cell r="B858" t="str">
            <v>Delapan Ratus Lima Puluh Tujuh</v>
          </cell>
        </row>
        <row r="859">
          <cell r="A859">
            <v>858</v>
          </cell>
          <cell r="B859" t="str">
            <v>Delapan Ratus Lima Puluh Delapan</v>
          </cell>
        </row>
        <row r="860">
          <cell r="A860">
            <v>859</v>
          </cell>
          <cell r="B860" t="str">
            <v>Delapan Ratus Lima Puluh Sembilan</v>
          </cell>
        </row>
        <row r="861">
          <cell r="A861">
            <v>860</v>
          </cell>
          <cell r="B861" t="str">
            <v>Delapan Ratus Enam Puluh</v>
          </cell>
        </row>
        <row r="862">
          <cell r="A862">
            <v>861</v>
          </cell>
          <cell r="B862" t="str">
            <v>Delapan Ratus Enam Puluh Satu</v>
          </cell>
        </row>
        <row r="863">
          <cell r="A863">
            <v>862</v>
          </cell>
          <cell r="B863" t="str">
            <v>Delapan Ratus Enam Puluh Dua</v>
          </cell>
        </row>
        <row r="864">
          <cell r="A864">
            <v>863</v>
          </cell>
          <cell r="B864" t="str">
            <v>Delapan Ratus Enam Puluh Tiga</v>
          </cell>
        </row>
        <row r="865">
          <cell r="A865">
            <v>864</v>
          </cell>
          <cell r="B865" t="str">
            <v>Delapan Ratus Enam Puluh Empat</v>
          </cell>
        </row>
        <row r="866">
          <cell r="A866">
            <v>865</v>
          </cell>
          <cell r="B866" t="str">
            <v>Delapan Ratus Enam Puluh Lima</v>
          </cell>
        </row>
        <row r="867">
          <cell r="A867">
            <v>866</v>
          </cell>
          <cell r="B867" t="str">
            <v>Delapan Ratus Enam Puluh Enam</v>
          </cell>
        </row>
        <row r="868">
          <cell r="A868">
            <v>867</v>
          </cell>
          <cell r="B868" t="str">
            <v>Delapan Ratus Enam Puluh Tujuh</v>
          </cell>
        </row>
        <row r="869">
          <cell r="A869">
            <v>868</v>
          </cell>
          <cell r="B869" t="str">
            <v>Delapan Ratus Enam Puluh Delapan</v>
          </cell>
        </row>
        <row r="870">
          <cell r="A870">
            <v>869</v>
          </cell>
          <cell r="B870" t="str">
            <v>Delapan Ratus Enam Puluh Sembilan</v>
          </cell>
        </row>
        <row r="871">
          <cell r="A871">
            <v>870</v>
          </cell>
          <cell r="B871" t="str">
            <v>Delapan Ratus Tujuh Puluh</v>
          </cell>
        </row>
        <row r="872">
          <cell r="A872">
            <v>871</v>
          </cell>
          <cell r="B872" t="str">
            <v>Delapan Ratus Tujuh Puluh Satu</v>
          </cell>
        </row>
        <row r="873">
          <cell r="A873">
            <v>872</v>
          </cell>
          <cell r="B873" t="str">
            <v>Delapan Ratus Tujuh Puluh Dua</v>
          </cell>
        </row>
        <row r="874">
          <cell r="A874">
            <v>873</v>
          </cell>
          <cell r="B874" t="str">
            <v>Delapan Ratus Tujuh Puluh Tiga</v>
          </cell>
        </row>
        <row r="875">
          <cell r="A875">
            <v>874</v>
          </cell>
          <cell r="B875" t="str">
            <v>Delapan Ratus Tujuh Puluh Empat</v>
          </cell>
        </row>
        <row r="876">
          <cell r="A876">
            <v>875</v>
          </cell>
          <cell r="B876" t="str">
            <v>Delapan Ratus Tujuh Puluh Lima</v>
          </cell>
        </row>
        <row r="877">
          <cell r="A877">
            <v>876</v>
          </cell>
          <cell r="B877" t="str">
            <v>Delapan Ratus Tujuh Puluh Enam</v>
          </cell>
        </row>
        <row r="878">
          <cell r="A878">
            <v>877</v>
          </cell>
          <cell r="B878" t="str">
            <v>Delapan Ratus Tujuh Puluh Tujuh</v>
          </cell>
        </row>
        <row r="879">
          <cell r="A879">
            <v>878</v>
          </cell>
          <cell r="B879" t="str">
            <v>Delapan Ratus Tujuh Puluh Delapan</v>
          </cell>
        </row>
        <row r="880">
          <cell r="A880">
            <v>879</v>
          </cell>
          <cell r="B880" t="str">
            <v>Delapan Ratus Tujuh Puluh Sembilan</v>
          </cell>
        </row>
        <row r="881">
          <cell r="A881">
            <v>880</v>
          </cell>
          <cell r="B881" t="str">
            <v>Delapan Ratus Delapan Puluh</v>
          </cell>
        </row>
        <row r="882">
          <cell r="A882">
            <v>881</v>
          </cell>
          <cell r="B882" t="str">
            <v>Delapan Ratus Delapan Puluh Satu</v>
          </cell>
        </row>
        <row r="883">
          <cell r="A883">
            <v>882</v>
          </cell>
          <cell r="B883" t="str">
            <v>Delapan Ratus Delapan Puluh Dua</v>
          </cell>
        </row>
        <row r="884">
          <cell r="A884">
            <v>883</v>
          </cell>
          <cell r="B884" t="str">
            <v>Delapan Ratus Delapan Puluh Tiga</v>
          </cell>
        </row>
        <row r="885">
          <cell r="A885">
            <v>884</v>
          </cell>
          <cell r="B885" t="str">
            <v>Delapan Ratus Delapan Puluh Empat</v>
          </cell>
        </row>
        <row r="886">
          <cell r="A886">
            <v>885</v>
          </cell>
          <cell r="B886" t="str">
            <v>Delapan Ratus Delapan Puluh Lima</v>
          </cell>
        </row>
        <row r="887">
          <cell r="A887">
            <v>886</v>
          </cell>
          <cell r="B887" t="str">
            <v>Delapan Ratus Delapan Puluh Enam</v>
          </cell>
        </row>
        <row r="888">
          <cell r="A888">
            <v>887</v>
          </cell>
          <cell r="B888" t="str">
            <v>Delapan Ratus Delapan Puluh Tujuh</v>
          </cell>
        </row>
        <row r="889">
          <cell r="A889">
            <v>888</v>
          </cell>
          <cell r="B889" t="str">
            <v>Delapan Ratus Delapan Puluh Delapan</v>
          </cell>
        </row>
        <row r="890">
          <cell r="A890">
            <v>889</v>
          </cell>
          <cell r="B890" t="str">
            <v>Delapan Ratus Delapan Puluh Sembilan</v>
          </cell>
        </row>
        <row r="891">
          <cell r="A891">
            <v>890</v>
          </cell>
          <cell r="B891" t="str">
            <v>Delapan Ratus Sembilan Puluh</v>
          </cell>
        </row>
        <row r="892">
          <cell r="A892">
            <v>891</v>
          </cell>
          <cell r="B892" t="str">
            <v>Delapan Ratus Sembilan Puluh Satu</v>
          </cell>
        </row>
        <row r="893">
          <cell r="A893">
            <v>892</v>
          </cell>
          <cell r="B893" t="str">
            <v>Delapan Ratus Sembilan Puluh Dua</v>
          </cell>
        </row>
        <row r="894">
          <cell r="A894">
            <v>893</v>
          </cell>
          <cell r="B894" t="str">
            <v>Delapan Ratus Sembilan Puluh Tiga</v>
          </cell>
        </row>
        <row r="895">
          <cell r="A895">
            <v>894</v>
          </cell>
          <cell r="B895" t="str">
            <v>Delapan Ratus Sembilan Puluh Empat</v>
          </cell>
        </row>
        <row r="896">
          <cell r="A896">
            <v>895</v>
          </cell>
          <cell r="B896" t="str">
            <v>Delapan Ratus Sembilan Puluh Lima</v>
          </cell>
        </row>
        <row r="897">
          <cell r="A897">
            <v>896</v>
          </cell>
          <cell r="B897" t="str">
            <v>Delapan Ratus Sembilan Puluh Enam</v>
          </cell>
        </row>
        <row r="898">
          <cell r="A898">
            <v>897</v>
          </cell>
          <cell r="B898" t="str">
            <v>Delapan Ratus Sembilan Puluh Tujuh</v>
          </cell>
        </row>
        <row r="899">
          <cell r="A899">
            <v>898</v>
          </cell>
          <cell r="B899" t="str">
            <v>Delapan Ratus Sembilan Puluh Delapan</v>
          </cell>
        </row>
        <row r="900">
          <cell r="A900">
            <v>899</v>
          </cell>
          <cell r="B900" t="str">
            <v>Delapan Ratus Sembilan Puluh Sembilan</v>
          </cell>
        </row>
        <row r="901">
          <cell r="A901">
            <v>900</v>
          </cell>
          <cell r="B901" t="str">
            <v>Sembilan Ratus</v>
          </cell>
        </row>
        <row r="902">
          <cell r="A902">
            <v>901</v>
          </cell>
          <cell r="B902" t="str">
            <v>Sembilan Ratus Satu</v>
          </cell>
        </row>
        <row r="903">
          <cell r="A903">
            <v>902</v>
          </cell>
          <cell r="B903" t="str">
            <v>Sembilan Ratus Dua</v>
          </cell>
        </row>
        <row r="904">
          <cell r="A904">
            <v>903</v>
          </cell>
          <cell r="B904" t="str">
            <v>Sembilan Ratus Tiga</v>
          </cell>
        </row>
        <row r="905">
          <cell r="A905">
            <v>904</v>
          </cell>
          <cell r="B905" t="str">
            <v>Sembilan Ratus Empat</v>
          </cell>
        </row>
        <row r="906">
          <cell r="A906">
            <v>905</v>
          </cell>
          <cell r="B906" t="str">
            <v>Sembilan Ratus Lima</v>
          </cell>
        </row>
        <row r="907">
          <cell r="A907">
            <v>906</v>
          </cell>
          <cell r="B907" t="str">
            <v>Sembilan Ratus Enam</v>
          </cell>
        </row>
        <row r="908">
          <cell r="A908">
            <v>907</v>
          </cell>
          <cell r="B908" t="str">
            <v>Sembilan Ratus Tujuh</v>
          </cell>
        </row>
        <row r="909">
          <cell r="A909">
            <v>908</v>
          </cell>
          <cell r="B909" t="str">
            <v>Sembilan Ratus Delapan</v>
          </cell>
        </row>
        <row r="910">
          <cell r="A910">
            <v>909</v>
          </cell>
          <cell r="B910" t="str">
            <v>Sembilan Ratus Sembilan</v>
          </cell>
        </row>
        <row r="911">
          <cell r="A911">
            <v>910</v>
          </cell>
          <cell r="B911" t="str">
            <v>Sembilan Ratus Sepuluh</v>
          </cell>
        </row>
        <row r="912">
          <cell r="A912">
            <v>911</v>
          </cell>
          <cell r="B912" t="str">
            <v>Sembilan Ratus Sebelas</v>
          </cell>
        </row>
        <row r="913">
          <cell r="A913">
            <v>912</v>
          </cell>
          <cell r="B913" t="str">
            <v>Sembilan Ratus Dua Belas</v>
          </cell>
        </row>
        <row r="914">
          <cell r="A914">
            <v>913</v>
          </cell>
          <cell r="B914" t="str">
            <v>Sembilan Ratus Tiga Belas</v>
          </cell>
        </row>
        <row r="915">
          <cell r="A915">
            <v>914</v>
          </cell>
          <cell r="B915" t="str">
            <v>Sembilan Ratus Empat Belas</v>
          </cell>
        </row>
        <row r="916">
          <cell r="A916">
            <v>915</v>
          </cell>
          <cell r="B916" t="str">
            <v>Sembilan Ratus Lima Belas</v>
          </cell>
        </row>
        <row r="917">
          <cell r="A917">
            <v>916</v>
          </cell>
          <cell r="B917" t="str">
            <v>Sembilan Ratus Enam Belas</v>
          </cell>
        </row>
        <row r="918">
          <cell r="A918">
            <v>917</v>
          </cell>
          <cell r="B918" t="str">
            <v>Sembilan Ratus Tujuh Belas</v>
          </cell>
        </row>
        <row r="919">
          <cell r="A919">
            <v>918</v>
          </cell>
          <cell r="B919" t="str">
            <v>Sembilan Ratus Delapan Belas</v>
          </cell>
        </row>
        <row r="920">
          <cell r="A920">
            <v>919</v>
          </cell>
          <cell r="B920" t="str">
            <v>Sembilan Ratus Sembilan Belas</v>
          </cell>
        </row>
        <row r="921">
          <cell r="A921">
            <v>920</v>
          </cell>
          <cell r="B921" t="str">
            <v>Sembilan Ratus Dua Puluh</v>
          </cell>
        </row>
        <row r="922">
          <cell r="A922">
            <v>921</v>
          </cell>
          <cell r="B922" t="str">
            <v>Sembilan Ratus Dua Puluh Satu</v>
          </cell>
        </row>
        <row r="923">
          <cell r="A923">
            <v>922</v>
          </cell>
          <cell r="B923" t="str">
            <v>Sembilan Ratus Dua Puluh Dua</v>
          </cell>
        </row>
        <row r="924">
          <cell r="A924">
            <v>923</v>
          </cell>
          <cell r="B924" t="str">
            <v>Sembilan Ratus Dua Puluh Tiga</v>
          </cell>
        </row>
        <row r="925">
          <cell r="A925">
            <v>924</v>
          </cell>
          <cell r="B925" t="str">
            <v>Sembilan Ratus Dua Puluh Empat</v>
          </cell>
        </row>
        <row r="926">
          <cell r="A926">
            <v>925</v>
          </cell>
          <cell r="B926" t="str">
            <v>Sembilan Ratus Dua Puluh Lima</v>
          </cell>
        </row>
        <row r="927">
          <cell r="A927">
            <v>926</v>
          </cell>
          <cell r="B927" t="str">
            <v>Sembilan Ratus Dua Puluh Enam</v>
          </cell>
        </row>
        <row r="928">
          <cell r="A928">
            <v>927</v>
          </cell>
          <cell r="B928" t="str">
            <v>Sembilan Ratus Dua Puluh Tujuh</v>
          </cell>
        </row>
        <row r="929">
          <cell r="A929">
            <v>928</v>
          </cell>
          <cell r="B929" t="str">
            <v>Sembilan Ratus Dua Puluh Delapan</v>
          </cell>
        </row>
        <row r="930">
          <cell r="A930">
            <v>929</v>
          </cell>
          <cell r="B930" t="str">
            <v>Sembilan Ratus Dua Puluh Sembilan</v>
          </cell>
        </row>
        <row r="931">
          <cell r="A931">
            <v>930</v>
          </cell>
          <cell r="B931" t="str">
            <v>Sembilan Ratus Tiga Puluh</v>
          </cell>
        </row>
        <row r="932">
          <cell r="A932">
            <v>931</v>
          </cell>
          <cell r="B932" t="str">
            <v>Sembilan Ratus Tiga Puluh Satu</v>
          </cell>
        </row>
        <row r="933">
          <cell r="A933">
            <v>932</v>
          </cell>
          <cell r="B933" t="str">
            <v>Sembilan Ratus Tiga Puluh Dua</v>
          </cell>
        </row>
        <row r="934">
          <cell r="A934">
            <v>933</v>
          </cell>
          <cell r="B934" t="str">
            <v>Sembilan Ratus Tiga Puluh Tiga</v>
          </cell>
        </row>
        <row r="935">
          <cell r="A935">
            <v>934</v>
          </cell>
          <cell r="B935" t="str">
            <v>Sembilan Ratus Tiga Puluh Empat</v>
          </cell>
        </row>
        <row r="936">
          <cell r="A936">
            <v>935</v>
          </cell>
          <cell r="B936" t="str">
            <v>Sembilan Ratus Tiga Puluh Lima</v>
          </cell>
        </row>
        <row r="937">
          <cell r="A937">
            <v>936</v>
          </cell>
          <cell r="B937" t="str">
            <v>Sembilan Ratus Tiga Puluh Enam</v>
          </cell>
        </row>
        <row r="938">
          <cell r="A938">
            <v>937</v>
          </cell>
          <cell r="B938" t="str">
            <v>Sembilan Ratus Tiga Puluh Tujuh</v>
          </cell>
        </row>
        <row r="939">
          <cell r="A939">
            <v>938</v>
          </cell>
          <cell r="B939" t="str">
            <v>Sembilan Ratus Tiga Puluh Delapan</v>
          </cell>
        </row>
        <row r="940">
          <cell r="A940">
            <v>939</v>
          </cell>
          <cell r="B940" t="str">
            <v>Sembilan Ratus Tiga Puluh Sembilan</v>
          </cell>
        </row>
        <row r="941">
          <cell r="A941">
            <v>940</v>
          </cell>
          <cell r="B941" t="str">
            <v>Sembilan Ratus Empat Puluh</v>
          </cell>
        </row>
        <row r="942">
          <cell r="A942">
            <v>941</v>
          </cell>
          <cell r="B942" t="str">
            <v>Sembilan Ratus Empat Puluh Satu</v>
          </cell>
        </row>
        <row r="943">
          <cell r="A943">
            <v>942</v>
          </cell>
          <cell r="B943" t="str">
            <v>Sembilan Ratus Empat Puluh Dua</v>
          </cell>
        </row>
        <row r="944">
          <cell r="A944">
            <v>943</v>
          </cell>
          <cell r="B944" t="str">
            <v>Sembilan Ratus Empat Puluh Tiga</v>
          </cell>
        </row>
        <row r="945">
          <cell r="A945">
            <v>944</v>
          </cell>
          <cell r="B945" t="str">
            <v>Sembilan Ratus Empat Puluh Empat</v>
          </cell>
        </row>
        <row r="946">
          <cell r="A946">
            <v>945</v>
          </cell>
          <cell r="B946" t="str">
            <v>Sembilan Ratus Empat Puluh Lima</v>
          </cell>
        </row>
        <row r="947">
          <cell r="A947">
            <v>946</v>
          </cell>
          <cell r="B947" t="str">
            <v>Sembilan Ratus Empat Puluh Enam</v>
          </cell>
        </row>
        <row r="948">
          <cell r="A948">
            <v>947</v>
          </cell>
          <cell r="B948" t="str">
            <v>Sembilan Ratus Empat Puluh Tujuh</v>
          </cell>
        </row>
        <row r="949">
          <cell r="A949">
            <v>948</v>
          </cell>
          <cell r="B949" t="str">
            <v>Sembilan Ratus Empat Puluh Delapan</v>
          </cell>
        </row>
        <row r="950">
          <cell r="A950">
            <v>949</v>
          </cell>
          <cell r="B950" t="str">
            <v>Sembilan Ratus Empat Puluh Sembilan</v>
          </cell>
        </row>
        <row r="951">
          <cell r="A951">
            <v>950</v>
          </cell>
          <cell r="B951" t="str">
            <v>Sembilan Ratus Lima Puluh</v>
          </cell>
        </row>
        <row r="952">
          <cell r="A952">
            <v>951</v>
          </cell>
          <cell r="B952" t="str">
            <v>Sembilan Ratus Lima Puluh Satu</v>
          </cell>
        </row>
        <row r="953">
          <cell r="A953">
            <v>952</v>
          </cell>
          <cell r="B953" t="str">
            <v>Sembilan Ratus Lima Puluh Dua</v>
          </cell>
        </row>
        <row r="954">
          <cell r="A954">
            <v>953</v>
          </cell>
          <cell r="B954" t="str">
            <v>Sembilan Ratus Lima Puluh Tiga</v>
          </cell>
        </row>
        <row r="955">
          <cell r="A955">
            <v>954</v>
          </cell>
          <cell r="B955" t="str">
            <v>Sembilan Ratus Lima Puluh Empat</v>
          </cell>
        </row>
        <row r="956">
          <cell r="A956">
            <v>955</v>
          </cell>
          <cell r="B956" t="str">
            <v>Sembilan Ratus Lima Puluh Lima</v>
          </cell>
        </row>
        <row r="957">
          <cell r="A957">
            <v>956</v>
          </cell>
          <cell r="B957" t="str">
            <v>Sembilan Ratus Lima Puluh Enam</v>
          </cell>
        </row>
        <row r="958">
          <cell r="A958">
            <v>957</v>
          </cell>
          <cell r="B958" t="str">
            <v>Sembilan Ratus Lima Puluh Tujuh</v>
          </cell>
        </row>
        <row r="959">
          <cell r="A959">
            <v>958</v>
          </cell>
          <cell r="B959" t="str">
            <v>Sembilan Ratus Lima Puluh Delapan</v>
          </cell>
        </row>
        <row r="960">
          <cell r="A960">
            <v>959</v>
          </cell>
          <cell r="B960" t="str">
            <v>Sembilan Ratus Lima Puluh Sembilan</v>
          </cell>
        </row>
        <row r="961">
          <cell r="A961">
            <v>960</v>
          </cell>
          <cell r="B961" t="str">
            <v>Sembilan Ratus Enam Puluh</v>
          </cell>
        </row>
        <row r="962">
          <cell r="A962">
            <v>961</v>
          </cell>
          <cell r="B962" t="str">
            <v>Sembilan Ratus Enam Puluh Satu</v>
          </cell>
        </row>
        <row r="963">
          <cell r="A963">
            <v>962</v>
          </cell>
          <cell r="B963" t="str">
            <v>Sembilan Ratus Enam Puluh Dua</v>
          </cell>
        </row>
        <row r="964">
          <cell r="A964">
            <v>963</v>
          </cell>
          <cell r="B964" t="str">
            <v>Sembilan Ratus Enam Puluh Tiga</v>
          </cell>
        </row>
        <row r="965">
          <cell r="A965">
            <v>964</v>
          </cell>
          <cell r="B965" t="str">
            <v>Sembilan Ratus Enam Puluh Empat</v>
          </cell>
        </row>
        <row r="966">
          <cell r="A966">
            <v>965</v>
          </cell>
          <cell r="B966" t="str">
            <v>Sembilan Ratus Enam Puluh Lima</v>
          </cell>
        </row>
        <row r="967">
          <cell r="A967">
            <v>966</v>
          </cell>
          <cell r="B967" t="str">
            <v>Sembilan Ratus Enam Puluh Enam</v>
          </cell>
        </row>
        <row r="968">
          <cell r="A968">
            <v>967</v>
          </cell>
          <cell r="B968" t="str">
            <v>Sembilan Ratus Enam Puluh Tujuh</v>
          </cell>
        </row>
        <row r="969">
          <cell r="A969">
            <v>968</v>
          </cell>
          <cell r="B969" t="str">
            <v>Sembilan Ratus Enam Puluh Delapan</v>
          </cell>
        </row>
        <row r="970">
          <cell r="A970">
            <v>969</v>
          </cell>
          <cell r="B970" t="str">
            <v>Sembilan Ratus Enam Puluh Sembilan</v>
          </cell>
        </row>
        <row r="971">
          <cell r="A971">
            <v>970</v>
          </cell>
          <cell r="B971" t="str">
            <v>Sembilan Ratus Tujuh Puluh</v>
          </cell>
        </row>
        <row r="972">
          <cell r="A972">
            <v>971</v>
          </cell>
          <cell r="B972" t="str">
            <v>Sembilan Ratus Tujuh Puluh Satu</v>
          </cell>
        </row>
        <row r="973">
          <cell r="A973">
            <v>972</v>
          </cell>
          <cell r="B973" t="str">
            <v>Sembilan Ratus Tujuh Puluh Dua</v>
          </cell>
        </row>
        <row r="974">
          <cell r="A974">
            <v>973</v>
          </cell>
          <cell r="B974" t="str">
            <v>Sembilan Ratus Tujuh Puluh Tiga</v>
          </cell>
        </row>
        <row r="975">
          <cell r="A975">
            <v>974</v>
          </cell>
          <cell r="B975" t="str">
            <v>Sembilan Ratus Tujuh Puluh Empat</v>
          </cell>
        </row>
        <row r="976">
          <cell r="A976">
            <v>975</v>
          </cell>
          <cell r="B976" t="str">
            <v>Sembilan Ratus Tujuh Puluh Lima</v>
          </cell>
        </row>
        <row r="977">
          <cell r="A977">
            <v>976</v>
          </cell>
          <cell r="B977" t="str">
            <v>Sembilan Ratus Tujuh Puluh Enam</v>
          </cell>
        </row>
        <row r="978">
          <cell r="A978">
            <v>977</v>
          </cell>
          <cell r="B978" t="str">
            <v>Sembilan Ratus Tujuh Puluh Tujuh</v>
          </cell>
        </row>
        <row r="979">
          <cell r="A979">
            <v>978</v>
          </cell>
          <cell r="B979" t="str">
            <v>Sembilan Ratus Tujuh Puluh Delapan</v>
          </cell>
        </row>
        <row r="980">
          <cell r="A980">
            <v>979</v>
          </cell>
          <cell r="B980" t="str">
            <v>Sembilan Ratus Tujuh Puluh Sembilan</v>
          </cell>
        </row>
        <row r="981">
          <cell r="A981">
            <v>980</v>
          </cell>
          <cell r="B981" t="str">
            <v>Sembilan Ratus Delapan Puluh</v>
          </cell>
        </row>
        <row r="982">
          <cell r="A982">
            <v>981</v>
          </cell>
          <cell r="B982" t="str">
            <v>Sembilan Ratus Delapan Puluh Satu</v>
          </cell>
        </row>
        <row r="983">
          <cell r="A983">
            <v>982</v>
          </cell>
          <cell r="B983" t="str">
            <v>Sembilan Ratus Delapan Puluh Dua</v>
          </cell>
        </row>
        <row r="984">
          <cell r="A984">
            <v>983</v>
          </cell>
          <cell r="B984" t="str">
            <v>Sembilan Ratus Delapan Puluh Tiga</v>
          </cell>
        </row>
        <row r="985">
          <cell r="A985">
            <v>984</v>
          </cell>
          <cell r="B985" t="str">
            <v>Sembilan Ratus Delapan Puluh Empat</v>
          </cell>
        </row>
        <row r="986">
          <cell r="A986">
            <v>985</v>
          </cell>
          <cell r="B986" t="str">
            <v>Sembilan Ratus Delapan Puluh Lima</v>
          </cell>
        </row>
        <row r="987">
          <cell r="A987">
            <v>986</v>
          </cell>
          <cell r="B987" t="str">
            <v>Sembilan Ratus Delapan Puluh Enam</v>
          </cell>
        </row>
        <row r="988">
          <cell r="A988">
            <v>987</v>
          </cell>
          <cell r="B988" t="str">
            <v>Sembilan Ratus Delapan Puluh Tujuh</v>
          </cell>
        </row>
        <row r="989">
          <cell r="A989">
            <v>988</v>
          </cell>
          <cell r="B989" t="str">
            <v>Sembilan Ratus Delapan Puluh Delapan</v>
          </cell>
        </row>
        <row r="990">
          <cell r="A990">
            <v>989</v>
          </cell>
          <cell r="B990" t="str">
            <v>Sembilan Ratus Delapan Puluh Sembilan</v>
          </cell>
        </row>
        <row r="991">
          <cell r="A991">
            <v>990</v>
          </cell>
          <cell r="B991" t="str">
            <v>Sembilan Ratus Sembilan Puluh</v>
          </cell>
        </row>
        <row r="992">
          <cell r="A992">
            <v>991</v>
          </cell>
          <cell r="B992" t="str">
            <v>Sembilan Ratus Sembilan Puluh Satu</v>
          </cell>
        </row>
        <row r="993">
          <cell r="A993">
            <v>992</v>
          </cell>
          <cell r="B993" t="str">
            <v>Sembilan Ratus Sembilan Puluh Dua</v>
          </cell>
        </row>
        <row r="994">
          <cell r="A994">
            <v>993</v>
          </cell>
          <cell r="B994" t="str">
            <v>Sembilan Ratus Sembilan Puluh Tiga</v>
          </cell>
        </row>
        <row r="995">
          <cell r="A995">
            <v>994</v>
          </cell>
          <cell r="B995" t="str">
            <v>Sembilan Ratus Sembilan Puluh Empat</v>
          </cell>
        </row>
        <row r="996">
          <cell r="A996">
            <v>995</v>
          </cell>
          <cell r="B996" t="str">
            <v>Sembilan Ratus Sembilan Puluh Lima</v>
          </cell>
        </row>
        <row r="997">
          <cell r="A997">
            <v>996</v>
          </cell>
          <cell r="B997" t="str">
            <v>Sembilan Ratus Sembilan Puluh Enam</v>
          </cell>
        </row>
        <row r="998">
          <cell r="A998">
            <v>997</v>
          </cell>
          <cell r="B998" t="str">
            <v>Sembilan Ratus Sembilan Puluh Tujuh</v>
          </cell>
        </row>
        <row r="999">
          <cell r="A999">
            <v>998</v>
          </cell>
          <cell r="B999" t="str">
            <v>Sembilan Ratus Sembilan Puluh Delapan</v>
          </cell>
        </row>
        <row r="1000">
          <cell r="A1000">
            <v>999</v>
          </cell>
          <cell r="B1000" t="str">
            <v>Sembilan Ratus Sembilan Puluh Sembilan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Set>
  </externalBook>
</externalLink>
</file>

<file path=xl/externalLinks/externalLink6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RAB"/>
      <sheetName val="Daftar Mata Pemb Utama"/>
      <sheetName val="SUB"/>
      <sheetName val="Jadwal Bahan"/>
      <sheetName val="Jadwal Alat"/>
      <sheetName val="SCH"/>
      <sheetName val="Alat"/>
      <sheetName val="BAHAN"/>
      <sheetName val="ANL"/>
      <sheetName val="REKAP"/>
      <sheetName val="Data Met"/>
      <sheetName val="MET"/>
    </sheetNames>
    <sheetDataSet>
      <sheetData sheetId="0"/>
      <sheetData sheetId="1"/>
      <sheetData sheetId="2"/>
      <sheetData sheetId="3"/>
      <sheetData sheetId="4"/>
      <sheetData sheetId="5"/>
      <sheetData sheetId="6"/>
      <sheetData sheetId="7"/>
      <sheetData sheetId="8">
        <row r="14">
          <cell r="G14">
            <v>5960</v>
          </cell>
        </row>
        <row r="17">
          <cell r="G17">
            <v>3720</v>
          </cell>
        </row>
        <row r="19">
          <cell r="G19">
            <v>5210</v>
          </cell>
        </row>
      </sheetData>
      <sheetData sheetId="9"/>
      <sheetData sheetId="10"/>
      <sheetData sheetId="11"/>
      <sheetData sheetId="12"/>
    </sheetDataSet>
  </externalBook>
</externalLink>
</file>

<file path=xl/externalLinks/externalLink6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AR"/>
      <sheetName val="KULIT"/>
      <sheetName val="SRT.PNWR"/>
      <sheetName val="INFORM"/>
      <sheetName val="SEJ."/>
      <sheetName val="PENGLM"/>
      <sheetName val="SRT.PRSN"/>
      <sheetName val="CV"/>
      <sheetName val="REK.PRSN"/>
      <sheetName val="ALAT"/>
      <sheetName val="KEU"/>
      <sheetName val="NERACA"/>
      <sheetName val="SRT.PRNYT"/>
      <sheetName val="BANWAS"/>
      <sheetName val="DIP"/>
      <sheetName val="Sheet1"/>
      <sheetName val="SENGKETA"/>
      <sheetName val="EVAL."/>
    </sheetNames>
    <sheetDataSet>
      <sheetData sheetId="0">
        <row r="9">
          <cell r="D9" t="str">
            <v>CV NGADA JAYA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ng Data"/>
      <sheetName val="DISCLAIMER"/>
      <sheetName val="Item Pek.Utama"/>
      <sheetName val="MAJOR (2)"/>
      <sheetName val="MAJOR"/>
      <sheetName val="%"/>
      <sheetName val="Terbilang"/>
      <sheetName val="Rekap"/>
      <sheetName val="Peta Quarry"/>
      <sheetName val="Mobilisasi"/>
      <sheetName val="Perhitungan Mobilisasi Alat"/>
      <sheetName val="Lalu Lintas"/>
      <sheetName val="Jembatan Sementara"/>
      <sheetName val="Informasi"/>
      <sheetName val="Empiris"/>
      <sheetName val="BOQ"/>
      <sheetName val="Analisa K3 "/>
      <sheetName val="4-Basic Price"/>
      <sheetName val="4-formulir harga bahan "/>
      <sheetName val="UTILITY"/>
      <sheetName val="4-Analisa Quarry"/>
      <sheetName val="5-ALAT(1)"/>
      <sheetName val="5-ALAT (2)"/>
      <sheetName val="Agg Halus &amp; Kasar"/>
      <sheetName val="Agg A"/>
      <sheetName val="Agg B"/>
      <sheetName val="D1"/>
      <sheetName val="D2"/>
      <sheetName val="D3"/>
      <sheetName val="D4"/>
      <sheetName val="D5"/>
      <sheetName val="D6"/>
      <sheetName val="D6 ASBT"/>
      <sheetName val="D7(1)"/>
      <sheetName val="D7(2)"/>
      <sheetName val="D8(1)"/>
      <sheetName val="D8(2)"/>
    </sheetNames>
    <sheetDataSet>
      <sheetData sheetId="0"/>
      <sheetData sheetId="1"/>
      <sheetData sheetId="2"/>
      <sheetData sheetId="3"/>
      <sheetData sheetId="4"/>
      <sheetData sheetId="5"/>
      <sheetData sheetId="6"/>
      <sheetData sheetId="7">
        <row r="32">
          <cell r="H32">
            <v>7843023008.8893204</v>
          </cell>
        </row>
      </sheetData>
      <sheetData sheetId="8"/>
      <sheetData sheetId="9"/>
      <sheetData sheetId="10"/>
      <sheetData sheetId="11"/>
      <sheetData sheetId="12"/>
      <sheetData sheetId="13">
        <row r="7">
          <cell r="G7" t="str">
            <v>: Satker Pelaksanaan Jalan Nasional Wilayah II Prov. Aceh</v>
          </cell>
        </row>
      </sheetData>
      <sheetData sheetId="14"/>
      <sheetData sheetId="15">
        <row r="30">
          <cell r="G30">
            <v>134989000</v>
          </cell>
        </row>
        <row r="56">
          <cell r="G56">
            <v>0</v>
          </cell>
        </row>
        <row r="79">
          <cell r="G79">
            <v>27827914.285209827</v>
          </cell>
        </row>
        <row r="92">
          <cell r="G92">
            <v>500497808.96999997</v>
          </cell>
        </row>
        <row r="109">
          <cell r="G109">
            <v>0</v>
          </cell>
        </row>
        <row r="165">
          <cell r="G165">
            <v>6325386361.786952</v>
          </cell>
        </row>
        <row r="294">
          <cell r="G294">
            <v>0</v>
          </cell>
        </row>
        <row r="352">
          <cell r="G352">
            <v>141319832.12994772</v>
          </cell>
        </row>
        <row r="378">
          <cell r="G378">
            <v>0</v>
          </cell>
        </row>
        <row r="389">
          <cell r="G389">
            <v>0</v>
          </cell>
        </row>
      </sheetData>
      <sheetData sheetId="16"/>
      <sheetData sheetId="17">
        <row r="8">
          <cell r="D8" t="str">
            <v>(L01)</v>
          </cell>
        </row>
        <row r="61">
          <cell r="F61">
            <v>10329.311695999999</v>
          </cell>
        </row>
        <row r="62">
          <cell r="F62">
            <v>8872.5</v>
          </cell>
        </row>
        <row r="63">
          <cell r="F63">
            <v>56321.443200000002</v>
          </cell>
        </row>
        <row r="68">
          <cell r="F68">
            <v>104600</v>
          </cell>
        </row>
        <row r="77">
          <cell r="F77">
            <v>502000</v>
          </cell>
        </row>
        <row r="80">
          <cell r="F80">
            <v>218028.13058225438</v>
          </cell>
        </row>
        <row r="84">
          <cell r="F84">
            <v>30000</v>
          </cell>
        </row>
        <row r="87">
          <cell r="F87">
            <v>15750</v>
          </cell>
        </row>
        <row r="100">
          <cell r="F100">
            <v>106400</v>
          </cell>
        </row>
        <row r="103">
          <cell r="F103">
            <v>888829.30822604964</v>
          </cell>
        </row>
        <row r="104">
          <cell r="F104">
            <v>11000</v>
          </cell>
        </row>
      </sheetData>
      <sheetData sheetId="18"/>
      <sheetData sheetId="19"/>
      <sheetData sheetId="20"/>
      <sheetData sheetId="21">
        <row r="9">
          <cell r="AW9">
            <v>311652.25667465513</v>
          </cell>
        </row>
        <row r="14">
          <cell r="AW14">
            <v>418441.2020986097</v>
          </cell>
        </row>
        <row r="16">
          <cell r="AW16">
            <v>472734.88550920086</v>
          </cell>
        </row>
        <row r="20">
          <cell r="AW20">
            <v>405271.08610788063</v>
          </cell>
        </row>
        <row r="22">
          <cell r="AW22">
            <v>331221.89076218609</v>
          </cell>
        </row>
        <row r="26">
          <cell r="AW26">
            <v>295746.6191032452</v>
          </cell>
        </row>
        <row r="29">
          <cell r="AW29">
            <v>49720.27217186975</v>
          </cell>
        </row>
        <row r="34">
          <cell r="AW34">
            <v>1018447.4137892335</v>
          </cell>
        </row>
        <row r="36">
          <cell r="AW36">
            <v>459527.63584635564</v>
          </cell>
        </row>
        <row r="38">
          <cell r="AW38">
            <v>510935.12671875581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lit"/>
      <sheetName val="Peralatan"/>
      <sheetName val="Angkut"/>
      <sheetName val="Material"/>
      <sheetName val="Upah Kerja"/>
      <sheetName val="RAB"/>
      <sheetName val="Rekapitulasi"/>
      <sheetName val="HOK"/>
      <sheetName val="K-110"/>
      <sheetName val="K-210"/>
      <sheetName val="K-224"/>
      <sheetName val="K-225"/>
      <sheetName val="K-310"/>
      <sheetName val="K-341"/>
      <sheetName val="K-410"/>
      <sheetName val="K-515"/>
      <sheetName val="K-516"/>
      <sheetName val="K-705"/>
      <sheetName val="K-710"/>
      <sheetName val="K-715"/>
      <sheetName val="K-719"/>
      <sheetName val="K-720"/>
      <sheetName val="K-725"/>
      <sheetName val="K-810"/>
      <sheetName val="Gal. Excavator"/>
      <sheetName val="A-1"/>
      <sheetName val="A-16"/>
      <sheetName val="A-17a"/>
      <sheetName val="A-18"/>
      <sheetName val="G-2"/>
      <sheetName val="G-32h"/>
      <sheetName val="G-33m"/>
      <sheetName val="G-41"/>
      <sheetName val="G-43"/>
      <sheetName val="G-50h"/>
      <sheetName val="G-67"/>
      <sheetName val="F-1"/>
      <sheetName val="F-2"/>
      <sheetName val="F-8"/>
      <sheetName val="I-2"/>
      <sheetName val="Supl. V"/>
    </sheetNames>
    <sheetDataSet>
      <sheetData sheetId="0"/>
      <sheetData sheetId="1"/>
      <sheetData sheetId="2"/>
      <sheetData sheetId="3"/>
      <sheetData sheetId="4">
        <row r="17">
          <cell r="E17">
            <v>17500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Material"/>
      <sheetName val="HarDasTenaga"/>
      <sheetName val="HarDasMat"/>
      <sheetName val="RekMat"/>
      <sheetName val="DaftAnalisa"/>
      <sheetName val="Analisa"/>
      <sheetName val="ProdAlat"/>
      <sheetName val="OwnAlat"/>
      <sheetName val="InputAlat"/>
    </sheetNames>
    <sheetDataSet>
      <sheetData sheetId="0"/>
      <sheetData sheetId="1">
        <row r="7">
          <cell r="D7" t="str">
            <v>L01</v>
          </cell>
        </row>
        <row r="8">
          <cell r="G8">
            <v>3500</v>
          </cell>
        </row>
        <row r="9">
          <cell r="G9">
            <v>3500</v>
          </cell>
        </row>
      </sheetData>
      <sheetData sheetId="2">
        <row r="50">
          <cell r="E50">
            <v>76740</v>
          </cell>
        </row>
        <row r="103">
          <cell r="E103">
            <v>71740</v>
          </cell>
        </row>
        <row r="156">
          <cell r="E156">
            <v>71740</v>
          </cell>
        </row>
      </sheetData>
      <sheetData sheetId="3"/>
      <sheetData sheetId="4"/>
      <sheetData sheetId="5">
        <row r="22">
          <cell r="J22">
            <v>0</v>
          </cell>
        </row>
      </sheetData>
      <sheetData sheetId="6"/>
      <sheetData sheetId="7"/>
      <sheetData sheetId="8"/>
    </sheetDataSet>
  </externalBook>
</externalLink>
</file>

<file path=xl/externalLinks/externalLink6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1a"/>
      <sheetName val="Data"/>
      <sheetName val="Temporary"/>
      <sheetName val="Septick tank"/>
      <sheetName val="Subkon"/>
    </sheetNames>
    <sheetDataSet>
      <sheetData sheetId="0" refreshError="1"/>
      <sheetData sheetId="1" refreshError="1"/>
      <sheetData sheetId="2" refreshError="1"/>
      <sheetData sheetId="3" refreshError="1"/>
      <sheetData sheetId="4" refreshError="1"/>
    </sheetDataSet>
  </externalBook>
</externalLink>
</file>

<file path=xl/externalLinks/externalLink6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_Basic"/>
    </sheetNames>
    <sheetDataSet>
      <sheetData sheetId="0" refreshError="1"/>
    </sheetDataSet>
  </externalBook>
</externalLink>
</file>

<file path=xl/externalLinks/externalLink6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amus"/>
      <sheetName val="Daf. Simak"/>
      <sheetName val="Rekap"/>
      <sheetName val="S. Penawaran"/>
      <sheetName val="Kuantitas &amp; Harga"/>
      <sheetName val="Ku&amp; Ha (6)"/>
      <sheetName val="Subkontrak"/>
      <sheetName val="Mob"/>
      <sheetName val="Lalu Lintas"/>
      <sheetName val="Mata Utama"/>
      <sheetName val="Price"/>
      <sheetName val="SEWA Alat"/>
      <sheetName val="D2"/>
      <sheetName val="D3"/>
      <sheetName val="D4"/>
      <sheetName val="D5"/>
      <sheetName val="D6"/>
      <sheetName val="D71"/>
      <sheetName val="D72"/>
      <sheetName val="D8"/>
      <sheetName val="D9"/>
      <sheetName val="Material On Site"/>
      <sheetName val="Pemecah Batu"/>
      <sheetName val="Pencampur Aspal"/>
      <sheetName val="Pencampur Beton)"/>
      <sheetName val="LS-Rutin"/>
      <sheetName val="Analisa HSP"/>
      <sheetName val="Analisa Quarry"/>
      <sheetName val="Halus &amp; Kasar"/>
      <sheetName val="Kelas A"/>
      <sheetName val="Kelas B"/>
      <sheetName val="Kelas C"/>
      <sheetName val="Analisa Alat"/>
      <sheetName val="Ku&amp; Ha (4)"/>
      <sheetName val="JP. Pekerjaan (2)"/>
      <sheetName val="JP. Pekerjaan"/>
      <sheetName val="JP. Alat"/>
      <sheetName val="Material"/>
      <sheetName val="JP. Bahan"/>
      <sheetName val="JP.  Person In &amp; Tnaga Kerja"/>
      <sheetName val="REKAPITULASI"/>
    </sheetNames>
    <sheetDataSet>
      <sheetData sheetId="0" refreshError="1">
        <row r="80">
          <cell r="J80" t="str">
            <v>LAMPIRAN 2</v>
          </cell>
          <cell r="L80" t="str">
            <v>LAMPIRAN 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kList"/>
    </sheetNames>
    <sheetDataSet>
      <sheetData sheetId="0" refreshError="1"/>
    </sheetDataSet>
  </externalBook>
</externalLink>
</file>

<file path=xl/externalLinks/externalLink6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0.04"/>
      <sheetName val="610.05"/>
      <sheetName val="610.06"/>
      <sheetName val="610.07"/>
      <sheetName val="610.08"/>
      <sheetName val="DashBoard"/>
      <sheetName val="Summary"/>
      <sheetName val="BQ"/>
      <sheetName val="Summary Concrete"/>
      <sheetName val="Additional"/>
      <sheetName val="Concrete Analyses"/>
      <sheetName val="ConAnalwithFly"/>
      <sheetName val="UnitRate"/>
      <sheetName val="HVAC"/>
      <sheetName val="MasterAnalisa"/>
      <sheetName val="BasicPrice"/>
      <sheetName val="HVAC in Dollar"/>
      <sheetName val="Major List"/>
      <sheetName val="ProdukAlat"/>
      <sheetName val="BQ Cadangan"/>
      <sheetName val="Unit Rate Pesanan"/>
      <sheetName val="List of Material"/>
      <sheetName val="Productivity"/>
      <sheetName val="OwningCo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
          <cell r="F16">
            <v>6.45</v>
          </cell>
        </row>
        <row r="52">
          <cell r="F52">
            <v>8.6</v>
          </cell>
        </row>
        <row r="54">
          <cell r="F54">
            <v>16.13</v>
          </cell>
        </row>
        <row r="68">
          <cell r="F68">
            <v>997.85</v>
          </cell>
        </row>
        <row r="69">
          <cell r="F69">
            <v>769.35</v>
          </cell>
        </row>
        <row r="70">
          <cell r="F70">
            <v>938.17</v>
          </cell>
        </row>
        <row r="72">
          <cell r="F72">
            <v>909.41</v>
          </cell>
        </row>
        <row r="79">
          <cell r="F79">
            <v>4.3</v>
          </cell>
        </row>
        <row r="80">
          <cell r="F80">
            <v>2.54</v>
          </cell>
        </row>
        <row r="81">
          <cell r="F81">
            <v>4.84</v>
          </cell>
        </row>
        <row r="83">
          <cell r="F83">
            <v>1.45</v>
          </cell>
        </row>
        <row r="87">
          <cell r="F87">
            <v>4.3</v>
          </cell>
        </row>
        <row r="91">
          <cell r="F91">
            <v>15.65</v>
          </cell>
        </row>
        <row r="92">
          <cell r="F92">
            <v>16.899999999999999</v>
          </cell>
        </row>
        <row r="93">
          <cell r="F93">
            <v>21.68</v>
          </cell>
        </row>
        <row r="94">
          <cell r="F94">
            <v>18.18</v>
          </cell>
        </row>
        <row r="95">
          <cell r="F95">
            <v>18.18</v>
          </cell>
        </row>
        <row r="96">
          <cell r="F96">
            <v>18.18</v>
          </cell>
        </row>
        <row r="97">
          <cell r="F97">
            <v>18.18</v>
          </cell>
        </row>
        <row r="99">
          <cell r="F99">
            <v>6.34</v>
          </cell>
        </row>
        <row r="101">
          <cell r="F101">
            <v>4.3</v>
          </cell>
        </row>
        <row r="102">
          <cell r="F102">
            <v>4.3</v>
          </cell>
        </row>
        <row r="109">
          <cell r="F109">
            <v>10.93</v>
          </cell>
        </row>
        <row r="113">
          <cell r="F113">
            <v>75.27</v>
          </cell>
        </row>
        <row r="114">
          <cell r="F114">
            <v>80.650000000000006</v>
          </cell>
        </row>
        <row r="119">
          <cell r="F119">
            <v>20.43</v>
          </cell>
        </row>
        <row r="123">
          <cell r="F123">
            <v>41.4</v>
          </cell>
        </row>
        <row r="126">
          <cell r="F126">
            <v>55.91</v>
          </cell>
        </row>
        <row r="127">
          <cell r="F127">
            <v>150.76</v>
          </cell>
        </row>
        <row r="128">
          <cell r="F128">
            <v>89.57</v>
          </cell>
        </row>
        <row r="133">
          <cell r="F133">
            <v>129.03</v>
          </cell>
        </row>
        <row r="134">
          <cell r="F134">
            <v>33.01</v>
          </cell>
        </row>
        <row r="135">
          <cell r="F135">
            <v>150.76</v>
          </cell>
        </row>
        <row r="137">
          <cell r="F137">
            <v>43.98</v>
          </cell>
        </row>
        <row r="138">
          <cell r="F138">
            <v>170.74</v>
          </cell>
        </row>
        <row r="143">
          <cell r="F143">
            <v>85.59</v>
          </cell>
        </row>
        <row r="151">
          <cell r="F151">
            <v>8.06</v>
          </cell>
        </row>
        <row r="154">
          <cell r="F154">
            <v>18.82</v>
          </cell>
        </row>
        <row r="155">
          <cell r="F155">
            <v>64.52</v>
          </cell>
        </row>
        <row r="162">
          <cell r="F162">
            <v>9784.9500000000007</v>
          </cell>
        </row>
        <row r="163">
          <cell r="F163">
            <v>99.38</v>
          </cell>
        </row>
        <row r="167">
          <cell r="F167">
            <v>2.74</v>
          </cell>
        </row>
        <row r="168">
          <cell r="F168">
            <v>3.39</v>
          </cell>
        </row>
        <row r="170">
          <cell r="F170">
            <v>7.41</v>
          </cell>
        </row>
        <row r="171">
          <cell r="F171">
            <v>10.16</v>
          </cell>
        </row>
        <row r="172">
          <cell r="F172">
            <v>16.239999999999998</v>
          </cell>
        </row>
        <row r="173">
          <cell r="F173">
            <v>23.8</v>
          </cell>
        </row>
        <row r="174">
          <cell r="F174">
            <v>4.54</v>
          </cell>
        </row>
        <row r="176">
          <cell r="F176">
            <v>25.31</v>
          </cell>
        </row>
        <row r="177">
          <cell r="F177">
            <v>39.479999999999997</v>
          </cell>
        </row>
        <row r="179">
          <cell r="F179">
            <v>0</v>
          </cell>
        </row>
        <row r="191">
          <cell r="F191">
            <v>0</v>
          </cell>
        </row>
        <row r="193">
          <cell r="F193">
            <v>0</v>
          </cell>
        </row>
        <row r="197">
          <cell r="F197">
            <v>0</v>
          </cell>
        </row>
        <row r="200">
          <cell r="F200">
            <v>0</v>
          </cell>
        </row>
        <row r="206">
          <cell r="F206">
            <v>0</v>
          </cell>
        </row>
        <row r="207">
          <cell r="F207">
            <v>0</v>
          </cell>
        </row>
        <row r="208">
          <cell r="F208">
            <v>0</v>
          </cell>
        </row>
        <row r="215">
          <cell r="F215">
            <v>15.05</v>
          </cell>
        </row>
        <row r="242">
          <cell r="F242">
            <v>21.77</v>
          </cell>
        </row>
        <row r="249">
          <cell r="F249">
            <v>26.16</v>
          </cell>
        </row>
        <row r="250">
          <cell r="F250">
            <v>18.09</v>
          </cell>
        </row>
      </sheetData>
      <sheetData sheetId="16"/>
      <sheetData sheetId="17"/>
      <sheetData sheetId="18"/>
      <sheetData sheetId="19"/>
      <sheetData sheetId="20"/>
      <sheetData sheetId="21"/>
      <sheetData sheetId="22"/>
      <sheetData sheetId="23"/>
    </sheetDataSet>
  </externalBook>
</externalLink>
</file>

<file path=xl/externalLinks/externalLink6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ekList"/>
      <sheetName val="Cover"/>
      <sheetName val="Sekat"/>
      <sheetName val="Daftar Isi"/>
      <sheetName val="BA"/>
      <sheetName val="Pendahuluan"/>
      <sheetName val="Data Teknik"/>
      <sheetName val="Data Keu"/>
      <sheetName val="Cash Flow"/>
      <sheetName val="Schedule"/>
      <sheetName val="Analisa Schedule"/>
      <sheetName val="Kebut. Bahan"/>
      <sheetName val="Kebut. Tenaga"/>
      <sheetName val="Kebut. Alat"/>
      <sheetName val="Telusur"/>
      <sheetName val="An Kom Harga"/>
      <sheetName val="Rekap RAP real"/>
      <sheetName val="Rekap RAP"/>
      <sheetName val="RAP"/>
      <sheetName val="Analisa RAP"/>
      <sheetName val="Upah"/>
      <sheetName val="Bahan"/>
      <sheetName val="Alat"/>
      <sheetName val="Sub"/>
      <sheetName val="BQ OE"/>
      <sheetName val="Mark Up"/>
      <sheetName val="BUL"/>
      <sheetName val="THR"/>
      <sheetName val="Str. Proy."/>
      <sheetName val="Flow"/>
      <sheetName val="RAB"/>
      <sheetName val="Analisa RAB"/>
      <sheetName val="Upah B"/>
      <sheetName val="Bahan B"/>
      <sheetName val="Alat B"/>
      <sheetName val="Lain-Lain"/>
      <sheetName val="Rincian M"/>
      <sheetName val="Penyebaran M"/>
      <sheetName val="Terbilang"/>
      <sheetName val="Sch Tender"/>
      <sheetName val="Biaya Tender"/>
      <sheetName val="Aktivi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lock"/>
      <sheetName val="cov"/>
      <sheetName val="pen"/>
      <sheetName val="pen (2)"/>
      <sheetName val="ALAT"/>
      <sheetName val="personil"/>
      <sheetName val="4"/>
      <sheetName val="3"/>
      <sheetName val="2"/>
      <sheetName val="1"/>
      <sheetName val="Schedule"/>
      <sheetName val="Network"/>
      <sheetName val="Sch-CHEK "/>
      <sheetName val="Jdw-bhn"/>
      <sheetName val="Jdw-alat"/>
      <sheetName val="Jdw-Tng"/>
      <sheetName val="Ana-ALAT"/>
      <sheetName val="Sheet1"/>
      <sheetName val="Met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7(2)"/>
      <sheetName val="D3"/>
      <sheetName val="5-ALAT (2)"/>
      <sheetName val="5-ALAT(1)"/>
      <sheetName val="RAB JLJ REVISI (2)"/>
      <sheetName val="RAB JLJ REVISI"/>
      <sheetName val="Jadwal Tenaga (2)"/>
      <sheetName val="JADWAL PELAKSANAAN (3)"/>
      <sheetName val="JADWAL PERALATAN (2)"/>
      <sheetName val="DAFTAR SIMAK"/>
      <sheetName val="JADWAL PELAKSANAAN (2)"/>
      <sheetName val="JADWAL PELAKSANAAN"/>
      <sheetName val="Cash Flow"/>
      <sheetName val="RUMUS"/>
      <sheetName val="REKAP"/>
      <sheetName val="BOQ"/>
      <sheetName val="AHS"/>
      <sheetName val="DHS Upah,Bahan,Peralatan"/>
      <sheetName val="Rekap Anggaran Biaya (1 panel)"/>
      <sheetName val="BQ"/>
      <sheetName val="JADWAL PERALATAN"/>
      <sheetName val="ANALISA QUARY"/>
      <sheetName val="MOBILISAI"/>
      <sheetName val="struktur organisasi"/>
      <sheetName val="Uraian Teknis AHS Sat.MT.Pembyr"/>
      <sheetName val="PERSONIL INTI"/>
      <sheetName val="Alat"/>
      <sheetName val="DAFTAR SIMAK (2)"/>
      <sheetName val="usulan peralatan (2)"/>
      <sheetName val="usulan peralatan"/>
      <sheetName val="DIV.7"/>
      <sheetName val=" ANG- NON LOKAL"/>
      <sheetName val="HARGA NON LOKAL"/>
      <sheetName val="on site"/>
      <sheetName val="Div.3 timbnan"/>
      <sheetName val="DAPTAR MATA PEMB. UT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v>1</v>
          </cell>
          <cell r="C6" t="str">
            <v xml:space="preserve"> Satu</v>
          </cell>
        </row>
        <row r="7">
          <cell r="B7">
            <v>2</v>
          </cell>
          <cell r="C7" t="str">
            <v xml:space="preserve"> Dua</v>
          </cell>
        </row>
        <row r="8">
          <cell r="B8">
            <v>3</v>
          </cell>
          <cell r="C8" t="str">
            <v xml:space="preserve"> Tiga</v>
          </cell>
        </row>
        <row r="9">
          <cell r="B9">
            <v>4</v>
          </cell>
          <cell r="C9" t="str">
            <v xml:space="preserve"> Empat</v>
          </cell>
        </row>
        <row r="10">
          <cell r="B10">
            <v>5</v>
          </cell>
          <cell r="C10" t="str">
            <v xml:space="preserve"> Lima</v>
          </cell>
        </row>
        <row r="11">
          <cell r="B11">
            <v>6</v>
          </cell>
          <cell r="C11" t="str">
            <v xml:space="preserve"> Enam</v>
          </cell>
        </row>
        <row r="12">
          <cell r="B12">
            <v>7</v>
          </cell>
          <cell r="C12" t="str">
            <v xml:space="preserve"> Tujuh</v>
          </cell>
        </row>
        <row r="13">
          <cell r="B13">
            <v>8</v>
          </cell>
          <cell r="C13" t="str">
            <v xml:space="preserve"> Delapan</v>
          </cell>
        </row>
        <row r="14">
          <cell r="B14">
            <v>9</v>
          </cell>
          <cell r="C14" t="str">
            <v xml:space="preserve"> Sembilan</v>
          </cell>
        </row>
        <row r="15">
          <cell r="B15">
            <v>10</v>
          </cell>
          <cell r="C15" t="str">
            <v xml:space="preserve"> Sepuluh</v>
          </cell>
        </row>
        <row r="16">
          <cell r="B16">
            <v>11</v>
          </cell>
          <cell r="C16" t="str">
            <v xml:space="preserve"> Sebelas</v>
          </cell>
        </row>
        <row r="17">
          <cell r="B17">
            <v>12</v>
          </cell>
          <cell r="C17" t="str">
            <v xml:space="preserve"> Dua belas</v>
          </cell>
        </row>
        <row r="18">
          <cell r="B18">
            <v>13</v>
          </cell>
          <cell r="C18" t="str">
            <v xml:space="preserve"> Tiga Belas</v>
          </cell>
        </row>
        <row r="19">
          <cell r="B19">
            <v>14</v>
          </cell>
          <cell r="C19" t="str">
            <v xml:space="preserve"> Empat Belas</v>
          </cell>
        </row>
        <row r="20">
          <cell r="B20">
            <v>15</v>
          </cell>
          <cell r="C20" t="str">
            <v xml:space="preserve"> Lima Belas</v>
          </cell>
        </row>
        <row r="21">
          <cell r="B21">
            <v>16</v>
          </cell>
          <cell r="C21" t="str">
            <v xml:space="preserve"> Enam Belas</v>
          </cell>
        </row>
        <row r="22">
          <cell r="B22">
            <v>17</v>
          </cell>
          <cell r="C22" t="str">
            <v xml:space="preserve"> Tujuh Belas</v>
          </cell>
        </row>
        <row r="23">
          <cell r="B23">
            <v>18</v>
          </cell>
          <cell r="C23" t="str">
            <v xml:space="preserve"> Delapan belas</v>
          </cell>
        </row>
        <row r="24">
          <cell r="B24">
            <v>19</v>
          </cell>
          <cell r="C24" t="str">
            <v xml:space="preserve"> Sembilan Belas</v>
          </cell>
        </row>
      </sheetData>
      <sheetData sheetId="14" refreshError="1"/>
      <sheetData sheetId="15" refreshError="1"/>
      <sheetData sheetId="16" refreshError="1">
        <row r="2">
          <cell r="A2" t="str">
            <v>ANALISA HARGA SATUAN MATA PEMBAYARAN UTAMA</v>
          </cell>
        </row>
        <row r="5">
          <cell r="A5" t="str">
            <v>Prop/Kodya</v>
          </cell>
          <cell r="D5" t="str">
            <v>:</v>
          </cell>
          <cell r="E5" t="str">
            <v>Nusa Tenggara Timur / Kab. Kupang</v>
          </cell>
        </row>
        <row r="6">
          <cell r="A6" t="str">
            <v>Panjang Efektif</v>
          </cell>
          <cell r="D6" t="str">
            <v>:</v>
          </cell>
          <cell r="E6" t="str">
            <v>160 M</v>
          </cell>
        </row>
        <row r="7">
          <cell r="A7" t="str">
            <v>Nama Peserta Lelang</v>
          </cell>
          <cell r="D7" t="str">
            <v>:</v>
          </cell>
          <cell r="E7">
            <v>0</v>
          </cell>
        </row>
        <row r="8">
          <cell r="A8" t="str">
            <v>No Item Pembayaran</v>
          </cell>
          <cell r="D8" t="str">
            <v>:</v>
          </cell>
          <cell r="E8" t="str">
            <v>R.3.4.(1).</v>
          </cell>
          <cell r="G8" t="str">
            <v>Perkiraan Kuantitas            :</v>
          </cell>
          <cell r="H8">
            <v>260</v>
          </cell>
        </row>
        <row r="9">
          <cell r="A9" t="str">
            <v>Jenis  Pekerjaan</v>
          </cell>
          <cell r="D9" t="str">
            <v>:</v>
          </cell>
          <cell r="E9" t="str">
            <v>Cairan perekat (epoxy resin)</v>
          </cell>
          <cell r="G9" t="str">
            <v>Total Harga (Rp.)               :</v>
          </cell>
          <cell r="H9">
            <v>108165200</v>
          </cell>
        </row>
        <row r="10">
          <cell r="A10" t="str">
            <v>Satuan Pembayaran</v>
          </cell>
          <cell r="D10" t="str">
            <v>:</v>
          </cell>
          <cell r="E10" t="str">
            <v>Kg</v>
          </cell>
          <cell r="G10" t="str">
            <v>% Terhadap Jumlah Harga :</v>
          </cell>
          <cell r="H10">
            <v>1.2412424933264703</v>
          </cell>
        </row>
        <row r="12">
          <cell r="A12" t="str">
            <v>NO.</v>
          </cell>
          <cell r="B12" t="str">
            <v>KOMPONEN</v>
          </cell>
          <cell r="E12" t="str">
            <v>SATUAN</v>
          </cell>
          <cell r="F12" t="str">
            <v>KUANTITAS</v>
          </cell>
        </row>
        <row r="13">
          <cell r="G13" t="str">
            <v>BIAYA SATUAN</v>
          </cell>
          <cell r="H13" t="str">
            <v>JUMLAH</v>
          </cell>
        </row>
        <row r="14">
          <cell r="G14" t="str">
            <v>(Rp.)</v>
          </cell>
          <cell r="H14" t="str">
            <v>(Rp/Satuan)</v>
          </cell>
        </row>
        <row r="17">
          <cell r="A17" t="str">
            <v>A.</v>
          </cell>
          <cell r="C17" t="str">
            <v>TENAGA KERJA</v>
          </cell>
        </row>
        <row r="19">
          <cell r="A19">
            <v>1</v>
          </cell>
          <cell r="C19" t="str">
            <v xml:space="preserve">Pekerja </v>
          </cell>
          <cell r="E19" t="str">
            <v>Jam</v>
          </cell>
          <cell r="F19">
            <v>0.17499999999999999</v>
          </cell>
          <cell r="G19">
            <v>5000</v>
          </cell>
          <cell r="H19">
            <v>875</v>
          </cell>
        </row>
        <row r="20">
          <cell r="A20">
            <v>2</v>
          </cell>
          <cell r="C20" t="str">
            <v>Tukang</v>
          </cell>
          <cell r="E20" t="str">
            <v>Jam</v>
          </cell>
          <cell r="F20">
            <v>5.8333333333333334E-2</v>
          </cell>
          <cell r="G20">
            <v>7142.8571428571431</v>
          </cell>
          <cell r="H20">
            <v>416.66666666666669</v>
          </cell>
        </row>
        <row r="21">
          <cell r="A21">
            <v>3</v>
          </cell>
          <cell r="C21" t="str">
            <v>Mandor</v>
          </cell>
          <cell r="E21" t="str">
            <v>Jam</v>
          </cell>
          <cell r="F21">
            <v>5.8333333333333334E-2</v>
          </cell>
          <cell r="G21">
            <v>8571.4285714285706</v>
          </cell>
          <cell r="H21">
            <v>499.99999999999994</v>
          </cell>
        </row>
        <row r="24">
          <cell r="A24" t="str">
            <v>B.</v>
          </cell>
          <cell r="C24" t="str">
            <v>BAHAN - BAHAN</v>
          </cell>
        </row>
        <row r="26">
          <cell r="A26">
            <v>1</v>
          </cell>
          <cell r="C26" t="str">
            <v>Cairan Perekat</v>
          </cell>
          <cell r="E26" t="str">
            <v>Kg</v>
          </cell>
          <cell r="F26">
            <v>1</v>
          </cell>
          <cell r="G26">
            <v>375000</v>
          </cell>
          <cell r="H26">
            <v>375000</v>
          </cell>
        </row>
        <row r="29">
          <cell r="A29" t="str">
            <v>C.</v>
          </cell>
          <cell r="C29" t="str">
            <v>PERALATAN + BAHAN BAKAR</v>
          </cell>
        </row>
        <row r="31">
          <cell r="A31">
            <v>1</v>
          </cell>
          <cell r="C31" t="str">
            <v>Pompa Injeksi</v>
          </cell>
          <cell r="E31" t="str">
            <v>Jam</v>
          </cell>
          <cell r="F31">
            <v>5.8333333333333334E-2</v>
          </cell>
          <cell r="G31">
            <v>7000</v>
          </cell>
          <cell r="H31">
            <v>408.33333333333331</v>
          </cell>
        </row>
        <row r="32">
          <cell r="A32">
            <v>2</v>
          </cell>
          <cell r="C32" t="str">
            <v>Alat Bantu</v>
          </cell>
          <cell r="E32" t="str">
            <v>Ls</v>
          </cell>
          <cell r="F32">
            <v>1</v>
          </cell>
          <cell r="G32">
            <v>1000</v>
          </cell>
          <cell r="H32">
            <v>1000</v>
          </cell>
        </row>
        <row r="36">
          <cell r="A36" t="str">
            <v>D.</v>
          </cell>
          <cell r="C36" t="str">
            <v>JUMLAH HARGA TENAGA, BAHAN DAN PERALATAN  ( A + B + C )</v>
          </cell>
          <cell r="H36">
            <v>378200</v>
          </cell>
        </row>
        <row r="37">
          <cell r="A37" t="str">
            <v>E.</v>
          </cell>
          <cell r="C37" t="str">
            <v>OVERHEAD &amp; PROFIT</v>
          </cell>
          <cell r="E37">
            <v>10</v>
          </cell>
          <cell r="F37" t="str">
            <v>%  x  D</v>
          </cell>
          <cell r="H37">
            <v>37820</v>
          </cell>
        </row>
        <row r="38">
          <cell r="A38" t="str">
            <v>F.</v>
          </cell>
          <cell r="C38" t="str">
            <v>HARGA SATUAN PEKERJAAN  ( D + E )</v>
          </cell>
          <cell r="H38">
            <v>416020</v>
          </cell>
        </row>
        <row r="40">
          <cell r="A40" t="str">
            <v xml:space="preserve">Catatan </v>
          </cell>
        </row>
        <row r="41">
          <cell r="A41">
            <v>1</v>
          </cell>
          <cell r="C41" t="str">
            <v>Satuan dapat berdasarkan jam operasi untuk Tenaga Kerja dan Peralatan, volume dan atau ukuran berat untuk bahan - bahan</v>
          </cell>
        </row>
        <row r="42">
          <cell r="A42">
            <v>2</v>
          </cell>
          <cell r="C42" t="str">
            <v>Kuantitas satuan adalah kuantitas perkiraan dari setiap komponen untuk menyelesaikan satu satuan pekerjaan dari nomor mata pembayaran</v>
          </cell>
        </row>
        <row r="43">
          <cell r="A43">
            <v>3</v>
          </cell>
          <cell r="C43" t="str">
            <v>Biaya satuan untuk peralatan sudah termasuk bahan bakar, bahan habis dipakai dan operator</v>
          </cell>
        </row>
        <row r="44">
          <cell r="A44">
            <v>4</v>
          </cell>
          <cell r="C44" t="str">
            <v xml:space="preserve">Biaya satuan sudah termasuk pengeluaran untuk seluruh pajak yang berkaitan ( tetapi tidak termasuk PPN yang dibayarkan dari kontrak) </v>
          </cell>
        </row>
        <row r="45">
          <cell r="C45" t="str">
            <v>dan biaya - biaya lainnya.</v>
          </cell>
        </row>
        <row r="61">
          <cell r="A61" t="str">
            <v>ANALISA HARGA SATUAN MATA PEMBAYARAN UTAMA</v>
          </cell>
        </row>
        <row r="65">
          <cell r="A65" t="str">
            <v>Prop/Kodya</v>
          </cell>
          <cell r="D65" t="str">
            <v>:</v>
          </cell>
          <cell r="E65" t="str">
            <v>Nusa Tenggara Timur / Kab. Kupang</v>
          </cell>
        </row>
        <row r="66">
          <cell r="A66" t="str">
            <v>Panjang Efektif</v>
          </cell>
          <cell r="D66" t="str">
            <v>:</v>
          </cell>
          <cell r="E66" t="str">
            <v>160 M</v>
          </cell>
        </row>
        <row r="67">
          <cell r="A67" t="str">
            <v>Nama Peserta Lelang</v>
          </cell>
          <cell r="D67" t="str">
            <v>:</v>
          </cell>
          <cell r="E67">
            <v>0</v>
          </cell>
        </row>
        <row r="68">
          <cell r="A68" t="str">
            <v>No Item Pembayaran</v>
          </cell>
          <cell r="D68" t="str">
            <v>:</v>
          </cell>
          <cell r="E68" t="str">
            <v>R.3.4.(2).</v>
          </cell>
          <cell r="G68" t="str">
            <v>Perkiraan Kuantitas              :</v>
          </cell>
          <cell r="H68">
            <v>490</v>
          </cell>
        </row>
        <row r="69">
          <cell r="A69" t="str">
            <v>Jenis  Pekerjaan</v>
          </cell>
          <cell r="D69" t="str">
            <v>:</v>
          </cell>
          <cell r="E69" t="str">
            <v>Bahan penutup (sealant)</v>
          </cell>
          <cell r="G69" t="str">
            <v>Total Harga (Rp.)                 :</v>
          </cell>
          <cell r="H69">
            <v>140437819.25660861</v>
          </cell>
        </row>
        <row r="70">
          <cell r="A70" t="str">
            <v>Satuan Pembayaran</v>
          </cell>
          <cell r="D70" t="str">
            <v>:</v>
          </cell>
          <cell r="E70" t="str">
            <v>Kg</v>
          </cell>
          <cell r="G70" t="str">
            <v>% Terhadap Jumlah Harga   :</v>
          </cell>
          <cell r="H70">
            <v>1.6115847696986187</v>
          </cell>
        </row>
        <row r="72">
          <cell r="A72" t="str">
            <v>NO.</v>
          </cell>
          <cell r="B72" t="str">
            <v>KOMPONEN</v>
          </cell>
          <cell r="E72" t="str">
            <v>SATUAN</v>
          </cell>
          <cell r="F72" t="str">
            <v>KUANTITAS</v>
          </cell>
        </row>
        <row r="73">
          <cell r="G73" t="str">
            <v>BIAYA SATUAN</v>
          </cell>
          <cell r="H73" t="str">
            <v>JUMLAH</v>
          </cell>
        </row>
        <row r="74">
          <cell r="G74" t="str">
            <v>(Rp.)</v>
          </cell>
          <cell r="H74" t="str">
            <v>(Rp/Satuan)</v>
          </cell>
        </row>
        <row r="77">
          <cell r="A77" t="str">
            <v>A.</v>
          </cell>
          <cell r="C77" t="str">
            <v>TENAGA KERJA</v>
          </cell>
        </row>
        <row r="79">
          <cell r="A79">
            <v>1</v>
          </cell>
          <cell r="C79" t="str">
            <v xml:space="preserve">Pekerja </v>
          </cell>
          <cell r="E79" t="str">
            <v>Jam</v>
          </cell>
          <cell r="F79">
            <v>8.3333333333333329E-2</v>
          </cell>
          <cell r="G79">
            <v>5000</v>
          </cell>
          <cell r="H79">
            <v>416.66666666666663</v>
          </cell>
        </row>
        <row r="80">
          <cell r="A80">
            <v>2</v>
          </cell>
          <cell r="C80" t="str">
            <v>Tukang</v>
          </cell>
          <cell r="E80" t="str">
            <v>Jam</v>
          </cell>
          <cell r="F80">
            <v>4.1666666666666664E-2</v>
          </cell>
          <cell r="G80">
            <v>7142.8571428571431</v>
          </cell>
          <cell r="H80">
            <v>297.61904761904759</v>
          </cell>
        </row>
        <row r="81">
          <cell r="A81">
            <v>3</v>
          </cell>
          <cell r="C81" t="str">
            <v>Mandor</v>
          </cell>
          <cell r="E81" t="str">
            <v>Jam</v>
          </cell>
          <cell r="F81">
            <v>4.1666666666666664E-2</v>
          </cell>
          <cell r="G81">
            <v>8571.4285714285706</v>
          </cell>
          <cell r="H81">
            <v>357.14285714285711</v>
          </cell>
        </row>
        <row r="84">
          <cell r="A84" t="str">
            <v>B.</v>
          </cell>
          <cell r="C84" t="str">
            <v>BAHAN - BAHAN</v>
          </cell>
        </row>
        <row r="86">
          <cell r="A86">
            <v>1</v>
          </cell>
          <cell r="C86" t="str">
            <v>Bahan Penutup / Seal</v>
          </cell>
          <cell r="E86" t="str">
            <v>Kg</v>
          </cell>
          <cell r="F86">
            <v>1</v>
          </cell>
          <cell r="G86">
            <v>248500</v>
          </cell>
          <cell r="H86">
            <v>248500</v>
          </cell>
        </row>
        <row r="87">
          <cell r="A87">
            <v>2</v>
          </cell>
        </row>
        <row r="88">
          <cell r="A88">
            <v>3</v>
          </cell>
        </row>
        <row r="91">
          <cell r="A91" t="str">
            <v>C.</v>
          </cell>
          <cell r="C91" t="str">
            <v>PERALATAN + BAHAN BAKAR</v>
          </cell>
        </row>
        <row r="93">
          <cell r="A93">
            <v>1</v>
          </cell>
          <cell r="C93" t="str">
            <v>Genset</v>
          </cell>
          <cell r="E93" t="str">
            <v>Jam</v>
          </cell>
          <cell r="F93">
            <v>4.1666666666666664E-2</v>
          </cell>
          <cell r="G93">
            <v>239546.68304008537</v>
          </cell>
          <cell r="H93">
            <v>9981.1117933368896</v>
          </cell>
        </row>
        <row r="94">
          <cell r="A94">
            <v>2</v>
          </cell>
          <cell r="C94" t="str">
            <v>Alat Bantu</v>
          </cell>
          <cell r="E94" t="str">
            <v>Ls</v>
          </cell>
          <cell r="F94">
            <v>1</v>
          </cell>
          <cell r="G94">
            <v>1000</v>
          </cell>
          <cell r="H94">
            <v>1000</v>
          </cell>
        </row>
        <row r="95">
          <cell r="A95">
            <v>3</v>
          </cell>
        </row>
        <row r="97">
          <cell r="A97" t="str">
            <v>D.</v>
          </cell>
          <cell r="C97" t="str">
            <v>JUMLAH HARGA TENAGA, BAHAN DAN PERALATAN  ( A + B + C )</v>
          </cell>
          <cell r="H97">
            <v>260552.54036476547</v>
          </cell>
        </row>
        <row r="98">
          <cell r="A98" t="str">
            <v>E.</v>
          </cell>
          <cell r="C98" t="str">
            <v>OVERHEAD &amp; PROFIT</v>
          </cell>
          <cell r="E98">
            <v>10</v>
          </cell>
          <cell r="F98" t="str">
            <v>%  x  D</v>
          </cell>
          <cell r="H98">
            <v>26055.254036476548</v>
          </cell>
        </row>
        <row r="99">
          <cell r="A99" t="str">
            <v>F.</v>
          </cell>
          <cell r="C99" t="str">
            <v>HARGA SATUAN PEKERJAAN  ( D + E )</v>
          </cell>
          <cell r="H99">
            <v>286607.79440124205</v>
          </cell>
        </row>
        <row r="101">
          <cell r="A101" t="str">
            <v xml:space="preserve">Catatan </v>
          </cell>
        </row>
        <row r="102">
          <cell r="A102">
            <v>1</v>
          </cell>
          <cell r="C102" t="str">
            <v>Satuan dapat berdasarkan atas jam operasi untuk Tenaga Kerja dan Peralatan, volume dan atau ukuran berat untuk bahan - bahan</v>
          </cell>
        </row>
        <row r="103">
          <cell r="A103">
            <v>2</v>
          </cell>
          <cell r="C103" t="str">
            <v>Kuantitas satuan adalah kuantitas perkiraan dari setiap komponen untuk menyelesaikan satu satuan pekerjaan dari nomor mata pembayaran</v>
          </cell>
        </row>
        <row r="104">
          <cell r="C104" t="str">
            <v>harga satuan yang disampaikan peserta lelang tidak dapat diubah, kecuali persyaratan Ayat 14,4 dari Instruksi kepada peserta lelang</v>
          </cell>
        </row>
        <row r="105">
          <cell r="A105">
            <v>3</v>
          </cell>
          <cell r="C105" t="str">
            <v>Biaya satuan untuk peralatan sudah termasuk bahan bakar, bahan habis dipakai dan operator</v>
          </cell>
        </row>
        <row r="106">
          <cell r="A106">
            <v>4</v>
          </cell>
          <cell r="C106" t="str">
            <v xml:space="preserve">Biaya satuan sudah termasuk pengeluaran untuk seluruh pajak yang berkaitan ( tetapi tidak termasuk PPN yang dibayarkan dari kontrak) </v>
          </cell>
        </row>
        <row r="107">
          <cell r="C107" t="str">
            <v>dan biaya - biaya lainnya.</v>
          </cell>
        </row>
        <row r="121">
          <cell r="A121" t="str">
            <v>ANALISA HARGA SATUAN MATA PEMBAYARAN UTAMA</v>
          </cell>
        </row>
        <row r="125">
          <cell r="A125" t="str">
            <v>Prop/Kodya</v>
          </cell>
          <cell r="D125" t="str">
            <v>:</v>
          </cell>
          <cell r="E125" t="str">
            <v>Nusa Tenggara Timur / Kab. Kupang</v>
          </cell>
        </row>
        <row r="126">
          <cell r="A126" t="str">
            <v>Panjang Efektif</v>
          </cell>
          <cell r="D126" t="str">
            <v>:</v>
          </cell>
          <cell r="E126" t="str">
            <v>160 M</v>
          </cell>
        </row>
        <row r="127">
          <cell r="A127" t="str">
            <v>Nama Peserta Lelang</v>
          </cell>
          <cell r="D127" t="str">
            <v>:</v>
          </cell>
          <cell r="E127">
            <v>0</v>
          </cell>
        </row>
        <row r="128">
          <cell r="A128" t="str">
            <v>No. Item Pembayaran</v>
          </cell>
          <cell r="D128" t="str">
            <v>:</v>
          </cell>
          <cell r="E128" t="str">
            <v>R.3.4.(3).</v>
          </cell>
          <cell r="G128" t="str">
            <v>Perkiraan Kuantitas              :</v>
          </cell>
          <cell r="H128">
            <v>3900</v>
          </cell>
        </row>
        <row r="129">
          <cell r="A129" t="str">
            <v>Jenis  Pekerjaan</v>
          </cell>
          <cell r="D129" t="str">
            <v>:</v>
          </cell>
          <cell r="E129" t="str">
            <v>Alat penyuntik anti gravitasi</v>
          </cell>
          <cell r="G129" t="str">
            <v>Total Harga (Rp.)                 :</v>
          </cell>
          <cell r="H129">
            <v>397866857.14285713</v>
          </cell>
        </row>
        <row r="130">
          <cell r="A130" t="str">
            <v>Satuan Pembayaran</v>
          </cell>
          <cell r="D130" t="str">
            <v>:</v>
          </cell>
          <cell r="E130" t="str">
            <v>Kg</v>
          </cell>
          <cell r="G130" t="str">
            <v>% Terhadap Jumlah Harga   :</v>
          </cell>
          <cell r="H130">
            <v>4.5656944171689835</v>
          </cell>
        </row>
        <row r="134">
          <cell r="A134" t="str">
            <v>NO.</v>
          </cell>
          <cell r="B134" t="str">
            <v>KOMPONEN</v>
          </cell>
          <cell r="E134" t="str">
            <v>SATUAN</v>
          </cell>
          <cell r="F134" t="str">
            <v>KUANTITAS</v>
          </cell>
        </row>
        <row r="135">
          <cell r="G135" t="str">
            <v>BIAYA SATUAN</v>
          </cell>
          <cell r="H135" t="str">
            <v>JUMLAH</v>
          </cell>
        </row>
        <row r="136">
          <cell r="G136" t="str">
            <v>(Rp.)</v>
          </cell>
          <cell r="H136" t="str">
            <v>(Rp/Satuan)</v>
          </cell>
        </row>
        <row r="139">
          <cell r="A139" t="str">
            <v>A.</v>
          </cell>
          <cell r="C139" t="str">
            <v>TENAGA KERJA</v>
          </cell>
        </row>
        <row r="141">
          <cell r="A141">
            <v>1</v>
          </cell>
          <cell r="C141" t="str">
            <v xml:space="preserve">Pekerja </v>
          </cell>
          <cell r="E141" t="str">
            <v>Jam</v>
          </cell>
          <cell r="F141">
            <v>0.23333333333333339</v>
          </cell>
          <cell r="G141">
            <v>5000</v>
          </cell>
          <cell r="H141">
            <v>1166.666666666667</v>
          </cell>
        </row>
        <row r="142">
          <cell r="A142">
            <v>2</v>
          </cell>
          <cell r="C142" t="str">
            <v>Tukang</v>
          </cell>
          <cell r="E142" t="str">
            <v>Jam</v>
          </cell>
          <cell r="F142">
            <v>0.16666666666666669</v>
          </cell>
          <cell r="G142">
            <v>7142.8571428571431</v>
          </cell>
          <cell r="H142">
            <v>1190.4761904761906</v>
          </cell>
        </row>
        <row r="143">
          <cell r="A143">
            <v>3</v>
          </cell>
          <cell r="C143" t="str">
            <v>Mandor</v>
          </cell>
          <cell r="E143" t="str">
            <v>Jam</v>
          </cell>
          <cell r="F143">
            <v>3.333333333333334E-2</v>
          </cell>
          <cell r="G143">
            <v>8571.4285714285706</v>
          </cell>
          <cell r="H143">
            <v>285.71428571428572</v>
          </cell>
        </row>
        <row r="146">
          <cell r="A146" t="str">
            <v>B.</v>
          </cell>
          <cell r="C146" t="str">
            <v>BAHAN - BAHAN</v>
          </cell>
        </row>
        <row r="148">
          <cell r="A148">
            <v>1</v>
          </cell>
          <cell r="C148" t="str">
            <v>Alat Penyuntik</v>
          </cell>
          <cell r="E148" t="str">
            <v>Kg</v>
          </cell>
          <cell r="F148">
            <v>1</v>
          </cell>
          <cell r="G148">
            <v>90000</v>
          </cell>
          <cell r="H148">
            <v>90000</v>
          </cell>
        </row>
        <row r="151">
          <cell r="A151" t="str">
            <v>C.</v>
          </cell>
          <cell r="C151" t="str">
            <v>PERALATAN + BAHAN BAKAR</v>
          </cell>
        </row>
        <row r="153">
          <cell r="A153">
            <v>1</v>
          </cell>
          <cell r="C153" t="str">
            <v>Alat Bantu</v>
          </cell>
          <cell r="E153" t="str">
            <v>Ls</v>
          </cell>
          <cell r="F153">
            <v>1</v>
          </cell>
          <cell r="G153">
            <v>100</v>
          </cell>
          <cell r="H153">
            <v>100</v>
          </cell>
        </row>
        <row r="155">
          <cell r="A155" t="str">
            <v>D.</v>
          </cell>
          <cell r="C155" t="str">
            <v>JUMLAH HARGA TENAGA, BAHAN DAN PERALATAN  ( A + B + C )</v>
          </cell>
          <cell r="H155">
            <v>92742.857142857145</v>
          </cell>
        </row>
        <row r="156">
          <cell r="A156" t="str">
            <v>E.</v>
          </cell>
          <cell r="C156" t="str">
            <v>OVERHEAD &amp; PROFIT</v>
          </cell>
          <cell r="E156">
            <v>10</v>
          </cell>
          <cell r="F156" t="str">
            <v>%  x  D</v>
          </cell>
          <cell r="H156">
            <v>9274.2857142857156</v>
          </cell>
        </row>
        <row r="157">
          <cell r="A157" t="str">
            <v>F.</v>
          </cell>
          <cell r="C157" t="str">
            <v>HARGA SATUAN PEKERJAAN  ( D + E )</v>
          </cell>
          <cell r="H157">
            <v>102017.14285714286</v>
          </cell>
        </row>
        <row r="159">
          <cell r="A159" t="str">
            <v xml:space="preserve">Catatan </v>
          </cell>
        </row>
        <row r="160">
          <cell r="A160">
            <v>1</v>
          </cell>
          <cell r="C160" t="str">
            <v>Satuan dapat berdasarkan jam operasi untuk Tenaga Kerja dan Peralatan, volume dan atau ukuran berat untuk bahan - bahan</v>
          </cell>
        </row>
        <row r="161">
          <cell r="A161">
            <v>2</v>
          </cell>
          <cell r="C161" t="str">
            <v>Kuantitas satuan adalah kuantitas perkiraan dari setiap komponen untuk menyelesaikan satu satuan pekerjaan dari nomor mata pembayaran</v>
          </cell>
        </row>
        <row r="162">
          <cell r="A162">
            <v>3</v>
          </cell>
          <cell r="C162" t="str">
            <v>Biaya satuan untuk peralatan sudah termasuk bahan bakar, bahan habis dipakai dan operator</v>
          </cell>
        </row>
        <row r="163">
          <cell r="A163">
            <v>4</v>
          </cell>
          <cell r="C163" t="str">
            <v xml:space="preserve">Biaya satuan sudah termasuk pengeluaran untuk seluruh pajak yang berkaitan ( tetapi tidak termasuk PPN yang dibayarkan dari kontrak) </v>
          </cell>
        </row>
        <row r="164">
          <cell r="C164" t="str">
            <v>dan biaya - biaya lainnya.</v>
          </cell>
        </row>
        <row r="177">
          <cell r="A177" t="str">
            <v>ANALISA HARGA LUMPSUM UNTUK MOBILISASI</v>
          </cell>
        </row>
        <row r="181">
          <cell r="A181" t="str">
            <v>Prop/Kodya</v>
          </cell>
          <cell r="D181" t="str">
            <v>:</v>
          </cell>
          <cell r="E181" t="str">
            <v>Nusa Tenggara Timur / Kab. Kupang</v>
          </cell>
        </row>
        <row r="182">
          <cell r="A182" t="str">
            <v>Panjang Efektif</v>
          </cell>
          <cell r="D182" t="str">
            <v>:</v>
          </cell>
          <cell r="E182" t="str">
            <v>160 M</v>
          </cell>
        </row>
        <row r="183">
          <cell r="A183" t="str">
            <v>Nama Peserta Lelang</v>
          </cell>
          <cell r="D183" t="str">
            <v>:</v>
          </cell>
          <cell r="E183">
            <v>0</v>
          </cell>
        </row>
        <row r="184">
          <cell r="A184" t="str">
            <v>No. MATA PEMBAYARAN</v>
          </cell>
          <cell r="D184" t="str">
            <v>:</v>
          </cell>
          <cell r="E184" t="str">
            <v>R.1.2.(1)</v>
          </cell>
        </row>
        <row r="185">
          <cell r="A185" t="str">
            <v>Jenis  Pekerjaan</v>
          </cell>
          <cell r="D185" t="str">
            <v>:</v>
          </cell>
          <cell r="E185" t="str">
            <v>Mobilisasi</v>
          </cell>
          <cell r="G185" t="str">
            <v>Perkiraan Kuantitas                         :</v>
          </cell>
          <cell r="H185">
            <v>1</v>
          </cell>
        </row>
        <row r="186">
          <cell r="A186" t="str">
            <v>SATUAN PEMBAYARAN</v>
          </cell>
          <cell r="D186" t="str">
            <v>:</v>
          </cell>
          <cell r="E186" t="str">
            <v>Ls</v>
          </cell>
          <cell r="G186" t="str">
            <v>Total Harga (Rp.)                            :</v>
          </cell>
          <cell r="H186">
            <v>51790000</v>
          </cell>
        </row>
        <row r="187">
          <cell r="G187" t="str">
            <v>% Terhadap Jumlah Harga              :</v>
          </cell>
          <cell r="H187">
            <v>0.59431266922612713</v>
          </cell>
        </row>
        <row r="188">
          <cell r="B188" t="str">
            <v>KOMPONEN</v>
          </cell>
          <cell r="E188" t="str">
            <v>SATUAN</v>
          </cell>
          <cell r="F188" t="str">
            <v>VOLUME</v>
          </cell>
          <cell r="G188" t="str">
            <v>BIAYA SATUAN</v>
          </cell>
          <cell r="H188" t="str">
            <v>JUMLAH</v>
          </cell>
        </row>
        <row r="189">
          <cell r="G189" t="str">
            <v>(Rp.)</v>
          </cell>
          <cell r="H189" t="str">
            <v>(Rp/Satuan)</v>
          </cell>
        </row>
        <row r="192">
          <cell r="A192" t="str">
            <v>A.</v>
          </cell>
          <cell r="C192" t="str">
            <v>Sewa Tanah</v>
          </cell>
          <cell r="E192" t="str">
            <v>m2</v>
          </cell>
          <cell r="F192">
            <v>1000</v>
          </cell>
          <cell r="G192">
            <v>4000</v>
          </cell>
          <cell r="H192">
            <v>4000000</v>
          </cell>
        </row>
        <row r="195">
          <cell r="A195" t="str">
            <v>B.</v>
          </cell>
          <cell r="C195" t="str">
            <v>PERALATAN</v>
          </cell>
          <cell r="E195" t="str">
            <v>LS</v>
          </cell>
          <cell r="F195">
            <v>1</v>
          </cell>
          <cell r="G195">
            <v>21800000</v>
          </cell>
          <cell r="H195">
            <v>21800000</v>
          </cell>
        </row>
        <row r="197">
          <cell r="A197" t="str">
            <v>C.</v>
          </cell>
          <cell r="C197" t="str">
            <v>FASILITAS KONTRAKTOR</v>
          </cell>
        </row>
        <row r="199">
          <cell r="A199">
            <v>1</v>
          </cell>
          <cell r="C199" t="str">
            <v>Base Camp</v>
          </cell>
          <cell r="H199">
            <v>0</v>
          </cell>
        </row>
        <row r="200">
          <cell r="A200">
            <v>2</v>
          </cell>
          <cell r="C200" t="str">
            <v>Kantor</v>
          </cell>
          <cell r="E200" t="str">
            <v>m2</v>
          </cell>
          <cell r="F200">
            <v>32</v>
          </cell>
          <cell r="G200">
            <v>75000</v>
          </cell>
          <cell r="H200">
            <v>2400000</v>
          </cell>
        </row>
        <row r="201">
          <cell r="A201">
            <v>3</v>
          </cell>
          <cell r="C201" t="str">
            <v>Barak</v>
          </cell>
          <cell r="E201" t="str">
            <v>m2</v>
          </cell>
          <cell r="F201">
            <v>32</v>
          </cell>
          <cell r="G201">
            <v>75000</v>
          </cell>
          <cell r="H201">
            <v>2400000</v>
          </cell>
        </row>
        <row r="202">
          <cell r="A202">
            <v>4</v>
          </cell>
          <cell r="C202" t="str">
            <v>Bengkel</v>
          </cell>
          <cell r="E202" t="str">
            <v>m2</v>
          </cell>
          <cell r="F202">
            <v>12</v>
          </cell>
          <cell r="G202">
            <v>75000</v>
          </cell>
          <cell r="H202">
            <v>900000</v>
          </cell>
        </row>
        <row r="203">
          <cell r="A203">
            <v>5</v>
          </cell>
          <cell r="C203" t="str">
            <v>Gudang dan lain-lain</v>
          </cell>
          <cell r="E203" t="str">
            <v>m2</v>
          </cell>
          <cell r="F203">
            <v>30</v>
          </cell>
          <cell r="G203">
            <v>75000</v>
          </cell>
          <cell r="H203">
            <v>2250000</v>
          </cell>
        </row>
        <row r="205">
          <cell r="A205" t="str">
            <v>D.</v>
          </cell>
          <cell r="C205" t="str">
            <v>FASILITAS PENGUJIAN LABORATORIUM</v>
          </cell>
        </row>
        <row r="206">
          <cell r="A206">
            <v>1</v>
          </cell>
          <cell r="C206" t="str">
            <v>Ruang Laboratorium</v>
          </cell>
          <cell r="E206" t="str">
            <v>m2</v>
          </cell>
          <cell r="H206">
            <v>0</v>
          </cell>
        </row>
        <row r="207">
          <cell r="A207">
            <v>2</v>
          </cell>
          <cell r="C207" t="str">
            <v>Peralatan Laboratorium</v>
          </cell>
          <cell r="E207" t="str">
            <v>set</v>
          </cell>
          <cell r="H207">
            <v>0</v>
          </cell>
        </row>
        <row r="208">
          <cell r="A208">
            <v>3</v>
          </cell>
          <cell r="C208" t="str">
            <v>Test Luar</v>
          </cell>
          <cell r="E208" t="str">
            <v>Ls</v>
          </cell>
        </row>
        <row r="212">
          <cell r="A212" t="str">
            <v>E.</v>
          </cell>
          <cell r="C212" t="str">
            <v>MATA PEKERJAAN MOBILISASI LAINNYA</v>
          </cell>
        </row>
        <row r="213">
          <cell r="A213">
            <v>1</v>
          </cell>
          <cell r="C213" t="str">
            <v>Komunikasi lapangan lengkap</v>
          </cell>
          <cell r="E213" t="str">
            <v>Set</v>
          </cell>
        </row>
        <row r="214">
          <cell r="A214">
            <v>2</v>
          </cell>
          <cell r="C214" t="str">
            <v>Asbuilt  Drawing</v>
          </cell>
          <cell r="E214" t="str">
            <v>Set</v>
          </cell>
          <cell r="F214">
            <v>1</v>
          </cell>
          <cell r="G214">
            <v>2500000</v>
          </cell>
          <cell r="H214">
            <v>2500000</v>
          </cell>
        </row>
        <row r="215">
          <cell r="A215">
            <v>3</v>
          </cell>
          <cell r="C215" t="str">
            <v>Pelaporan</v>
          </cell>
          <cell r="E215" t="str">
            <v>Set</v>
          </cell>
          <cell r="F215">
            <v>1</v>
          </cell>
          <cell r="G215">
            <v>2500000</v>
          </cell>
          <cell r="H215">
            <v>2500000</v>
          </cell>
        </row>
        <row r="216">
          <cell r="A216">
            <v>4</v>
          </cell>
          <cell r="C216" t="str">
            <v>Dokumentasi</v>
          </cell>
          <cell r="E216" t="str">
            <v>Set</v>
          </cell>
          <cell r="F216">
            <v>1</v>
          </cell>
          <cell r="G216">
            <v>2500000</v>
          </cell>
          <cell r="H216">
            <v>2500000</v>
          </cell>
        </row>
        <row r="217">
          <cell r="A217">
            <v>5</v>
          </cell>
          <cell r="C217" t="str">
            <v>K3</v>
          </cell>
          <cell r="E217" t="str">
            <v>Ls</v>
          </cell>
          <cell r="F217">
            <v>1</v>
          </cell>
          <cell r="G217">
            <v>4000000</v>
          </cell>
          <cell r="H217">
            <v>4000000</v>
          </cell>
        </row>
        <row r="220">
          <cell r="A220" t="str">
            <v>F.</v>
          </cell>
          <cell r="C220" t="str">
            <v>DEMOBILISASI</v>
          </cell>
          <cell r="E220" t="str">
            <v>Ls</v>
          </cell>
          <cell r="F220">
            <v>1</v>
          </cell>
          <cell r="G220">
            <v>6540000</v>
          </cell>
          <cell r="H220">
            <v>6540000</v>
          </cell>
        </row>
        <row r="222">
          <cell r="A222" t="str">
            <v>G.</v>
          </cell>
          <cell r="C222" t="str">
            <v>Jumlah (A+B+C+D+E+F)</v>
          </cell>
          <cell r="H222">
            <v>51790000</v>
          </cell>
        </row>
        <row r="223">
          <cell r="A223" t="str">
            <v>H.</v>
          </cell>
          <cell r="C223" t="str">
            <v>Harga Lump Sump</v>
          </cell>
          <cell r="H223">
            <v>51790000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
          <cell r="A11" t="str">
            <v>SATUAN PEMBAYARAN</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BAHAN "/>
      <sheetName val="ALLOW..."/>
      <sheetName val="sing daftar"/>
      <sheetName val="covernya"/>
      <sheetName val="DAFTAR SIMAK"/>
      <sheetName val="rekap"/>
      <sheetName val="ANAL ITEM BARU CCO"/>
      <sheetName val="ANAL PAKE"/>
      <sheetName val="MC. 0"/>
      <sheetName val="RAB"/>
      <sheetName val="METODE"/>
      <sheetName val="ANAL TEKNIS"/>
      <sheetName val="SEDULC"/>
      <sheetName val="BIAYA-ALAT"/>
      <sheetName val="ANAL LS"/>
      <sheetName val="SAT.PEK"/>
      <sheetName val="mpu"/>
      <sheetName val="tKDN"/>
      <sheetName val="AN-ALAT"/>
      <sheetName val="JDWL MOBILIS"/>
      <sheetName val="DAFTAR HARGA PERALATANB"/>
      <sheetName val="sub kontrak"/>
      <sheetName val="Sheet1"/>
      <sheetName val="ANAL MARKA GA PAK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B"/>
      <sheetName val="F-IB"/>
      <sheetName val="F-SP"/>
      <sheetName val="F-RC"/>
      <sheetName val="F-IS"/>
      <sheetName val="DB"/>
    </sheetNames>
    <sheetDataSet>
      <sheetData sheetId="0" refreshError="1"/>
      <sheetData sheetId="1" refreshError="1"/>
      <sheetData sheetId="2" refreshError="1"/>
      <sheetData sheetId="3" refreshError="1"/>
      <sheetData sheetId="4" refreshError="1"/>
      <sheetData sheetId="5">
        <row r="3">
          <cell r="L3" t="str">
            <v>Program : Pengelolaan Sumber Daya Air</v>
          </cell>
          <cell r="P3" t="str">
            <v>PROVINSI : ACEH</v>
          </cell>
          <cell r="S3" t="str">
            <v>Pusat</v>
          </cell>
          <cell r="T3" t="str">
            <v>Lanjutn</v>
          </cell>
          <cell r="U3" t="str">
            <v>SYC</v>
          </cell>
          <cell r="V3" t="str">
            <v>Siap</v>
          </cell>
          <cell r="W3" t="str">
            <v>MP3EI</v>
          </cell>
          <cell r="X3" t="str">
            <v>SDA</v>
          </cell>
          <cell r="AP3" t="str">
            <v>KAB. ASAHAN</v>
          </cell>
        </row>
        <row r="4">
          <cell r="L4" t="str">
            <v>Program : Penyelenggaraan Jalan</v>
          </cell>
          <cell r="P4" t="str">
            <v>PROVINSI : SUMATERA UTARA</v>
          </cell>
          <cell r="S4" t="str">
            <v>Dekon</v>
          </cell>
          <cell r="T4" t="str">
            <v>Baru</v>
          </cell>
          <cell r="U4" t="str">
            <v>MYC</v>
          </cell>
          <cell r="V4" t="str">
            <v>Mar.'13</v>
          </cell>
          <cell r="W4" t="str">
            <v>MP3KI</v>
          </cell>
          <cell r="X4" t="str">
            <v>BM</v>
          </cell>
          <cell r="AP4" t="str">
            <v>KAB. BATUBARA</v>
          </cell>
        </row>
        <row r="5">
          <cell r="L5" t="str">
            <v>Program : Pembinaan dan Pengembangan Infrastruktur Permukiman</v>
          </cell>
          <cell r="P5" t="str">
            <v>PROVINSI : SUMATERA BARAT</v>
          </cell>
          <cell r="S5" t="str">
            <v>TP</v>
          </cell>
          <cell r="U5" t="str">
            <v>Swakl.</v>
          </cell>
          <cell r="V5" t="str">
            <v>Apr.'13</v>
          </cell>
          <cell r="W5" t="str">
            <v>Pangan</v>
          </cell>
          <cell r="X5" t="str">
            <v>CK</v>
          </cell>
          <cell r="AP5" t="str">
            <v>KAB. D A I R I</v>
          </cell>
        </row>
        <row r="6">
          <cell r="L6" t="str">
            <v>Program : Penyelenggaraan Penataan Ruang</v>
          </cell>
          <cell r="P6" t="str">
            <v>PROVINSI : RIAU</v>
          </cell>
          <cell r="S6" t="str">
            <v>Daerah</v>
          </cell>
          <cell r="V6" t="str">
            <v>Mei '13</v>
          </cell>
          <cell r="W6" t="str">
            <v>MDGs</v>
          </cell>
          <cell r="X6" t="str">
            <v>PR</v>
          </cell>
          <cell r="AP6" t="str">
            <v>KAB. DELISERDANG</v>
          </cell>
        </row>
        <row r="7">
          <cell r="L7" t="str">
            <v>Program : Dukungan Manajemen dan Pelaksanaan Tugas Teknis Lainnya Kementerian Pekerjaan Umum</v>
          </cell>
          <cell r="P7" t="str">
            <v>PROVINSI : KEPULAUAN RIAU</v>
          </cell>
          <cell r="S7" t="str">
            <v>UB</v>
          </cell>
          <cell r="V7" t="str">
            <v>Jun.'13</v>
          </cell>
          <cell r="W7" t="str">
            <v>Prbtsn</v>
          </cell>
          <cell r="X7" t="str">
            <v>Tdk Perlu</v>
          </cell>
          <cell r="AP7" t="str">
            <v>KAB. HUMBANG HASUNDUTAN</v>
          </cell>
        </row>
        <row r="8">
          <cell r="L8" t="str">
            <v>Program : Peningkatan Sarana dan Prasarana Aparatur Kementerian Pekerjaan Umum</v>
          </cell>
          <cell r="P8" t="str">
            <v>PROVINSI : JAMBI</v>
          </cell>
          <cell r="V8" t="str">
            <v>Jul.'13</v>
          </cell>
          <cell r="W8" t="str">
            <v>PDT</v>
          </cell>
          <cell r="AP8" t="str">
            <v>KAB. KARO</v>
          </cell>
        </row>
        <row r="9">
          <cell r="L9" t="str">
            <v>Program : Pengawasan dan Peningkatan Akuntabilitas Aparatur Kementerian Pekerjaan Umum</v>
          </cell>
          <cell r="P9" t="str">
            <v>PROVINSI : SUMATERA SELATAN</v>
          </cell>
          <cell r="V9" t="str">
            <v>Agst.'13</v>
          </cell>
          <cell r="W9" t="str">
            <v>ARG</v>
          </cell>
          <cell r="AP9" t="str">
            <v>KAB. LABUHAN BATU SELATAN</v>
          </cell>
        </row>
        <row r="10">
          <cell r="L10" t="str">
            <v>Program : Penelitian dan Pengembangan Kementerian Pekerjaan Umum</v>
          </cell>
          <cell r="P10" t="str">
            <v>PROVINSI : KEPULAUAN BANGKA BELITUNG</v>
          </cell>
          <cell r="V10" t="str">
            <v>Sept.'13</v>
          </cell>
          <cell r="W10" t="str">
            <v>Wisata</v>
          </cell>
          <cell r="AP10" t="str">
            <v>KAB. LABUHAN BATU UTARA</v>
          </cell>
        </row>
        <row r="11">
          <cell r="L11" t="str">
            <v>Program : Pembinaan Konstruksi</v>
          </cell>
          <cell r="P11" t="str">
            <v>PROVINSI : BENGKULU</v>
          </cell>
          <cell r="V11" t="str">
            <v>Okt.'13</v>
          </cell>
          <cell r="W11" t="str">
            <v>Perikanan</v>
          </cell>
          <cell r="AP11" t="str">
            <v>KAB. LABUHANBATU</v>
          </cell>
        </row>
        <row r="12">
          <cell r="P12" t="str">
            <v>PROVINSI : LAMPUNG</v>
          </cell>
          <cell r="V12" t="str">
            <v>Nov.'13</v>
          </cell>
          <cell r="W12" t="str">
            <v>Lainnya</v>
          </cell>
          <cell r="AP12" t="str">
            <v>KAB. LANGKAT</v>
          </cell>
        </row>
        <row r="13">
          <cell r="P13" t="str">
            <v>PROVINSI : BANTEN</v>
          </cell>
          <cell r="V13" t="str">
            <v>Des.'13</v>
          </cell>
          <cell r="AP13" t="str">
            <v>KAB. MANDAILING NATAL</v>
          </cell>
        </row>
        <row r="14">
          <cell r="P14" t="str">
            <v xml:space="preserve">PROVINSI : DKI JAKARTA </v>
          </cell>
          <cell r="V14">
            <v>2014</v>
          </cell>
          <cell r="AP14" t="str">
            <v>KAB. N  I  A  S</v>
          </cell>
        </row>
        <row r="15">
          <cell r="P15" t="str">
            <v>PROVINSI : JAWA BARAT</v>
          </cell>
          <cell r="AP15" t="str">
            <v>KAB. NIAS BARAT</v>
          </cell>
        </row>
        <row r="16">
          <cell r="P16" t="str">
            <v>PROVINSI : JAWA TENGAH</v>
          </cell>
          <cell r="AP16" t="str">
            <v>KAB. NIAS SELATAN</v>
          </cell>
        </row>
        <row r="17">
          <cell r="P17" t="str">
            <v>PROVINSI : DI YOGYAKARTA</v>
          </cell>
          <cell r="AP17" t="str">
            <v>KAB. NIAS UTARA</v>
          </cell>
        </row>
        <row r="18">
          <cell r="P18" t="str">
            <v>PROVINSI : JAWA TIMUR</v>
          </cell>
          <cell r="AP18" t="str">
            <v>KAB. PADANG LAWAS</v>
          </cell>
        </row>
        <row r="19">
          <cell r="P19" t="str">
            <v>PROVINSI : KALIMANTAN BARAT</v>
          </cell>
          <cell r="AP19" t="str">
            <v>KAB. PADANG LAWAS UTARA</v>
          </cell>
        </row>
        <row r="20">
          <cell r="P20" t="str">
            <v>PROVINSI : KALIMANTAN TENGAH</v>
          </cell>
          <cell r="AP20" t="str">
            <v>KAB. PAKPAK BARAT</v>
          </cell>
        </row>
        <row r="21">
          <cell r="P21" t="str">
            <v>PROVINSI : KALIMANTAN SELATAN</v>
          </cell>
          <cell r="AP21" t="str">
            <v>KAB. SERDANG BEDAGAI</v>
          </cell>
        </row>
        <row r="22">
          <cell r="P22" t="str">
            <v>PROVINSI : KALIMANTAN TIMUR</v>
          </cell>
          <cell r="AP22" t="str">
            <v>KAB. SIMALUNGUN</v>
          </cell>
        </row>
        <row r="23">
          <cell r="P23" t="str">
            <v>PROVINSI : SULAWESI UTARA</v>
          </cell>
          <cell r="AP23" t="str">
            <v>KAB. TAPANULI SELATAN</v>
          </cell>
        </row>
        <row r="24">
          <cell r="P24" t="str">
            <v>PROVINSI : GORONTALO</v>
          </cell>
          <cell r="AP24" t="str">
            <v>KAB. TAPANULI TENGAH</v>
          </cell>
        </row>
        <row r="25">
          <cell r="P25" t="str">
            <v>PROVINSI : SULAWESI TENGAH</v>
          </cell>
          <cell r="AP25" t="str">
            <v>KAB. TAPANULI UTARA</v>
          </cell>
        </row>
        <row r="26">
          <cell r="P26" t="str">
            <v>PROVINSI : SULAWESI SELATAN</v>
          </cell>
          <cell r="AP26" t="str">
            <v>KAB. TARUTUNG</v>
          </cell>
        </row>
        <row r="27">
          <cell r="P27" t="str">
            <v>PROVINSI : SULAWESI BARAT</v>
          </cell>
          <cell r="AP27" t="str">
            <v>KAB. TOBA SAMOSIR</v>
          </cell>
        </row>
        <row r="28">
          <cell r="P28" t="str">
            <v>PROVINSI : SULAWESI TENGGARA</v>
          </cell>
          <cell r="AP28" t="str">
            <v>KAB. TOBA SAMOSIR</v>
          </cell>
        </row>
        <row r="29">
          <cell r="P29" t="str">
            <v>PROVINSI : BALI</v>
          </cell>
          <cell r="AP29" t="str">
            <v>KOTA B I N J A I</v>
          </cell>
        </row>
        <row r="30">
          <cell r="P30" t="str">
            <v>PROVINSI : NUSA TENGGARA BARAT</v>
          </cell>
          <cell r="AP30" t="str">
            <v>KOTA GUNUNG SITOLI</v>
          </cell>
        </row>
        <row r="31">
          <cell r="P31" t="str">
            <v>PROVINSI : NUSA TENGGARA TIMUR</v>
          </cell>
          <cell r="AP31" t="str">
            <v>KOTA LUBUK PAKAM</v>
          </cell>
        </row>
        <row r="32">
          <cell r="P32" t="str">
            <v>PROVINSI : MALUKU</v>
          </cell>
          <cell r="AP32" t="str">
            <v>KOTA MEDAN</v>
          </cell>
        </row>
        <row r="33">
          <cell r="P33" t="str">
            <v>PROVINSI : MALUKU UTARA</v>
          </cell>
          <cell r="AP33" t="str">
            <v>KOTA PADANG SIDEMPUAN</v>
          </cell>
        </row>
        <row r="34">
          <cell r="P34" t="str">
            <v>PROVINSI : PAPUA</v>
          </cell>
          <cell r="AP34" t="str">
            <v>KOTA PEMATANGSIANTAR</v>
          </cell>
        </row>
        <row r="35">
          <cell r="P35" t="str">
            <v>PROVINSI : PAPUA BARAT</v>
          </cell>
          <cell r="AP35" t="str">
            <v>KOTA SIBOLGA</v>
          </cell>
        </row>
        <row r="36">
          <cell r="P36" t="str">
            <v>PROVINSI : PUSAT</v>
          </cell>
          <cell r="AP36" t="str">
            <v>KOTA SIDI KALANG</v>
          </cell>
        </row>
        <row r="37">
          <cell r="AP37" t="str">
            <v>KOTA STABAT</v>
          </cell>
        </row>
        <row r="38">
          <cell r="AP38" t="str">
            <v>KOTA TANJUNGBALAI</v>
          </cell>
        </row>
        <row r="39">
          <cell r="AP39" t="str">
            <v>KOTA TEBINGTINGGI</v>
          </cell>
        </row>
        <row r="40">
          <cell r="AP40" t="str">
            <v>PROV. SUMATERA UTARA</v>
          </cell>
        </row>
      </sheetData>
    </sheetDataSet>
  </externalBook>
</externalLink>
</file>

<file path=xl/externalLinks/externalLink6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B"/>
      <sheetName val="F-IB"/>
      <sheetName val="F-SP"/>
      <sheetName val="F-RC"/>
      <sheetName val="F-IS"/>
      <sheetName val="DB"/>
    </sheetNames>
    <sheetDataSet>
      <sheetData sheetId="0"/>
      <sheetData sheetId="1"/>
      <sheetData sheetId="2"/>
      <sheetData sheetId="3"/>
      <sheetData sheetId="4"/>
      <sheetData sheetId="5">
        <row r="3">
          <cell r="S3" t="str">
            <v>Pusat</v>
          </cell>
          <cell r="T3" t="str">
            <v>Lanjutn</v>
          </cell>
          <cell r="U3" t="str">
            <v>SYC</v>
          </cell>
          <cell r="V3" t="str">
            <v>Siap</v>
          </cell>
          <cell r="W3" t="str">
            <v>Jakarta - Bogor - Ciawi - Sukabumi</v>
          </cell>
          <cell r="X3" t="str">
            <v>SDA</v>
          </cell>
        </row>
        <row r="4">
          <cell r="S4" t="str">
            <v>Dekon</v>
          </cell>
          <cell r="T4" t="str">
            <v>Baru</v>
          </cell>
          <cell r="U4" t="str">
            <v>MYC</v>
          </cell>
          <cell r="V4" t="str">
            <v>Mar.'15</v>
          </cell>
          <cell r="W4" t="str">
            <v>Jakarta - Cirebon - Semarang</v>
          </cell>
          <cell r="X4" t="str">
            <v>BM</v>
          </cell>
        </row>
        <row r="5">
          <cell r="S5" t="str">
            <v>TP</v>
          </cell>
          <cell r="U5" t="str">
            <v>Swakl.</v>
          </cell>
          <cell r="V5" t="str">
            <v>Apr.'15</v>
          </cell>
          <cell r="W5" t="str">
            <v>Tanjung Lesung - Sukabumi - Pangandaran</v>
          </cell>
          <cell r="X5" t="str">
            <v>CK</v>
          </cell>
        </row>
        <row r="6">
          <cell r="S6" t="str">
            <v>Daerah</v>
          </cell>
          <cell r="V6" t="str">
            <v>Mei '15</v>
          </cell>
          <cell r="W6" t="str">
            <v>Yogyakarta - (Pacitan - Trenggalek - Blitar) - Malang</v>
          </cell>
          <cell r="X6" t="str">
            <v>PR</v>
          </cell>
        </row>
        <row r="7">
          <cell r="S7" t="str">
            <v>UB</v>
          </cell>
          <cell r="V7" t="str">
            <v>Jun.'15</v>
          </cell>
          <cell r="W7" t="str">
            <v>Malang - Surabaya - Bangkalan</v>
          </cell>
          <cell r="X7" t="str">
            <v>Tdk Perlu</v>
          </cell>
        </row>
        <row r="8">
          <cell r="V8" t="str">
            <v>Jul.'15</v>
          </cell>
          <cell r="W8" t="str">
            <v>Yogyakarta - Semarang</v>
          </cell>
        </row>
        <row r="9">
          <cell r="V9" t="str">
            <v>Agst.'15</v>
          </cell>
          <cell r="W9" t="str">
            <v>Semarang - Surabaya</v>
          </cell>
        </row>
        <row r="10">
          <cell r="V10" t="str">
            <v>Sept.'15</v>
          </cell>
          <cell r="W10" t="str">
            <v>Metropolitan Sarbagita</v>
          </cell>
        </row>
        <row r="11">
          <cell r="V11" t="str">
            <v>Okt.'15</v>
          </cell>
        </row>
        <row r="12">
          <cell r="V12" t="str">
            <v>Nov.'15</v>
          </cell>
        </row>
        <row r="13">
          <cell r="V13" t="str">
            <v>Des.'15</v>
          </cell>
        </row>
        <row r="14">
          <cell r="V14">
            <v>2016</v>
          </cell>
        </row>
        <row r="305">
          <cell r="I305" t="str">
            <v xml:space="preserve">Pemeliharaan Rutin </v>
          </cell>
        </row>
        <row r="306">
          <cell r="I306" t="str">
            <v>Pemeliharaan Rutin Kondisi</v>
          </cell>
        </row>
        <row r="307">
          <cell r="I307" t="str">
            <v>Pemeliharaan Preventif</v>
          </cell>
        </row>
        <row r="308">
          <cell r="I308" t="str">
            <v>Rehabilitasi Minor</v>
          </cell>
        </row>
        <row r="309">
          <cell r="I309" t="str">
            <v>Rehabilitasi Mayor</v>
          </cell>
        </row>
        <row r="310">
          <cell r="I310" t="str">
            <v>Rekonstruksi</v>
          </cell>
        </row>
        <row r="311">
          <cell r="I311" t="str">
            <v>Pemeliharaan Rutin Jembatan</v>
          </cell>
        </row>
        <row r="312">
          <cell r="I312" t="str">
            <v>Pemeliharaan Berkala Jembatan</v>
          </cell>
        </row>
        <row r="313">
          <cell r="I313" t="str">
            <v>Pelebaran Jalan</v>
          </cell>
        </row>
        <row r="314">
          <cell r="I314" t="str">
            <v>Pembangunan Fly Over/Underpass/ Terowongan</v>
          </cell>
        </row>
        <row r="315">
          <cell r="I315" t="str">
            <v>Panjang Jembatan yang ditingkatkan</v>
          </cell>
        </row>
        <row r="316">
          <cell r="I316" t="str">
            <v>Panjang jalan yang dibangun</v>
          </cell>
        </row>
        <row r="317">
          <cell r="I317" t="str">
            <v>Panjang jembatan yang dibangun</v>
          </cell>
        </row>
        <row r="318">
          <cell r="I318" t="str">
            <v>Panjang jalan bebas hambatan yang dibangun</v>
          </cell>
        </row>
        <row r="319">
          <cell r="I319" t="str">
            <v>Dukungan jalan Daerah</v>
          </cell>
        </row>
        <row r="320">
          <cell r="I320" t="str">
            <v>Dukungan pembebasan lahan</v>
          </cell>
        </row>
        <row r="321">
          <cell r="I321" t="str">
            <v>Jumlah Dokumen Perencanan Penyelenggaraan jaringan jalan dan jembatan</v>
          </cell>
        </row>
        <row r="322">
          <cell r="I322" t="str">
            <v>Jumlah dokumen pelaksanaan Preservasi dan Peningkatan Kapasitas jalan dan jembatan</v>
          </cell>
        </row>
        <row r="323">
          <cell r="I323" t="str">
            <v>Jumlah dokumen pengelolaan sistem pelaksanaan pengujian dan peralatan</v>
          </cell>
        </row>
        <row r="324">
          <cell r="I324" t="str">
            <v>Jumlah laporan pengelolaan administrasi perkantoran</v>
          </cell>
        </row>
        <row r="325">
          <cell r="I325" t="str">
            <v>Jumlah laporan secara Elektronik (e-Monitoring)</v>
          </cell>
        </row>
        <row r="326">
          <cell r="I326" t="str">
            <v>Jumlah bulan layanan publik (PNBP)</v>
          </cell>
        </row>
        <row r="4268">
          <cell r="AR4268" t="str">
            <v>ANAK CILIWUNG</v>
          </cell>
        </row>
        <row r="4269">
          <cell r="AR4269" t="str">
            <v>ASEM/DS.KARANG SAM</v>
          </cell>
        </row>
        <row r="4270">
          <cell r="AR4270" t="str">
            <v>ASINAN</v>
          </cell>
        </row>
        <row r="4271">
          <cell r="AR4271" t="str">
            <v>ASINAN</v>
          </cell>
        </row>
        <row r="4272">
          <cell r="AR4272" t="str">
            <v>ASINAN B</v>
          </cell>
        </row>
        <row r="4273">
          <cell r="AR4273" t="str">
            <v>BABAKAN MAJA II</v>
          </cell>
        </row>
        <row r="4274">
          <cell r="AR4274" t="str">
            <v>BABAKAN MAJA II</v>
          </cell>
        </row>
        <row r="4275">
          <cell r="AR4275" t="str">
            <v>BALONG GANDU A</v>
          </cell>
        </row>
        <row r="4276">
          <cell r="AR4276" t="str">
            <v>BALONG GANDU B</v>
          </cell>
        </row>
        <row r="4277">
          <cell r="AR4277" t="str">
            <v>BANDENGAN A</v>
          </cell>
        </row>
        <row r="4278">
          <cell r="AR4278" t="str">
            <v>BANDENGAN B</v>
          </cell>
        </row>
        <row r="4279">
          <cell r="AR4279" t="str">
            <v>BANGKA DERES B</v>
          </cell>
        </row>
        <row r="4280">
          <cell r="AR4280" t="str">
            <v>BANGKADERES A</v>
          </cell>
        </row>
        <row r="4281">
          <cell r="AR4281" t="str">
            <v>BANGKIR</v>
          </cell>
        </row>
        <row r="4282">
          <cell r="AR4282" t="str">
            <v>BATANG CIKEMBANG</v>
          </cell>
        </row>
        <row r="4283">
          <cell r="AR4283" t="str">
            <v>BATANG GEDE A</v>
          </cell>
        </row>
        <row r="4284">
          <cell r="AR4284" t="str">
            <v>BATANG GEDE B</v>
          </cell>
        </row>
        <row r="4285">
          <cell r="AR4285" t="str">
            <v>BATANG LEUTIK</v>
          </cell>
        </row>
        <row r="4286">
          <cell r="AR4286" t="str">
            <v>BATANG LEUTIK A</v>
          </cell>
        </row>
        <row r="4287">
          <cell r="AR4287" t="str">
            <v>BATANG LEUTIK B</v>
          </cell>
        </row>
        <row r="4288">
          <cell r="AR4288" t="str">
            <v>BATANG LEUTIK*</v>
          </cell>
        </row>
        <row r="4289">
          <cell r="AR4289" t="str">
            <v>BETOKAN</v>
          </cell>
        </row>
        <row r="4290">
          <cell r="AR4290" t="str">
            <v>BETOKAN*</v>
          </cell>
        </row>
        <row r="4291">
          <cell r="AR4291" t="str">
            <v>BONGKLANG</v>
          </cell>
        </row>
        <row r="4292">
          <cell r="AR4292" t="str">
            <v>BONGKLANG</v>
          </cell>
        </row>
        <row r="4293">
          <cell r="AR4293" t="str">
            <v>BONGKLANG B</v>
          </cell>
        </row>
        <row r="4294">
          <cell r="AR4294" t="str">
            <v>BTT.20A A</v>
          </cell>
        </row>
        <row r="4295">
          <cell r="AR4295" t="str">
            <v>BTT.20A A</v>
          </cell>
        </row>
        <row r="4296">
          <cell r="AR4296" t="str">
            <v>BUBULAK</v>
          </cell>
        </row>
        <row r="4297">
          <cell r="AR4297" t="str">
            <v>BUBULAK LALADON</v>
          </cell>
        </row>
        <row r="4298">
          <cell r="AR4298" t="str">
            <v>BUBULAK YASMIN</v>
          </cell>
        </row>
        <row r="4299">
          <cell r="AR4299" t="str">
            <v>BUGEL</v>
          </cell>
        </row>
        <row r="4300">
          <cell r="AR4300" t="str">
            <v>BUGEL</v>
          </cell>
        </row>
        <row r="4301">
          <cell r="AR4301" t="str">
            <v>BUGEL</v>
          </cell>
        </row>
        <row r="4302">
          <cell r="AR4302" t="str">
            <v>BUGEL A</v>
          </cell>
        </row>
        <row r="4303">
          <cell r="AR4303" t="str">
            <v>BUGEL B</v>
          </cell>
        </row>
        <row r="4304">
          <cell r="AR4304" t="str">
            <v>BUGEL*</v>
          </cell>
        </row>
        <row r="4305">
          <cell r="AR4305" t="str">
            <v>BUNDER</v>
          </cell>
        </row>
        <row r="4306">
          <cell r="AR4306" t="str">
            <v>BUNDER</v>
          </cell>
        </row>
        <row r="4307">
          <cell r="AR4307" t="str">
            <v>BUNDER A</v>
          </cell>
        </row>
        <row r="4308">
          <cell r="AR4308" t="str">
            <v>BUNUT II</v>
          </cell>
        </row>
        <row r="4309">
          <cell r="AR4309" t="str">
            <v>CAMPAKA</v>
          </cell>
        </row>
        <row r="4310">
          <cell r="AR4310" t="str">
            <v>CEMPAKA</v>
          </cell>
        </row>
        <row r="4311">
          <cell r="AR4311" t="str">
            <v>CIAJAG</v>
          </cell>
        </row>
        <row r="4312">
          <cell r="AR4312" t="str">
            <v>CIAMPEA</v>
          </cell>
        </row>
        <row r="4313">
          <cell r="AR4313" t="str">
            <v>CIANGSANA</v>
          </cell>
        </row>
        <row r="4314">
          <cell r="AR4314" t="str">
            <v>CIANJUR</v>
          </cell>
        </row>
        <row r="4315">
          <cell r="AR4315" t="str">
            <v>CIANJUR HILIR</v>
          </cell>
        </row>
        <row r="4316">
          <cell r="AR4316" t="str">
            <v>CIANJUR LEUTIK</v>
          </cell>
        </row>
        <row r="4317">
          <cell r="AR4317" t="str">
            <v>CIANTEN</v>
          </cell>
        </row>
        <row r="4318">
          <cell r="AR4318" t="str">
            <v>CIANTING</v>
          </cell>
        </row>
        <row r="4319">
          <cell r="AR4319" t="str">
            <v>CIANTING  II</v>
          </cell>
        </row>
        <row r="4320">
          <cell r="AR4320" t="str">
            <v>CIAPUS/DRAMAGA CAR</v>
          </cell>
        </row>
        <row r="4321">
          <cell r="AR4321" t="str">
            <v>CIAROG</v>
          </cell>
        </row>
        <row r="4322">
          <cell r="AR4322" t="str">
            <v>CIARUTEUN</v>
          </cell>
        </row>
        <row r="4323">
          <cell r="AR4323" t="str">
            <v>CIASEM III</v>
          </cell>
        </row>
        <row r="4324">
          <cell r="AR4324" t="str">
            <v>CIASEM III B</v>
          </cell>
        </row>
        <row r="4325">
          <cell r="AR4325" t="str">
            <v>CIATER</v>
          </cell>
        </row>
        <row r="4326">
          <cell r="AR4326" t="str">
            <v>CIAUL</v>
          </cell>
        </row>
        <row r="4327">
          <cell r="AR4327" t="str">
            <v>CIAWITALI</v>
          </cell>
        </row>
        <row r="4328">
          <cell r="AR4328" t="str">
            <v>CIAWITALI</v>
          </cell>
        </row>
        <row r="4329">
          <cell r="AR4329" t="str">
            <v>CIBANGBAN</v>
          </cell>
        </row>
        <row r="4330">
          <cell r="AR4330" t="str">
            <v>CIBANGGALA</v>
          </cell>
        </row>
        <row r="4331">
          <cell r="AR4331" t="str">
            <v>CIBANGGALA</v>
          </cell>
        </row>
        <row r="4332">
          <cell r="AR4332" t="str">
            <v>CIBARAJA</v>
          </cell>
        </row>
        <row r="4333">
          <cell r="AR4333" t="str">
            <v>CIBARANGBANG</v>
          </cell>
        </row>
        <row r="4334">
          <cell r="AR4334" t="str">
            <v>CIBARENO</v>
          </cell>
        </row>
        <row r="4335">
          <cell r="AR4335" t="str">
            <v>CIBARUYAN</v>
          </cell>
        </row>
        <row r="4336">
          <cell r="AR4336" t="str">
            <v>CIBASALE</v>
          </cell>
        </row>
        <row r="4337">
          <cell r="AR4337" t="str">
            <v>CIBATOK</v>
          </cell>
        </row>
        <row r="4338">
          <cell r="AR4338" t="str">
            <v>CIBATU</v>
          </cell>
        </row>
        <row r="4339">
          <cell r="AR4339" t="str">
            <v>CIBATU LAWANG</v>
          </cell>
        </row>
        <row r="4340">
          <cell r="AR4340" t="str">
            <v>CIBEBER</v>
          </cell>
        </row>
        <row r="4341">
          <cell r="AR4341" t="str">
            <v>CIBEBERGIRANG</v>
          </cell>
        </row>
        <row r="4342">
          <cell r="AR4342" t="str">
            <v>CIBEBERHILIR</v>
          </cell>
        </row>
        <row r="4343">
          <cell r="AR4343" t="str">
            <v>CIBELENG</v>
          </cell>
        </row>
        <row r="4344">
          <cell r="AR4344" t="str">
            <v>CIBERES</v>
          </cell>
        </row>
        <row r="4345">
          <cell r="AR4345" t="str">
            <v>CIBERES</v>
          </cell>
        </row>
        <row r="4346">
          <cell r="AR4346" t="str">
            <v>CIBERU A</v>
          </cell>
        </row>
        <row r="4347">
          <cell r="AR4347" t="str">
            <v>CIBERU B</v>
          </cell>
        </row>
        <row r="4348">
          <cell r="AR4348" t="str">
            <v>CIBEUREUM</v>
          </cell>
        </row>
        <row r="4349">
          <cell r="AR4349" t="str">
            <v>CIBEUREUM</v>
          </cell>
        </row>
        <row r="4350">
          <cell r="AR4350" t="str">
            <v>CIBEUREUM</v>
          </cell>
        </row>
        <row r="4351">
          <cell r="AR4351" t="str">
            <v>CIBEUSI I</v>
          </cell>
        </row>
        <row r="4352">
          <cell r="AR4352" t="str">
            <v>CIBEUSI II</v>
          </cell>
        </row>
        <row r="4353">
          <cell r="AR4353" t="str">
            <v>CIBIHBUL</v>
          </cell>
        </row>
        <row r="4354">
          <cell r="AR4354" t="str">
            <v>CIBINONG</v>
          </cell>
        </row>
        <row r="4355">
          <cell r="AR4355" t="str">
            <v>CIBINONG II</v>
          </cell>
        </row>
        <row r="4356">
          <cell r="AR4356" t="str">
            <v>CIBINUANGEUN</v>
          </cell>
        </row>
        <row r="4357">
          <cell r="AR4357" t="str">
            <v>CIBIRU</v>
          </cell>
        </row>
        <row r="4358">
          <cell r="AR4358" t="str">
            <v>CIBIRU I</v>
          </cell>
        </row>
        <row r="4359">
          <cell r="AR4359" t="str">
            <v>CIBIRU II</v>
          </cell>
        </row>
        <row r="4360">
          <cell r="AR4360" t="str">
            <v>CIBODAS</v>
          </cell>
        </row>
        <row r="4361">
          <cell r="AR4361" t="str">
            <v>CIBODAS I</v>
          </cell>
        </row>
        <row r="4362">
          <cell r="AR4362" t="str">
            <v>CIBOROK</v>
          </cell>
        </row>
        <row r="4363">
          <cell r="AR4363" t="str">
            <v>CIBUGANG</v>
          </cell>
        </row>
        <row r="4364">
          <cell r="AR4364" t="str">
            <v>CIBUGANG</v>
          </cell>
        </row>
        <row r="4365">
          <cell r="AR4365" t="str">
            <v>CIBULUH</v>
          </cell>
        </row>
        <row r="4366">
          <cell r="AR4366" t="str">
            <v>CIBULUH</v>
          </cell>
        </row>
        <row r="4367">
          <cell r="AR4367" t="str">
            <v>CIBUNTU</v>
          </cell>
        </row>
        <row r="4368">
          <cell r="AR4368" t="str">
            <v>CIBUNTU</v>
          </cell>
        </row>
        <row r="4369">
          <cell r="AR4369" t="str">
            <v>CICADAS</v>
          </cell>
        </row>
        <row r="4370">
          <cell r="AR4370" t="str">
            <v>CICADAS</v>
          </cell>
        </row>
        <row r="4371">
          <cell r="AR4371" t="str">
            <v>CICAREUH</v>
          </cell>
        </row>
        <row r="4372">
          <cell r="AR4372" t="str">
            <v>CICARINGIN</v>
          </cell>
        </row>
        <row r="4373">
          <cell r="AR4373" t="str">
            <v>CICATIH</v>
          </cell>
        </row>
        <row r="4374">
          <cell r="AR4374" t="str">
            <v>CICATIH II</v>
          </cell>
        </row>
        <row r="4375">
          <cell r="AR4375" t="str">
            <v>CIDAHU</v>
          </cell>
        </row>
        <row r="4376">
          <cell r="AR4376" t="str">
            <v>CIDATAR</v>
          </cell>
        </row>
        <row r="4377">
          <cell r="AR4377" t="str">
            <v>CIDEDES</v>
          </cell>
        </row>
        <row r="4378">
          <cell r="AR4378" t="str">
            <v>CIDEMPET</v>
          </cell>
        </row>
        <row r="4379">
          <cell r="AR4379" t="str">
            <v>CIDEMPET</v>
          </cell>
        </row>
        <row r="4380">
          <cell r="AR4380" t="str">
            <v>CIDERES</v>
          </cell>
        </row>
        <row r="4381">
          <cell r="AR4381" t="str">
            <v>CIDERES DEET</v>
          </cell>
        </row>
        <row r="4382">
          <cell r="AR4382" t="str">
            <v>CIDONAN</v>
          </cell>
        </row>
        <row r="4383">
          <cell r="AR4383" t="str">
            <v>CIDONGKOL</v>
          </cell>
        </row>
        <row r="4384">
          <cell r="AR4384" t="str">
            <v>CIDONGKOL</v>
          </cell>
        </row>
        <row r="4385">
          <cell r="AR4385" t="str">
            <v>CIGADUNG</v>
          </cell>
        </row>
        <row r="4386">
          <cell r="AR4386" t="str">
            <v>CIGADUNG I</v>
          </cell>
        </row>
        <row r="4387">
          <cell r="AR4387" t="str">
            <v>CIGADUNG I*</v>
          </cell>
        </row>
        <row r="4388">
          <cell r="AR4388" t="str">
            <v>CIGANDA</v>
          </cell>
        </row>
        <row r="4389">
          <cell r="AR4389" t="str">
            <v>CIGANJENG</v>
          </cell>
        </row>
        <row r="4390">
          <cell r="AR4390" t="str">
            <v>CIGAYAM I</v>
          </cell>
        </row>
        <row r="4391">
          <cell r="AR4391" t="str">
            <v>CIGAYAM II</v>
          </cell>
        </row>
        <row r="4392">
          <cell r="AR4392" t="str">
            <v>CIGEDE</v>
          </cell>
        </row>
        <row r="4393">
          <cell r="AR4393" t="str">
            <v>CIGENTONG II</v>
          </cell>
        </row>
        <row r="4394">
          <cell r="AR4394" t="str">
            <v>CIGINTUNG II</v>
          </cell>
        </row>
        <row r="4395">
          <cell r="AR4395" t="str">
            <v>CIGONDANG</v>
          </cell>
        </row>
        <row r="4396">
          <cell r="AR4396" t="str">
            <v>CIGOROWONG</v>
          </cell>
        </row>
        <row r="4397">
          <cell r="AR4397" t="str">
            <v>CIGULING</v>
          </cell>
        </row>
        <row r="4398">
          <cell r="AR4398" t="str">
            <v>CIGUNDUL</v>
          </cell>
        </row>
        <row r="4399">
          <cell r="AR4399" t="str">
            <v>CIGUNUNG I</v>
          </cell>
        </row>
        <row r="4400">
          <cell r="AR4400" t="str">
            <v>CIGUNUNG II</v>
          </cell>
        </row>
        <row r="4401">
          <cell r="AR4401" t="str">
            <v>CIGUWAK</v>
          </cell>
        </row>
        <row r="4402">
          <cell r="AR4402" t="str">
            <v>CIHALIWUNG</v>
          </cell>
        </row>
        <row r="4403">
          <cell r="AR4403" t="str">
            <v>CIHANGSEUR</v>
          </cell>
        </row>
        <row r="4404">
          <cell r="AR4404" t="str">
            <v>CIHARENDONG</v>
          </cell>
        </row>
        <row r="4405">
          <cell r="AR4405" t="str">
            <v>CIHARUS</v>
          </cell>
        </row>
        <row r="4406">
          <cell r="AR4406" t="str">
            <v>CIHAUR</v>
          </cell>
        </row>
        <row r="4407">
          <cell r="AR4407" t="str">
            <v>CIHERANG</v>
          </cell>
        </row>
        <row r="4408">
          <cell r="AR4408" t="str">
            <v>CIHERANG</v>
          </cell>
        </row>
        <row r="4409">
          <cell r="AR4409" t="str">
            <v>CIHERANG/LEUWI ARI</v>
          </cell>
        </row>
        <row r="4410">
          <cell r="AR4410" t="str">
            <v>CIHIDEUNG UDIK</v>
          </cell>
        </row>
        <row r="4411">
          <cell r="AR4411" t="str">
            <v>CIJAMBE</v>
          </cell>
        </row>
        <row r="4412">
          <cell r="AR4412" t="str">
            <v>CIJAMBE</v>
          </cell>
        </row>
        <row r="4413">
          <cell r="AR4413" t="str">
            <v>CIJANTUNG I</v>
          </cell>
        </row>
        <row r="4414">
          <cell r="AR4414" t="str">
            <v>CIJARIAN</v>
          </cell>
        </row>
        <row r="4415">
          <cell r="AR4415" t="str">
            <v>CIJAYANTI</v>
          </cell>
        </row>
        <row r="4416">
          <cell r="AR4416" t="str">
            <v>CIJELEKONG BALONG</v>
          </cell>
        </row>
        <row r="4417">
          <cell r="AR4417" t="str">
            <v>CIJENGKOL</v>
          </cell>
        </row>
        <row r="4418">
          <cell r="AR4418" t="str">
            <v>CIJULANG ADEG</v>
          </cell>
        </row>
        <row r="4419">
          <cell r="AR4419" t="str">
            <v>CIKADONGDONG</v>
          </cell>
        </row>
        <row r="4420">
          <cell r="AR4420" t="str">
            <v>CIKADONGDONG</v>
          </cell>
        </row>
        <row r="4421">
          <cell r="AR4421" t="str">
            <v>CIKALANG</v>
          </cell>
        </row>
        <row r="4422">
          <cell r="AR4422" t="str">
            <v>CIKALANG</v>
          </cell>
        </row>
        <row r="4423">
          <cell r="AR4423" t="str">
            <v>CIKALONG</v>
          </cell>
        </row>
        <row r="4424">
          <cell r="AR4424" t="str">
            <v>CIKALONG</v>
          </cell>
        </row>
        <row r="4425">
          <cell r="AR4425" t="str">
            <v>CIKALONG</v>
          </cell>
        </row>
        <row r="4426">
          <cell r="AR4426" t="str">
            <v>CIKALONG</v>
          </cell>
        </row>
        <row r="4427">
          <cell r="AR4427" t="str">
            <v>CIKALONG</v>
          </cell>
        </row>
        <row r="4428">
          <cell r="AR4428" t="str">
            <v>CIKANGKUNG</v>
          </cell>
        </row>
        <row r="4429">
          <cell r="AR4429" t="str">
            <v>CIKANIKI</v>
          </cell>
        </row>
        <row r="4430">
          <cell r="AR4430" t="str">
            <v>CIKAO/SASAK BESI</v>
          </cell>
        </row>
        <row r="4431">
          <cell r="AR4431" t="str">
            <v>CIKAO/SASAK BEUSI</v>
          </cell>
        </row>
        <row r="4432">
          <cell r="AR4432" t="str">
            <v>CIKARAHA</v>
          </cell>
        </row>
        <row r="4433">
          <cell r="AR4433" t="str">
            <v>CIKARANG</v>
          </cell>
        </row>
        <row r="4434">
          <cell r="AR4434" t="str">
            <v>CIKARANG GELAM</v>
          </cell>
        </row>
        <row r="4435">
          <cell r="AR4435" t="str">
            <v>CIKARANG I</v>
          </cell>
        </row>
        <row r="4436">
          <cell r="AR4436" t="str">
            <v>CIKARANG TAWANG</v>
          </cell>
        </row>
        <row r="4437">
          <cell r="AR4437" t="str">
            <v>CIKARONJO</v>
          </cell>
        </row>
        <row r="4438">
          <cell r="AR4438" t="str">
            <v>CIKAROYA</v>
          </cell>
        </row>
        <row r="4439">
          <cell r="AR4439" t="str">
            <v>CIKASARUNG</v>
          </cell>
        </row>
        <row r="4440">
          <cell r="AR4440" t="str">
            <v>CIKASO</v>
          </cell>
        </row>
        <row r="4441">
          <cell r="AR4441" t="str">
            <v>CIKAWASEN</v>
          </cell>
        </row>
        <row r="4442">
          <cell r="AR4442" t="str">
            <v>CIKAWUNG ADING</v>
          </cell>
        </row>
        <row r="4443">
          <cell r="AR4443" t="str">
            <v>CIKEAM</v>
          </cell>
        </row>
        <row r="4444">
          <cell r="AR4444" t="str">
            <v>CIKEDENGAN</v>
          </cell>
        </row>
        <row r="4445">
          <cell r="AR4445" t="str">
            <v>CIKELER</v>
          </cell>
        </row>
        <row r="4446">
          <cell r="AR4446" t="str">
            <v>CIKELEWIH</v>
          </cell>
        </row>
        <row r="4447">
          <cell r="AR4447" t="str">
            <v>CIKEMANGI</v>
          </cell>
        </row>
        <row r="4448">
          <cell r="AR4448" t="str">
            <v>CIKERETEG</v>
          </cell>
        </row>
        <row r="4449">
          <cell r="AR4449" t="str">
            <v>CIKERUH</v>
          </cell>
        </row>
        <row r="4450">
          <cell r="AR4450" t="str">
            <v>CIKERUH</v>
          </cell>
        </row>
        <row r="4451">
          <cell r="AR4451" t="str">
            <v>CIKIDANG</v>
          </cell>
        </row>
        <row r="4452">
          <cell r="AR4452" t="str">
            <v>CIKIDANG</v>
          </cell>
        </row>
        <row r="4453">
          <cell r="AR4453" t="str">
            <v>CIKIDANG II</v>
          </cell>
        </row>
        <row r="4454">
          <cell r="AR4454" t="str">
            <v>CIKOLE</v>
          </cell>
        </row>
        <row r="4455">
          <cell r="AR4455" t="str">
            <v>CIKONDANG</v>
          </cell>
        </row>
        <row r="4456">
          <cell r="AR4456" t="str">
            <v>CIKORONJO</v>
          </cell>
        </row>
        <row r="4457">
          <cell r="AR4457" t="str">
            <v>CIKUBANG 3</v>
          </cell>
        </row>
        <row r="4458">
          <cell r="AR4458" t="str">
            <v>CIKUBANG I</v>
          </cell>
        </row>
        <row r="4459">
          <cell r="AR4459" t="str">
            <v>CIKUBANG II</v>
          </cell>
        </row>
        <row r="4460">
          <cell r="AR4460" t="str">
            <v>CIKUDA</v>
          </cell>
        </row>
        <row r="4461">
          <cell r="AR4461" t="str">
            <v>CIKUKULU II</v>
          </cell>
        </row>
        <row r="4462">
          <cell r="AR4462" t="str">
            <v>CIKUKULU III</v>
          </cell>
        </row>
        <row r="4463">
          <cell r="AR4463" t="str">
            <v>CIKUKUSAN</v>
          </cell>
        </row>
        <row r="4464">
          <cell r="AR4464" t="str">
            <v>CIKUPA I</v>
          </cell>
        </row>
        <row r="4465">
          <cell r="AR4465" t="str">
            <v>CIKUYA I</v>
          </cell>
        </row>
        <row r="4466">
          <cell r="AR4466" t="str">
            <v>CIKUYA II</v>
          </cell>
        </row>
        <row r="4467">
          <cell r="AR4467" t="str">
            <v>CILAAH</v>
          </cell>
        </row>
        <row r="4468">
          <cell r="AR4468" t="str">
            <v>CILALAWI HILIR I</v>
          </cell>
        </row>
        <row r="4469">
          <cell r="AR4469" t="str">
            <v>CILALAWI HILIR II</v>
          </cell>
        </row>
        <row r="4470">
          <cell r="AR4470" t="str">
            <v>CILALAWI UDIK</v>
          </cell>
        </row>
        <row r="4471">
          <cell r="AR4471" t="str">
            <v>CILAMAYA</v>
          </cell>
        </row>
        <row r="4472">
          <cell r="AR4472" t="str">
            <v>CILAMAYA*</v>
          </cell>
        </row>
        <row r="4473">
          <cell r="AR4473" t="str">
            <v>CILAMPAHAN HILIR</v>
          </cell>
        </row>
        <row r="4474">
          <cell r="AR4474" t="str">
            <v>CILAMPAHAN HILIR</v>
          </cell>
        </row>
        <row r="4475">
          <cell r="AR4475" t="str">
            <v>CILAMPAHAN HILIR</v>
          </cell>
        </row>
        <row r="4476">
          <cell r="AR4476" t="str">
            <v>CILANGLA</v>
          </cell>
        </row>
        <row r="4477">
          <cell r="AR4477" t="str">
            <v>CILAUK/CISINDANGBA</v>
          </cell>
        </row>
        <row r="4478">
          <cell r="AR4478" t="str">
            <v>CILEANG</v>
          </cell>
        </row>
        <row r="4479">
          <cell r="AR4479" t="str">
            <v>CILENTAH</v>
          </cell>
        </row>
        <row r="4480">
          <cell r="AR4480" t="str">
            <v>CILESANG</v>
          </cell>
        </row>
        <row r="4481">
          <cell r="AR4481" t="str">
            <v>CILEUWEUNG</v>
          </cell>
        </row>
        <row r="4482">
          <cell r="AR4482" t="str">
            <v>CILIMUS</v>
          </cell>
        </row>
        <row r="4483">
          <cell r="AR4483" t="str">
            <v>CILIWUNG</v>
          </cell>
        </row>
        <row r="4484">
          <cell r="AR4484" t="str">
            <v>CILIWUNG (GADOG)</v>
          </cell>
        </row>
        <row r="4485">
          <cell r="AR4485" t="str">
            <v>CILIWUNG A</v>
          </cell>
        </row>
        <row r="4486">
          <cell r="AR4486" t="str">
            <v>CILIWUNG B</v>
          </cell>
        </row>
        <row r="4487">
          <cell r="AR4487" t="str">
            <v>CILIWUNG I A</v>
          </cell>
        </row>
        <row r="4488">
          <cell r="AR4488" t="str">
            <v>CILIWUNG I B</v>
          </cell>
        </row>
        <row r="4489">
          <cell r="AR4489" t="str">
            <v>CILIWUNG SUKA SARI</v>
          </cell>
        </row>
        <row r="4490">
          <cell r="AR4490" t="str">
            <v>CILIWUNG SUKA SARI</v>
          </cell>
        </row>
        <row r="4491">
          <cell r="AR4491" t="str">
            <v>CILOGAWA</v>
          </cell>
        </row>
        <row r="4492">
          <cell r="AR4492" t="str">
            <v>CILOSEH</v>
          </cell>
        </row>
        <row r="4493">
          <cell r="AR4493" t="str">
            <v>CILOSEH</v>
          </cell>
        </row>
        <row r="4494">
          <cell r="AR4494" t="str">
            <v>CILUAR</v>
          </cell>
        </row>
        <row r="4495">
          <cell r="AR4495" t="str">
            <v>CILUTUNG</v>
          </cell>
        </row>
        <row r="4496">
          <cell r="AR4496" t="str">
            <v>CILUTUNG</v>
          </cell>
        </row>
        <row r="4497">
          <cell r="AR4497" t="str">
            <v>CIMAHI</v>
          </cell>
        </row>
        <row r="4498">
          <cell r="AR4498" t="str">
            <v>CIMAHI</v>
          </cell>
        </row>
        <row r="4499">
          <cell r="AR4499" t="str">
            <v>CIMAJA</v>
          </cell>
        </row>
        <row r="4500">
          <cell r="AR4500" t="str">
            <v>CIMALING</v>
          </cell>
        </row>
        <row r="4501">
          <cell r="AR4501" t="str">
            <v>CIMALING</v>
          </cell>
        </row>
        <row r="4502">
          <cell r="AR4502" t="str">
            <v>CIMANDE</v>
          </cell>
        </row>
        <row r="4503">
          <cell r="AR4503" t="str">
            <v>CIMANGGIS</v>
          </cell>
        </row>
        <row r="4504">
          <cell r="AR4504" t="str">
            <v>CIMANGGU</v>
          </cell>
        </row>
        <row r="4505">
          <cell r="AR4505" t="str">
            <v>CIMANUK</v>
          </cell>
        </row>
        <row r="4506">
          <cell r="AR4506" t="str">
            <v>CIMANUK</v>
          </cell>
        </row>
        <row r="4507">
          <cell r="AR4507" t="str">
            <v>CIMANUK</v>
          </cell>
        </row>
        <row r="4508">
          <cell r="AR4508" t="str">
            <v>CIMANUK</v>
          </cell>
        </row>
        <row r="4509">
          <cell r="AR4509" t="str">
            <v>CIMANUK BYPASS</v>
          </cell>
        </row>
        <row r="4510">
          <cell r="AR4510" t="str">
            <v>CIMANUK IV</v>
          </cell>
        </row>
        <row r="4511">
          <cell r="AR4511" t="str">
            <v>CIMANUK V</v>
          </cell>
        </row>
        <row r="4512">
          <cell r="AR4512" t="str">
            <v>CIMASUK</v>
          </cell>
        </row>
        <row r="4513">
          <cell r="AR4513" t="str">
            <v>CIMEDANG</v>
          </cell>
        </row>
        <row r="4514">
          <cell r="AR4514" t="str">
            <v>CIMENDET</v>
          </cell>
        </row>
        <row r="4515">
          <cell r="AR4515" t="str">
            <v>CIMINDI FLY OVER</v>
          </cell>
        </row>
        <row r="4516">
          <cell r="AR4516" t="str">
            <v>CIMUARADUA</v>
          </cell>
        </row>
        <row r="4517">
          <cell r="AR4517" t="str">
            <v>CIMUJA II</v>
          </cell>
        </row>
        <row r="4518">
          <cell r="AR4518" t="str">
            <v>CIMUNCANG</v>
          </cell>
        </row>
        <row r="4519">
          <cell r="AR4519" t="str">
            <v>CIMUNTUR</v>
          </cell>
        </row>
        <row r="4520">
          <cell r="AR4520" t="str">
            <v>CIMUNTUR B</v>
          </cell>
        </row>
        <row r="4521">
          <cell r="AR4521" t="str">
            <v>CINAGA WIRU</v>
          </cell>
        </row>
        <row r="4522">
          <cell r="AR4522" t="str">
            <v>CINAGARA</v>
          </cell>
        </row>
        <row r="4523">
          <cell r="AR4523" t="str">
            <v>CINAMBO</v>
          </cell>
        </row>
        <row r="4524">
          <cell r="AR4524" t="str">
            <v>CINANCANG</v>
          </cell>
        </row>
        <row r="4525">
          <cell r="AR4525" t="str">
            <v>CINANGGUNG</v>
          </cell>
        </row>
        <row r="4526">
          <cell r="AR4526" t="str">
            <v>CINANGNENG</v>
          </cell>
        </row>
        <row r="4527">
          <cell r="AR4527" t="str">
            <v>CIPADA</v>
          </cell>
        </row>
        <row r="4528">
          <cell r="AR4528" t="str">
            <v>CIPADABUMI</v>
          </cell>
        </row>
        <row r="4529">
          <cell r="AR4529" t="str">
            <v>CIPADANG</v>
          </cell>
        </row>
        <row r="4530">
          <cell r="AR4530" t="str">
            <v>CIPALABUAN</v>
          </cell>
        </row>
        <row r="4531">
          <cell r="AR4531" t="str">
            <v>CIPALIH</v>
          </cell>
        </row>
        <row r="4532">
          <cell r="AR4532" t="str">
            <v>CIPAMURUYAN</v>
          </cell>
        </row>
        <row r="4533">
          <cell r="AR4533" t="str">
            <v>CIPANAREKEAN</v>
          </cell>
        </row>
        <row r="4534">
          <cell r="AR4534" t="str">
            <v>CIPANCAR GIRANG</v>
          </cell>
        </row>
        <row r="4535">
          <cell r="AR4535" t="str">
            <v>CIPANGARITAN A</v>
          </cell>
        </row>
        <row r="4536">
          <cell r="AR4536" t="str">
            <v>CIPANGARITAN B</v>
          </cell>
        </row>
        <row r="4537">
          <cell r="AR4537" t="str">
            <v>CIPANGARUS</v>
          </cell>
        </row>
        <row r="4538">
          <cell r="AR4538" t="str">
            <v>CIPANGEREKAN</v>
          </cell>
        </row>
        <row r="4539">
          <cell r="AR4539" t="str">
            <v>CIPANGOLAHAN</v>
          </cell>
        </row>
        <row r="4540">
          <cell r="AR4540" t="str">
            <v>CIPANJALU</v>
          </cell>
        </row>
        <row r="4541">
          <cell r="AR4541" t="str">
            <v>CIPAPAGAN</v>
          </cell>
        </row>
        <row r="4542">
          <cell r="AR4542" t="str">
            <v>CIPARIGI</v>
          </cell>
        </row>
        <row r="4543">
          <cell r="AR4543" t="str">
            <v>CIPATIK</v>
          </cell>
        </row>
        <row r="4544">
          <cell r="AR4544" t="str">
            <v>CIPATIREUMAN II</v>
          </cell>
        </row>
        <row r="4545">
          <cell r="AR4545" t="str">
            <v>CIPAWENANG</v>
          </cell>
        </row>
        <row r="4546">
          <cell r="AR4546" t="str">
            <v>CIPEDES</v>
          </cell>
        </row>
        <row r="4547">
          <cell r="AR4547" t="str">
            <v>CIPEDES</v>
          </cell>
        </row>
        <row r="4548">
          <cell r="AR4548" t="str">
            <v>CIPELANG</v>
          </cell>
        </row>
        <row r="4549">
          <cell r="AR4549" t="str">
            <v>CIPELANG</v>
          </cell>
        </row>
        <row r="4550">
          <cell r="AR4550" t="str">
            <v>CIPELANG</v>
          </cell>
        </row>
        <row r="4551">
          <cell r="AR4551" t="str">
            <v>CIPELANG II</v>
          </cell>
        </row>
        <row r="4552">
          <cell r="AR4552" t="str">
            <v>CIPELES</v>
          </cell>
        </row>
        <row r="4553">
          <cell r="AR4553" t="str">
            <v>CIPELES CD I</v>
          </cell>
        </row>
        <row r="4554">
          <cell r="AR4554" t="str">
            <v>CIPETIR</v>
          </cell>
        </row>
        <row r="4555">
          <cell r="AR4555" t="str">
            <v>CIPEUCEUK</v>
          </cell>
        </row>
        <row r="4556">
          <cell r="AR4556" t="str">
            <v>CIPICUNG</v>
          </cell>
        </row>
        <row r="4557">
          <cell r="AR4557" t="str">
            <v>CIPICUNG I</v>
          </cell>
        </row>
        <row r="4558">
          <cell r="AR4558" t="str">
            <v>CIPUNAGARA</v>
          </cell>
        </row>
        <row r="4559">
          <cell r="AR4559" t="str">
            <v>CIPUNAGARA</v>
          </cell>
        </row>
        <row r="4560">
          <cell r="AR4560" t="str">
            <v>CIPUTAT/INHUTANI A</v>
          </cell>
        </row>
        <row r="4561">
          <cell r="AR4561" t="str">
            <v>CIPUTAT/INHUTANI B</v>
          </cell>
        </row>
        <row r="4562">
          <cell r="AR4562" t="str">
            <v>CIPUTRA HAJI</v>
          </cell>
        </row>
        <row r="4563">
          <cell r="AR4563" t="str">
            <v>CIPUTRAPINGGAN</v>
          </cell>
        </row>
        <row r="4564">
          <cell r="AR4564" t="str">
            <v>CIRAJAPOLAH</v>
          </cell>
        </row>
        <row r="4565">
          <cell r="AR4565" t="str">
            <v>CIRANGGON</v>
          </cell>
        </row>
        <row r="4566">
          <cell r="AR4566" t="str">
            <v>CIRANGKONG</v>
          </cell>
        </row>
        <row r="4567">
          <cell r="AR4567" t="str">
            <v>CIRANJANG</v>
          </cell>
        </row>
        <row r="4568">
          <cell r="AR4568" t="str">
            <v>CIREONG</v>
          </cell>
        </row>
        <row r="4569">
          <cell r="AR4569" t="str">
            <v>CIREONG A</v>
          </cell>
        </row>
        <row r="4570">
          <cell r="AR4570" t="str">
            <v>CIREONG II</v>
          </cell>
        </row>
        <row r="4571">
          <cell r="AR4571" t="str">
            <v>CIROJEH</v>
          </cell>
        </row>
        <row r="4572">
          <cell r="AR4572" t="str">
            <v>CIROYOM</v>
          </cell>
        </row>
        <row r="4573">
          <cell r="AR4573" t="str">
            <v>CIRUMPUT</v>
          </cell>
        </row>
        <row r="4574">
          <cell r="AR4574" t="str">
            <v>CISAAT</v>
          </cell>
        </row>
        <row r="4575">
          <cell r="AR4575" t="str">
            <v>CISAAT</v>
          </cell>
        </row>
        <row r="4576">
          <cell r="AR4576" t="str">
            <v>CISADANE</v>
          </cell>
        </row>
        <row r="4577">
          <cell r="AR4577" t="str">
            <v>CISAMBENG I</v>
          </cell>
        </row>
        <row r="4578">
          <cell r="AR4578" t="str">
            <v>CISAMBENG II</v>
          </cell>
        </row>
        <row r="4579">
          <cell r="AR4579" t="str">
            <v>CISAMPAY II</v>
          </cell>
        </row>
        <row r="4580">
          <cell r="AR4580" t="str">
            <v>CISANDEH</v>
          </cell>
        </row>
        <row r="4581">
          <cell r="AR4581" t="str">
            <v>CISANGGARUNG A</v>
          </cell>
        </row>
        <row r="4582">
          <cell r="AR4582" t="str">
            <v>CISANGGARUNG B</v>
          </cell>
        </row>
        <row r="4583">
          <cell r="AR4583" t="str">
            <v>CISANINTEN</v>
          </cell>
        </row>
        <row r="4584">
          <cell r="AR4584" t="str">
            <v>CISARANGGE</v>
          </cell>
        </row>
        <row r="4585">
          <cell r="AR4585" t="str">
            <v>CISARANTEN</v>
          </cell>
        </row>
        <row r="4586">
          <cell r="AR4586" t="str">
            <v>CISARAY</v>
          </cell>
        </row>
        <row r="4587">
          <cell r="AR4587" t="str">
            <v>CISARIMUNAH</v>
          </cell>
        </row>
        <row r="4588">
          <cell r="AR4588" t="str">
            <v>CISARUA GEDE</v>
          </cell>
        </row>
        <row r="4589">
          <cell r="AR4589" t="str">
            <v>CISARUA GEDE</v>
          </cell>
        </row>
        <row r="4590">
          <cell r="AR4590" t="str">
            <v>CISARUA I</v>
          </cell>
        </row>
        <row r="4591">
          <cell r="AR4591" t="str">
            <v>CISARUA LEUTIK</v>
          </cell>
        </row>
        <row r="4592">
          <cell r="AR4592" t="str">
            <v>CISEEL</v>
          </cell>
        </row>
        <row r="4593">
          <cell r="AR4593" t="str">
            <v>CISEKARWANGI A</v>
          </cell>
        </row>
        <row r="4594">
          <cell r="AR4594" t="str">
            <v>CISEKARWANGI B</v>
          </cell>
        </row>
        <row r="4595">
          <cell r="AR4595" t="str">
            <v>CISERO</v>
          </cell>
        </row>
        <row r="4596">
          <cell r="AR4596" t="str">
            <v>CISEUPAN</v>
          </cell>
        </row>
        <row r="4597">
          <cell r="AR4597" t="str">
            <v>CISEUPAN</v>
          </cell>
        </row>
        <row r="4598">
          <cell r="AR4598" t="str">
            <v>CISEUREUH</v>
          </cell>
        </row>
        <row r="4599">
          <cell r="AR4599" t="str">
            <v>CISEUSEUPAN</v>
          </cell>
        </row>
        <row r="4600">
          <cell r="AR4600" t="str">
            <v>CISITU</v>
          </cell>
        </row>
        <row r="4601">
          <cell r="AR4601" t="str">
            <v>CISOKAN</v>
          </cell>
        </row>
        <row r="4602">
          <cell r="AR4602" t="str">
            <v>CISOLOK</v>
          </cell>
        </row>
        <row r="4603">
          <cell r="AR4603" t="str">
            <v>CISUDA JAYA</v>
          </cell>
        </row>
        <row r="4604">
          <cell r="AR4604" t="str">
            <v>CITALAHAB</v>
          </cell>
        </row>
        <row r="4605">
          <cell r="AR4605" t="str">
            <v>CITALI</v>
          </cell>
        </row>
        <row r="4606">
          <cell r="AR4606" t="str">
            <v>CITAMAN</v>
          </cell>
        </row>
        <row r="4607">
          <cell r="AR4607" t="str">
            <v>CITAMBAGA</v>
          </cell>
        </row>
        <row r="4608">
          <cell r="AR4608" t="str">
            <v>CITANDUY</v>
          </cell>
        </row>
        <row r="4609">
          <cell r="AR4609" t="str">
            <v>CITANDUY</v>
          </cell>
        </row>
        <row r="4610">
          <cell r="AR4610" t="str">
            <v>CITANDUY</v>
          </cell>
        </row>
        <row r="4611">
          <cell r="AR4611" t="str">
            <v>CITANGSI II</v>
          </cell>
        </row>
        <row r="4612">
          <cell r="AR4612" t="str">
            <v>CITAPEN</v>
          </cell>
        </row>
        <row r="4613">
          <cell r="AR4613" t="str">
            <v>CITAPEN</v>
          </cell>
        </row>
        <row r="4614">
          <cell r="AR4614" t="str">
            <v>CITAPEN</v>
          </cell>
        </row>
        <row r="4615">
          <cell r="AR4615" t="str">
            <v>CITARIK</v>
          </cell>
        </row>
        <row r="4616">
          <cell r="AR4616" t="str">
            <v>CITARIK II</v>
          </cell>
        </row>
        <row r="4617">
          <cell r="AR4617" t="str">
            <v>CITARIK III</v>
          </cell>
        </row>
        <row r="4618">
          <cell r="AR4618" t="str">
            <v>CITARIK III</v>
          </cell>
        </row>
        <row r="4619">
          <cell r="AR4619" t="str">
            <v>CITARIK IV</v>
          </cell>
        </row>
        <row r="4620">
          <cell r="AR4620" t="str">
            <v>CITARIK IV</v>
          </cell>
        </row>
        <row r="4621">
          <cell r="AR4621" t="str">
            <v>CITARIK V</v>
          </cell>
        </row>
        <row r="4622">
          <cell r="AR4622" t="str">
            <v>CITARIK VI</v>
          </cell>
        </row>
        <row r="4623">
          <cell r="AR4623" t="str">
            <v>CITEPUS</v>
          </cell>
        </row>
        <row r="4624">
          <cell r="AR4624" t="str">
            <v>CITIIS</v>
          </cell>
        </row>
        <row r="4625">
          <cell r="AR4625" t="str">
            <v>CITONGGENG II</v>
          </cell>
        </row>
        <row r="4626">
          <cell r="AR4626" t="str">
            <v>CITUNDUN</v>
          </cell>
        </row>
        <row r="4627">
          <cell r="AR4627" t="str">
            <v>CITUNGGILIS</v>
          </cell>
        </row>
        <row r="4628">
          <cell r="AR4628" t="str">
            <v>CIUPIH</v>
          </cell>
        </row>
        <row r="4629">
          <cell r="AR4629" t="str">
            <v>CIWAHANG GIRANG</v>
          </cell>
        </row>
        <row r="4630">
          <cell r="AR4630" t="str">
            <v>CIWAHANG HILIR</v>
          </cell>
        </row>
        <row r="4631">
          <cell r="AR4631" t="str">
            <v>CIWARINGIN</v>
          </cell>
        </row>
        <row r="4632">
          <cell r="AR4632" t="str">
            <v>CIWIJA</v>
          </cell>
        </row>
        <row r="4633">
          <cell r="AR4633" t="str">
            <v>CIWULAN</v>
          </cell>
        </row>
        <row r="4634">
          <cell r="AR4634" t="str">
            <v>CURUG JATI</v>
          </cell>
        </row>
        <row r="4635">
          <cell r="AR4635" t="str">
            <v>CURUG JATI</v>
          </cell>
        </row>
        <row r="4636">
          <cell r="AR4636" t="str">
            <v>DARUNG</v>
          </cell>
        </row>
        <row r="4637">
          <cell r="AR4637" t="str">
            <v>EMPLAK  I</v>
          </cell>
        </row>
        <row r="4638">
          <cell r="AR4638" t="str">
            <v>ENDER A</v>
          </cell>
        </row>
        <row r="4639">
          <cell r="AR4639" t="str">
            <v>ENDER B</v>
          </cell>
        </row>
        <row r="4640">
          <cell r="AR4640" t="str">
            <v>ERETAN</v>
          </cell>
        </row>
        <row r="4641">
          <cell r="AR4641" t="str">
            <v>ERETAN*</v>
          </cell>
        </row>
        <row r="4642">
          <cell r="AR4642" t="str">
            <v>EXPRES A</v>
          </cell>
        </row>
        <row r="4643">
          <cell r="AR4643" t="str">
            <v>EXPRES B</v>
          </cell>
        </row>
        <row r="4644">
          <cell r="AR4644" t="str">
            <v>F0 CIBINONG</v>
          </cell>
        </row>
        <row r="4645">
          <cell r="AR4645" t="str">
            <v>F0 CIKARANG A</v>
          </cell>
        </row>
        <row r="4646">
          <cell r="AR4646" t="str">
            <v>F0 CIKARANG B</v>
          </cell>
        </row>
        <row r="4647">
          <cell r="AR4647" t="str">
            <v>FO CILEUNGSI</v>
          </cell>
        </row>
        <row r="4648">
          <cell r="AR4648" t="str">
            <v>FO CUT MUTIA A</v>
          </cell>
        </row>
        <row r="4649">
          <cell r="AR4649" t="str">
            <v>FO CUT MUTIA B</v>
          </cell>
        </row>
        <row r="4650">
          <cell r="AR4650" t="str">
            <v>FO KRANJI</v>
          </cell>
        </row>
        <row r="4651">
          <cell r="AR4651" t="str">
            <v>FO TOL BEKASI BARA</v>
          </cell>
        </row>
        <row r="4652">
          <cell r="AR4652" t="str">
            <v>GABUS</v>
          </cell>
        </row>
        <row r="4653">
          <cell r="AR4653" t="str">
            <v>GABUS IV</v>
          </cell>
        </row>
        <row r="4654">
          <cell r="AR4654" t="str">
            <v>GADOG</v>
          </cell>
        </row>
        <row r="4655">
          <cell r="AR4655" t="str">
            <v>GANDU I</v>
          </cell>
        </row>
        <row r="4656">
          <cell r="AR4656" t="str">
            <v>GARDUDUWUR</v>
          </cell>
        </row>
        <row r="4657">
          <cell r="AR4657" t="str">
            <v>GEBANG SAWIT</v>
          </cell>
        </row>
        <row r="4658">
          <cell r="AR4658" t="str">
            <v>GEMPOL</v>
          </cell>
        </row>
        <row r="4659">
          <cell r="AR4659" t="str">
            <v>GEMPOL</v>
          </cell>
        </row>
        <row r="4660">
          <cell r="AR4660" t="str">
            <v>GENTONG</v>
          </cell>
        </row>
        <row r="4661">
          <cell r="AR4661" t="str">
            <v>GESIK A</v>
          </cell>
        </row>
        <row r="4662">
          <cell r="AR4662" t="str">
            <v>GESIK B</v>
          </cell>
        </row>
        <row r="4663">
          <cell r="AR4663" t="str">
            <v>GINTUNG B</v>
          </cell>
        </row>
        <row r="4664">
          <cell r="AR4664" t="str">
            <v>GREJEG</v>
          </cell>
        </row>
        <row r="4665">
          <cell r="AR4665" t="str">
            <v>GUHA MONYET</v>
          </cell>
        </row>
        <row r="4666">
          <cell r="AR4666" t="str">
            <v>GUNUNG TANJUNG</v>
          </cell>
        </row>
        <row r="4667">
          <cell r="AR4667" t="str">
            <v>JAMBLANG*</v>
          </cell>
        </row>
        <row r="4668">
          <cell r="AR4668" t="str">
            <v>JAMBLANG*</v>
          </cell>
        </row>
        <row r="4669">
          <cell r="AR4669" t="str">
            <v>JAMPANG/DS.PONDOK</v>
          </cell>
        </row>
        <row r="4670">
          <cell r="AR4670" t="str">
            <v>JAMUS</v>
          </cell>
        </row>
        <row r="4671">
          <cell r="AR4671" t="str">
            <v>JETIS</v>
          </cell>
        </row>
        <row r="4672">
          <cell r="AR4672" t="str">
            <v>KALEN SEMA</v>
          </cell>
        </row>
        <row r="4673">
          <cell r="AR4673" t="str">
            <v>KALEN SEMA</v>
          </cell>
        </row>
        <row r="4674">
          <cell r="AR4674" t="str">
            <v>KALEN TENGAH</v>
          </cell>
        </row>
        <row r="4675">
          <cell r="AR4675" t="str">
            <v>KALEN TENGAH</v>
          </cell>
        </row>
        <row r="4676">
          <cell r="AR4676" t="str">
            <v>KALENJAYA</v>
          </cell>
        </row>
        <row r="4677">
          <cell r="AR4677" t="str">
            <v>KALI ANGKE</v>
          </cell>
        </row>
        <row r="4678">
          <cell r="AR4678" t="str">
            <v>KALI ANGKE I</v>
          </cell>
        </row>
        <row r="4679">
          <cell r="AR4679" t="str">
            <v>KALI ANGKE II</v>
          </cell>
        </row>
        <row r="4680">
          <cell r="AR4680" t="str">
            <v>KALI BARU</v>
          </cell>
        </row>
        <row r="4681">
          <cell r="AR4681" t="str">
            <v>KALI BEKASI A</v>
          </cell>
        </row>
        <row r="4682">
          <cell r="AR4682" t="str">
            <v>KALI BEKASI B</v>
          </cell>
        </row>
        <row r="4683">
          <cell r="AR4683" t="str">
            <v>KALI CIJANTUNG/SIT</v>
          </cell>
        </row>
        <row r="4684">
          <cell r="AR4684" t="str">
            <v>KALI CIKEAS A</v>
          </cell>
        </row>
        <row r="4685">
          <cell r="AR4685" t="str">
            <v>KALI CIKEAS B</v>
          </cell>
        </row>
        <row r="4686">
          <cell r="AR4686" t="str">
            <v>KALI CILEUNGSI A</v>
          </cell>
        </row>
        <row r="4687">
          <cell r="AR4687" t="str">
            <v>KALI CILEUNGSI B</v>
          </cell>
        </row>
        <row r="4688">
          <cell r="AR4688" t="str">
            <v>KALI CIMANGGIS A</v>
          </cell>
        </row>
        <row r="4689">
          <cell r="AR4689" t="str">
            <v>KALI CIMANGGIS B</v>
          </cell>
        </row>
        <row r="4690">
          <cell r="AR4690" t="str">
            <v>KALI KAYU RINGIN A</v>
          </cell>
        </row>
        <row r="4691">
          <cell r="AR4691" t="str">
            <v>KALI KAYU RINGIN B</v>
          </cell>
        </row>
        <row r="4692">
          <cell r="AR4692" t="str">
            <v>KALI MALANG A</v>
          </cell>
        </row>
        <row r="4693">
          <cell r="AR4693" t="str">
            <v>KALI MALANG B</v>
          </cell>
        </row>
        <row r="4694">
          <cell r="AR4694" t="str">
            <v>KALI MALANG/BCP</v>
          </cell>
        </row>
        <row r="4695">
          <cell r="AR4695" t="str">
            <v>KALI MATI A</v>
          </cell>
        </row>
        <row r="4696">
          <cell r="AR4696" t="str">
            <v>KALI MATI B</v>
          </cell>
        </row>
        <row r="4697">
          <cell r="AR4697" t="str">
            <v>KALI MENIR</v>
          </cell>
        </row>
        <row r="4698">
          <cell r="AR4698" t="str">
            <v>KALI MENIR*</v>
          </cell>
        </row>
        <row r="4699">
          <cell r="AR4699" t="str">
            <v>KALI PUCANG</v>
          </cell>
        </row>
        <row r="4700">
          <cell r="AR4700" t="str">
            <v>KALI RAWA PALANGAN</v>
          </cell>
        </row>
        <row r="4701">
          <cell r="AR4701" t="str">
            <v>KALI RAWA SEMUT A</v>
          </cell>
        </row>
        <row r="4702">
          <cell r="AR4702" t="str">
            <v>KALI RAWA SEMUT B</v>
          </cell>
        </row>
        <row r="4703">
          <cell r="AR4703" t="str">
            <v>KALI SADANG A</v>
          </cell>
        </row>
        <row r="4704">
          <cell r="AR4704" t="str">
            <v>KALI SADANG B</v>
          </cell>
        </row>
        <row r="4705">
          <cell r="AR4705" t="str">
            <v>KALI SUGUTAMU A</v>
          </cell>
        </row>
        <row r="4706">
          <cell r="AR4706" t="str">
            <v>KALI SUGUTAMU B</v>
          </cell>
        </row>
        <row r="4707">
          <cell r="AR4707" t="str">
            <v>KALI ULU</v>
          </cell>
        </row>
        <row r="4708">
          <cell r="AR4708" t="str">
            <v>KALI WADAS HILIR</v>
          </cell>
        </row>
        <row r="4709">
          <cell r="AR4709" t="str">
            <v>KALI WARU</v>
          </cell>
        </row>
        <row r="4710">
          <cell r="AR4710" t="str">
            <v>KALI WARU</v>
          </cell>
        </row>
        <row r="4711">
          <cell r="AR4711" t="str">
            <v>KALIGUA</v>
          </cell>
        </row>
        <row r="4712">
          <cell r="AR4712" t="str">
            <v>KALIJAGA A</v>
          </cell>
        </row>
        <row r="4713">
          <cell r="AR4713" t="str">
            <v>KALIJAGA B</v>
          </cell>
        </row>
        <row r="4714">
          <cell r="AR4714" t="str">
            <v>KALIPUCANG</v>
          </cell>
        </row>
        <row r="4715">
          <cell r="AR4715" t="str">
            <v>KALIWADAS HILIR</v>
          </cell>
        </row>
        <row r="4716">
          <cell r="AR4716" t="str">
            <v>KALIWADAS HILIR</v>
          </cell>
        </row>
        <row r="4717">
          <cell r="AR4717" t="str">
            <v>KAMAL</v>
          </cell>
        </row>
        <row r="4718">
          <cell r="AR4718" t="str">
            <v>KANCI I A</v>
          </cell>
        </row>
        <row r="4719">
          <cell r="AR4719" t="str">
            <v>KANCI I B</v>
          </cell>
        </row>
        <row r="4720">
          <cell r="AR4720" t="str">
            <v>KANCI II A</v>
          </cell>
        </row>
        <row r="4721">
          <cell r="AR4721" t="str">
            <v>KANCI II B</v>
          </cell>
        </row>
        <row r="4722">
          <cell r="AR4722" t="str">
            <v>KARANG KITRI A</v>
          </cell>
        </row>
        <row r="4723">
          <cell r="AR4723" t="str">
            <v>KARANG KITRI B</v>
          </cell>
        </row>
        <row r="4724">
          <cell r="AR4724" t="str">
            <v>KARANGKENDAL II</v>
          </cell>
        </row>
        <row r="4725">
          <cell r="AR4725" t="str">
            <v>KASUNEAN</v>
          </cell>
        </row>
        <row r="4726">
          <cell r="AR4726" t="str">
            <v>KASUNEAN</v>
          </cell>
        </row>
        <row r="4727">
          <cell r="AR4727" t="str">
            <v>KASUNEAN BARU</v>
          </cell>
        </row>
        <row r="4728">
          <cell r="AR4728" t="str">
            <v>KEBAREPAN</v>
          </cell>
        </row>
        <row r="4729">
          <cell r="AR4729" t="str">
            <v>KEBON JAMBU I</v>
          </cell>
        </row>
        <row r="4730">
          <cell r="AR4730" t="str">
            <v>KEBONTURI</v>
          </cell>
        </row>
        <row r="4731">
          <cell r="AR4731" t="str">
            <v>KEBONTURI</v>
          </cell>
        </row>
        <row r="4732">
          <cell r="AR4732" t="str">
            <v>KEBONTURI A</v>
          </cell>
        </row>
        <row r="4733">
          <cell r="AR4733" t="str">
            <v>KEDUNG BUNDER</v>
          </cell>
        </row>
        <row r="4734">
          <cell r="AR4734" t="str">
            <v>KEDUNG DAWA</v>
          </cell>
        </row>
        <row r="4735">
          <cell r="AR4735" t="str">
            <v>KEDUNG DAWA</v>
          </cell>
        </row>
        <row r="4736">
          <cell r="AR4736" t="str">
            <v>KEDUNG GEDE A</v>
          </cell>
        </row>
        <row r="4737">
          <cell r="AR4737" t="str">
            <v>KEDUNG GEDE B</v>
          </cell>
        </row>
        <row r="4738">
          <cell r="AR4738" t="str">
            <v>KEDUNG WARINGIN A</v>
          </cell>
        </row>
        <row r="4739">
          <cell r="AR4739" t="str">
            <v>KEDUNG WARINGIN B</v>
          </cell>
        </row>
        <row r="4740">
          <cell r="AR4740" t="str">
            <v>KEDUNGGEDE C</v>
          </cell>
        </row>
        <row r="4741">
          <cell r="AR4741" t="str">
            <v>KEDUNGPALUNGPUNG I</v>
          </cell>
        </row>
        <row r="4742">
          <cell r="AR4742" t="str">
            <v>KEDUNGPALUNGPUNG I</v>
          </cell>
        </row>
        <row r="4743">
          <cell r="AR4743" t="str">
            <v>KEDUNGWULUNG</v>
          </cell>
        </row>
        <row r="4744">
          <cell r="AR4744" t="str">
            <v>KEDUNGWULUNG</v>
          </cell>
        </row>
        <row r="4745">
          <cell r="AR4745" t="str">
            <v>KEMLAKA GEDE A</v>
          </cell>
        </row>
        <row r="4746">
          <cell r="AR4746" t="str">
            <v>KEMLAKA GEDE B</v>
          </cell>
        </row>
        <row r="4747">
          <cell r="AR4747" t="str">
            <v>KESAMBI II</v>
          </cell>
        </row>
        <row r="4748">
          <cell r="AR4748" t="str">
            <v>KISAYAR</v>
          </cell>
        </row>
        <row r="4749">
          <cell r="AR4749" t="str">
            <v>KISAYAR</v>
          </cell>
        </row>
        <row r="4750">
          <cell r="AR4750" t="str">
            <v>KISAYAR B</v>
          </cell>
        </row>
        <row r="4751">
          <cell r="AR4751" t="str">
            <v>KLARI FLY OVER</v>
          </cell>
        </row>
        <row r="4752">
          <cell r="AR4752" t="str">
            <v>KRIMUN</v>
          </cell>
        </row>
        <row r="4753">
          <cell r="AR4753" t="str">
            <v>KRIMUN</v>
          </cell>
        </row>
        <row r="4754">
          <cell r="AR4754" t="str">
            <v>KUMPUL</v>
          </cell>
        </row>
        <row r="4755">
          <cell r="AR4755" t="str">
            <v>KUMPUL</v>
          </cell>
        </row>
        <row r="4756">
          <cell r="AR4756" t="str">
            <v>KUMPUL A</v>
          </cell>
        </row>
        <row r="4757">
          <cell r="AR4757" t="str">
            <v>KUTAWUWU</v>
          </cell>
        </row>
        <row r="4758">
          <cell r="AR4758" t="str">
            <v>L.KA DAWAGUNG/TSM</v>
          </cell>
        </row>
        <row r="4759">
          <cell r="AR4759" t="str">
            <v>LAWANG TAJI</v>
          </cell>
        </row>
        <row r="4760">
          <cell r="AR4760" t="str">
            <v>LEGOK</v>
          </cell>
        </row>
        <row r="4761">
          <cell r="AR4761" t="str">
            <v>LEGOK</v>
          </cell>
        </row>
        <row r="4762">
          <cell r="AR4762" t="str">
            <v>LEMAH ABANG UJUNG</v>
          </cell>
        </row>
        <row r="4763">
          <cell r="AR4763" t="str">
            <v>LEMAH ABANG UJUNG</v>
          </cell>
        </row>
        <row r="4764">
          <cell r="AR4764" t="str">
            <v>LEUWIMALANG</v>
          </cell>
        </row>
        <row r="4765">
          <cell r="AR4765" t="str">
            <v>LIANG BUAYA</v>
          </cell>
        </row>
        <row r="4766">
          <cell r="AR4766" t="str">
            <v>LIANG BUAYA</v>
          </cell>
        </row>
        <row r="4767">
          <cell r="AR4767" t="str">
            <v>LIMPUNG</v>
          </cell>
        </row>
        <row r="4768">
          <cell r="AR4768" t="str">
            <v>LIMPUNG</v>
          </cell>
        </row>
        <row r="4769">
          <cell r="AR4769" t="str">
            <v>LIN.KA NAGREG</v>
          </cell>
        </row>
        <row r="4770">
          <cell r="AR4770" t="str">
            <v>LINT.KA.CIBODAS</v>
          </cell>
        </row>
        <row r="4771">
          <cell r="AR4771" t="str">
            <v>LINT.KA.TASIKMALAY</v>
          </cell>
        </row>
        <row r="4772">
          <cell r="AR4772" t="str">
            <v>MAJA</v>
          </cell>
        </row>
        <row r="4773">
          <cell r="AR4773" t="str">
            <v>MAJA*</v>
          </cell>
        </row>
        <row r="4774">
          <cell r="AR4774" t="str">
            <v>MAJASRI</v>
          </cell>
        </row>
        <row r="4775">
          <cell r="AR4775" t="str">
            <v>MANDALAWANGI</v>
          </cell>
        </row>
        <row r="4776">
          <cell r="AR4776" t="str">
            <v>MANDALAWANGI</v>
          </cell>
        </row>
        <row r="4777">
          <cell r="AR4777" t="str">
            <v>MANGSETAN</v>
          </cell>
        </row>
        <row r="4778">
          <cell r="AR4778" t="str">
            <v>MARELANG</v>
          </cell>
        </row>
        <row r="4779">
          <cell r="AR4779" t="str">
            <v>MARELANG/BJG SARI</v>
          </cell>
        </row>
        <row r="4780">
          <cell r="AR4780" t="str">
            <v>MASKUMAMBANG</v>
          </cell>
        </row>
        <row r="4781">
          <cell r="AR4781" t="str">
            <v>MERAH</v>
          </cell>
        </row>
        <row r="4782">
          <cell r="AR4782" t="str">
            <v>MUNDU</v>
          </cell>
        </row>
        <row r="4783">
          <cell r="AR4783" t="str">
            <v>PACING</v>
          </cell>
        </row>
        <row r="4784">
          <cell r="AR4784" t="str">
            <v>PACING</v>
          </cell>
        </row>
        <row r="4785">
          <cell r="AR4785" t="str">
            <v>PALAWAD</v>
          </cell>
        </row>
        <row r="4786">
          <cell r="AR4786" t="str">
            <v>PALAWAD BY PASS</v>
          </cell>
        </row>
        <row r="4787">
          <cell r="AR4787" t="str">
            <v>PALUH A</v>
          </cell>
        </row>
        <row r="4788">
          <cell r="AR4788" t="str">
            <v>PALUH B</v>
          </cell>
        </row>
        <row r="4789">
          <cell r="AR4789" t="str">
            <v>PAMAYANGSARI</v>
          </cell>
        </row>
        <row r="4790">
          <cell r="AR4790" t="str">
            <v>PANGADEGAN</v>
          </cell>
        </row>
        <row r="4791">
          <cell r="AR4791" t="str">
            <v>PANGADEGAN I</v>
          </cell>
        </row>
        <row r="4792">
          <cell r="AR4792" t="str">
            <v>PANGASINAN III</v>
          </cell>
        </row>
        <row r="4793">
          <cell r="AR4793" t="str">
            <v>PANGASINAN III</v>
          </cell>
        </row>
        <row r="4794">
          <cell r="AR4794" t="str">
            <v>PANGASINAN III</v>
          </cell>
        </row>
        <row r="4795">
          <cell r="AR4795" t="str">
            <v>PANGASINAN III</v>
          </cell>
        </row>
        <row r="4796">
          <cell r="AR4796" t="str">
            <v>PANGENAN</v>
          </cell>
        </row>
        <row r="4797">
          <cell r="AR4797" t="str">
            <v>PANGKALAN</v>
          </cell>
        </row>
        <row r="4798">
          <cell r="AR4798" t="str">
            <v>PANGKALAN*</v>
          </cell>
        </row>
        <row r="4799">
          <cell r="AR4799" t="str">
            <v>PANGULAH</v>
          </cell>
        </row>
        <row r="4800">
          <cell r="AR4800" t="str">
            <v>PANGULAH</v>
          </cell>
        </row>
        <row r="4801">
          <cell r="AR4801" t="str">
            <v>PARACIS</v>
          </cell>
        </row>
        <row r="4802">
          <cell r="AR4802" t="str">
            <v>PARAKAN WUNING</v>
          </cell>
        </row>
        <row r="4803">
          <cell r="AR4803" t="str">
            <v>PARANG</v>
          </cell>
        </row>
        <row r="4804">
          <cell r="AR4804" t="str">
            <v>PARUNG</v>
          </cell>
        </row>
        <row r="4805">
          <cell r="AR4805" t="str">
            <v>PASANGGRAHAN B</v>
          </cell>
        </row>
        <row r="4806">
          <cell r="AR4806" t="str">
            <v>PASANGRAHAN A</v>
          </cell>
        </row>
        <row r="4807">
          <cell r="AR4807" t="str">
            <v>PECUNG</v>
          </cell>
        </row>
        <row r="4808">
          <cell r="AR4808" t="str">
            <v>PEJODANGAN</v>
          </cell>
        </row>
        <row r="4809">
          <cell r="AR4809" t="str">
            <v>PENGARENGAN I A</v>
          </cell>
        </row>
        <row r="4810">
          <cell r="AR4810" t="str">
            <v>PENGARENGAN I B</v>
          </cell>
        </row>
        <row r="4811">
          <cell r="AR4811" t="str">
            <v>PERWIRO KEPOLO</v>
          </cell>
        </row>
        <row r="4812">
          <cell r="AR4812" t="str">
            <v>PESANTREN NURUZAHR</v>
          </cell>
        </row>
        <row r="4813">
          <cell r="AR4813" t="str">
            <v>PESANTREN NURUZAHR</v>
          </cell>
        </row>
        <row r="4814">
          <cell r="AR4814" t="str">
            <v>PLAYANGAN I</v>
          </cell>
        </row>
        <row r="4815">
          <cell r="AR4815" t="str">
            <v>PLAYANGAN II A</v>
          </cell>
        </row>
        <row r="4816">
          <cell r="AR4816" t="str">
            <v>PLAYANGAN II B</v>
          </cell>
        </row>
        <row r="4817">
          <cell r="AR4817" t="str">
            <v>PLUMBON A</v>
          </cell>
        </row>
        <row r="4818">
          <cell r="AR4818" t="str">
            <v>PLUMBON B</v>
          </cell>
        </row>
        <row r="4819">
          <cell r="AR4819" t="str">
            <v>PRAWIRO I</v>
          </cell>
        </row>
        <row r="4820">
          <cell r="AR4820" t="str">
            <v>PRAWIRO KEPOLO</v>
          </cell>
        </row>
        <row r="4821">
          <cell r="AR4821" t="str">
            <v>PRAWIRO KEPOLO</v>
          </cell>
        </row>
        <row r="4822">
          <cell r="AR4822" t="str">
            <v>RAWA URIP A</v>
          </cell>
        </row>
        <row r="4823">
          <cell r="AR4823" t="str">
            <v>RAWA URIP B</v>
          </cell>
        </row>
        <row r="4824">
          <cell r="AR4824" t="str">
            <v>RENGAS BANDUNG</v>
          </cell>
        </row>
        <row r="4825">
          <cell r="AR4825" t="str">
            <v>SADANG FLY OVER</v>
          </cell>
        </row>
        <row r="4826">
          <cell r="AR4826" t="str">
            <v>SASAK PANJANG</v>
          </cell>
        </row>
        <row r="4827">
          <cell r="AR4827" t="str">
            <v>SASAK WARU</v>
          </cell>
        </row>
        <row r="4828">
          <cell r="AR4828" t="str">
            <v>SAYANG MANUK</v>
          </cell>
        </row>
        <row r="4829">
          <cell r="AR4829" t="str">
            <v>SAYANG MANUK</v>
          </cell>
        </row>
        <row r="4830">
          <cell r="AR4830" t="str">
            <v>SEMA</v>
          </cell>
        </row>
        <row r="4831">
          <cell r="AR4831" t="str">
            <v>SEMA*</v>
          </cell>
        </row>
        <row r="4832">
          <cell r="AR4832" t="str">
            <v>SEWO</v>
          </cell>
        </row>
        <row r="4833">
          <cell r="AR4833" t="str">
            <v>SEWO*</v>
          </cell>
        </row>
        <row r="4834">
          <cell r="AR4834" t="str">
            <v>SIMPANG A</v>
          </cell>
        </row>
        <row r="4835">
          <cell r="AR4835" t="str">
            <v>SIMPANG B</v>
          </cell>
        </row>
        <row r="4836">
          <cell r="AR4836" t="str">
            <v>SINGARAJA III</v>
          </cell>
        </row>
        <row r="4837">
          <cell r="AR4837" t="str">
            <v>SLOKANJATI</v>
          </cell>
        </row>
        <row r="4838">
          <cell r="AR4838" t="str">
            <v>SMA I</v>
          </cell>
        </row>
        <row r="4839">
          <cell r="AR4839" t="str">
            <v>SRENGSENG</v>
          </cell>
        </row>
        <row r="4840">
          <cell r="AR4840" t="str">
            <v>SROGOL I</v>
          </cell>
        </row>
        <row r="4841">
          <cell r="AR4841" t="str">
            <v>SUKADANA</v>
          </cell>
        </row>
        <row r="4842">
          <cell r="AR4842" t="str">
            <v>SUKAMERANG</v>
          </cell>
        </row>
        <row r="4843">
          <cell r="AR4843" t="str">
            <v>SUKAMERANG</v>
          </cell>
        </row>
        <row r="4844">
          <cell r="AR4844" t="str">
            <v>TAMELANG I</v>
          </cell>
        </row>
        <row r="4845">
          <cell r="AR4845" t="str">
            <v>TAMELANG I</v>
          </cell>
        </row>
        <row r="4846">
          <cell r="AR4846" t="str">
            <v>TAMELANG I</v>
          </cell>
        </row>
        <row r="4847">
          <cell r="AR4847" t="str">
            <v>TANJUNGPURA</v>
          </cell>
        </row>
        <row r="4848">
          <cell r="AR4848" t="str">
            <v>TANJUNGSARI (VIADU</v>
          </cell>
        </row>
        <row r="4849">
          <cell r="AR4849" t="str">
            <v>TEGAL GELAP</v>
          </cell>
        </row>
        <row r="4850">
          <cell r="AR4850" t="str">
            <v>TEGAL GUBUG</v>
          </cell>
        </row>
        <row r="4851">
          <cell r="AR4851" t="str">
            <v>TEGAL KARANG</v>
          </cell>
        </row>
        <row r="4852">
          <cell r="AR4852" t="str">
            <v>TEGAL KARANG</v>
          </cell>
        </row>
        <row r="4853">
          <cell r="AR4853" t="str">
            <v>TEGAL KARANG B</v>
          </cell>
        </row>
        <row r="4854">
          <cell r="AR4854" t="str">
            <v>TELUK MUNGKAL</v>
          </cell>
        </row>
        <row r="4855">
          <cell r="AR4855" t="str">
            <v>TJIPARAJE</v>
          </cell>
        </row>
        <row r="4856">
          <cell r="AR4856" t="str">
            <v>TUWAN</v>
          </cell>
        </row>
        <row r="4857">
          <cell r="AR4857" t="str">
            <v>TUWAN</v>
          </cell>
        </row>
        <row r="4858">
          <cell r="AR4858" t="str">
            <v>UBRUG</v>
          </cell>
        </row>
        <row r="4859">
          <cell r="AR4859" t="str">
            <v>VIADUCK GEDEBAGE C</v>
          </cell>
        </row>
        <row r="4860">
          <cell r="AR4860" t="str">
            <v>VIADUCT</v>
          </cell>
        </row>
        <row r="4861">
          <cell r="AR4861" t="str">
            <v>VIADUCT</v>
          </cell>
        </row>
        <row r="4862">
          <cell r="AR4862" t="str">
            <v>VIADUCT A</v>
          </cell>
        </row>
        <row r="4863">
          <cell r="AR4863" t="str">
            <v>VIADUCT B</v>
          </cell>
        </row>
        <row r="4864">
          <cell r="AR4864" t="str">
            <v>VIADUCT BANGKIR</v>
          </cell>
        </row>
        <row r="4865">
          <cell r="AR4865" t="str">
            <v>VIADUCT CIPEUNDEUY</v>
          </cell>
        </row>
        <row r="4866">
          <cell r="AR4866" t="str">
            <v>VIADUCT GEDEBAGE A</v>
          </cell>
        </row>
        <row r="4867">
          <cell r="AR4867" t="str">
            <v>VIADUCT GEDEBAGE B</v>
          </cell>
        </row>
        <row r="4868">
          <cell r="AR4868" t="str">
            <v>VIADUCT GENTONG</v>
          </cell>
        </row>
        <row r="4869">
          <cell r="AR4869" t="str">
            <v>WADAS</v>
          </cell>
        </row>
        <row r="4870">
          <cell r="AR4870" t="str">
            <v>WADAS</v>
          </cell>
        </row>
        <row r="4871">
          <cell r="AR4871" t="str">
            <v>WADAS B</v>
          </cell>
        </row>
        <row r="4872">
          <cell r="AR4872" t="str">
            <v>WADON/CISOMANG</v>
          </cell>
        </row>
        <row r="4873">
          <cell r="AR4873" t="str">
            <v>WADON/CISOMANG</v>
          </cell>
        </row>
        <row r="4874">
          <cell r="AR4874" t="str">
            <v>WADON/CISOMANG</v>
          </cell>
        </row>
        <row r="4875">
          <cell r="AR4875" t="str">
            <v>WARU DUWUR A</v>
          </cell>
        </row>
        <row r="4876">
          <cell r="AR4876" t="str">
            <v>WARU DUWUR B</v>
          </cell>
        </row>
        <row r="4877">
          <cell r="AR4877" t="str">
            <v>WLAGARAN</v>
          </cell>
        </row>
      </sheetData>
    </sheetDataSet>
  </externalBook>
</externalLink>
</file>

<file path=xl/externalLinks/externalLink6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B"/>
      <sheetName val="F-IB"/>
      <sheetName val="F-SP"/>
      <sheetName val="F-RC"/>
      <sheetName val="F-IS"/>
      <sheetName val="DB"/>
    </sheetNames>
    <sheetDataSet>
      <sheetData sheetId="0"/>
      <sheetData sheetId="1"/>
      <sheetData sheetId="2"/>
      <sheetData sheetId="3"/>
      <sheetData sheetId="4"/>
      <sheetData sheetId="5">
        <row r="5679">
          <cell r="AR5679" t="str">
            <v>ABAB</v>
          </cell>
        </row>
      </sheetData>
    </sheetDataSet>
  </externalBook>
</externalLink>
</file>

<file path=xl/externalLinks/externalLink6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9-4-17"/>
      <sheetName val="Lokasi SBSN"/>
      <sheetName val="DAFTAR LOKASI"/>
      <sheetName val="Sheet3"/>
      <sheetName val="Sheet4"/>
      <sheetName val="Sheet1"/>
      <sheetName val="Sheet2"/>
      <sheetName val="Sheet6"/>
      <sheetName val="DB"/>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B"/>
      <sheetName val="F-IB"/>
      <sheetName val="F-SP"/>
      <sheetName val="F-RC"/>
      <sheetName val="F-IS"/>
      <sheetName val="DB"/>
    </sheetNames>
    <sheetDataSet>
      <sheetData sheetId="0" refreshError="1"/>
      <sheetData sheetId="1" refreshError="1"/>
      <sheetData sheetId="2" refreshError="1"/>
      <sheetData sheetId="3" refreshError="1"/>
      <sheetData sheetId="4" refreshError="1"/>
      <sheetData sheetId="5">
        <row r="3">
          <cell r="L3" t="str">
            <v>Program : Pengelolaan Sumber Daya Air</v>
          </cell>
          <cell r="AP3" t="str">
            <v>KAB. BANJARNEGARA</v>
          </cell>
        </row>
        <row r="4">
          <cell r="AP4" t="str">
            <v>KAB. BANYUMAS</v>
          </cell>
        </row>
        <row r="5">
          <cell r="AP5" t="str">
            <v>KAB. BATANG</v>
          </cell>
        </row>
        <row r="6">
          <cell r="AP6" t="str">
            <v>KAB. BLORA</v>
          </cell>
        </row>
        <row r="7">
          <cell r="AP7" t="str">
            <v>KAB. BOYOLALI</v>
          </cell>
        </row>
        <row r="8">
          <cell r="AP8" t="str">
            <v>KAB. BREBES</v>
          </cell>
        </row>
        <row r="9">
          <cell r="AP9" t="str">
            <v>KAB. CEPU</v>
          </cell>
        </row>
        <row r="10">
          <cell r="AP10" t="str">
            <v>KAB. CILACAP</v>
          </cell>
        </row>
        <row r="11">
          <cell r="AP11" t="str">
            <v>KAB. DEMAK</v>
          </cell>
        </row>
        <row r="12">
          <cell r="AP12" t="str">
            <v>KAB. GROBOGAN</v>
          </cell>
        </row>
        <row r="13">
          <cell r="AP13" t="str">
            <v>KAB. JEPARA</v>
          </cell>
        </row>
        <row r="14">
          <cell r="AP14" t="str">
            <v>KAB. KARANGANYAR</v>
          </cell>
        </row>
        <row r="15">
          <cell r="AP15" t="str">
            <v>KAB. KEBUMEN</v>
          </cell>
        </row>
        <row r="16">
          <cell r="AP16" t="str">
            <v>KAB. KENDAL</v>
          </cell>
        </row>
        <row r="17">
          <cell r="AP17" t="str">
            <v>KAB. KLATEN</v>
          </cell>
        </row>
        <row r="18">
          <cell r="AP18" t="str">
            <v>KAB. KUDUS</v>
          </cell>
        </row>
        <row r="19">
          <cell r="AP19" t="str">
            <v>KAB. MAGELANG</v>
          </cell>
        </row>
        <row r="20">
          <cell r="AP20" t="str">
            <v>KAB. PATI</v>
          </cell>
        </row>
        <row r="21">
          <cell r="AP21" t="str">
            <v>KAB. PEKALONGAN</v>
          </cell>
        </row>
        <row r="22">
          <cell r="AP22" t="str">
            <v>KAB. PEMALANG</v>
          </cell>
        </row>
        <row r="23">
          <cell r="AP23" t="str">
            <v>KAB. PURBALINGGA</v>
          </cell>
        </row>
        <row r="24">
          <cell r="AP24" t="str">
            <v>KAB. PURWOREJO</v>
          </cell>
        </row>
        <row r="25">
          <cell r="AP25" t="str">
            <v>KAB. REMBANG</v>
          </cell>
        </row>
        <row r="26">
          <cell r="AP26" t="str">
            <v>KAB. SEMARANG</v>
          </cell>
        </row>
        <row r="27">
          <cell r="AP27" t="str">
            <v>KAB. SRAGEN</v>
          </cell>
        </row>
        <row r="28">
          <cell r="AP28" t="str">
            <v>KAB. SUKOHARJO</v>
          </cell>
        </row>
        <row r="29">
          <cell r="AP29" t="str">
            <v>KAB. TEGAL</v>
          </cell>
        </row>
        <row r="30">
          <cell r="AP30" t="str">
            <v>KAB. TEMANGGUNG</v>
          </cell>
        </row>
        <row r="31">
          <cell r="AP31" t="str">
            <v>KAB. WONOGIRI</v>
          </cell>
        </row>
        <row r="32">
          <cell r="AP32" t="str">
            <v>KAB. WONOSOBO</v>
          </cell>
        </row>
        <row r="33">
          <cell r="AP33" t="str">
            <v>KOTA MAGELANG</v>
          </cell>
        </row>
        <row r="34">
          <cell r="AP34" t="str">
            <v>KOTA PEKALONGAN</v>
          </cell>
        </row>
        <row r="35">
          <cell r="AP35" t="str">
            <v>KOTA SALATIGA</v>
          </cell>
        </row>
        <row r="36">
          <cell r="AP36" t="str">
            <v>KOTA SEMARANG</v>
          </cell>
        </row>
        <row r="37">
          <cell r="AP37" t="str">
            <v>KOTA SURAKARTA</v>
          </cell>
        </row>
        <row r="38">
          <cell r="AP38" t="str">
            <v>KOTA TEGAL</v>
          </cell>
        </row>
        <row r="39">
          <cell r="AP39" t="str">
            <v>PROV. JAWA TENGAH</v>
          </cell>
        </row>
      </sheetData>
    </sheetDataSet>
  </externalBook>
</externalLink>
</file>

<file path=xl/externalLinks/externalLink6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sheetName val="%"/>
      <sheetName val="Terbilang"/>
      <sheetName val="Rekap"/>
      <sheetName val="Informasi"/>
      <sheetName val="Peta Quarry"/>
      <sheetName val="BOQ"/>
      <sheetName val="005 12 A1"/>
      <sheetName val="005 12 B1"/>
      <sheetName val="006.11 A"/>
      <sheetName val="006. 11 B"/>
      <sheetName val="Mobilisasi"/>
      <sheetName val="Perhitungan Mobilisasi Alat"/>
      <sheetName val="Lalu Lintas"/>
      <sheetName val="Jembatan Sementara"/>
      <sheetName val="Analisa K3"/>
      <sheetName val="4-Basic Price"/>
      <sheetName val="Agg Halus &amp; Kasar"/>
      <sheetName val="4-Analisa Quarry"/>
      <sheetName val="4-formulir harga bahan"/>
      <sheetName val="5-ALAT(1)"/>
      <sheetName val="5-ALAT (2)"/>
      <sheetName val="Agg A"/>
      <sheetName val="Agg B"/>
      <sheetName val="Agg S"/>
      <sheetName val="Agg C"/>
      <sheetName val="D2"/>
      <sheetName val="D3"/>
      <sheetName val="D3 (2)"/>
      <sheetName val="D4"/>
      <sheetName val="D5"/>
      <sheetName val="D5 Rigid"/>
      <sheetName val="D6"/>
      <sheetName val="D6 ASBT"/>
      <sheetName val="D7(1)"/>
      <sheetName val="D7(4)"/>
      <sheetName val="D7(2)"/>
      <sheetName val="D7(3)"/>
      <sheetName val="D8(1)"/>
      <sheetName val="D8(2)"/>
      <sheetName val="D9"/>
      <sheetName val="D10 LS-Rutin"/>
      <sheetName val="D10 Kuantitas"/>
      <sheetName val="D10 Analisa HSP"/>
      <sheetName val="D SK10 LS"/>
      <sheetName val="D SK10 Kuantitas"/>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
      <sheetName val="Rekap"/>
      <sheetName val="Kuantitas"/>
      <sheetName val="Harga"/>
      <sheetName val="Analisa"/>
      <sheetName val="ANA-alat"/>
      <sheetName val="Analisa-alat"/>
      <sheetName val="Usulan Alat"/>
      <sheetName val="Usulan Staf"/>
      <sheetName val="Schedule"/>
      <sheetName val="Sampul"/>
      <sheetName val="Total Alat"/>
      <sheetName val="Gal C, Astek"/>
      <sheetName val="cov"/>
      <sheetName val="Schedule (2)"/>
      <sheetName val="RAB"/>
      <sheetName val="Sheet1"/>
      <sheetName val="Sheet2"/>
      <sheetName val="Sheet3"/>
      <sheetName val="koef"/>
      <sheetName val="CH"/>
      <sheetName val="S_Suramadu"/>
      <sheetName val="Material"/>
      <sheetName val="Koefisien"/>
      <sheetName val="harsat"/>
      <sheetName val="harsat&amp;upah"/>
      <sheetName val="GeneralInfo"/>
      <sheetName val="HARGA MATERIAL"/>
      <sheetName val="Markup"/>
      <sheetName val="BAHAN"/>
      <sheetName val="H.Satuan"/>
      <sheetName val="Perm. Test"/>
      <sheetName val="A"/>
      <sheetName val="DASH"/>
      <sheetName val="hardas"/>
      <sheetName val="CODE"/>
      <sheetName val="PERSIAPAN"/>
      <sheetName val="UTILITAS"/>
      <sheetName val="DATUM"/>
      <sheetName val="ELEMENT SUM"/>
      <sheetName val="MADC"/>
      <sheetName val="MAP"/>
      <sheetName val="M+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s>
    <sheetDataSet>
      <sheetData sheetId="0" refreshError="1"/>
    </sheetDataSet>
  </externalBook>
</externalLink>
</file>

<file path=xl/externalLinks/externalLink6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
      <sheetName val="extern"/>
    </sheetNames>
    <sheetDataSet>
      <sheetData sheetId="0"/>
      <sheetData sheetId="1"/>
    </sheetDataSet>
  </externalBook>
</externalLink>
</file>

<file path=xl/externalLinks/externalLink6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H.Bhn"/>
      <sheetName val="H.Uph"/>
      <sheetName val="Daf B"/>
      <sheetName val="Bow"/>
      <sheetName val="Daf K"/>
      <sheetName val="ANL K"/>
      <sheetName val="Anl alat"/>
      <sheetName val="alat"/>
      <sheetName val="Angkut"/>
      <sheetName val="Anl Angkut"/>
      <sheetName val="H.Alt"/>
      <sheetName val="Sampul "/>
      <sheetName val="Sheet1"/>
      <sheetName val="RAB"/>
      <sheetName val="Rekap"/>
      <sheetName val="Sheet2"/>
      <sheetName val="Sheet3"/>
      <sheetName val="Mobilisasi"/>
      <sheetName val="Jarak Angkut"/>
      <sheetName val="Cover"/>
      <sheetName val="Galian++80"/>
      <sheetName val="GG-80"/>
      <sheetName val="Galian++GG-100"/>
      <sheetName val="GG-100"/>
      <sheetName val="Gal++150"/>
      <sheetName val="GG-150-150"/>
      <sheetName val="Penyebrangan"/>
      <sheetName val="Saluran"/>
      <sheetName val="Pasangan"/>
      <sheetName val="Saluran Tertutup"/>
      <sheetName val="Pasangan (2)"/>
    </sheetNames>
    <sheetDataSet>
      <sheetData sheetId="0" refreshError="1"/>
      <sheetData sheetId="1">
        <row r="36">
          <cell r="M36">
            <v>326800</v>
          </cell>
        </row>
      </sheetData>
      <sheetData sheetId="2">
        <row r="11">
          <cell r="F11">
            <v>130800</v>
          </cell>
        </row>
      </sheetData>
      <sheetData sheetId="3" refreshError="1"/>
      <sheetData sheetId="4">
        <row r="491">
          <cell r="O491">
            <v>50050</v>
          </cell>
        </row>
      </sheetData>
      <sheetData sheetId="5" refreshError="1"/>
      <sheetData sheetId="6">
        <row r="441">
          <cell r="J441">
            <v>601942</v>
          </cell>
        </row>
      </sheetData>
      <sheetData sheetId="7" refreshError="1"/>
      <sheetData sheetId="8">
        <row r="7">
          <cell r="AC7">
            <v>707433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9">
          <cell r="B39">
            <v>160</v>
          </cell>
        </row>
      </sheetData>
      <sheetData sheetId="24"/>
      <sheetData sheetId="25" refreshError="1"/>
      <sheetData sheetId="26" refreshError="1"/>
      <sheetData sheetId="27" refreshError="1"/>
      <sheetData sheetId="28">
        <row r="3">
          <cell r="E3" t="str">
            <v>Pembangunan/Pembetonan Drainase Jalan Alumunium I</v>
          </cell>
        </row>
      </sheetData>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Daftar Kuantitas dan Harga"/>
      <sheetName val="Mobilisasi"/>
      <sheetName val="Perhitungan Mobilisasi Alat"/>
      <sheetName val="Lalu Lintas"/>
      <sheetName val="Jembatan Sementara"/>
      <sheetName val="MPU"/>
      <sheetName val="4-Basic Price"/>
      <sheetName val="5-ALAT(1)"/>
      <sheetName val="D5"/>
      <sheetName val="D6"/>
      <sheetName val="D8(1)"/>
      <sheetName val="D8(2)"/>
      <sheetName val="Lalulintas"/>
      <sheetName val="Subkon"/>
      <sheetName val="TKDN"/>
      <sheetName val="Spektek (2)"/>
      <sheetName val="D10 LS-Rutin"/>
      <sheetName val="Informasi"/>
      <sheetName val="Analisa K3"/>
      <sheetName val="4-Analisa Quarry"/>
      <sheetName val="4-formulir harga bahan"/>
      <sheetName val="5-ALAT (2)"/>
      <sheetName val="Agg Halus &amp; Kasar"/>
      <sheetName val="Agg A"/>
      <sheetName val="Agg B"/>
      <sheetName val="Agg C"/>
      <sheetName val="D2"/>
      <sheetName val="D3"/>
      <sheetName val="D4"/>
      <sheetName val="D6 ASBT"/>
      <sheetName val="D7(1)"/>
      <sheetName val="D7(2)"/>
      <sheetName val="D7(3)"/>
      <sheetName val="D9"/>
      <sheetName val="D10 Kuantitas"/>
      <sheetName val="D10 Analisa HSP"/>
      <sheetName val="s"/>
      <sheetName val="Daftar Simak"/>
      <sheetName val="Alat FHA"/>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8">
          <cell r="F8">
            <v>7857.1428571428569</v>
          </cell>
        </row>
        <row r="67">
          <cell r="F67">
            <v>151500</v>
          </cell>
        </row>
      </sheetData>
      <sheetData sheetId="12">
        <row r="13">
          <cell r="AT13">
            <v>500</v>
          </cell>
        </row>
      </sheetData>
      <sheetData sheetId="13"/>
      <sheetData sheetId="14"/>
      <sheetData sheetId="15"/>
      <sheetData sheetId="16"/>
      <sheetData sheetId="17"/>
      <sheetData sheetId="18"/>
      <sheetData sheetId="19"/>
      <sheetData sheetId="20"/>
      <sheetData sheetId="21"/>
      <sheetData sheetId="22">
        <row r="7">
          <cell r="G7" t="str">
            <v>: ………………………………………………</v>
          </cell>
        </row>
      </sheetData>
      <sheetData sheetId="23"/>
      <sheetData sheetId="24"/>
      <sheetData sheetId="25"/>
      <sheetData sheetId="26"/>
      <sheetData sheetId="27"/>
      <sheetData sheetId="28">
        <row r="13">
          <cell r="H13">
            <v>18.29190476190476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lit"/>
      <sheetName val="Peralatan"/>
      <sheetName val="Angkut"/>
      <sheetName val="Material"/>
      <sheetName val="Upah"/>
      <sheetName val="Upah Kerja"/>
      <sheetName val="Sewa Alat"/>
      <sheetName val="RAB-KSO"/>
      <sheetName val="Paket KSO"/>
      <sheetName val="Rekapitulasi"/>
      <sheetName val="Sheet1"/>
      <sheetName val="HOK"/>
      <sheetName val="Rinc. KSO"/>
      <sheetName val="A-1"/>
      <sheetName val="A-16"/>
      <sheetName val="G-32h"/>
      <sheetName val="G-44"/>
      <sheetName val="G-50h"/>
      <sheetName val="G-51c"/>
      <sheetName val="Sheet2"/>
    </sheetNames>
    <sheetDataSet>
      <sheetData sheetId="0"/>
      <sheetData sheetId="1"/>
      <sheetData sheetId="2"/>
      <sheetData sheetId="3">
        <row r="20">
          <cell r="J20">
            <v>65000</v>
          </cell>
        </row>
        <row r="24">
          <cell r="J24">
            <v>11500</v>
          </cell>
        </row>
      </sheetData>
      <sheetData sheetId="4">
        <row r="11">
          <cell r="F11">
            <v>15000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amp; Q"/>
      <sheetName val="besi Gelagar"/>
      <sheetName val="Volume bang."/>
      <sheetName val="besi Abutment"/>
      <sheetName val="!"/>
      <sheetName val="Peralatan"/>
      <sheetName val="LP K230"/>
      <sheetName val="ANALISA_K"/>
      <sheetName val="smpul"/>
      <sheetName val="Volume Jalan (2)"/>
      <sheetName val="RAB (3)"/>
      <sheetName val="JUDUL (2)"/>
      <sheetName val="ANALISA - K"/>
      <sheetName val="Jarak Angkut "/>
      <sheetName val="analisa Angkut "/>
      <sheetName val="Upah &amp; Bahan "/>
      <sheetName val="Volume Jalan"/>
      <sheetName val="RAB (2)"/>
      <sheetName val="Mobilisasi"/>
      <sheetName val="TAB. ALAT"/>
      <sheetName val="ANAL. ALAT"/>
      <sheetName val="Alat"/>
      <sheetName val="Sheet1"/>
      <sheetName val="Jarak Angkut"/>
      <sheetName val="analisa bahan"/>
    </sheetNames>
    <sheetDataSet>
      <sheetData sheetId="0" refreshError="1"/>
      <sheetData sheetId="1" refreshError="1"/>
      <sheetData sheetId="2" refreshError="1"/>
      <sheetData sheetId="3" refreshError="1"/>
      <sheetData sheetId="4" refreshError="1"/>
      <sheetData sheetId="5" refreshError="1">
        <row r="26">
          <cell r="AW26">
            <v>184317.11669714874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7">
          <cell r="BO427">
            <v>1200000000</v>
          </cell>
        </row>
      </sheetData>
      <sheetData sheetId="22" refreshError="1"/>
      <sheetData sheetId="23" refreshError="1"/>
      <sheetData sheetId="24" refreshError="1"/>
    </sheetDataSet>
  </externalBook>
</externalLink>
</file>

<file path=xl/externalLinks/externalLink6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1"/>
      <sheetName val="data-2"/>
      <sheetName val="simak"/>
      <sheetName val="rekap"/>
      <sheetName val="rab"/>
      <sheetName val="anal-mob"/>
      <sheetName val="mpu"/>
      <sheetName val="anal-1"/>
      <sheetName val="harsat"/>
      <sheetName val="plant"/>
      <sheetName val="alat"/>
      <sheetName val="sub"/>
      <sheetName val="produk"/>
      <sheetName val="div7-1"/>
      <sheetName val="div7-2"/>
      <sheetName val="dt-1"/>
      <sheetName val="dt-2"/>
      <sheetName val="dt-3"/>
      <sheetName val="dt-5"/>
      <sheetName val="railing"/>
      <sheetName val="61004"/>
      <sheetName val="61005"/>
      <sheetName val="61006"/>
      <sheetName val="61007"/>
      <sheetName val="61008"/>
    </sheetNames>
    <sheetDataSet>
      <sheetData sheetId="0">
        <row r="18">
          <cell r="V18">
            <v>1.2</v>
          </cell>
        </row>
      </sheetData>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PP"/>
      <sheetName val="bau"/>
      <sheetName val="bank"/>
      <sheetName val="Rupa2"/>
      <sheetName val="MAP1"/>
      <sheetName val="RABHub"/>
      <sheetName val="UnitRate"/>
      <sheetName val="PriceList"/>
      <sheetName val="BOQNew"/>
      <sheetName val="BOQAlt1"/>
      <sheetName val="KURVA S"/>
      <sheetName val="BOQAlt3"/>
      <sheetName val="JenisPek"/>
      <sheetName val="Sheet2"/>
      <sheetName val="Sheet3"/>
    </sheetNames>
    <sheetDataSet>
      <sheetData sheetId="0"/>
      <sheetData sheetId="1"/>
      <sheetData sheetId="2"/>
      <sheetData sheetId="3"/>
      <sheetData sheetId="4"/>
      <sheetData sheetId="5"/>
      <sheetData sheetId="6"/>
      <sheetData sheetId="7"/>
      <sheetData sheetId="8">
        <row r="2">
          <cell r="E2">
            <v>0</v>
          </cell>
        </row>
        <row r="8">
          <cell r="F8">
            <v>0</v>
          </cell>
        </row>
        <row r="13">
          <cell r="F13">
            <v>0</v>
          </cell>
        </row>
        <row r="16">
          <cell r="E16">
            <v>1</v>
          </cell>
        </row>
        <row r="17">
          <cell r="E17">
            <v>1</v>
          </cell>
        </row>
      </sheetData>
      <sheetData sheetId="9"/>
      <sheetData sheetId="10"/>
      <sheetData sheetId="11"/>
      <sheetData sheetId="12"/>
      <sheetData sheetId="13"/>
      <sheetData sheetId="14"/>
      <sheetData sheetId="15"/>
    </sheetDataSet>
  </externalBook>
</externalLink>
</file>

<file path=xl/externalLinks/externalLink6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sheetName val="RKP-DKH"/>
      <sheetName val="DKH"/>
      <sheetName val="LAMP"/>
      <sheetName val="MOS"/>
      <sheetName val="PLANT"/>
      <sheetName val="MPU"/>
      <sheetName val="ANAL-1"/>
      <sheetName val="ANAL-2"/>
      <sheetName val="DAKON"/>
      <sheetName val="SUBKON"/>
      <sheetName val="APP-12"/>
      <sheetName val="APP-12b"/>
      <sheetName val="APP-12c"/>
      <sheetName val="RKPANAL"/>
      <sheetName val="TEST"/>
      <sheetName val="ANALBETON"/>
      <sheetName val="BREAKSTRUKTUR"/>
      <sheetName val="HARSAT"/>
      <sheetName val="61004"/>
      <sheetName val="61005"/>
      <sheetName val="61006"/>
      <sheetName val="61007"/>
      <sheetName val="61008"/>
      <sheetName val="teknis"/>
    </sheetNames>
    <sheetDataSet>
      <sheetData sheetId="0" refreshError="1">
        <row r="16">
          <cell r="M16">
            <v>500</v>
          </cell>
        </row>
        <row r="17">
          <cell r="M17">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DASAR"/>
      <sheetName val="ANALISA"/>
      <sheetName val="REKAP ANALISA"/>
      <sheetName val="FURNITURE"/>
      <sheetName val="EE"/>
    </sheetNames>
    <sheetDataSet>
      <sheetData sheetId="0" refreshError="1">
        <row r="5">
          <cell r="C5" t="str">
            <v>Mandor</v>
          </cell>
          <cell r="D5" t="str">
            <v>Rp.</v>
          </cell>
          <cell r="E5">
            <v>80000</v>
          </cell>
          <cell r="F5" t="str">
            <v>Oh</v>
          </cell>
        </row>
        <row r="6">
          <cell r="C6" t="str">
            <v>Kepala Tukang</v>
          </cell>
          <cell r="D6" t="str">
            <v>Rp.</v>
          </cell>
          <cell r="E6">
            <v>80000</v>
          </cell>
          <cell r="F6" t="str">
            <v>Oh</v>
          </cell>
        </row>
        <row r="7">
          <cell r="C7" t="str">
            <v>Tukang Kayu</v>
          </cell>
          <cell r="D7" t="str">
            <v>Rp.</v>
          </cell>
          <cell r="E7">
            <v>65000</v>
          </cell>
          <cell r="F7" t="str">
            <v>Oh</v>
          </cell>
        </row>
        <row r="8">
          <cell r="C8" t="str">
            <v>Tukang Batu</v>
          </cell>
          <cell r="D8" t="str">
            <v>Rp.</v>
          </cell>
          <cell r="E8">
            <v>65000</v>
          </cell>
          <cell r="F8" t="str">
            <v>Oh</v>
          </cell>
        </row>
        <row r="9">
          <cell r="C9" t="str">
            <v>Tukang Besi</v>
          </cell>
          <cell r="D9" t="str">
            <v>Rp.</v>
          </cell>
          <cell r="E9">
            <v>65000</v>
          </cell>
          <cell r="F9" t="str">
            <v>Oh</v>
          </cell>
        </row>
        <row r="10">
          <cell r="C10" t="str">
            <v>Tukang Gali</v>
          </cell>
          <cell r="D10" t="str">
            <v>Rp.</v>
          </cell>
          <cell r="E10">
            <v>65000</v>
          </cell>
          <cell r="F10" t="str">
            <v>Oh</v>
          </cell>
        </row>
        <row r="11">
          <cell r="C11" t="str">
            <v>Tukang Cat</v>
          </cell>
          <cell r="D11" t="str">
            <v>Rp.</v>
          </cell>
          <cell r="E11">
            <v>65000</v>
          </cell>
          <cell r="F11" t="str">
            <v>Oh</v>
          </cell>
        </row>
        <row r="12">
          <cell r="C12" t="str">
            <v>Tukang Las</v>
          </cell>
          <cell r="D12" t="str">
            <v>Rp.</v>
          </cell>
          <cell r="E12">
            <v>65000</v>
          </cell>
          <cell r="F12" t="str">
            <v>Oh</v>
          </cell>
        </row>
        <row r="13">
          <cell r="C13" t="str">
            <v>Pekerja</v>
          </cell>
          <cell r="D13" t="str">
            <v>Rp.</v>
          </cell>
          <cell r="E13">
            <v>45000</v>
          </cell>
          <cell r="F13" t="str">
            <v>Oh</v>
          </cell>
        </row>
        <row r="16">
          <cell r="C16" t="str">
            <v>Dolken kayu Æ 8 - 10/400 cm</v>
          </cell>
          <cell r="D16" t="str">
            <v>Rp.</v>
          </cell>
          <cell r="E16">
            <v>80000</v>
          </cell>
          <cell r="F16" t="str">
            <v>/btg</v>
          </cell>
        </row>
        <row r="17">
          <cell r="C17" t="str">
            <v>Semen Portland @40 Kg Type I</v>
          </cell>
          <cell r="D17" t="str">
            <v>Rp.</v>
          </cell>
          <cell r="E17">
            <v>60000</v>
          </cell>
          <cell r="F17" t="str">
            <v>/zak</v>
          </cell>
        </row>
        <row r="18">
          <cell r="C18" t="str">
            <v>Seng gelombang BJLS 30</v>
          </cell>
          <cell r="D18" t="str">
            <v>Rp.</v>
          </cell>
          <cell r="E18">
            <v>60000</v>
          </cell>
          <cell r="F18" t="str">
            <v>/lbr</v>
          </cell>
        </row>
        <row r="19">
          <cell r="C19" t="str">
            <v>Pasir beton</v>
          </cell>
          <cell r="D19" t="str">
            <v>Rp.</v>
          </cell>
          <cell r="E19">
            <v>200000</v>
          </cell>
          <cell r="F19" t="str">
            <v>/m3</v>
          </cell>
        </row>
        <row r="20">
          <cell r="C20" t="str">
            <v>Batu pecah/split beton</v>
          </cell>
          <cell r="D20" t="str">
            <v>Rp.</v>
          </cell>
          <cell r="E20">
            <v>350000</v>
          </cell>
          <cell r="F20" t="str">
            <v>/m3</v>
          </cell>
        </row>
        <row r="21">
          <cell r="C21" t="str">
            <v>Kayu 5/7</v>
          </cell>
          <cell r="D21" t="str">
            <v>Rp.</v>
          </cell>
          <cell r="E21">
            <v>1500000</v>
          </cell>
          <cell r="F21" t="str">
            <v>/m3</v>
          </cell>
        </row>
        <row r="22">
          <cell r="C22" t="str">
            <v>Paku biasa 2" - 5"</v>
          </cell>
          <cell r="D22" t="str">
            <v>Rp.</v>
          </cell>
          <cell r="E22">
            <v>18000</v>
          </cell>
          <cell r="F22" t="str">
            <v>/kg</v>
          </cell>
        </row>
        <row r="23">
          <cell r="C23" t="str">
            <v>Residu/tar</v>
          </cell>
          <cell r="D23" t="str">
            <v>Rp.</v>
          </cell>
          <cell r="E23">
            <v>30000</v>
          </cell>
          <cell r="F23" t="str">
            <v>/ltr</v>
          </cell>
        </row>
        <row r="24">
          <cell r="C24" t="str">
            <v>Kayu papan 3/20</v>
          </cell>
          <cell r="D24" t="str">
            <v>Rp.</v>
          </cell>
          <cell r="E24">
            <v>1500000</v>
          </cell>
          <cell r="F24" t="str">
            <v>/m3</v>
          </cell>
        </row>
        <row r="25">
          <cell r="C25" t="str">
            <v>Kayu</v>
          </cell>
          <cell r="D25" t="str">
            <v>Rp.</v>
          </cell>
          <cell r="E25">
            <v>1500000</v>
          </cell>
          <cell r="F25" t="str">
            <v>/m3</v>
          </cell>
        </row>
        <row r="26">
          <cell r="C26" t="str">
            <v>Kayu biasa</v>
          </cell>
          <cell r="D26" t="str">
            <v>Rp.</v>
          </cell>
          <cell r="E26">
            <v>1500000</v>
          </cell>
          <cell r="F26" t="str">
            <v>/m3</v>
          </cell>
        </row>
        <row r="27">
          <cell r="C27" t="str">
            <v>Besi strip</v>
          </cell>
          <cell r="D27" t="str">
            <v>Rp.</v>
          </cell>
          <cell r="E27">
            <v>15000</v>
          </cell>
          <cell r="F27" t="str">
            <v>/kg</v>
          </cell>
        </row>
        <row r="28">
          <cell r="C28" t="str">
            <v>Pasir pasang</v>
          </cell>
          <cell r="D28" t="str">
            <v>Rp.</v>
          </cell>
          <cell r="E28">
            <v>200000</v>
          </cell>
          <cell r="F28" t="str">
            <v>/m3</v>
          </cell>
        </row>
        <row r="29">
          <cell r="C29" t="str">
            <v xml:space="preserve">Batu bata merah </v>
          </cell>
          <cell r="D29" t="str">
            <v>Rp.</v>
          </cell>
          <cell r="E29">
            <v>1100</v>
          </cell>
          <cell r="F29" t="str">
            <v>/bh</v>
          </cell>
        </row>
        <row r="30">
          <cell r="C30" t="str">
            <v>Seng plat</v>
          </cell>
          <cell r="D30" t="str">
            <v>Rp.</v>
          </cell>
          <cell r="E30">
            <v>275000</v>
          </cell>
          <cell r="F30" t="str">
            <v>/lbr</v>
          </cell>
        </row>
        <row r="31">
          <cell r="C31" t="str">
            <v>Jendela nako</v>
          </cell>
          <cell r="D31" t="str">
            <v>Rp.</v>
          </cell>
          <cell r="E31">
            <v>20000</v>
          </cell>
          <cell r="F31" t="str">
            <v>/bh</v>
          </cell>
        </row>
        <row r="32">
          <cell r="C32" t="str">
            <v>Kaca polos</v>
          </cell>
          <cell r="D32" t="str">
            <v>Rp.</v>
          </cell>
          <cell r="E32">
            <v>175000</v>
          </cell>
          <cell r="F32" t="str">
            <v>/m2</v>
          </cell>
        </row>
        <row r="33">
          <cell r="C33" t="str">
            <v>Kunci tanam</v>
          </cell>
          <cell r="D33" t="str">
            <v>Rp.</v>
          </cell>
          <cell r="E33">
            <v>125000</v>
          </cell>
          <cell r="F33" t="str">
            <v>/bh</v>
          </cell>
        </row>
        <row r="34">
          <cell r="C34" t="str">
            <v>Plywood 4 mm</v>
          </cell>
          <cell r="D34" t="str">
            <v>Rp.</v>
          </cell>
          <cell r="E34">
            <v>90000</v>
          </cell>
          <cell r="F34" t="str">
            <v>/lbr</v>
          </cell>
        </row>
        <row r="35">
          <cell r="C35" t="str">
            <v>Seng gelombang BJLS 32</v>
          </cell>
          <cell r="D35" t="str">
            <v>Rp.</v>
          </cell>
          <cell r="E35">
            <v>65000</v>
          </cell>
          <cell r="F35" t="str">
            <v>/lbr</v>
          </cell>
        </row>
        <row r="36">
          <cell r="C36" t="str">
            <v>Pasir Urug</v>
          </cell>
          <cell r="D36" t="str">
            <v>Rp.</v>
          </cell>
          <cell r="E36">
            <v>150000</v>
          </cell>
          <cell r="F36" t="str">
            <v>/m3</v>
          </cell>
        </row>
        <row r="37">
          <cell r="C37" t="str">
            <v>Sirtu</v>
          </cell>
          <cell r="D37" t="str">
            <v>Rp.</v>
          </cell>
          <cell r="E37">
            <v>150000</v>
          </cell>
          <cell r="F37" t="str">
            <v>/m3</v>
          </cell>
        </row>
        <row r="38">
          <cell r="C38" t="str">
            <v>Batu belah 15/20 cm</v>
          </cell>
          <cell r="D38" t="str">
            <v>Rp.</v>
          </cell>
          <cell r="E38">
            <v>150000</v>
          </cell>
          <cell r="F38" t="str">
            <v>/m3</v>
          </cell>
        </row>
        <row r="39">
          <cell r="C39" t="str">
            <v>Roster/terawang 12x11x24 cm</v>
          </cell>
          <cell r="D39" t="str">
            <v>Rp.</v>
          </cell>
          <cell r="E39">
            <v>5000</v>
          </cell>
          <cell r="F39" t="str">
            <v>/bh</v>
          </cell>
        </row>
        <row r="40">
          <cell r="C40" t="str">
            <v>Kayu Klas I, balok</v>
          </cell>
          <cell r="D40" t="str">
            <v>Rp.</v>
          </cell>
          <cell r="E40">
            <v>2500000</v>
          </cell>
          <cell r="F40" t="str">
            <v>/m3</v>
          </cell>
        </row>
        <row r="41">
          <cell r="C41" t="str">
            <v>Kayu Klas II, papan</v>
          </cell>
          <cell r="D41" t="str">
            <v>Rp.</v>
          </cell>
          <cell r="E41">
            <v>2200000</v>
          </cell>
          <cell r="F41" t="str">
            <v>/m3</v>
          </cell>
        </row>
        <row r="42">
          <cell r="C42" t="str">
            <v>Paku biasa 1/2" - 1"</v>
          </cell>
          <cell r="D42" t="str">
            <v>Rp.</v>
          </cell>
          <cell r="E42">
            <v>18000</v>
          </cell>
          <cell r="F42" t="str">
            <v>/kg</v>
          </cell>
        </row>
        <row r="43">
          <cell r="C43" t="str">
            <v>Besi beton polos</v>
          </cell>
          <cell r="D43" t="str">
            <v>Rp.</v>
          </cell>
          <cell r="E43">
            <v>13000</v>
          </cell>
          <cell r="F43" t="str">
            <v>/kg</v>
          </cell>
        </row>
        <row r="44">
          <cell r="C44" t="str">
            <v>Kawat beton</v>
          </cell>
          <cell r="D44" t="str">
            <v>Rp.</v>
          </cell>
          <cell r="E44">
            <v>18000</v>
          </cell>
          <cell r="F44" t="str">
            <v>/kg</v>
          </cell>
        </row>
        <row r="45">
          <cell r="C45" t="str">
            <v>Besi beton ulir</v>
          </cell>
          <cell r="D45" t="str">
            <v>Rp.</v>
          </cell>
          <cell r="E45">
            <v>13500</v>
          </cell>
          <cell r="F45" t="str">
            <v>/kg</v>
          </cell>
        </row>
        <row r="46">
          <cell r="C46" t="str">
            <v>Kayu papan bekisting klas II</v>
          </cell>
          <cell r="D46" t="str">
            <v>Rp.</v>
          </cell>
          <cell r="E46">
            <v>2200000</v>
          </cell>
          <cell r="F46" t="str">
            <v>/m3</v>
          </cell>
        </row>
        <row r="47">
          <cell r="C47" t="str">
            <v>Minyak bekisting</v>
          </cell>
          <cell r="D47" t="str">
            <v>Rp.</v>
          </cell>
          <cell r="E47">
            <v>15000</v>
          </cell>
          <cell r="F47" t="str">
            <v>/ltr</v>
          </cell>
        </row>
        <row r="48">
          <cell r="C48" t="str">
            <v>Balok kayu klas II</v>
          </cell>
          <cell r="D48" t="str">
            <v>Rp.</v>
          </cell>
          <cell r="E48">
            <v>2200000</v>
          </cell>
          <cell r="F48" t="str">
            <v>/m3</v>
          </cell>
        </row>
        <row r="49">
          <cell r="C49" t="str">
            <v xml:space="preserve">Plywood tebal 9 mm </v>
          </cell>
          <cell r="D49" t="str">
            <v>Rp.</v>
          </cell>
          <cell r="E49">
            <v>120000</v>
          </cell>
          <cell r="F49" t="str">
            <v>/lbr</v>
          </cell>
        </row>
        <row r="50">
          <cell r="C50" t="str">
            <v>Wiremesh M6</v>
          </cell>
          <cell r="D50" t="str">
            <v>Rp.</v>
          </cell>
          <cell r="E50">
            <v>120000</v>
          </cell>
          <cell r="F50" t="str">
            <v>/m2</v>
          </cell>
        </row>
        <row r="51">
          <cell r="C51" t="str">
            <v>GRC Board (120x240x6)mm</v>
          </cell>
          <cell r="D51" t="str">
            <v>Rp.</v>
          </cell>
          <cell r="E51">
            <v>120000</v>
          </cell>
          <cell r="F51" t="str">
            <v>/lbr</v>
          </cell>
        </row>
        <row r="52">
          <cell r="C52" t="str">
            <v>GRC Board (120x240x9)mm</v>
          </cell>
          <cell r="D52" t="str">
            <v>Rp.</v>
          </cell>
          <cell r="E52">
            <v>150000</v>
          </cell>
          <cell r="F52" t="str">
            <v>/lbr</v>
          </cell>
        </row>
        <row r="53">
          <cell r="C53" t="str">
            <v>Paku skrup standrat</v>
          </cell>
          <cell r="D53" t="str">
            <v>Rp.</v>
          </cell>
          <cell r="E53">
            <v>30000</v>
          </cell>
          <cell r="F53" t="str">
            <v>/kg</v>
          </cell>
        </row>
        <row r="54">
          <cell r="C54" t="str">
            <v>Compound</v>
          </cell>
          <cell r="D54" t="str">
            <v>Rp.</v>
          </cell>
          <cell r="E54">
            <v>30000</v>
          </cell>
          <cell r="F54" t="str">
            <v>/kg</v>
          </cell>
        </row>
        <row r="55">
          <cell r="C55" t="str">
            <v>Rangka furing</v>
          </cell>
          <cell r="D55" t="str">
            <v>Rp.</v>
          </cell>
          <cell r="E55">
            <v>18000</v>
          </cell>
          <cell r="F55" t="str">
            <v>/m2</v>
          </cell>
        </row>
        <row r="56">
          <cell r="C56" t="str">
            <v>Kloset duduk Setara American Standard</v>
          </cell>
          <cell r="D56" t="str">
            <v>Rp.</v>
          </cell>
          <cell r="E56">
            <v>1700000</v>
          </cell>
          <cell r="F56" t="str">
            <v>/bh</v>
          </cell>
        </row>
        <row r="57">
          <cell r="C57" t="str">
            <v>Kloset jongkok setara American Standard</v>
          </cell>
          <cell r="D57" t="str">
            <v>Rp.</v>
          </cell>
          <cell r="E57">
            <v>175000</v>
          </cell>
          <cell r="F57" t="str">
            <v>/bh</v>
          </cell>
        </row>
        <row r="58">
          <cell r="C58" t="str">
            <v>Urinoir setara American Standard</v>
          </cell>
          <cell r="D58" t="str">
            <v>Rp.</v>
          </cell>
          <cell r="E58">
            <v>1200000</v>
          </cell>
          <cell r="F58" t="str">
            <v>/bh</v>
          </cell>
        </row>
        <row r="59">
          <cell r="C59" t="str">
            <v>Wastafel setara American Standard</v>
          </cell>
          <cell r="D59" t="str">
            <v>Rp.</v>
          </cell>
          <cell r="E59">
            <v>350000</v>
          </cell>
          <cell r="F59" t="str">
            <v>/bh</v>
          </cell>
        </row>
        <row r="60">
          <cell r="C60" t="str">
            <v>Kran ¾" atau ½" setara San Ei</v>
          </cell>
          <cell r="D60" t="str">
            <v>Rp.</v>
          </cell>
          <cell r="E60">
            <v>120000</v>
          </cell>
          <cell r="F60" t="str">
            <v>/bh</v>
          </cell>
        </row>
        <row r="61">
          <cell r="C61" t="str">
            <v>Seal teap</v>
          </cell>
          <cell r="D61" t="str">
            <v>Rp.</v>
          </cell>
          <cell r="E61">
            <v>15000</v>
          </cell>
          <cell r="F61" t="str">
            <v>/bh</v>
          </cell>
        </row>
        <row r="62">
          <cell r="C62" t="str">
            <v xml:space="preserve">Floor drain </v>
          </cell>
          <cell r="D62" t="str">
            <v>Rp.</v>
          </cell>
          <cell r="E62">
            <v>75000</v>
          </cell>
          <cell r="F62" t="str">
            <v>/bh</v>
          </cell>
        </row>
        <row r="63">
          <cell r="C63" t="str">
            <v>Keramik Lantai 40x40cm Mulia KW 1</v>
          </cell>
          <cell r="D63" t="str">
            <v>Rp.</v>
          </cell>
          <cell r="E63">
            <v>60000</v>
          </cell>
          <cell r="F63" t="str">
            <v>/ktk</v>
          </cell>
        </row>
        <row r="64">
          <cell r="C64" t="str">
            <v>Semen warna</v>
          </cell>
          <cell r="D64" t="str">
            <v>Rp.</v>
          </cell>
          <cell r="E64">
            <v>30000</v>
          </cell>
          <cell r="F64" t="str">
            <v>/kg</v>
          </cell>
        </row>
        <row r="65">
          <cell r="C65" t="str">
            <v>Keramik Lantai 30x30cm Mulia KW 1</v>
          </cell>
          <cell r="D65" t="str">
            <v>Rp.</v>
          </cell>
          <cell r="E65">
            <v>60000</v>
          </cell>
          <cell r="F65" t="str">
            <v>/ktk</v>
          </cell>
        </row>
        <row r="66">
          <cell r="C66" t="str">
            <v>Keramik Lantai 20x20cm Mulia KW 1</v>
          </cell>
          <cell r="D66" t="str">
            <v>Rp.</v>
          </cell>
          <cell r="E66">
            <v>60000</v>
          </cell>
          <cell r="F66" t="str">
            <v>/ktk</v>
          </cell>
        </row>
        <row r="67">
          <cell r="C67" t="str">
            <v>Keramik dinding 20x25cm Mulia KW 1</v>
          </cell>
          <cell r="D67" t="str">
            <v>Rp.</v>
          </cell>
          <cell r="E67">
            <v>60000</v>
          </cell>
          <cell r="F67" t="str">
            <v>/ktk</v>
          </cell>
        </row>
        <row r="68">
          <cell r="C68" t="str">
            <v>Kuas</v>
          </cell>
          <cell r="D68" t="str">
            <v>Rp.</v>
          </cell>
          <cell r="E68">
            <v>10000</v>
          </cell>
          <cell r="F68" t="str">
            <v>/bh</v>
          </cell>
        </row>
        <row r="69">
          <cell r="C69" t="str">
            <v>Plamir</v>
          </cell>
          <cell r="D69" t="str">
            <v>Rp.</v>
          </cell>
          <cell r="E69">
            <v>25000</v>
          </cell>
          <cell r="F69" t="str">
            <v>/kg</v>
          </cell>
        </row>
        <row r="70">
          <cell r="C70" t="str">
            <v>Cat dasar ICI Dulux Watershield</v>
          </cell>
          <cell r="D70" t="str">
            <v>Rp.</v>
          </cell>
          <cell r="E70">
            <v>90000</v>
          </cell>
          <cell r="F70" t="str">
            <v>/kg</v>
          </cell>
        </row>
        <row r="71">
          <cell r="C71" t="str">
            <v>Cat penutup ICI Dulux Watershield</v>
          </cell>
          <cell r="D71" t="str">
            <v>Rp.</v>
          </cell>
          <cell r="E71">
            <v>90000</v>
          </cell>
          <cell r="F71" t="str">
            <v>/kg</v>
          </cell>
        </row>
        <row r="72">
          <cell r="C72" t="str">
            <v>Cat dasar Super Vinilex</v>
          </cell>
          <cell r="D72" t="str">
            <v>Rp.</v>
          </cell>
          <cell r="E72">
            <v>30000</v>
          </cell>
          <cell r="F72" t="str">
            <v>/kg</v>
          </cell>
        </row>
        <row r="73">
          <cell r="C73" t="str">
            <v>Cat penutup Super Vinilex</v>
          </cell>
          <cell r="D73" t="str">
            <v>Rp.</v>
          </cell>
          <cell r="E73">
            <v>30000</v>
          </cell>
          <cell r="F73" t="str">
            <v>/kg</v>
          </cell>
        </row>
        <row r="74">
          <cell r="C74" t="str">
            <v>Tanki air 2000 ltr</v>
          </cell>
          <cell r="D74" t="str">
            <v>Rp.</v>
          </cell>
          <cell r="E74">
            <v>3000000</v>
          </cell>
          <cell r="F74" t="str">
            <v>/bh</v>
          </cell>
        </row>
        <row r="75">
          <cell r="C75" t="str">
            <v>Cat Zinchromate Kansai</v>
          </cell>
          <cell r="D75" t="str">
            <v>Rp.</v>
          </cell>
          <cell r="E75">
            <v>45000</v>
          </cell>
          <cell r="F75" t="str">
            <v>/kg</v>
          </cell>
        </row>
        <row r="76">
          <cell r="C76" t="str">
            <v>Thinner</v>
          </cell>
          <cell r="D76" t="str">
            <v>Rp.</v>
          </cell>
          <cell r="E76">
            <v>30000</v>
          </cell>
          <cell r="F76" t="str">
            <v>/ltr</v>
          </cell>
        </row>
        <row r="77">
          <cell r="C77" t="str">
            <v>Amplas</v>
          </cell>
          <cell r="D77" t="str">
            <v>Rp.</v>
          </cell>
          <cell r="E77">
            <v>5000</v>
          </cell>
          <cell r="F77" t="str">
            <v>/lbr</v>
          </cell>
        </row>
        <row r="78">
          <cell r="C78" t="str">
            <v xml:space="preserve">Kuas </v>
          </cell>
          <cell r="D78" t="str">
            <v>Rp.</v>
          </cell>
          <cell r="E78">
            <v>10000</v>
          </cell>
          <cell r="F78" t="str">
            <v>/bh</v>
          </cell>
        </row>
        <row r="79">
          <cell r="C79" t="str">
            <v>Baja siku</v>
          </cell>
          <cell r="D79" t="str">
            <v>Rp.</v>
          </cell>
          <cell r="E79">
            <v>17000</v>
          </cell>
          <cell r="F79" t="str">
            <v>/kg</v>
          </cell>
        </row>
        <row r="80">
          <cell r="C80" t="str">
            <v>Kawat las</v>
          </cell>
          <cell r="D80" t="str">
            <v>Rp.</v>
          </cell>
          <cell r="E80">
            <v>25000</v>
          </cell>
          <cell r="F80" t="str">
            <v>/kg</v>
          </cell>
        </row>
        <row r="81">
          <cell r="C81" t="str">
            <v>Solar</v>
          </cell>
          <cell r="D81" t="str">
            <v>Rp.</v>
          </cell>
          <cell r="E81">
            <v>6000</v>
          </cell>
          <cell r="F81" t="str">
            <v>/ltr</v>
          </cell>
        </row>
        <row r="82">
          <cell r="C82" t="str">
            <v>Oli/pelumas</v>
          </cell>
          <cell r="D82" t="str">
            <v>Rp.</v>
          </cell>
          <cell r="E82">
            <v>6000</v>
          </cell>
          <cell r="F82" t="str">
            <v>/ltr</v>
          </cell>
        </row>
        <row r="83">
          <cell r="C83" t="str">
            <v>Baja profil C</v>
          </cell>
          <cell r="D83" t="str">
            <v>Rp.</v>
          </cell>
          <cell r="E83">
            <v>17000</v>
          </cell>
          <cell r="F83" t="str">
            <v>/kg</v>
          </cell>
        </row>
        <row r="84">
          <cell r="C84" t="str">
            <v>Baja pelat</v>
          </cell>
          <cell r="D84" t="str">
            <v>Rp.</v>
          </cell>
          <cell r="E84">
            <v>18000</v>
          </cell>
          <cell r="F84" t="str">
            <v>/kg</v>
          </cell>
        </row>
        <row r="85">
          <cell r="C85" t="str">
            <v>Spandek Coloubond</v>
          </cell>
          <cell r="D85" t="str">
            <v>Rp.</v>
          </cell>
          <cell r="E85">
            <v>135000</v>
          </cell>
          <cell r="F85" t="str">
            <v>/m2</v>
          </cell>
        </row>
        <row r="86">
          <cell r="C86" t="str">
            <v>Ridge capping Colourbond</v>
          </cell>
          <cell r="D86" t="str">
            <v>Rp.</v>
          </cell>
          <cell r="E86">
            <v>40000</v>
          </cell>
          <cell r="F86" t="str">
            <v>/m1</v>
          </cell>
        </row>
        <row r="87">
          <cell r="C87" t="str">
            <v>Flashing Colourbond</v>
          </cell>
          <cell r="D87" t="str">
            <v>Rp.</v>
          </cell>
          <cell r="E87">
            <v>40000</v>
          </cell>
          <cell r="F87" t="str">
            <v>/m1</v>
          </cell>
        </row>
        <row r="88">
          <cell r="C88" t="str">
            <v>Trusses AZ 100</v>
          </cell>
          <cell r="D88" t="str">
            <v>Rp.</v>
          </cell>
          <cell r="E88">
            <v>165000</v>
          </cell>
          <cell r="F88" t="str">
            <v>/m2</v>
          </cell>
        </row>
        <row r="89">
          <cell r="C89" t="str">
            <v>Tanah Urug</v>
          </cell>
          <cell r="D89" t="str">
            <v>Rp.</v>
          </cell>
          <cell r="E89">
            <v>125000</v>
          </cell>
          <cell r="F89" t="str">
            <v>/m3</v>
          </cell>
        </row>
        <row r="90">
          <cell r="C90" t="str">
            <v>Batu bata merah exposed</v>
          </cell>
          <cell r="D90" t="str">
            <v>Rp.</v>
          </cell>
          <cell r="E90">
            <v>1200</v>
          </cell>
          <cell r="F90" t="str">
            <v>/bh</v>
          </cell>
        </row>
        <row r="91">
          <cell r="C91" t="str">
            <v>Cat meni</v>
          </cell>
          <cell r="D91" t="str">
            <v>Rp.</v>
          </cell>
          <cell r="E91">
            <v>35000</v>
          </cell>
          <cell r="F91" t="str">
            <v>/kg</v>
          </cell>
        </row>
        <row r="92">
          <cell r="C92" t="str">
            <v>Gypsum Jaya Board (120x240x9)mm</v>
          </cell>
          <cell r="D92" t="str">
            <v>Rp.</v>
          </cell>
          <cell r="E92">
            <v>195000</v>
          </cell>
          <cell r="F92" t="str">
            <v>/lbr</v>
          </cell>
        </row>
        <row r="93">
          <cell r="C93" t="str">
            <v xml:space="preserve">Gypsum Jaya Board (120x240x6)mm </v>
          </cell>
          <cell r="D93" t="str">
            <v>Rp.</v>
          </cell>
          <cell r="E93">
            <v>195000</v>
          </cell>
          <cell r="F93" t="str">
            <v>/lbr</v>
          </cell>
        </row>
      </sheetData>
      <sheetData sheetId="1" refreshError="1"/>
      <sheetData sheetId="2" refreshError="1"/>
      <sheetData sheetId="3" refreshError="1"/>
      <sheetData sheetId="4" refreshError="1"/>
    </sheetDataSet>
  </externalBook>
</externalLink>
</file>

<file path=xl/externalLinks/externalLink6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DASAR"/>
      <sheetName val="ANALISA"/>
      <sheetName val="REKAP ANALISA"/>
      <sheetName val="FURNITURE"/>
      <sheetName val="EE"/>
    </sheetNames>
    <sheetDataSet>
      <sheetData sheetId="0" refreshError="1">
        <row r="5">
          <cell r="C5" t="str">
            <v>Mandor</v>
          </cell>
        </row>
        <row r="16">
          <cell r="C16" t="str">
            <v>Dolken kayu Æ 8 - 10/400 cm</v>
          </cell>
          <cell r="D16" t="str">
            <v>Rp.</v>
          </cell>
          <cell r="E16">
            <v>80000</v>
          </cell>
          <cell r="F16" t="str">
            <v>/btg</v>
          </cell>
        </row>
        <row r="17">
          <cell r="C17" t="str">
            <v>Semen Portland @40 Kg Type I</v>
          </cell>
          <cell r="D17" t="str">
            <v>Rp.</v>
          </cell>
          <cell r="E17">
            <v>60000</v>
          </cell>
          <cell r="F17" t="str">
            <v>/zak</v>
          </cell>
        </row>
        <row r="18">
          <cell r="C18" t="str">
            <v>Seng gelombang BJLS 30</v>
          </cell>
          <cell r="D18" t="str">
            <v>Rp.</v>
          </cell>
          <cell r="E18">
            <v>60000</v>
          </cell>
          <cell r="F18" t="str">
            <v>/lbr</v>
          </cell>
        </row>
        <row r="19">
          <cell r="C19" t="str">
            <v>Pasir beton</v>
          </cell>
          <cell r="D19" t="str">
            <v>Rp.</v>
          </cell>
          <cell r="E19">
            <v>200000</v>
          </cell>
          <cell r="F19" t="str">
            <v>/m3</v>
          </cell>
        </row>
        <row r="20">
          <cell r="C20" t="str">
            <v>Batu pecah/split beton</v>
          </cell>
          <cell r="D20" t="str">
            <v>Rp.</v>
          </cell>
          <cell r="E20">
            <v>350000</v>
          </cell>
          <cell r="F20" t="str">
            <v>/m3</v>
          </cell>
        </row>
        <row r="21">
          <cell r="C21" t="str">
            <v>Kayu 5/7</v>
          </cell>
          <cell r="D21" t="str">
            <v>Rp.</v>
          </cell>
          <cell r="E21">
            <v>1500000</v>
          </cell>
          <cell r="F21" t="str">
            <v>/m3</v>
          </cell>
        </row>
        <row r="22">
          <cell r="C22" t="str">
            <v>Paku biasa 2" - 5"</v>
          </cell>
          <cell r="D22" t="str">
            <v>Rp.</v>
          </cell>
          <cell r="E22">
            <v>18000</v>
          </cell>
          <cell r="F22" t="str">
            <v>/kg</v>
          </cell>
        </row>
        <row r="23">
          <cell r="C23" t="str">
            <v>Residu/tar</v>
          </cell>
          <cell r="D23" t="str">
            <v>Rp.</v>
          </cell>
          <cell r="E23">
            <v>30000</v>
          </cell>
          <cell r="F23" t="str">
            <v>/ltr</v>
          </cell>
        </row>
        <row r="24">
          <cell r="C24" t="str">
            <v>Kayu papan 3/20</v>
          </cell>
          <cell r="D24" t="str">
            <v>Rp.</v>
          </cell>
          <cell r="E24">
            <v>1500000</v>
          </cell>
          <cell r="F24" t="str">
            <v>/m3</v>
          </cell>
        </row>
        <row r="25">
          <cell r="C25" t="str">
            <v>Kayu</v>
          </cell>
          <cell r="D25" t="str">
            <v>Rp.</v>
          </cell>
          <cell r="E25">
            <v>1500000</v>
          </cell>
          <cell r="F25" t="str">
            <v>/m3</v>
          </cell>
        </row>
        <row r="26">
          <cell r="C26" t="str">
            <v>Kayu biasa</v>
          </cell>
          <cell r="D26" t="str">
            <v>Rp.</v>
          </cell>
          <cell r="E26">
            <v>1500000</v>
          </cell>
          <cell r="F26" t="str">
            <v>/m3</v>
          </cell>
        </row>
        <row r="27">
          <cell r="C27" t="str">
            <v>Besi strip</v>
          </cell>
          <cell r="D27" t="str">
            <v>Rp.</v>
          </cell>
          <cell r="E27">
            <v>15000</v>
          </cell>
          <cell r="F27" t="str">
            <v>/kg</v>
          </cell>
        </row>
        <row r="28">
          <cell r="C28" t="str">
            <v>Pasir pasang</v>
          </cell>
          <cell r="D28" t="str">
            <v>Rp.</v>
          </cell>
          <cell r="E28">
            <v>200000</v>
          </cell>
          <cell r="F28" t="str">
            <v>/m3</v>
          </cell>
        </row>
        <row r="29">
          <cell r="C29" t="str">
            <v xml:space="preserve">Batu bata merah </v>
          </cell>
          <cell r="D29" t="str">
            <v>Rp.</v>
          </cell>
          <cell r="E29">
            <v>1100</v>
          </cell>
          <cell r="F29" t="str">
            <v>/bh</v>
          </cell>
        </row>
        <row r="30">
          <cell r="C30" t="str">
            <v>Seng plat</v>
          </cell>
          <cell r="D30" t="str">
            <v>Rp.</v>
          </cell>
          <cell r="E30">
            <v>275000</v>
          </cell>
          <cell r="F30" t="str">
            <v>/lbr</v>
          </cell>
        </row>
        <row r="31">
          <cell r="C31" t="str">
            <v>Jendela nako</v>
          </cell>
          <cell r="D31" t="str">
            <v>Rp.</v>
          </cell>
          <cell r="E31">
            <v>20000</v>
          </cell>
          <cell r="F31" t="str">
            <v>/bh</v>
          </cell>
        </row>
        <row r="32">
          <cell r="C32" t="str">
            <v>Kaca polos</v>
          </cell>
          <cell r="D32" t="str">
            <v>Rp.</v>
          </cell>
          <cell r="E32">
            <v>175000</v>
          </cell>
          <cell r="F32" t="str">
            <v>/m2</v>
          </cell>
        </row>
        <row r="33">
          <cell r="C33" t="str">
            <v>Kunci tanam</v>
          </cell>
          <cell r="D33" t="str">
            <v>Rp.</v>
          </cell>
          <cell r="E33">
            <v>125000</v>
          </cell>
          <cell r="F33" t="str">
            <v>/bh</v>
          </cell>
        </row>
        <row r="34">
          <cell r="C34" t="str">
            <v>Plywood 4 mm</v>
          </cell>
          <cell r="D34" t="str">
            <v>Rp.</v>
          </cell>
          <cell r="E34">
            <v>90000</v>
          </cell>
          <cell r="F34" t="str">
            <v>/lbr</v>
          </cell>
        </row>
        <row r="35">
          <cell r="C35" t="str">
            <v>Seng gelombang BJLS 32</v>
          </cell>
          <cell r="D35" t="str">
            <v>Rp.</v>
          </cell>
          <cell r="E35">
            <v>65000</v>
          </cell>
          <cell r="F35" t="str">
            <v>/lbr</v>
          </cell>
        </row>
        <row r="36">
          <cell r="C36" t="str">
            <v>Pasir Urug</v>
          </cell>
          <cell r="D36" t="str">
            <v>Rp.</v>
          </cell>
          <cell r="E36">
            <v>150000</v>
          </cell>
          <cell r="F36" t="str">
            <v>/m3</v>
          </cell>
        </row>
        <row r="37">
          <cell r="C37" t="str">
            <v>Sirtu</v>
          </cell>
          <cell r="D37" t="str">
            <v>Rp.</v>
          </cell>
          <cell r="E37">
            <v>150000</v>
          </cell>
          <cell r="F37" t="str">
            <v>/m3</v>
          </cell>
        </row>
        <row r="38">
          <cell r="C38" t="str">
            <v>Batu belah 15/20 cm</v>
          </cell>
          <cell r="D38" t="str">
            <v>Rp.</v>
          </cell>
          <cell r="E38">
            <v>150000</v>
          </cell>
          <cell r="F38" t="str">
            <v>/m3</v>
          </cell>
        </row>
        <row r="39">
          <cell r="C39" t="str">
            <v>Roster/terawang 12x11x24 cm</v>
          </cell>
          <cell r="D39" t="str">
            <v>Rp.</v>
          </cell>
          <cell r="E39">
            <v>5000</v>
          </cell>
          <cell r="F39" t="str">
            <v>/bh</v>
          </cell>
        </row>
        <row r="40">
          <cell r="C40" t="str">
            <v>Kayu Klas I, balok</v>
          </cell>
          <cell r="D40" t="str">
            <v>Rp.</v>
          </cell>
          <cell r="E40">
            <v>2500000</v>
          </cell>
          <cell r="F40" t="str">
            <v>/m3</v>
          </cell>
        </row>
        <row r="41">
          <cell r="C41" t="str">
            <v>Kayu Klas II, papan</v>
          </cell>
          <cell r="D41" t="str">
            <v>Rp.</v>
          </cell>
          <cell r="E41">
            <v>2200000</v>
          </cell>
          <cell r="F41" t="str">
            <v>/m3</v>
          </cell>
        </row>
        <row r="42">
          <cell r="C42" t="str">
            <v>Paku biasa 1/2" - 1"</v>
          </cell>
          <cell r="D42" t="str">
            <v>Rp.</v>
          </cell>
          <cell r="E42">
            <v>18000</v>
          </cell>
          <cell r="F42" t="str">
            <v>/kg</v>
          </cell>
        </row>
        <row r="43">
          <cell r="C43" t="str">
            <v>Besi beton polos</v>
          </cell>
          <cell r="D43" t="str">
            <v>Rp.</v>
          </cell>
          <cell r="E43">
            <v>13000</v>
          </cell>
          <cell r="F43" t="str">
            <v>/kg</v>
          </cell>
        </row>
        <row r="44">
          <cell r="C44" t="str">
            <v>Kawat beton</v>
          </cell>
          <cell r="D44" t="str">
            <v>Rp.</v>
          </cell>
          <cell r="E44">
            <v>18000</v>
          </cell>
          <cell r="F44" t="str">
            <v>/kg</v>
          </cell>
        </row>
        <row r="45">
          <cell r="C45" t="str">
            <v>Besi beton ulir</v>
          </cell>
          <cell r="D45" t="str">
            <v>Rp.</v>
          </cell>
          <cell r="E45">
            <v>13500</v>
          </cell>
          <cell r="F45" t="str">
            <v>/kg</v>
          </cell>
        </row>
        <row r="46">
          <cell r="C46" t="str">
            <v>Kayu papan bekisting klas II</v>
          </cell>
          <cell r="D46" t="str">
            <v>Rp.</v>
          </cell>
          <cell r="E46">
            <v>2200000</v>
          </cell>
          <cell r="F46" t="str">
            <v>/m3</v>
          </cell>
        </row>
        <row r="47">
          <cell r="C47" t="str">
            <v>Minyak bekisting</v>
          </cell>
          <cell r="D47" t="str">
            <v>Rp.</v>
          </cell>
          <cell r="E47">
            <v>15000</v>
          </cell>
          <cell r="F47" t="str">
            <v>/ltr</v>
          </cell>
        </row>
        <row r="48">
          <cell r="C48" t="str">
            <v>Balok kayu klas II</v>
          </cell>
          <cell r="D48" t="str">
            <v>Rp.</v>
          </cell>
          <cell r="E48">
            <v>2200000</v>
          </cell>
          <cell r="F48" t="str">
            <v>/m3</v>
          </cell>
        </row>
        <row r="49">
          <cell r="C49" t="str">
            <v xml:space="preserve">Plywood tebal 9 mm </v>
          </cell>
          <cell r="D49" t="str">
            <v>Rp.</v>
          </cell>
          <cell r="E49">
            <v>120000</v>
          </cell>
          <cell r="F49" t="str">
            <v>/lbr</v>
          </cell>
        </row>
        <row r="50">
          <cell r="C50" t="str">
            <v>Wiremesh M6</v>
          </cell>
          <cell r="D50" t="str">
            <v>Rp.</v>
          </cell>
          <cell r="E50">
            <v>120000</v>
          </cell>
          <cell r="F50" t="str">
            <v>/m2</v>
          </cell>
        </row>
        <row r="51">
          <cell r="C51" t="str">
            <v>GRC Board (120x240x6)mm</v>
          </cell>
          <cell r="D51" t="str">
            <v>Rp.</v>
          </cell>
          <cell r="E51">
            <v>120000</v>
          </cell>
          <cell r="F51" t="str">
            <v>/lbr</v>
          </cell>
        </row>
        <row r="52">
          <cell r="C52" t="str">
            <v>GRC Board (120x240x9)mm</v>
          </cell>
          <cell r="D52" t="str">
            <v>Rp.</v>
          </cell>
          <cell r="E52">
            <v>150000</v>
          </cell>
          <cell r="F52" t="str">
            <v>/lbr</v>
          </cell>
        </row>
        <row r="53">
          <cell r="C53" t="str">
            <v>Paku skrup standrat</v>
          </cell>
          <cell r="D53" t="str">
            <v>Rp.</v>
          </cell>
          <cell r="E53">
            <v>30000</v>
          </cell>
          <cell r="F53" t="str">
            <v>/kg</v>
          </cell>
        </row>
        <row r="54">
          <cell r="C54" t="str">
            <v>Compound</v>
          </cell>
          <cell r="D54" t="str">
            <v>Rp.</v>
          </cell>
          <cell r="E54">
            <v>30000</v>
          </cell>
          <cell r="F54" t="str">
            <v>/kg</v>
          </cell>
        </row>
        <row r="55">
          <cell r="C55" t="str">
            <v>Rangka furing</v>
          </cell>
          <cell r="D55" t="str">
            <v>Rp.</v>
          </cell>
          <cell r="E55">
            <v>18000</v>
          </cell>
          <cell r="F55" t="str">
            <v>/m2</v>
          </cell>
        </row>
        <row r="56">
          <cell r="C56" t="str">
            <v>Kloset duduk Setara American Standard</v>
          </cell>
          <cell r="D56" t="str">
            <v>Rp.</v>
          </cell>
          <cell r="E56">
            <v>1700000</v>
          </cell>
          <cell r="F56" t="str">
            <v>/bh</v>
          </cell>
        </row>
        <row r="57">
          <cell r="C57" t="str">
            <v>Kloset jongkok setara American Standard</v>
          </cell>
          <cell r="D57" t="str">
            <v>Rp.</v>
          </cell>
          <cell r="E57">
            <v>175000</v>
          </cell>
          <cell r="F57" t="str">
            <v>/bh</v>
          </cell>
        </row>
        <row r="58">
          <cell r="C58" t="str">
            <v>Urinoir setara American Standard</v>
          </cell>
          <cell r="D58" t="str">
            <v>Rp.</v>
          </cell>
          <cell r="E58">
            <v>1200000</v>
          </cell>
          <cell r="F58" t="str">
            <v>/bh</v>
          </cell>
        </row>
        <row r="59">
          <cell r="C59" t="str">
            <v>Wastafel setara American Standard</v>
          </cell>
          <cell r="D59" t="str">
            <v>Rp.</v>
          </cell>
          <cell r="E59">
            <v>350000</v>
          </cell>
          <cell r="F59" t="str">
            <v>/bh</v>
          </cell>
        </row>
        <row r="60">
          <cell r="C60" t="str">
            <v>Kran ¾" atau ½" setara San Ei</v>
          </cell>
          <cell r="D60" t="str">
            <v>Rp.</v>
          </cell>
          <cell r="E60">
            <v>120000</v>
          </cell>
          <cell r="F60" t="str">
            <v>/bh</v>
          </cell>
        </row>
        <row r="61">
          <cell r="C61" t="str">
            <v>Seal teap</v>
          </cell>
          <cell r="D61" t="str">
            <v>Rp.</v>
          </cell>
          <cell r="E61">
            <v>15000</v>
          </cell>
          <cell r="F61" t="str">
            <v>/bh</v>
          </cell>
        </row>
        <row r="62">
          <cell r="C62" t="str">
            <v xml:space="preserve">Floor drain </v>
          </cell>
          <cell r="D62" t="str">
            <v>Rp.</v>
          </cell>
          <cell r="E62">
            <v>75000</v>
          </cell>
          <cell r="F62" t="str">
            <v>/bh</v>
          </cell>
        </row>
        <row r="63">
          <cell r="C63" t="str">
            <v>Keramik Lantai 40x40cm Mulia KW 1</v>
          </cell>
          <cell r="D63" t="str">
            <v>Rp.</v>
          </cell>
          <cell r="E63">
            <v>60000</v>
          </cell>
          <cell r="F63" t="str">
            <v>/ktk</v>
          </cell>
        </row>
        <row r="64">
          <cell r="C64" t="str">
            <v>Semen warna</v>
          </cell>
          <cell r="D64" t="str">
            <v>Rp.</v>
          </cell>
          <cell r="E64">
            <v>30000</v>
          </cell>
          <cell r="F64" t="str">
            <v>/kg</v>
          </cell>
        </row>
        <row r="65">
          <cell r="C65" t="str">
            <v>Keramik Lantai 30x30cm Mulia KW 1</v>
          </cell>
          <cell r="D65" t="str">
            <v>Rp.</v>
          </cell>
          <cell r="E65">
            <v>60000</v>
          </cell>
          <cell r="F65" t="str">
            <v>/ktk</v>
          </cell>
        </row>
        <row r="66">
          <cell r="C66" t="str">
            <v>Keramik Lantai 20x20cm Mulia KW 1</v>
          </cell>
          <cell r="D66" t="str">
            <v>Rp.</v>
          </cell>
          <cell r="E66">
            <v>60000</v>
          </cell>
          <cell r="F66" t="str">
            <v>/ktk</v>
          </cell>
        </row>
        <row r="67">
          <cell r="C67" t="str">
            <v>Keramik dinding 20x25cm Mulia KW 1</v>
          </cell>
          <cell r="D67" t="str">
            <v>Rp.</v>
          </cell>
          <cell r="E67">
            <v>60000</v>
          </cell>
          <cell r="F67" t="str">
            <v>/ktk</v>
          </cell>
        </row>
        <row r="68">
          <cell r="C68" t="str">
            <v>Kuas</v>
          </cell>
          <cell r="D68" t="str">
            <v>Rp.</v>
          </cell>
          <cell r="E68">
            <v>10000</v>
          </cell>
          <cell r="F68" t="str">
            <v>/bh</v>
          </cell>
        </row>
        <row r="69">
          <cell r="C69" t="str">
            <v>Plamir</v>
          </cell>
          <cell r="D69" t="str">
            <v>Rp.</v>
          </cell>
          <cell r="E69">
            <v>25000</v>
          </cell>
          <cell r="F69" t="str">
            <v>/kg</v>
          </cell>
        </row>
        <row r="70">
          <cell r="C70" t="str">
            <v>Cat dasar ICI Dulux Watershield</v>
          </cell>
          <cell r="D70" t="str">
            <v>Rp.</v>
          </cell>
          <cell r="E70">
            <v>90000</v>
          </cell>
          <cell r="F70" t="str">
            <v>/kg</v>
          </cell>
        </row>
        <row r="71">
          <cell r="C71" t="str">
            <v>Cat penutup ICI Dulux Watershield</v>
          </cell>
          <cell r="D71" t="str">
            <v>Rp.</v>
          </cell>
          <cell r="E71">
            <v>90000</v>
          </cell>
          <cell r="F71" t="str">
            <v>/kg</v>
          </cell>
        </row>
        <row r="72">
          <cell r="C72" t="str">
            <v>Cat dasar Super Vinilex</v>
          </cell>
          <cell r="D72" t="str">
            <v>Rp.</v>
          </cell>
          <cell r="E72">
            <v>30000</v>
          </cell>
          <cell r="F72" t="str">
            <v>/kg</v>
          </cell>
        </row>
        <row r="73">
          <cell r="C73" t="str">
            <v>Cat penutup Super Vinilex</v>
          </cell>
          <cell r="D73" t="str">
            <v>Rp.</v>
          </cell>
          <cell r="E73">
            <v>30000</v>
          </cell>
          <cell r="F73" t="str">
            <v>/kg</v>
          </cell>
        </row>
        <row r="74">
          <cell r="C74" t="str">
            <v>Tanki air 2000 ltr</v>
          </cell>
          <cell r="D74" t="str">
            <v>Rp.</v>
          </cell>
          <cell r="E74">
            <v>3000000</v>
          </cell>
          <cell r="F74" t="str">
            <v>/bh</v>
          </cell>
        </row>
        <row r="75">
          <cell r="C75" t="str">
            <v>Cat Zinchromate Kansai</v>
          </cell>
          <cell r="D75" t="str">
            <v>Rp.</v>
          </cell>
          <cell r="E75">
            <v>45000</v>
          </cell>
          <cell r="F75" t="str">
            <v>/kg</v>
          </cell>
        </row>
        <row r="76">
          <cell r="C76" t="str">
            <v>Thinner</v>
          </cell>
          <cell r="D76" t="str">
            <v>Rp.</v>
          </cell>
          <cell r="E76">
            <v>30000</v>
          </cell>
          <cell r="F76" t="str">
            <v>/ltr</v>
          </cell>
        </row>
        <row r="77">
          <cell r="C77" t="str">
            <v>Amplas</v>
          </cell>
          <cell r="D77" t="str">
            <v>Rp.</v>
          </cell>
          <cell r="E77">
            <v>5000</v>
          </cell>
          <cell r="F77" t="str">
            <v>/lbr</v>
          </cell>
        </row>
        <row r="78">
          <cell r="C78" t="str">
            <v xml:space="preserve">Kuas </v>
          </cell>
          <cell r="D78" t="str">
            <v>Rp.</v>
          </cell>
          <cell r="E78">
            <v>10000</v>
          </cell>
          <cell r="F78" t="str">
            <v>/bh</v>
          </cell>
        </row>
        <row r="79">
          <cell r="C79" t="str">
            <v>Baja siku</v>
          </cell>
          <cell r="D79" t="str">
            <v>Rp.</v>
          </cell>
          <cell r="E79">
            <v>17000</v>
          </cell>
          <cell r="F79" t="str">
            <v>/kg</v>
          </cell>
        </row>
        <row r="80">
          <cell r="C80" t="str">
            <v>Kawat las</v>
          </cell>
          <cell r="D80" t="str">
            <v>Rp.</v>
          </cell>
          <cell r="E80">
            <v>25000</v>
          </cell>
          <cell r="F80" t="str">
            <v>/kg</v>
          </cell>
        </row>
        <row r="81">
          <cell r="C81" t="str">
            <v>Solar</v>
          </cell>
          <cell r="D81" t="str">
            <v>Rp.</v>
          </cell>
          <cell r="E81">
            <v>6000</v>
          </cell>
          <cell r="F81" t="str">
            <v>/ltr</v>
          </cell>
        </row>
        <row r="82">
          <cell r="C82" t="str">
            <v>Oli/pelumas</v>
          </cell>
          <cell r="D82" t="str">
            <v>Rp.</v>
          </cell>
          <cell r="E82">
            <v>6000</v>
          </cell>
          <cell r="F82" t="str">
            <v>/ltr</v>
          </cell>
        </row>
        <row r="83">
          <cell r="C83" t="str">
            <v>Baja profil C</v>
          </cell>
          <cell r="D83" t="str">
            <v>Rp.</v>
          </cell>
          <cell r="E83">
            <v>17000</v>
          </cell>
          <cell r="F83" t="str">
            <v>/kg</v>
          </cell>
        </row>
        <row r="84">
          <cell r="C84" t="str">
            <v>Baja pelat</v>
          </cell>
          <cell r="D84" t="str">
            <v>Rp.</v>
          </cell>
          <cell r="E84">
            <v>18000</v>
          </cell>
          <cell r="F84" t="str">
            <v>/kg</v>
          </cell>
        </row>
        <row r="85">
          <cell r="C85" t="str">
            <v>Spandek Coloubond</v>
          </cell>
          <cell r="D85" t="str">
            <v>Rp.</v>
          </cell>
          <cell r="E85">
            <v>135000</v>
          </cell>
          <cell r="F85" t="str">
            <v>/m2</v>
          </cell>
        </row>
        <row r="86">
          <cell r="C86" t="str">
            <v>Ridge capping Colourbond</v>
          </cell>
          <cell r="D86" t="str">
            <v>Rp.</v>
          </cell>
          <cell r="E86">
            <v>40000</v>
          </cell>
          <cell r="F86" t="str">
            <v>/m1</v>
          </cell>
        </row>
        <row r="87">
          <cell r="C87" t="str">
            <v>Flashing Colourbond</v>
          </cell>
          <cell r="D87" t="str">
            <v>Rp.</v>
          </cell>
          <cell r="E87">
            <v>40000</v>
          </cell>
          <cell r="F87" t="str">
            <v>/m1</v>
          </cell>
        </row>
        <row r="88">
          <cell r="C88" t="str">
            <v>Trusses AZ 100</v>
          </cell>
          <cell r="D88" t="str">
            <v>Rp.</v>
          </cell>
          <cell r="E88">
            <v>165000</v>
          </cell>
          <cell r="F88" t="str">
            <v>/m2</v>
          </cell>
        </row>
        <row r="89">
          <cell r="C89" t="str">
            <v>Tanah Urug</v>
          </cell>
          <cell r="D89" t="str">
            <v>Rp.</v>
          </cell>
          <cell r="E89">
            <v>125000</v>
          </cell>
          <cell r="F89" t="str">
            <v>/m3</v>
          </cell>
        </row>
        <row r="90">
          <cell r="C90" t="str">
            <v>Batu bata merah exposed</v>
          </cell>
          <cell r="D90" t="str">
            <v>Rp.</v>
          </cell>
          <cell r="E90">
            <v>1200</v>
          </cell>
          <cell r="F90" t="str">
            <v>/bh</v>
          </cell>
        </row>
        <row r="91">
          <cell r="C91" t="str">
            <v>Cat meni</v>
          </cell>
          <cell r="D91" t="str">
            <v>Rp.</v>
          </cell>
          <cell r="E91">
            <v>35000</v>
          </cell>
          <cell r="F91" t="str">
            <v>/kg</v>
          </cell>
        </row>
        <row r="92">
          <cell r="C92" t="str">
            <v>Gypsum Jaya Board (120x240x9)mm</v>
          </cell>
          <cell r="D92" t="str">
            <v>Rp.</v>
          </cell>
          <cell r="E92">
            <v>195000</v>
          </cell>
          <cell r="F92" t="str">
            <v>/lbr</v>
          </cell>
        </row>
        <row r="93">
          <cell r="C93" t="str">
            <v xml:space="preserve">Gypsum Jaya Board (120x240x6)mm </v>
          </cell>
          <cell r="D93" t="str">
            <v>Rp.</v>
          </cell>
          <cell r="E93">
            <v>195000</v>
          </cell>
          <cell r="F93" t="str">
            <v>/lbr</v>
          </cell>
        </row>
      </sheetData>
      <sheetData sheetId="1" refreshError="1"/>
      <sheetData sheetId="2" refreshError="1"/>
      <sheetData sheetId="3" refreshError="1"/>
      <sheetData sheetId="4" refreshError="1"/>
    </sheetDataSet>
  </externalBook>
</externalLink>
</file>

<file path=xl/externalLinks/externalLink6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itor"/>
      <sheetName val="DashBoard_1"/>
      <sheetName val="DashBoard_2"/>
      <sheetName val="DashBoard_3"/>
      <sheetName val="Rekap_1"/>
      <sheetName val="Rekap_2"/>
      <sheetName val="Rekap_3"/>
      <sheetName val="BOQ_1"/>
      <sheetName val="BOQ_2"/>
      <sheetName val="BOQ_3"/>
      <sheetName val="DaftarHarga"/>
      <sheetName val="AnAlat"/>
      <sheetName val="UnitRate22"/>
      <sheetName val="daftarjenis"/>
      <sheetName val="mookervart1"/>
      <sheetName val="AltAntek"/>
      <sheetName val="AnalisTnk"/>
      <sheetName val="Antek22"/>
      <sheetName val="MinAlat"/>
      <sheetName val="DataAngktn"/>
      <sheetName val="BetMortar"/>
    </sheetNames>
    <sheetDataSet>
      <sheetData sheetId="0">
        <row r="2">
          <cell r="G2">
            <v>1</v>
          </cell>
        </row>
        <row r="12">
          <cell r="D12">
            <v>1</v>
          </cell>
        </row>
      </sheetData>
      <sheetData sheetId="1"/>
      <sheetData sheetId="2"/>
      <sheetData sheetId="3"/>
      <sheetData sheetId="4"/>
      <sheetData sheetId="5"/>
      <sheetData sheetId="6"/>
      <sheetData sheetId="7"/>
      <sheetData sheetId="8"/>
      <sheetData sheetId="9"/>
      <sheetData sheetId="10">
        <row r="10">
          <cell r="B10" t="str">
            <v>bhn1</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3"/>
      <sheetName val="KSO3"/>
      <sheetName val="Data3"/>
      <sheetName val="Srt Twr3"/>
      <sheetName val="Sub3"/>
      <sheetName val="REK RAB3"/>
      <sheetName val="Anl Hrg3"/>
      <sheetName val="Up Bhn3"/>
      <sheetName val="H Alat 3"/>
      <sheetName val="Anal3a"/>
      <sheetName val="Sewa3"/>
      <sheetName val="Met3"/>
      <sheetName val="SCD3"/>
      <sheetName val="Anl Sikl E3"/>
      <sheetName val="Org3"/>
      <sheetName val="Alat3"/>
      <sheetName val="Smpl Dlm3"/>
      <sheetName val="Smpl Lr3"/>
      <sheetName val="Srt Tw3"/>
      <sheetName val="Anl E3"/>
      <sheetName val="Person Proyek3"/>
      <sheetName val="Alat Proy3"/>
    </sheetNames>
    <sheetDataSet>
      <sheetData sheetId="0"/>
      <sheetData sheetId="1"/>
      <sheetData sheetId="2"/>
      <sheetData sheetId="3"/>
      <sheetData sheetId="4"/>
      <sheetData sheetId="5"/>
      <sheetData sheetId="6"/>
      <sheetData sheetId="7">
        <row r="12">
          <cell r="AA12">
            <v>40000</v>
          </cell>
        </row>
        <row r="32">
          <cell r="AA32">
            <v>2100</v>
          </cell>
        </row>
        <row r="33">
          <cell r="AA33">
            <v>30000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Alat"/>
      <sheetName val="PP"/>
      <sheetName val="BAU"/>
      <sheetName val="Rupa2"/>
      <sheetName val="Bank"/>
      <sheetName val="Source"/>
      <sheetName val="DashBoard"/>
      <sheetName val="Summary"/>
      <sheetName val="BOQ"/>
      <sheetName val="AnalisaHarga"/>
      <sheetName val="DaftarHarga"/>
      <sheetName val="EstimatedCashFlow"/>
      <sheetName val="TimeSchedule"/>
      <sheetName val="DaftarPekerjaan"/>
      <sheetName val="Sortir"/>
      <sheetName val="AnaBet"/>
    </sheetNames>
    <sheetDataSet>
      <sheetData sheetId="0" refreshError="1"/>
      <sheetData sheetId="1" refreshError="1"/>
      <sheetData sheetId="2" refreshError="1"/>
      <sheetData sheetId="3" refreshError="1"/>
      <sheetData sheetId="4" refreshError="1"/>
      <sheetData sheetId="5" refreshError="1"/>
      <sheetData sheetId="6">
        <row r="5">
          <cell r="F5">
            <v>0</v>
          </cell>
        </row>
        <row r="12">
          <cell r="E12">
            <v>1</v>
          </cell>
        </row>
        <row r="13">
          <cell r="E13">
            <v>1</v>
          </cell>
        </row>
        <row r="20">
          <cell r="E20">
            <v>1</v>
          </cell>
        </row>
        <row r="21">
          <cell r="E21">
            <v>1</v>
          </cell>
        </row>
        <row r="24">
          <cell r="E24">
            <v>0</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F8">
            <v>10776.785714285714</v>
          </cell>
        </row>
        <row r="9">
          <cell r="F9">
            <v>12919.642857142857</v>
          </cell>
        </row>
        <row r="10">
          <cell r="F10">
            <v>14348.214285714286</v>
          </cell>
        </row>
        <row r="53">
          <cell r="F53">
            <v>291548.35817863757</v>
          </cell>
        </row>
        <row r="70">
          <cell r="F70">
            <v>17500</v>
          </cell>
        </row>
        <row r="91">
          <cell r="F91">
            <v>12000</v>
          </cell>
        </row>
      </sheetData>
      <sheetData sheetId="6"/>
      <sheetData sheetId="7"/>
      <sheetData sheetId="8">
        <row r="8">
          <cell r="AR8" t="str">
            <v>E01</v>
          </cell>
        </row>
      </sheetData>
      <sheetData sheetId="9"/>
      <sheetData sheetId="10">
        <row r="29">
          <cell r="E29">
            <v>1</v>
          </cell>
        </row>
      </sheetData>
      <sheetData sheetId="11"/>
      <sheetData sheetId="12"/>
      <sheetData sheetId="13"/>
    </sheetDataSet>
  </externalBook>
</externalLink>
</file>

<file path=xl/externalLinks/externalLink6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Price"/>
      <sheetName val="Basic Price (2)"/>
      <sheetName val="MOS"/>
      <sheetName val="rekap"/>
      <sheetName val="MT(1)"/>
      <sheetName val="MT (2)"/>
      <sheetName val="MT (3)"/>
      <sheetName val="MT"/>
      <sheetName val="LA"/>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Set>
  </externalBook>
</externalLink>
</file>

<file path=xl/externalLinks/externalLink6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perhit."/>
      <sheetName val="MAJOR"/>
      <sheetName val="%"/>
      <sheetName val="TERBILANG"/>
      <sheetName val="Rekap"/>
      <sheetName val="Informasi"/>
      <sheetName val="Peta Quarry"/>
      <sheetName val="REKAP JEMBATAN"/>
      <sheetName val="BUTET"/>
      <sheetName val="VOLUME"/>
      <sheetName val="D8(3)"/>
      <sheetName val="4-Basic Price"/>
      <sheetName val="Mobilisasi"/>
      <sheetName val="Perhitungan Mobilisasi Alat"/>
      <sheetName val="Lalu Lintas"/>
      <sheetName val="Jembatan Sementara"/>
      <sheetName val="Analisa K3"/>
      <sheetName val="4-Analisa Quarry"/>
      <sheetName val="4-formulir harga bahan"/>
      <sheetName val="5-ALAT(1)"/>
      <sheetName val="5-ALAT (2)"/>
      <sheetName val="REKAP ANALISA"/>
      <sheetName val="R.2_Jalan Pendekat"/>
      <sheetName val="R.2.4-5-6"/>
      <sheetName val="R.2.6"/>
      <sheetName val="R.3_BETON"/>
      <sheetName val="R.3_3.4-5-6"/>
      <sheetName val="R.3.5(1)patching"/>
      <sheetName val="DIV4_1-2-3-4-5"/>
      <sheetName val="R. 4. 1"/>
      <sheetName val="R 4 4"/>
      <sheetName val="R.6.1"/>
      <sheetName val="R.7"/>
      <sheetName val="R.8_4,5"/>
      <sheetName val="R_8_R9"/>
      <sheetName val="D3"/>
      <sheetName val="D4"/>
      <sheetName val="D6_Primecoat"/>
      <sheetName val="R.9.2(3)"/>
      <sheetName val="DIV6"/>
      <sheetName val="DIV10"/>
      <sheetName val="D11 LS-Rutin"/>
      <sheetName val="D11Kuantitas"/>
      <sheetName val="D11 Analisa HSP"/>
      <sheetName val="Agg C"/>
      <sheetName val="Agg Halus &amp; Kasar"/>
      <sheetName val="Agg A"/>
      <sheetName val="Agg B"/>
      <sheetName val="Basic Price"/>
    </sheetNames>
    <sheetDataSet>
      <sheetData sheetId="0"/>
      <sheetData sheetId="1"/>
      <sheetData sheetId="2"/>
      <sheetData sheetId="3"/>
      <sheetData sheetId="4"/>
      <sheetData sheetId="5"/>
      <sheetData sheetId="6">
        <row r="7">
          <cell r="G7" t="str">
            <v xml:space="preserve">: </v>
          </cell>
        </row>
      </sheetData>
      <sheetData sheetId="7"/>
      <sheetData sheetId="8"/>
      <sheetData sheetId="9">
        <row r="4">
          <cell r="C4">
            <v>0</v>
          </cell>
        </row>
      </sheetData>
      <sheetData sheetId="10"/>
      <sheetData sheetId="11"/>
      <sheetData sheetId="12">
        <row r="8">
          <cell r="D8">
            <v>0</v>
          </cell>
        </row>
        <row r="70">
          <cell r="F70">
            <v>13651.4385</v>
          </cell>
        </row>
        <row r="71">
          <cell r="F71">
            <v>2616526.3004999999</v>
          </cell>
        </row>
        <row r="102">
          <cell r="F102">
            <v>27275.713499999998</v>
          </cell>
        </row>
        <row r="179">
          <cell r="F179">
            <v>420000</v>
          </cell>
        </row>
        <row r="180">
          <cell r="F180">
            <v>31500</v>
          </cell>
        </row>
      </sheetData>
      <sheetData sheetId="13"/>
      <sheetData sheetId="14"/>
      <sheetData sheetId="15"/>
      <sheetData sheetId="16"/>
      <sheetData sheetId="17"/>
      <sheetData sheetId="18"/>
      <sheetData sheetId="19"/>
      <sheetData sheetId="20">
        <row r="8">
          <cell r="AR8" t="str">
            <v>E01</v>
          </cell>
        </row>
      </sheetData>
      <sheetData sheetId="21">
        <row r="8">
          <cell r="G8" t="str">
            <v>TRONTON</v>
          </cell>
        </row>
      </sheetData>
      <sheetData sheetId="22"/>
      <sheetData sheetId="23">
        <row r="56">
          <cell r="L56" t="str">
            <v>Note: 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6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urat "/>
      <sheetName val="LMP.12"/>
      <sheetName val="REK"/>
      <sheetName val="BOQ"/>
      <sheetName val="HSD"/>
      <sheetName val="DMPU"/>
      <sheetName val="ANA"/>
      <sheetName val="staf"/>
      <sheetName val="alat"/>
      <sheetName val="Met-02"/>
      <sheetName val="MET-BAB-04"/>
      <sheetName val="MET-BAB-06"/>
      <sheetName val="SUBkon"/>
      <sheetName val="SCH"/>
      <sheetName val="MET-BAB-06b"/>
      <sheetName val="Met-Bab-08"/>
      <sheetName val="Met-master"/>
      <sheetName val="ANA LS"/>
      <sheetName val="RTN"/>
      <sheetName val="Met Rtn"/>
      <sheetName val="MOS"/>
      <sheetName val="LMP.6"/>
      <sheetName val="Kar"/>
      <sheetName val="BALT"/>
      <sheetName val="IND"/>
      <sheetName val="Sheet2"/>
      <sheetName val="Sheet2 (2)"/>
      <sheetName val="Sheet1"/>
      <sheetName val="Sheet1 (2)"/>
      <sheetName val="harsat"/>
      <sheetName val="C"/>
      <sheetName val="ver.kon"/>
      <sheetName val="Peralatan"/>
      <sheetName val="surat_1"/>
      <sheetName val="LMP_121"/>
      <sheetName val="ANA_LS1"/>
      <sheetName val="Met_Rtn1"/>
      <sheetName val="LMP_61"/>
      <sheetName val="Sheet2_(2)1"/>
      <sheetName val="Sheet1_(2)1"/>
      <sheetName val="surat_"/>
      <sheetName val="LMP_12"/>
      <sheetName val="ANA_LS"/>
      <sheetName val="Met_Rtn"/>
      <sheetName val="LMP_6"/>
      <sheetName val="Sheet2_(2)"/>
      <sheetName val="Sheet1_(2)"/>
      <sheetName val="surat_2"/>
      <sheetName val="LMP_122"/>
      <sheetName val="ANA_LS2"/>
      <sheetName val="Met_Rtn2"/>
      <sheetName val="LMP_62"/>
      <sheetName val="Sheet2_(2)2"/>
      <sheetName val="Sheet1_(2)2"/>
      <sheetName val="surat_3"/>
      <sheetName val="LMP_123"/>
      <sheetName val="ANA_LS3"/>
      <sheetName val="Met_Rtn3"/>
      <sheetName val="LMP_63"/>
      <sheetName val="Sheet2_(2)3"/>
      <sheetName val="Sheet1_(2)3"/>
    </sheetNames>
    <sheetDataSet>
      <sheetData sheetId="0" refreshError="1"/>
      <sheetData sheetId="1" refreshError="1"/>
      <sheetData sheetId="2" refreshError="1"/>
      <sheetData sheetId="3" refreshError="1"/>
      <sheetData sheetId="4" refreshError="1">
        <row r="15">
          <cell r="A15" t="str">
            <v>BAB I</v>
          </cell>
          <cell r="C15" t="str">
            <v>UMUM</v>
          </cell>
          <cell r="E15" t="str">
            <v/>
          </cell>
        </row>
        <row r="16">
          <cell r="A16" t="str">
            <v>1.2</v>
          </cell>
          <cell r="C16" t="str">
            <v xml:space="preserve">Mobilisasi </v>
          </cell>
          <cell r="D16" t="str">
            <v>Lump Sum</v>
          </cell>
          <cell r="E16" t="str">
            <v/>
          </cell>
          <cell r="G16" t="str">
            <v/>
          </cell>
        </row>
        <row r="18">
          <cell r="C18" t="str">
            <v xml:space="preserve"> JUMLAH HARGA PEKERJAAN BAB I (masuk pada Rekapitulasi   Biaya )</v>
          </cell>
          <cell r="G18">
            <v>0</v>
          </cell>
        </row>
        <row r="20">
          <cell r="A20" t="str">
            <v>BAB II</v>
          </cell>
          <cell r="C20" t="str">
            <v xml:space="preserve"> DRAINASE</v>
          </cell>
        </row>
        <row r="21">
          <cell r="A21" t="str">
            <v>2.1</v>
          </cell>
          <cell r="C21" t="str">
            <v>Pekerjaan Galian untuk Selokan, Drainase dan Saluran Air</v>
          </cell>
          <cell r="D21" t="str">
            <v>M³</v>
          </cell>
          <cell r="E21">
            <v>1600</v>
          </cell>
          <cell r="F21">
            <v>25000</v>
          </cell>
          <cell r="G21">
            <v>40000000</v>
          </cell>
        </row>
        <row r="22">
          <cell r="A22" t="str">
            <v>2.2</v>
          </cell>
          <cell r="C22" t="str">
            <v xml:space="preserve">Pekerjaan Pasangan Batu dengan Mortar                      </v>
          </cell>
          <cell r="D22" t="str">
            <v>M³</v>
          </cell>
          <cell r="E22">
            <v>2400</v>
          </cell>
          <cell r="F22">
            <v>319000</v>
          </cell>
          <cell r="G22">
            <v>765600000</v>
          </cell>
        </row>
        <row r="23">
          <cell r="A23" t="str">
            <v>2.3 (1)</v>
          </cell>
          <cell r="C23" t="str">
            <v>Gorong-gorong Pipa Beton Bertulang diameter dalam &lt;45cm</v>
          </cell>
          <cell r="D23" t="str">
            <v>M¹</v>
          </cell>
          <cell r="E23" t="str">
            <v/>
          </cell>
          <cell r="G23" t="str">
            <v/>
          </cell>
        </row>
        <row r="24">
          <cell r="A24" t="str">
            <v>2.3 (2)</v>
          </cell>
          <cell r="C24" t="str">
            <v>Gorong-gorong Pipa Beton Bertulang diameter dalam  45 - &lt;75 cm</v>
          </cell>
          <cell r="D24" t="str">
            <v>M¹</v>
          </cell>
          <cell r="E24" t="str">
            <v/>
          </cell>
          <cell r="F24" t="str">
            <v/>
          </cell>
          <cell r="G24" t="str">
            <v/>
          </cell>
        </row>
        <row r="25">
          <cell r="A25" t="str">
            <v>2.3 (3)</v>
          </cell>
          <cell r="C25" t="str">
            <v>Gorong-gorong Pipa Beton Bertulang diameter dalam  75 - 120 cm</v>
          </cell>
          <cell r="D25" t="str">
            <v>M¹</v>
          </cell>
          <cell r="E25" t="str">
            <v/>
          </cell>
          <cell r="G25" t="str">
            <v/>
          </cell>
        </row>
        <row r="26">
          <cell r="A26" t="str">
            <v>2.3 (4)</v>
          </cell>
          <cell r="C26" t="str">
            <v>Gorong-gorong pipa baja bergelombang</v>
          </cell>
          <cell r="D26" t="str">
            <v>Ton</v>
          </cell>
          <cell r="E26" t="str">
            <v/>
          </cell>
          <cell r="G26" t="str">
            <v/>
          </cell>
        </row>
        <row r="27">
          <cell r="A27" t="str">
            <v>2.3 (5)</v>
          </cell>
          <cell r="C27" t="str">
            <v>Gorong-gorong Pipa Beton  tanpa Tulang diameter dalam 20 cm</v>
          </cell>
          <cell r="D27" t="str">
            <v>M¹</v>
          </cell>
          <cell r="E27" t="str">
            <v/>
          </cell>
          <cell r="G27" t="str">
            <v/>
          </cell>
        </row>
        <row r="28">
          <cell r="A28" t="str">
            <v>2.3 (6)</v>
          </cell>
          <cell r="C28" t="str">
            <v>Gorong-gorong Pipa Beton  tanpa Tulang diameter dalam 25 cm</v>
          </cell>
          <cell r="D28" t="str">
            <v>M¹</v>
          </cell>
          <cell r="E28" t="str">
            <v/>
          </cell>
          <cell r="G28" t="str">
            <v/>
          </cell>
        </row>
        <row r="29">
          <cell r="A29" t="str">
            <v>2.3 (7)</v>
          </cell>
          <cell r="C29" t="str">
            <v>Gorong-gorong Pipa Beton  tanpa Tulang diameter dalam 30 cm</v>
          </cell>
          <cell r="D29" t="str">
            <v>M¹</v>
          </cell>
          <cell r="E29" t="str">
            <v/>
          </cell>
          <cell r="G29" t="str">
            <v/>
          </cell>
        </row>
        <row r="30">
          <cell r="A30" t="str">
            <v>2.4 (1)</v>
          </cell>
          <cell r="C30" t="str">
            <v xml:space="preserve">Bahan Porous untuk penimbunan kembali atau Bahan Penyaring (Filter) </v>
          </cell>
          <cell r="D30" t="str">
            <v>M³</v>
          </cell>
          <cell r="E30" t="str">
            <v/>
          </cell>
          <cell r="F30" t="str">
            <v/>
          </cell>
          <cell r="G30" t="str">
            <v/>
          </cell>
        </row>
        <row r="31">
          <cell r="A31" t="str">
            <v>2.4 (2)</v>
          </cell>
          <cell r="C31" t="str">
            <v>Anyaman Filter Plastik</v>
          </cell>
          <cell r="D31" t="str">
            <v>M²</v>
          </cell>
          <cell r="G31" t="str">
            <v/>
          </cell>
        </row>
        <row r="32">
          <cell r="A32" t="str">
            <v>2.4 (3)</v>
          </cell>
          <cell r="C32" t="str">
            <v>Pipa berlubang banyak (Perforated pipe) untuk pekerjaan drainase bawah permukaan.</v>
          </cell>
          <cell r="D32" t="str">
            <v>M¹</v>
          </cell>
          <cell r="G32" t="str">
            <v/>
          </cell>
        </row>
        <row r="34">
          <cell r="C34" t="str">
            <v xml:space="preserve"> JUMLAH HARGA PEKERJAAN BAB II (masuk pada Rekapitulasi   Biaya )</v>
          </cell>
          <cell r="G34">
            <v>805600000</v>
          </cell>
        </row>
        <row r="36">
          <cell r="A36" t="str">
            <v>BAB III</v>
          </cell>
          <cell r="C36" t="str">
            <v>PEKERJAAN TANAH</v>
          </cell>
        </row>
        <row r="37">
          <cell r="A37" t="str">
            <v>3.1 (1)</v>
          </cell>
          <cell r="C37" t="str">
            <v>Galian Biasa</v>
          </cell>
          <cell r="D37" t="str">
            <v>M³</v>
          </cell>
          <cell r="E37">
            <v>100</v>
          </cell>
          <cell r="F37">
            <v>30000</v>
          </cell>
          <cell r="G37">
            <v>3000000</v>
          </cell>
        </row>
        <row r="38">
          <cell r="A38" t="str">
            <v>3.1 (2)</v>
          </cell>
          <cell r="C38" t="str">
            <v>Galian  Padas / Batuan</v>
          </cell>
          <cell r="D38" t="str">
            <v>M³</v>
          </cell>
          <cell r="E38">
            <v>1600</v>
          </cell>
          <cell r="F38">
            <v>75000</v>
          </cell>
          <cell r="G38">
            <v>120000000</v>
          </cell>
        </row>
        <row r="39">
          <cell r="A39" t="str">
            <v>3.1 (3)</v>
          </cell>
          <cell r="C39" t="str">
            <v>Galian Struktur dengan Kedalaman 0-2 meter</v>
          </cell>
          <cell r="D39" t="str">
            <v>M³</v>
          </cell>
          <cell r="E39" t="str">
            <v/>
          </cell>
        </row>
        <row r="40">
          <cell r="A40" t="str">
            <v>3.1 (4)</v>
          </cell>
          <cell r="C40" t="str">
            <v>Galian Struktur dengan Kedalaman 2-4 meter</v>
          </cell>
          <cell r="D40" t="str">
            <v>M³</v>
          </cell>
          <cell r="E40" t="str">
            <v/>
          </cell>
        </row>
        <row r="41">
          <cell r="A41" t="str">
            <v>3.1 (5)</v>
          </cell>
          <cell r="C41" t="str">
            <v>Galian Struktur dengan Kedalaman 4-6 meter</v>
          </cell>
          <cell r="D41" t="str">
            <v>M³</v>
          </cell>
          <cell r="E41" t="str">
            <v/>
          </cell>
          <cell r="G41" t="str">
            <v/>
          </cell>
        </row>
        <row r="42">
          <cell r="A42" t="str">
            <v>3.1 (6)</v>
          </cell>
          <cell r="C42" t="str">
            <v>Cofferdam, Penyokong, Pengkaku dan pekerjaan yang berkaitan</v>
          </cell>
          <cell r="D42" t="str">
            <v>Ls</v>
          </cell>
          <cell r="E42" t="str">
            <v/>
          </cell>
        </row>
        <row r="43">
          <cell r="A43" t="str">
            <v>3.1 (7)</v>
          </cell>
          <cell r="C43" t="str">
            <v>Galian perkerasan beraspal Dengan Cold Milling Machine</v>
          </cell>
          <cell r="D43" t="str">
            <v>M³</v>
          </cell>
          <cell r="E43" t="str">
            <v/>
          </cell>
        </row>
        <row r="44">
          <cell r="A44" t="str">
            <v>3.1 (8)</v>
          </cell>
          <cell r="C44" t="str">
            <v>Galian perkerasan beraspal tanpa Cold Milling Machine</v>
          </cell>
          <cell r="D44" t="str">
            <v>M³</v>
          </cell>
          <cell r="E44" t="str">
            <v/>
          </cell>
          <cell r="G44" t="str">
            <v/>
          </cell>
        </row>
        <row r="45">
          <cell r="A45" t="str">
            <v>3.1 (9)</v>
          </cell>
          <cell r="C45" t="str">
            <v>Biaya Tambahan Untuk Pengangkutan Bahan Galian &gt; 5 Km</v>
          </cell>
          <cell r="D45" t="str">
            <v>M³/Km</v>
          </cell>
          <cell r="E45" t="str">
            <v/>
          </cell>
        </row>
        <row r="46">
          <cell r="A46" t="str">
            <v>3.2(1)</v>
          </cell>
          <cell r="C46" t="str">
            <v>Urugan  Biasa</v>
          </cell>
          <cell r="D46" t="str">
            <v>M³</v>
          </cell>
          <cell r="E46">
            <v>126</v>
          </cell>
          <cell r="F46">
            <v>85000</v>
          </cell>
          <cell r="G46">
            <v>10710000</v>
          </cell>
        </row>
        <row r="47">
          <cell r="A47" t="str">
            <v>3.2(2)</v>
          </cell>
          <cell r="C47" t="str">
            <v xml:space="preserve">Urugan Pilihan </v>
          </cell>
          <cell r="D47" t="str">
            <v>M³</v>
          </cell>
          <cell r="E47" t="str">
            <v/>
          </cell>
          <cell r="G47" t="str">
            <v/>
          </cell>
        </row>
        <row r="48">
          <cell r="A48" t="str">
            <v>3.2(3)</v>
          </cell>
          <cell r="C48" t="str">
            <v>Timbunan Pilihan di Atas Tanah Rawa (diukur di atas bak truk)</v>
          </cell>
          <cell r="D48" t="str">
            <v>M³</v>
          </cell>
          <cell r="E48" t="str">
            <v/>
          </cell>
        </row>
        <row r="49">
          <cell r="A49">
            <v>3.3</v>
          </cell>
          <cell r="C49" t="str">
            <v>Penyiapan Badan Jalan</v>
          </cell>
          <cell r="D49" t="str">
            <v>M²</v>
          </cell>
          <cell r="E49">
            <v>13676</v>
          </cell>
          <cell r="F49">
            <v>2500</v>
          </cell>
          <cell r="G49">
            <v>34190000</v>
          </cell>
        </row>
        <row r="51">
          <cell r="C51" t="str">
            <v xml:space="preserve"> JUMLAH HARGA PEKERJAAN BAB III (masuk pada Rekapitulasi   Biaya )</v>
          </cell>
          <cell r="G51">
            <v>167900000</v>
          </cell>
        </row>
        <row r="53">
          <cell r="A53" t="str">
            <v>BAB IV</v>
          </cell>
          <cell r="C53" t="str">
            <v>PELEBARAN  PERKERASAN DAN BAHU JALAN</v>
          </cell>
        </row>
        <row r="54">
          <cell r="A54" t="str">
            <v>4.1 (1)</v>
          </cell>
          <cell r="C54" t="str">
            <v>Lapis Atas Pondasi Agregat Kelas A</v>
          </cell>
          <cell r="D54" t="str">
            <v>M³</v>
          </cell>
          <cell r="E54" t="str">
            <v/>
          </cell>
          <cell r="G54" t="str">
            <v/>
          </cell>
        </row>
        <row r="55">
          <cell r="A55" t="str">
            <v>4.1 (2)</v>
          </cell>
          <cell r="C55" t="str">
            <v xml:space="preserve">Lapis Bawah  Pondasi Agregat Kelas B </v>
          </cell>
          <cell r="D55" t="str">
            <v>M³</v>
          </cell>
          <cell r="E55">
            <v>1200</v>
          </cell>
          <cell r="F55">
            <v>131400</v>
          </cell>
          <cell r="G55">
            <v>157680000</v>
          </cell>
        </row>
        <row r="56">
          <cell r="A56" t="str">
            <v>4.2 (3)</v>
          </cell>
          <cell r="C56" t="str">
            <v>Semen Untuk Lapis Pondasi Tanah Semen</v>
          </cell>
          <cell r="D56" t="str">
            <v>Ton</v>
          </cell>
          <cell r="E56" t="str">
            <v/>
          </cell>
        </row>
        <row r="57">
          <cell r="A57" t="str">
            <v>4.2 (4)</v>
          </cell>
          <cell r="C57" t="str">
            <v>Lapis Pondasi Tanah Semen</v>
          </cell>
          <cell r="D57" t="str">
            <v>M³</v>
          </cell>
          <cell r="E57" t="str">
            <v/>
          </cell>
        </row>
        <row r="58">
          <cell r="A58" t="str">
            <v>4.2 (5)</v>
          </cell>
          <cell r="C58" t="str">
            <v>Agregat Penutup Burtu</v>
          </cell>
          <cell r="D58" t="str">
            <v>M²</v>
          </cell>
          <cell r="E58" t="str">
            <v/>
          </cell>
        </row>
        <row r="59">
          <cell r="A59" t="str">
            <v>4.2 (6)</v>
          </cell>
          <cell r="C59" t="str">
            <v>Bahan Aspal untuk Pekerjaan Pelaburan</v>
          </cell>
          <cell r="D59" t="str">
            <v>Liter</v>
          </cell>
          <cell r="E59" t="str">
            <v/>
          </cell>
        </row>
        <row r="60">
          <cell r="A60" t="str">
            <v>4.2 (7)</v>
          </cell>
          <cell r="C60" t="str">
            <v>Lapis Resap Pengikat</v>
          </cell>
          <cell r="D60" t="str">
            <v>Liter</v>
          </cell>
          <cell r="E60" t="str">
            <v/>
          </cell>
        </row>
        <row r="61">
          <cell r="E61" t="str">
            <v/>
          </cell>
        </row>
        <row r="63">
          <cell r="C63" t="str">
            <v xml:space="preserve"> JUMLAH HARGA PEKERJAAN BAB IV (masuk pada Rekapitulasi   Biaya )</v>
          </cell>
          <cell r="G63">
            <v>157680000</v>
          </cell>
        </row>
        <row r="65">
          <cell r="A65" t="str">
            <v>BAB V</v>
          </cell>
          <cell r="C65" t="str">
            <v xml:space="preserve"> PERKERASAN BERBUTIR</v>
          </cell>
        </row>
        <row r="66">
          <cell r="A66" t="str">
            <v>5.1 (1)</v>
          </cell>
          <cell r="C66" t="str">
            <v>Lapis Pondasi Agregat Kelas A</v>
          </cell>
          <cell r="D66" t="str">
            <v>M³</v>
          </cell>
          <cell r="E66">
            <v>520</v>
          </cell>
          <cell r="F66">
            <v>148000</v>
          </cell>
          <cell r="G66">
            <v>76960000</v>
          </cell>
        </row>
        <row r="67">
          <cell r="A67" t="str">
            <v>5.1 (2)</v>
          </cell>
          <cell r="C67" t="str">
            <v>Lapis Pondasi Agregat Kelas B</v>
          </cell>
          <cell r="D67" t="str">
            <v>M³</v>
          </cell>
          <cell r="E67">
            <v>289</v>
          </cell>
          <cell r="F67">
            <v>131400</v>
          </cell>
          <cell r="G67">
            <v>37974600</v>
          </cell>
        </row>
        <row r="68">
          <cell r="A68" t="str">
            <v>5.2 (1)</v>
          </cell>
          <cell r="C68" t="str">
            <v>Lapis Pondasi Agregat Kelas C</v>
          </cell>
          <cell r="D68" t="str">
            <v>M³</v>
          </cell>
          <cell r="E68" t="str">
            <v/>
          </cell>
        </row>
        <row r="69">
          <cell r="A69" t="str">
            <v>5.4(1)</v>
          </cell>
          <cell r="C69" t="str">
            <v>Semen untuk Lapis Pondasi Tanah Semen</v>
          </cell>
          <cell r="D69" t="str">
            <v>Ton</v>
          </cell>
          <cell r="E69" t="str">
            <v/>
          </cell>
        </row>
        <row r="70">
          <cell r="A70" t="str">
            <v>5.4(2)</v>
          </cell>
          <cell r="C70" t="str">
            <v>Lapis Pondasi Tanah Semen</v>
          </cell>
          <cell r="D70" t="str">
            <v>M³</v>
          </cell>
          <cell r="E70" t="str">
            <v/>
          </cell>
        </row>
        <row r="71">
          <cell r="A71" t="str">
            <v>SS 5.4(1)</v>
          </cell>
          <cell r="C71" t="str">
            <v>Lapis Pondasi Telford t = 15 cm</v>
          </cell>
          <cell r="D71" t="str">
            <v>M³</v>
          </cell>
          <cell r="E71" t="str">
            <v/>
          </cell>
        </row>
        <row r="72">
          <cell r="A72" t="str">
            <v>SS 5.4(2)</v>
          </cell>
          <cell r="C72" t="str">
            <v>Lapis Pondasi Telford t = 20 cm</v>
          </cell>
          <cell r="D72" t="str">
            <v>M³</v>
          </cell>
          <cell r="E72" t="str">
            <v/>
          </cell>
        </row>
        <row r="73">
          <cell r="A73" t="str">
            <v>SS 5.6</v>
          </cell>
          <cell r="C73" t="str">
            <v>Lapis Aspal Beton Atas Perata (ATBL)</v>
          </cell>
          <cell r="D73" t="str">
            <v>Ton</v>
          </cell>
          <cell r="G73" t="str">
            <v/>
          </cell>
        </row>
        <row r="74">
          <cell r="A74" t="str">
            <v>SS 5.6</v>
          </cell>
          <cell r="C74" t="str">
            <v>Lapis Pondasi Beton Semen (CBC) K-300</v>
          </cell>
          <cell r="D74" t="str">
            <v>M³</v>
          </cell>
          <cell r="E74" t="str">
            <v/>
          </cell>
        </row>
        <row r="75">
          <cell r="A75" t="str">
            <v>SS 5.7</v>
          </cell>
          <cell r="C75" t="str">
            <v>Waterbound  Macadam</v>
          </cell>
          <cell r="D75" t="str">
            <v>M³</v>
          </cell>
        </row>
        <row r="77">
          <cell r="C77" t="str">
            <v xml:space="preserve"> JUMLAH HARGA PEKERJAAN BAB V (masuk pada Rekapitulasi   Biaya )</v>
          </cell>
          <cell r="G77">
            <v>114934600</v>
          </cell>
        </row>
        <row r="79">
          <cell r="A79" t="str">
            <v>BAB VI</v>
          </cell>
          <cell r="C79" t="str">
            <v xml:space="preserve"> PERKERASAN ASPAL</v>
          </cell>
        </row>
        <row r="80">
          <cell r="A80" t="str">
            <v>6.1 (1)</v>
          </cell>
          <cell r="C80" t="str">
            <v>Lapis Resap Pengikat</v>
          </cell>
          <cell r="D80" t="str">
            <v>Liter</v>
          </cell>
          <cell r="E80">
            <v>788</v>
          </cell>
          <cell r="F80">
            <v>4000</v>
          </cell>
          <cell r="G80">
            <v>3152000</v>
          </cell>
        </row>
        <row r="81">
          <cell r="A81" t="str">
            <v>6.1 (2)</v>
          </cell>
          <cell r="C81" t="str">
            <v>Lapis Perekat</v>
          </cell>
          <cell r="D81" t="str">
            <v>Liter</v>
          </cell>
          <cell r="E81">
            <v>8633</v>
          </cell>
          <cell r="F81">
            <v>4200</v>
          </cell>
          <cell r="G81">
            <v>36258600</v>
          </cell>
        </row>
        <row r="82">
          <cell r="A82" t="str">
            <v>6.2 (1)</v>
          </cell>
          <cell r="C82" t="str">
            <v>Agregat Penutup BURAS</v>
          </cell>
          <cell r="D82" t="str">
            <v>M²</v>
          </cell>
          <cell r="E82" t="str">
            <v/>
          </cell>
        </row>
        <row r="83">
          <cell r="A83" t="str">
            <v>6.2 (2)</v>
          </cell>
          <cell r="C83" t="str">
            <v>Agregat Penutup BURTU</v>
          </cell>
          <cell r="D83" t="str">
            <v>M²</v>
          </cell>
          <cell r="E83" t="str">
            <v/>
          </cell>
        </row>
        <row r="84">
          <cell r="A84" t="str">
            <v>6.2 (3)</v>
          </cell>
          <cell r="C84" t="str">
            <v>Agregat Penutup BURDA</v>
          </cell>
          <cell r="D84" t="str">
            <v>M²</v>
          </cell>
          <cell r="E84" t="str">
            <v/>
          </cell>
        </row>
        <row r="85">
          <cell r="A85" t="str">
            <v>6.2 (4)</v>
          </cell>
          <cell r="C85" t="str">
            <v>Maaterial Aspal untuk Pekerjaan Pelaburan</v>
          </cell>
          <cell r="D85" t="str">
            <v>Liter</v>
          </cell>
          <cell r="E85" t="str">
            <v/>
          </cell>
        </row>
        <row r="86">
          <cell r="A86" t="str">
            <v>6.3 (1)</v>
          </cell>
          <cell r="C86" t="str">
            <v>Latasir  Kelas A  (SS-A)</v>
          </cell>
          <cell r="D86" t="str">
            <v>M²</v>
          </cell>
          <cell r="E86" t="str">
            <v/>
          </cell>
          <cell r="G86" t="str">
            <v/>
          </cell>
        </row>
        <row r="87">
          <cell r="A87" t="str">
            <v>6.3 (2)</v>
          </cell>
          <cell r="C87" t="str">
            <v>Latasir  Kelas B  (SS-B)</v>
          </cell>
          <cell r="D87" t="str">
            <v>M²</v>
          </cell>
          <cell r="E87" t="str">
            <v/>
          </cell>
          <cell r="G87" t="str">
            <v/>
          </cell>
        </row>
        <row r="88">
          <cell r="A88" t="str">
            <v>6.3 (3)</v>
          </cell>
          <cell r="C88" t="str">
            <v>Lataston - Lapis Aus (HRS - WC)</v>
          </cell>
          <cell r="D88" t="str">
            <v>M²</v>
          </cell>
          <cell r="E88" t="str">
            <v/>
          </cell>
          <cell r="F88" t="str">
            <v/>
          </cell>
          <cell r="G88" t="str">
            <v/>
          </cell>
        </row>
        <row r="89">
          <cell r="A89" t="str">
            <v>6.3 (4)</v>
          </cell>
          <cell r="C89" t="str">
            <v>Lataston - Lapis Pondasi (HRS - Base)</v>
          </cell>
          <cell r="D89" t="str">
            <v>M³</v>
          </cell>
          <cell r="E89" t="str">
            <v/>
          </cell>
          <cell r="G89" t="str">
            <v/>
          </cell>
        </row>
        <row r="90">
          <cell r="A90" t="str">
            <v>6.3 (5)</v>
          </cell>
          <cell r="C90" t="str">
            <v>Laston - Lapis Aus (AC - WC)</v>
          </cell>
          <cell r="D90" t="str">
            <v>M²</v>
          </cell>
          <cell r="E90">
            <v>24000</v>
          </cell>
          <cell r="F90">
            <v>42300</v>
          </cell>
          <cell r="G90">
            <v>1015200000</v>
          </cell>
        </row>
        <row r="91">
          <cell r="A91" t="str">
            <v>6.3 (6)</v>
          </cell>
          <cell r="C91" t="str">
            <v>Laston - Lapis Pondasi (AC - BC)</v>
          </cell>
          <cell r="D91" t="str">
            <v>M³</v>
          </cell>
          <cell r="E91">
            <v>1200</v>
          </cell>
          <cell r="F91">
            <v>1045600</v>
          </cell>
          <cell r="G91">
            <v>1254720000</v>
          </cell>
        </row>
        <row r="92">
          <cell r="A92" t="str">
            <v>6.3 (7)</v>
          </cell>
          <cell r="C92" t="str">
            <v>Laston - Lapis Pengikat  (AC - Base)</v>
          </cell>
          <cell r="D92" t="str">
            <v>M³</v>
          </cell>
          <cell r="E92">
            <v>541</v>
          </cell>
          <cell r="F92">
            <v>982100</v>
          </cell>
          <cell r="G92">
            <v>531316100</v>
          </cell>
        </row>
        <row r="93">
          <cell r="A93" t="str">
            <v>SS.3.8</v>
          </cell>
          <cell r="C93" t="str">
            <v>Asphalt Trated Base  (ATB)</v>
          </cell>
          <cell r="D93" t="str">
            <v>M³</v>
          </cell>
        </row>
        <row r="94">
          <cell r="A94" t="str">
            <v>6.4.1</v>
          </cell>
          <cell r="C94" t="str">
            <v>Lasbutag</v>
          </cell>
        </row>
        <row r="95">
          <cell r="A95" t="str">
            <v>6.4.2</v>
          </cell>
          <cell r="C95" t="str">
            <v>Latasbusir Kelas A</v>
          </cell>
        </row>
        <row r="96">
          <cell r="A96" t="str">
            <v>6.4.3</v>
          </cell>
          <cell r="C96" t="str">
            <v>Latasbusir Kelas B</v>
          </cell>
        </row>
        <row r="97">
          <cell r="A97" t="str">
            <v>6.4.4</v>
          </cell>
          <cell r="C97" t="str">
            <v>Bitumen Asbuton</v>
          </cell>
        </row>
        <row r="98">
          <cell r="A98" t="str">
            <v>6.4.5</v>
          </cell>
          <cell r="C98" t="str">
            <v>Bitumen  Bahan Peremaja</v>
          </cell>
        </row>
        <row r="99">
          <cell r="A99" t="str">
            <v>6.4.6</v>
          </cell>
          <cell r="C99" t="str">
            <v>Bahan Anti Oengelupasan (anti stripping agent)</v>
          </cell>
        </row>
        <row r="100">
          <cell r="A100" t="str">
            <v>6.5(1)</v>
          </cell>
          <cell r="C100" t="str">
            <v>Campuran Aspal Dingin Untuk Pelapisan</v>
          </cell>
          <cell r="D100" t="str">
            <v>M³</v>
          </cell>
          <cell r="E100" t="str">
            <v/>
          </cell>
        </row>
        <row r="101">
          <cell r="A101" t="str">
            <v>6.6a</v>
          </cell>
          <cell r="C101" t="str">
            <v>Lapis  Penetrasi Macadam  (t = 5 cm)</v>
          </cell>
          <cell r="D101" t="str">
            <v>M²</v>
          </cell>
          <cell r="E101" t="str">
            <v/>
          </cell>
          <cell r="G101" t="str">
            <v/>
          </cell>
        </row>
        <row r="102">
          <cell r="A102" t="str">
            <v>SS.6.8</v>
          </cell>
          <cell r="C102" t="str">
            <v>Perkerasan Beton Semen</v>
          </cell>
          <cell r="D102" t="str">
            <v>M³</v>
          </cell>
          <cell r="E102" t="str">
            <v/>
          </cell>
          <cell r="G102" t="str">
            <v/>
          </cell>
        </row>
        <row r="104">
          <cell r="C104" t="str">
            <v xml:space="preserve"> JUMLAH HARGA PEKERJAAN BAB VI (masuk pada Rekapitulasi   Biaya )</v>
          </cell>
          <cell r="G104">
            <v>2840646700</v>
          </cell>
        </row>
        <row r="106">
          <cell r="A106" t="str">
            <v>BAB VII</v>
          </cell>
          <cell r="C106" t="str">
            <v>STRUKTUR</v>
          </cell>
        </row>
        <row r="107">
          <cell r="A107" t="str">
            <v>7.1 (1)</v>
          </cell>
          <cell r="C107" t="str">
            <v>Beton K500</v>
          </cell>
          <cell r="D107" t="str">
            <v>M³</v>
          </cell>
          <cell r="E107" t="str">
            <v/>
          </cell>
          <cell r="G107" t="str">
            <v/>
          </cell>
        </row>
        <row r="108">
          <cell r="A108" t="str">
            <v>7.1 (2)</v>
          </cell>
          <cell r="C108" t="str">
            <v>Beton K400</v>
          </cell>
          <cell r="D108" t="str">
            <v>M³</v>
          </cell>
          <cell r="E108" t="str">
            <v/>
          </cell>
          <cell r="G108" t="str">
            <v/>
          </cell>
        </row>
        <row r="109">
          <cell r="A109" t="str">
            <v>7.1 (3)</v>
          </cell>
          <cell r="C109" t="str">
            <v>Beton Struktur Kelas K-350</v>
          </cell>
          <cell r="D109" t="str">
            <v>M³</v>
          </cell>
          <cell r="E109" t="str">
            <v/>
          </cell>
          <cell r="G109" t="str">
            <v/>
          </cell>
        </row>
        <row r="110">
          <cell r="A110" t="str">
            <v>7.1 (4)</v>
          </cell>
          <cell r="C110" t="str">
            <v>Beton K250</v>
          </cell>
          <cell r="D110" t="str">
            <v>M³</v>
          </cell>
          <cell r="E110" t="str">
            <v/>
          </cell>
          <cell r="G110" t="str">
            <v/>
          </cell>
        </row>
        <row r="111">
          <cell r="A111" t="str">
            <v>7.1 (5)</v>
          </cell>
          <cell r="C111" t="str">
            <v>Beton Struktur Kelas K225 pada elevasi</v>
          </cell>
          <cell r="D111" t="str">
            <v>M³</v>
          </cell>
          <cell r="E111">
            <v>31</v>
          </cell>
          <cell r="F111">
            <v>650000</v>
          </cell>
          <cell r="G111">
            <v>20150000</v>
          </cell>
        </row>
        <row r="112">
          <cell r="A112" t="str">
            <v>7.1 (8)</v>
          </cell>
          <cell r="C112" t="str">
            <v>Beton Struktur Kelas K175</v>
          </cell>
          <cell r="D112" t="str">
            <v>M³</v>
          </cell>
          <cell r="E112" t="str">
            <v/>
          </cell>
          <cell r="G112" t="str">
            <v/>
          </cell>
        </row>
        <row r="113">
          <cell r="A113" t="str">
            <v>7.1 (7)</v>
          </cell>
          <cell r="C113" t="str">
            <v>Beton Siklop K175</v>
          </cell>
          <cell r="D113" t="str">
            <v>M³</v>
          </cell>
          <cell r="E113" t="str">
            <v/>
          </cell>
          <cell r="G113" t="str">
            <v/>
          </cell>
        </row>
        <row r="114">
          <cell r="A114" t="str">
            <v>7.1 (8)</v>
          </cell>
          <cell r="C114" t="str">
            <v>Beton K125</v>
          </cell>
          <cell r="D114" t="str">
            <v>M³</v>
          </cell>
          <cell r="E114" t="str">
            <v/>
          </cell>
          <cell r="G114" t="str">
            <v/>
          </cell>
        </row>
        <row r="115">
          <cell r="A115" t="str">
            <v>7.2(1)</v>
          </cell>
          <cell r="C115" t="str">
            <v>Baja Tulangan U24  (Polos)</v>
          </cell>
          <cell r="D115" t="str">
            <v>Kg</v>
          </cell>
          <cell r="E115">
            <v>1810</v>
          </cell>
          <cell r="F115">
            <v>7200</v>
          </cell>
          <cell r="G115">
            <v>13032000</v>
          </cell>
        </row>
        <row r="116">
          <cell r="A116" t="str">
            <v>7.2(3)</v>
          </cell>
          <cell r="C116" t="str">
            <v>Baja Tulangan U32   (Polos)</v>
          </cell>
          <cell r="D116" t="str">
            <v>Kg</v>
          </cell>
          <cell r="E116" t="str">
            <v/>
          </cell>
          <cell r="G116" t="str">
            <v/>
          </cell>
        </row>
        <row r="117">
          <cell r="A117" t="str">
            <v>7.3(3)</v>
          </cell>
          <cell r="C117" t="str">
            <v>Baja Tulangan U32 Ulir</v>
          </cell>
          <cell r="D117" t="str">
            <v>Kg</v>
          </cell>
          <cell r="E117" t="str">
            <v/>
          </cell>
          <cell r="G117" t="str">
            <v/>
          </cell>
        </row>
        <row r="118">
          <cell r="A118" t="str">
            <v>7.3(4)</v>
          </cell>
          <cell r="C118" t="str">
            <v>Baja Tulangan U39 Ulir</v>
          </cell>
          <cell r="D118" t="str">
            <v>Kg</v>
          </cell>
          <cell r="E118" t="str">
            <v/>
          </cell>
          <cell r="G118" t="str">
            <v/>
          </cell>
        </row>
        <row r="119">
          <cell r="A119" t="str">
            <v>7.3(5)</v>
          </cell>
          <cell r="C119" t="str">
            <v>Baja Tulangan U48 Ulir</v>
          </cell>
          <cell r="D119" t="str">
            <v>Kg</v>
          </cell>
          <cell r="E119" t="str">
            <v/>
          </cell>
          <cell r="G119" t="str">
            <v/>
          </cell>
        </row>
        <row r="120">
          <cell r="A120" t="str">
            <v>7.3(6)</v>
          </cell>
          <cell r="C120" t="str">
            <v>Anyaman Kawat Yang Dilas (Welded Wire Mesh)</v>
          </cell>
          <cell r="D120" t="str">
            <v>Kg</v>
          </cell>
          <cell r="E120" t="str">
            <v/>
          </cell>
        </row>
        <row r="121">
          <cell r="A121" t="str">
            <v>7.6(1)</v>
          </cell>
          <cell r="C121" t="str">
            <v>Pondasi Cerucuk, Penyediaan, Pemancangan</v>
          </cell>
          <cell r="D121" t="str">
            <v>M¹</v>
          </cell>
          <cell r="E121" t="str">
            <v/>
          </cell>
          <cell r="G121" t="str">
            <v/>
          </cell>
        </row>
        <row r="122">
          <cell r="A122">
            <v>7.4</v>
          </cell>
          <cell r="C122" t="str">
            <v>Pasangan Batu  dengan adukan</v>
          </cell>
          <cell r="D122" t="str">
            <v>M³</v>
          </cell>
          <cell r="E122">
            <v>966</v>
          </cell>
          <cell r="F122">
            <v>309000</v>
          </cell>
          <cell r="G122">
            <v>298494000</v>
          </cell>
        </row>
        <row r="123">
          <cell r="A123" t="str">
            <v>7.10(1)</v>
          </cell>
          <cell r="C123" t="str">
            <v>Pasangan Batu Kosong yang Diisi Adukan</v>
          </cell>
          <cell r="D123" t="str">
            <v>M³</v>
          </cell>
          <cell r="E123" t="str">
            <v/>
          </cell>
          <cell r="F123" t="str">
            <v/>
          </cell>
          <cell r="G123" t="str">
            <v/>
          </cell>
        </row>
        <row r="124">
          <cell r="A124" t="str">
            <v>7.10(2)</v>
          </cell>
          <cell r="C124" t="str">
            <v xml:space="preserve">Pasangan Batu Kosong </v>
          </cell>
          <cell r="D124" t="str">
            <v>M³</v>
          </cell>
          <cell r="E124" t="str">
            <v/>
          </cell>
          <cell r="G124" t="str">
            <v/>
          </cell>
        </row>
        <row r="125">
          <cell r="A125" t="str">
            <v>7.5(3)</v>
          </cell>
          <cell r="C125" t="str">
            <v>Bronjong (Gabions)</v>
          </cell>
          <cell r="D125" t="str">
            <v>M³</v>
          </cell>
          <cell r="E125" t="str">
            <v/>
          </cell>
          <cell r="G125" t="str">
            <v/>
          </cell>
        </row>
        <row r="126">
          <cell r="A126" t="str">
            <v>7.11(1)</v>
          </cell>
          <cell r="C126" t="str">
            <v>Expansion Joint Tipe Torma</v>
          </cell>
          <cell r="D126" t="str">
            <v>M¹</v>
          </cell>
          <cell r="E126" t="str">
            <v/>
          </cell>
          <cell r="G126" t="str">
            <v/>
          </cell>
        </row>
        <row r="127">
          <cell r="A127" t="str">
            <v>7.12(2)</v>
          </cell>
          <cell r="C127" t="str">
            <v>Perletakan Elastomerik jenis I</v>
          </cell>
          <cell r="D127" t="str">
            <v>buah</v>
          </cell>
          <cell r="E127" t="str">
            <v/>
          </cell>
          <cell r="G127" t="str">
            <v/>
          </cell>
        </row>
        <row r="128">
          <cell r="A128">
            <v>7.13</v>
          </cell>
          <cell r="C128" t="str">
            <v>Sandaran (Railling)</v>
          </cell>
          <cell r="D128" t="str">
            <v>M¹</v>
          </cell>
          <cell r="E128" t="str">
            <v/>
          </cell>
          <cell r="G128" t="str">
            <v/>
          </cell>
        </row>
        <row r="129">
          <cell r="G129" t="str">
            <v/>
          </cell>
        </row>
        <row r="131">
          <cell r="C131" t="str">
            <v xml:space="preserve"> JUMLAH HARGA PEKERJAAN BAB VII (masuk pada Rekapitulasi   Biaya )</v>
          </cell>
          <cell r="G131">
            <v>331676000</v>
          </cell>
        </row>
        <row r="133">
          <cell r="A133" t="str">
            <v>BAB VIII</v>
          </cell>
          <cell r="C133" t="str">
            <v xml:space="preserve"> PENGEMBALIAN KONDISI DAN PEKERJAAN MINOR</v>
          </cell>
        </row>
        <row r="135">
          <cell r="A135" t="str">
            <v>8.1 (1)</v>
          </cell>
          <cell r="C135" t="str">
            <v>Lapis Pondasi Agregat Kelas A Untuk Pekerjaan Minor</v>
          </cell>
          <cell r="D135" t="str">
            <v>M³</v>
          </cell>
          <cell r="E135" t="str">
            <v/>
          </cell>
          <cell r="G135" t="str">
            <v/>
          </cell>
        </row>
        <row r="136">
          <cell r="A136" t="str">
            <v>8.1 (2)</v>
          </cell>
          <cell r="C136" t="str">
            <v>Lapis Pondasi Agregat Kelas B Untuk Pekerjaan Minor</v>
          </cell>
          <cell r="D136" t="str">
            <v>M³</v>
          </cell>
          <cell r="E136" t="str">
            <v/>
          </cell>
          <cell r="G136" t="str">
            <v/>
          </cell>
        </row>
        <row r="137">
          <cell r="A137" t="str">
            <v>8.1 (3)</v>
          </cell>
          <cell r="C137" t="str">
            <v>Agregat untuk Perkerasan Tanpa Penutup Aspal untuk Pekerjaan Minor</v>
          </cell>
          <cell r="D137" t="str">
            <v>M³</v>
          </cell>
          <cell r="E137" t="str">
            <v/>
          </cell>
          <cell r="G137" t="str">
            <v/>
          </cell>
        </row>
        <row r="138">
          <cell r="A138" t="str">
            <v>8.1 (4)</v>
          </cell>
          <cell r="C138" t="str">
            <v>Waterbound Macadam untuk Pekerjaan Minor</v>
          </cell>
          <cell r="D138" t="str">
            <v>M³</v>
          </cell>
          <cell r="E138" t="str">
            <v/>
          </cell>
          <cell r="G138" t="str">
            <v/>
          </cell>
        </row>
        <row r="139">
          <cell r="A139" t="str">
            <v>8.1 (5)</v>
          </cell>
          <cell r="C139" t="str">
            <v xml:space="preserve">Campuran Aspal Panas untuk Pekerjaan Minor              </v>
          </cell>
          <cell r="D139" t="str">
            <v>M³</v>
          </cell>
          <cell r="E139" t="str">
            <v/>
          </cell>
          <cell r="G139" t="str">
            <v/>
          </cell>
        </row>
        <row r="140">
          <cell r="A140" t="str">
            <v>8.1 (6)</v>
          </cell>
          <cell r="C140" t="str">
            <v>Lasbutag atau latasbusir untuk pekerjaan minor</v>
          </cell>
          <cell r="D140" t="str">
            <v>M³</v>
          </cell>
          <cell r="E140" t="str">
            <v/>
          </cell>
          <cell r="G140" t="str">
            <v/>
          </cell>
        </row>
        <row r="141">
          <cell r="A141" t="str">
            <v>8.1 (7)</v>
          </cell>
          <cell r="C141" t="str">
            <v>Penetrasi Macadam Untuk Pekerjaan Minor</v>
          </cell>
          <cell r="D141" t="str">
            <v>M³</v>
          </cell>
          <cell r="E141" t="str">
            <v/>
          </cell>
          <cell r="F141" t="str">
            <v/>
          </cell>
          <cell r="G141" t="str">
            <v/>
          </cell>
        </row>
        <row r="142">
          <cell r="A142" t="str">
            <v>8.1 (8)</v>
          </cell>
          <cell r="C142" t="str">
            <v>Campuran Aspal Dingin untuk Pekerjaan Minor</v>
          </cell>
          <cell r="D142" t="str">
            <v>M³</v>
          </cell>
          <cell r="E142" t="str">
            <v/>
          </cell>
          <cell r="G142" t="str">
            <v/>
          </cell>
        </row>
        <row r="143">
          <cell r="A143" t="str">
            <v>8.1 (9)</v>
          </cell>
          <cell r="C143" t="str">
            <v>Bitumen Residual untuk Pekerjaan Minor</v>
          </cell>
          <cell r="D143" t="str">
            <v>Liter</v>
          </cell>
          <cell r="E143" t="str">
            <v/>
          </cell>
          <cell r="G143" t="str">
            <v/>
          </cell>
        </row>
        <row r="144">
          <cell r="A144" t="str">
            <v>8.2(1)</v>
          </cell>
          <cell r="C144" t="str">
            <v xml:space="preserve">Galian untuk Bahu Jalan dan Pekerjaan Minor Lainnya </v>
          </cell>
          <cell r="D144" t="str">
            <v>M³</v>
          </cell>
          <cell r="E144" t="str">
            <v/>
          </cell>
          <cell r="F144">
            <v>0</v>
          </cell>
          <cell r="G144" t="str">
            <v/>
          </cell>
        </row>
        <row r="145">
          <cell r="A145" t="str">
            <v>8.2(2)</v>
          </cell>
          <cell r="C145" t="str">
            <v>Penebangan Pohon, Diameter 15-30 cm</v>
          </cell>
          <cell r="D145" t="str">
            <v>buah</v>
          </cell>
          <cell r="E145" t="str">
            <v/>
          </cell>
        </row>
        <row r="146">
          <cell r="A146" t="str">
            <v>8.2(3)</v>
          </cell>
          <cell r="C146" t="str">
            <v>Penebangan Pohon, Diameter 30-50 cm</v>
          </cell>
          <cell r="D146" t="str">
            <v>buah</v>
          </cell>
          <cell r="E146" t="str">
            <v/>
          </cell>
        </row>
        <row r="147">
          <cell r="A147" t="str">
            <v>8.2(4)</v>
          </cell>
          <cell r="C147" t="str">
            <v>Penebangan Pohon, Diameter 50-75 cm</v>
          </cell>
          <cell r="D147" t="str">
            <v>buah</v>
          </cell>
          <cell r="E147" t="str">
            <v/>
          </cell>
        </row>
        <row r="148">
          <cell r="A148" t="str">
            <v>8.2(5)</v>
          </cell>
          <cell r="C148" t="str">
            <v>Penebangan Pohon, Diameter &gt;75 cm</v>
          </cell>
          <cell r="D148" t="str">
            <v>buah</v>
          </cell>
          <cell r="E148" t="str">
            <v/>
          </cell>
        </row>
        <row r="149">
          <cell r="A149" t="str">
            <v>8.3(1)</v>
          </cell>
          <cell r="C149" t="str">
            <v>Stabilisasi dengan Tanaman</v>
          </cell>
          <cell r="D149" t="str">
            <v>M²</v>
          </cell>
          <cell r="E149" t="str">
            <v/>
          </cell>
          <cell r="G149" t="str">
            <v/>
          </cell>
        </row>
        <row r="150">
          <cell r="A150" t="str">
            <v>8.3(2)</v>
          </cell>
          <cell r="C150" t="str">
            <v>Semak/Perdu</v>
          </cell>
          <cell r="D150" t="str">
            <v>M²</v>
          </cell>
          <cell r="E150" t="str">
            <v/>
          </cell>
          <cell r="G150" t="str">
            <v/>
          </cell>
        </row>
        <row r="151">
          <cell r="A151" t="str">
            <v>8.3(3)</v>
          </cell>
          <cell r="C151" t="str">
            <v>Pohon</v>
          </cell>
          <cell r="D151" t="str">
            <v>Buah</v>
          </cell>
          <cell r="E151">
            <v>250</v>
          </cell>
          <cell r="F151">
            <v>50000</v>
          </cell>
          <cell r="G151">
            <v>12500000</v>
          </cell>
        </row>
        <row r="152">
          <cell r="A152" t="str">
            <v>8.4(1)</v>
          </cell>
          <cell r="C152" t="str">
            <v>Pengembalian Kondisi Lantai Jembatan Beton</v>
          </cell>
          <cell r="D152" t="str">
            <v>M²</v>
          </cell>
          <cell r="E152" t="str">
            <v/>
          </cell>
        </row>
        <row r="153">
          <cell r="A153" t="str">
            <v>8.4(2)</v>
          </cell>
          <cell r="C153" t="str">
            <v>Pengembalian Kondisi Lantai Jembatan Kayu</v>
          </cell>
          <cell r="D153" t="str">
            <v>M²</v>
          </cell>
          <cell r="E153" t="str">
            <v/>
          </cell>
        </row>
        <row r="154">
          <cell r="A154" t="str">
            <v>8.4(3)</v>
          </cell>
          <cell r="C154" t="str">
            <v>Pengembalian Kondisi Pelapisan Permukaan Baja Struktur</v>
          </cell>
          <cell r="D154" t="str">
            <v>M²</v>
          </cell>
          <cell r="E154" t="str">
            <v/>
          </cell>
        </row>
        <row r="155">
          <cell r="A155" t="str">
            <v>8.5(1)</v>
          </cell>
          <cell r="C155" t="str">
            <v xml:space="preserve">Marka Jalan </v>
          </cell>
          <cell r="D155" t="str">
            <v>M²</v>
          </cell>
          <cell r="E155">
            <v>1498</v>
          </cell>
          <cell r="F155">
            <v>64800</v>
          </cell>
          <cell r="G155">
            <v>97070400</v>
          </cell>
        </row>
        <row r="156">
          <cell r="A156" t="str">
            <v>8.4(2)a</v>
          </cell>
          <cell r="C156" t="str">
            <v>Rambu Jalan (Tiang Tunggal)</v>
          </cell>
          <cell r="D156" t="str">
            <v>Buah</v>
          </cell>
        </row>
        <row r="157">
          <cell r="A157" t="str">
            <v>8.4(2)b</v>
          </cell>
          <cell r="C157" t="str">
            <v>Rambu Jalan (Tiang Gandal)</v>
          </cell>
          <cell r="D157" t="str">
            <v>Buah</v>
          </cell>
        </row>
        <row r="158">
          <cell r="A158" t="str">
            <v>8.5(2)</v>
          </cell>
          <cell r="C158" t="str">
            <v>Marka Jalan Bukan Thermoplastic</v>
          </cell>
          <cell r="D158" t="str">
            <v>M²</v>
          </cell>
          <cell r="E158" t="str">
            <v/>
          </cell>
          <cell r="G158" t="str">
            <v/>
          </cell>
        </row>
        <row r="159">
          <cell r="A159" t="str">
            <v>8.4(3)</v>
          </cell>
          <cell r="C159" t="str">
            <v>Patok Pengarah</v>
          </cell>
          <cell r="D159" t="str">
            <v>Buah</v>
          </cell>
          <cell r="E159" t="str">
            <v/>
          </cell>
          <cell r="G159" t="str">
            <v/>
          </cell>
        </row>
        <row r="160">
          <cell r="A160" t="str">
            <v>8.4(4)</v>
          </cell>
          <cell r="C160" t="str">
            <v>Patok Kilometer</v>
          </cell>
          <cell r="D160" t="str">
            <v>Buah</v>
          </cell>
          <cell r="E160" t="str">
            <v/>
          </cell>
          <cell r="G160" t="str">
            <v/>
          </cell>
        </row>
        <row r="161">
          <cell r="A161" t="str">
            <v>SS 8.5(3)</v>
          </cell>
          <cell r="C161" t="str">
            <v>Pengecetan Kerb/Kanstin</v>
          </cell>
          <cell r="D161" t="str">
            <v>M²</v>
          </cell>
          <cell r="E161" t="str">
            <v/>
          </cell>
          <cell r="G161" t="str">
            <v/>
          </cell>
        </row>
        <row r="162">
          <cell r="A162" t="str">
            <v>SS 8.5(5)</v>
          </cell>
          <cell r="C162" t="str">
            <v>Lantai Tegel ukuran 30x30 cm</v>
          </cell>
          <cell r="D162" t="str">
            <v>M²</v>
          </cell>
          <cell r="E162" t="str">
            <v/>
          </cell>
          <cell r="G162" t="str">
            <v/>
          </cell>
        </row>
        <row r="163">
          <cell r="A163" t="str">
            <v>SS 8.5(6)</v>
          </cell>
          <cell r="C163" t="str">
            <v>Pemasangan Paving Block tebal 6 cm</v>
          </cell>
          <cell r="D163" t="str">
            <v>M²</v>
          </cell>
          <cell r="E163" t="str">
            <v/>
          </cell>
          <cell r="G163" t="str">
            <v/>
          </cell>
        </row>
        <row r="164">
          <cell r="A164" t="str">
            <v>8.5(10)</v>
          </cell>
          <cell r="C164" t="str">
            <v>Kerb Pracetak</v>
          </cell>
          <cell r="D164" t="str">
            <v>M¹</v>
          </cell>
          <cell r="E164" t="str">
            <v/>
          </cell>
          <cell r="G164" t="str">
            <v/>
          </cell>
        </row>
        <row r="165">
          <cell r="A165" t="str">
            <v>8.5(11)</v>
          </cell>
          <cell r="C165" t="str">
            <v>Kerb Yang Digunakan Kembali</v>
          </cell>
          <cell r="D165" t="str">
            <v>M¹</v>
          </cell>
          <cell r="E165" t="str">
            <v/>
          </cell>
          <cell r="G165" t="str">
            <v/>
          </cell>
        </row>
        <row r="166">
          <cell r="A166" t="str">
            <v>8.5(12)</v>
          </cell>
          <cell r="C166" t="str">
            <v>Perkerasan Blok Beton pada Trotoar dan Median</v>
          </cell>
          <cell r="D166" t="str">
            <v>M²</v>
          </cell>
          <cell r="E166" t="str">
            <v/>
          </cell>
          <cell r="G166" t="str">
            <v/>
          </cell>
        </row>
        <row r="167">
          <cell r="A167" t="str">
            <v>8.4(5)</v>
          </cell>
          <cell r="C167" t="str">
            <v>Rel Pengaman</v>
          </cell>
          <cell r="D167" t="str">
            <v>M¹</v>
          </cell>
        </row>
        <row r="169">
          <cell r="C169" t="str">
            <v xml:space="preserve"> JUMLAH HARGA PEKERJAAN BAB VIII (masuk pada Rekapitulasi   Biaya )</v>
          </cell>
          <cell r="G169">
            <v>109570400</v>
          </cell>
        </row>
        <row r="171">
          <cell r="A171" t="str">
            <v>BAB IX</v>
          </cell>
          <cell r="C171" t="str">
            <v xml:space="preserve"> PEKERJAAN HARIAN</v>
          </cell>
        </row>
        <row r="172">
          <cell r="A172" t="str">
            <v>9.1(1)</v>
          </cell>
          <cell r="C172" t="str">
            <v>Mandor</v>
          </cell>
          <cell r="D172" t="str">
            <v>Jam</v>
          </cell>
          <cell r="E172" t="str">
            <v/>
          </cell>
          <cell r="G172" t="str">
            <v/>
          </cell>
        </row>
        <row r="173">
          <cell r="A173" t="str">
            <v>9.1(2)</v>
          </cell>
          <cell r="C173" t="str">
            <v>Pekerja Biasa</v>
          </cell>
          <cell r="D173" t="str">
            <v>Jam</v>
          </cell>
          <cell r="E173" t="str">
            <v/>
          </cell>
          <cell r="G173" t="str">
            <v/>
          </cell>
        </row>
        <row r="174">
          <cell r="A174" t="str">
            <v>9.1(3)</v>
          </cell>
          <cell r="C174" t="str">
            <v>Tukang Kayu, Tukang Batu dsb</v>
          </cell>
          <cell r="D174" t="str">
            <v>Jam</v>
          </cell>
          <cell r="E174" t="str">
            <v/>
          </cell>
          <cell r="G174" t="str">
            <v/>
          </cell>
        </row>
        <row r="175">
          <cell r="A175" t="str">
            <v>9.1(4)</v>
          </cell>
          <cell r="C175" t="str">
            <v>Dump Truck 3 - 4 M³</v>
          </cell>
          <cell r="D175" t="str">
            <v>Jam</v>
          </cell>
          <cell r="E175" t="str">
            <v/>
          </cell>
          <cell r="G175" t="str">
            <v/>
          </cell>
        </row>
        <row r="176">
          <cell r="A176" t="str">
            <v>9.1(5)</v>
          </cell>
          <cell r="C176" t="str">
            <v>Truk  bak Terbuka  3 - 4 M³</v>
          </cell>
          <cell r="D176" t="str">
            <v>Jam</v>
          </cell>
        </row>
        <row r="177">
          <cell r="A177" t="str">
            <v>9.1(6)</v>
          </cell>
          <cell r="C177" t="str">
            <v>Truk Tangki  3000-4500 liter</v>
          </cell>
          <cell r="D177" t="str">
            <v>Jam</v>
          </cell>
        </row>
        <row r="178">
          <cell r="A178" t="str">
            <v>9.1(7)</v>
          </cell>
          <cell r="C178" t="str">
            <v>Bulldozer 100 - 150 HP</v>
          </cell>
          <cell r="D178" t="str">
            <v>Jam</v>
          </cell>
        </row>
        <row r="179">
          <cell r="A179" t="str">
            <v>9.1(8)</v>
          </cell>
          <cell r="C179" t="str">
            <v>Motor Grader min 100 HP</v>
          </cell>
          <cell r="D179" t="str">
            <v>Jam</v>
          </cell>
        </row>
        <row r="180">
          <cell r="A180" t="str">
            <v>9.1(9)</v>
          </cell>
          <cell r="C180" t="str">
            <v>Loader Roda Karet  1.0 - 1.6 M³</v>
          </cell>
          <cell r="D180" t="str">
            <v>Jam</v>
          </cell>
        </row>
        <row r="181">
          <cell r="A181" t="str">
            <v>9.1(13)</v>
          </cell>
          <cell r="C181" t="str">
            <v>Mesin Gilas Roda Besi 6 - 9 ton</v>
          </cell>
          <cell r="D181" t="str">
            <v>Jam</v>
          </cell>
        </row>
        <row r="182">
          <cell r="A182" t="str">
            <v>9.(20)</v>
          </cell>
          <cell r="C182" t="str">
            <v>Benkelman Beam</v>
          </cell>
          <cell r="D182" t="str">
            <v>Titik</v>
          </cell>
        </row>
        <row r="183">
          <cell r="A183" t="str">
            <v>9.(21)</v>
          </cell>
          <cell r="C183" t="str">
            <v>DCP  Test</v>
          </cell>
          <cell r="D183" t="str">
            <v>Titik</v>
          </cell>
        </row>
        <row r="185">
          <cell r="C185" t="str">
            <v xml:space="preserve"> JUMLAH HARGA PEKERJAAN BAB IX  (masuk pada Rekapitulasi   Biaya )</v>
          </cell>
          <cell r="G185">
            <v>0</v>
          </cell>
        </row>
        <row r="187">
          <cell r="A187" t="str">
            <v>BAB X</v>
          </cell>
          <cell r="C187" t="str">
            <v xml:space="preserve"> PEKERJAAN PEMELIHARAAN RUTIN</v>
          </cell>
        </row>
        <row r="188">
          <cell r="A188" t="str">
            <v>10.1.1 (1a)</v>
          </cell>
          <cell r="C188" t="str">
            <v>BURAS untuk Pemeliharaan Rutin</v>
          </cell>
          <cell r="D188" t="str">
            <v>m2</v>
          </cell>
        </row>
        <row r="189">
          <cell r="A189" t="str">
            <v>10.1.1 (1b)</v>
          </cell>
          <cell r="C189" t="str">
            <v>Upah Menghampar BURAS untuk Pemeliharaan Rutin</v>
          </cell>
          <cell r="D189" t="str">
            <v>m2</v>
          </cell>
        </row>
        <row r="190">
          <cell r="A190" t="str">
            <v>10.1.1 (1c)</v>
          </cell>
          <cell r="C190" t="str">
            <v>Alat Menghampar BURAS untuk Pemeliharaan Rutin</v>
          </cell>
          <cell r="D190" t="str">
            <v>m2</v>
          </cell>
        </row>
        <row r="191">
          <cell r="A191" t="str">
            <v>10.1.1 (2a)</v>
          </cell>
          <cell r="C191" t="str">
            <v>Bahan untuk Perbaikan Retak-retak Memanjang yang Lebar untuk Pemeliharaan Rutin</v>
          </cell>
          <cell r="D191" t="str">
            <v>m'</v>
          </cell>
        </row>
        <row r="192">
          <cell r="A192" t="str">
            <v>10.1.1 (2b)</v>
          </cell>
          <cell r="C192" t="str">
            <v>Upah untuk Perbaikan Retak-retak Memanjang yang Lebar untuk Pemeliharaan Rutin</v>
          </cell>
          <cell r="D192" t="str">
            <v>m'</v>
          </cell>
        </row>
        <row r="193">
          <cell r="A193" t="str">
            <v>10.1.1 (2c)</v>
          </cell>
          <cell r="C193" t="str">
            <v>Alat untuk Perbaikan Retak-retak Memanjang yang Lebar untuk Pemeliharaan Rutin</v>
          </cell>
          <cell r="D193" t="str">
            <v>m'</v>
          </cell>
        </row>
        <row r="194">
          <cell r="A194" t="str">
            <v>10.1.1 (5a)</v>
          </cell>
          <cell r="C194" t="str">
            <v>Campuran Aspal Dingin untuk Pemeliharaan rutin</v>
          </cell>
          <cell r="D194" t="str">
            <v>m3</v>
          </cell>
        </row>
        <row r="195">
          <cell r="A195" t="str">
            <v>10.1.1 (5b)</v>
          </cell>
          <cell r="C195" t="str">
            <v>Upah Menghampar Campuran Aspal Dingin untuk Pemeliharaan Rutin</v>
          </cell>
          <cell r="D195" t="str">
            <v>m3</v>
          </cell>
        </row>
        <row r="196">
          <cell r="A196" t="str">
            <v>10.1.1 (5c)</v>
          </cell>
          <cell r="C196" t="str">
            <v>Alat  Menghampar Campuran Aspal Dingin untuk Pemeliharaan Rutin</v>
          </cell>
          <cell r="D196" t="str">
            <v>m3</v>
          </cell>
        </row>
        <row r="197">
          <cell r="A197" t="str">
            <v>10.1.1 (7a)</v>
          </cell>
          <cell r="C197" t="str">
            <v>Campuran Aspal Panas untuk Pemeliharaan rutin</v>
          </cell>
          <cell r="D197" t="str">
            <v>m3</v>
          </cell>
        </row>
        <row r="198">
          <cell r="A198" t="str">
            <v>10.1.1 (7b)</v>
          </cell>
          <cell r="C198" t="str">
            <v>Upah Menghampar Campuran Aspal Panas untuk Pemeliharaan Rutin</v>
          </cell>
          <cell r="D198" t="str">
            <v>m3</v>
          </cell>
        </row>
        <row r="199">
          <cell r="A199" t="str">
            <v>10.1.1 (7c)</v>
          </cell>
          <cell r="C199" t="str">
            <v>Alat  Menghampar Campuran Aspal Panas untuk Pemeliharaan Rutin</v>
          </cell>
          <cell r="D199" t="str">
            <v>m3</v>
          </cell>
        </row>
        <row r="200">
          <cell r="A200" t="str">
            <v>10.1.1 (8)</v>
          </cell>
          <cell r="C200" t="str">
            <v>Galian pada Perkerasan Lama untuk Pemeliharaan Rutin</v>
          </cell>
          <cell r="D200" t="str">
            <v>m3</v>
          </cell>
        </row>
        <row r="201">
          <cell r="A201" t="str">
            <v>10.1.3 (1a)</v>
          </cell>
          <cell r="C201" t="str">
            <v>Upah Untuk Pemotongan Tanaman (rumput, semak, pohon) atau Pembentukan Kembali Permukaan Bahu Jalan untuk Pemeliharaan Rutin</v>
          </cell>
          <cell r="D201" t="str">
            <v>m2</v>
          </cell>
        </row>
        <row r="202">
          <cell r="A202" t="str">
            <v>10.1.3 (1b)</v>
          </cell>
          <cell r="C202" t="str">
            <v>Alat Untuk Pemotongan Tanaman (rumput, semak, pohon) atau Pembentukan Kembali Permukaan Bahu Jalan untuk Pemeliharaan Rutin</v>
          </cell>
          <cell r="D202" t="str">
            <v>m2</v>
          </cell>
        </row>
        <row r="203">
          <cell r="A203" t="str">
            <v>10.1.3 (2a)</v>
          </cell>
          <cell r="C203" t="str">
            <v>Peninggian Bahu Jalan Untuk Pemeliharaan Rutin</v>
          </cell>
          <cell r="D203" t="str">
            <v>m3</v>
          </cell>
        </row>
        <row r="204">
          <cell r="A204" t="str">
            <v>10.1.3 (2b)</v>
          </cell>
          <cell r="C204" t="str">
            <v>Upah Untuk Peninggian Bahu Jalan Untuk Pemeliharaan Rutin</v>
          </cell>
          <cell r="D204" t="str">
            <v>m3</v>
          </cell>
        </row>
        <row r="205">
          <cell r="A205" t="str">
            <v>10.1.3 (2c)</v>
          </cell>
          <cell r="C205" t="str">
            <v>Alat Untuk Peninggian Bahu Jalan Untuk Pemeliharaan Rutin</v>
          </cell>
          <cell r="D205" t="str">
            <v>m3</v>
          </cell>
        </row>
        <row r="206">
          <cell r="A206" t="str">
            <v>10.1.4 (1)</v>
          </cell>
          <cell r="C206" t="str">
            <v>Pembersihan dan Normalisasi Saluran Tepi untuk Pemeliharaan Rutin</v>
          </cell>
          <cell r="D206" t="str">
            <v>m'</v>
          </cell>
        </row>
        <row r="207">
          <cell r="A207" t="str">
            <v>10.1.4 (2)</v>
          </cell>
          <cell r="C207" t="str">
            <v>Pembersihan dan Normalisasi Gorong-gorong untuk Pemeliharaan Rutin</v>
          </cell>
          <cell r="D207" t="str">
            <v>m'</v>
          </cell>
        </row>
        <row r="208">
          <cell r="A208" t="str">
            <v>10.1.5 (1)</v>
          </cell>
          <cell r="C208" t="str">
            <v>Pembersihan dan Pengecatan Rambu Lalu Lintas dan rel Pengaman untuk Pemeliharaan Rutin</v>
          </cell>
          <cell r="D208" t="str">
            <v>ls</v>
          </cell>
        </row>
        <row r="209">
          <cell r="A209" t="str">
            <v>10.1.6 (1)</v>
          </cell>
          <cell r="C209" t="str">
            <v>Pembersihan Bangunan Jembatan dan Pembabatan Tanaman di Lintasan Air untuk Pemeliharaan Rutin</v>
          </cell>
          <cell r="D209" t="str">
            <v>ls</v>
          </cell>
        </row>
        <row r="211">
          <cell r="C211" t="str">
            <v xml:space="preserve"> JUMLAH HARGA PEKERJAAN BAB X  (masuk pada Rekapitulasi   Biaya )</v>
          </cell>
          <cell r="G211">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Peta Quarry"/>
      <sheetName val="Mob.Bentang Utama"/>
      <sheetName val="Perhitungan Mobilisasi Alat"/>
      <sheetName val="Lalu Lintas"/>
      <sheetName val="Jembatan Sementara"/>
      <sheetName val="Mob.Bentang Pendekat"/>
      <sheetName val="Informasi"/>
      <sheetName val="Analisa K3"/>
      <sheetName val="4-formulir harga bahan"/>
      <sheetName val="4-Basic Price"/>
      <sheetName val="4-Analisa Quarry"/>
      <sheetName val="5-ALAT(1)"/>
      <sheetName val="5-ALAT (2)"/>
      <sheetName val="Agg Halus &amp; Kasar"/>
      <sheetName val="Agg A"/>
      <sheetName val="Agg B"/>
      <sheetName val="Agg C"/>
      <sheetName val="Lalu Lintas "/>
      <sheetName val="Relok-Telkom"/>
      <sheetName val="Relok- PLN"/>
      <sheetName val="Relok- rambu lalin"/>
      <sheetName val="Rekap"/>
      <sheetName val="BOQ "/>
      <sheetName val="kuantitas"/>
      <sheetName val="sonic logging"/>
      <sheetName val="D2"/>
      <sheetName val="D3"/>
      <sheetName val="D4"/>
      <sheetName val="D5"/>
      <sheetName val="D6"/>
      <sheetName val="D6 ASBT"/>
      <sheetName val="D7(1)"/>
      <sheetName val="D7(2)"/>
      <sheetName val="D7(3)"/>
      <sheetName val="D8(1)"/>
      <sheetName val="D8(2)"/>
      <sheetName val="Additional"/>
      <sheetName val="D9"/>
      <sheetName val="D10 LS-Rutin"/>
      <sheetName val="AHS"/>
      <sheetName val="hanger"/>
      <sheetName val="Pengecatan"/>
      <sheetName val="Lean Concr"/>
      <sheetName val="Exp Joint"/>
      <sheetName val="pengadaan baja"/>
      <sheetName val="D10 Kuantitas"/>
      <sheetName val="D10 Analisa HSP"/>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1">
          <cell r="F71">
            <v>2400000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AN"/>
      <sheetName val="D3"/>
      <sheetName val="D4"/>
      <sheetName val="D5"/>
      <sheetName val="D6"/>
      <sheetName val="D7"/>
      <sheetName val="D8"/>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4"/>
      <sheetName val="D6"/>
      <sheetName val="D8"/>
      <sheetName val="MPU"/>
      <sheetName val="Daf_alat"/>
      <sheetName val="Subkon"/>
      <sheetName val="Jadual(T)"/>
      <sheetName val="Summary"/>
      <sheetName val="Estimate"/>
      <sheetName val="mobilisasi"/>
      <sheetName val="D7"/>
      <sheetName val="rutin"/>
      <sheetName val="10.1 (1)"/>
      <sheetName val="10.1 (2)"/>
      <sheetName val="10.1 (3)"/>
      <sheetName val="10.1 (4)"/>
      <sheetName val="10.1 (5)"/>
      <sheetName val="Harga S Dasar"/>
      <sheetName val="Daftar Harga Sa"/>
      <sheetName val="alat"/>
      <sheetName val="."/>
      <sheetName val="Informasi"/>
      <sheetName val="D PERIKSA"/>
      <sheetName val="Schedule"/>
      <sheetName val="method"/>
      <sheetName val="Daftar Harga Bahan"/>
      <sheetName val="STAF"/>
      <sheetName val="BQ (by owner)"/>
      <sheetName val="rab me (fisik)"/>
      <sheetName val="rab me (by owner) "/>
      <sheetName val="H_BHN"/>
      <sheetName val="A_BANTU"/>
      <sheetName val="indirect"/>
      <sheetName val="AnMobilisasi"/>
      <sheetName val="Rekap Direct Cost"/>
      <sheetName val="SUM"/>
      <sheetName val="C"/>
      <sheetName val="Koefisien"/>
      <sheetName val="Material"/>
      <sheetName val="Upah"/>
      <sheetName val="Panel,feeder,elek"/>
      <sheetName val="gaji"/>
      <sheetName val="18. MOB (2)"/>
      <sheetName val="B.2.1 NON STD_PEMAT &amp; DDG PNHN"/>
      <sheetName val="HB"/>
      <sheetName val="MT-C"/>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RIGID_AASHTO)"/>
      <sheetName val="FORMULA (RIGID_AASHTO)"/>
      <sheetName val="PARAMETER (RIGID_AASHTO)"/>
      <sheetName val="LENTUR_BINA MARGA"/>
      <sheetName val="SOIL"/>
      <sheetName val="ESAL"/>
      <sheetName val="FORMULA LENTUR AASHTO_SN TOTAL"/>
      <sheetName val="CALC. (LENTUR_AASHTO)_SN TOTAL"/>
      <sheetName val="PERLAYER_In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4">
          <cell r="I34">
            <v>30000</v>
          </cell>
          <cell r="J34">
            <v>18000</v>
          </cell>
          <cell r="K34" t="e">
            <v>#REF!</v>
          </cell>
        </row>
      </sheetData>
    </sheetDataSet>
  </externalBook>
</externalLink>
</file>

<file path=xl/externalLinks/externalLink6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 val="MT"/>
    </sheetNames>
    <sheetDataSet>
      <sheetData sheetId="0"/>
      <sheetData sheetId="1" refreshError="1"/>
    </sheetDataSet>
  </externalBook>
</externalLink>
</file>

<file path=xl/externalLinks/externalLink6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s>
    <sheetDataSet>
      <sheetData sheetId="0"/>
    </sheetDataSet>
  </externalBook>
</externalLink>
</file>

<file path=xl/externalLinks/externalLink6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kap"/>
      <sheetName val="Ku&amp; Ha"/>
      <sheetName val="Mob"/>
      <sheetName val="UPAH"/>
      <sheetName val="BAHAN"/>
      <sheetName val="Mata Utama"/>
      <sheetName val="D2"/>
      <sheetName val="D3"/>
      <sheetName val="D4"/>
      <sheetName val="D5"/>
      <sheetName val="D6"/>
      <sheetName val="D71"/>
      <sheetName val="D72"/>
      <sheetName val="D8"/>
      <sheetName val="D9"/>
      <sheetName val="LS-Rutin"/>
      <sheetName val="Analisa HSP"/>
      <sheetName val="Analisa Quarry"/>
      <sheetName val="Halus &amp; Kasar"/>
      <sheetName val="Kelas A"/>
      <sheetName val="Kelas B"/>
      <sheetName val="Kelas C"/>
      <sheetName val="SEWA Alat"/>
      <sheetName val="Analisa Alat"/>
      <sheetName val="Jdwl Pelksnn"/>
      <sheetName val="Jadwal Alat"/>
      <sheetName val="Subkontrak"/>
      <sheetName val="Material On Site"/>
      <sheetName val="Pemecah Batu"/>
      <sheetName val="Pencampur Aspal"/>
      <sheetName val="Dftr Simak"/>
      <sheetName val="Ku&amp; Ha (2)"/>
      <sheetName val="Pekerjaan Utama"/>
      <sheetName val="%"/>
      <sheetName val="Volume"/>
      <sheetName val="BOQ"/>
      <sheetName val="4-Basic Price"/>
    </sheetNames>
    <sheetDataSet>
      <sheetData sheetId="0" refreshError="1"/>
      <sheetData sheetId="1" refreshError="1"/>
      <sheetData sheetId="2" refreshError="1"/>
      <sheetData sheetId="3" refreshError="1"/>
      <sheetData sheetId="4" refreshError="1"/>
      <sheetData sheetId="5" refreshError="1">
        <row r="14">
          <cell r="G14">
            <v>5000</v>
          </cell>
        </row>
        <row r="20">
          <cell r="G20">
            <v>10714.285714285714</v>
          </cell>
        </row>
        <row r="71">
          <cell r="G71">
            <v>98800</v>
          </cell>
        </row>
        <row r="81">
          <cell r="G81">
            <v>1100</v>
          </cell>
        </row>
        <row r="115">
          <cell r="G115">
            <v>4500</v>
          </cell>
        </row>
        <row r="117">
          <cell r="G117">
            <v>4300</v>
          </cell>
        </row>
        <row r="119">
          <cell r="G119">
            <v>12000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s>
    <sheetDataSet>
      <sheetData sheetId="0" refreshError="1"/>
    </sheetDataSet>
  </externalBook>
</externalLink>
</file>

<file path=xl/externalLinks/externalLink6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s>
    <sheetDataSet>
      <sheetData sheetId="0" refreshError="1"/>
    </sheetDataSet>
  </externalBook>
</externalLink>
</file>

<file path=xl/externalLinks/externalLink6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_an"/>
    </sheetNames>
    <sheetDataSet>
      <sheetData sheetId="0" refreshError="1"/>
    </sheetDataSet>
  </externalBook>
</externalLink>
</file>

<file path=xl/externalLinks/externalLink6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sheetName val="Sheet1"/>
      <sheetName val="AnBaru"/>
      <sheetName val="AnTek"/>
      <sheetName val="own"/>
      <sheetName val="hardas"/>
    </sheetNames>
    <sheetDataSet>
      <sheetData sheetId="0"/>
      <sheetData sheetId="1"/>
      <sheetData sheetId="2"/>
      <sheetData sheetId="3"/>
      <sheetData sheetId="4"/>
      <sheetData sheetId="5" refreshError="1">
        <row r="3">
          <cell r="J3">
            <v>1</v>
          </cell>
        </row>
      </sheetData>
    </sheetDataSet>
  </externalBook>
</externalLink>
</file>

<file path=xl/externalLinks/externalLink6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Daft Kuant"/>
      <sheetName val="rekap vol"/>
      <sheetName val="Basic P"/>
      <sheetName val="An HS"/>
      <sheetName val="Eq Prod"/>
      <sheetName val="TEORI"/>
      <sheetName val="An HS PL"/>
      <sheetName val="Paku"/>
      <sheetName val="BOW"/>
      <sheetName val="Sampul (2)"/>
      <sheetName val="Sampul"/>
      <sheetName val="CekList"/>
      <sheetName val="METKON"/>
      <sheetName val="DAFTAR SUB"/>
      <sheetName val="An Teknik"/>
      <sheetName val="URUTAN"/>
      <sheetName val="Eq Rekap"/>
      <sheetName val="An HS (2)"/>
    </sheetNames>
    <sheetDataSet>
      <sheetData sheetId="0">
        <row r="92">
          <cell r="F92">
            <v>1500</v>
          </cell>
        </row>
      </sheetData>
      <sheetData sheetId="1"/>
      <sheetData sheetId="2"/>
      <sheetData sheetId="3">
        <row r="92">
          <cell r="F92">
            <v>1500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Analisa"/>
      <sheetName val="Harga Satuan"/>
      <sheetName val="HARSAT"/>
      <sheetName val="NP"/>
      <sheetName val="PT."/>
      <sheetName val="Koefisien"/>
      <sheetName val="D3_1"/>
      <sheetName val="BAHAN_STR"/>
      <sheetName val="KOLAM RENANG"/>
      <sheetName val="jalan akses"/>
      <sheetName val="GRC BELAKANG"/>
      <sheetName val="vo 90 plafon driveway"/>
      <sheetName val="vo 90 plafon driveway (2)"/>
      <sheetName val="D2.2"/>
      <sheetName val="D3.1"/>
      <sheetName val="listrik"/>
      <sheetName val="Material"/>
      <sheetName val="D7"/>
      <sheetName val="D6"/>
      <sheetName val="10.1 (4)"/>
      <sheetName val="10.1 (5)"/>
      <sheetName val="Ana"/>
      <sheetName val="3"/>
      <sheetName val="harsat_upah"/>
      <sheetName val="SELL-SUMM-COST"/>
      <sheetName val="Hrg.Sat"/>
      <sheetName val="D4"/>
      <sheetName val="D8"/>
      <sheetName val="harsat&amp;upah"/>
      <sheetName val="Rekap Direct Cost"/>
      <sheetName val="Div3"/>
      <sheetName val="H.Satuan"/>
      <sheetName val="strukturC"/>
      <sheetName val="Rekap DBAK"/>
      <sheetName val="ME UMY"/>
      <sheetName val="Rekap Prelim"/>
      <sheetName val="Harga_Satuan"/>
      <sheetName val="D3_11"/>
      <sheetName val="KOLAM_RENANG"/>
      <sheetName val="jalan_akses"/>
      <sheetName val="GRC_BELAKANG"/>
      <sheetName val="vo_90_plafon_driveway"/>
      <sheetName val="vo_90_plafon_driveway_(2)"/>
      <sheetName val="DAF-1"/>
      <sheetName val="Basic Price"/>
      <sheetName val="Basic P"/>
      <sheetName val="Hargamat"/>
      <sheetName val="HB"/>
      <sheetName val="UPAH PEKERJA"/>
      <sheetName val="H-Dasar"/>
      <sheetName val="Meto"/>
      <sheetName val="Lap Mingguan"/>
      <sheetName val="Basic"/>
      <sheetName val="D2.2.1"/>
      <sheetName val="Metod TWR"/>
      <sheetName val="Hrg_Sat"/>
      <sheetName val="RAB_RS"/>
      <sheetName val="UPAH + ALAT"/>
      <sheetName val="BAHAN"/>
      <sheetName val="B.T"/>
      <sheetName val="326BQSTC"/>
      <sheetName val="BREAKER"/>
      <sheetName val="BQ (by owner)"/>
      <sheetName val="rab me (fisik)"/>
      <sheetName val="rab me (by owner) "/>
      <sheetName val="Upah+Bahan"/>
      <sheetName val="MTa"/>
      <sheetName val="Sheet1"/>
      <sheetName val="rab-SAPHIR"/>
      <sheetName val="AHS"/>
      <sheetName val="MT_an"/>
      <sheetName val="HB me"/>
      <sheetName val="summary "/>
      <sheetName val="ana_str"/>
      <sheetName val="Tataudara"/>
      <sheetName val="000000"/>
      <sheetName val="Upah"/>
      <sheetName val="B.2.1 NON STD_PEMAT &amp; DDG PNHN"/>
      <sheetName val="DAFMAT"/>
      <sheetName val="Elektrikal"/>
      <sheetName val="③赤紙(日文)"/>
      <sheetName val="Analisa HS"/>
      <sheetName val="당초"/>
      <sheetName val="DAF-9"/>
      <sheetName val="HARGA MATERIAL"/>
      <sheetName val="Hrg Satuan"/>
      <sheetName val="Vibro_Roller"/>
      <sheetName val="Master Edit"/>
      <sheetName val="D3"/>
      <sheetName val="D5"/>
      <sheetName val="upah bahan"/>
      <sheetName val="MUNAV"/>
      <sheetName val="Marketing"/>
      <sheetName val="CF-satu"/>
      <sheetName val="CF Rp-USD"/>
      <sheetName val="Analis harga"/>
      <sheetName val="UPH,BHN,ALT"/>
      <sheetName val="Panel,feeder,elek"/>
      <sheetName val="H-Bahan"/>
      <sheetName val="Anal"/>
      <sheetName val="H-BHN"/>
      <sheetName val="Piping"/>
      <sheetName val="MS"/>
      <sheetName val="Data Alat"/>
      <sheetName val="HARGA SAT"/>
      <sheetName val="00_Jumlah Total"/>
      <sheetName val="Analisa Tend (2)"/>
      <sheetName val="Cover"/>
      <sheetName val="ANALISA STRUKTUR "/>
      <sheetName val="REKAP ANALISA TO PRINT"/>
      <sheetName val="H-Bahan &amp; Tenaga"/>
      <sheetName val="Harga Upah"/>
      <sheetName val="lap-bulan"/>
      <sheetName val="hardas"/>
      <sheetName val="own"/>
      <sheetName val="BQ"/>
      <sheetName val="AnMobilisasi"/>
      <sheetName val="I.AB"/>
      <sheetName val="Formula"/>
      <sheetName val="UPAH _ ALAT"/>
      <sheetName val="Analis_LapisPermukaan"/>
      <sheetName val="Analis_Tanah"/>
      <sheetName val="Analis_Drainase"/>
      <sheetName val="Plumbing"/>
      <sheetName val="Harga"/>
      <sheetName val="Anls-ME Tampil"/>
      <sheetName val="Daf.Harga-Upah"/>
      <sheetName val="Paint Type B"/>
      <sheetName val="KET"/>
      <sheetName val="Rekap_Direct_Cost"/>
      <sheetName val="HRG BHN"/>
      <sheetName val="Daftar Harga"/>
      <sheetName val="koef"/>
      <sheetName val="ARSITEKTUR"/>
      <sheetName val="unit_rate"/>
      <sheetName val="Prelim"/>
      <sheetName val="Management"/>
      <sheetName val="Kontrak"/>
      <sheetName val="REPORT"/>
      <sheetName val="LABEL"/>
      <sheetName val="D HARGA"/>
      <sheetName val="DB"/>
      <sheetName val="Data"/>
      <sheetName val="Analisa -Baku"/>
      <sheetName val="ALT"/>
      <sheetName val="Total"/>
      <sheetName val="full"/>
      <sheetName val="LUMPSUM"/>
      <sheetName val="REKAP MEK-PERPUS"/>
      <sheetName val="Harga_Satuan2"/>
      <sheetName val="Lap_Mingguan1"/>
      <sheetName val="KOLAM_RENANG2"/>
      <sheetName val="jalan_akses2"/>
      <sheetName val="GRC_BELAKANG2"/>
      <sheetName val="vo_90_plafon_driveway2"/>
      <sheetName val="vo_90_plafon_driveway_(2)2"/>
      <sheetName val="Rekap_Direct_Cost2"/>
      <sheetName val="D2_21"/>
      <sheetName val="D3_13"/>
      <sheetName val="UPAH_PEKERJA1"/>
      <sheetName val="Hrg_Sat2"/>
      <sheetName val="Basic_P1"/>
      <sheetName val="H_Satuan1"/>
      <sheetName val="10_1_(4)1"/>
      <sheetName val="10_1_(5)1"/>
      <sheetName val="Rekap_Prelim1"/>
      <sheetName val="Metod_TWR1"/>
      <sheetName val="UPAH_+_ALAT1"/>
      <sheetName val="HB_me1"/>
      <sheetName val="Rekap_DBAK1"/>
      <sheetName val="ME_UMY1"/>
      <sheetName val="Master_Edit1"/>
      <sheetName val="BQ_(by_owner)1"/>
      <sheetName val="rab_me_(fisik)1"/>
      <sheetName val="rab_me_(by_owner)_1"/>
      <sheetName val="upah_bahan1"/>
      <sheetName val="summary_1"/>
      <sheetName val="Analisa_HS1"/>
      <sheetName val="Data_Alat1"/>
      <sheetName val="B_2_1_NON_STD_PEMAT_&amp;_DDG_PNHN1"/>
      <sheetName val="HARGA_SAT1"/>
      <sheetName val="00_Jumlah_Total1"/>
      <sheetName val="Analisa_Tend_(2)1"/>
      <sheetName val="ANALISA_STRUKTUR_1"/>
      <sheetName val="REKAP_ANALISA_TO_PRINT1"/>
      <sheetName val="H-Bahan_&amp;_Tenaga1"/>
      <sheetName val="B_T1"/>
      <sheetName val="Harga_Upah1"/>
      <sheetName val="I_AB1"/>
      <sheetName val="HARGA_MATERIAL1"/>
      <sheetName val="Hrg_Satuan1"/>
      <sheetName val="UPAH___ALAT1"/>
      <sheetName val="Basic_Price1"/>
      <sheetName val="CF_Rp-USD1"/>
      <sheetName val="D2_2_11"/>
      <sheetName val="Anls-ME_Tampil1"/>
      <sheetName val="Daf_Harga-Upah1"/>
      <sheetName val="Paint_Type_B1"/>
      <sheetName val="Analis_harga1"/>
      <sheetName val="HRG_BHN1"/>
      <sheetName val="Daftar_Harga1"/>
      <sheetName val="D_HARGA1"/>
      <sheetName val="Harga_Satuan1"/>
      <sheetName val="Lap_Mingguan"/>
      <sheetName val="KOLAM_RENANG1"/>
      <sheetName val="jalan_akses1"/>
      <sheetName val="GRC_BELAKANG1"/>
      <sheetName val="vo_90_plafon_driveway1"/>
      <sheetName val="vo_90_plafon_driveway_(2)1"/>
      <sheetName val="Rekap_Direct_Cost1"/>
      <sheetName val="D2_2"/>
      <sheetName val="D3_12"/>
      <sheetName val="UPAH_PEKERJA"/>
      <sheetName val="Hrg_Sat1"/>
      <sheetName val="Basic_P"/>
      <sheetName val="H_Satuan"/>
      <sheetName val="10_1_(4)"/>
      <sheetName val="10_1_(5)"/>
      <sheetName val="Rekap_Prelim"/>
      <sheetName val="Metod_TWR"/>
      <sheetName val="UPAH_+_ALAT"/>
      <sheetName val="HB_me"/>
      <sheetName val="Rekap_DBAK"/>
      <sheetName val="ME_UMY"/>
      <sheetName val="Master_Edit"/>
      <sheetName val="BQ_(by_owner)"/>
      <sheetName val="rab_me_(fisik)"/>
      <sheetName val="rab_me_(by_owner)_"/>
      <sheetName val="upah_bahan"/>
      <sheetName val="summary_"/>
      <sheetName val="Analisa_HS"/>
      <sheetName val="Data_Alat"/>
      <sheetName val="B_2_1_NON_STD_PEMAT_&amp;_DDG_PNHN"/>
      <sheetName val="HARGA_SAT"/>
      <sheetName val="00_Jumlah_Total"/>
      <sheetName val="Analisa_Tend_(2)"/>
      <sheetName val="ANALISA_STRUKTUR_"/>
      <sheetName val="REKAP_ANALISA_TO_PRINT"/>
      <sheetName val="H-Bahan_&amp;_Tenaga"/>
      <sheetName val="B_T"/>
      <sheetName val="Harga_Upah"/>
      <sheetName val="I_AB"/>
      <sheetName val="HARGA_MATERIAL"/>
      <sheetName val="Hrg_Satuan"/>
      <sheetName val="UPAH___ALAT"/>
      <sheetName val="Basic_Price"/>
      <sheetName val="CF_Rp-USD"/>
      <sheetName val="D2_2_1"/>
      <sheetName val="Anls-ME_Tampil"/>
      <sheetName val="Daf_Harga-Upah"/>
      <sheetName val="Paint_Type_B"/>
      <sheetName val="Analis_harga"/>
      <sheetName val="HRG_BHN"/>
      <sheetName val="Daftar_Harga"/>
      <sheetName val="D_HARGA"/>
      <sheetName val="Harga_Satuan3"/>
      <sheetName val="Lap_Mingguan2"/>
      <sheetName val="KOLAM_RENANG3"/>
      <sheetName val="jalan_akses3"/>
      <sheetName val="GRC_BELAKANG3"/>
      <sheetName val="vo_90_plafon_driveway3"/>
      <sheetName val="vo_90_plafon_driveway_(2)3"/>
      <sheetName val="Rekap_Direct_Cost3"/>
      <sheetName val="D2_22"/>
      <sheetName val="D3_14"/>
      <sheetName val="UPAH_PEKERJA2"/>
      <sheetName val="Hrg_Sat3"/>
      <sheetName val="Basic_P2"/>
      <sheetName val="H_Satuan2"/>
      <sheetName val="10_1_(4)2"/>
      <sheetName val="10_1_(5)2"/>
      <sheetName val="Rekap_Prelim2"/>
      <sheetName val="Metod_TWR2"/>
      <sheetName val="UPAH_+_ALAT2"/>
      <sheetName val="HB_me2"/>
      <sheetName val="Rekap_DBAK2"/>
      <sheetName val="ME_UMY2"/>
      <sheetName val="Master_Edit2"/>
      <sheetName val="BQ_(by_owner)2"/>
      <sheetName val="rab_me_(fisik)2"/>
      <sheetName val="rab_me_(by_owner)_2"/>
      <sheetName val="upah_bahan2"/>
      <sheetName val="summary_2"/>
      <sheetName val="Analisa_HS2"/>
      <sheetName val="Data_Alat2"/>
      <sheetName val="B_2_1_NON_STD_PEMAT_&amp;_DDG_PNHN2"/>
      <sheetName val="HARGA_SAT2"/>
      <sheetName val="00_Jumlah_Total2"/>
      <sheetName val="Analisa_Tend_(2)2"/>
      <sheetName val="ANALISA_STRUKTUR_2"/>
      <sheetName val="REKAP_ANALISA_TO_PRINT2"/>
      <sheetName val="H-Bahan_&amp;_Tenaga2"/>
      <sheetName val="B_T2"/>
      <sheetName val="Harga_Upah2"/>
      <sheetName val="I_AB2"/>
      <sheetName val="HARGA_MATERIAL2"/>
      <sheetName val="Hrg_Satuan2"/>
      <sheetName val="UPAH___ALAT2"/>
      <sheetName val="Basic_Price2"/>
      <sheetName val="CF_Rp-USD2"/>
      <sheetName val="D2_2_12"/>
      <sheetName val="Anls-ME_Tampil2"/>
      <sheetName val="Daf_Harga-Upah2"/>
      <sheetName val="Paint_Type_B2"/>
      <sheetName val="Analis_harga2"/>
      <sheetName val="HRG_BHN2"/>
      <sheetName val="Daftar_Harga2"/>
      <sheetName val="D_HARGA2"/>
      <sheetName val="Harga_Satuan4"/>
      <sheetName val="Lap_Mingguan3"/>
      <sheetName val="KOLAM_RENANG4"/>
      <sheetName val="jalan_akses4"/>
      <sheetName val="GRC_BELAKANG4"/>
      <sheetName val="vo_90_plafon_driveway4"/>
      <sheetName val="vo_90_plafon_driveway_(2)4"/>
      <sheetName val="Rekap_Direct_Cost4"/>
      <sheetName val="D2_23"/>
      <sheetName val="D3_15"/>
      <sheetName val="UPAH_PEKERJA3"/>
      <sheetName val="Hrg_Sat4"/>
      <sheetName val="Basic_P3"/>
      <sheetName val="H_Satuan3"/>
      <sheetName val="10_1_(4)3"/>
      <sheetName val="10_1_(5)3"/>
      <sheetName val="Rekap_Prelim3"/>
      <sheetName val="Metod_TWR3"/>
      <sheetName val="UPAH_+_ALAT3"/>
      <sheetName val="HB_me3"/>
      <sheetName val="Rekap_DBAK3"/>
      <sheetName val="ME_UMY3"/>
      <sheetName val="Master_Edit3"/>
      <sheetName val="BQ_(by_owner)3"/>
      <sheetName val="rab_me_(fisik)3"/>
      <sheetName val="rab_me_(by_owner)_3"/>
      <sheetName val="upah_bahan3"/>
      <sheetName val="summary_3"/>
      <sheetName val="Analisa_HS3"/>
      <sheetName val="Data_Alat3"/>
      <sheetName val="B_2_1_NON_STD_PEMAT_&amp;_DDG_PNHN3"/>
      <sheetName val="HARGA_SAT3"/>
      <sheetName val="00_Jumlah_Total3"/>
      <sheetName val="Analisa_Tend_(2)3"/>
      <sheetName val="ANALISA_STRUKTUR_3"/>
      <sheetName val="REKAP_ANALISA_TO_PRINT3"/>
      <sheetName val="H-Bahan_&amp;_Tenaga3"/>
      <sheetName val="B_T3"/>
      <sheetName val="Harga_Upah3"/>
      <sheetName val="I_AB3"/>
      <sheetName val="HARGA_MATERIAL3"/>
      <sheetName val="Hrg_Satuan3"/>
      <sheetName val="UPAH___ALAT3"/>
      <sheetName val="Basic_Price3"/>
      <sheetName val="CF_Rp-USD3"/>
      <sheetName val="D2_2_13"/>
      <sheetName val="Anls-ME_Tampil3"/>
      <sheetName val="Daf_Harga-Upah3"/>
      <sheetName val="Paint_Type_B3"/>
      <sheetName val="Analis_harga3"/>
      <sheetName val="HRG_BHN3"/>
      <sheetName val="Daftar_Harga3"/>
      <sheetName val="D_HARGA3"/>
      <sheetName val="REKAP_MEK-PERPUS"/>
      <sheetName val="trf 7 jht"/>
      <sheetName val="BOX PANEL"/>
      <sheetName val="Rek-Mec"/>
      <sheetName val="DIVI6"/>
      <sheetName val="ERECTION"/>
      <sheetName val="DAFT_ALAT,UPAH &amp; MAT"/>
      <sheetName val="Faktor"/>
      <sheetName val="DATE"/>
      <sheetName val="CH"/>
      <sheetName val="Rekap A"/>
      <sheetName val="Duc-3"/>
      <sheetName val="Duc_3"/>
      <sheetName val="H_Bahan"/>
      <sheetName val="summary"/>
      <sheetName val="예가표"/>
      <sheetName val="??"/>
      <sheetName val="???"/>
      <sheetName val="Rates"/>
      <sheetName val="factor"/>
      <sheetName val="SUM"/>
      <sheetName val="Analisa Teknis"/>
      <sheetName val="???(??)"/>
      <sheetName val="HS BAHAN"/>
      <sheetName val="STAF"/>
      <sheetName val="BIIL ASLI"/>
      <sheetName val="tifico"/>
      <sheetName val="daf-alat"/>
      <sheetName val="Uph&amp; Bhn"/>
      <sheetName val="rekap bahan dan alat"/>
      <sheetName val="__"/>
      <sheetName val="___"/>
      <sheetName val="___(__)"/>
      <sheetName val="atap"/>
      <sheetName val="RUKO TYPE 1"/>
      <sheetName val="Pipa Bakrie"/>
      <sheetName val="Valve-Hyd"/>
      <sheetName val="AC"/>
      <sheetName val="DASH"/>
      <sheetName val="Sheet"/>
      <sheetName val="indirect"/>
      <sheetName val="BQ asli"/>
      <sheetName val="PO-2"/>
      <sheetName val="hs_ars"/>
      <sheetName val="Ganti Freon"/>
      <sheetName val="an_price"/>
      <sheetName val="ANALISAGATE"/>
      <sheetName val="GRADASI KELAS A (2)"/>
      <sheetName val="Lt 1"/>
      <sheetName val="Harga S Dasar UNTUK IDISI"/>
      <sheetName val="I-KAMAR"/>
      <sheetName val="I_KAMAR"/>
      <sheetName val="4. aktivitas proyek"/>
      <sheetName val="MU"/>
      <sheetName val="time scedul "/>
      <sheetName val="SBhn"/>
      <sheetName val="Informasi"/>
      <sheetName val="Peralatan"/>
      <sheetName val="BARU-3"/>
      <sheetName val="BARU-4 "/>
      <sheetName val="4-Basic Price"/>
      <sheetName val="Kuantitas &amp; Harga"/>
      <sheetName val="MP"/>
      <sheetName val="BIAYA PERALATAN"/>
      <sheetName val="idc"/>
      <sheetName val="1001_15a (2)"/>
      <sheetName val="H-SAT"/>
      <sheetName val="EQ_an"/>
      <sheetName val="Analis"/>
      <sheetName val="MT0"/>
      <sheetName val="Lamp.13"/>
      <sheetName val="SAT-UP"/>
      <sheetName val="Harga S Dasar"/>
      <sheetName val="M+MC"/>
      <sheetName val="HSD"/>
      <sheetName val="Summary IP"/>
      <sheetName val="HS Alat"/>
      <sheetName val="Div 9 - Harian"/>
      <sheetName val="HS Upah"/>
      <sheetName val="A-BANTU"/>
      <sheetName val="Bhn"/>
      <sheetName val="HB "/>
      <sheetName val="Lap Bulanan"/>
      <sheetName val="D7  okee"/>
    </sheetNames>
    <sheetDataSet>
      <sheetData sheetId="0" refreshError="1">
        <row r="13">
          <cell r="S13">
            <v>1.1000000000000001</v>
          </cell>
        </row>
      </sheetData>
      <sheetData sheetId="1"/>
      <sheetData sheetId="2"/>
      <sheetData sheetId="3">
        <row r="13">
          <cell r="S13">
            <v>1.1000000000000001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Set>
  </externalBook>
</externalLink>
</file>

<file path=xl/externalLinks/externalLink6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Analisa"/>
      <sheetName val="Harga Satuan"/>
      <sheetName val="Koefisien"/>
      <sheetName val="D3_1"/>
      <sheetName val="BAHAN_STR"/>
      <sheetName val="KOLAM RENANG"/>
      <sheetName val="jalan akses"/>
      <sheetName val="GRC BELAKANG"/>
      <sheetName val="vo 90 plafon driveway"/>
      <sheetName val="vo 90 plafon driveway (2)"/>
      <sheetName val="D2.2"/>
      <sheetName val="NP"/>
      <sheetName val="PT."/>
    </sheetNames>
    <sheetDataSet>
      <sheetData sheetId="0" refreshError="1">
        <row r="13">
          <cell r="S13">
            <v>1.1000000000000001</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ars"/>
      <sheetName val="Cover"/>
      <sheetName val="Schedule"/>
      <sheetName val="Rekap total"/>
      <sheetName val="Rekap"/>
      <sheetName val="Alam-Panji"/>
      <sheetName val="Rekap (2)"/>
      <sheetName val="Panji-Taba"/>
      <sheetName val="Rekap (3)"/>
      <sheetName val="Pakan-Panji"/>
      <sheetName val="Rekap (4)"/>
      <sheetName val="Kapau-Muto"/>
      <sheetName val="Rekap (5)"/>
      <sheetName val="Muto-Alam"/>
      <sheetName val="Anal-BM"/>
      <sheetName val="Anal-alat"/>
      <sheetName val="hrg-stn-pek"/>
      <sheetName val="Hrg-Bahan"/>
      <sheetName val="Hrg-Upah"/>
      <sheetName val="Sub-kotrak"/>
      <sheetName val="Bukan Pegawai Negeri"/>
      <sheetName val="Data Lelang"/>
      <sheetName val="Data-pendukung"/>
      <sheetName val="Lampiran"/>
      <sheetName val="daftar-personil"/>
      <sheetName val="daftar-peralatan"/>
      <sheetName val="Daftar simak"/>
      <sheetName val="Perny. Tenaga Teknik"/>
      <sheetName val="UPAH"/>
    </sheetNames>
    <sheetDataSet>
      <sheetData sheetId="0" refreshError="1">
        <row r="10">
          <cell r="G10" t="str">
            <v>: PT. STATIKA MITRASARANA</v>
          </cell>
        </row>
        <row r="14">
          <cell r="G14" t="str">
            <v>: Penggantian Jembatan Simpang Haru - Indarung</v>
          </cell>
        </row>
        <row r="16">
          <cell r="G16" t="str">
            <v>: AK - 7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endukung"/>
      <sheetName val="Mars"/>
      <sheetName val="Judul Cover"/>
      <sheetName val="Surat Penawaran"/>
      <sheetName val="Amplop"/>
      <sheetName val="Lampiran"/>
      <sheetName val="time_schedule"/>
      <sheetName val="Rekapitulasi"/>
      <sheetName val="R A B"/>
      <sheetName val="Mata Pemb Utama"/>
      <sheetName val="Analisa-Harga"/>
      <sheetName val="Anal Keof Bab 1-5"/>
      <sheetName val="Anal Keof Bab 6-10"/>
      <sheetName val="Upah&amp;Bahan"/>
      <sheetName val="Anal-onsite"/>
      <sheetName val="Anal Alat"/>
      <sheetName val="Koefisien-bahan"/>
      <sheetName val="Analisa1-10"/>
      <sheetName val="Sub-kontrak"/>
      <sheetName val="Anal-Teknik"/>
      <sheetName val="daftar-personil"/>
      <sheetName val="daftar-peralatan"/>
      <sheetName val="Data Kontrak"/>
      <sheetName val="PENGGUNAAN PRODUK DLM NEGERI"/>
      <sheetName val="Bukan Pegawai Negeri"/>
      <sheetName val="Konfirmasi-kap"/>
      <sheetName val="Daftar Rekanan"/>
      <sheetName val="M1"/>
      <sheetName val="Penawaran"/>
      <sheetName val="Rekap Jalan"/>
      <sheetName val="Sche REKAP"/>
      <sheetName val="Rekap Jalan per R"/>
      <sheetName val="SP.CONGKONG"/>
      <sheetName val="Sche sp.congkong"/>
      <sheetName val="lt.batu-gurun"/>
      <sheetName val="Sche lt.batu-gurun"/>
      <sheetName val="sei.jambu-batur"/>
      <sheetName val="Sch sei jambu"/>
      <sheetName val="sp.labuatan"/>
      <sheetName val="Sche sp.labuatan"/>
      <sheetName val="simabur"/>
      <sheetName val="Sche simabur"/>
      <sheetName val="sp.gobah"/>
      <sheetName val="Sche sp.gobah"/>
      <sheetName val="Batu Limbak"/>
      <sheetName val="Sche batu limbak"/>
      <sheetName val="malintang"/>
      <sheetName val="Sche malintang"/>
      <sheetName val="sp.panorama"/>
      <sheetName val="Sche Sppanorama"/>
      <sheetName val="sitakuak"/>
      <sheetName val="Sche sitakuak"/>
      <sheetName val="badinah-taratak"/>
      <sheetName val="Sche badinah-taratak"/>
      <sheetName val="sp.jirek"/>
      <sheetName val="Sche jirek"/>
      <sheetName val="sp.KUD"/>
      <sheetName val="Sche Sp.KUD"/>
      <sheetName val="jl smp2 tj alam"/>
      <sheetName val="Sche jln smp 2"/>
      <sheetName val="sp. tugu"/>
      <sheetName val="Sche sp tugu"/>
      <sheetName val="sp.batu balang"/>
      <sheetName val="Sche Sp.batu balang"/>
      <sheetName val="sp. pandai sikek"/>
      <sheetName val="Sche pandai sikek"/>
      <sheetName val="ambacang"/>
      <sheetName val="Sche ambacang"/>
      <sheetName val="daftar harga sat.pek"/>
      <sheetName val="Rekap Jembatan"/>
      <sheetName val="Sche Rek. Jmbtn"/>
      <sheetName val="Malalo"/>
      <sheetName val="Sche Malalo"/>
      <sheetName val="Ustano"/>
      <sheetName val="Sche Ustano"/>
      <sheetName val="Peralatan"/>
      <sheetName val="daftar-keb-peralatan"/>
      <sheetName val="daftar-keb-tenaga"/>
      <sheetName val="daftar-keb-bahan  "/>
      <sheetName val="Analisa Alat"/>
      <sheetName val="Analisa Mob.1"/>
      <sheetName val="Analisa Mob. 2"/>
      <sheetName val="Analisa Mob. 3"/>
      <sheetName val="Analisa Mob. Jembatan"/>
      <sheetName val="struktur"/>
      <sheetName val="Sheet1"/>
      <sheetName val="daftar-hrg-pek"/>
      <sheetName val="Da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6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endukung"/>
      <sheetName val="Mars"/>
      <sheetName val="Judul Cover"/>
      <sheetName val="Surat Penawaran"/>
      <sheetName val="Amplop"/>
      <sheetName val="Lampiran"/>
      <sheetName val="time_schedule"/>
      <sheetName val="Rekapitulasi"/>
      <sheetName val="R A B"/>
      <sheetName val="Analisa-Harga"/>
      <sheetName val="Anal Keof Bab 1-5"/>
      <sheetName val="Anal Keof Bab 6-10"/>
      <sheetName val="Upah&amp;Bahan"/>
      <sheetName val="Anal-onsite"/>
      <sheetName val="Anal Alat"/>
      <sheetName val="Koefisien-bahan"/>
      <sheetName val="Mata Pemb Utama"/>
      <sheetName val="Analisa1-10"/>
      <sheetName val="Sub-kontrak"/>
      <sheetName val="Anal-Teknik"/>
      <sheetName val="daftar-personil"/>
      <sheetName val="daftar-peralatan"/>
      <sheetName val="Data Kontrak"/>
      <sheetName val="PENGGUNAAN PRODUK DLM NEGERI"/>
      <sheetName val="Bukan Pegawai Negeri"/>
      <sheetName val="Konfirmasi-kap"/>
      <sheetName val="Daftar Rekanan"/>
      <sheetName val="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2">
          <cell r="H12" t="str">
            <v>: Pembangunan Jalan dan Jembatan Sumbar</v>
          </cell>
        </row>
      </sheetData>
      <sheetData sheetId="26" refreshError="1"/>
      <sheetData sheetId="2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Peta Quarry"/>
      <sheetName val="Perhitungan Mobilisasi Alat"/>
      <sheetName val="Lalu Lintas"/>
      <sheetName val="Jembatan Sementara"/>
      <sheetName val="Analisa K3"/>
      <sheetName val="4-Formulir harga bahan"/>
      <sheetName val="Informasi"/>
      <sheetName val="Rekap"/>
      <sheetName val="1-BOQ"/>
      <sheetName val="2-Analisa Quarry"/>
      <sheetName val="3-Agg Halus &amp; Kasar(1)"/>
      <sheetName val="3-Agg A, Permukaan(2)"/>
      <sheetName val="3-Agg B dan S(3)"/>
      <sheetName val="3-LapisDrainase(4)"/>
      <sheetName val="%"/>
      <sheetName val="MAJOR"/>
      <sheetName val="4-Basic Price"/>
      <sheetName val="5-Alat(1)"/>
      <sheetName val="5-Alat(2)"/>
      <sheetName val="5-Alat(3)"/>
      <sheetName val="6-Cetakan Beton"/>
      <sheetName val="7-Tabel Baja Saluran Drainase"/>
      <sheetName val="8-Campuran Beton"/>
      <sheetName val="9-Analisa Gelagar"/>
      <sheetName val="10-Analisa Tiang Pancang"/>
      <sheetName val="Mobilisasi"/>
      <sheetName val="D1"/>
      <sheetName val="D2"/>
      <sheetName val="D3"/>
      <sheetName val="D4"/>
      <sheetName val="D5"/>
      <sheetName val="D6"/>
      <sheetName val="D7(1)"/>
      <sheetName val="D7(2)"/>
      <sheetName val="D8"/>
      <sheetName val="D9(1)"/>
      <sheetName val="D9(2)"/>
      <sheetName val="D10"/>
      <sheetName val="Berat Isi"/>
      <sheetName val="Sheet1"/>
    </sheetNames>
    <sheetDataSet>
      <sheetData sheetId="0"/>
      <sheetData sheetId="1"/>
      <sheetData sheetId="2"/>
      <sheetData sheetId="3"/>
      <sheetData sheetId="4"/>
      <sheetData sheetId="5"/>
      <sheetData sheetId="6"/>
      <sheetData sheetId="7">
        <row r="30">
          <cell r="H30">
            <v>8.7249999999999996</v>
          </cell>
        </row>
        <row r="44">
          <cell r="H44">
            <v>7</v>
          </cell>
        </row>
      </sheetData>
      <sheetData sheetId="8">
        <row r="28">
          <cell r="H28" t="e">
            <v>#VALUE!</v>
          </cell>
        </row>
      </sheetData>
      <sheetData sheetId="9">
        <row r="25">
          <cell r="G25">
            <v>2376000</v>
          </cell>
        </row>
        <row r="77">
          <cell r="E77">
            <v>1</v>
          </cell>
          <cell r="G77">
            <v>3112916.4995927438</v>
          </cell>
        </row>
        <row r="83">
          <cell r="E83">
            <v>1</v>
          </cell>
        </row>
        <row r="84">
          <cell r="G84">
            <v>443204.51239854051</v>
          </cell>
        </row>
        <row r="272">
          <cell r="G272">
            <v>3323677.9224343533</v>
          </cell>
        </row>
      </sheetData>
      <sheetData sheetId="10"/>
      <sheetData sheetId="11"/>
      <sheetData sheetId="12"/>
      <sheetData sheetId="13"/>
      <sheetData sheetId="14"/>
      <sheetData sheetId="15"/>
      <sheetData sheetId="16"/>
      <sheetData sheetId="17">
        <row r="8">
          <cell r="F8">
            <v>24996.337301587304</v>
          </cell>
        </row>
        <row r="9">
          <cell r="F9">
            <v>25827.265873015876</v>
          </cell>
        </row>
        <row r="10">
          <cell r="F10">
            <v>30066.214285714286</v>
          </cell>
        </row>
        <row r="62">
          <cell r="F62">
            <v>239440.48861511782</v>
          </cell>
        </row>
        <row r="63">
          <cell r="F63">
            <v>193100</v>
          </cell>
        </row>
        <row r="68">
          <cell r="F68">
            <v>143700</v>
          </cell>
        </row>
        <row r="69">
          <cell r="F69">
            <v>7032.2580645161288</v>
          </cell>
        </row>
        <row r="70">
          <cell r="F70">
            <v>20000</v>
          </cell>
        </row>
        <row r="72">
          <cell r="F72">
            <v>1440</v>
          </cell>
        </row>
        <row r="74">
          <cell r="F74">
            <v>25000</v>
          </cell>
        </row>
        <row r="81">
          <cell r="F81">
            <v>36000</v>
          </cell>
        </row>
        <row r="82">
          <cell r="F82">
            <v>2750000</v>
          </cell>
        </row>
        <row r="90">
          <cell r="F90">
            <v>245694.6046069242</v>
          </cell>
        </row>
        <row r="94">
          <cell r="F94">
            <v>8303.734988736489</v>
          </cell>
        </row>
        <row r="101">
          <cell r="F101">
            <v>2921487.7751876763</v>
          </cell>
        </row>
        <row r="102">
          <cell r="F102">
            <v>8369</v>
          </cell>
        </row>
        <row r="109">
          <cell r="F109">
            <v>58700</v>
          </cell>
        </row>
        <row r="113">
          <cell r="F113">
            <v>13000</v>
          </cell>
        </row>
        <row r="131">
          <cell r="F131">
            <v>3054382.9142484493</v>
          </cell>
        </row>
      </sheetData>
      <sheetData sheetId="18">
        <row r="9">
          <cell r="AW9">
            <v>305255.13405962504</v>
          </cell>
        </row>
        <row r="12">
          <cell r="AW12">
            <v>174413.18447957587</v>
          </cell>
        </row>
        <row r="13">
          <cell r="AW13">
            <v>102925.67057233257</v>
          </cell>
        </row>
        <row r="14">
          <cell r="AW14">
            <v>658617.25720500876</v>
          </cell>
        </row>
        <row r="15">
          <cell r="AW15">
            <v>364675.37663091213</v>
          </cell>
        </row>
        <row r="16">
          <cell r="AW16">
            <v>692884.83854543359</v>
          </cell>
        </row>
        <row r="17">
          <cell r="AW17">
            <v>496739.51439856115</v>
          </cell>
        </row>
        <row r="18">
          <cell r="AW18">
            <v>364573.17258263414</v>
          </cell>
        </row>
        <row r="20">
          <cell r="AW20">
            <v>504571.84552868665</v>
          </cell>
        </row>
        <row r="22">
          <cell r="AW22">
            <v>510342.70416014176</v>
          </cell>
        </row>
        <row r="23">
          <cell r="AW23">
            <v>263729.92382538761</v>
          </cell>
        </row>
        <row r="24">
          <cell r="AW24">
            <v>451863.74574428052</v>
          </cell>
        </row>
        <row r="27">
          <cell r="AW27">
            <v>68053.374380356239</v>
          </cell>
        </row>
        <row r="30">
          <cell r="AW30">
            <v>421531.71340104146</v>
          </cell>
        </row>
        <row r="32">
          <cell r="AW32">
            <v>90120.027803854522</v>
          </cell>
        </row>
        <row r="38">
          <cell r="AW38">
            <v>1263198.3135310076</v>
          </cell>
        </row>
        <row r="632">
          <cell r="G632" t="str">
            <v>FLAT BED TRUCK 3-4 TON</v>
          </cell>
        </row>
      </sheetData>
      <sheetData sheetId="19"/>
      <sheetData sheetId="20"/>
      <sheetData sheetId="21">
        <row r="168">
          <cell r="D168">
            <v>59112.327100389273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
      <sheetName val="MAJOR"/>
      <sheetName val="Peta Quarry"/>
      <sheetName val="Perhitungan Mobilisasi Alat"/>
      <sheetName val="Lalu Lintas"/>
      <sheetName val="Jembatan Sementara"/>
      <sheetName val="Informasi"/>
      <sheetName val="Analisa K3"/>
      <sheetName val="4-Analisa Quarry"/>
      <sheetName val="4-Formulir harga bahan"/>
      <sheetName val="5-ALAT(1)"/>
      <sheetName val="5-ALAT(2)"/>
      <sheetName val="Agg Halus &amp; Kasar"/>
      <sheetName val="Agg A"/>
      <sheetName val="Agg B dan S"/>
      <sheetName val="Agg C"/>
      <sheetName val="Agg  CBR 60"/>
      <sheetName val="Rekap (long segmen)"/>
      <sheetName val="BOQ (long segmen)"/>
      <sheetName val="Rekap (ngak pake)"/>
      <sheetName val="BOQ (ngak pake)"/>
      <sheetName val="4-Basic Price"/>
      <sheetName val="4-Basic Price (2)"/>
      <sheetName val="Mobilisasi"/>
      <sheetName val="D1"/>
      <sheetName val="D2"/>
      <sheetName val="D3"/>
      <sheetName val="D4"/>
      <sheetName val="D5"/>
      <sheetName val="D6"/>
      <sheetName val="D7(1)"/>
      <sheetName val="D7(2)"/>
      <sheetName val="D8(1)"/>
      <sheetName val="D8(2)"/>
      <sheetName val="D9"/>
      <sheetName val="D10 LS-Rutin"/>
      <sheetName val="D10 Kuantitas"/>
      <sheetName val="D10 Analisa HSP"/>
      <sheetName val="Sheet1"/>
      <sheetName val="Sheet2"/>
      <sheetName val="SMK3"/>
      <sheetName val="Analisa-1"/>
      <sheetName val="Analisa-2"/>
      <sheetName val="Analisa-3"/>
      <sheetName val="Analisa JBT1"/>
    </sheetNames>
    <sheetDataSet>
      <sheetData sheetId="0"/>
      <sheetData sheetId="1"/>
      <sheetData sheetId="2"/>
      <sheetData sheetId="3"/>
      <sheetData sheetId="4"/>
      <sheetData sheetId="5"/>
      <sheetData sheetId="6"/>
      <sheetData sheetId="7">
        <row r="11">
          <cell r="G11" t="str">
            <v>:  Preservasi Rekonstruksi Jalan Pameue - Genting Gerbang - Sp. Uning (Bts. Kota Takengon) dan Genting Gerbang - Bts. Aceh Tengah/Nagan Raya</v>
          </cell>
        </row>
      </sheetData>
      <sheetData sheetId="8"/>
      <sheetData sheetId="9"/>
      <sheetData sheetId="10"/>
      <sheetData sheetId="11">
        <row r="9">
          <cell r="AW9">
            <v>510628.08132937166</v>
          </cell>
        </row>
      </sheetData>
      <sheetData sheetId="12"/>
      <sheetData sheetId="13"/>
      <sheetData sheetId="14"/>
      <sheetData sheetId="15"/>
      <sheetData sheetId="16"/>
      <sheetData sheetId="17"/>
      <sheetData sheetId="18">
        <row r="32">
          <cell r="S32">
            <v>11342570000</v>
          </cell>
        </row>
      </sheetData>
      <sheetData sheetId="19">
        <row r="29">
          <cell r="H29">
            <v>0</v>
          </cell>
        </row>
      </sheetData>
      <sheetData sheetId="20"/>
      <sheetData sheetId="21"/>
      <sheetData sheetId="22">
        <row r="8">
          <cell r="F8">
            <v>11528.571428571429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MARK UP"/>
      <sheetName val="Rekap"/>
      <sheetName val="RAP"/>
      <sheetName val="Analisa"/>
      <sheetName val="Upah"/>
      <sheetName val="Bahan"/>
      <sheetName val="Alat"/>
      <sheetName val="Sub"/>
      <sheetName val="BUL"/>
      <sheetName val="Staff"/>
      <sheetName val="Pnyebaran M"/>
      <sheetName val="DC"/>
      <sheetName val="RAB"/>
      <sheetName val="Schdl Mingguan"/>
      <sheetName val="Schdl Bulanan"/>
      <sheetName val="cashflow"/>
      <sheetName val="Schd Tenaga"/>
      <sheetName val="Schd Bahan"/>
      <sheetName val="Schd Alat"/>
      <sheetName val="Schd Subkon"/>
      <sheetName val="Struktur"/>
      <sheetName val="SKBDN"/>
      <sheetName val="Tawar"/>
      <sheetName val="Nama"/>
      <sheetName val="Struktur (2)"/>
      <sheetName val="Mob-Demo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refreshError="1"/>
      <sheetData sheetId="25"/>
      <sheetData sheetId="26"/>
    </sheetDataSet>
  </externalBook>
</externalLink>
</file>

<file path=xl/externalLinks/externalLink6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sheetName val="Lingkup Pekerjaan"/>
      <sheetName val="Rekap"/>
      <sheetName val="Pek.persiapan"/>
      <sheetName val="RAB"/>
      <sheetName val="Preliminary"/>
      <sheetName val="anal.baja"/>
      <sheetName val="m'trl baja"/>
      <sheetName val="HARGA MATERIAL"/>
      <sheetName val="UPAH KERJA"/>
      <sheetName val="STRUKTUR"/>
      <sheetName val="FINISHING"/>
      <sheetName val="EXTERNAL"/>
      <sheetName val="D6"/>
      <sheetName val="D7"/>
      <sheetName val="S_Suramadu"/>
      <sheetName val="HARGA SAT"/>
      <sheetName val="ANALISA PEK.UMUM"/>
      <sheetName val="BEDA VOL"/>
      <sheetName val="SIPIL"/>
      <sheetName val="Analisa"/>
      <sheetName val="ME"/>
      <sheetName val="LAMP-3"/>
      <sheetName val="LAMP-4"/>
      <sheetName val="LAMP 5"/>
      <sheetName val="LAMP-7"/>
      <sheetName val="LAMP-8"/>
      <sheetName val="LAMP-9"/>
      <sheetName val="RAB(o)"/>
      <sheetName val="D3.1"/>
      <sheetName val="Weight Bridge"/>
      <sheetName val="Lingkup_Pekerjaan"/>
      <sheetName val="Pek_persiapan"/>
      <sheetName val="anal_baja"/>
      <sheetName val="m'trl_baja"/>
      <sheetName val="HARGA_MATERIAL"/>
      <sheetName val="UPAH_KERJA"/>
      <sheetName val="BEDA_VOL"/>
      <sheetName val="LAMP_5"/>
      <sheetName val="BAG-2"/>
      <sheetName val="H-Bahan"/>
      <sheetName val="Anal"/>
      <sheetName val="Upah_Bahan"/>
      <sheetName val="Rekap Direct Cost"/>
      <sheetName val="Analisa -Baku"/>
      <sheetName val="Rekap Tahap 1"/>
      <sheetName val="EK-JAN-07"/>
      <sheetName val="Perm. Test"/>
      <sheetName val="REKAP TOTAL"/>
      <sheetName val="326BQSTC"/>
      <sheetName val="STR"/>
      <sheetName val="SELL-SUMM-COST"/>
      <sheetName val="WET_2"/>
      <sheetName val="PLAFOND"/>
      <sheetName val="SANITAIR"/>
      <sheetName val="Bahan &amp; Upah"/>
      <sheetName val="BAHAN_STR"/>
      <sheetName val="Sheet2"/>
      <sheetName val="Pipe"/>
      <sheetName val="A"/>
      <sheetName val="HB"/>
      <sheetName val="120601Sport Center"/>
      <sheetName val="SUM"/>
      <sheetName val="Mall"/>
      <sheetName val="Material"/>
      <sheetName val="Panel,feeder,elek"/>
      <sheetName val="HRG BHN"/>
      <sheetName val="Ana"/>
      <sheetName val="HB "/>
      <sheetName val="bahan"/>
      <sheetName val="BL (1)"/>
      <sheetName val="Scedule(S-Curve)"/>
      <sheetName val="TIE-INS"/>
      <sheetName val="SCHEDULE"/>
      <sheetName val="Sumber Daya"/>
      <sheetName val="HARGA BAHAN&amp;UPAH "/>
      <sheetName val="ARC BANGUNAN UTAMA"/>
      <sheetName val="REKAP ME "/>
      <sheetName val="Total"/>
      <sheetName val="Prod.02"/>
      <sheetName val="Analis_Tanah"/>
      <sheetName val="Analis_Drainase"/>
      <sheetName val="DAF-1"/>
      <sheetName val="A-11 Steel Str"/>
      <sheetName val="A-03 Pile"/>
      <sheetName val="H-Dasar"/>
      <sheetName val="ANALISA (2)"/>
      <sheetName val="SUR-HARGA"/>
      <sheetName val="AHS Marka"/>
      <sheetName val="RAB1"/>
      <sheetName val="name"/>
      <sheetName val="Data"/>
      <sheetName val="Plumbing"/>
      <sheetName val="D2.2"/>
      <sheetName val="Hrg_Sat"/>
      <sheetName val="CH"/>
      <sheetName val="Faktor Markup"/>
      <sheetName val="Spesifikasi "/>
      <sheetName val="TANJUNG-CONV"/>
      <sheetName val="TOEVOER"/>
      <sheetName val="IN"/>
      <sheetName val="DAFT_ALAT,UPAH &amp; MAT"/>
      <sheetName val="ANALISA NOV '07"/>
      <sheetName val="A-BANTU"/>
      <sheetName val="00_Jumlah Total"/>
      <sheetName val="DAF_1"/>
      <sheetName val="H.Satuan"/>
      <sheetName val="Steel Material List"/>
      <sheetName val="Price"/>
      <sheetName val="#REF"/>
      <sheetName val="TU"/>
      <sheetName val="harsat"/>
      <sheetName val="Meto"/>
      <sheetName val="D4"/>
      <sheetName val="D8"/>
      <sheetName val="Analisa Tend (2)"/>
      <sheetName val="H_Satuan"/>
      <sheetName val="BISMILLAH"/>
      <sheetName val="Electrikal"/>
      <sheetName val="ganti rugi"/>
      <sheetName val="Elektrikal"/>
      <sheetName val="UPAH + ALAT"/>
      <sheetName val="Anls_BKL"/>
      <sheetName val="XLR_NoRangeSheet"/>
      <sheetName val="extern"/>
      <sheetName val="Isian Biodata"/>
      <sheetName val="Analisa Tekhnis"/>
      <sheetName val="AC"/>
      <sheetName val="INDEX"/>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RT"/>
      <sheetName val="REK"/>
      <sheetName val="BOQ"/>
      <sheetName val="SCH"/>
      <sheetName val="HSD"/>
      <sheetName val="BHN"/>
      <sheetName val="konfir"/>
      <sheetName val="DPU"/>
      <sheetName val="STF"/>
      <sheetName val="SUBkon"/>
      <sheetName val="ANA"/>
      <sheetName val="MET-bab2"/>
      <sheetName val="MET-BAB-5.6(1)"/>
      <sheetName val="MET-bab6"/>
      <sheetName val="MET-BAB-7 (2)"/>
      <sheetName val="MET-BAB-06"/>
      <sheetName val="Met-PU-2.2"/>
      <sheetName val="MET-BAB-7"/>
      <sheetName val="ALT"/>
      <sheetName val="RTN"/>
      <sheetName val="MOS"/>
      <sheetName val="DLM"/>
      <sheetName val="MET-bab3"/>
      <sheetName val="MET-bab4"/>
      <sheetName val="MET-bab5"/>
      <sheetName val="MET-bab8"/>
      <sheetName val="BALT"/>
      <sheetName val="LMP.1"/>
      <sheetName val="LMP.2"/>
      <sheetName val="ANA (BAK)"/>
      <sheetName val="MET (BAK)"/>
      <sheetName val="IND"/>
      <sheetName val="CMK"/>
      <sheetName val="TM"/>
    </sheetNames>
    <sheetDataSet>
      <sheetData sheetId="0" refreshError="1">
        <row r="8">
          <cell r="C8" t="str">
            <v>Peningkatan Jalan Setiabudhi (P = 1,750 Km, L = 2 x 7 M)</v>
          </cell>
        </row>
        <row r="39">
          <cell r="C39" t="str">
            <v>PT. METODA 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CHE"/>
      <sheetName val="Minat"/>
      <sheetName val="SRT"/>
      <sheetName val="Rek"/>
      <sheetName val="BQ"/>
      <sheetName val="ANA"/>
      <sheetName val="Ana.Maj"/>
      <sheetName val="Met.baru"/>
      <sheetName val="1.20"/>
      <sheetName val="1.19"/>
      <sheetName val="Recyling"/>
      <sheetName val="Meth"/>
      <sheetName val="hsd"/>
      <sheetName val="Lamp.Meth"/>
      <sheetName val="Ana.Non "/>
      <sheetName val="Meth.Non"/>
      <sheetName val="MOS"/>
      <sheetName val="AN-E"/>
      <sheetName val="ALAT"/>
      <sheetName val="Major"/>
      <sheetName val="CHECK"/>
      <sheetName val="GEL"/>
      <sheetName val="STAF"/>
      <sheetName val="ORG2"/>
      <sheetName val="CUR"/>
      <sheetName val="Peta"/>
      <sheetName val="KOP"/>
      <sheetName val="cov.2"/>
      <sheetName val="Person"/>
      <sheetName val="IND"/>
      <sheetName val="PENG.3"/>
      <sheetName val="PENG.2"/>
      <sheetName val="PENG."/>
      <sheetName val="rekap"/>
      <sheetName val="kuantitas"/>
      <sheetName val="analisa F-X"/>
      <sheetName val="metode-F-X"/>
      <sheetName val="MET"/>
      <sheetName val="metode-4"/>
      <sheetName val="Lamp.Meth (2)"/>
      <sheetName val="upah"/>
      <sheetName val="bahan"/>
      <sheetName val="Rupiah"/>
      <sheetName val="HARSAT"/>
      <sheetName val="BOQ"/>
      <sheetName val="Indirect_Const"/>
      <sheetName val="bj_matrial"/>
      <sheetName val="strukturC"/>
      <sheetName val="JASAMARGA PDL-PWK THPII-PAKET I"/>
      <sheetName val="Analisa"/>
      <sheetName val="Metod TWR"/>
      <sheetName val="DAFT_ALAT,UPAH &amp; MAT"/>
      <sheetName val="Superstruc"/>
      <sheetName val="Meto"/>
      <sheetName val="rate1"/>
      <sheetName val="List Plant"/>
    </sheetNames>
    <sheetDataSet>
      <sheetData sheetId="0" refreshError="1">
        <row r="2">
          <cell r="A2" t="str">
            <v>PT. SENECA INDONESIA</v>
          </cell>
        </row>
        <row r="6">
          <cell r="A6" t="str">
            <v>Pekerjaan Pelapisan Ulang (Overlay) Jalan Tol Jagorawi</v>
          </cell>
        </row>
        <row r="7">
          <cell r="A7" t="str">
            <v>09/PAN-OVL.JGR/2003</v>
          </cell>
        </row>
        <row r="8">
          <cell r="A8" t="str">
            <v>12 Mei 2003</v>
          </cell>
        </row>
      </sheetData>
      <sheetData sheetId="1"/>
      <sheetData sheetId="2"/>
      <sheetData sheetId="3"/>
      <sheetData sheetId="4"/>
      <sheetData sheetId="5"/>
      <sheetData sheetId="6"/>
      <sheetData sheetId="7"/>
      <sheetData sheetId="8"/>
      <sheetData sheetId="9"/>
      <sheetData sheetId="10">
        <row r="6">
          <cell r="D6"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
      <sheetName val="CH"/>
      <sheetName val="LMP.12"/>
      <sheetName val="surat "/>
      <sheetName val="REK"/>
      <sheetName val="BOQ"/>
      <sheetName val="SCH"/>
      <sheetName val="ANA.1"/>
      <sheetName val="ANA"/>
      <sheetName val="HSD"/>
      <sheetName val="ANA LS"/>
      <sheetName val="RTN"/>
      <sheetName val="Met Rtn"/>
      <sheetName val="MOS"/>
      <sheetName val="LMP.6"/>
      <sheetName val="LMP 7"/>
      <sheetName val="alat"/>
      <sheetName val="staf"/>
      <sheetName val="Kar"/>
      <sheetName val="SUBkon"/>
      <sheetName val="MET-BAB-04"/>
      <sheetName val="MET-BAB-06"/>
      <sheetName val="MET-BAB-06b"/>
      <sheetName val="MET-bab-08"/>
      <sheetName val="BALT"/>
      <sheetName val="IND"/>
      <sheetName val="Sheet2"/>
      <sheetName val="Sheet2 (2)"/>
      <sheetName val="Sheet1"/>
      <sheetName val="Sheet1 (2)"/>
      <sheetName val="BAHAN"/>
    </sheetNames>
    <sheetDataSet>
      <sheetData sheetId="0"/>
      <sheetData sheetId="1" refreshError="1">
        <row r="8">
          <cell r="C8" t="str">
            <v>PENINGKATAN JALAN SURADE - TEGALBULEUD KM.BDG. 213+714 - KM.BDG. 217+714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CVR"/>
      <sheetName val="D-ISI"/>
      <sheetName val="form"/>
      <sheetName val="DATUM"/>
      <sheetName val="STR"/>
      <sheetName val="STR (2)"/>
      <sheetName val="NWP"/>
      <sheetName val="JOB"/>
      <sheetName val="UR-DFIK"/>
      <sheetName val="T-AHLI"/>
      <sheetName val="daf-alat"/>
      <sheetName val="INS"/>
      <sheetName val="TEST"/>
      <sheetName val="df-lam"/>
      <sheetName val="DAF-DOK"/>
      <sheetName val="DAF-DOK (2)"/>
    </sheetNames>
    <sheetDataSet>
      <sheetData sheetId="0"/>
      <sheetData sheetId="1"/>
      <sheetData sheetId="2"/>
      <sheetData sheetId="3"/>
      <sheetData sheetId="4">
        <row r="2">
          <cell r="AP2" t="str">
            <v xml:space="preserve"> Q / P / CZ2 / 002</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s>
    <sheetDataSet>
      <sheetData sheetId="0" refreshError="1"/>
    </sheetDataSet>
  </externalBook>
</externalLink>
</file>

<file path=xl/externalLinks/externalLink6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uto"/>
      <sheetName val="PENGURUS"/>
      <sheetName val="MODAL"/>
      <sheetName val="PERSONIL"/>
      <sheetName val="NERACA"/>
      <sheetName val="ALAT"/>
      <sheetName val="PEK"/>
      <sheetName val="STRUK"/>
      <sheetName val="ADM"/>
      <sheetName val="SURAT"/>
      <sheetName val="FORM SKN"/>
      <sheetName val="FAKT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Ketentuan"/>
      <sheetName val="Disclaimer-"/>
      <sheetName val="Informasi"/>
      <sheetName val="4-Basic Price"/>
      <sheetName val="4-Basic Price - TO PRINT"/>
      <sheetName val="Rekap"/>
      <sheetName val="BOQ"/>
      <sheetName val="Hitungan Vol"/>
      <sheetName val="BRKALA JALAN WNSB"/>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sheetName val="D5 - telford"/>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RINCIAN HAR06"/>
      <sheetName val="Analisa 2"/>
      <sheetName val="Summary"/>
      <sheetName val="URUTAN BUKA"/>
      <sheetName val="ANALISAGATE"/>
      <sheetName val="RAB."/>
      <sheetName val="Meto"/>
      <sheetName val="K.000"/>
      <sheetName val="SBhn"/>
      <sheetName val="Analisa"/>
      <sheetName val="SCHDL"/>
      <sheetName val="RAB "/>
      <sheetName val="Bhn"/>
    </sheetNames>
    <sheetDataSet>
      <sheetData sheetId="0" refreshError="1"/>
      <sheetData sheetId="1" refreshError="1"/>
      <sheetData sheetId="2" refreshError="1"/>
      <sheetData sheetId="3" refreshError="1">
        <row r="7">
          <cell r="G7" t="str">
            <v>WONOSOBO</v>
          </cell>
        </row>
        <row r="13">
          <cell r="G13" t="str">
            <v>PEMELIHARAAN BERKALA JALAN BATAS BANYUMAS TENGAH - KLAMPOK</v>
          </cell>
        </row>
      </sheetData>
      <sheetData sheetId="4" refreshError="1"/>
      <sheetData sheetId="5" refreshError="1"/>
      <sheetData sheetId="6" refreshError="1">
        <row r="31">
          <cell r="H31">
            <v>2987200238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of work"/>
      <sheetName val="REKAP"/>
      <sheetName val="B-Utama"/>
      <sheetName val="Luar"/>
      <sheetName val="Office"/>
      <sheetName val="Baja"/>
      <sheetName val="Utility"/>
      <sheetName val="tam-kur sipil"/>
      <sheetName val="tam-kur baja"/>
      <sheetName val="ME"/>
      <sheetName val="Preliminary"/>
      <sheetName val="har.sat"/>
      <sheetName val="M'trl Baja"/>
      <sheetName val="analbj"/>
      <sheetName val="HARGA MATERIAL"/>
      <sheetName val="UPAH KERJA"/>
      <sheetName val="FINISHING"/>
      <sheetName val="STRUKTUR"/>
      <sheetName val="EXTERNAL"/>
      <sheetName val="Paint"/>
      <sheetName val="Pintu"/>
      <sheetName val="Door"/>
      <sheetName val="HARGA"/>
      <sheetName val="Scope_of_work"/>
      <sheetName val="tam-kur_sipil"/>
      <sheetName val="tam-kur_baja"/>
      <sheetName val="har_sat"/>
      <sheetName val="M'trl_Baja"/>
      <sheetName val="HARGA_MATERIAL"/>
      <sheetName val="UPAH_KERJA"/>
      <sheetName val="HARGA ALAT"/>
      <sheetName val="BQNSC"/>
      <sheetName val="Rekap Direct Cost"/>
      <sheetName val="Rekap Tahap 1"/>
      <sheetName val="Scdl"/>
      <sheetName val="EK-JAN-07"/>
      <sheetName val="Plumbing"/>
      <sheetName val="Analisa -Baku"/>
      <sheetName val="Hargamaterial"/>
      <sheetName val="S_Suramadu"/>
      <sheetName val="Sub"/>
      <sheetName val="310801Pabrik PT Rehau"/>
      <sheetName val="Weight Bridge"/>
      <sheetName val="Pipe"/>
      <sheetName val="ELEMENT SUM"/>
      <sheetName val="Sheet2"/>
      <sheetName val="TOTAL"/>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HB"/>
      <sheetName val="D3.1"/>
      <sheetName val="D4"/>
      <sheetName val="D6"/>
      <sheetName val="D7"/>
      <sheetName val="D8"/>
      <sheetName val="Material"/>
      <sheetName val="326BQSTC"/>
      <sheetName val="SCHEDULE"/>
      <sheetName val="Sumber Daya"/>
      <sheetName val="Resume"/>
      <sheetName val="data"/>
      <sheetName val="H.Satuan"/>
      <sheetName val="BAHAN_STR"/>
      <sheetName val="A"/>
      <sheetName val="Hrg.Sat"/>
      <sheetName val="ALT"/>
      <sheetName val="TIE-INS"/>
      <sheetName val="BQ ARS"/>
      <sheetName val="BoQ"/>
      <sheetName val="CH"/>
      <sheetName val="TANJUNG-CONV"/>
      <sheetName val="Scope_of_work1"/>
      <sheetName val="tam-kur_sipil1"/>
      <sheetName val="tam-kur_baja1"/>
      <sheetName val="har_sat1"/>
      <sheetName val="M'trl_Baja1"/>
      <sheetName val="HARGA_MATERIAL1"/>
      <sheetName val="UPAH_KERJA1"/>
      <sheetName val="HARGA_ALAT"/>
      <sheetName val="Rekap_Direct_Cost"/>
      <sheetName val="BASIC"/>
      <sheetName val="bahan"/>
      <sheetName val="tifico"/>
      <sheetName val="00_Jumlah Total"/>
      <sheetName val="harsat"/>
      <sheetName val="STAFF"/>
      <sheetName val="AC"/>
      <sheetName val="ESCON"/>
      <sheetName val="RAB"/>
      <sheetName val="Panel,feeder,elek"/>
      <sheetName val="Daftar Harga"/>
      <sheetName val="Steel Material List"/>
      <sheetName val="DATUM"/>
      <sheetName val="hardas"/>
      <sheetName val="BL (1)"/>
      <sheetName val="Material Baja"/>
      <sheetName val="Harga Satuan"/>
      <sheetName val="HRG BHN"/>
      <sheetName val="ANALISA PEK.UMUM"/>
      <sheetName val="Gudang non AC-AC Struktur"/>
      <sheetName val="HARGA SAT"/>
      <sheetName val="Hrg Sat"/>
      <sheetName val="extern"/>
      <sheetName val="IN"/>
      <sheetName val="MAP"/>
      <sheetName val="STR"/>
      <sheetName val="BILL"/>
      <sheetName val="SELL-SUMM-COST"/>
      <sheetName val="Man Power"/>
      <sheetName val="Upah"/>
      <sheetName val="analisa"/>
      <sheetName val="TOEVOER"/>
      <sheetName val="UPAH + ALAT"/>
      <sheetName val="divII"/>
      <sheetName val="Price"/>
      <sheetName val="XLR_NoRangeSheet"/>
      <sheetName val="ANALISA (2)"/>
      <sheetName val="lap-bulan"/>
      <sheetName val="Sheet1"/>
      <sheetName val="BQ"/>
      <sheetName val="Bill sipil"/>
      <sheetName val="SEX"/>
      <sheetName val="D3"/>
      <sheetName val="Scope_of_work2"/>
      <sheetName val="tam-kur_sipil2"/>
      <sheetName val="tam-kur_baja2"/>
      <sheetName val="har_sat2"/>
      <sheetName val="M'trl_Baja2"/>
      <sheetName val="HARGA_MATERIAL2"/>
      <sheetName val="UPAH_KERJA2"/>
      <sheetName val="HARGA_ALAT1"/>
      <sheetName val="Rekap_Direct_Cost1"/>
      <sheetName val="Rekap_Tahap_1"/>
      <sheetName val="Hrg_Sat"/>
      <sheetName val="Weight_Bridge"/>
      <sheetName val="Analisa_-Baku"/>
      <sheetName val="Sumber_Daya"/>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H_Satuan"/>
      <sheetName val="ELEMENT_SUM"/>
      <sheetName val="00_Jumlah_Total"/>
      <sheetName val="D3_1"/>
      <sheetName val="ANALISA_(2)"/>
      <sheetName val="Harga_Satuan"/>
      <sheetName val="MADC"/>
      <sheetName val="ana_str"/>
      <sheetName val="HB "/>
      <sheetName val="CUACA"/>
      <sheetName val="Master 1.0"/>
      <sheetName val="Mac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1">
          <cell r="A11">
            <v>3</v>
          </cell>
        </row>
        <row r="12">
          <cell r="A12">
            <v>4</v>
          </cell>
        </row>
        <row r="13">
          <cell r="A13">
            <v>5</v>
          </cell>
        </row>
        <row r="16">
          <cell r="A16">
            <v>6</v>
          </cell>
        </row>
        <row r="17">
          <cell r="A17">
            <v>7</v>
          </cell>
        </row>
        <row r="18">
          <cell r="A18">
            <v>8</v>
          </cell>
        </row>
        <row r="19">
          <cell r="A19">
            <v>9</v>
          </cell>
        </row>
        <row r="20">
          <cell r="A20">
            <v>10</v>
          </cell>
        </row>
        <row r="21">
          <cell r="A21">
            <v>11</v>
          </cell>
        </row>
        <row r="23">
          <cell r="A23">
            <v>12</v>
          </cell>
        </row>
        <row r="24">
          <cell r="A24">
            <v>13</v>
          </cell>
        </row>
        <row r="26">
          <cell r="A26">
            <v>14</v>
          </cell>
        </row>
        <row r="34">
          <cell r="A34">
            <v>15</v>
          </cell>
        </row>
        <row r="37">
          <cell r="A37">
            <v>16</v>
          </cell>
        </row>
        <row r="38">
          <cell r="A38">
            <v>17</v>
          </cell>
        </row>
        <row r="39">
          <cell r="A39">
            <v>18</v>
          </cell>
        </row>
        <row r="40">
          <cell r="A40">
            <v>19</v>
          </cell>
        </row>
        <row r="41">
          <cell r="A41">
            <v>20</v>
          </cell>
        </row>
        <row r="42">
          <cell r="A42">
            <v>21</v>
          </cell>
        </row>
        <row r="43">
          <cell r="A43">
            <v>22</v>
          </cell>
        </row>
        <row r="44">
          <cell r="A44">
            <v>23</v>
          </cell>
        </row>
        <row r="45">
          <cell r="A45">
            <v>24</v>
          </cell>
        </row>
        <row r="46">
          <cell r="A46">
            <v>25</v>
          </cell>
        </row>
        <row r="47">
          <cell r="A47">
            <v>26</v>
          </cell>
        </row>
        <row r="48">
          <cell r="A48">
            <v>27</v>
          </cell>
        </row>
        <row r="51">
          <cell r="A51">
            <v>28</v>
          </cell>
        </row>
        <row r="53">
          <cell r="A53">
            <v>29</v>
          </cell>
        </row>
        <row r="54">
          <cell r="A54">
            <v>27</v>
          </cell>
        </row>
        <row r="55">
          <cell r="A55">
            <v>28</v>
          </cell>
        </row>
        <row r="56">
          <cell r="A56">
            <v>29</v>
          </cell>
        </row>
        <row r="57">
          <cell r="A57">
            <v>30</v>
          </cell>
        </row>
        <row r="58">
          <cell r="A58">
            <v>31</v>
          </cell>
        </row>
        <row r="59">
          <cell r="A59">
            <v>32</v>
          </cell>
        </row>
        <row r="60">
          <cell r="A60">
            <v>33</v>
          </cell>
        </row>
        <row r="63">
          <cell r="A63">
            <v>34</v>
          </cell>
        </row>
        <row r="64">
          <cell r="A64">
            <v>35</v>
          </cell>
        </row>
        <row r="66">
          <cell r="A66">
            <v>36</v>
          </cell>
        </row>
        <row r="68">
          <cell r="A68">
            <v>36</v>
          </cell>
        </row>
        <row r="69">
          <cell r="A69">
            <v>37</v>
          </cell>
        </row>
        <row r="70">
          <cell r="A70">
            <v>38</v>
          </cell>
        </row>
        <row r="71">
          <cell r="A71">
            <v>39</v>
          </cell>
        </row>
        <row r="72">
          <cell r="A72">
            <v>40</v>
          </cell>
        </row>
        <row r="73">
          <cell r="A73">
            <v>41</v>
          </cell>
        </row>
        <row r="77">
          <cell r="A77">
            <v>42</v>
          </cell>
        </row>
        <row r="80">
          <cell r="A80">
            <v>43</v>
          </cell>
        </row>
        <row r="82">
          <cell r="A82">
            <v>44</v>
          </cell>
        </row>
        <row r="83">
          <cell r="A83">
            <v>45</v>
          </cell>
        </row>
        <row r="85">
          <cell r="A85">
            <v>46</v>
          </cell>
        </row>
        <row r="86">
          <cell r="A86">
            <v>47</v>
          </cell>
        </row>
        <row r="87">
          <cell r="A87">
            <v>48</v>
          </cell>
        </row>
        <row r="88">
          <cell r="A88">
            <v>49</v>
          </cell>
        </row>
        <row r="89">
          <cell r="A89">
            <v>50</v>
          </cell>
        </row>
        <row r="90">
          <cell r="A90">
            <v>51</v>
          </cell>
        </row>
        <row r="97">
          <cell r="A97">
            <v>52</v>
          </cell>
        </row>
        <row r="106">
          <cell r="A106">
            <v>53</v>
          </cell>
        </row>
        <row r="115">
          <cell r="A115">
            <v>54</v>
          </cell>
        </row>
        <row r="120">
          <cell r="A120">
            <v>55</v>
          </cell>
        </row>
        <row r="122">
          <cell r="A122">
            <v>56</v>
          </cell>
        </row>
        <row r="123">
          <cell r="A123">
            <v>57</v>
          </cell>
        </row>
        <row r="124">
          <cell r="A124">
            <v>58</v>
          </cell>
        </row>
        <row r="125">
          <cell r="A125">
            <v>59</v>
          </cell>
        </row>
        <row r="126">
          <cell r="A126">
            <v>60</v>
          </cell>
        </row>
        <row r="127">
          <cell r="A127">
            <v>61</v>
          </cell>
        </row>
        <row r="131">
          <cell r="A131">
            <v>62</v>
          </cell>
        </row>
        <row r="132">
          <cell r="A132">
            <v>63</v>
          </cell>
        </row>
        <row r="133">
          <cell r="A133">
            <v>64</v>
          </cell>
        </row>
        <row r="140">
          <cell r="A140">
            <v>65</v>
          </cell>
        </row>
        <row r="141">
          <cell r="A141">
            <v>66</v>
          </cell>
        </row>
        <row r="143">
          <cell r="A143">
            <v>67</v>
          </cell>
        </row>
        <row r="145">
          <cell r="A145">
            <v>68</v>
          </cell>
        </row>
        <row r="148">
          <cell r="A148">
            <v>69</v>
          </cell>
        </row>
        <row r="151">
          <cell r="A151">
            <v>70</v>
          </cell>
        </row>
        <row r="152">
          <cell r="A152">
            <v>71</v>
          </cell>
        </row>
        <row r="153">
          <cell r="A153">
            <v>72</v>
          </cell>
        </row>
        <row r="154">
          <cell r="A154">
            <v>73</v>
          </cell>
        </row>
        <row r="155">
          <cell r="A155">
            <v>74</v>
          </cell>
        </row>
        <row r="156">
          <cell r="A156">
            <v>75</v>
          </cell>
        </row>
        <row r="157">
          <cell r="A157">
            <v>76</v>
          </cell>
        </row>
        <row r="158">
          <cell r="A158">
            <v>77</v>
          </cell>
        </row>
        <row r="159">
          <cell r="A159">
            <v>78</v>
          </cell>
        </row>
        <row r="160">
          <cell r="A160">
            <v>79</v>
          </cell>
        </row>
        <row r="161">
          <cell r="A161">
            <v>80</v>
          </cell>
        </row>
        <row r="162">
          <cell r="A162">
            <v>81</v>
          </cell>
        </row>
        <row r="163">
          <cell r="A163">
            <v>82</v>
          </cell>
        </row>
        <row r="176">
          <cell r="A176">
            <v>82</v>
          </cell>
        </row>
        <row r="177">
          <cell r="A177">
            <v>83</v>
          </cell>
        </row>
        <row r="186">
          <cell r="A186">
            <v>84</v>
          </cell>
        </row>
        <row r="187">
          <cell r="A187">
            <v>85</v>
          </cell>
        </row>
        <row r="188">
          <cell r="A188">
            <v>86</v>
          </cell>
        </row>
        <row r="189">
          <cell r="A189">
            <v>87</v>
          </cell>
        </row>
        <row r="190">
          <cell r="A190">
            <v>88</v>
          </cell>
        </row>
        <row r="191">
          <cell r="A191">
            <v>89</v>
          </cell>
        </row>
        <row r="192">
          <cell r="A192">
            <v>90</v>
          </cell>
        </row>
        <row r="193">
          <cell r="A193">
            <v>91</v>
          </cell>
        </row>
        <row r="194">
          <cell r="A194">
            <v>92</v>
          </cell>
        </row>
        <row r="195">
          <cell r="A195">
            <v>93</v>
          </cell>
        </row>
        <row r="196">
          <cell r="A196">
            <v>94</v>
          </cell>
        </row>
        <row r="197">
          <cell r="A197">
            <v>95</v>
          </cell>
        </row>
        <row r="198">
          <cell r="A198">
            <v>96</v>
          </cell>
        </row>
        <row r="199">
          <cell r="A199">
            <v>97</v>
          </cell>
        </row>
        <row r="200">
          <cell r="A200">
            <v>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Set>
  </externalBook>
</externalLink>
</file>

<file path=xl/externalLinks/externalLink6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B"/>
      <sheetName val="BQ ARS"/>
      <sheetName val="A"/>
      <sheetName val="PAD-F"/>
      <sheetName val="HARGA MATERIAL"/>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ow r="13">
          <cell r="G13">
            <v>3000</v>
          </cell>
        </row>
        <row r="14">
          <cell r="G14">
            <v>2000</v>
          </cell>
        </row>
      </sheetData>
      <sheetData sheetId="8">
        <row r="32">
          <cell r="G32">
            <v>1150</v>
          </cell>
        </row>
        <row r="34">
          <cell r="G34">
            <v>8500</v>
          </cell>
        </row>
      </sheetData>
      <sheetData sheetId="9"/>
      <sheetData sheetId="10"/>
      <sheetData sheetId="11"/>
      <sheetData sheetId="12"/>
      <sheetData sheetId="13"/>
      <sheetData sheetId="14"/>
      <sheetData sheetId="15"/>
    </sheetDataSet>
  </externalBook>
</externalLink>
</file>

<file path=xl/externalLinks/externalLink6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Analisa Alat"/>
      <sheetName val="ABS Peralatan"/>
      <sheetName val="Harga Satuan"/>
      <sheetName val="DATA"/>
      <sheetName val="Rekapitulasi"/>
      <sheetName val="RAB"/>
      <sheetName val="Metode"/>
      <sheetName val="JADWAL"/>
      <sheetName val="NET"/>
      <sheetName val="SUBKONT"/>
      <sheetName val="DAF-PEKUTAMA"/>
      <sheetName val="AN-MOB"/>
      <sheetName val="Analis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head"/>
    </sheetNames>
    <sheetDataSet>
      <sheetData sheetId="0" refreshError="1"/>
    </sheetDataSet>
  </externalBook>
</externalLink>
</file>

<file path=xl/externalLinks/externalLink6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Alat"/>
      <sheetName val="InputAlat"/>
      <sheetName val="BQ-ROAD"/>
      <sheetName val="Estimated CF"/>
      <sheetName val="Jalan"/>
      <sheetName val="Jembatan"/>
      <sheetName val="River Protect"/>
      <sheetName val="Piling"/>
      <sheetName val="Beton"/>
      <sheetName val="PekTanah"/>
      <sheetName val="Dewatering"/>
      <sheetName val="GenItem"/>
      <sheetName val="BoQ BJ-1Final"/>
      <sheetName val="SchedAlat"/>
      <sheetName val="SummaryWK"/>
      <sheetName val="Bahan"/>
      <sheetName val="Upah"/>
      <sheetName val="Alat"/>
      <sheetName val="ListMajorItem"/>
      <sheetName val="RANGKUM"/>
      <sheetName val="Prog Movie &amp; As B D"/>
      <sheetName val="Cover Gen Item"/>
      <sheetName val="Cover Dwtrg"/>
      <sheetName val="input"/>
      <sheetName val="Banding"/>
      <sheetName val="Rekap Prod alat"/>
      <sheetName val="K. PRODUKSI"/>
      <sheetName val="Rp Jam Alt"/>
      <sheetName val="SewaAlat"/>
      <sheetName val="Daftar Peralatan"/>
      <sheetName val="ListKelompok"/>
      <sheetName val="Item"/>
      <sheetName val="MayorItem"/>
    </sheetNames>
    <sheetDataSet>
      <sheetData sheetId="0" refreshError="1"/>
      <sheetData sheetId="1">
        <row r="7">
          <cell r="A7" t="str">
            <v>E01</v>
          </cell>
        </row>
      </sheetData>
      <sheetData sheetId="2" refreshError="1"/>
      <sheetData sheetId="3" refreshError="1"/>
      <sheetData sheetId="4">
        <row r="12">
          <cell r="A12" t="str">
            <v>An-ROA-01</v>
          </cell>
          <cell r="B12" t="str">
            <v>Item Discription</v>
          </cell>
          <cell r="D12" t="str">
            <v>:</v>
          </cell>
          <cell r="E12" t="str">
            <v xml:space="preserve">Surface Course,Ave. t = 75 mm, Bridge Slab Surface </v>
          </cell>
          <cell r="O12">
            <v>65413</v>
          </cell>
          <cell r="P12" t="str">
            <v>/ sq.m</v>
          </cell>
        </row>
        <row r="13">
          <cell r="B13" t="str">
            <v>Unit</v>
          </cell>
          <cell r="D13" t="str">
            <v>:</v>
          </cell>
          <cell r="E13" t="str">
            <v>100 Sq.m</v>
          </cell>
        </row>
        <row r="14">
          <cell r="B14" t="str">
            <v>Unit Price</v>
          </cell>
          <cell r="D14" t="str">
            <v>:</v>
          </cell>
          <cell r="E14" t="str">
            <v>Rp.</v>
          </cell>
          <cell r="F14">
            <v>65413</v>
          </cell>
          <cell r="G14" t="str">
            <v>/ sq.m</v>
          </cell>
        </row>
        <row r="16">
          <cell r="B16" t="str">
            <v>No.</v>
          </cell>
          <cell r="C16" t="str">
            <v>Description</v>
          </cell>
          <cell r="H16" t="str">
            <v>Unit</v>
          </cell>
          <cell r="I16" t="str">
            <v>Quantity</v>
          </cell>
          <cell r="J16" t="str">
            <v>Foreign Currency (USD)</v>
          </cell>
          <cell r="L16" t="str">
            <v>Local Currency (Rp.)</v>
          </cell>
        </row>
        <row r="17">
          <cell r="J17" t="str">
            <v>Unit Price</v>
          </cell>
          <cell r="K17" t="str">
            <v>Amount</v>
          </cell>
          <cell r="L17" t="str">
            <v>Unit Price</v>
          </cell>
          <cell r="M17" t="str">
            <v>Amount</v>
          </cell>
        </row>
        <row r="18">
          <cell r="B18">
            <v>1</v>
          </cell>
          <cell r="C18">
            <v>2</v>
          </cell>
          <cell r="H18">
            <v>3</v>
          </cell>
          <cell r="I18">
            <v>4</v>
          </cell>
          <cell r="J18">
            <v>5</v>
          </cell>
          <cell r="K18">
            <v>6</v>
          </cell>
          <cell r="L18">
            <v>7</v>
          </cell>
          <cell r="M18">
            <v>8</v>
          </cell>
        </row>
        <row r="19">
          <cell r="B19" t="str">
            <v>A.</v>
          </cell>
          <cell r="C19" t="str">
            <v>LABOUR</v>
          </cell>
        </row>
        <row r="20">
          <cell r="C20" t="str">
            <v>Foreman</v>
          </cell>
          <cell r="H20" t="str">
            <v>Md</v>
          </cell>
          <cell r="I20">
            <v>3.5000000000000003E-2</v>
          </cell>
          <cell r="L20">
            <v>45000</v>
          </cell>
          <cell r="M20">
            <v>1575.0000000000002</v>
          </cell>
        </row>
        <row r="21">
          <cell r="C21" t="str">
            <v>Skilled labor</v>
          </cell>
          <cell r="H21" t="str">
            <v>Md</v>
          </cell>
          <cell r="I21">
            <v>0.52100000000000002</v>
          </cell>
          <cell r="L21">
            <v>35000</v>
          </cell>
          <cell r="M21">
            <v>18235</v>
          </cell>
        </row>
        <row r="22">
          <cell r="C22" t="str">
            <v>Common labor</v>
          </cell>
          <cell r="H22" t="str">
            <v>Md</v>
          </cell>
          <cell r="I22">
            <v>1.042</v>
          </cell>
          <cell r="L22">
            <v>30000</v>
          </cell>
          <cell r="M22">
            <v>31260</v>
          </cell>
        </row>
        <row r="26">
          <cell r="B26" t="str">
            <v>B.</v>
          </cell>
          <cell r="C26" t="str">
            <v>EQUIPMENT</v>
          </cell>
        </row>
        <row r="27">
          <cell r="C27" t="str">
            <v>Asphalt finisher 2.4 to 3.6 m</v>
          </cell>
          <cell r="H27" t="str">
            <v>hour</v>
          </cell>
          <cell r="I27">
            <v>0.41699999999999998</v>
          </cell>
          <cell r="L27">
            <v>316443</v>
          </cell>
          <cell r="M27">
            <v>131956.731</v>
          </cell>
        </row>
        <row r="28">
          <cell r="C28" t="str">
            <v>Macadam roller 8-10 ton</v>
          </cell>
          <cell r="H28" t="str">
            <v>hour</v>
          </cell>
          <cell r="I28">
            <v>0.41699999999999998</v>
          </cell>
          <cell r="L28">
            <v>316443</v>
          </cell>
          <cell r="M28">
            <v>131956.731</v>
          </cell>
        </row>
        <row r="29">
          <cell r="C29" t="str">
            <v>Tire roller 8-10 ton</v>
          </cell>
          <cell r="H29" t="str">
            <v>hour</v>
          </cell>
          <cell r="I29">
            <v>0.41699999999999998</v>
          </cell>
          <cell r="L29">
            <v>275000</v>
          </cell>
          <cell r="M29">
            <v>114675</v>
          </cell>
        </row>
        <row r="34">
          <cell r="B34" t="str">
            <v>C.</v>
          </cell>
          <cell r="C34" t="str">
            <v>MATERIAL</v>
          </cell>
        </row>
        <row r="35">
          <cell r="C35" t="str">
            <v>Asphalt Mixture</v>
          </cell>
          <cell r="H35" t="str">
            <v>Ton</v>
          </cell>
          <cell r="I35">
            <v>15.36</v>
          </cell>
          <cell r="L35">
            <v>359184</v>
          </cell>
          <cell r="M35">
            <v>5517066.2400000002</v>
          </cell>
        </row>
        <row r="36">
          <cell r="C36" t="str">
            <v>100 m2 x 0.075 x 2.37 t x1.08</v>
          </cell>
        </row>
        <row r="43">
          <cell r="B43" t="str">
            <v>D.</v>
          </cell>
          <cell r="C43" t="str">
            <v>SUB TOTAL</v>
          </cell>
          <cell r="M43">
            <v>5946724.7020000005</v>
          </cell>
        </row>
        <row r="44">
          <cell r="B44" t="str">
            <v>E.</v>
          </cell>
          <cell r="C44" t="str">
            <v>OVERHEAD AND PROFIT</v>
          </cell>
          <cell r="I44">
            <v>0.1</v>
          </cell>
          <cell r="M44">
            <v>594672.4702000001</v>
          </cell>
        </row>
        <row r="45">
          <cell r="B45" t="str">
            <v>F.</v>
          </cell>
          <cell r="C45" t="str">
            <v>TOTAL ( D + E )</v>
          </cell>
          <cell r="H45" t="str">
            <v>Sq.m</v>
          </cell>
          <cell r="I45">
            <v>100</v>
          </cell>
          <cell r="M45">
            <v>6541397.1722000008</v>
          </cell>
        </row>
        <row r="46">
          <cell r="C46" t="str">
            <v>UNIT PRICE</v>
          </cell>
          <cell r="H46" t="str">
            <v>Sq.m</v>
          </cell>
          <cell r="I46">
            <v>1</v>
          </cell>
          <cell r="M46">
            <v>65413.971722000009</v>
          </cell>
        </row>
        <row r="47">
          <cell r="C47" t="str">
            <v>ROUNDED</v>
          </cell>
          <cell r="H47" t="str">
            <v>Sq.m</v>
          </cell>
          <cell r="I47">
            <v>1</v>
          </cell>
          <cell r="M47">
            <v>65413</v>
          </cell>
        </row>
        <row r="49">
          <cell r="K49" t="str">
            <v>Jakarta, August 19th, 2008</v>
          </cell>
        </row>
        <row r="50">
          <cell r="K50" t="str">
            <v>Waskita - Adhi J.O.</v>
          </cell>
        </row>
        <row r="55">
          <cell r="K55" t="str">
            <v>Ir. Desi Arryani, MM</v>
          </cell>
        </row>
        <row r="56">
          <cell r="K56" t="str">
            <v>J.O Representative</v>
          </cell>
        </row>
        <row r="58">
          <cell r="B58" t="str">
            <v>UNIT PRICE ANALYSIS</v>
          </cell>
        </row>
        <row r="60">
          <cell r="B60" t="str">
            <v>Item No.</v>
          </cell>
          <cell r="D60" t="str">
            <v>:</v>
          </cell>
        </row>
        <row r="61">
          <cell r="A61" t="str">
            <v>An-ROA-01a</v>
          </cell>
          <cell r="B61" t="str">
            <v>Item Discription</v>
          </cell>
          <cell r="D61" t="str">
            <v>:</v>
          </cell>
          <cell r="E61" t="str">
            <v>Surface Course, t = 50 mm</v>
          </cell>
          <cell r="O61">
            <v>56227</v>
          </cell>
          <cell r="P61" t="str">
            <v>/ sq.m</v>
          </cell>
        </row>
        <row r="62">
          <cell r="B62" t="str">
            <v>Unit</v>
          </cell>
          <cell r="D62" t="str">
            <v>:</v>
          </cell>
          <cell r="E62" t="str">
            <v>100 Sq.m</v>
          </cell>
        </row>
        <row r="63">
          <cell r="B63" t="str">
            <v>Unit Price</v>
          </cell>
          <cell r="D63" t="str">
            <v>:</v>
          </cell>
          <cell r="E63" t="str">
            <v>Rp.</v>
          </cell>
          <cell r="F63">
            <v>56227</v>
          </cell>
          <cell r="G63" t="str">
            <v>/ sq.m</v>
          </cell>
        </row>
        <row r="65">
          <cell r="B65" t="str">
            <v>No.</v>
          </cell>
          <cell r="C65" t="str">
            <v>Description</v>
          </cell>
          <cell r="H65" t="str">
            <v>Unit</v>
          </cell>
          <cell r="I65" t="str">
            <v>Quantity</v>
          </cell>
          <cell r="J65" t="str">
            <v>Foreign Currency (USD)</v>
          </cell>
          <cell r="L65" t="str">
            <v>Local Currency (Rp.)</v>
          </cell>
        </row>
        <row r="66">
          <cell r="J66" t="str">
            <v>Unit Price</v>
          </cell>
          <cell r="K66" t="str">
            <v>Amount</v>
          </cell>
          <cell r="L66" t="str">
            <v>Unit Price</v>
          </cell>
          <cell r="M66" t="str">
            <v>Amount</v>
          </cell>
        </row>
        <row r="67">
          <cell r="B67">
            <v>1</v>
          </cell>
          <cell r="C67">
            <v>2</v>
          </cell>
          <cell r="H67">
            <v>3</v>
          </cell>
          <cell r="I67">
            <v>4</v>
          </cell>
          <cell r="J67">
            <v>5</v>
          </cell>
          <cell r="K67">
            <v>6</v>
          </cell>
          <cell r="L67">
            <v>7</v>
          </cell>
          <cell r="M67">
            <v>8</v>
          </cell>
        </row>
        <row r="68">
          <cell r="B68" t="str">
            <v>A.</v>
          </cell>
          <cell r="C68" t="str">
            <v>LABOUR</v>
          </cell>
        </row>
        <row r="69">
          <cell r="C69" t="str">
            <v>Foreman</v>
          </cell>
          <cell r="H69" t="str">
            <v>Md</v>
          </cell>
          <cell r="I69">
            <v>3.5000000000000003E-2</v>
          </cell>
          <cell r="L69">
            <v>45000</v>
          </cell>
          <cell r="M69">
            <v>1575.0000000000002</v>
          </cell>
        </row>
        <row r="70">
          <cell r="C70" t="str">
            <v>Skilled labor</v>
          </cell>
          <cell r="H70" t="str">
            <v>Md</v>
          </cell>
          <cell r="I70">
            <v>0.52100000000000002</v>
          </cell>
          <cell r="L70">
            <v>35000</v>
          </cell>
          <cell r="M70">
            <v>18235</v>
          </cell>
        </row>
        <row r="71">
          <cell r="C71" t="str">
            <v>Common labor</v>
          </cell>
          <cell r="H71" t="str">
            <v>Md</v>
          </cell>
          <cell r="I71">
            <v>1.042</v>
          </cell>
          <cell r="L71">
            <v>30000</v>
          </cell>
          <cell r="M71">
            <v>31260</v>
          </cell>
        </row>
        <row r="75">
          <cell r="B75" t="str">
            <v>B.</v>
          </cell>
          <cell r="C75" t="str">
            <v>EQUIPMENT</v>
          </cell>
        </row>
        <row r="76">
          <cell r="C76" t="str">
            <v>Asphalt finisher 2.4 to 3.6 m</v>
          </cell>
          <cell r="H76" t="str">
            <v>hour</v>
          </cell>
          <cell r="I76">
            <v>0.41699999999999998</v>
          </cell>
          <cell r="L76">
            <v>316443</v>
          </cell>
          <cell r="M76">
            <v>131956.731</v>
          </cell>
        </row>
        <row r="77">
          <cell r="C77" t="str">
            <v>Macadam roller 8-10 ton</v>
          </cell>
          <cell r="H77" t="str">
            <v>hour</v>
          </cell>
          <cell r="I77">
            <v>0.41699999999999998</v>
          </cell>
          <cell r="L77">
            <v>316443</v>
          </cell>
          <cell r="M77">
            <v>131956.731</v>
          </cell>
        </row>
        <row r="78">
          <cell r="C78" t="str">
            <v>Tire roller 8-10 ton</v>
          </cell>
          <cell r="H78" t="str">
            <v>hour</v>
          </cell>
          <cell r="I78">
            <v>0.41699999999999998</v>
          </cell>
          <cell r="L78">
            <v>275000</v>
          </cell>
          <cell r="M78">
            <v>114675</v>
          </cell>
        </row>
        <row r="83">
          <cell r="B83" t="str">
            <v>C.</v>
          </cell>
          <cell r="C83" t="str">
            <v>MATERIAL</v>
          </cell>
        </row>
        <row r="84">
          <cell r="C84" t="str">
            <v>Asphalt Mixture</v>
          </cell>
          <cell r="H84" t="str">
            <v>Ton</v>
          </cell>
          <cell r="I84">
            <v>13.035000000000002</v>
          </cell>
          <cell r="L84">
            <v>359184</v>
          </cell>
          <cell r="M84">
            <v>4681963.4400000004</v>
          </cell>
        </row>
        <row r="91">
          <cell r="B91" t="str">
            <v>D.</v>
          </cell>
          <cell r="C91" t="str">
            <v>SUB TOTAL</v>
          </cell>
          <cell r="M91">
            <v>5111621.9020000007</v>
          </cell>
        </row>
        <row r="92">
          <cell r="B92" t="str">
            <v>E.</v>
          </cell>
          <cell r="C92" t="str">
            <v>OVERHEAD AND PROFIT</v>
          </cell>
          <cell r="I92">
            <v>0.1</v>
          </cell>
          <cell r="M92">
            <v>511162.19020000007</v>
          </cell>
        </row>
        <row r="93">
          <cell r="B93" t="str">
            <v>F.</v>
          </cell>
          <cell r="C93" t="str">
            <v>TOTAL ( D + E )</v>
          </cell>
          <cell r="H93" t="str">
            <v>Sq.m</v>
          </cell>
          <cell r="I93">
            <v>100</v>
          </cell>
          <cell r="M93">
            <v>5622784.0922000008</v>
          </cell>
        </row>
        <row r="94">
          <cell r="C94" t="str">
            <v>UNIT PRICE</v>
          </cell>
          <cell r="H94" t="str">
            <v>Sq.m</v>
          </cell>
          <cell r="I94">
            <v>1</v>
          </cell>
          <cell r="M94">
            <v>56227.84092200001</v>
          </cell>
        </row>
        <row r="95">
          <cell r="C95" t="str">
            <v>ROUNDED</v>
          </cell>
          <cell r="H95" t="str">
            <v>Sq.m</v>
          </cell>
          <cell r="I95">
            <v>1</v>
          </cell>
          <cell r="M95">
            <v>56227</v>
          </cell>
        </row>
        <row r="97">
          <cell r="K97" t="str">
            <v>Jakarta, August 19th, 2008</v>
          </cell>
        </row>
        <row r="98">
          <cell r="K98" t="str">
            <v>Waskita - Adhi J.O.</v>
          </cell>
        </row>
        <row r="103">
          <cell r="K103" t="str">
            <v>Ir. Desi Arryani, MM</v>
          </cell>
        </row>
        <row r="104">
          <cell r="K104" t="str">
            <v>J.O Representative</v>
          </cell>
        </row>
        <row r="106">
          <cell r="B106" t="str">
            <v>UNIT PRICE ANALYSIS</v>
          </cell>
        </row>
        <row r="108">
          <cell r="B108" t="str">
            <v>Item No.</v>
          </cell>
          <cell r="D108" t="str">
            <v>:</v>
          </cell>
        </row>
        <row r="109">
          <cell r="A109" t="str">
            <v>An-ROA-02</v>
          </cell>
          <cell r="B109" t="str">
            <v>Item Discription</v>
          </cell>
          <cell r="D109" t="str">
            <v>:</v>
          </cell>
          <cell r="E109" t="str">
            <v>Subbase Course, t =  200 mm ( Compacted )</v>
          </cell>
          <cell r="O109">
            <v>207703</v>
          </cell>
          <cell r="P109" t="str">
            <v>/ Cu.m</v>
          </cell>
        </row>
        <row r="110">
          <cell r="B110" t="str">
            <v>Unit</v>
          </cell>
          <cell r="D110" t="str">
            <v>:</v>
          </cell>
          <cell r="E110" t="str">
            <v>20 Cu.m</v>
          </cell>
        </row>
        <row r="111">
          <cell r="B111" t="str">
            <v>Unit Price</v>
          </cell>
          <cell r="D111" t="str">
            <v>:</v>
          </cell>
          <cell r="E111" t="str">
            <v>Rp.</v>
          </cell>
          <cell r="F111">
            <v>207703</v>
          </cell>
          <cell r="G111" t="str">
            <v>/ Cu.m</v>
          </cell>
        </row>
        <row r="113">
          <cell r="B113" t="str">
            <v>No.</v>
          </cell>
          <cell r="C113" t="str">
            <v>Description</v>
          </cell>
          <cell r="H113" t="str">
            <v>Unit</v>
          </cell>
          <cell r="I113" t="str">
            <v>Quantity</v>
          </cell>
          <cell r="J113" t="str">
            <v>Foreign Currency (USD)</v>
          </cell>
          <cell r="L113" t="str">
            <v>Local Currency (Rp.)</v>
          </cell>
        </row>
        <row r="114">
          <cell r="J114" t="str">
            <v>Unit Price</v>
          </cell>
          <cell r="K114" t="str">
            <v>Amount</v>
          </cell>
          <cell r="L114" t="str">
            <v>Unit Price</v>
          </cell>
          <cell r="M114" t="str">
            <v>Amount</v>
          </cell>
        </row>
        <row r="115">
          <cell r="B115">
            <v>1</v>
          </cell>
          <cell r="C115">
            <v>2</v>
          </cell>
          <cell r="H115">
            <v>3</v>
          </cell>
          <cell r="I115">
            <v>4</v>
          </cell>
          <cell r="J115">
            <v>5</v>
          </cell>
          <cell r="K115">
            <v>6</v>
          </cell>
          <cell r="L115">
            <v>7</v>
          </cell>
          <cell r="M115">
            <v>8</v>
          </cell>
        </row>
        <row r="116">
          <cell r="B116" t="str">
            <v>A.</v>
          </cell>
          <cell r="C116" t="str">
            <v>LABOUR</v>
          </cell>
        </row>
        <row r="117">
          <cell r="C117" t="str">
            <v>Foreman</v>
          </cell>
          <cell r="H117" t="str">
            <v>Md</v>
          </cell>
          <cell r="I117">
            <v>5.0999999999999997E-2</v>
          </cell>
          <cell r="L117">
            <v>45000</v>
          </cell>
          <cell r="M117">
            <v>2295</v>
          </cell>
        </row>
        <row r="118">
          <cell r="C118" t="str">
            <v>Common labour</v>
          </cell>
          <cell r="H118" t="str">
            <v>Md</v>
          </cell>
          <cell r="I118">
            <v>0.38500000000000001</v>
          </cell>
          <cell r="L118">
            <v>30000</v>
          </cell>
          <cell r="M118">
            <v>11550</v>
          </cell>
        </row>
        <row r="119">
          <cell r="C119" t="str">
            <v>Skilled labour</v>
          </cell>
          <cell r="H119" t="str">
            <v>Md</v>
          </cell>
          <cell r="I119">
            <v>7.6999999999999999E-2</v>
          </cell>
          <cell r="L119">
            <v>35000</v>
          </cell>
          <cell r="M119">
            <v>2695</v>
          </cell>
        </row>
        <row r="124">
          <cell r="B124" t="str">
            <v>B.</v>
          </cell>
          <cell r="C124" t="str">
            <v>EQUIPMENT</v>
          </cell>
        </row>
        <row r="125">
          <cell r="C125" t="str">
            <v>Motor Grader 3.1 m</v>
          </cell>
          <cell r="H125" t="str">
            <v>hour</v>
          </cell>
          <cell r="I125">
            <v>0.46200000000000002</v>
          </cell>
          <cell r="L125">
            <v>273714</v>
          </cell>
          <cell r="M125">
            <v>126455.868</v>
          </cell>
        </row>
        <row r="126">
          <cell r="C126" t="str">
            <v>Macadam roller 8-10 ton</v>
          </cell>
          <cell r="H126" t="str">
            <v>hour</v>
          </cell>
          <cell r="I126">
            <v>0.46200000000000002</v>
          </cell>
          <cell r="L126">
            <v>0</v>
          </cell>
          <cell r="M126">
            <v>0</v>
          </cell>
        </row>
        <row r="127">
          <cell r="C127" t="str">
            <v>Tire roller 8-10 ton</v>
          </cell>
          <cell r="H127" t="str">
            <v>hour</v>
          </cell>
          <cell r="I127">
            <v>0.46200000000000002</v>
          </cell>
          <cell r="L127">
            <v>0</v>
          </cell>
          <cell r="M127">
            <v>0</v>
          </cell>
        </row>
        <row r="128">
          <cell r="C128" t="str">
            <v>Water tanker 6.5 K ltr</v>
          </cell>
          <cell r="H128" t="str">
            <v>hour</v>
          </cell>
          <cell r="I128">
            <v>0.46200000000000002</v>
          </cell>
          <cell r="L128">
            <v>217830</v>
          </cell>
          <cell r="M128">
            <v>100637.46</v>
          </cell>
        </row>
        <row r="131">
          <cell r="B131" t="str">
            <v>C.</v>
          </cell>
          <cell r="C131" t="str">
            <v>MATERIAL</v>
          </cell>
        </row>
        <row r="132">
          <cell r="C132" t="str">
            <v>Crushed Stone (20-30mm)</v>
          </cell>
          <cell r="H132" t="str">
            <v>cu.m</v>
          </cell>
          <cell r="I132">
            <v>25.6</v>
          </cell>
          <cell r="L132">
            <v>138000</v>
          </cell>
          <cell r="M132">
            <v>3532800</v>
          </cell>
        </row>
        <row r="138">
          <cell r="B138" t="str">
            <v>D.</v>
          </cell>
          <cell r="C138" t="str">
            <v>SUB TOTAL</v>
          </cell>
          <cell r="M138">
            <v>3776433.3280000002</v>
          </cell>
        </row>
        <row r="139">
          <cell r="B139" t="str">
            <v>E.</v>
          </cell>
          <cell r="C139" t="str">
            <v>OVERHEAD AND PROFIT</v>
          </cell>
          <cell r="I139">
            <v>0.1</v>
          </cell>
          <cell r="M139">
            <v>377643.33280000003</v>
          </cell>
        </row>
        <row r="140">
          <cell r="B140" t="str">
            <v>F.</v>
          </cell>
          <cell r="C140" t="str">
            <v>TOTAL ( D + E )</v>
          </cell>
          <cell r="H140" t="str">
            <v>Cu.m</v>
          </cell>
          <cell r="I140">
            <v>20</v>
          </cell>
          <cell r="M140">
            <v>4154076.6608000002</v>
          </cell>
        </row>
        <row r="141">
          <cell r="C141" t="str">
            <v>UNIT PRICE</v>
          </cell>
          <cell r="H141" t="str">
            <v>Cu.m</v>
          </cell>
          <cell r="I141">
            <v>1</v>
          </cell>
          <cell r="M141">
            <v>207703.83304</v>
          </cell>
        </row>
        <row r="142">
          <cell r="C142" t="str">
            <v>ROUNDED</v>
          </cell>
          <cell r="H142" t="str">
            <v>Cu.m</v>
          </cell>
          <cell r="I142">
            <v>1</v>
          </cell>
          <cell r="M142">
            <v>207703</v>
          </cell>
        </row>
        <row r="144">
          <cell r="K144" t="str">
            <v>Jakarta, August 19th, 2008</v>
          </cell>
        </row>
        <row r="145">
          <cell r="K145" t="str">
            <v>Waskita - Adhi J.O.</v>
          </cell>
        </row>
        <row r="150">
          <cell r="K150" t="str">
            <v>Ir. Desi Arryani, MM</v>
          </cell>
        </row>
        <row r="151">
          <cell r="K151" t="str">
            <v>J.O Representative</v>
          </cell>
        </row>
        <row r="153">
          <cell r="B153" t="str">
            <v>UNIT PRICE ANALYSIS</v>
          </cell>
        </row>
        <row r="155">
          <cell r="B155" t="str">
            <v>Item No.</v>
          </cell>
          <cell r="D155" t="str">
            <v>:</v>
          </cell>
        </row>
        <row r="156">
          <cell r="A156" t="str">
            <v>An-ROA-03</v>
          </cell>
          <cell r="B156" t="str">
            <v>Item Discription</v>
          </cell>
          <cell r="D156" t="str">
            <v>:</v>
          </cell>
          <cell r="E156" t="str">
            <v>Base Course, t =  150 mm ( Compacted )</v>
          </cell>
          <cell r="O156">
            <v>211625</v>
          </cell>
          <cell r="P156" t="str">
            <v>/ Cu.m</v>
          </cell>
        </row>
        <row r="157">
          <cell r="B157" t="str">
            <v>Unit</v>
          </cell>
          <cell r="D157" t="str">
            <v>:</v>
          </cell>
          <cell r="E157" t="str">
            <v>15 Cu.m</v>
          </cell>
        </row>
        <row r="158">
          <cell r="B158" t="str">
            <v>Unit Price</v>
          </cell>
          <cell r="D158" t="str">
            <v>:</v>
          </cell>
          <cell r="E158" t="str">
            <v>Rp.</v>
          </cell>
          <cell r="F158">
            <v>211625</v>
          </cell>
          <cell r="G158" t="str">
            <v>/ Cu.m</v>
          </cell>
        </row>
        <row r="160">
          <cell r="B160" t="str">
            <v>No.</v>
          </cell>
          <cell r="C160" t="str">
            <v>Description</v>
          </cell>
          <cell r="H160" t="str">
            <v>Unit</v>
          </cell>
          <cell r="I160" t="str">
            <v>Quantity</v>
          </cell>
          <cell r="J160" t="str">
            <v>Foreign Currency (USD)</v>
          </cell>
          <cell r="L160" t="str">
            <v>Local Currency (Rp.)</v>
          </cell>
        </row>
        <row r="161">
          <cell r="J161" t="str">
            <v>Unit Price</v>
          </cell>
          <cell r="K161" t="str">
            <v>Amount</v>
          </cell>
          <cell r="L161" t="str">
            <v>Unit Price</v>
          </cell>
          <cell r="M161" t="str">
            <v>Amount</v>
          </cell>
        </row>
        <row r="162">
          <cell r="B162">
            <v>1</v>
          </cell>
          <cell r="C162">
            <v>2</v>
          </cell>
          <cell r="H162">
            <v>3</v>
          </cell>
          <cell r="I162">
            <v>4</v>
          </cell>
          <cell r="J162">
            <v>5</v>
          </cell>
          <cell r="K162">
            <v>6</v>
          </cell>
          <cell r="L162">
            <v>7</v>
          </cell>
          <cell r="M162">
            <v>8</v>
          </cell>
        </row>
        <row r="163">
          <cell r="B163" t="str">
            <v>A.</v>
          </cell>
          <cell r="C163" t="str">
            <v>LABOUR</v>
          </cell>
        </row>
        <row r="164">
          <cell r="C164" t="str">
            <v>Foreman</v>
          </cell>
          <cell r="H164" t="str">
            <v>Md</v>
          </cell>
          <cell r="I164">
            <v>5.6000000000000001E-2</v>
          </cell>
          <cell r="L164">
            <v>45000</v>
          </cell>
          <cell r="M164">
            <v>2520</v>
          </cell>
        </row>
        <row r="165">
          <cell r="C165" t="str">
            <v>Common labour</v>
          </cell>
          <cell r="H165" t="str">
            <v>Md</v>
          </cell>
          <cell r="I165">
            <v>0.41699999999999998</v>
          </cell>
          <cell r="L165">
            <v>30000</v>
          </cell>
          <cell r="M165">
            <v>12510</v>
          </cell>
        </row>
        <row r="170">
          <cell r="B170" t="str">
            <v>B.</v>
          </cell>
          <cell r="C170" t="str">
            <v>EQUIPMENT</v>
          </cell>
        </row>
        <row r="171">
          <cell r="C171" t="str">
            <v>Motor Grader 3.1 m</v>
          </cell>
          <cell r="H171" t="str">
            <v>hour</v>
          </cell>
          <cell r="I171">
            <v>0.5</v>
          </cell>
          <cell r="L171">
            <v>273714</v>
          </cell>
          <cell r="M171">
            <v>136857</v>
          </cell>
        </row>
        <row r="172">
          <cell r="C172" t="str">
            <v>Macadam roller 8-10 ton</v>
          </cell>
          <cell r="H172" t="str">
            <v>hour</v>
          </cell>
          <cell r="I172">
            <v>0.5</v>
          </cell>
          <cell r="L172">
            <v>0</v>
          </cell>
          <cell r="M172">
            <v>0</v>
          </cell>
        </row>
        <row r="173">
          <cell r="C173" t="str">
            <v>Tire roller 8-10 ton</v>
          </cell>
          <cell r="H173" t="str">
            <v>hour</v>
          </cell>
          <cell r="I173">
            <v>0.5</v>
          </cell>
          <cell r="L173">
            <v>0</v>
          </cell>
          <cell r="M173">
            <v>0</v>
          </cell>
        </row>
        <row r="174">
          <cell r="C174" t="str">
            <v>Water tanker 6.5 K ltr</v>
          </cell>
          <cell r="H174" t="str">
            <v>hour</v>
          </cell>
          <cell r="I174">
            <v>0.5</v>
          </cell>
          <cell r="L174">
            <v>217830</v>
          </cell>
          <cell r="M174">
            <v>108915</v>
          </cell>
        </row>
        <row r="178">
          <cell r="B178" t="str">
            <v>C.</v>
          </cell>
          <cell r="C178" t="str">
            <v>MATERIAL</v>
          </cell>
        </row>
        <row r="179">
          <cell r="C179" t="str">
            <v>Crushed Stone (10-20mm)</v>
          </cell>
          <cell r="H179" t="str">
            <v>cu.m</v>
          </cell>
          <cell r="I179">
            <v>18.75</v>
          </cell>
          <cell r="L179">
            <v>140000</v>
          </cell>
          <cell r="M179">
            <v>2625000</v>
          </cell>
        </row>
        <row r="186">
          <cell r="B186" t="str">
            <v>D.</v>
          </cell>
          <cell r="C186" t="str">
            <v>SUB TOTAL</v>
          </cell>
          <cell r="M186">
            <v>2885802</v>
          </cell>
        </row>
        <row r="187">
          <cell r="B187" t="str">
            <v>E.</v>
          </cell>
          <cell r="C187" t="str">
            <v>OVERHEAD AND PROFIT</v>
          </cell>
          <cell r="I187">
            <v>0.1</v>
          </cell>
          <cell r="M187">
            <v>288580.2</v>
          </cell>
        </row>
        <row r="188">
          <cell r="B188" t="str">
            <v>F.</v>
          </cell>
          <cell r="C188" t="str">
            <v>TOTAL ( D + E )</v>
          </cell>
          <cell r="H188" t="str">
            <v>Cu.m</v>
          </cell>
          <cell r="I188">
            <v>15</v>
          </cell>
          <cell r="M188">
            <v>3174382.2</v>
          </cell>
        </row>
        <row r="189">
          <cell r="C189" t="str">
            <v>UNIT PRICE</v>
          </cell>
          <cell r="H189" t="str">
            <v>Cu.m</v>
          </cell>
          <cell r="I189">
            <v>1</v>
          </cell>
          <cell r="M189">
            <v>211625.48</v>
          </cell>
        </row>
        <row r="190">
          <cell r="C190" t="str">
            <v>ROUNDED</v>
          </cell>
          <cell r="H190" t="str">
            <v>Cu.m</v>
          </cell>
          <cell r="I190">
            <v>1</v>
          </cell>
          <cell r="M190">
            <v>211625</v>
          </cell>
        </row>
      </sheetData>
      <sheetData sheetId="5">
        <row r="11">
          <cell r="B11" t="str">
            <v>Item No.</v>
          </cell>
          <cell r="D11" t="str">
            <v>:</v>
          </cell>
        </row>
        <row r="12">
          <cell r="A12" t="str">
            <v>An-MIS-01</v>
          </cell>
          <cell r="B12" t="str">
            <v>Item Discription</v>
          </cell>
          <cell r="D12" t="str">
            <v>:</v>
          </cell>
          <cell r="E12" t="str">
            <v>Steel Hand Rail, H = 1,0 m</v>
          </cell>
          <cell r="O12">
            <v>557441</v>
          </cell>
          <cell r="P12" t="str">
            <v>/ Lin.m</v>
          </cell>
        </row>
        <row r="13">
          <cell r="B13" t="str">
            <v>Unit Price</v>
          </cell>
          <cell r="D13" t="str">
            <v>:</v>
          </cell>
          <cell r="E13" t="str">
            <v>Rp.</v>
          </cell>
          <cell r="F13">
            <v>557441</v>
          </cell>
          <cell r="G13" t="str">
            <v>/ Lin.m</v>
          </cell>
        </row>
        <row r="14">
          <cell r="O14" t="str">
            <v>Nego Sp U-8 Sac Na</v>
          </cell>
        </row>
        <row r="15">
          <cell r="B15" t="str">
            <v>No.</v>
          </cell>
          <cell r="C15" t="str">
            <v>Description</v>
          </cell>
          <cell r="H15" t="str">
            <v>Unit</v>
          </cell>
          <cell r="I15" t="str">
            <v>Quantity</v>
          </cell>
          <cell r="J15" t="str">
            <v>Foreign Currency (USD)</v>
          </cell>
          <cell r="L15" t="str">
            <v>Local Currency (Rp.)</v>
          </cell>
          <cell r="O15">
            <v>1.6666666666666667</v>
          </cell>
        </row>
        <row r="16">
          <cell r="J16" t="str">
            <v>Unit Price</v>
          </cell>
          <cell r="K16" t="str">
            <v>Amount</v>
          </cell>
          <cell r="L16" t="str">
            <v>Unit Price</v>
          </cell>
          <cell r="M16" t="str">
            <v>Amount</v>
          </cell>
          <cell r="O16">
            <v>54.5</v>
          </cell>
        </row>
        <row r="17">
          <cell r="B17">
            <v>1</v>
          </cell>
          <cell r="C17">
            <v>2</v>
          </cell>
          <cell r="H17">
            <v>3</v>
          </cell>
          <cell r="I17">
            <v>4</v>
          </cell>
          <cell r="J17">
            <v>5</v>
          </cell>
          <cell r="K17">
            <v>6</v>
          </cell>
          <cell r="L17">
            <v>7</v>
          </cell>
          <cell r="M17">
            <v>8</v>
          </cell>
          <cell r="O17">
            <v>90.833333333333343</v>
          </cell>
        </row>
        <row r="18">
          <cell r="B18" t="str">
            <v>A.</v>
          </cell>
          <cell r="C18" t="str">
            <v>LABOUR</v>
          </cell>
          <cell r="O18">
            <v>90.833333333333343</v>
          </cell>
        </row>
        <row r="19">
          <cell r="C19" t="str">
            <v>Skilled labour</v>
          </cell>
          <cell r="H19" t="str">
            <v>Md</v>
          </cell>
          <cell r="I19">
            <v>0.625</v>
          </cell>
          <cell r="L19">
            <v>35000</v>
          </cell>
          <cell r="M19">
            <v>21875</v>
          </cell>
          <cell r="O19">
            <v>11700</v>
          </cell>
        </row>
        <row r="20">
          <cell r="O20">
            <v>1062750</v>
          </cell>
        </row>
        <row r="21">
          <cell r="O21">
            <v>8700</v>
          </cell>
        </row>
        <row r="22">
          <cell r="O22">
            <v>1071450</v>
          </cell>
        </row>
        <row r="23">
          <cell r="O23">
            <v>1178595</v>
          </cell>
        </row>
        <row r="26">
          <cell r="B26" t="str">
            <v>B.</v>
          </cell>
          <cell r="C26" t="str">
            <v>EQUIPMENT</v>
          </cell>
        </row>
        <row r="34">
          <cell r="B34" t="str">
            <v>C.</v>
          </cell>
          <cell r="C34" t="str">
            <v>MATERIAL</v>
          </cell>
        </row>
        <row r="35">
          <cell r="C35" t="str">
            <v>Road Hand rail</v>
          </cell>
          <cell r="H35" t="str">
            <v>Lin.m</v>
          </cell>
          <cell r="I35">
            <v>1</v>
          </cell>
          <cell r="L35">
            <v>252880</v>
          </cell>
          <cell r="M35">
            <v>252880</v>
          </cell>
        </row>
        <row r="36">
          <cell r="C36" t="str">
            <v>Guard post</v>
          </cell>
          <cell r="H36" t="str">
            <v>no</v>
          </cell>
          <cell r="I36">
            <v>1</v>
          </cell>
          <cell r="L36">
            <v>232010</v>
          </cell>
          <cell r="M36">
            <v>232010</v>
          </cell>
        </row>
        <row r="42">
          <cell r="B42" t="str">
            <v>D.</v>
          </cell>
          <cell r="C42" t="str">
            <v>SUB TOTAL</v>
          </cell>
          <cell r="M42">
            <v>506765</v>
          </cell>
        </row>
        <row r="43">
          <cell r="B43" t="str">
            <v>E.</v>
          </cell>
          <cell r="C43" t="str">
            <v>OVERHEAD AND PROFIT</v>
          </cell>
          <cell r="H43">
            <v>0.1</v>
          </cell>
          <cell r="M43">
            <v>50676.5</v>
          </cell>
        </row>
        <row r="44">
          <cell r="B44" t="str">
            <v>F.</v>
          </cell>
          <cell r="C44" t="str">
            <v>TOTAL ( D + E )</v>
          </cell>
          <cell r="M44">
            <v>557441.5</v>
          </cell>
        </row>
        <row r="45">
          <cell r="C45" t="str">
            <v>ROUNDED</v>
          </cell>
          <cell r="M45">
            <v>557441</v>
          </cell>
        </row>
        <row r="47">
          <cell r="K47" t="str">
            <v>Jakarta, August 19th, 2008</v>
          </cell>
        </row>
        <row r="48">
          <cell r="K48" t="str">
            <v>Waskita - Adhi J.O.</v>
          </cell>
        </row>
        <row r="53">
          <cell r="K53" t="str">
            <v>Ir. Desi Arryani, MM</v>
          </cell>
        </row>
        <row r="54">
          <cell r="K54" t="str">
            <v>J.O Representative</v>
          </cell>
        </row>
        <row r="56">
          <cell r="B56" t="str">
            <v>UNIT PRICE ANALYSIS</v>
          </cell>
        </row>
        <row r="58">
          <cell r="B58" t="str">
            <v>Item No.</v>
          </cell>
          <cell r="D58" t="str">
            <v>:</v>
          </cell>
        </row>
        <row r="59">
          <cell r="A59" t="str">
            <v>An-MIS-02</v>
          </cell>
          <cell r="B59" t="str">
            <v>Item Discription</v>
          </cell>
          <cell r="D59" t="str">
            <v>:</v>
          </cell>
          <cell r="E59" t="str">
            <v>Guard Fence, H = 3,0 m</v>
          </cell>
          <cell r="O59">
            <v>186708</v>
          </cell>
          <cell r="P59" t="str">
            <v>/ Lin.m</v>
          </cell>
        </row>
        <row r="60">
          <cell r="B60" t="str">
            <v>Unit Price</v>
          </cell>
          <cell r="D60" t="str">
            <v>:</v>
          </cell>
          <cell r="E60" t="str">
            <v>Rp.</v>
          </cell>
          <cell r="F60">
            <v>186708</v>
          </cell>
          <cell r="G60" t="str">
            <v>/ Lin.m</v>
          </cell>
        </row>
        <row r="62">
          <cell r="B62" t="str">
            <v>No.</v>
          </cell>
          <cell r="C62" t="str">
            <v>Description</v>
          </cell>
          <cell r="H62" t="str">
            <v>Unit</v>
          </cell>
          <cell r="I62" t="str">
            <v>Quantity</v>
          </cell>
          <cell r="J62" t="str">
            <v>Foreign Currency (USD)</v>
          </cell>
          <cell r="L62" t="str">
            <v>Local Currency (Rp.)</v>
          </cell>
        </row>
        <row r="63">
          <cell r="J63" t="str">
            <v>Unit Price</v>
          </cell>
          <cell r="K63" t="str">
            <v>Amount</v>
          </cell>
          <cell r="L63" t="str">
            <v>Unit Price</v>
          </cell>
          <cell r="M63" t="str">
            <v>Amount</v>
          </cell>
        </row>
        <row r="64">
          <cell r="B64">
            <v>1</v>
          </cell>
          <cell r="C64">
            <v>2</v>
          </cell>
          <cell r="H64">
            <v>3</v>
          </cell>
          <cell r="I64">
            <v>4</v>
          </cell>
          <cell r="J64">
            <v>5</v>
          </cell>
          <cell r="K64">
            <v>6</v>
          </cell>
          <cell r="L64">
            <v>7</v>
          </cell>
          <cell r="M64">
            <v>8</v>
          </cell>
        </row>
        <row r="65">
          <cell r="B65" t="str">
            <v>A.</v>
          </cell>
          <cell r="C65" t="str">
            <v>LABOUR</v>
          </cell>
        </row>
        <row r="66">
          <cell r="C66" t="str">
            <v>Skilled labour</v>
          </cell>
          <cell r="H66" t="str">
            <v>Md</v>
          </cell>
          <cell r="I66">
            <v>0.625</v>
          </cell>
          <cell r="L66">
            <v>35000</v>
          </cell>
          <cell r="M66">
            <v>21875</v>
          </cell>
        </row>
        <row r="73">
          <cell r="B73" t="str">
            <v>B.</v>
          </cell>
          <cell r="C73" t="str">
            <v>EQUIPMENT</v>
          </cell>
        </row>
        <row r="82">
          <cell r="B82" t="str">
            <v>C.</v>
          </cell>
          <cell r="C82" t="str">
            <v>MATERIAL</v>
          </cell>
        </row>
        <row r="83">
          <cell r="C83" t="str">
            <v>Steel Net Fence, H = 3 m</v>
          </cell>
          <cell r="H83" t="str">
            <v>Lin.m</v>
          </cell>
          <cell r="I83">
            <v>1</v>
          </cell>
          <cell r="L83">
            <v>126440</v>
          </cell>
          <cell r="M83">
            <v>126440</v>
          </cell>
        </row>
        <row r="84">
          <cell r="C84" t="str">
            <v>(estimate)</v>
          </cell>
        </row>
        <row r="85">
          <cell r="C85" t="str">
            <v>Concrete Class B-(K 210 )</v>
          </cell>
          <cell r="H85" t="str">
            <v>Cu.m</v>
          </cell>
          <cell r="I85">
            <v>0.03</v>
          </cell>
          <cell r="L85">
            <v>714010</v>
          </cell>
          <cell r="M85">
            <v>21420.3</v>
          </cell>
        </row>
        <row r="92">
          <cell r="B92" t="str">
            <v>D.</v>
          </cell>
          <cell r="C92" t="str">
            <v>SUB TOTAL</v>
          </cell>
          <cell r="M92">
            <v>169735.3</v>
          </cell>
        </row>
        <row r="93">
          <cell r="B93" t="str">
            <v>E.</v>
          </cell>
          <cell r="C93" t="str">
            <v>OVERHEAD AND PROFIT</v>
          </cell>
          <cell r="H93">
            <v>0.1</v>
          </cell>
          <cell r="M93">
            <v>16973.53</v>
          </cell>
        </row>
        <row r="94">
          <cell r="B94" t="str">
            <v>F.</v>
          </cell>
          <cell r="C94" t="str">
            <v>TOTAL ( D + E )</v>
          </cell>
          <cell r="M94">
            <v>186708.83</v>
          </cell>
        </row>
        <row r="95">
          <cell r="C95" t="str">
            <v>ROUNDED</v>
          </cell>
          <cell r="M95">
            <v>186708</v>
          </cell>
        </row>
        <row r="97">
          <cell r="K97" t="str">
            <v>Jakarta, August 19th, 2008</v>
          </cell>
        </row>
        <row r="98">
          <cell r="K98" t="str">
            <v>Waskita - Adhi J.O.</v>
          </cell>
        </row>
        <row r="103">
          <cell r="K103" t="str">
            <v>Ir. Desi Arryani, MM</v>
          </cell>
        </row>
        <row r="104">
          <cell r="K104" t="str">
            <v>J.O Representative</v>
          </cell>
        </row>
        <row r="106">
          <cell r="B106" t="str">
            <v>UNIT PRICE ANALYSIS</v>
          </cell>
        </row>
        <row r="108">
          <cell r="B108" t="str">
            <v>Item No.</v>
          </cell>
          <cell r="D108" t="str">
            <v>:</v>
          </cell>
        </row>
        <row r="109">
          <cell r="A109" t="str">
            <v xml:space="preserve">An-MIS-03 </v>
          </cell>
          <cell r="B109" t="str">
            <v>Item Discription</v>
          </cell>
          <cell r="D109" t="str">
            <v>:</v>
          </cell>
          <cell r="E109" t="str">
            <v>Gravel Bedding</v>
          </cell>
          <cell r="O109">
            <v>124143</v>
          </cell>
          <cell r="P109" t="str">
            <v>/ cu.m</v>
          </cell>
        </row>
        <row r="110">
          <cell r="B110" t="str">
            <v>Unit Price</v>
          </cell>
          <cell r="D110" t="str">
            <v>:</v>
          </cell>
          <cell r="E110" t="str">
            <v>Rp.</v>
          </cell>
          <cell r="F110">
            <v>124143</v>
          </cell>
          <cell r="G110" t="str">
            <v>/ cu.m</v>
          </cell>
        </row>
        <row r="112">
          <cell r="B112" t="str">
            <v>No.</v>
          </cell>
          <cell r="C112" t="str">
            <v>Description</v>
          </cell>
          <cell r="H112" t="str">
            <v>Unit</v>
          </cell>
          <cell r="I112" t="str">
            <v>Quantity</v>
          </cell>
          <cell r="J112" t="str">
            <v>Foreign Currency (USD)</v>
          </cell>
          <cell r="L112" t="str">
            <v>Local Currency (Rp.)</v>
          </cell>
        </row>
        <row r="113">
          <cell r="J113" t="str">
            <v>Unit Price</v>
          </cell>
          <cell r="K113" t="str">
            <v>Amount</v>
          </cell>
          <cell r="L113" t="str">
            <v>Unit Price</v>
          </cell>
          <cell r="M113" t="str">
            <v>Amount</v>
          </cell>
        </row>
        <row r="114">
          <cell r="B114">
            <v>1</v>
          </cell>
          <cell r="C114">
            <v>2</v>
          </cell>
          <cell r="H114">
            <v>3</v>
          </cell>
          <cell r="I114">
            <v>4</v>
          </cell>
          <cell r="J114">
            <v>5</v>
          </cell>
          <cell r="K114">
            <v>6</v>
          </cell>
          <cell r="L114">
            <v>7</v>
          </cell>
          <cell r="M114">
            <v>8</v>
          </cell>
        </row>
        <row r="115">
          <cell r="B115" t="str">
            <v>A.</v>
          </cell>
          <cell r="C115" t="str">
            <v>LABOUR</v>
          </cell>
        </row>
        <row r="116">
          <cell r="C116" t="str">
            <v>Foreman</v>
          </cell>
          <cell r="H116" t="str">
            <v>Md</v>
          </cell>
          <cell r="I116">
            <v>1.1999999999999999E-3</v>
          </cell>
          <cell r="L116">
            <v>45000</v>
          </cell>
          <cell r="M116">
            <v>53.999999999999993</v>
          </cell>
        </row>
        <row r="117">
          <cell r="C117" t="str">
            <v>Skilled labour</v>
          </cell>
          <cell r="H117" t="str">
            <v>Md</v>
          </cell>
          <cell r="I117">
            <v>0.01</v>
          </cell>
          <cell r="L117">
            <v>35000</v>
          </cell>
          <cell r="M117">
            <v>350</v>
          </cell>
        </row>
        <row r="118">
          <cell r="C118" t="str">
            <v>Common labour</v>
          </cell>
          <cell r="H118" t="str">
            <v>Md</v>
          </cell>
          <cell r="I118">
            <v>1.4999999999999999E-2</v>
          </cell>
          <cell r="L118">
            <v>30000</v>
          </cell>
          <cell r="M118">
            <v>450</v>
          </cell>
        </row>
        <row r="122">
          <cell r="B122" t="str">
            <v>B.</v>
          </cell>
          <cell r="C122" t="str">
            <v>EQUIPMENT</v>
          </cell>
        </row>
        <row r="123">
          <cell r="C123" t="str">
            <v>Excavator 0,6 cu.m</v>
          </cell>
          <cell r="H123" t="str">
            <v>hour</v>
          </cell>
          <cell r="I123">
            <v>1.0329383377129917E-2</v>
          </cell>
          <cell r="L123">
            <v>266747</v>
          </cell>
          <cell r="M123">
            <v>2755.332027699274</v>
          </cell>
        </row>
        <row r="130">
          <cell r="B130" t="str">
            <v>C.</v>
          </cell>
          <cell r="C130" t="str">
            <v>MATERIAL</v>
          </cell>
        </row>
        <row r="131">
          <cell r="C131" t="str">
            <v>Gravel</v>
          </cell>
          <cell r="H131" t="str">
            <v>cu.m</v>
          </cell>
          <cell r="I131">
            <v>1.2</v>
          </cell>
          <cell r="L131">
            <v>91040</v>
          </cell>
          <cell r="M131">
            <v>109248</v>
          </cell>
        </row>
        <row r="139">
          <cell r="B139" t="str">
            <v>D.</v>
          </cell>
          <cell r="C139" t="str">
            <v>SUB TOTAL</v>
          </cell>
          <cell r="M139">
            <v>112857.33202769927</v>
          </cell>
        </row>
        <row r="140">
          <cell r="B140" t="str">
            <v>E.</v>
          </cell>
          <cell r="C140" t="str">
            <v>OVERHEAD AND PROFIT</v>
          </cell>
          <cell r="H140">
            <v>0.1</v>
          </cell>
          <cell r="M140">
            <v>11285.733202769929</v>
          </cell>
        </row>
        <row r="141">
          <cell r="B141" t="str">
            <v>F.</v>
          </cell>
          <cell r="C141" t="str">
            <v>TOTAL ( D + E )</v>
          </cell>
          <cell r="M141">
            <v>124143.0652304692</v>
          </cell>
        </row>
        <row r="142">
          <cell r="C142" t="str">
            <v>ROUNDED</v>
          </cell>
          <cell r="M142">
            <v>124143</v>
          </cell>
        </row>
        <row r="144">
          <cell r="K144" t="str">
            <v>Jakarta, August 19th, 2008</v>
          </cell>
        </row>
        <row r="145">
          <cell r="K145" t="str">
            <v>Waskita - Adhi J.O.</v>
          </cell>
        </row>
        <row r="150">
          <cell r="K150" t="str">
            <v>Ir. Desi Arryani, MM</v>
          </cell>
        </row>
        <row r="151">
          <cell r="K151" t="str">
            <v>J.O Representative</v>
          </cell>
        </row>
        <row r="153">
          <cell r="B153" t="str">
            <v>UNIT PRICE ANALYSIS</v>
          </cell>
        </row>
        <row r="155">
          <cell r="B155" t="str">
            <v>Item No.</v>
          </cell>
          <cell r="D155" t="str">
            <v>:</v>
          </cell>
        </row>
        <row r="156">
          <cell r="A156" t="str">
            <v>An-MIS-03a</v>
          </cell>
          <cell r="B156" t="str">
            <v>Item Discription</v>
          </cell>
          <cell r="D156" t="str">
            <v>:</v>
          </cell>
          <cell r="E156" t="str">
            <v>Gravel Filling</v>
          </cell>
          <cell r="O156">
            <v>140104</v>
          </cell>
          <cell r="P156" t="str">
            <v>/ cu.m</v>
          </cell>
        </row>
        <row r="157">
          <cell r="B157" t="str">
            <v>Unit Price</v>
          </cell>
          <cell r="D157" t="str">
            <v>:</v>
          </cell>
          <cell r="E157" t="str">
            <v>Rp.</v>
          </cell>
          <cell r="F157">
            <v>140104</v>
          </cell>
          <cell r="G157" t="str">
            <v>/ cu.m</v>
          </cell>
        </row>
        <row r="159">
          <cell r="B159" t="str">
            <v>No.</v>
          </cell>
          <cell r="C159" t="str">
            <v>Description</v>
          </cell>
          <cell r="H159" t="str">
            <v>Unit</v>
          </cell>
          <cell r="I159" t="str">
            <v>Quantity</v>
          </cell>
          <cell r="J159" t="str">
            <v>Foreign Currency (USD)</v>
          </cell>
          <cell r="L159" t="str">
            <v>Local Currency (Rp.)</v>
          </cell>
        </row>
        <row r="160">
          <cell r="J160" t="str">
            <v>Unit Price</v>
          </cell>
          <cell r="K160" t="str">
            <v>Amount</v>
          </cell>
          <cell r="L160" t="str">
            <v>Unit Price</v>
          </cell>
          <cell r="M160" t="str">
            <v>Amount</v>
          </cell>
        </row>
        <row r="161">
          <cell r="B161">
            <v>1</v>
          </cell>
          <cell r="C161">
            <v>2</v>
          </cell>
          <cell r="H161">
            <v>3</v>
          </cell>
          <cell r="I161">
            <v>4</v>
          </cell>
          <cell r="J161">
            <v>5</v>
          </cell>
          <cell r="K161">
            <v>6</v>
          </cell>
          <cell r="L161">
            <v>7</v>
          </cell>
          <cell r="M161">
            <v>8</v>
          </cell>
        </row>
        <row r="162">
          <cell r="B162" t="str">
            <v>A.</v>
          </cell>
          <cell r="C162" t="str">
            <v>LABOUR</v>
          </cell>
          <cell r="P162">
            <v>140</v>
          </cell>
        </row>
        <row r="163">
          <cell r="C163" t="str">
            <v>Foreman</v>
          </cell>
          <cell r="H163" t="str">
            <v>Md</v>
          </cell>
          <cell r="I163">
            <v>7.1000000000000004E-3</v>
          </cell>
          <cell r="L163">
            <v>45000</v>
          </cell>
          <cell r="M163">
            <v>319.5</v>
          </cell>
          <cell r="P163">
            <v>7.1000000000000004E-3</v>
          </cell>
        </row>
        <row r="164">
          <cell r="C164" t="str">
            <v>Skilled labour</v>
          </cell>
          <cell r="H164" t="str">
            <v>Md</v>
          </cell>
          <cell r="I164">
            <v>3.5700000000000003E-2</v>
          </cell>
          <cell r="L164">
            <v>35000</v>
          </cell>
          <cell r="M164">
            <v>1249.5</v>
          </cell>
          <cell r="P164">
            <v>3.5700000000000003E-2</v>
          </cell>
        </row>
        <row r="165">
          <cell r="C165" t="str">
            <v>Common labour</v>
          </cell>
          <cell r="H165" t="str">
            <v>Md</v>
          </cell>
          <cell r="I165">
            <v>0.1071</v>
          </cell>
          <cell r="L165">
            <v>30000</v>
          </cell>
          <cell r="M165">
            <v>3213</v>
          </cell>
          <cell r="P165">
            <v>0.1071</v>
          </cell>
        </row>
        <row r="170">
          <cell r="B170" t="str">
            <v>B.</v>
          </cell>
          <cell r="C170" t="str">
            <v>EQUIPMENT</v>
          </cell>
        </row>
        <row r="171">
          <cell r="C171" t="str">
            <v>Excavator, 0.7 m3</v>
          </cell>
          <cell r="H171" t="str">
            <v>hour</v>
          </cell>
          <cell r="I171">
            <v>0.05</v>
          </cell>
          <cell r="L171">
            <v>266747</v>
          </cell>
          <cell r="M171">
            <v>13337.35</v>
          </cell>
          <cell r="P171">
            <v>20</v>
          </cell>
        </row>
        <row r="178">
          <cell r="B178" t="str">
            <v>C.</v>
          </cell>
          <cell r="C178" t="str">
            <v>MATERIAL</v>
          </cell>
        </row>
        <row r="179">
          <cell r="C179" t="str">
            <v>Gravel</v>
          </cell>
          <cell r="H179" t="str">
            <v>cu.m</v>
          </cell>
          <cell r="I179">
            <v>1.2</v>
          </cell>
          <cell r="L179">
            <v>91040</v>
          </cell>
          <cell r="M179">
            <v>109248</v>
          </cell>
        </row>
        <row r="187">
          <cell r="B187" t="str">
            <v>D.</v>
          </cell>
          <cell r="C187" t="str">
            <v>SUB TOTAL</v>
          </cell>
          <cell r="M187">
            <v>127367.35</v>
          </cell>
        </row>
        <row r="188">
          <cell r="B188" t="str">
            <v>E.</v>
          </cell>
          <cell r="C188" t="str">
            <v>OVERHEAD AND PROFIT</v>
          </cell>
          <cell r="H188">
            <v>0.1</v>
          </cell>
          <cell r="M188">
            <v>12736.735000000001</v>
          </cell>
        </row>
        <row r="189">
          <cell r="B189" t="str">
            <v>F.</v>
          </cell>
          <cell r="C189" t="str">
            <v>TOTAL ( D + E )</v>
          </cell>
          <cell r="M189">
            <v>140104.08500000002</v>
          </cell>
        </row>
        <row r="190">
          <cell r="C190" t="str">
            <v>ROUNDED</v>
          </cell>
          <cell r="M190">
            <v>140104</v>
          </cell>
        </row>
        <row r="192">
          <cell r="K192" t="str">
            <v>Jakarta, August 19th, 2008</v>
          </cell>
        </row>
        <row r="193">
          <cell r="K193" t="str">
            <v>Waskita - Adhi J.O.</v>
          </cell>
        </row>
        <row r="198">
          <cell r="K198" t="str">
            <v>Ir. Desi Arryani, MM</v>
          </cell>
        </row>
        <row r="199">
          <cell r="K199" t="str">
            <v>J.O Representative</v>
          </cell>
        </row>
        <row r="201">
          <cell r="B201" t="str">
            <v>UNIT PRICE ANALYSIS</v>
          </cell>
        </row>
        <row r="203">
          <cell r="B203" t="str">
            <v>Item No.</v>
          </cell>
          <cell r="D203" t="str">
            <v>:</v>
          </cell>
        </row>
        <row r="204">
          <cell r="A204" t="str">
            <v>An-MIS-03b</v>
          </cell>
          <cell r="B204" t="str">
            <v>Item Discription</v>
          </cell>
          <cell r="D204" t="str">
            <v>:</v>
          </cell>
          <cell r="E204" t="str">
            <v>Selected Gravel Filling, Machinery</v>
          </cell>
          <cell r="O204">
            <v>139093</v>
          </cell>
          <cell r="P204" t="str">
            <v>/ cu.m</v>
          </cell>
        </row>
        <row r="205">
          <cell r="B205" t="str">
            <v>Unit Price</v>
          </cell>
          <cell r="D205" t="str">
            <v>:</v>
          </cell>
          <cell r="E205" t="str">
            <v>Rp.</v>
          </cell>
          <cell r="F205">
            <v>139093</v>
          </cell>
          <cell r="G205" t="str">
            <v>/ cu.m</v>
          </cell>
        </row>
        <row r="207">
          <cell r="B207" t="str">
            <v>No.</v>
          </cell>
          <cell r="C207" t="str">
            <v>Description</v>
          </cell>
          <cell r="H207" t="str">
            <v>Unit</v>
          </cell>
          <cell r="I207" t="str">
            <v>Quantity</v>
          </cell>
          <cell r="J207" t="str">
            <v>Foreign Currency (USD)</v>
          </cell>
          <cell r="L207" t="str">
            <v>Local Currency (Rp.)</v>
          </cell>
        </row>
        <row r="208">
          <cell r="J208" t="str">
            <v>Unit Price</v>
          </cell>
          <cell r="K208" t="str">
            <v>Amount</v>
          </cell>
          <cell r="L208" t="str">
            <v>Unit Price</v>
          </cell>
          <cell r="M208" t="str">
            <v>Amount</v>
          </cell>
        </row>
        <row r="209">
          <cell r="B209">
            <v>1</v>
          </cell>
          <cell r="C209">
            <v>2</v>
          </cell>
          <cell r="H209">
            <v>3</v>
          </cell>
          <cell r="I209">
            <v>4</v>
          </cell>
          <cell r="J209">
            <v>5</v>
          </cell>
          <cell r="K209">
            <v>6</v>
          </cell>
          <cell r="L209">
            <v>7</v>
          </cell>
          <cell r="M209">
            <v>8</v>
          </cell>
        </row>
        <row r="210">
          <cell r="B210" t="str">
            <v>A.</v>
          </cell>
          <cell r="C210" t="str">
            <v>LABOUR</v>
          </cell>
        </row>
        <row r="211">
          <cell r="C211" t="str">
            <v>Foreman</v>
          </cell>
          <cell r="H211" t="str">
            <v>Md</v>
          </cell>
          <cell r="I211">
            <v>1.5E-3</v>
          </cell>
          <cell r="L211">
            <v>45000</v>
          </cell>
          <cell r="M211">
            <v>67.5</v>
          </cell>
        </row>
        <row r="212">
          <cell r="C212" t="str">
            <v>Skilled labour</v>
          </cell>
          <cell r="H212" t="str">
            <v>Md</v>
          </cell>
          <cell r="I212">
            <v>0.01</v>
          </cell>
          <cell r="L212">
            <v>35000</v>
          </cell>
          <cell r="M212">
            <v>350</v>
          </cell>
        </row>
        <row r="213">
          <cell r="C213" t="str">
            <v>Common labour</v>
          </cell>
          <cell r="H213" t="str">
            <v>Md</v>
          </cell>
          <cell r="I213">
            <v>0.25</v>
          </cell>
          <cell r="L213">
            <v>30000</v>
          </cell>
          <cell r="M213">
            <v>7500</v>
          </cell>
        </row>
        <row r="218">
          <cell r="B218" t="str">
            <v>B.</v>
          </cell>
          <cell r="C218" t="str">
            <v>EQUIPMENT</v>
          </cell>
        </row>
        <row r="219">
          <cell r="C219" t="str">
            <v>Excavator 0,6 cu.m</v>
          </cell>
          <cell r="H219" t="str">
            <v>hour</v>
          </cell>
          <cell r="I219">
            <v>3.4799999999999998E-2</v>
          </cell>
          <cell r="L219">
            <v>266747</v>
          </cell>
          <cell r="M219">
            <v>9282.7955999999995</v>
          </cell>
        </row>
        <row r="227">
          <cell r="B227" t="str">
            <v>C.</v>
          </cell>
          <cell r="C227" t="str">
            <v>MATERIAL</v>
          </cell>
        </row>
        <row r="228">
          <cell r="C228" t="str">
            <v>Gravel</v>
          </cell>
          <cell r="H228" t="str">
            <v>cu.m</v>
          </cell>
          <cell r="I228">
            <v>1.2</v>
          </cell>
          <cell r="L228">
            <v>91040</v>
          </cell>
          <cell r="M228">
            <v>109248</v>
          </cell>
        </row>
        <row r="236">
          <cell r="B236" t="str">
            <v>D.</v>
          </cell>
          <cell r="C236" t="str">
            <v>SUB TOTAL</v>
          </cell>
          <cell r="M236">
            <v>126448.2956</v>
          </cell>
        </row>
        <row r="237">
          <cell r="B237" t="str">
            <v>E.</v>
          </cell>
          <cell r="C237" t="str">
            <v>OVERHEAD AND PROFIT</v>
          </cell>
          <cell r="H237">
            <v>0.1</v>
          </cell>
          <cell r="M237">
            <v>12644.82956</v>
          </cell>
        </row>
        <row r="238">
          <cell r="B238" t="str">
            <v>F.</v>
          </cell>
          <cell r="C238" t="str">
            <v>TOTAL ( D + E )</v>
          </cell>
          <cell r="M238">
            <v>139093.12516</v>
          </cell>
        </row>
        <row r="239">
          <cell r="C239" t="str">
            <v>ROUNDED</v>
          </cell>
          <cell r="M239">
            <v>139093</v>
          </cell>
        </row>
        <row r="241">
          <cell r="K241" t="str">
            <v>Jakarta, August 19th, 2008</v>
          </cell>
        </row>
        <row r="242">
          <cell r="K242" t="str">
            <v>Waskita - Adhi J.O.</v>
          </cell>
        </row>
        <row r="247">
          <cell r="K247" t="str">
            <v>Ir. Desi Arryani, MM</v>
          </cell>
        </row>
        <row r="248">
          <cell r="K248" t="str">
            <v>J.O Representative</v>
          </cell>
        </row>
        <row r="250">
          <cell r="B250" t="str">
            <v>UNIT PRICE ANALYSIS</v>
          </cell>
        </row>
        <row r="252">
          <cell r="B252" t="str">
            <v>Item No.</v>
          </cell>
          <cell r="D252" t="str">
            <v>:</v>
          </cell>
        </row>
        <row r="253">
          <cell r="A253" t="str">
            <v>An-MIS-03c</v>
          </cell>
          <cell r="B253" t="str">
            <v>Item Discription</v>
          </cell>
          <cell r="D253" t="str">
            <v>:</v>
          </cell>
          <cell r="E253" t="str">
            <v>Gravel Surfacing</v>
          </cell>
          <cell r="O253">
            <v>138342</v>
          </cell>
          <cell r="P253" t="str">
            <v>/ cu.m</v>
          </cell>
        </row>
        <row r="254">
          <cell r="B254" t="str">
            <v>Unit</v>
          </cell>
          <cell r="D254" t="str">
            <v>:</v>
          </cell>
          <cell r="E254" t="str">
            <v>10 Cu.m</v>
          </cell>
        </row>
        <row r="255">
          <cell r="B255" t="str">
            <v>Unit Price</v>
          </cell>
          <cell r="D255" t="str">
            <v>:</v>
          </cell>
          <cell r="E255" t="str">
            <v>Rp.</v>
          </cell>
          <cell r="F255">
            <v>138342</v>
          </cell>
          <cell r="G255" t="str">
            <v>/ cu.m</v>
          </cell>
        </row>
        <row r="257">
          <cell r="B257" t="str">
            <v>No.</v>
          </cell>
          <cell r="C257" t="str">
            <v>Description</v>
          </cell>
          <cell r="H257" t="str">
            <v>Unit</v>
          </cell>
          <cell r="I257" t="str">
            <v>Quantity</v>
          </cell>
          <cell r="J257" t="str">
            <v>Foreign Currency (USD)</v>
          </cell>
          <cell r="L257" t="str">
            <v>Local Currency (Rp.)</v>
          </cell>
        </row>
        <row r="258">
          <cell r="J258" t="str">
            <v>Unit Price</v>
          </cell>
          <cell r="K258" t="str">
            <v>Amount</v>
          </cell>
          <cell r="L258" t="str">
            <v>Unit Price</v>
          </cell>
          <cell r="M258" t="str">
            <v>Amount</v>
          </cell>
        </row>
        <row r="259">
          <cell r="B259">
            <v>1</v>
          </cell>
          <cell r="C259">
            <v>2</v>
          </cell>
          <cell r="H259">
            <v>3</v>
          </cell>
          <cell r="I259">
            <v>4</v>
          </cell>
          <cell r="J259">
            <v>5</v>
          </cell>
          <cell r="K259">
            <v>6</v>
          </cell>
          <cell r="L259">
            <v>7</v>
          </cell>
          <cell r="M259">
            <v>8</v>
          </cell>
        </row>
        <row r="260">
          <cell r="B260" t="str">
            <v>A.</v>
          </cell>
          <cell r="C260" t="str">
            <v>LABOUR</v>
          </cell>
        </row>
        <row r="261">
          <cell r="C261" t="str">
            <v>Foreman</v>
          </cell>
          <cell r="H261" t="str">
            <v>Md</v>
          </cell>
          <cell r="I261">
            <v>9.8000000000000004E-2</v>
          </cell>
          <cell r="L261">
            <v>45000</v>
          </cell>
          <cell r="M261">
            <v>4410</v>
          </cell>
        </row>
        <row r="262">
          <cell r="C262" t="str">
            <v>Mason</v>
          </cell>
          <cell r="H262" t="str">
            <v>Md</v>
          </cell>
          <cell r="I262">
            <v>0.58799999999999997</v>
          </cell>
          <cell r="L262">
            <v>35000</v>
          </cell>
          <cell r="M262">
            <v>20580</v>
          </cell>
        </row>
        <row r="263">
          <cell r="C263" t="str">
            <v>Common labour</v>
          </cell>
          <cell r="H263" t="str">
            <v>Md</v>
          </cell>
          <cell r="I263">
            <v>1.9610000000000001</v>
          </cell>
          <cell r="L263">
            <v>30000</v>
          </cell>
          <cell r="M263">
            <v>58830</v>
          </cell>
        </row>
        <row r="268">
          <cell r="B268" t="str">
            <v>B.</v>
          </cell>
          <cell r="C268" t="str">
            <v>EQUIPMENT</v>
          </cell>
        </row>
        <row r="269">
          <cell r="C269" t="str">
            <v>Excavator 0,6 cu.m</v>
          </cell>
          <cell r="H269" t="str">
            <v>hour</v>
          </cell>
          <cell r="I269">
            <v>0.30499999999999999</v>
          </cell>
          <cell r="L269">
            <v>266747</v>
          </cell>
          <cell r="M269">
            <v>81357.834999999992</v>
          </cell>
        </row>
        <row r="277">
          <cell r="B277" t="str">
            <v>C.</v>
          </cell>
          <cell r="C277" t="str">
            <v>MATERIAL</v>
          </cell>
        </row>
        <row r="278">
          <cell r="C278" t="str">
            <v>Gravel</v>
          </cell>
          <cell r="H278" t="str">
            <v>cu.m</v>
          </cell>
          <cell r="I278">
            <v>12</v>
          </cell>
          <cell r="L278">
            <v>91040</v>
          </cell>
          <cell r="M278">
            <v>1092480</v>
          </cell>
        </row>
        <row r="285">
          <cell r="B285" t="str">
            <v>D.</v>
          </cell>
          <cell r="C285" t="str">
            <v>SUB TOTAL</v>
          </cell>
          <cell r="M285">
            <v>1257657.835</v>
          </cell>
        </row>
        <row r="286">
          <cell r="B286" t="str">
            <v>E.</v>
          </cell>
          <cell r="C286" t="str">
            <v>OVERHEAD AND PROFIT</v>
          </cell>
          <cell r="H286">
            <v>0.1</v>
          </cell>
          <cell r="M286">
            <v>125765.78350000001</v>
          </cell>
        </row>
        <row r="287">
          <cell r="B287" t="str">
            <v>F.</v>
          </cell>
          <cell r="C287" t="str">
            <v>TOTAL ( D + E )</v>
          </cell>
          <cell r="H287" t="str">
            <v>Cu.m</v>
          </cell>
          <cell r="I287">
            <v>10</v>
          </cell>
          <cell r="M287">
            <v>1383423.6184999999</v>
          </cell>
        </row>
        <row r="288">
          <cell r="C288" t="str">
            <v>UNIT PRICE</v>
          </cell>
          <cell r="H288" t="str">
            <v>Cu.m</v>
          </cell>
          <cell r="I288">
            <v>1</v>
          </cell>
          <cell r="M288">
            <v>138342.36184999999</v>
          </cell>
        </row>
        <row r="289">
          <cell r="C289" t="str">
            <v>ROUNDED</v>
          </cell>
          <cell r="H289" t="str">
            <v>Cu.m</v>
          </cell>
          <cell r="I289">
            <v>1</v>
          </cell>
          <cell r="M289">
            <v>138342</v>
          </cell>
        </row>
        <row r="291">
          <cell r="K291" t="str">
            <v>Jakarta, August 19th, 2008</v>
          </cell>
        </row>
        <row r="292">
          <cell r="K292" t="str">
            <v>Waskita - Adhi J.O.</v>
          </cell>
        </row>
        <row r="297">
          <cell r="K297" t="str">
            <v>Ir. Desi Arryani, MM</v>
          </cell>
        </row>
        <row r="298">
          <cell r="K298" t="str">
            <v>J.O Representative</v>
          </cell>
        </row>
        <row r="300">
          <cell r="B300" t="str">
            <v>UNIT PRICE ANALYSIS</v>
          </cell>
        </row>
        <row r="302">
          <cell r="B302" t="str">
            <v>Item No.</v>
          </cell>
          <cell r="D302" t="str">
            <v>:</v>
          </cell>
        </row>
        <row r="303">
          <cell r="A303" t="str">
            <v>An-MIS-04</v>
          </cell>
          <cell r="B303" t="str">
            <v>Item Discription</v>
          </cell>
          <cell r="D303" t="str">
            <v>:</v>
          </cell>
          <cell r="E303" t="str">
            <v>Installing Curb Stone</v>
          </cell>
          <cell r="O303">
            <v>206330</v>
          </cell>
          <cell r="P303" t="str">
            <v>/ Lin.m</v>
          </cell>
        </row>
        <row r="304">
          <cell r="B304" t="str">
            <v>Unit</v>
          </cell>
          <cell r="D304" t="str">
            <v>:</v>
          </cell>
          <cell r="E304" t="str">
            <v>10  Lin.m</v>
          </cell>
        </row>
        <row r="305">
          <cell r="B305" t="str">
            <v>Unit Price</v>
          </cell>
          <cell r="D305" t="str">
            <v>:</v>
          </cell>
          <cell r="E305" t="str">
            <v>Rp.</v>
          </cell>
          <cell r="F305">
            <v>206330</v>
          </cell>
          <cell r="G305" t="str">
            <v>/ Lin.m</v>
          </cell>
        </row>
        <row r="307">
          <cell r="B307" t="str">
            <v>No.</v>
          </cell>
          <cell r="C307" t="str">
            <v>Description</v>
          </cell>
          <cell r="H307" t="str">
            <v>Unit</v>
          </cell>
          <cell r="I307" t="str">
            <v>Quantity</v>
          </cell>
          <cell r="J307" t="str">
            <v>Foreign Currency (USD)</v>
          </cell>
          <cell r="L307" t="str">
            <v>Local Currency (Rp.)</v>
          </cell>
        </row>
        <row r="308">
          <cell r="J308" t="str">
            <v>Unit Price</v>
          </cell>
          <cell r="K308" t="str">
            <v>Amount</v>
          </cell>
          <cell r="L308" t="str">
            <v>Unit Price</v>
          </cell>
          <cell r="M308" t="str">
            <v>Amount</v>
          </cell>
        </row>
        <row r="309">
          <cell r="B309">
            <v>1</v>
          </cell>
          <cell r="C309">
            <v>2</v>
          </cell>
          <cell r="H309">
            <v>3</v>
          </cell>
          <cell r="I309">
            <v>4</v>
          </cell>
          <cell r="J309">
            <v>5</v>
          </cell>
          <cell r="K309">
            <v>6</v>
          </cell>
          <cell r="L309">
            <v>7</v>
          </cell>
          <cell r="M309">
            <v>8</v>
          </cell>
        </row>
        <row r="310">
          <cell r="B310" t="str">
            <v>A.</v>
          </cell>
          <cell r="C310" t="str">
            <v>LABOUR</v>
          </cell>
        </row>
        <row r="311">
          <cell r="C311" t="str">
            <v>Foreman</v>
          </cell>
          <cell r="H311" t="str">
            <v>Md</v>
          </cell>
          <cell r="I311">
            <v>0.111</v>
          </cell>
          <cell r="L311">
            <v>45000</v>
          </cell>
          <cell r="M311">
            <v>4995</v>
          </cell>
        </row>
        <row r="312">
          <cell r="C312" t="str">
            <v xml:space="preserve">Mason </v>
          </cell>
          <cell r="H312" t="str">
            <v>Md</v>
          </cell>
          <cell r="I312">
            <v>0.66700000000000004</v>
          </cell>
          <cell r="L312">
            <v>35000</v>
          </cell>
          <cell r="M312">
            <v>23345</v>
          </cell>
        </row>
        <row r="313">
          <cell r="C313" t="str">
            <v>Common labour</v>
          </cell>
          <cell r="H313" t="str">
            <v>Md</v>
          </cell>
          <cell r="I313">
            <v>1.667</v>
          </cell>
          <cell r="L313">
            <v>30000</v>
          </cell>
          <cell r="M313">
            <v>50010</v>
          </cell>
        </row>
        <row r="318">
          <cell r="B318" t="str">
            <v>B.</v>
          </cell>
          <cell r="C318" t="str">
            <v>EQUIPMENT</v>
          </cell>
        </row>
        <row r="319">
          <cell r="C319" t="str">
            <v>Ordinary Truck 2 ton</v>
          </cell>
          <cell r="H319" t="str">
            <v>hr</v>
          </cell>
          <cell r="I319">
            <v>1.0529999999999999</v>
          </cell>
          <cell r="L319">
            <v>173498</v>
          </cell>
          <cell r="M319">
            <v>182693.394</v>
          </cell>
        </row>
        <row r="327">
          <cell r="B327" t="str">
            <v>C.</v>
          </cell>
          <cell r="C327" t="str">
            <v>MATERIAL</v>
          </cell>
        </row>
        <row r="328">
          <cell r="C328" t="str">
            <v>Ready mixed concrete K- 175</v>
          </cell>
          <cell r="H328" t="str">
            <v>Cu.m</v>
          </cell>
          <cell r="I328">
            <v>1.63</v>
          </cell>
          <cell r="L328">
            <v>680460</v>
          </cell>
          <cell r="M328">
            <v>1109149.7999999998</v>
          </cell>
        </row>
        <row r="329">
          <cell r="C329" t="str">
            <v>Plywood waterproof</v>
          </cell>
          <cell r="H329" t="str">
            <v>Nos</v>
          </cell>
          <cell r="I329">
            <v>3.6110000000000002</v>
          </cell>
          <cell r="L329">
            <v>140000</v>
          </cell>
          <cell r="M329">
            <v>505540.00000000006</v>
          </cell>
        </row>
        <row r="337">
          <cell r="B337" t="str">
            <v>D.</v>
          </cell>
          <cell r="C337" t="str">
            <v>SUB TOTAL</v>
          </cell>
          <cell r="M337">
            <v>1875733.1939999999</v>
          </cell>
        </row>
        <row r="338">
          <cell r="B338" t="str">
            <v>E.</v>
          </cell>
          <cell r="C338" t="str">
            <v>OVERHEAD AND PROFIT</v>
          </cell>
          <cell r="H338">
            <v>0.1</v>
          </cell>
          <cell r="M338">
            <v>187573.31940000001</v>
          </cell>
        </row>
        <row r="339">
          <cell r="B339" t="str">
            <v>F.</v>
          </cell>
          <cell r="C339" t="str">
            <v>TOTAL ( D + E )</v>
          </cell>
          <cell r="H339" t="str">
            <v>Lin.m</v>
          </cell>
          <cell r="I339">
            <v>10</v>
          </cell>
          <cell r="M339">
            <v>2063306.5133999998</v>
          </cell>
        </row>
        <row r="340">
          <cell r="C340" t="str">
            <v>UNIT PRICE</v>
          </cell>
          <cell r="H340" t="str">
            <v>Lin.m</v>
          </cell>
          <cell r="I340">
            <v>1</v>
          </cell>
          <cell r="M340">
            <v>206330.65133999998</v>
          </cell>
        </row>
        <row r="341">
          <cell r="C341" t="str">
            <v>ROUNDED</v>
          </cell>
          <cell r="H341" t="str">
            <v>Lin.m</v>
          </cell>
          <cell r="I341">
            <v>1</v>
          </cell>
          <cell r="M341">
            <v>206330</v>
          </cell>
        </row>
        <row r="343">
          <cell r="K343" t="str">
            <v>Jakarta, August 19th, 2008</v>
          </cell>
        </row>
        <row r="344">
          <cell r="K344" t="str">
            <v>Waskita - Adhi J.O.</v>
          </cell>
        </row>
        <row r="349">
          <cell r="K349" t="str">
            <v>Ir. Desi Arryani, MM</v>
          </cell>
        </row>
        <row r="350">
          <cell r="K350" t="str">
            <v>J.O Representative</v>
          </cell>
        </row>
        <row r="352">
          <cell r="B352" t="str">
            <v>UNIT PRICE ANALYSIS</v>
          </cell>
        </row>
        <row r="354">
          <cell r="B354" t="str">
            <v>Item No.</v>
          </cell>
          <cell r="D354" t="str">
            <v>:</v>
          </cell>
        </row>
        <row r="355">
          <cell r="A355" t="str">
            <v>An-MIS-05</v>
          </cell>
          <cell r="B355" t="str">
            <v>Item Discription</v>
          </cell>
          <cell r="D355" t="str">
            <v>:</v>
          </cell>
          <cell r="E355" t="str">
            <v>Sand Filling, Machinery</v>
          </cell>
          <cell r="O355">
            <v>121301</v>
          </cell>
          <cell r="P355" t="str">
            <v>/ Lin.m</v>
          </cell>
        </row>
        <row r="356">
          <cell r="B356" t="str">
            <v>Unit</v>
          </cell>
          <cell r="D356" t="str">
            <v>:</v>
          </cell>
          <cell r="E356">
            <v>10</v>
          </cell>
          <cell r="F356" t="str">
            <v>Cu.m</v>
          </cell>
        </row>
        <row r="357">
          <cell r="B357" t="str">
            <v>Unit Price</v>
          </cell>
          <cell r="D357" t="str">
            <v>:</v>
          </cell>
          <cell r="E357" t="str">
            <v>Rp.</v>
          </cell>
          <cell r="F357">
            <v>121301</v>
          </cell>
          <cell r="G357" t="str">
            <v>/ Lin.m</v>
          </cell>
        </row>
        <row r="359">
          <cell r="B359" t="str">
            <v>No.</v>
          </cell>
          <cell r="C359" t="str">
            <v>Description</v>
          </cell>
          <cell r="H359" t="str">
            <v>Unit</v>
          </cell>
          <cell r="I359" t="str">
            <v>Quantity</v>
          </cell>
          <cell r="J359" t="str">
            <v>Foreign Currency (USD)</v>
          </cell>
          <cell r="L359" t="str">
            <v>Local Currency (Rp.)</v>
          </cell>
        </row>
        <row r="360">
          <cell r="J360" t="str">
            <v>Unit Price</v>
          </cell>
          <cell r="K360" t="str">
            <v>Amount</v>
          </cell>
          <cell r="L360" t="str">
            <v>Unit Price</v>
          </cell>
          <cell r="M360" t="str">
            <v>Amount</v>
          </cell>
        </row>
        <row r="361">
          <cell r="B361">
            <v>1</v>
          </cell>
          <cell r="C361">
            <v>2</v>
          </cell>
          <cell r="H361">
            <v>3</v>
          </cell>
          <cell r="I361">
            <v>4</v>
          </cell>
          <cell r="J361">
            <v>5</v>
          </cell>
          <cell r="K361">
            <v>6</v>
          </cell>
          <cell r="L361">
            <v>7</v>
          </cell>
          <cell r="M361">
            <v>8</v>
          </cell>
        </row>
        <row r="362">
          <cell r="B362" t="str">
            <v>A.</v>
          </cell>
          <cell r="C362" t="str">
            <v>LABOUR</v>
          </cell>
        </row>
        <row r="363">
          <cell r="C363" t="str">
            <v>Foreman</v>
          </cell>
          <cell r="H363" t="str">
            <v>Md</v>
          </cell>
          <cell r="I363">
            <v>0.111</v>
          </cell>
          <cell r="L363">
            <v>45000</v>
          </cell>
          <cell r="M363">
            <v>4995</v>
          </cell>
        </row>
        <row r="364">
          <cell r="C364" t="str">
            <v xml:space="preserve">Mason </v>
          </cell>
          <cell r="H364" t="str">
            <v>Md</v>
          </cell>
          <cell r="I364">
            <v>0.66700000000000004</v>
          </cell>
          <cell r="L364">
            <v>35000</v>
          </cell>
          <cell r="M364">
            <v>23345</v>
          </cell>
        </row>
        <row r="365">
          <cell r="C365" t="str">
            <v>Common labour</v>
          </cell>
          <cell r="H365" t="str">
            <v>Md</v>
          </cell>
          <cell r="I365">
            <v>1.667</v>
          </cell>
          <cell r="L365">
            <v>30000</v>
          </cell>
          <cell r="M365">
            <v>50010</v>
          </cell>
        </row>
        <row r="370">
          <cell r="B370" t="str">
            <v>B.</v>
          </cell>
          <cell r="C370" t="str">
            <v>EQUIPMENT</v>
          </cell>
        </row>
        <row r="371">
          <cell r="C371" t="str">
            <v>Excavator 0,6 cu.m</v>
          </cell>
          <cell r="H371" t="str">
            <v>hr</v>
          </cell>
          <cell r="I371">
            <v>1.0529999999999999</v>
          </cell>
          <cell r="L371">
            <v>266747</v>
          </cell>
          <cell r="M371">
            <v>280884.59099999996</v>
          </cell>
        </row>
        <row r="378">
          <cell r="B378" t="str">
            <v>C.</v>
          </cell>
          <cell r="C378" t="str">
            <v>MATERIAL</v>
          </cell>
        </row>
        <row r="379">
          <cell r="C379" t="str">
            <v>Sand/Filter</v>
          </cell>
          <cell r="H379" t="str">
            <v>Cu.m</v>
          </cell>
          <cell r="I379">
            <v>10.5</v>
          </cell>
          <cell r="L379">
            <v>70810</v>
          </cell>
          <cell r="M379">
            <v>743505</v>
          </cell>
        </row>
        <row r="386">
          <cell r="B386" t="str">
            <v>D.</v>
          </cell>
          <cell r="C386" t="str">
            <v>SUB TOTAL</v>
          </cell>
          <cell r="M386">
            <v>1102739.591</v>
          </cell>
        </row>
        <row r="387">
          <cell r="B387" t="str">
            <v>E.</v>
          </cell>
          <cell r="C387" t="str">
            <v>OVERHEAD AND PROFIT</v>
          </cell>
          <cell r="H387">
            <v>0.1</v>
          </cell>
          <cell r="M387">
            <v>110273.95910000001</v>
          </cell>
        </row>
        <row r="388">
          <cell r="B388" t="str">
            <v>F.</v>
          </cell>
          <cell r="C388" t="str">
            <v>TOTAL ( D + E )</v>
          </cell>
          <cell r="H388" t="str">
            <v>Lin.m</v>
          </cell>
          <cell r="I388">
            <v>10</v>
          </cell>
          <cell r="M388">
            <v>1213013.5501000001</v>
          </cell>
        </row>
        <row r="389">
          <cell r="C389" t="str">
            <v>UNIT PRICE</v>
          </cell>
          <cell r="H389" t="str">
            <v>Lin.m</v>
          </cell>
          <cell r="I389">
            <v>1</v>
          </cell>
          <cell r="M389">
            <v>121301.35501000001</v>
          </cell>
        </row>
        <row r="390">
          <cell r="C390" t="str">
            <v>ROUNDED</v>
          </cell>
          <cell r="H390" t="str">
            <v>Lin.m</v>
          </cell>
          <cell r="I390">
            <v>1</v>
          </cell>
          <cell r="M390">
            <v>121301</v>
          </cell>
        </row>
        <row r="392">
          <cell r="K392" t="str">
            <v>Jakarta, August 19th, 2008</v>
          </cell>
        </row>
        <row r="393">
          <cell r="K393" t="str">
            <v>Waskita - Adhi J.O.</v>
          </cell>
        </row>
        <row r="398">
          <cell r="K398" t="str">
            <v>Ir. Desi Arryani, MM</v>
          </cell>
        </row>
        <row r="399">
          <cell r="K399" t="str">
            <v>J.O Representative</v>
          </cell>
        </row>
        <row r="401">
          <cell r="B401" t="str">
            <v>UNIT PRICE ANALYSIS</v>
          </cell>
        </row>
        <row r="403">
          <cell r="B403" t="str">
            <v>Item No.</v>
          </cell>
          <cell r="D403" t="str">
            <v>:</v>
          </cell>
        </row>
        <row r="404">
          <cell r="A404" t="str">
            <v>An-BRI-02</v>
          </cell>
          <cell r="B404" t="str">
            <v>Item Discription</v>
          </cell>
          <cell r="D404" t="str">
            <v>:</v>
          </cell>
          <cell r="E404" t="str">
            <v>Furnishing &amp; erecting diaphragma H = 0.70 m</v>
          </cell>
          <cell r="O404">
            <v>2781625</v>
          </cell>
          <cell r="P404" t="str">
            <v>/ nos</v>
          </cell>
        </row>
        <row r="405">
          <cell r="B405" t="str">
            <v>Unit Price</v>
          </cell>
          <cell r="D405" t="str">
            <v>:</v>
          </cell>
          <cell r="E405" t="str">
            <v>Rp.</v>
          </cell>
          <cell r="F405">
            <v>2781625</v>
          </cell>
          <cell r="G405" t="str">
            <v>/ nos</v>
          </cell>
        </row>
        <row r="407">
          <cell r="B407" t="str">
            <v>No.</v>
          </cell>
          <cell r="C407" t="str">
            <v>Description</v>
          </cell>
          <cell r="H407" t="str">
            <v>Unit</v>
          </cell>
          <cell r="I407" t="str">
            <v>Quantity</v>
          </cell>
          <cell r="J407" t="str">
            <v>Foreign Currency (USD)</v>
          </cell>
          <cell r="L407" t="str">
            <v>Local Currency (Rp.)</v>
          </cell>
        </row>
        <row r="408">
          <cell r="J408" t="str">
            <v>Unit Price</v>
          </cell>
          <cell r="K408" t="str">
            <v>Amount</v>
          </cell>
          <cell r="L408" t="str">
            <v>Unit Price</v>
          </cell>
          <cell r="M408" t="str">
            <v>Amount</v>
          </cell>
        </row>
        <row r="409">
          <cell r="B409">
            <v>1</v>
          </cell>
          <cell r="C409">
            <v>2</v>
          </cell>
          <cell r="H409">
            <v>3</v>
          </cell>
          <cell r="I409">
            <v>4</v>
          </cell>
          <cell r="J409">
            <v>5</v>
          </cell>
          <cell r="K409">
            <v>6</v>
          </cell>
          <cell r="L409">
            <v>7</v>
          </cell>
          <cell r="M409">
            <v>8</v>
          </cell>
        </row>
        <row r="410">
          <cell r="B410" t="str">
            <v>A.</v>
          </cell>
          <cell r="C410" t="str">
            <v>LABOUR</v>
          </cell>
        </row>
        <row r="418">
          <cell r="B418" t="str">
            <v>B.</v>
          </cell>
          <cell r="C418" t="str">
            <v>EQUIPMENT</v>
          </cell>
        </row>
        <row r="426">
          <cell r="B426" t="str">
            <v>C.</v>
          </cell>
          <cell r="C426" t="str">
            <v>MATERIAL</v>
          </cell>
        </row>
        <row r="427">
          <cell r="C427" t="str">
            <v>Furnishing and erecting diaphragma</v>
          </cell>
          <cell r="H427" t="str">
            <v>no</v>
          </cell>
          <cell r="I427">
            <v>1</v>
          </cell>
          <cell r="L427">
            <v>2528750</v>
          </cell>
          <cell r="M427">
            <v>2528750</v>
          </cell>
        </row>
        <row r="428">
          <cell r="C428" t="str">
            <v>of   Ø, H = 70 cm</v>
          </cell>
        </row>
        <row r="436">
          <cell r="B436" t="str">
            <v>D.</v>
          </cell>
          <cell r="C436" t="str">
            <v>SUB TOTAL</v>
          </cell>
          <cell r="M436">
            <v>2528750</v>
          </cell>
        </row>
        <row r="437">
          <cell r="B437" t="str">
            <v>E.</v>
          </cell>
          <cell r="C437" t="str">
            <v>OVERHEAD AND PROFIT</v>
          </cell>
          <cell r="H437">
            <v>0.1</v>
          </cell>
          <cell r="M437">
            <v>252875</v>
          </cell>
        </row>
        <row r="438">
          <cell r="B438" t="str">
            <v>F.</v>
          </cell>
          <cell r="C438" t="str">
            <v>TOTAL ( D + E )</v>
          </cell>
          <cell r="M438">
            <v>2781625</v>
          </cell>
        </row>
        <row r="439">
          <cell r="C439" t="str">
            <v>ROUNDED</v>
          </cell>
          <cell r="M439">
            <v>2781625</v>
          </cell>
        </row>
        <row r="441">
          <cell r="K441" t="str">
            <v>Jakarta, August 19th, 2008</v>
          </cell>
        </row>
        <row r="442">
          <cell r="K442" t="str">
            <v>Waskita - Adhi J.O.</v>
          </cell>
        </row>
        <row r="447">
          <cell r="K447" t="str">
            <v>Ir. Desi Arryani, MM</v>
          </cell>
        </row>
        <row r="448">
          <cell r="K448" t="str">
            <v>J.O Representative</v>
          </cell>
        </row>
        <row r="450">
          <cell r="B450" t="str">
            <v>UNIT PRICE ANALYSIS</v>
          </cell>
        </row>
        <row r="452">
          <cell r="B452" t="str">
            <v>Item No.</v>
          </cell>
          <cell r="D452" t="str">
            <v>:</v>
          </cell>
        </row>
        <row r="453">
          <cell r="A453" t="str">
            <v>An-BRI-02a</v>
          </cell>
          <cell r="B453" t="str">
            <v>Item Discription</v>
          </cell>
          <cell r="D453" t="str">
            <v>:</v>
          </cell>
          <cell r="E453" t="str">
            <v>Furnishing &amp; erecting diaphragma H = 0.90 m</v>
          </cell>
          <cell r="O453">
            <v>3300000</v>
          </cell>
          <cell r="P453" t="str">
            <v>/ nos</v>
          </cell>
        </row>
        <row r="454">
          <cell r="B454" t="str">
            <v>Unit Price</v>
          </cell>
          <cell r="D454" t="str">
            <v>:</v>
          </cell>
          <cell r="E454" t="str">
            <v>Rp.</v>
          </cell>
          <cell r="F454">
            <v>3300000</v>
          </cell>
          <cell r="G454" t="str">
            <v>/ nos</v>
          </cell>
        </row>
        <row r="456">
          <cell r="B456" t="str">
            <v>No.</v>
          </cell>
          <cell r="C456" t="str">
            <v>Description</v>
          </cell>
          <cell r="H456" t="str">
            <v>Unit</v>
          </cell>
          <cell r="I456" t="str">
            <v>Quantity</v>
          </cell>
          <cell r="J456" t="str">
            <v>Foreign Currency (USD)</v>
          </cell>
          <cell r="L456" t="str">
            <v>Local Currency (Rp.)</v>
          </cell>
        </row>
        <row r="457">
          <cell r="J457" t="str">
            <v>Unit Price</v>
          </cell>
          <cell r="K457" t="str">
            <v>Amount</v>
          </cell>
          <cell r="L457" t="str">
            <v>Unit Price</v>
          </cell>
          <cell r="M457" t="str">
            <v>Amount</v>
          </cell>
        </row>
        <row r="458">
          <cell r="B458">
            <v>1</v>
          </cell>
          <cell r="C458">
            <v>2</v>
          </cell>
          <cell r="H458">
            <v>3</v>
          </cell>
          <cell r="I458">
            <v>4</v>
          </cell>
          <cell r="J458">
            <v>5</v>
          </cell>
          <cell r="K458">
            <v>6</v>
          </cell>
          <cell r="L458">
            <v>7</v>
          </cell>
          <cell r="M458">
            <v>8</v>
          </cell>
        </row>
        <row r="459">
          <cell r="B459" t="str">
            <v>A.</v>
          </cell>
          <cell r="C459" t="str">
            <v>LABOUR</v>
          </cell>
        </row>
        <row r="466">
          <cell r="B466" t="str">
            <v>B.</v>
          </cell>
          <cell r="C466" t="str">
            <v>EQUIPMENT</v>
          </cell>
        </row>
        <row r="467">
          <cell r="C467" t="str">
            <v>Diaphragm H 90 cm</v>
          </cell>
          <cell r="H467" t="str">
            <v>No</v>
          </cell>
          <cell r="I467">
            <v>1</v>
          </cell>
          <cell r="L467">
            <v>2500000</v>
          </cell>
          <cell r="M467">
            <v>2500000</v>
          </cell>
        </row>
        <row r="468">
          <cell r="C468" t="str">
            <v>of   Ø, H = 90 cm</v>
          </cell>
        </row>
        <row r="475">
          <cell r="B475" t="str">
            <v>C.</v>
          </cell>
          <cell r="C475" t="str">
            <v>ERECTING COST</v>
          </cell>
        </row>
        <row r="476">
          <cell r="C476" t="str">
            <v>Erecting diaphragm (estimate)</v>
          </cell>
          <cell r="H476" t="str">
            <v>No</v>
          </cell>
          <cell r="I476">
            <v>1</v>
          </cell>
          <cell r="L476">
            <v>500000</v>
          </cell>
          <cell r="M476">
            <v>500000</v>
          </cell>
        </row>
        <row r="485">
          <cell r="B485" t="str">
            <v>D.</v>
          </cell>
          <cell r="C485" t="str">
            <v>SUB TOTAL</v>
          </cell>
          <cell r="M485">
            <v>3000000</v>
          </cell>
        </row>
        <row r="486">
          <cell r="B486" t="str">
            <v>E.</v>
          </cell>
          <cell r="C486" t="str">
            <v>OVERHEAD AND PROFIT</v>
          </cell>
          <cell r="H486">
            <v>0.1</v>
          </cell>
          <cell r="M486">
            <v>300000</v>
          </cell>
        </row>
        <row r="487">
          <cell r="B487" t="str">
            <v>F.</v>
          </cell>
          <cell r="C487" t="str">
            <v>TOTAL ( D + E )</v>
          </cell>
          <cell r="M487">
            <v>3300000</v>
          </cell>
        </row>
        <row r="488">
          <cell r="C488" t="str">
            <v>ROUNDED</v>
          </cell>
          <cell r="M488">
            <v>3300000</v>
          </cell>
        </row>
        <row r="490">
          <cell r="K490" t="str">
            <v>Jakarta, August 19th, 2008</v>
          </cell>
        </row>
        <row r="491">
          <cell r="K491" t="str">
            <v>Waskita - Adhi J.O.</v>
          </cell>
        </row>
        <row r="496">
          <cell r="K496" t="str">
            <v>Ir. Desi Arryani, MM</v>
          </cell>
        </row>
        <row r="497">
          <cell r="K497" t="str">
            <v>J.O Representative</v>
          </cell>
        </row>
        <row r="499">
          <cell r="B499" t="str">
            <v>UNIT PRICE ANALYSIS</v>
          </cell>
        </row>
        <row r="501">
          <cell r="B501" t="str">
            <v>Item No.</v>
          </cell>
          <cell r="D501" t="str">
            <v>:</v>
          </cell>
        </row>
        <row r="502">
          <cell r="A502" t="str">
            <v>An-BRI-02b</v>
          </cell>
          <cell r="B502" t="str">
            <v>Item Discription</v>
          </cell>
          <cell r="D502" t="str">
            <v>:</v>
          </cell>
          <cell r="E502" t="str">
            <v>Furnishing &amp; erecting diaphragma H = 1.25 m</v>
          </cell>
          <cell r="O502">
            <v>3960000</v>
          </cell>
          <cell r="P502" t="str">
            <v>/ nos</v>
          </cell>
        </row>
        <row r="503">
          <cell r="B503" t="str">
            <v>Unit Price</v>
          </cell>
          <cell r="D503" t="str">
            <v>:</v>
          </cell>
          <cell r="E503" t="str">
            <v>Rp.</v>
          </cell>
          <cell r="F503">
            <v>3960000</v>
          </cell>
          <cell r="G503" t="str">
            <v>/ nos</v>
          </cell>
        </row>
        <row r="505">
          <cell r="B505" t="str">
            <v>No.</v>
          </cell>
          <cell r="C505" t="str">
            <v>Description</v>
          </cell>
          <cell r="H505" t="str">
            <v>Unit</v>
          </cell>
          <cell r="I505" t="str">
            <v>Quantity</v>
          </cell>
          <cell r="J505" t="str">
            <v>Foreign Currency (USD)</v>
          </cell>
          <cell r="L505" t="str">
            <v>Local Currency (Rp.)</v>
          </cell>
        </row>
        <row r="506">
          <cell r="J506" t="str">
            <v>Unit Price</v>
          </cell>
          <cell r="K506" t="str">
            <v>Amount</v>
          </cell>
          <cell r="L506" t="str">
            <v>Unit Price</v>
          </cell>
          <cell r="M506" t="str">
            <v>Amount</v>
          </cell>
        </row>
        <row r="507">
          <cell r="B507">
            <v>1</v>
          </cell>
          <cell r="C507">
            <v>2</v>
          </cell>
          <cell r="H507">
            <v>3</v>
          </cell>
          <cell r="I507">
            <v>4</v>
          </cell>
          <cell r="J507">
            <v>5</v>
          </cell>
          <cell r="K507">
            <v>6</v>
          </cell>
          <cell r="L507">
            <v>7</v>
          </cell>
          <cell r="M507">
            <v>8</v>
          </cell>
        </row>
        <row r="508">
          <cell r="B508" t="str">
            <v>A.</v>
          </cell>
          <cell r="C508" t="str">
            <v>LABOUR</v>
          </cell>
        </row>
        <row r="516">
          <cell r="B516" t="str">
            <v>B.</v>
          </cell>
          <cell r="C516" t="str">
            <v>EQUIPMENT</v>
          </cell>
        </row>
        <row r="517">
          <cell r="C517" t="str">
            <v>Diaphragm H 125 cm</v>
          </cell>
          <cell r="H517" t="str">
            <v>No</v>
          </cell>
          <cell r="I517">
            <v>1</v>
          </cell>
          <cell r="L517">
            <v>3000000</v>
          </cell>
          <cell r="M517">
            <v>3000000</v>
          </cell>
        </row>
        <row r="518">
          <cell r="C518" t="str">
            <v>of   Ø, H = 90 cm</v>
          </cell>
        </row>
        <row r="525">
          <cell r="B525" t="str">
            <v>C.</v>
          </cell>
          <cell r="C525" t="str">
            <v>ERECTING COST</v>
          </cell>
        </row>
        <row r="526">
          <cell r="C526" t="str">
            <v>Erecting diaphragma (estimate)</v>
          </cell>
          <cell r="H526" t="str">
            <v>no</v>
          </cell>
          <cell r="I526">
            <v>1</v>
          </cell>
          <cell r="L526">
            <v>600000</v>
          </cell>
          <cell r="M526">
            <v>600000</v>
          </cell>
        </row>
        <row r="527">
          <cell r="C527" t="str">
            <v>of   Ø, H = 125 cm</v>
          </cell>
        </row>
        <row r="535">
          <cell r="B535" t="str">
            <v>D.</v>
          </cell>
          <cell r="C535" t="str">
            <v>SUB TOTAL</v>
          </cell>
          <cell r="M535">
            <v>3600000</v>
          </cell>
        </row>
        <row r="536">
          <cell r="B536" t="str">
            <v>E.</v>
          </cell>
          <cell r="C536" t="str">
            <v>OVERHEAD AND PROFIT</v>
          </cell>
          <cell r="H536">
            <v>0.1</v>
          </cell>
          <cell r="M536">
            <v>360000</v>
          </cell>
        </row>
        <row r="537">
          <cell r="B537" t="str">
            <v>F.</v>
          </cell>
          <cell r="C537" t="str">
            <v>TOTAL ( D + E )</v>
          </cell>
          <cell r="M537">
            <v>3960000</v>
          </cell>
        </row>
        <row r="538">
          <cell r="C538" t="str">
            <v>ROUNDED</v>
          </cell>
          <cell r="M538">
            <v>3960000</v>
          </cell>
        </row>
        <row r="540">
          <cell r="K540" t="str">
            <v>Jakarta, August 19th, 2008</v>
          </cell>
        </row>
        <row r="541">
          <cell r="K541" t="str">
            <v>Waskita - Adhi J.O.</v>
          </cell>
        </row>
        <row r="546">
          <cell r="K546" t="str">
            <v>Ir. Desi Arryani, MM</v>
          </cell>
        </row>
        <row r="547">
          <cell r="K547" t="str">
            <v>J.O Representative</v>
          </cell>
        </row>
        <row r="549">
          <cell r="B549" t="str">
            <v>UNIT PRICE ANALYSIS</v>
          </cell>
        </row>
        <row r="551">
          <cell r="B551" t="str">
            <v>Item No.</v>
          </cell>
          <cell r="D551" t="str">
            <v>:</v>
          </cell>
        </row>
        <row r="552">
          <cell r="A552" t="str">
            <v>An-BRI-02c</v>
          </cell>
          <cell r="B552" t="str">
            <v>Item Discription</v>
          </cell>
          <cell r="D552" t="str">
            <v>:</v>
          </cell>
          <cell r="E552" t="str">
            <v>Furnishing &amp; Installing Drain Pipe PVC Dia 75 mm</v>
          </cell>
          <cell r="O552">
            <v>42450</v>
          </cell>
          <cell r="P552" t="str">
            <v>/ nos</v>
          </cell>
        </row>
        <row r="553">
          <cell r="B553" t="str">
            <v>Unit Price</v>
          </cell>
          <cell r="D553" t="str">
            <v>:</v>
          </cell>
          <cell r="E553" t="str">
            <v>Rp.</v>
          </cell>
          <cell r="F553">
            <v>42450</v>
          </cell>
          <cell r="G553" t="str">
            <v>/ nos</v>
          </cell>
        </row>
        <row r="555">
          <cell r="B555" t="str">
            <v>No.</v>
          </cell>
          <cell r="C555" t="str">
            <v>Description</v>
          </cell>
          <cell r="H555" t="str">
            <v>Unit</v>
          </cell>
          <cell r="I555" t="str">
            <v>Quantity</v>
          </cell>
          <cell r="J555" t="str">
            <v>Foreign Currency (USD)</v>
          </cell>
          <cell r="L555" t="str">
            <v>Local Currency (Rp.)</v>
          </cell>
        </row>
        <row r="556">
          <cell r="J556" t="str">
            <v>Unit Price</v>
          </cell>
          <cell r="K556" t="str">
            <v>Amount</v>
          </cell>
          <cell r="L556" t="str">
            <v>Unit Price</v>
          </cell>
          <cell r="M556" t="str">
            <v>Amount</v>
          </cell>
        </row>
        <row r="557">
          <cell r="B557">
            <v>1</v>
          </cell>
          <cell r="C557">
            <v>2</v>
          </cell>
          <cell r="H557">
            <v>3</v>
          </cell>
          <cell r="I557">
            <v>4</v>
          </cell>
          <cell r="J557">
            <v>5</v>
          </cell>
          <cell r="K557">
            <v>6</v>
          </cell>
          <cell r="L557">
            <v>7</v>
          </cell>
          <cell r="M557">
            <v>8</v>
          </cell>
        </row>
        <row r="558">
          <cell r="B558" t="str">
            <v>A.</v>
          </cell>
          <cell r="C558" t="str">
            <v>LABOUR</v>
          </cell>
        </row>
        <row r="559">
          <cell r="C559" t="str">
            <v>Foreman</v>
          </cell>
          <cell r="H559" t="str">
            <v>Md</v>
          </cell>
          <cell r="I559">
            <v>3.7499999999999999E-3</v>
          </cell>
          <cell r="L559">
            <v>45000</v>
          </cell>
          <cell r="M559">
            <v>168.75</v>
          </cell>
        </row>
        <row r="560">
          <cell r="C560" t="str">
            <v>Common labour</v>
          </cell>
          <cell r="H560" t="str">
            <v>Md</v>
          </cell>
          <cell r="I560">
            <v>7.4999999999999997E-2</v>
          </cell>
          <cell r="L560">
            <v>30000</v>
          </cell>
          <cell r="M560">
            <v>2250</v>
          </cell>
        </row>
        <row r="561">
          <cell r="C561" t="str">
            <v>Skilled labour</v>
          </cell>
          <cell r="H561" t="str">
            <v>Md</v>
          </cell>
          <cell r="I561">
            <v>7.4999999999999997E-3</v>
          </cell>
          <cell r="L561">
            <v>35000</v>
          </cell>
          <cell r="M561">
            <v>262.5</v>
          </cell>
        </row>
        <row r="566">
          <cell r="B566" t="str">
            <v>B.</v>
          </cell>
          <cell r="C566" t="str">
            <v>EQUIPMENT</v>
          </cell>
        </row>
        <row r="575">
          <cell r="B575" t="str">
            <v>C.</v>
          </cell>
          <cell r="C575" t="str">
            <v>MATERIAL</v>
          </cell>
        </row>
        <row r="576">
          <cell r="C576" t="str">
            <v>PVC Dia 75 mm, L = 1.00 m</v>
          </cell>
          <cell r="H576" t="str">
            <v>m</v>
          </cell>
          <cell r="I576">
            <v>1</v>
          </cell>
          <cell r="L576">
            <v>35910</v>
          </cell>
          <cell r="M576">
            <v>35910</v>
          </cell>
        </row>
        <row r="585">
          <cell r="B585" t="str">
            <v>D.</v>
          </cell>
          <cell r="C585" t="str">
            <v>SUB TOTAL</v>
          </cell>
          <cell r="M585">
            <v>38591.25</v>
          </cell>
        </row>
        <row r="586">
          <cell r="B586" t="str">
            <v>E.</v>
          </cell>
          <cell r="C586" t="str">
            <v>OVERHEAD AND PROFIT</v>
          </cell>
          <cell r="H586">
            <v>0.1</v>
          </cell>
          <cell r="M586">
            <v>3859.125</v>
          </cell>
        </row>
        <row r="587">
          <cell r="B587" t="str">
            <v>F.</v>
          </cell>
          <cell r="C587" t="str">
            <v>TOTAL ( D + E )</v>
          </cell>
          <cell r="M587">
            <v>42450.375</v>
          </cell>
        </row>
        <row r="588">
          <cell r="C588" t="str">
            <v>ROUNDED</v>
          </cell>
          <cell r="M588">
            <v>42450</v>
          </cell>
        </row>
        <row r="590">
          <cell r="K590" t="str">
            <v>Jakarta, August 19th, 2008</v>
          </cell>
        </row>
        <row r="591">
          <cell r="K591" t="str">
            <v>Waskita - Adhi J.O.</v>
          </cell>
        </row>
        <row r="596">
          <cell r="K596" t="str">
            <v>Ir. Desi Arryani, MM</v>
          </cell>
        </row>
        <row r="597">
          <cell r="K597" t="str">
            <v>J.O Representative</v>
          </cell>
        </row>
        <row r="599">
          <cell r="B599" t="str">
            <v>UNIT PRICE ANALYSIS</v>
          </cell>
        </row>
        <row r="601">
          <cell r="B601" t="str">
            <v>Item No.</v>
          </cell>
          <cell r="D601" t="str">
            <v>:</v>
          </cell>
        </row>
        <row r="602">
          <cell r="A602" t="str">
            <v>An-BRI-02d</v>
          </cell>
          <cell r="B602" t="str">
            <v>Item Discription</v>
          </cell>
          <cell r="D602" t="str">
            <v>:</v>
          </cell>
          <cell r="E602" t="str">
            <v>Furnishing and Installing Elastomeric Bearing Pad, t= 63 mm, 400 mm x 300 mm</v>
          </cell>
          <cell r="O602">
            <v>697722</v>
          </cell>
          <cell r="P602" t="str">
            <v>/ nos</v>
          </cell>
        </row>
        <row r="603">
          <cell r="B603" t="str">
            <v>Unit Price</v>
          </cell>
          <cell r="D603" t="str">
            <v>:</v>
          </cell>
          <cell r="E603" t="str">
            <v>Rp.</v>
          </cell>
          <cell r="F603">
            <v>697722</v>
          </cell>
          <cell r="G603" t="str">
            <v>/ nos</v>
          </cell>
        </row>
        <row r="605">
          <cell r="B605" t="str">
            <v>No.</v>
          </cell>
          <cell r="C605" t="str">
            <v>Description</v>
          </cell>
          <cell r="H605" t="str">
            <v>Unit</v>
          </cell>
          <cell r="I605" t="str">
            <v>Quantity</v>
          </cell>
          <cell r="J605" t="str">
            <v>Foreign Currency (USD)</v>
          </cell>
          <cell r="L605" t="str">
            <v>Local Currency (Rp.)</v>
          </cell>
        </row>
        <row r="606">
          <cell r="J606" t="str">
            <v>Unit Price</v>
          </cell>
          <cell r="K606" t="str">
            <v>Amount</v>
          </cell>
          <cell r="L606" t="str">
            <v>Unit Price</v>
          </cell>
          <cell r="M606" t="str">
            <v>Amount</v>
          </cell>
        </row>
        <row r="607">
          <cell r="B607">
            <v>1</v>
          </cell>
          <cell r="C607">
            <v>2</v>
          </cell>
          <cell r="H607">
            <v>3</v>
          </cell>
          <cell r="I607">
            <v>4</v>
          </cell>
          <cell r="J607">
            <v>5</v>
          </cell>
          <cell r="K607">
            <v>6</v>
          </cell>
          <cell r="L607">
            <v>7</v>
          </cell>
          <cell r="M607">
            <v>8</v>
          </cell>
        </row>
        <row r="608">
          <cell r="B608" t="str">
            <v>A.</v>
          </cell>
          <cell r="C608" t="str">
            <v>LABOUR</v>
          </cell>
        </row>
        <row r="609">
          <cell r="C609" t="str">
            <v>Foreman</v>
          </cell>
          <cell r="H609" t="str">
            <v>Md</v>
          </cell>
          <cell r="I609">
            <v>3.1300000000000001E-2</v>
          </cell>
          <cell r="L609">
            <v>45000</v>
          </cell>
          <cell r="M609">
            <v>1408.5</v>
          </cell>
        </row>
        <row r="610">
          <cell r="C610" t="str">
            <v>Common labour</v>
          </cell>
          <cell r="H610" t="str">
            <v>Md</v>
          </cell>
          <cell r="I610">
            <v>0.32500000000000001</v>
          </cell>
          <cell r="L610">
            <v>30000</v>
          </cell>
          <cell r="M610">
            <v>9750</v>
          </cell>
        </row>
        <row r="611">
          <cell r="C611" t="str">
            <v>Skilled labour</v>
          </cell>
          <cell r="H611" t="str">
            <v>Md</v>
          </cell>
          <cell r="I611">
            <v>0.32500000000000001</v>
          </cell>
          <cell r="L611">
            <v>35000</v>
          </cell>
          <cell r="M611">
            <v>11375</v>
          </cell>
        </row>
        <row r="616">
          <cell r="B616" t="str">
            <v>B.</v>
          </cell>
          <cell r="C616" t="str">
            <v>EQUIPMENT</v>
          </cell>
        </row>
        <row r="625">
          <cell r="B625" t="str">
            <v>C.</v>
          </cell>
          <cell r="C625" t="str">
            <v>MATERIAL</v>
          </cell>
        </row>
        <row r="626">
          <cell r="C626" t="str">
            <v>Elestomeric bearing pad t = 63 x 400 x</v>
          </cell>
          <cell r="H626" t="str">
            <v>nos</v>
          </cell>
          <cell r="I626">
            <v>1</v>
          </cell>
          <cell r="L626">
            <v>611760</v>
          </cell>
          <cell r="M626">
            <v>611760</v>
          </cell>
        </row>
        <row r="627">
          <cell r="C627" t="str">
            <v>300 mm</v>
          </cell>
        </row>
        <row r="635">
          <cell r="B635" t="str">
            <v>D.</v>
          </cell>
          <cell r="C635" t="str">
            <v>SUB TOTAL</v>
          </cell>
          <cell r="M635">
            <v>634293.5</v>
          </cell>
        </row>
        <row r="636">
          <cell r="B636" t="str">
            <v>E.</v>
          </cell>
          <cell r="C636" t="str">
            <v>OVERHEAD AND PROFIT</v>
          </cell>
          <cell r="H636">
            <v>0.1</v>
          </cell>
          <cell r="M636">
            <v>63429.350000000006</v>
          </cell>
        </row>
        <row r="637">
          <cell r="B637" t="str">
            <v>F.</v>
          </cell>
          <cell r="C637" t="str">
            <v>TOTAL ( D + E )</v>
          </cell>
          <cell r="M637">
            <v>697722.85</v>
          </cell>
        </row>
        <row r="638">
          <cell r="C638" t="str">
            <v>ROUNDED</v>
          </cell>
          <cell r="M638">
            <v>697722</v>
          </cell>
        </row>
        <row r="640">
          <cell r="K640" t="str">
            <v>Jakarta, August 19th, 2008</v>
          </cell>
        </row>
        <row r="641">
          <cell r="K641" t="str">
            <v>Waskita - Adhi J.O.</v>
          </cell>
        </row>
        <row r="646">
          <cell r="K646" t="str">
            <v>Ir. Desi Arryani, MM</v>
          </cell>
        </row>
        <row r="647">
          <cell r="K647" t="str">
            <v>J.O Representative</v>
          </cell>
        </row>
        <row r="649">
          <cell r="B649" t="str">
            <v>UNIT PRICE ANALYSIS</v>
          </cell>
        </row>
        <row r="651">
          <cell r="B651" t="str">
            <v>Item No.</v>
          </cell>
          <cell r="D651" t="str">
            <v>:</v>
          </cell>
        </row>
        <row r="652">
          <cell r="A652" t="str">
            <v>An-BRI-02e</v>
          </cell>
          <cell r="B652" t="str">
            <v>Item Discription</v>
          </cell>
          <cell r="D652" t="str">
            <v>:</v>
          </cell>
          <cell r="E652" t="str">
            <v>Furnishing and Installing Rubber Bearing Strip, t= 20 mm, 95 x 600 mm</v>
          </cell>
          <cell r="O652">
            <v>117595</v>
          </cell>
          <cell r="P652" t="str">
            <v>/ nos</v>
          </cell>
        </row>
        <row r="653">
          <cell r="B653" t="str">
            <v>Unit Price</v>
          </cell>
          <cell r="D653" t="str">
            <v>:</v>
          </cell>
          <cell r="E653" t="str">
            <v>Rp.</v>
          </cell>
          <cell r="F653">
            <v>117595</v>
          </cell>
          <cell r="G653" t="str">
            <v>/ nos</v>
          </cell>
        </row>
        <row r="655">
          <cell r="B655" t="str">
            <v>No.</v>
          </cell>
          <cell r="C655" t="str">
            <v>Description</v>
          </cell>
          <cell r="H655" t="str">
            <v>Unit</v>
          </cell>
          <cell r="I655" t="str">
            <v>Quantity</v>
          </cell>
          <cell r="J655" t="str">
            <v>Foreign Currency (USD)</v>
          </cell>
          <cell r="L655" t="str">
            <v>Local Currency (Rp.)</v>
          </cell>
        </row>
        <row r="656">
          <cell r="J656" t="str">
            <v>Unit Price</v>
          </cell>
          <cell r="K656" t="str">
            <v>Amount</v>
          </cell>
          <cell r="L656" t="str">
            <v>Unit Price</v>
          </cell>
          <cell r="M656" t="str">
            <v>Amount</v>
          </cell>
        </row>
        <row r="657">
          <cell r="B657">
            <v>1</v>
          </cell>
          <cell r="C657">
            <v>2</v>
          </cell>
          <cell r="H657">
            <v>3</v>
          </cell>
          <cell r="I657">
            <v>4</v>
          </cell>
          <cell r="J657">
            <v>5</v>
          </cell>
          <cell r="K657">
            <v>6</v>
          </cell>
          <cell r="L657">
            <v>7</v>
          </cell>
          <cell r="M657">
            <v>8</v>
          </cell>
        </row>
        <row r="658">
          <cell r="B658" t="str">
            <v>A.</v>
          </cell>
          <cell r="C658" t="str">
            <v>LABOUR</v>
          </cell>
        </row>
        <row r="659">
          <cell r="C659" t="str">
            <v>Foreman</v>
          </cell>
          <cell r="H659" t="str">
            <v>Md</v>
          </cell>
          <cell r="I659">
            <v>0.125</v>
          </cell>
          <cell r="L659">
            <v>45000</v>
          </cell>
          <cell r="M659">
            <v>5625</v>
          </cell>
        </row>
        <row r="660">
          <cell r="C660" t="str">
            <v>Common labour</v>
          </cell>
          <cell r="H660" t="str">
            <v>Md</v>
          </cell>
          <cell r="I660">
            <v>0.5</v>
          </cell>
          <cell r="L660">
            <v>30000</v>
          </cell>
          <cell r="M660">
            <v>15000</v>
          </cell>
        </row>
        <row r="661">
          <cell r="C661" t="str">
            <v>Skilled labour</v>
          </cell>
          <cell r="H661" t="str">
            <v>Md</v>
          </cell>
          <cell r="I661">
            <v>0.5</v>
          </cell>
          <cell r="L661">
            <v>35000</v>
          </cell>
          <cell r="M661">
            <v>17500</v>
          </cell>
        </row>
        <row r="666">
          <cell r="B666" t="str">
            <v>B.</v>
          </cell>
          <cell r="C666" t="str">
            <v>EQUIPMENT</v>
          </cell>
        </row>
        <row r="675">
          <cell r="B675" t="str">
            <v>C.</v>
          </cell>
          <cell r="C675" t="str">
            <v>MATERIAL</v>
          </cell>
        </row>
        <row r="676">
          <cell r="C676" t="str">
            <v>Rubber bearing Strip, t = 20mm, 95 x</v>
          </cell>
          <cell r="H676" t="str">
            <v>nos</v>
          </cell>
          <cell r="I676">
            <v>1</v>
          </cell>
          <cell r="L676">
            <v>68780</v>
          </cell>
          <cell r="M676">
            <v>68780</v>
          </cell>
        </row>
        <row r="677">
          <cell r="C677" t="str">
            <v>600 mm</v>
          </cell>
        </row>
        <row r="685">
          <cell r="B685" t="str">
            <v>D.</v>
          </cell>
          <cell r="C685" t="str">
            <v>SUB TOTAL</v>
          </cell>
          <cell r="M685">
            <v>106905</v>
          </cell>
        </row>
        <row r="686">
          <cell r="B686" t="str">
            <v>E.</v>
          </cell>
          <cell r="C686" t="str">
            <v>OVERHEAD AND PROFIT</v>
          </cell>
          <cell r="H686">
            <v>0.1</v>
          </cell>
          <cell r="M686">
            <v>10690.5</v>
          </cell>
        </row>
        <row r="687">
          <cell r="B687" t="str">
            <v>F.</v>
          </cell>
          <cell r="C687" t="str">
            <v>TOTAL ( D + E )</v>
          </cell>
          <cell r="M687">
            <v>117595.5</v>
          </cell>
        </row>
        <row r="688">
          <cell r="C688" t="str">
            <v>ROUNDED</v>
          </cell>
          <cell r="M688">
            <v>117595</v>
          </cell>
        </row>
        <row r="690">
          <cell r="K690" t="str">
            <v>Jakarta, August 19th, 2008</v>
          </cell>
        </row>
        <row r="691">
          <cell r="K691" t="str">
            <v>Waskita - Adhi J.O.</v>
          </cell>
        </row>
        <row r="696">
          <cell r="K696" t="str">
            <v>Ir. Desi Arryani, MM</v>
          </cell>
        </row>
        <row r="697">
          <cell r="K697" t="str">
            <v>J.O Representative</v>
          </cell>
        </row>
        <row r="699">
          <cell r="B699" t="str">
            <v>UNIT PRICE ANALYSIS</v>
          </cell>
        </row>
        <row r="701">
          <cell r="B701" t="str">
            <v>Item No.</v>
          </cell>
          <cell r="D701" t="str">
            <v>:</v>
          </cell>
          <cell r="O701">
            <v>0</v>
          </cell>
          <cell r="P701">
            <v>0</v>
          </cell>
        </row>
        <row r="702">
          <cell r="A702" t="str">
            <v>An-BRI-02f</v>
          </cell>
          <cell r="B702" t="str">
            <v>Item Discription</v>
          </cell>
          <cell r="D702" t="str">
            <v>:</v>
          </cell>
          <cell r="E702" t="str">
            <v>Bridge hand rail, H = 1.0 m</v>
          </cell>
          <cell r="O702">
            <v>862367</v>
          </cell>
          <cell r="P702" t="str">
            <v>/ lin m</v>
          </cell>
        </row>
        <row r="703">
          <cell r="B703" t="str">
            <v>Unit Price</v>
          </cell>
          <cell r="D703" t="str">
            <v>:</v>
          </cell>
          <cell r="E703" t="str">
            <v>Rp.</v>
          </cell>
          <cell r="F703">
            <v>862367</v>
          </cell>
          <cell r="G703" t="str">
            <v>/ lin m</v>
          </cell>
        </row>
        <row r="705">
          <cell r="B705" t="str">
            <v>No.</v>
          </cell>
          <cell r="C705" t="str">
            <v>Description</v>
          </cell>
          <cell r="H705" t="str">
            <v>Unit</v>
          </cell>
          <cell r="I705" t="str">
            <v>Quantity</v>
          </cell>
          <cell r="J705" t="str">
            <v>Foreign Currency (USD)</v>
          </cell>
          <cell r="L705" t="str">
            <v>Local Currency (Rp.)</v>
          </cell>
        </row>
        <row r="706">
          <cell r="J706" t="str">
            <v>Unit Price</v>
          </cell>
          <cell r="K706" t="str">
            <v>Amount</v>
          </cell>
          <cell r="L706" t="str">
            <v>Unit Price</v>
          </cell>
          <cell r="M706" t="str">
            <v>Amount</v>
          </cell>
        </row>
        <row r="707">
          <cell r="B707">
            <v>1</v>
          </cell>
          <cell r="C707">
            <v>2</v>
          </cell>
          <cell r="H707">
            <v>3</v>
          </cell>
          <cell r="I707">
            <v>4</v>
          </cell>
          <cell r="J707">
            <v>5</v>
          </cell>
          <cell r="K707">
            <v>6</v>
          </cell>
          <cell r="L707">
            <v>7</v>
          </cell>
          <cell r="M707">
            <v>8</v>
          </cell>
        </row>
        <row r="708">
          <cell r="B708" t="str">
            <v>A.</v>
          </cell>
          <cell r="C708" t="str">
            <v>LABOUR</v>
          </cell>
        </row>
        <row r="709">
          <cell r="C709" t="str">
            <v>Foreman</v>
          </cell>
          <cell r="H709" t="str">
            <v>Md</v>
          </cell>
          <cell r="I709">
            <v>6.5000000000000002E-2</v>
          </cell>
          <cell r="L709">
            <v>45000</v>
          </cell>
          <cell r="M709">
            <v>2925</v>
          </cell>
        </row>
        <row r="710">
          <cell r="C710" t="str">
            <v>Skilled labour</v>
          </cell>
          <cell r="H710" t="str">
            <v>Md</v>
          </cell>
          <cell r="I710">
            <v>0.32500000000000001</v>
          </cell>
          <cell r="L710">
            <v>35000</v>
          </cell>
          <cell r="M710">
            <v>11375</v>
          </cell>
        </row>
        <row r="717">
          <cell r="B717" t="str">
            <v>B.</v>
          </cell>
          <cell r="C717" t="str">
            <v>EQUIPMENT</v>
          </cell>
        </row>
        <row r="726">
          <cell r="B726" t="str">
            <v>C.</v>
          </cell>
          <cell r="C726" t="str">
            <v>MATERIAL</v>
          </cell>
        </row>
        <row r="727">
          <cell r="C727" t="str">
            <v>Guard rail</v>
          </cell>
          <cell r="H727" t="str">
            <v>nos</v>
          </cell>
          <cell r="I727">
            <v>1</v>
          </cell>
          <cell r="L727">
            <v>537660</v>
          </cell>
          <cell r="M727">
            <v>537660</v>
          </cell>
        </row>
        <row r="728">
          <cell r="C728" t="str">
            <v>Guard post</v>
          </cell>
          <cell r="H728" t="str">
            <v>nos</v>
          </cell>
          <cell r="I728">
            <v>1</v>
          </cell>
          <cell r="L728">
            <v>232010</v>
          </cell>
          <cell r="M728">
            <v>232010</v>
          </cell>
        </row>
        <row r="735">
          <cell r="B735" t="str">
            <v>D.</v>
          </cell>
          <cell r="C735" t="str">
            <v>SUB TOTAL</v>
          </cell>
          <cell r="M735">
            <v>783970</v>
          </cell>
        </row>
        <row r="736">
          <cell r="B736" t="str">
            <v>E.</v>
          </cell>
          <cell r="C736" t="str">
            <v>OVERHEAD AND PROFIT</v>
          </cell>
          <cell r="H736">
            <v>0.1</v>
          </cell>
          <cell r="M736">
            <v>78397</v>
          </cell>
        </row>
        <row r="737">
          <cell r="B737" t="str">
            <v>F.</v>
          </cell>
          <cell r="C737" t="str">
            <v>TOTAL ( D + E )</v>
          </cell>
          <cell r="M737">
            <v>862367</v>
          </cell>
        </row>
        <row r="738">
          <cell r="C738" t="str">
            <v>ROUNDED</v>
          </cell>
          <cell r="M738">
            <v>862367</v>
          </cell>
        </row>
        <row r="740">
          <cell r="K740" t="str">
            <v>Jakarta, August 19th, 2008</v>
          </cell>
        </row>
        <row r="741">
          <cell r="K741" t="str">
            <v>Waskita - Adhi J.O.</v>
          </cell>
        </row>
        <row r="746">
          <cell r="K746" t="str">
            <v>Ir. Desi Arryani, MM</v>
          </cell>
        </row>
        <row r="747">
          <cell r="K747" t="str">
            <v>J.O Representative</v>
          </cell>
        </row>
        <row r="749">
          <cell r="B749" t="str">
            <v>UNIT PRICE ANALYSIS</v>
          </cell>
        </row>
        <row r="751">
          <cell r="B751" t="str">
            <v>Item No.</v>
          </cell>
          <cell r="D751" t="str">
            <v>:</v>
          </cell>
        </row>
        <row r="752">
          <cell r="A752" t="str">
            <v>An-BRI-02g</v>
          </cell>
          <cell r="B752" t="str">
            <v>Item Discription</v>
          </cell>
          <cell r="D752" t="str">
            <v>:</v>
          </cell>
          <cell r="E752" t="str">
            <v>Furnishing and Installing Steel Expantion Joint for Bridge</v>
          </cell>
          <cell r="O752">
            <v>2500486</v>
          </cell>
          <cell r="P752" t="str">
            <v>/ lin m</v>
          </cell>
        </row>
        <row r="753">
          <cell r="B753" t="str">
            <v>Item Discription Unit</v>
          </cell>
          <cell r="D753" t="str">
            <v>:</v>
          </cell>
          <cell r="E753" t="str">
            <v>10 Lin.m</v>
          </cell>
        </row>
        <row r="754">
          <cell r="B754" t="str">
            <v>Price</v>
          </cell>
          <cell r="D754" t="str">
            <v>:</v>
          </cell>
          <cell r="E754" t="str">
            <v>Rp.</v>
          </cell>
          <cell r="F754">
            <v>2500486</v>
          </cell>
          <cell r="G754" t="str">
            <v>/ lin m</v>
          </cell>
        </row>
        <row r="756">
          <cell r="B756" t="str">
            <v>No.</v>
          </cell>
          <cell r="C756" t="str">
            <v>Description</v>
          </cell>
          <cell r="H756" t="str">
            <v>Unit</v>
          </cell>
          <cell r="I756" t="str">
            <v>Quantity</v>
          </cell>
          <cell r="J756" t="str">
            <v>Foreign Currency (USD)</v>
          </cell>
          <cell r="L756" t="str">
            <v>Local Currency (Rp.)</v>
          </cell>
        </row>
        <row r="757">
          <cell r="J757" t="str">
            <v>Unit Price</v>
          </cell>
          <cell r="K757" t="str">
            <v>Amount</v>
          </cell>
          <cell r="L757" t="str">
            <v>Unit Price</v>
          </cell>
          <cell r="M757" t="str">
            <v>Amount</v>
          </cell>
        </row>
        <row r="758">
          <cell r="B758">
            <v>1</v>
          </cell>
          <cell r="C758">
            <v>2</v>
          </cell>
          <cell r="H758">
            <v>3</v>
          </cell>
          <cell r="I758">
            <v>4</v>
          </cell>
          <cell r="J758">
            <v>5</v>
          </cell>
          <cell r="K758">
            <v>6</v>
          </cell>
          <cell r="L758">
            <v>7</v>
          </cell>
          <cell r="M758">
            <v>8</v>
          </cell>
        </row>
        <row r="759">
          <cell r="B759" t="str">
            <v>A.</v>
          </cell>
          <cell r="C759" t="str">
            <v>LABOUR</v>
          </cell>
        </row>
        <row r="760">
          <cell r="C760" t="str">
            <v>Foreman</v>
          </cell>
          <cell r="H760" t="str">
            <v>Md</v>
          </cell>
          <cell r="I760">
            <v>1.0669999999999999</v>
          </cell>
          <cell r="L760">
            <v>45000</v>
          </cell>
          <cell r="M760">
            <v>48015</v>
          </cell>
        </row>
        <row r="761">
          <cell r="C761" t="str">
            <v>Skiiled Labour</v>
          </cell>
          <cell r="H761" t="str">
            <v>Md</v>
          </cell>
          <cell r="I761">
            <v>8</v>
          </cell>
          <cell r="L761">
            <v>35000</v>
          </cell>
          <cell r="M761">
            <v>280000</v>
          </cell>
        </row>
        <row r="762">
          <cell r="C762" t="str">
            <v>Welder</v>
          </cell>
          <cell r="H762" t="str">
            <v>Md</v>
          </cell>
          <cell r="I762">
            <v>8</v>
          </cell>
          <cell r="L762">
            <v>35000</v>
          </cell>
          <cell r="M762">
            <v>280000</v>
          </cell>
        </row>
        <row r="763">
          <cell r="C763" t="str">
            <v>Common labor</v>
          </cell>
          <cell r="H763" t="str">
            <v>Md</v>
          </cell>
          <cell r="I763">
            <v>16</v>
          </cell>
          <cell r="L763">
            <v>30000</v>
          </cell>
          <cell r="M763">
            <v>480000</v>
          </cell>
        </row>
        <row r="766">
          <cell r="B766" t="str">
            <v>B.</v>
          </cell>
          <cell r="C766" t="str">
            <v>EQUIPMENT</v>
          </cell>
        </row>
        <row r="767">
          <cell r="C767" t="str">
            <v>Welding Machine</v>
          </cell>
          <cell r="H767" t="str">
            <v>day</v>
          </cell>
          <cell r="I767">
            <v>1.8</v>
          </cell>
          <cell r="L767">
            <v>25000</v>
          </cell>
          <cell r="M767">
            <v>45000</v>
          </cell>
        </row>
        <row r="768">
          <cell r="C768" t="str">
            <v>Diesel generator, 45 KVA</v>
          </cell>
          <cell r="H768" t="str">
            <v>day</v>
          </cell>
          <cell r="I768">
            <v>1.8</v>
          </cell>
          <cell r="L768">
            <v>94714</v>
          </cell>
          <cell r="M768">
            <v>170485.2</v>
          </cell>
        </row>
        <row r="769">
          <cell r="C769" t="str">
            <v>Ordinary truck</v>
          </cell>
          <cell r="H769" t="str">
            <v>hr</v>
          </cell>
          <cell r="I769">
            <v>3</v>
          </cell>
          <cell r="L769">
            <v>173498</v>
          </cell>
          <cell r="M769">
            <v>520494</v>
          </cell>
          <cell r="O769">
            <v>112855.31999999999</v>
          </cell>
        </row>
        <row r="770">
          <cell r="O770">
            <v>44203</v>
          </cell>
        </row>
        <row r="773">
          <cell r="O773">
            <v>157058.32</v>
          </cell>
        </row>
        <row r="774">
          <cell r="O774">
            <v>19632.29</v>
          </cell>
        </row>
        <row r="775">
          <cell r="B775" t="str">
            <v>C.</v>
          </cell>
          <cell r="C775" t="str">
            <v>MATERIAL</v>
          </cell>
        </row>
        <row r="776">
          <cell r="C776" t="str">
            <v>Anchor bar</v>
          </cell>
          <cell r="H776" t="str">
            <v>Ton</v>
          </cell>
          <cell r="I776">
            <v>0.15</v>
          </cell>
          <cell r="L776">
            <v>17195500</v>
          </cell>
          <cell r="M776">
            <v>2579325</v>
          </cell>
        </row>
        <row r="777">
          <cell r="C777" t="str">
            <v>Angle</v>
          </cell>
          <cell r="H777" t="str">
            <v>Ton</v>
          </cell>
          <cell r="I777">
            <v>1.2</v>
          </cell>
          <cell r="L777">
            <v>15273650</v>
          </cell>
          <cell r="M777">
            <v>18328380</v>
          </cell>
        </row>
        <row r="785">
          <cell r="B785" t="str">
            <v>D.</v>
          </cell>
          <cell r="C785" t="str">
            <v>SUB TOTAL</v>
          </cell>
          <cell r="M785">
            <v>22731699.199999999</v>
          </cell>
        </row>
        <row r="786">
          <cell r="B786" t="str">
            <v>E.</v>
          </cell>
          <cell r="C786" t="str">
            <v>OVERHEAD AND PROFIT</v>
          </cell>
          <cell r="H786">
            <v>0.1</v>
          </cell>
          <cell r="M786">
            <v>2273169.92</v>
          </cell>
        </row>
        <row r="787">
          <cell r="B787" t="str">
            <v>F.</v>
          </cell>
          <cell r="C787" t="str">
            <v>TOTAL ( D + E )</v>
          </cell>
          <cell r="H787" t="str">
            <v>Lin.m</v>
          </cell>
          <cell r="I787">
            <v>10</v>
          </cell>
          <cell r="M787">
            <v>25004869.119999997</v>
          </cell>
        </row>
        <row r="788">
          <cell r="C788" t="str">
            <v>UNIT PRICE</v>
          </cell>
          <cell r="H788" t="str">
            <v>Lin.m</v>
          </cell>
          <cell r="I788">
            <v>1</v>
          </cell>
          <cell r="M788">
            <v>2500486.9119999995</v>
          </cell>
        </row>
        <row r="789">
          <cell r="C789" t="str">
            <v>ROUNDED</v>
          </cell>
          <cell r="H789" t="str">
            <v>Lin.m</v>
          </cell>
          <cell r="I789">
            <v>1</v>
          </cell>
          <cell r="M789">
            <v>2500486</v>
          </cell>
        </row>
        <row r="791">
          <cell r="K791" t="str">
            <v>Jakarta, August 19th, 2008</v>
          </cell>
        </row>
        <row r="792">
          <cell r="K792" t="str">
            <v>Waskita - Adhi J.O.</v>
          </cell>
        </row>
        <row r="797">
          <cell r="K797" t="str">
            <v>Ir. Desi Arryani, MM</v>
          </cell>
        </row>
        <row r="798">
          <cell r="K798" t="str">
            <v>J.O Representative</v>
          </cell>
        </row>
        <row r="800">
          <cell r="B800" t="str">
            <v>UNIT PRICE ANALYSIS</v>
          </cell>
        </row>
        <row r="802">
          <cell r="B802" t="str">
            <v>Item No.</v>
          </cell>
          <cell r="D802" t="str">
            <v>:</v>
          </cell>
        </row>
        <row r="803">
          <cell r="A803" t="str">
            <v>An-BRI-02h</v>
          </cell>
          <cell r="B803" t="str">
            <v>Item Discription</v>
          </cell>
          <cell r="D803" t="str">
            <v>:</v>
          </cell>
          <cell r="E803" t="str">
            <v>Furnishing and Erection of PC Concrete Slab, t = 70 mm</v>
          </cell>
          <cell r="O803">
            <v>180730</v>
          </cell>
          <cell r="P803" t="str">
            <v>/ nos</v>
          </cell>
        </row>
        <row r="804">
          <cell r="B804" t="str">
            <v>Price</v>
          </cell>
          <cell r="D804" t="str">
            <v>:</v>
          </cell>
          <cell r="E804" t="str">
            <v>Rp.</v>
          </cell>
          <cell r="F804">
            <v>180730</v>
          </cell>
          <cell r="G804" t="str">
            <v>/ nos</v>
          </cell>
        </row>
        <row r="806">
          <cell r="B806" t="str">
            <v>No.</v>
          </cell>
          <cell r="C806" t="str">
            <v>Description</v>
          </cell>
          <cell r="H806" t="str">
            <v>Unit</v>
          </cell>
          <cell r="I806" t="str">
            <v>Quantity</v>
          </cell>
          <cell r="J806" t="str">
            <v>Foreign Currency (USD)</v>
          </cell>
          <cell r="L806" t="str">
            <v>Local Currency (Rp.)</v>
          </cell>
        </row>
        <row r="807">
          <cell r="J807" t="str">
            <v>Unit Price</v>
          </cell>
          <cell r="K807" t="str">
            <v>Amount</v>
          </cell>
          <cell r="L807" t="str">
            <v>Unit Price</v>
          </cell>
          <cell r="M807" t="str">
            <v>Amount</v>
          </cell>
        </row>
        <row r="808">
          <cell r="B808">
            <v>1</v>
          </cell>
          <cell r="C808">
            <v>2</v>
          </cell>
          <cell r="H808">
            <v>3</v>
          </cell>
          <cell r="I808">
            <v>4</v>
          </cell>
          <cell r="J808">
            <v>5</v>
          </cell>
          <cell r="K808">
            <v>6</v>
          </cell>
          <cell r="L808">
            <v>7</v>
          </cell>
          <cell r="M808">
            <v>8</v>
          </cell>
        </row>
        <row r="809">
          <cell r="B809" t="str">
            <v>A.</v>
          </cell>
          <cell r="C809" t="str">
            <v>LABOUR</v>
          </cell>
        </row>
        <row r="810">
          <cell r="C810" t="str">
            <v>Foreman</v>
          </cell>
          <cell r="H810" t="str">
            <v>Md</v>
          </cell>
          <cell r="I810">
            <v>6.5000000000000002E-2</v>
          </cell>
          <cell r="L810">
            <v>45000</v>
          </cell>
          <cell r="M810">
            <v>2925</v>
          </cell>
        </row>
        <row r="811">
          <cell r="C811" t="str">
            <v>Skilled labour</v>
          </cell>
          <cell r="H811" t="str">
            <v>Md</v>
          </cell>
          <cell r="I811">
            <v>0.32500000000000001</v>
          </cell>
          <cell r="L811">
            <v>35000</v>
          </cell>
          <cell r="M811">
            <v>11375</v>
          </cell>
        </row>
        <row r="816">
          <cell r="B816" t="str">
            <v>B.</v>
          </cell>
          <cell r="C816" t="str">
            <v>EQUIPMENT</v>
          </cell>
        </row>
        <row r="824">
          <cell r="B824" t="str">
            <v>C.</v>
          </cell>
          <cell r="C824" t="str">
            <v>MATERIAL</v>
          </cell>
        </row>
        <row r="825">
          <cell r="C825" t="str">
            <v>Furnishing &amp; Erection of Plat Deck, t = 7 cm</v>
          </cell>
          <cell r="H825" t="str">
            <v>nos</v>
          </cell>
          <cell r="I825">
            <v>1</v>
          </cell>
          <cell r="L825">
            <v>150000</v>
          </cell>
          <cell r="M825">
            <v>150000</v>
          </cell>
        </row>
        <row r="834">
          <cell r="B834" t="str">
            <v>D.</v>
          </cell>
          <cell r="C834" t="str">
            <v>SUB TOTAL</v>
          </cell>
          <cell r="M834">
            <v>164300</v>
          </cell>
        </row>
        <row r="835">
          <cell r="B835" t="str">
            <v>E.</v>
          </cell>
          <cell r="C835" t="str">
            <v>OVERHEAD AND PROFIT</v>
          </cell>
          <cell r="H835">
            <v>0.1</v>
          </cell>
          <cell r="M835">
            <v>16430</v>
          </cell>
        </row>
        <row r="836">
          <cell r="B836" t="str">
            <v>F.</v>
          </cell>
          <cell r="C836" t="str">
            <v>TOTAL ( D + E )</v>
          </cell>
          <cell r="M836">
            <v>180730</v>
          </cell>
        </row>
        <row r="837">
          <cell r="C837" t="str">
            <v>ROUNDED</v>
          </cell>
          <cell r="M837">
            <v>180730</v>
          </cell>
        </row>
        <row r="839">
          <cell r="K839" t="str">
            <v>Jakarta, August 19th, 2008</v>
          </cell>
        </row>
        <row r="840">
          <cell r="K840" t="str">
            <v>Waskita - Adhi J.O.</v>
          </cell>
        </row>
        <row r="845">
          <cell r="K845" t="str">
            <v>Ir. Desi Arryani, MM</v>
          </cell>
        </row>
        <row r="846">
          <cell r="K846" t="str">
            <v>J.O Representative</v>
          </cell>
        </row>
        <row r="848">
          <cell r="B848" t="str">
            <v>UNIT PRICE ANALYSIS</v>
          </cell>
        </row>
        <row r="850">
          <cell r="B850" t="str">
            <v>Item No.</v>
          </cell>
          <cell r="D850" t="str">
            <v>:</v>
          </cell>
        </row>
        <row r="851">
          <cell r="A851" t="str">
            <v>An-BRI-01</v>
          </cell>
          <cell r="B851" t="str">
            <v>Item Discription</v>
          </cell>
          <cell r="D851" t="str">
            <v>:</v>
          </cell>
          <cell r="E851" t="str">
            <v>Furnishing and Erecting PC Beam, span  24.6 m,  H  125 cm</v>
          </cell>
          <cell r="O851">
            <v>114175061</v>
          </cell>
          <cell r="P851" t="str">
            <v>/ nos</v>
          </cell>
        </row>
        <row r="852">
          <cell r="B852" t="str">
            <v>Price</v>
          </cell>
          <cell r="D852" t="str">
            <v>:</v>
          </cell>
          <cell r="E852" t="str">
            <v>Rp.</v>
          </cell>
          <cell r="F852">
            <v>114175061</v>
          </cell>
          <cell r="G852" t="str">
            <v>/ nos</v>
          </cell>
        </row>
        <row r="854">
          <cell r="B854" t="str">
            <v>No.</v>
          </cell>
          <cell r="C854" t="str">
            <v>Description</v>
          </cell>
          <cell r="H854" t="str">
            <v>Unit</v>
          </cell>
          <cell r="I854" t="str">
            <v>Quantity</v>
          </cell>
          <cell r="J854" t="str">
            <v>Foreign Currency (USD)</v>
          </cell>
          <cell r="L854" t="str">
            <v>Local Currency (Rp.)</v>
          </cell>
        </row>
        <row r="855">
          <cell r="J855" t="str">
            <v>Unit Price</v>
          </cell>
          <cell r="K855" t="str">
            <v>Amount</v>
          </cell>
          <cell r="L855" t="str">
            <v>Unit Price</v>
          </cell>
          <cell r="M855" t="str">
            <v>Amount</v>
          </cell>
        </row>
        <row r="856">
          <cell r="B856">
            <v>1</v>
          </cell>
          <cell r="C856">
            <v>2</v>
          </cell>
          <cell r="H856">
            <v>3</v>
          </cell>
          <cell r="I856">
            <v>4</v>
          </cell>
          <cell r="J856">
            <v>5</v>
          </cell>
          <cell r="K856">
            <v>6</v>
          </cell>
          <cell r="L856">
            <v>7</v>
          </cell>
          <cell r="M856">
            <v>8</v>
          </cell>
        </row>
        <row r="857">
          <cell r="B857" t="str">
            <v>A.</v>
          </cell>
          <cell r="C857" t="str">
            <v>LABOUR</v>
          </cell>
        </row>
        <row r="865">
          <cell r="B865" t="str">
            <v>B.</v>
          </cell>
          <cell r="C865" t="str">
            <v>EQUIPMENT</v>
          </cell>
        </row>
        <row r="866">
          <cell r="C866" t="str">
            <v>Erection PC Beam</v>
          </cell>
          <cell r="H866" t="str">
            <v>Ton</v>
          </cell>
          <cell r="I866">
            <v>30.3</v>
          </cell>
          <cell r="L866">
            <v>350000</v>
          </cell>
          <cell r="M866">
            <v>10605000</v>
          </cell>
        </row>
        <row r="867">
          <cell r="C867" t="str">
            <v>( 1,23 t x 24,6 m = 30,3 t )</v>
          </cell>
        </row>
        <row r="873">
          <cell r="B873" t="str">
            <v>C.</v>
          </cell>
          <cell r="C873" t="str">
            <v>MATERIAL</v>
          </cell>
        </row>
        <row r="874">
          <cell r="C874" t="str">
            <v>Furnishing span 24.6 m, H = 125 cm</v>
          </cell>
          <cell r="H874" t="str">
            <v>No</v>
          </cell>
          <cell r="I874">
            <v>1</v>
          </cell>
          <cell r="L874">
            <v>93190510</v>
          </cell>
          <cell r="M874">
            <v>93190510</v>
          </cell>
        </row>
        <row r="883">
          <cell r="B883" t="str">
            <v>D.</v>
          </cell>
          <cell r="C883" t="str">
            <v>SUB TOTAL</v>
          </cell>
          <cell r="M883">
            <v>103795510</v>
          </cell>
        </row>
        <row r="884">
          <cell r="B884" t="str">
            <v>E.</v>
          </cell>
          <cell r="C884" t="str">
            <v>OVERHEAD AND PROFIT</v>
          </cell>
          <cell r="H884">
            <v>0.1</v>
          </cell>
          <cell r="M884">
            <v>10379551</v>
          </cell>
        </row>
        <row r="885">
          <cell r="B885" t="str">
            <v>F.</v>
          </cell>
          <cell r="C885" t="str">
            <v>TOTAL ( D + E )</v>
          </cell>
          <cell r="M885">
            <v>114175061</v>
          </cell>
        </row>
        <row r="886">
          <cell r="C886" t="str">
            <v>ROUNDED</v>
          </cell>
          <cell r="M886">
            <v>114175061</v>
          </cell>
        </row>
        <row r="888">
          <cell r="K888" t="str">
            <v>Jakarta, August 19th, 2008</v>
          </cell>
        </row>
        <row r="889">
          <cell r="K889" t="str">
            <v>Waskita - Adhi J.O.</v>
          </cell>
        </row>
        <row r="894">
          <cell r="K894" t="str">
            <v>Ir. Desi Arryani, MM</v>
          </cell>
        </row>
        <row r="895">
          <cell r="K895" t="str">
            <v>J.O Representative</v>
          </cell>
        </row>
        <row r="897">
          <cell r="B897" t="str">
            <v>UNIT PRICE ANALYSIS</v>
          </cell>
        </row>
        <row r="899">
          <cell r="B899" t="str">
            <v>Item No.</v>
          </cell>
          <cell r="D899" t="str">
            <v>:</v>
          </cell>
        </row>
        <row r="900">
          <cell r="A900" t="str">
            <v>An-BRI-01a</v>
          </cell>
          <cell r="B900" t="str">
            <v>Item Discription</v>
          </cell>
          <cell r="D900" t="str">
            <v>:</v>
          </cell>
          <cell r="E900" t="str">
            <v>Furnishing and Erecting PC Beam, span  22.0 m,  H  125 cm</v>
          </cell>
          <cell r="O900">
            <v>100736625</v>
          </cell>
          <cell r="P900" t="str">
            <v>/ nos</v>
          </cell>
        </row>
        <row r="901">
          <cell r="B901" t="str">
            <v>Price</v>
          </cell>
          <cell r="D901" t="str">
            <v>:</v>
          </cell>
          <cell r="E901" t="str">
            <v>Rp.</v>
          </cell>
          <cell r="F901">
            <v>100736625</v>
          </cell>
          <cell r="G901" t="str">
            <v>/ nos</v>
          </cell>
        </row>
        <row r="903">
          <cell r="B903" t="str">
            <v>No.</v>
          </cell>
          <cell r="C903" t="str">
            <v>Description</v>
          </cell>
          <cell r="H903" t="str">
            <v>Unit</v>
          </cell>
          <cell r="I903" t="str">
            <v>Quantity</v>
          </cell>
          <cell r="J903" t="str">
            <v>Foreign Currency (USD)</v>
          </cell>
          <cell r="L903" t="str">
            <v>Local Currency (Rp.)</v>
          </cell>
        </row>
        <row r="904">
          <cell r="J904" t="str">
            <v>Unit Price</v>
          </cell>
          <cell r="K904" t="str">
            <v>Amount</v>
          </cell>
          <cell r="L904" t="str">
            <v>Unit Price</v>
          </cell>
          <cell r="M904" t="str">
            <v>Amount</v>
          </cell>
        </row>
        <row r="905">
          <cell r="B905">
            <v>1</v>
          </cell>
          <cell r="C905">
            <v>2</v>
          </cell>
          <cell r="H905">
            <v>3</v>
          </cell>
          <cell r="I905">
            <v>4</v>
          </cell>
          <cell r="J905">
            <v>5</v>
          </cell>
          <cell r="K905">
            <v>6</v>
          </cell>
          <cell r="L905">
            <v>7</v>
          </cell>
          <cell r="M905">
            <v>8</v>
          </cell>
        </row>
        <row r="906">
          <cell r="B906" t="str">
            <v>A.</v>
          </cell>
          <cell r="C906" t="str">
            <v>LABOUR</v>
          </cell>
        </row>
        <row r="914">
          <cell r="B914" t="str">
            <v>B.</v>
          </cell>
          <cell r="C914" t="str">
            <v>EQUIPMENT</v>
          </cell>
        </row>
        <row r="915">
          <cell r="C915" t="str">
            <v>Erection PC Beam</v>
          </cell>
          <cell r="H915" t="str">
            <v>Ton</v>
          </cell>
          <cell r="I915">
            <v>27.1</v>
          </cell>
          <cell r="L915">
            <v>300000</v>
          </cell>
          <cell r="M915">
            <v>8130000</v>
          </cell>
        </row>
        <row r="916">
          <cell r="C916" t="str">
            <v>( 1,23 t x 22,0 m = 27,1 t )</v>
          </cell>
        </row>
        <row r="922">
          <cell r="B922" t="str">
            <v>C.</v>
          </cell>
          <cell r="C922" t="str">
            <v>MATERIAL</v>
          </cell>
        </row>
        <row r="923">
          <cell r="C923" t="str">
            <v>Furnishing span 22,0 m, H = 125 cm</v>
          </cell>
          <cell r="H923" t="str">
            <v>No</v>
          </cell>
          <cell r="I923">
            <v>1</v>
          </cell>
          <cell r="L923">
            <v>83448750</v>
          </cell>
          <cell r="M923">
            <v>83448750</v>
          </cell>
        </row>
        <row r="932">
          <cell r="B932" t="str">
            <v>D.</v>
          </cell>
          <cell r="C932" t="str">
            <v>SUB TOTAL</v>
          </cell>
          <cell r="M932">
            <v>91578750</v>
          </cell>
        </row>
        <row r="933">
          <cell r="B933" t="str">
            <v>E.</v>
          </cell>
          <cell r="C933" t="str">
            <v>OVERHEAD AND PROFIT</v>
          </cell>
          <cell r="H933">
            <v>0.1</v>
          </cell>
          <cell r="M933">
            <v>9157875</v>
          </cell>
        </row>
        <row r="934">
          <cell r="B934" t="str">
            <v>F.</v>
          </cell>
          <cell r="C934" t="str">
            <v>TOTAL ( D + E )</v>
          </cell>
          <cell r="M934">
            <v>100736625</v>
          </cell>
        </row>
        <row r="935">
          <cell r="C935" t="str">
            <v>ROUNDED</v>
          </cell>
          <cell r="M935">
            <v>100736625</v>
          </cell>
        </row>
        <row r="937">
          <cell r="K937" t="str">
            <v>Jakarta, August 19th, 2008</v>
          </cell>
        </row>
        <row r="938">
          <cell r="K938" t="str">
            <v>Waskita - Adhi J.O.</v>
          </cell>
        </row>
        <row r="943">
          <cell r="K943" t="str">
            <v>Ir. Desi Arryani, MM</v>
          </cell>
        </row>
        <row r="944">
          <cell r="K944" t="str">
            <v>J.O Representative</v>
          </cell>
        </row>
        <row r="946">
          <cell r="B946" t="str">
            <v>UNIT PRICE ANALYSIS</v>
          </cell>
        </row>
        <row r="948">
          <cell r="B948" t="str">
            <v>Item No.</v>
          </cell>
          <cell r="D948" t="str">
            <v>:</v>
          </cell>
        </row>
        <row r="949">
          <cell r="A949" t="str">
            <v>An-BRI-01b</v>
          </cell>
          <cell r="B949" t="str">
            <v>Item Discription</v>
          </cell>
          <cell r="D949" t="str">
            <v>:</v>
          </cell>
          <cell r="E949" t="str">
            <v>Furnishing and Erecting PC Beam, span  19.6 m,  H  90 cm</v>
          </cell>
          <cell r="O949">
            <v>77382360</v>
          </cell>
          <cell r="P949" t="str">
            <v>/ nos</v>
          </cell>
        </row>
        <row r="950">
          <cell r="B950" t="str">
            <v>Price</v>
          </cell>
          <cell r="D950" t="str">
            <v>:</v>
          </cell>
          <cell r="E950" t="str">
            <v>Rp.</v>
          </cell>
          <cell r="F950">
            <v>77382360</v>
          </cell>
          <cell r="G950" t="str">
            <v>/ nos</v>
          </cell>
        </row>
        <row r="952">
          <cell r="B952" t="str">
            <v>No.</v>
          </cell>
          <cell r="C952" t="str">
            <v>Description</v>
          </cell>
          <cell r="H952" t="str">
            <v>Unit</v>
          </cell>
          <cell r="I952" t="str">
            <v>Quantity</v>
          </cell>
          <cell r="J952" t="str">
            <v>Foreign Currency (USD)</v>
          </cell>
          <cell r="L952" t="str">
            <v>Local Currency (Rp.)</v>
          </cell>
        </row>
        <row r="953">
          <cell r="J953" t="str">
            <v>Unit Price</v>
          </cell>
          <cell r="K953" t="str">
            <v>Amount</v>
          </cell>
          <cell r="L953" t="str">
            <v>Unit Price</v>
          </cell>
          <cell r="M953" t="str">
            <v>Amount</v>
          </cell>
        </row>
        <row r="954">
          <cell r="B954">
            <v>1</v>
          </cell>
          <cell r="C954">
            <v>2</v>
          </cell>
          <cell r="H954">
            <v>3</v>
          </cell>
          <cell r="I954">
            <v>4</v>
          </cell>
          <cell r="J954">
            <v>5</v>
          </cell>
          <cell r="K954">
            <v>6</v>
          </cell>
          <cell r="L954">
            <v>7</v>
          </cell>
          <cell r="M954">
            <v>8</v>
          </cell>
        </row>
        <row r="955">
          <cell r="B955" t="str">
            <v>A.</v>
          </cell>
          <cell r="C955" t="str">
            <v>LABOUR</v>
          </cell>
        </row>
        <row r="963">
          <cell r="B963" t="str">
            <v>B.</v>
          </cell>
          <cell r="C963" t="str">
            <v>EQUIPMENT</v>
          </cell>
        </row>
        <row r="964">
          <cell r="C964" t="str">
            <v>Erection PC Beam</v>
          </cell>
          <cell r="H964" t="str">
            <v>Ton</v>
          </cell>
          <cell r="I964">
            <v>24.1</v>
          </cell>
          <cell r="L964">
            <v>300000</v>
          </cell>
          <cell r="M964">
            <v>7230000</v>
          </cell>
        </row>
        <row r="965">
          <cell r="C965" t="str">
            <v>( 1,23 t x 19,6 m = 24,1 t )</v>
          </cell>
        </row>
        <row r="971">
          <cell r="B971" t="str">
            <v>C.</v>
          </cell>
          <cell r="C971" t="str">
            <v>MATERIAL</v>
          </cell>
        </row>
        <row r="972">
          <cell r="C972" t="str">
            <v>PC Beam, span  19.6 m,  H  90 cm</v>
          </cell>
          <cell r="H972" t="str">
            <v>No</v>
          </cell>
          <cell r="I972">
            <v>1</v>
          </cell>
          <cell r="L972">
            <v>63117600</v>
          </cell>
          <cell r="M972">
            <v>63117600</v>
          </cell>
        </row>
        <row r="981">
          <cell r="B981" t="str">
            <v>D.</v>
          </cell>
          <cell r="C981" t="str">
            <v>SUB TOTAL</v>
          </cell>
          <cell r="M981">
            <v>70347600</v>
          </cell>
        </row>
        <row r="982">
          <cell r="B982" t="str">
            <v>E.</v>
          </cell>
          <cell r="C982" t="str">
            <v>OVERHEAD AND PROFIT</v>
          </cell>
          <cell r="H982">
            <v>0.1</v>
          </cell>
          <cell r="M982">
            <v>7034760</v>
          </cell>
        </row>
        <row r="983">
          <cell r="B983" t="str">
            <v>F.</v>
          </cell>
          <cell r="C983" t="str">
            <v>TOTAL ( D + E )</v>
          </cell>
          <cell r="M983">
            <v>77382360</v>
          </cell>
        </row>
        <row r="984">
          <cell r="C984" t="str">
            <v>ROUNDED</v>
          </cell>
          <cell r="M984">
            <v>77382360</v>
          </cell>
        </row>
        <row r="986">
          <cell r="K986" t="str">
            <v>Jakarta, August 19th, 2008</v>
          </cell>
        </row>
        <row r="987">
          <cell r="K987" t="str">
            <v>Waskita - Adhi J.O.</v>
          </cell>
        </row>
        <row r="992">
          <cell r="K992" t="str">
            <v>Ir. Desi Arryani, MM</v>
          </cell>
        </row>
        <row r="993">
          <cell r="K993" t="str">
            <v>J.O Representative</v>
          </cell>
        </row>
        <row r="995">
          <cell r="B995" t="str">
            <v>UNIT PRICE ANALYSIS</v>
          </cell>
        </row>
        <row r="997">
          <cell r="B997" t="str">
            <v>Item No.</v>
          </cell>
          <cell r="D997" t="str">
            <v>:</v>
          </cell>
        </row>
        <row r="998">
          <cell r="A998" t="str">
            <v>An-BRI-01c</v>
          </cell>
          <cell r="B998" t="str">
            <v>Item Discription</v>
          </cell>
          <cell r="D998" t="str">
            <v>:</v>
          </cell>
          <cell r="E998" t="str">
            <v>Furnishing and Erecting PC Beam, span  16.6 m</v>
          </cell>
          <cell r="O998">
            <v>62249726</v>
          </cell>
          <cell r="P998" t="str">
            <v>/ nos</v>
          </cell>
        </row>
        <row r="999">
          <cell r="B999" t="str">
            <v>Price</v>
          </cell>
          <cell r="D999" t="str">
            <v>:</v>
          </cell>
          <cell r="E999" t="str">
            <v>Rp.</v>
          </cell>
          <cell r="F999">
            <v>62249726</v>
          </cell>
          <cell r="G999" t="str">
            <v>/ nos</v>
          </cell>
        </row>
        <row r="1000">
          <cell r="B1000" t="str">
            <v>No.</v>
          </cell>
          <cell r="C1000" t="str">
            <v>Description</v>
          </cell>
          <cell r="H1000" t="str">
            <v>Unit</v>
          </cell>
          <cell r="I1000" t="str">
            <v>Quantity</v>
          </cell>
          <cell r="J1000" t="str">
            <v>Foreign Currency (USD)</v>
          </cell>
          <cell r="L1000" t="str">
            <v>Local Currency (Rp.)</v>
          </cell>
        </row>
        <row r="1001">
          <cell r="J1001" t="str">
            <v>Unit Price</v>
          </cell>
          <cell r="K1001" t="str">
            <v>Amount</v>
          </cell>
          <cell r="L1001" t="str">
            <v>Unit Price</v>
          </cell>
          <cell r="M1001" t="str">
            <v>Amount</v>
          </cell>
        </row>
        <row r="1002">
          <cell r="B1002">
            <v>1</v>
          </cell>
          <cell r="C1002">
            <v>2</v>
          </cell>
          <cell r="H1002">
            <v>3</v>
          </cell>
          <cell r="I1002">
            <v>4</v>
          </cell>
          <cell r="J1002">
            <v>5</v>
          </cell>
          <cell r="K1002">
            <v>6</v>
          </cell>
          <cell r="L1002">
            <v>7</v>
          </cell>
          <cell r="M1002">
            <v>8</v>
          </cell>
        </row>
        <row r="1004">
          <cell r="B1004" t="str">
            <v>A.</v>
          </cell>
          <cell r="C1004" t="str">
            <v>LABOUR</v>
          </cell>
        </row>
        <row r="1012">
          <cell r="B1012" t="str">
            <v>B.</v>
          </cell>
          <cell r="C1012" t="str">
            <v>EQUIPMENT</v>
          </cell>
        </row>
        <row r="1013">
          <cell r="C1013" t="str">
            <v>Erection PC Beam</v>
          </cell>
          <cell r="H1013" t="str">
            <v>Ton</v>
          </cell>
          <cell r="I1013">
            <v>20.399999999999999</v>
          </cell>
          <cell r="L1013">
            <v>300000</v>
          </cell>
          <cell r="M1013">
            <v>6120000</v>
          </cell>
        </row>
        <row r="1014">
          <cell r="C1014" t="str">
            <v>( 1,23 t x 16,6 m = 20,4 t )</v>
          </cell>
        </row>
        <row r="1020">
          <cell r="B1020" t="str">
            <v>C.</v>
          </cell>
          <cell r="C1020" t="str">
            <v>MATERIAL</v>
          </cell>
        </row>
        <row r="1021">
          <cell r="C1021" t="str">
            <v>Furnishing span 16,6 m, H = 90 cm</v>
          </cell>
          <cell r="H1021" t="str">
            <v>No</v>
          </cell>
          <cell r="I1021">
            <v>1</v>
          </cell>
          <cell r="L1021">
            <v>50470660</v>
          </cell>
          <cell r="M1021">
            <v>50470660</v>
          </cell>
        </row>
        <row r="1030">
          <cell r="B1030" t="str">
            <v>D.</v>
          </cell>
          <cell r="C1030" t="str">
            <v>SUB TOTAL</v>
          </cell>
          <cell r="M1030">
            <v>56590660</v>
          </cell>
        </row>
        <row r="1031">
          <cell r="B1031" t="str">
            <v>E.</v>
          </cell>
          <cell r="C1031" t="str">
            <v>OVERHEAD AND PROFIT</v>
          </cell>
          <cell r="H1031">
            <v>0.1</v>
          </cell>
          <cell r="M1031">
            <v>5659066</v>
          </cell>
        </row>
        <row r="1032">
          <cell r="B1032" t="str">
            <v>F.</v>
          </cell>
          <cell r="C1032" t="str">
            <v>TOTAL ( D + E )</v>
          </cell>
          <cell r="M1032">
            <v>62249726</v>
          </cell>
        </row>
        <row r="1033">
          <cell r="C1033" t="str">
            <v>ROUNDED</v>
          </cell>
          <cell r="M1033">
            <v>62249726</v>
          </cell>
        </row>
        <row r="1035">
          <cell r="K1035" t="str">
            <v>Jakarta, August 19th, 2008</v>
          </cell>
        </row>
        <row r="1036">
          <cell r="K1036" t="str">
            <v>Waskita - Adhi J.O.</v>
          </cell>
        </row>
        <row r="1041">
          <cell r="K1041" t="str">
            <v>Ir. Desi Arryani, MM</v>
          </cell>
        </row>
        <row r="1042">
          <cell r="K1042" t="str">
            <v>J.O Representative</v>
          </cell>
        </row>
        <row r="1044">
          <cell r="B1044" t="str">
            <v>UNIT PRICE ANALYSIS</v>
          </cell>
        </row>
        <row r="1046">
          <cell r="B1046" t="str">
            <v>Item No.</v>
          </cell>
          <cell r="D1046" t="str">
            <v>:</v>
          </cell>
        </row>
        <row r="1047">
          <cell r="A1047" t="str">
            <v>An-BRI-01d</v>
          </cell>
          <cell r="B1047" t="str">
            <v>Item Discription</v>
          </cell>
          <cell r="D1047" t="str">
            <v>:</v>
          </cell>
          <cell r="E1047" t="str">
            <v>Furnishing and Erecting PC Beam, span  9.1 m</v>
          </cell>
          <cell r="O1047">
            <v>41239143</v>
          </cell>
          <cell r="P1047" t="str">
            <v>/ nos</v>
          </cell>
        </row>
        <row r="1048">
          <cell r="B1048" t="str">
            <v>Price</v>
          </cell>
          <cell r="D1048" t="str">
            <v>:</v>
          </cell>
          <cell r="E1048" t="str">
            <v>Rp.</v>
          </cell>
          <cell r="F1048">
            <v>41239143</v>
          </cell>
          <cell r="G1048" t="str">
            <v>/ nos</v>
          </cell>
        </row>
        <row r="1050">
          <cell r="B1050" t="str">
            <v>No.</v>
          </cell>
          <cell r="C1050" t="str">
            <v>Description</v>
          </cell>
          <cell r="H1050" t="str">
            <v>Unit</v>
          </cell>
          <cell r="I1050" t="str">
            <v>Quantity</v>
          </cell>
          <cell r="J1050" t="str">
            <v>Foreign Currency (USD)</v>
          </cell>
          <cell r="L1050" t="str">
            <v>Local Currency (Rp.)</v>
          </cell>
        </row>
        <row r="1051">
          <cell r="J1051" t="str">
            <v>Unit Price</v>
          </cell>
          <cell r="K1051" t="str">
            <v>Amount</v>
          </cell>
          <cell r="L1051" t="str">
            <v>Unit Price</v>
          </cell>
          <cell r="M1051" t="str">
            <v>Amount</v>
          </cell>
        </row>
        <row r="1052">
          <cell r="B1052">
            <v>1</v>
          </cell>
          <cell r="C1052">
            <v>2</v>
          </cell>
          <cell r="H1052">
            <v>3</v>
          </cell>
          <cell r="I1052">
            <v>4</v>
          </cell>
          <cell r="J1052">
            <v>5</v>
          </cell>
          <cell r="K1052">
            <v>6</v>
          </cell>
          <cell r="L1052">
            <v>7</v>
          </cell>
          <cell r="M1052">
            <v>8</v>
          </cell>
        </row>
        <row r="1053">
          <cell r="B1053" t="str">
            <v>A.</v>
          </cell>
          <cell r="C1053" t="str">
            <v>LABOUR</v>
          </cell>
        </row>
        <row r="1061">
          <cell r="B1061" t="str">
            <v>B.</v>
          </cell>
          <cell r="C1061" t="str">
            <v>EQUIPMENT</v>
          </cell>
        </row>
        <row r="1062">
          <cell r="C1062" t="str">
            <v>Erection PC Beam</v>
          </cell>
          <cell r="H1062" t="str">
            <v>Ton</v>
          </cell>
          <cell r="I1062">
            <v>11.2</v>
          </cell>
          <cell r="L1062">
            <v>300000</v>
          </cell>
          <cell r="M1062">
            <v>3360000</v>
          </cell>
        </row>
        <row r="1069">
          <cell r="B1069" t="str">
            <v>C.</v>
          </cell>
          <cell r="C1069" t="str">
            <v>MATERIAL</v>
          </cell>
        </row>
        <row r="1070">
          <cell r="C1070" t="str">
            <v>Furnishing span 9,1 m, H = 90 cm</v>
          </cell>
          <cell r="H1070" t="str">
            <v>No</v>
          </cell>
          <cell r="I1070">
            <v>1</v>
          </cell>
          <cell r="L1070">
            <v>34130130</v>
          </cell>
          <cell r="M1070">
            <v>34130130</v>
          </cell>
        </row>
        <row r="1079">
          <cell r="B1079" t="str">
            <v>D.</v>
          </cell>
          <cell r="C1079" t="str">
            <v>SUB TOTAL</v>
          </cell>
          <cell r="M1079">
            <v>37490130</v>
          </cell>
        </row>
        <row r="1080">
          <cell r="B1080" t="str">
            <v>E.</v>
          </cell>
          <cell r="C1080" t="str">
            <v>OVERHEAD AND PROFIT</v>
          </cell>
          <cell r="H1080">
            <v>0.1</v>
          </cell>
          <cell r="M1080">
            <v>3749013</v>
          </cell>
        </row>
        <row r="1081">
          <cell r="B1081" t="str">
            <v>F.</v>
          </cell>
          <cell r="C1081" t="str">
            <v>TOTAL ( D + E )</v>
          </cell>
          <cell r="M1081">
            <v>41239143</v>
          </cell>
        </row>
        <row r="1082">
          <cell r="C1082" t="str">
            <v>ROUNDED</v>
          </cell>
          <cell r="M1082">
            <v>41239143</v>
          </cell>
        </row>
        <row r="1084">
          <cell r="K1084" t="str">
            <v>Jakarta, August 19th, 2008</v>
          </cell>
        </row>
        <row r="1085">
          <cell r="K1085" t="str">
            <v>Waskita - Adhi J.O.</v>
          </cell>
        </row>
        <row r="1090">
          <cell r="K1090" t="str">
            <v>Ir. Desi Arryani, MM</v>
          </cell>
        </row>
        <row r="1091">
          <cell r="K1091" t="str">
            <v>J.O Representative</v>
          </cell>
        </row>
        <row r="1093">
          <cell r="B1093" t="str">
            <v>UNIT PRICE ANALYSIS</v>
          </cell>
        </row>
        <row r="1095">
          <cell r="B1095" t="str">
            <v>Item No.</v>
          </cell>
          <cell r="D1095" t="str">
            <v>:</v>
          </cell>
        </row>
        <row r="1096">
          <cell r="A1096" t="str">
            <v>BQ 4.1 / 18</v>
          </cell>
          <cell r="B1096" t="str">
            <v>Item Discription</v>
          </cell>
          <cell r="D1096" t="str">
            <v>:</v>
          </cell>
          <cell r="E1096" t="str">
            <v>Erecting PC Beam, span  24.6 m,  H 90</v>
          </cell>
          <cell r="O1096">
            <v>37543143</v>
          </cell>
          <cell r="P1096" t="str">
            <v>/ nos</v>
          </cell>
        </row>
        <row r="1097">
          <cell r="B1097" t="str">
            <v>Price</v>
          </cell>
          <cell r="D1097" t="str">
            <v>:</v>
          </cell>
          <cell r="E1097" t="str">
            <v>Rp.</v>
          </cell>
          <cell r="F1097">
            <v>37543143</v>
          </cell>
          <cell r="G1097" t="str">
            <v>/ nos</v>
          </cell>
        </row>
        <row r="1099">
          <cell r="B1099" t="str">
            <v>No.</v>
          </cell>
          <cell r="C1099" t="str">
            <v>Description</v>
          </cell>
          <cell r="H1099" t="str">
            <v>Unit</v>
          </cell>
          <cell r="I1099" t="str">
            <v>Quantity</v>
          </cell>
          <cell r="J1099" t="str">
            <v>Foreign Currency (USD)</v>
          </cell>
          <cell r="L1099" t="str">
            <v>Local Currency (Rp.)</v>
          </cell>
        </row>
        <row r="1100">
          <cell r="J1100" t="str">
            <v>Unit Price</v>
          </cell>
          <cell r="K1100" t="str">
            <v>Amount</v>
          </cell>
          <cell r="L1100" t="str">
            <v>Unit Price</v>
          </cell>
          <cell r="M1100" t="str">
            <v>Amount</v>
          </cell>
        </row>
        <row r="1101">
          <cell r="B1101">
            <v>1</v>
          </cell>
          <cell r="C1101">
            <v>2</v>
          </cell>
          <cell r="H1101">
            <v>3</v>
          </cell>
          <cell r="I1101">
            <v>4</v>
          </cell>
          <cell r="J1101">
            <v>5</v>
          </cell>
          <cell r="K1101">
            <v>6</v>
          </cell>
          <cell r="L1101">
            <v>7</v>
          </cell>
          <cell r="M1101">
            <v>8</v>
          </cell>
        </row>
        <row r="1102">
          <cell r="B1102" t="str">
            <v>A.</v>
          </cell>
          <cell r="C1102" t="str">
            <v>LABOUR</v>
          </cell>
        </row>
        <row r="1110">
          <cell r="B1110" t="str">
            <v>B.</v>
          </cell>
          <cell r="C1110" t="str">
            <v>EQUIPMENT</v>
          </cell>
        </row>
        <row r="1118">
          <cell r="B1118" t="str">
            <v>C.</v>
          </cell>
          <cell r="C1118" t="str">
            <v>MATERIAL</v>
          </cell>
        </row>
        <row r="1119">
          <cell r="C1119" t="str">
            <v>Erecting span 24,6 m, H = 0.90 m</v>
          </cell>
          <cell r="H1119" t="str">
            <v>nos</v>
          </cell>
          <cell r="I1119">
            <v>1</v>
          </cell>
          <cell r="L1119">
            <v>34130130</v>
          </cell>
          <cell r="M1119">
            <v>34130130</v>
          </cell>
        </row>
        <row r="1126">
          <cell r="B1126" t="str">
            <v>D.</v>
          </cell>
          <cell r="C1126" t="str">
            <v>SUB TOTAL</v>
          </cell>
          <cell r="M1126">
            <v>34130130</v>
          </cell>
        </row>
        <row r="1127">
          <cell r="B1127" t="str">
            <v>E.</v>
          </cell>
          <cell r="C1127" t="str">
            <v>OVERHEAD AND PROFIT</v>
          </cell>
          <cell r="H1127">
            <v>0.1</v>
          </cell>
          <cell r="M1127">
            <v>3413013</v>
          </cell>
        </row>
        <row r="1128">
          <cell r="B1128" t="str">
            <v>F.</v>
          </cell>
          <cell r="C1128" t="str">
            <v>TOTAL ( D + E )</v>
          </cell>
          <cell r="M1128">
            <v>37543143</v>
          </cell>
        </row>
        <row r="1129">
          <cell r="C1129" t="str">
            <v>ROUNDED</v>
          </cell>
          <cell r="M1129">
            <v>37543143</v>
          </cell>
        </row>
      </sheetData>
      <sheetData sheetId="6">
        <row r="9">
          <cell r="B9" t="str">
            <v>UNIT PRICE ANALYSIS</v>
          </cell>
        </row>
      </sheetData>
      <sheetData sheetId="7">
        <row r="3">
          <cell r="B3" t="str">
            <v>BREAKDOWN OF MAJOR UNIT PRICES</v>
          </cell>
        </row>
      </sheetData>
      <sheetData sheetId="8">
        <row r="9">
          <cell r="B9" t="str">
            <v>UNIT PRICE ANALYSIS</v>
          </cell>
        </row>
      </sheetData>
      <sheetData sheetId="9">
        <row r="2">
          <cell r="B2" t="str">
            <v>BREAKDOWN OF MAJOR UNIT PRICES</v>
          </cell>
        </row>
      </sheetData>
      <sheetData sheetId="10">
        <row r="10">
          <cell r="B10" t="str">
            <v>Item No.</v>
          </cell>
        </row>
      </sheetData>
      <sheetData sheetId="11" refreshError="1"/>
      <sheetData sheetId="12" refreshError="1"/>
      <sheetData sheetId="13" refreshError="1"/>
      <sheetData sheetId="14" refreshError="1"/>
      <sheetData sheetId="15">
        <row r="3">
          <cell r="N3">
            <v>0.1</v>
          </cell>
        </row>
      </sheetData>
      <sheetData sheetId="16">
        <row r="9">
          <cell r="D9" t="str">
            <v>Foreman</v>
          </cell>
        </row>
      </sheetData>
      <sheetData sheetId="17">
        <row r="8">
          <cell r="C8" t="str">
            <v>MATERIAL :</v>
          </cell>
        </row>
      </sheetData>
      <sheetData sheetId="18" refreshError="1"/>
      <sheetData sheetId="19">
        <row r="6">
          <cell r="A6" t="str">
            <v>An-COF-01</v>
          </cell>
        </row>
      </sheetData>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Set>
  </externalBook>
</externalLink>
</file>

<file path=xl/externalLinks/externalLink6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2)"/>
      <sheetName val="RAB PENDIDIKAN"/>
      <sheetName val="Adm"/>
      <sheetName val="Persi"/>
      <sheetName val="3 RKB + KANTOR"/>
      <sheetName val="KM-WC"/>
      <sheetName val="Furnit"/>
      <sheetName val="ANALISA H.SAT"/>
      <sheetName val="INPUT HARGA"/>
      <sheetName val="REKAP FISIK"/>
      <sheetName val="REKAP"/>
      <sheetName val="Pompa"/>
      <sheetName val="Kuitansi"/>
      <sheetName val="Pintu Gerbang"/>
      <sheetName val="2 RKB + KANTOR "/>
      <sheetName val="KM-WC (2)"/>
      <sheetName val="RAB PROPO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5">
          <cell r="F25">
            <v>35000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Alat"/>
      <sheetName val="PP"/>
      <sheetName val="BAU"/>
      <sheetName val="Rupa2"/>
      <sheetName val="Bank"/>
      <sheetName val="DashBoardPaket1"/>
      <sheetName val="DashBoardPaket2"/>
      <sheetName val="PriceList"/>
      <sheetName val="SummaryPaket1"/>
      <sheetName val="Paket1"/>
      <sheetName val="SummaryPaket2"/>
      <sheetName val="Paket2"/>
      <sheetName val="UnitRatePaket1"/>
      <sheetName val="UnitRatePaket2"/>
      <sheetName val="RekapAlat"/>
      <sheetName val="Time schedule 2"/>
      <sheetName val="Cashflow_ref"/>
      <sheetName val="TimeSchedulePkt1r"/>
      <sheetName val="EstimatedCashFlow"/>
      <sheetName val="AnaBetMortar"/>
      <sheetName val="Equip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21">
          <cell r="L1021">
            <v>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RUF"/>
      <sheetName val="Rekap"/>
      <sheetName val="Rab"/>
      <sheetName val="Analisa"/>
      <sheetName val="Teknik2"/>
      <sheetName val="Upah&amp;Bahan"/>
      <sheetName val="Peralatan"/>
      <sheetName val="Anl ALAt"/>
      <sheetName val="Anl Teknik"/>
      <sheetName val="Curva S"/>
      <sheetName val="5.Onsite"/>
      <sheetName val="6a"/>
      <sheetName val="6b"/>
      <sheetName val="7"/>
      <sheetName val="8"/>
      <sheetName val="9"/>
      <sheetName val="10"/>
      <sheetName val="11"/>
      <sheetName val="Metode"/>
      <sheetName val="13"/>
      <sheetName val="14"/>
      <sheetName val="S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
      <sheetName val="rekap"/>
      <sheetName val="cashflow"/>
      <sheetName val="BQ"/>
      <sheetName val="MAJOR"/>
      <sheetName val="tt"/>
      <sheetName val="H.Satuan"/>
      <sheetName val="Item2"/>
      <sheetName val="Item3"/>
      <sheetName val="Item5"/>
      <sheetName val="list beton"/>
      <sheetName val="Item6"/>
      <sheetName val="Item7"/>
      <sheetName val="Item1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PH"/>
      <sheetName val="TS"/>
      <sheetName val="Rek"/>
      <sheetName val="Rab"/>
      <sheetName val="Anl"/>
      <sheetName val="H.Dasar"/>
      <sheetName val="H.Lokasi"/>
      <sheetName val="H_Dasar"/>
      <sheetName val="H_Lokasi"/>
      <sheetName val="Time schedule"/>
      <sheetName val="Kolom"/>
      <sheetName val="Balok"/>
      <sheetName val="Sloof"/>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7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50"/>
    </sheetNames>
    <sheetDataSet>
      <sheetData sheetId="0">
        <row r="1">
          <cell r="A1" t="str">
            <v>ITEM PEMBAYARAN NO.</v>
          </cell>
        </row>
      </sheetData>
    </sheetDataSet>
  </externalBook>
</externalLink>
</file>

<file path=xl/externalLinks/externalLink7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Jl STP)"/>
      <sheetName val="HU"/>
      <sheetName val="RAB Jl Ling"/>
      <sheetName val="RAB Sal"/>
      <sheetName val="HARGA"/>
      <sheetName val="ANALISA"/>
    </sheetNames>
    <sheetDataSet>
      <sheetData sheetId="0" refreshError="1"/>
      <sheetData sheetId="1" refreshError="1"/>
      <sheetData sheetId="2" refreshError="1"/>
      <sheetData sheetId="3" refreshError="1"/>
      <sheetData sheetId="4">
        <row r="35">
          <cell r="F35">
            <v>35000</v>
          </cell>
        </row>
        <row r="38">
          <cell r="F38">
            <v>95000</v>
          </cell>
        </row>
        <row r="41">
          <cell r="F41">
            <v>35000</v>
          </cell>
        </row>
      </sheetData>
      <sheetData sheetId="5" refreshError="1"/>
    </sheetDataSet>
  </externalBook>
</externalLink>
</file>

<file path=xl/externalLinks/externalLink7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sheetName val="BQ (2)"/>
      <sheetName val="UP"/>
      <sheetName val="BREAK ALAT"/>
      <sheetName val="PE"/>
      <sheetName val="E-F"/>
      <sheetName val="WC1"/>
    </sheetNames>
    <sheetDataSet>
      <sheetData sheetId="0"/>
      <sheetData sheetId="1"/>
      <sheetData sheetId="2"/>
      <sheetData sheetId="3"/>
      <sheetData sheetId="4">
        <row r="10">
          <cell r="B10" t="str">
            <v>INDUSTRIAL MATERIAL</v>
          </cell>
        </row>
        <row r="11">
          <cell r="B11" t="str">
            <v>.Aspal</v>
          </cell>
          <cell r="C11" t="str">
            <v>kg</v>
          </cell>
          <cell r="D11">
            <v>1760</v>
          </cell>
          <cell r="G11">
            <v>100</v>
          </cell>
        </row>
        <row r="12">
          <cell r="B12" t="str">
            <v>.Cement Portland type I 50kg/zak</v>
          </cell>
          <cell r="C12" t="str">
            <v>bag</v>
          </cell>
          <cell r="D12">
            <v>22886</v>
          </cell>
          <cell r="G12">
            <v>100</v>
          </cell>
        </row>
        <row r="13">
          <cell r="B13" t="str">
            <v>.Concrete Girder I 090 - 16,60</v>
          </cell>
          <cell r="C13" t="str">
            <v>unit</v>
          </cell>
          <cell r="D13">
            <v>15814385</v>
          </cell>
          <cell r="G13">
            <v>100</v>
          </cell>
        </row>
        <row r="14">
          <cell r="B14" t="str">
            <v>.Concrete Girder I 125 - 25,80</v>
          </cell>
          <cell r="C14" t="str">
            <v>unit</v>
          </cell>
          <cell r="D14">
            <v>25643483</v>
          </cell>
          <cell r="G14">
            <v>100</v>
          </cell>
        </row>
        <row r="15">
          <cell r="B15" t="str">
            <v>.Concrete Girder I 160 - 31,60</v>
          </cell>
          <cell r="C15" t="str">
            <v>unit</v>
          </cell>
          <cell r="D15">
            <v>37510359</v>
          </cell>
          <cell r="G15">
            <v>100</v>
          </cell>
        </row>
        <row r="16">
          <cell r="B16" t="str">
            <v>.Concrete Girder I 170 - 40,80</v>
          </cell>
          <cell r="C16" t="str">
            <v>unit</v>
          </cell>
          <cell r="D16">
            <v>67685816</v>
          </cell>
          <cell r="G16">
            <v>100</v>
          </cell>
        </row>
        <row r="17">
          <cell r="B17" t="str">
            <v>.Concrete peil (reinforcced)</v>
          </cell>
          <cell r="C17" t="str">
            <v>pcs</v>
          </cell>
          <cell r="D17">
            <v>149259</v>
          </cell>
          <cell r="G17">
            <v>100</v>
          </cell>
        </row>
        <row r="18">
          <cell r="B18" t="str">
            <v xml:space="preserve">.Diafragma ending </v>
          </cell>
          <cell r="C18" t="str">
            <v>unit</v>
          </cell>
          <cell r="D18">
            <v>163399</v>
          </cell>
          <cell r="G18">
            <v>100</v>
          </cell>
        </row>
        <row r="19">
          <cell r="B19" t="str">
            <v xml:space="preserve">.Diafragma ending  </v>
          </cell>
          <cell r="C19" t="str">
            <v>unit</v>
          </cell>
          <cell r="D19">
            <v>208505</v>
          </cell>
          <cell r="G19">
            <v>100</v>
          </cell>
        </row>
        <row r="20">
          <cell r="B20" t="str">
            <v xml:space="preserve">.Diafragma ending   </v>
          </cell>
          <cell r="C20" t="str">
            <v>unit</v>
          </cell>
          <cell r="D20">
            <v>228078</v>
          </cell>
          <cell r="G20">
            <v>100</v>
          </cell>
        </row>
        <row r="21">
          <cell r="B21" t="str">
            <v xml:space="preserve">.Diafragma middle </v>
          </cell>
          <cell r="C21" t="str">
            <v>unit</v>
          </cell>
          <cell r="D21">
            <v>154038</v>
          </cell>
          <cell r="G21">
            <v>100</v>
          </cell>
        </row>
        <row r="22">
          <cell r="B22" t="str">
            <v xml:space="preserve">.Diafragma middle  </v>
          </cell>
          <cell r="C22" t="str">
            <v>unit</v>
          </cell>
          <cell r="D22">
            <v>194888</v>
          </cell>
          <cell r="G22">
            <v>100</v>
          </cell>
        </row>
        <row r="23">
          <cell r="B23" t="str">
            <v xml:space="preserve">.Diafragma middle   </v>
          </cell>
          <cell r="C23" t="str">
            <v>unit</v>
          </cell>
          <cell r="D23">
            <v>235737</v>
          </cell>
          <cell r="G23">
            <v>100</v>
          </cell>
        </row>
        <row r="24">
          <cell r="B24" t="str">
            <v xml:space="preserve">.Diafragma middle    </v>
          </cell>
          <cell r="C24" t="str">
            <v>unit</v>
          </cell>
          <cell r="D24">
            <v>247652</v>
          </cell>
          <cell r="G24">
            <v>100</v>
          </cell>
        </row>
        <row r="25">
          <cell r="B25" t="str">
            <v>.Elastomeric bearing pad 406 x 280 x 67 mm</v>
          </cell>
          <cell r="C25" t="str">
            <v>pcs</v>
          </cell>
          <cell r="D25">
            <v>647411</v>
          </cell>
          <cell r="G25">
            <v>100</v>
          </cell>
        </row>
        <row r="26">
          <cell r="B26" t="str">
            <v>.Elastomeric bearing pad 480 x 300 x 67 mm</v>
          </cell>
          <cell r="C26" t="str">
            <v>pcs</v>
          </cell>
          <cell r="D26">
            <v>836000</v>
          </cell>
          <cell r="G26">
            <v>100</v>
          </cell>
        </row>
        <row r="27">
          <cell r="B27" t="str">
            <v>.Galvanis iron pipe ø 2" - 6 m</v>
          </cell>
          <cell r="C27" t="str">
            <v>pcs</v>
          </cell>
          <cell r="D27">
            <v>163438</v>
          </cell>
          <cell r="G27">
            <v>100</v>
          </cell>
        </row>
        <row r="28">
          <cell r="B28" t="str">
            <v>.Galvanis iron pipe ø 3" - 6 m</v>
          </cell>
          <cell r="C28" t="str">
            <v>pcs</v>
          </cell>
          <cell r="D28">
            <v>296776</v>
          </cell>
          <cell r="G28">
            <v>100</v>
          </cell>
        </row>
        <row r="29">
          <cell r="B29" t="str">
            <v>.Galvanis iron pipe ø 4" - 6 m</v>
          </cell>
          <cell r="C29" t="str">
            <v>pcs</v>
          </cell>
          <cell r="D29">
            <v>427752</v>
          </cell>
          <cell r="G29">
            <v>100</v>
          </cell>
        </row>
        <row r="30">
          <cell r="B30" t="str">
            <v>.Joint Filler 120 x 180 x 10</v>
          </cell>
          <cell r="C30" t="str">
            <v>sheet</v>
          </cell>
          <cell r="D30">
            <v>135577</v>
          </cell>
          <cell r="G30">
            <v>100</v>
          </cell>
        </row>
        <row r="31">
          <cell r="B31" t="str">
            <v>.Maccaferri gabion 3 x 1.5 x 0.5</v>
          </cell>
          <cell r="C31" t="str">
            <v>unit</v>
          </cell>
          <cell r="D31">
            <v>420413</v>
          </cell>
          <cell r="G31">
            <v>100</v>
          </cell>
        </row>
        <row r="32">
          <cell r="B32" t="str">
            <v>.Maccaferri gabion cylinder</v>
          </cell>
          <cell r="C32" t="str">
            <v>unit</v>
          </cell>
          <cell r="D32">
            <v>0</v>
          </cell>
          <cell r="G32">
            <v>100</v>
          </cell>
        </row>
        <row r="33">
          <cell r="B33" t="str">
            <v>.Mowilex paint</v>
          </cell>
          <cell r="C33" t="str">
            <v>kg</v>
          </cell>
          <cell r="D33">
            <v>43534</v>
          </cell>
          <cell r="G33">
            <v>100</v>
          </cell>
        </row>
        <row r="34">
          <cell r="B34" t="str">
            <v>.Multiplek 12 mm</v>
          </cell>
          <cell r="C34" t="str">
            <v>sheet</v>
          </cell>
          <cell r="D34">
            <v>88934</v>
          </cell>
          <cell r="G34">
            <v>100</v>
          </cell>
        </row>
        <row r="35">
          <cell r="B35" t="str">
            <v>.Multiplek 9 mm</v>
          </cell>
          <cell r="C35" t="str">
            <v>sheet</v>
          </cell>
          <cell r="D35">
            <v>77117</v>
          </cell>
          <cell r="G35">
            <v>100</v>
          </cell>
        </row>
        <row r="36">
          <cell r="B36" t="str">
            <v>.Nail</v>
          </cell>
          <cell r="C36" t="str">
            <v>kg</v>
          </cell>
          <cell r="D36">
            <v>4540</v>
          </cell>
          <cell r="G36">
            <v>100</v>
          </cell>
        </row>
        <row r="37">
          <cell r="B37" t="str">
            <v>.Oil form</v>
          </cell>
          <cell r="C37" t="str">
            <v>ltr</v>
          </cell>
          <cell r="D37">
            <v>11816</v>
          </cell>
          <cell r="G37">
            <v>100</v>
          </cell>
        </row>
        <row r="38">
          <cell r="B38" t="str">
            <v>.PC Pile diam. 300 A2</v>
          </cell>
          <cell r="C38" t="str">
            <v>m</v>
          </cell>
          <cell r="D38">
            <v>78871</v>
          </cell>
          <cell r="G38">
            <v>100</v>
          </cell>
        </row>
        <row r="39">
          <cell r="B39" t="str">
            <v>.PC Pile diam. 400 A3</v>
          </cell>
          <cell r="C39" t="str">
            <v>m</v>
          </cell>
          <cell r="D39">
            <v>129980</v>
          </cell>
          <cell r="G39">
            <v>100</v>
          </cell>
        </row>
        <row r="40">
          <cell r="B40" t="str">
            <v>.PC Pile diam. 400 Bo</v>
          </cell>
          <cell r="C40" t="str">
            <v>m</v>
          </cell>
          <cell r="D40">
            <v>77968</v>
          </cell>
          <cell r="G40">
            <v>100</v>
          </cell>
        </row>
        <row r="41">
          <cell r="B41" t="str">
            <v>.PC Pile diam. 600 A3</v>
          </cell>
          <cell r="C41" t="str">
            <v>m</v>
          </cell>
          <cell r="D41">
            <v>264313</v>
          </cell>
          <cell r="G41">
            <v>100</v>
          </cell>
        </row>
        <row r="42">
          <cell r="B42" t="str">
            <v>.Profile L 75 x 75 x 6 mm</v>
          </cell>
          <cell r="C42" t="str">
            <v>kg</v>
          </cell>
          <cell r="D42">
            <v>4291</v>
          </cell>
          <cell r="G42">
            <v>100</v>
          </cell>
        </row>
        <row r="43">
          <cell r="B43" t="str">
            <v>.PVC Pipe diam. 25 mm</v>
          </cell>
          <cell r="C43" t="str">
            <v>m</v>
          </cell>
          <cell r="D43">
            <v>17364</v>
          </cell>
          <cell r="G43">
            <v>100</v>
          </cell>
        </row>
        <row r="44">
          <cell r="B44" t="str">
            <v>.PVC Pipe diam. 50 mm</v>
          </cell>
          <cell r="C44" t="str">
            <v>m</v>
          </cell>
          <cell r="D44">
            <v>40797</v>
          </cell>
          <cell r="G44">
            <v>100</v>
          </cell>
        </row>
        <row r="45">
          <cell r="B45" t="str">
            <v>.RC Pile 400 x 400</v>
          </cell>
          <cell r="C45" t="str">
            <v>m</v>
          </cell>
          <cell r="D45">
            <v>111945</v>
          </cell>
          <cell r="G45">
            <v>100</v>
          </cell>
        </row>
        <row r="46">
          <cell r="B46" t="str">
            <v>.RC Pipe dia. 60 cm , L = 1.25 m</v>
          </cell>
          <cell r="C46" t="str">
            <v>unit</v>
          </cell>
          <cell r="D46">
            <v>257658</v>
          </cell>
          <cell r="G46">
            <v>100</v>
          </cell>
        </row>
        <row r="47">
          <cell r="B47" t="str">
            <v>.RC slab</v>
          </cell>
          <cell r="C47" t="str">
            <v>unit</v>
          </cell>
          <cell r="D47">
            <v>181598</v>
          </cell>
          <cell r="G47">
            <v>100</v>
          </cell>
        </row>
        <row r="48">
          <cell r="B48" t="str">
            <v xml:space="preserve">.RC slab </v>
          </cell>
          <cell r="C48" t="str">
            <v>unit</v>
          </cell>
          <cell r="D48">
            <v>180355</v>
          </cell>
          <cell r="G48">
            <v>100</v>
          </cell>
        </row>
        <row r="49">
          <cell r="B49" t="str">
            <v xml:space="preserve">.RC slab    </v>
          </cell>
          <cell r="C49" t="str">
            <v>unit</v>
          </cell>
          <cell r="D49">
            <v>179111</v>
          </cell>
          <cell r="G49">
            <v>100</v>
          </cell>
        </row>
        <row r="50">
          <cell r="B50" t="str">
            <v>.RC  Slab</v>
          </cell>
          <cell r="C50" t="str">
            <v>unit</v>
          </cell>
          <cell r="D50">
            <v>165858.75</v>
          </cell>
          <cell r="G50">
            <v>100</v>
          </cell>
        </row>
        <row r="51">
          <cell r="B51" t="str">
            <v>.Reinforcement deform bar</v>
          </cell>
          <cell r="C51" t="str">
            <v>kg</v>
          </cell>
          <cell r="D51">
            <v>2848</v>
          </cell>
          <cell r="G51">
            <v>100</v>
          </cell>
        </row>
        <row r="52">
          <cell r="B52" t="str">
            <v>.Reinforcement plain bar</v>
          </cell>
          <cell r="C52" t="str">
            <v>kg</v>
          </cell>
          <cell r="D52">
            <v>2716</v>
          </cell>
          <cell r="G52">
            <v>100</v>
          </cell>
        </row>
        <row r="53">
          <cell r="B53" t="str">
            <v>.SP Pile ø 400 mm</v>
          </cell>
          <cell r="C53" t="str">
            <v>m</v>
          </cell>
          <cell r="D53">
            <v>271762</v>
          </cell>
          <cell r="G53">
            <v>100</v>
          </cell>
        </row>
        <row r="54">
          <cell r="B54" t="str">
            <v>.Steel sheet pile w= 40 cm</v>
          </cell>
          <cell r="C54" t="str">
            <v>m</v>
          </cell>
          <cell r="D54">
            <v>228239</v>
          </cell>
          <cell r="G54">
            <v>100</v>
          </cell>
        </row>
        <row r="55">
          <cell r="B55" t="str">
            <v>.Water stop welding</v>
          </cell>
          <cell r="C55" t="str">
            <v>unit</v>
          </cell>
          <cell r="D55">
            <v>310956</v>
          </cell>
          <cell r="G55">
            <v>100</v>
          </cell>
        </row>
        <row r="56">
          <cell r="B56" t="str">
            <v>.Water stop w=320 mm</v>
          </cell>
          <cell r="C56" t="str">
            <v>m</v>
          </cell>
          <cell r="D56">
            <v>113923</v>
          </cell>
          <cell r="G56">
            <v>100</v>
          </cell>
        </row>
        <row r="57">
          <cell r="B57" t="str">
            <v>.Welding rod</v>
          </cell>
          <cell r="C57" t="str">
            <v>kg</v>
          </cell>
          <cell r="D57">
            <v>13682</v>
          </cell>
          <cell r="G57">
            <v>100</v>
          </cell>
        </row>
        <row r="58">
          <cell r="B58" t="str">
            <v>.Wire</v>
          </cell>
          <cell r="C58" t="str">
            <v>kg</v>
          </cell>
          <cell r="D58">
            <v>4795</v>
          </cell>
          <cell r="G58">
            <v>100</v>
          </cell>
        </row>
        <row r="59">
          <cell r="B59" t="str">
            <v>.Wire for Gabion</v>
          </cell>
          <cell r="C59" t="str">
            <v>kg</v>
          </cell>
          <cell r="D59">
            <v>4565</v>
          </cell>
          <cell r="G59">
            <v>100</v>
          </cell>
        </row>
        <row r="60">
          <cell r="B60" t="str">
            <v>.Sunny hose ø 4"</v>
          </cell>
          <cell r="C60" t="str">
            <v>m</v>
          </cell>
          <cell r="D60">
            <v>18657</v>
          </cell>
          <cell r="G60">
            <v>100</v>
          </cell>
        </row>
        <row r="61">
          <cell r="B61" t="str">
            <v>.Supply material R.Dam</v>
          </cell>
          <cell r="C61" t="str">
            <v>unit</v>
          </cell>
          <cell r="D61">
            <v>2635956637.3000002</v>
          </cell>
          <cell r="G61">
            <v>100</v>
          </cell>
        </row>
        <row r="64">
          <cell r="B64" t="str">
            <v>NATURAL MATERIAL</v>
          </cell>
        </row>
        <row r="65">
          <cell r="B65" t="str">
            <v>.Crusher run</v>
          </cell>
          <cell r="C65" t="str">
            <v xml:space="preserve">m³ </v>
          </cell>
          <cell r="D65">
            <v>95071</v>
          </cell>
          <cell r="G65">
            <v>100</v>
          </cell>
        </row>
        <row r="66">
          <cell r="B66" t="str">
            <v xml:space="preserve">.Gravel </v>
          </cell>
          <cell r="C66" t="str">
            <v xml:space="preserve">m³ </v>
          </cell>
          <cell r="D66">
            <v>55225</v>
          </cell>
          <cell r="G66">
            <v>100</v>
          </cell>
        </row>
        <row r="67">
          <cell r="B67" t="str">
            <v>.Log pile ø 6 " - 4 m</v>
          </cell>
          <cell r="C67" t="str">
            <v>pcs</v>
          </cell>
          <cell r="D67">
            <v>13085</v>
          </cell>
          <cell r="G67">
            <v>100</v>
          </cell>
        </row>
        <row r="68">
          <cell r="B68" t="str">
            <v>.Palm fibre</v>
          </cell>
          <cell r="C68" t="str">
            <v>kg</v>
          </cell>
          <cell r="D68">
            <v>2180</v>
          </cell>
          <cell r="G68">
            <v>100</v>
          </cell>
        </row>
        <row r="69">
          <cell r="B69" t="str">
            <v>.River stone</v>
          </cell>
          <cell r="C69" t="str">
            <v xml:space="preserve">m³ </v>
          </cell>
          <cell r="D69">
            <v>37544</v>
          </cell>
          <cell r="G69">
            <v>100</v>
          </cell>
        </row>
        <row r="70">
          <cell r="B70" t="str">
            <v>.Sand</v>
          </cell>
          <cell r="C70" t="str">
            <v xml:space="preserve">m³ </v>
          </cell>
          <cell r="D70">
            <v>31488</v>
          </cell>
          <cell r="G70">
            <v>100</v>
          </cell>
        </row>
        <row r="71">
          <cell r="B71" t="str">
            <v>.Split 2/3</v>
          </cell>
          <cell r="C71" t="str">
            <v xml:space="preserve">m³ </v>
          </cell>
          <cell r="D71">
            <v>73150</v>
          </cell>
          <cell r="G71">
            <v>100</v>
          </cell>
        </row>
        <row r="72">
          <cell r="B72" t="str">
            <v>.Wooden for bekisting</v>
          </cell>
          <cell r="C72" t="str">
            <v xml:space="preserve">m³ </v>
          </cell>
          <cell r="D72">
            <v>1307980</v>
          </cell>
          <cell r="G72">
            <v>100</v>
          </cell>
        </row>
        <row r="73">
          <cell r="B73" t="str">
            <v>.Sodding</v>
          </cell>
          <cell r="C73" t="str">
            <v xml:space="preserve">m² </v>
          </cell>
          <cell r="D73">
            <v>4845</v>
          </cell>
          <cell r="G73">
            <v>100</v>
          </cell>
        </row>
        <row r="74">
          <cell r="B74" t="str">
            <v>.Wood</v>
          </cell>
          <cell r="C74" t="str">
            <v xml:space="preserve">m³ </v>
          </cell>
          <cell r="D74">
            <v>1307980</v>
          </cell>
          <cell r="G74">
            <v>100</v>
          </cell>
        </row>
        <row r="78">
          <cell r="B78" t="str">
            <v>LABOUR</v>
          </cell>
        </row>
        <row r="79">
          <cell r="B79" t="str">
            <v>.Carpenter</v>
          </cell>
          <cell r="C79" t="str">
            <v>man.day</v>
          </cell>
          <cell r="D79">
            <v>30114</v>
          </cell>
          <cell r="F79">
            <v>100</v>
          </cell>
        </row>
        <row r="80">
          <cell r="B80" t="str">
            <v>.Foreman</v>
          </cell>
          <cell r="C80" t="str">
            <v>man.day</v>
          </cell>
          <cell r="D80">
            <v>36660</v>
          </cell>
          <cell r="F80">
            <v>100</v>
          </cell>
        </row>
        <row r="81">
          <cell r="B81" t="str">
            <v>.Ironsmith</v>
          </cell>
          <cell r="C81" t="str">
            <v>man.day</v>
          </cell>
          <cell r="D81">
            <v>26840</v>
          </cell>
          <cell r="F81">
            <v>100</v>
          </cell>
        </row>
        <row r="82">
          <cell r="B82" t="str">
            <v>.Mason</v>
          </cell>
          <cell r="C82" t="str">
            <v>man.day</v>
          </cell>
          <cell r="D82">
            <v>26840</v>
          </cell>
          <cell r="F82">
            <v>100</v>
          </cell>
        </row>
        <row r="83">
          <cell r="B83" t="str">
            <v>.Mechanic</v>
          </cell>
          <cell r="C83" t="str">
            <v>man.day</v>
          </cell>
          <cell r="D83">
            <v>30114</v>
          </cell>
          <cell r="F83">
            <v>100</v>
          </cell>
        </row>
        <row r="84">
          <cell r="B84" t="str">
            <v>.Operator</v>
          </cell>
          <cell r="C84" t="str">
            <v>man.day</v>
          </cell>
          <cell r="D84">
            <v>23567</v>
          </cell>
          <cell r="F84">
            <v>100</v>
          </cell>
        </row>
        <row r="85">
          <cell r="B85" t="str">
            <v>.Skilled labour</v>
          </cell>
          <cell r="C85" t="str">
            <v>man.day</v>
          </cell>
          <cell r="D85">
            <v>30114</v>
          </cell>
          <cell r="F85">
            <v>100</v>
          </cell>
        </row>
        <row r="86">
          <cell r="B86" t="str">
            <v>.Unskilled labour</v>
          </cell>
          <cell r="C86" t="str">
            <v>man.day</v>
          </cell>
          <cell r="D86">
            <v>19639</v>
          </cell>
          <cell r="F86">
            <v>100</v>
          </cell>
        </row>
        <row r="87">
          <cell r="B87" t="str">
            <v>.Welder</v>
          </cell>
          <cell r="C87" t="str">
            <v>man.day</v>
          </cell>
          <cell r="D87">
            <v>30114</v>
          </cell>
          <cell r="F87">
            <v>100</v>
          </cell>
        </row>
        <row r="88">
          <cell r="B88" t="str">
            <v>.Install R. Dam</v>
          </cell>
          <cell r="C88" t="str">
            <v>unit</v>
          </cell>
          <cell r="D88">
            <v>222999828.78</v>
          </cell>
          <cell r="F88">
            <v>100</v>
          </cell>
        </row>
        <row r="91">
          <cell r="B91" t="str">
            <v>EQUIPMENT</v>
          </cell>
        </row>
        <row r="92">
          <cell r="B92" t="str">
            <v>.Air Compressor 175 cfm</v>
          </cell>
          <cell r="C92" t="str">
            <v>hour</v>
          </cell>
          <cell r="D92">
            <v>16107</v>
          </cell>
          <cell r="H92">
            <v>27.453902030173211</v>
          </cell>
          <cell r="I92">
            <v>72.546097969826789</v>
          </cell>
        </row>
        <row r="93">
          <cell r="B93" t="str">
            <v>.Baby roller</v>
          </cell>
          <cell r="C93" t="str">
            <v>hour</v>
          </cell>
          <cell r="D93">
            <v>5965</v>
          </cell>
          <cell r="H93">
            <v>67.139473012864897</v>
          </cell>
          <cell r="I93">
            <v>32.860526987135096</v>
          </cell>
        </row>
        <row r="94">
          <cell r="B94" t="str">
            <v>.Bar bender</v>
          </cell>
          <cell r="C94" t="str">
            <v>hour</v>
          </cell>
          <cell r="D94">
            <v>2422</v>
          </cell>
          <cell r="H94">
            <v>0</v>
          </cell>
          <cell r="I94">
            <v>100</v>
          </cell>
        </row>
        <row r="95">
          <cell r="B95" t="str">
            <v>.Bar cutter</v>
          </cell>
          <cell r="C95" t="str">
            <v>hour</v>
          </cell>
          <cell r="D95">
            <v>2422</v>
          </cell>
          <cell r="H95">
            <v>0</v>
          </cell>
          <cell r="I95">
            <v>100</v>
          </cell>
        </row>
        <row r="96">
          <cell r="B96" t="str">
            <v>.Bulldozer D7G</v>
          </cell>
          <cell r="C96" t="str">
            <v>hour</v>
          </cell>
          <cell r="D96">
            <v>257139</v>
          </cell>
          <cell r="H96">
            <v>11.783808470682047</v>
          </cell>
          <cell r="I96">
            <v>88.216191529317953</v>
          </cell>
        </row>
        <row r="97">
          <cell r="B97" t="str">
            <v>.Chain saw</v>
          </cell>
          <cell r="C97" t="str">
            <v>hour</v>
          </cell>
          <cell r="D97">
            <v>11385</v>
          </cell>
          <cell r="H97">
            <v>2.9797101449275365</v>
          </cell>
          <cell r="I97">
            <v>97.020289855072463</v>
          </cell>
        </row>
        <row r="98">
          <cell r="B98" t="str">
            <v>.Chute</v>
          </cell>
          <cell r="C98" t="str">
            <v>unit</v>
          </cell>
          <cell r="D98">
            <v>302774</v>
          </cell>
          <cell r="H98">
            <v>0</v>
          </cell>
          <cell r="I98">
            <v>100</v>
          </cell>
        </row>
        <row r="99">
          <cell r="B99" t="str">
            <v>.Concrete mixer 350 liter</v>
          </cell>
          <cell r="C99" t="str">
            <v>hour</v>
          </cell>
          <cell r="D99">
            <v>4421</v>
          </cell>
          <cell r="H99">
            <v>2.5378873558018546</v>
          </cell>
          <cell r="I99">
            <v>97.462112644198157</v>
          </cell>
        </row>
        <row r="100">
          <cell r="B100" t="str">
            <v>.Concrete mixer 400 lt winget</v>
          </cell>
          <cell r="C100" t="str">
            <v>hour</v>
          </cell>
          <cell r="D100">
            <v>29760</v>
          </cell>
          <cell r="H100">
            <v>0.37701612903225806</v>
          </cell>
          <cell r="I100">
            <v>99.622983870967744</v>
          </cell>
        </row>
        <row r="101">
          <cell r="B101" t="str">
            <v>.Concrete vibrator</v>
          </cell>
          <cell r="C101" t="str">
            <v>hour</v>
          </cell>
          <cell r="D101">
            <v>4804</v>
          </cell>
          <cell r="H101">
            <v>5.495420482930891</v>
          </cell>
          <cell r="I101">
            <v>94.504579517069104</v>
          </cell>
        </row>
        <row r="102">
          <cell r="B102" t="str">
            <v>.Crawler crane 40 ton</v>
          </cell>
          <cell r="C102" t="str">
            <v>hour</v>
          </cell>
          <cell r="D102">
            <v>167615</v>
          </cell>
          <cell r="H102">
            <v>17.418433868322495</v>
          </cell>
          <cell r="I102">
            <v>82.581566131677505</v>
          </cell>
        </row>
        <row r="103">
          <cell r="B103" t="str">
            <v>.Dump truck 8 ton</v>
          </cell>
          <cell r="C103" t="str">
            <v>hour</v>
          </cell>
          <cell r="D103">
            <v>48807</v>
          </cell>
          <cell r="H103">
            <v>22.284390991041128</v>
          </cell>
          <cell r="I103">
            <v>77.715609008958879</v>
          </cell>
        </row>
        <row r="104">
          <cell r="B104" t="str">
            <v>.Excavator Long arm PC-200</v>
          </cell>
          <cell r="C104" t="str">
            <v>hour</v>
          </cell>
          <cell r="D104">
            <v>206855</v>
          </cell>
          <cell r="H104">
            <v>9.6995183190765655</v>
          </cell>
          <cell r="I104">
            <v>90.300481680923426</v>
          </cell>
        </row>
        <row r="105">
          <cell r="B105" t="str">
            <v>.Excavator PC-200</v>
          </cell>
          <cell r="C105" t="str">
            <v>hour</v>
          </cell>
          <cell r="D105">
            <v>164466</v>
          </cell>
          <cell r="H105">
            <v>12.199444638360408</v>
          </cell>
          <cell r="I105">
            <v>87.800555361639582</v>
          </cell>
        </row>
        <row r="106">
          <cell r="B106" t="str">
            <v>.Genset 45 KVA</v>
          </cell>
          <cell r="C106" t="str">
            <v>hour</v>
          </cell>
          <cell r="D106">
            <v>14835</v>
          </cell>
          <cell r="H106">
            <v>26.83310414560162</v>
          </cell>
          <cell r="I106">
            <v>73.166895854398376</v>
          </cell>
        </row>
        <row r="107">
          <cell r="B107" t="str">
            <v>.Pick hammer 30 kg</v>
          </cell>
          <cell r="C107" t="str">
            <v>hour</v>
          </cell>
          <cell r="D107">
            <v>7569</v>
          </cell>
          <cell r="H107">
            <v>0</v>
          </cell>
          <cell r="I107">
            <v>100</v>
          </cell>
        </row>
        <row r="108">
          <cell r="B108" t="str">
            <v>.Piling equipment ( crane 25t &amp; hammer K-25 )</v>
          </cell>
          <cell r="C108" t="str">
            <v>month</v>
          </cell>
          <cell r="D108">
            <v>48443712</v>
          </cell>
          <cell r="H108">
            <v>0</v>
          </cell>
          <cell r="I108">
            <v>100</v>
          </cell>
        </row>
        <row r="109">
          <cell r="B109" t="str">
            <v>.Vibro roller CA-25</v>
          </cell>
          <cell r="C109" t="str">
            <v>hour</v>
          </cell>
          <cell r="D109">
            <v>116023</v>
          </cell>
          <cell r="H109">
            <v>17.293070011054557</v>
          </cell>
          <cell r="I109">
            <v>82.706929988945433</v>
          </cell>
        </row>
        <row r="110">
          <cell r="B110" t="str">
            <v>.Water pump 4"</v>
          </cell>
          <cell r="C110" t="str">
            <v>hour</v>
          </cell>
          <cell r="D110">
            <v>3634</v>
          </cell>
          <cell r="H110">
            <v>18.161805173362687</v>
          </cell>
          <cell r="I110">
            <v>81.838194826637306</v>
          </cell>
        </row>
        <row r="111">
          <cell r="B111" t="str">
            <v>.Water tank 5000 lt</v>
          </cell>
          <cell r="C111" t="str">
            <v>hour</v>
          </cell>
          <cell r="D111">
            <v>59465</v>
          </cell>
          <cell r="H111">
            <v>14.93496034440083</v>
          </cell>
          <cell r="I111">
            <v>85.065039655599179</v>
          </cell>
        </row>
        <row r="112">
          <cell r="B112" t="str">
            <v>.Welder machine + genset</v>
          </cell>
          <cell r="C112" t="str">
            <v>hour</v>
          </cell>
          <cell r="D112">
            <v>18166</v>
          </cell>
          <cell r="H112">
            <v>21.912864692282287</v>
          </cell>
          <cell r="I112">
            <v>78.087135307717716</v>
          </cell>
        </row>
        <row r="113">
          <cell r="B113" t="str">
            <v>.Concrete pump 85 m3</v>
          </cell>
          <cell r="C113" t="str">
            <v>hour</v>
          </cell>
          <cell r="D113">
            <v>222115</v>
          </cell>
          <cell r="H113">
            <v>8.4899339890576488</v>
          </cell>
          <cell r="I113">
            <v>91.510066010942353</v>
          </cell>
        </row>
        <row r="116">
          <cell r="B116" t="str">
            <v>.Tools</v>
          </cell>
          <cell r="C116" t="str">
            <v>ls</v>
          </cell>
          <cell r="I116">
            <v>100</v>
          </cell>
        </row>
        <row r="118">
          <cell r="B118" t="str">
            <v>SUBCONTRACTOR</v>
          </cell>
        </row>
        <row r="119">
          <cell r="B119" t="str">
            <v>.Concrete block crib t 20 cm</v>
          </cell>
          <cell r="C119" t="str">
            <v>nos</v>
          </cell>
          <cell r="D119">
            <v>121109</v>
          </cell>
          <cell r="G119">
            <v>100</v>
          </cell>
        </row>
        <row r="120">
          <cell r="B120" t="str">
            <v>.Control house</v>
          </cell>
          <cell r="C120" t="str">
            <v xml:space="preserve">m² </v>
          </cell>
          <cell r="D120">
            <v>787210</v>
          </cell>
          <cell r="G120">
            <v>100</v>
          </cell>
        </row>
        <row r="121">
          <cell r="B121" t="str">
            <v>.Flap gate ø 600 mm</v>
          </cell>
          <cell r="C121" t="str">
            <v>unit</v>
          </cell>
          <cell r="D121">
            <v>18166392</v>
          </cell>
          <cell r="G121">
            <v>100</v>
          </cell>
        </row>
        <row r="122">
          <cell r="B122" t="str">
            <v>.Name plate</v>
          </cell>
          <cell r="C122" t="str">
            <v>unit</v>
          </cell>
          <cell r="D122">
            <v>908320</v>
          </cell>
          <cell r="G122">
            <v>100</v>
          </cell>
        </row>
        <row r="123">
          <cell r="B123" t="str">
            <v>.Piling work PC pile ø 60 cm</v>
          </cell>
          <cell r="C123" t="str">
            <v>m</v>
          </cell>
          <cell r="D123">
            <v>54499</v>
          </cell>
          <cell r="I123">
            <v>100</v>
          </cell>
        </row>
        <row r="124">
          <cell r="B124" t="str">
            <v>.Piling work PC pile or SP Pile ø 30 cm or ø 35 cm</v>
          </cell>
          <cell r="C124" t="str">
            <v>m</v>
          </cell>
          <cell r="D124">
            <v>42388</v>
          </cell>
          <cell r="I124">
            <v>100</v>
          </cell>
        </row>
        <row r="125">
          <cell r="B125" t="str">
            <v>.Piling work PC pile or SP Pile ø 40 cm or ø 50 cm</v>
          </cell>
          <cell r="C125" t="str">
            <v>m</v>
          </cell>
          <cell r="D125">
            <v>42388</v>
          </cell>
          <cell r="I125">
            <v>100</v>
          </cell>
        </row>
        <row r="126">
          <cell r="B126" t="str">
            <v>.Ready mix K-350 for B</v>
          </cell>
          <cell r="C126" t="str">
            <v xml:space="preserve">m³ </v>
          </cell>
          <cell r="D126">
            <v>333051</v>
          </cell>
          <cell r="G126">
            <v>100</v>
          </cell>
        </row>
        <row r="127">
          <cell r="B127" t="str">
            <v>.Static loading test</v>
          </cell>
          <cell r="C127" t="str">
            <v>nos</v>
          </cell>
          <cell r="D127">
            <v>18166392</v>
          </cell>
          <cell r="I127">
            <v>100</v>
          </cell>
        </row>
        <row r="128">
          <cell r="B128" t="str">
            <v>.Steel sheet piling work</v>
          </cell>
          <cell r="C128" t="str">
            <v>m</v>
          </cell>
          <cell r="D128">
            <v>42388</v>
          </cell>
          <cell r="I128">
            <v>100</v>
          </cell>
        </row>
        <row r="129">
          <cell r="B129" t="str">
            <v>.Steel slide gate (H= 1m, B= 1m, x 2)</v>
          </cell>
          <cell r="C129" t="str">
            <v>unit</v>
          </cell>
          <cell r="D129">
            <v>8233732</v>
          </cell>
          <cell r="G129">
            <v>100</v>
          </cell>
        </row>
        <row r="130">
          <cell r="B130" t="str">
            <v>.Steel slide gate (H= 1m, B= 1,25m, x 2)</v>
          </cell>
          <cell r="C130" t="str">
            <v>unit</v>
          </cell>
          <cell r="D130">
            <v>8890335</v>
          </cell>
          <cell r="G130">
            <v>100</v>
          </cell>
        </row>
        <row r="131">
          <cell r="B131" t="str">
            <v>.Steel slide gate (H= 1,5m, B= 2m, x 2)</v>
          </cell>
          <cell r="C131" t="str">
            <v>unit</v>
          </cell>
          <cell r="D131">
            <v>12573526</v>
          </cell>
          <cell r="G131">
            <v>100</v>
          </cell>
        </row>
        <row r="132">
          <cell r="B132" t="str">
            <v>.Erection Diafragma wall</v>
          </cell>
          <cell r="C132" t="str">
            <v>unit</v>
          </cell>
          <cell r="D132">
            <v>170207</v>
          </cell>
          <cell r="I132">
            <v>100</v>
          </cell>
        </row>
        <row r="133">
          <cell r="B133" t="str">
            <v>.Erection of concrete girder I 125 - 25.60</v>
          </cell>
          <cell r="C133" t="str">
            <v>unit</v>
          </cell>
          <cell r="D133">
            <v>9019643</v>
          </cell>
          <cell r="I133">
            <v>100</v>
          </cell>
        </row>
        <row r="134">
          <cell r="B134" t="str">
            <v>.Erection of concrete girder I 160 - 31.60</v>
          </cell>
          <cell r="C134" t="str">
            <v>unit</v>
          </cell>
          <cell r="D134">
            <v>16453019</v>
          </cell>
          <cell r="I134">
            <v>100</v>
          </cell>
        </row>
        <row r="135">
          <cell r="B135" t="str">
            <v>.Erection of concrete girder I 170 - 40.80</v>
          </cell>
          <cell r="C135" t="str">
            <v>unit</v>
          </cell>
          <cell r="D135">
            <v>25555655</v>
          </cell>
          <cell r="I135">
            <v>100</v>
          </cell>
        </row>
        <row r="136">
          <cell r="B136" t="str">
            <v>.Erection of concrete girder I 090 - 16.60</v>
          </cell>
          <cell r="C136" t="str">
            <v>unit</v>
          </cell>
          <cell r="D136">
            <v>4548969</v>
          </cell>
          <cell r="I136">
            <v>100</v>
          </cell>
        </row>
        <row r="137">
          <cell r="B137" t="str">
            <v>.Erection of RC slab</v>
          </cell>
          <cell r="C137" t="str">
            <v>unit</v>
          </cell>
          <cell r="D137">
            <v>114890</v>
          </cell>
          <cell r="I137">
            <v>100</v>
          </cell>
        </row>
        <row r="138">
          <cell r="B138" t="str">
            <v>.Steel plate girder</v>
          </cell>
          <cell r="C138" t="str">
            <v>ls</v>
          </cell>
          <cell r="D138">
            <v>217445435</v>
          </cell>
          <cell r="G138">
            <v>100</v>
          </cell>
        </row>
        <row r="144">
          <cell r="B144" t="str">
            <v>.Rubber dam</v>
          </cell>
          <cell r="C144" t="str">
            <v>ls</v>
          </cell>
          <cell r="D144">
            <v>2858956466</v>
          </cell>
          <cell r="G144">
            <v>100</v>
          </cell>
        </row>
      </sheetData>
      <sheetData sheetId="5"/>
      <sheetData sheetId="6"/>
    </sheetDataSet>
  </externalBook>
</externalLink>
</file>

<file path=xl/externalLinks/externalLink7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boq"/>
      <sheetName val="penawaran"/>
      <sheetName val="Peralatan"/>
      <sheetName val="a-bahan"/>
      <sheetName val="a-bat"/>
      <sheetName val="a-hrg"/>
      <sheetName val="1-boq"/>
      <sheetName val="TS"/>
      <sheetName val="F8"/>
    </sheetNames>
    <sheetDataSet>
      <sheetData sheetId="0"/>
      <sheetData sheetId="1"/>
      <sheetData sheetId="2"/>
      <sheetData sheetId="3"/>
      <sheetData sheetId="4"/>
      <sheetData sheetId="5"/>
      <sheetData sheetId="6"/>
      <sheetData sheetId="7"/>
      <sheetData sheetId="8"/>
    </sheetDataSet>
  </externalBook>
</externalLink>
</file>

<file path=xl/externalLinks/externalLink7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
      <sheetName val="MC"/>
      <sheetName val="CAKRAWALA"/>
      <sheetName val="Sheet1"/>
      <sheetName val="M"/>
      <sheetName val="H"/>
      <sheetName val="H (2)"/>
      <sheetName val="H (3)"/>
      <sheetName val="H (4)"/>
      <sheetName val="H (5)"/>
      <sheetName val="H (6)"/>
    </sheetNames>
    <sheetDataSet>
      <sheetData sheetId="0"/>
      <sheetData sheetId="1"/>
      <sheetData sheetId="2"/>
      <sheetData sheetId="3">
        <row r="7">
          <cell r="C7" t="str">
            <v>Pengukuran dan pemasangan bowplank</v>
          </cell>
          <cell r="D7" t="str">
            <v>Ls</v>
          </cell>
          <cell r="G7">
            <v>4.0000000000000008E-2</v>
          </cell>
          <cell r="H7">
            <v>4.0000000000000008E-2</v>
          </cell>
          <cell r="I7">
            <v>4.0000000000000008E-2</v>
          </cell>
          <cell r="J7">
            <v>4.0000000000000008E-2</v>
          </cell>
          <cell r="K7">
            <v>0.12000000000000002</v>
          </cell>
          <cell r="L7">
            <v>4.0000000000000008E-2</v>
          </cell>
          <cell r="M7">
            <v>4.0000000000000008E-2</v>
          </cell>
          <cell r="N7">
            <v>8.0000000000000016E-2</v>
          </cell>
          <cell r="O7">
            <v>4.0000000000000008E-2</v>
          </cell>
          <cell r="P7">
            <v>4.0000000000000008E-2</v>
          </cell>
          <cell r="Q7">
            <v>8.0000000000000016E-2</v>
          </cell>
          <cell r="R7">
            <v>4.0000000000000008E-2</v>
          </cell>
          <cell r="S7">
            <v>4.0000000000000008E-2</v>
          </cell>
          <cell r="T7">
            <v>8.0000000000000016E-2</v>
          </cell>
          <cell r="U7">
            <v>4.0000000000000008E-2</v>
          </cell>
          <cell r="V7">
            <v>4.0000000000000008E-2</v>
          </cell>
          <cell r="W7">
            <v>8.0000000000000016E-2</v>
          </cell>
          <cell r="X7">
            <v>0.48000000000000009</v>
          </cell>
          <cell r="Y7">
            <v>1</v>
          </cell>
          <cell r="Z7">
            <v>0.51999999999999991</v>
          </cell>
          <cell r="AA7">
            <v>0</v>
          </cell>
          <cell r="AE7">
            <v>0</v>
          </cell>
        </row>
        <row r="8">
          <cell r="C8" t="str">
            <v xml:space="preserve">Papan Nama Proyek </v>
          </cell>
          <cell r="D8" t="str">
            <v>Ls</v>
          </cell>
          <cell r="G8">
            <v>0</v>
          </cell>
          <cell r="H8">
            <v>1</v>
          </cell>
          <cell r="I8">
            <v>1</v>
          </cell>
          <cell r="J8">
            <v>0</v>
          </cell>
          <cell r="K8">
            <v>2</v>
          </cell>
          <cell r="L8">
            <v>0</v>
          </cell>
          <cell r="M8">
            <v>0</v>
          </cell>
          <cell r="N8">
            <v>0</v>
          </cell>
          <cell r="O8">
            <v>0</v>
          </cell>
          <cell r="P8">
            <v>0</v>
          </cell>
          <cell r="Q8">
            <v>0</v>
          </cell>
          <cell r="R8">
            <v>0</v>
          </cell>
          <cell r="S8">
            <v>0</v>
          </cell>
          <cell r="T8">
            <v>0</v>
          </cell>
          <cell r="U8">
            <v>0</v>
          </cell>
          <cell r="V8">
            <v>0</v>
          </cell>
          <cell r="W8">
            <v>0</v>
          </cell>
          <cell r="X8">
            <v>2</v>
          </cell>
          <cell r="Y8">
            <v>2</v>
          </cell>
          <cell r="Z8">
            <v>0</v>
          </cell>
          <cell r="AA8">
            <v>0</v>
          </cell>
          <cell r="AE8">
            <v>0</v>
          </cell>
        </row>
        <row r="9">
          <cell r="C9" t="str">
            <v xml:space="preserve">Pembuatan Direksi Keet </v>
          </cell>
          <cell r="D9" t="str">
            <v>Ls</v>
          </cell>
          <cell r="G9">
            <v>0.04</v>
          </cell>
          <cell r="H9">
            <v>0.04</v>
          </cell>
          <cell r="I9">
            <v>0.04</v>
          </cell>
          <cell r="J9">
            <v>0.04</v>
          </cell>
          <cell r="K9">
            <v>0.12</v>
          </cell>
          <cell r="L9">
            <v>0.04</v>
          </cell>
          <cell r="M9">
            <v>0.04</v>
          </cell>
          <cell r="N9">
            <v>0.08</v>
          </cell>
          <cell r="O9">
            <v>0.04</v>
          </cell>
          <cell r="P9">
            <v>0.04</v>
          </cell>
          <cell r="Q9">
            <v>0.08</v>
          </cell>
          <cell r="R9">
            <v>0.04</v>
          </cell>
          <cell r="S9">
            <v>0.04</v>
          </cell>
          <cell r="T9">
            <v>0.08</v>
          </cell>
          <cell r="U9">
            <v>0.04</v>
          </cell>
          <cell r="V9">
            <v>0.04</v>
          </cell>
          <cell r="W9">
            <v>0.08</v>
          </cell>
          <cell r="X9">
            <v>0.48</v>
          </cell>
          <cell r="Y9">
            <v>1</v>
          </cell>
          <cell r="Z9">
            <v>0.52</v>
          </cell>
          <cell r="AA9">
            <v>0</v>
          </cell>
          <cell r="AE9">
            <v>0</v>
          </cell>
        </row>
        <row r="10">
          <cell r="C10" t="str">
            <v xml:space="preserve">Dokumentasi dan pelaporan </v>
          </cell>
          <cell r="D10" t="str">
            <v>Ls</v>
          </cell>
          <cell r="G10">
            <v>4.0000000000000008E-2</v>
          </cell>
          <cell r="H10">
            <v>4.0000000000000008E-2</v>
          </cell>
          <cell r="I10">
            <v>4.0000000000000008E-2</v>
          </cell>
          <cell r="J10">
            <v>4.0000000000000008E-2</v>
          </cell>
          <cell r="K10">
            <v>0.12000000000000002</v>
          </cell>
          <cell r="L10">
            <v>4.0000000000000008E-2</v>
          </cell>
          <cell r="M10">
            <v>4.0000000000000008E-2</v>
          </cell>
          <cell r="N10">
            <v>8.0000000000000016E-2</v>
          </cell>
          <cell r="O10">
            <v>4.0000000000000008E-2</v>
          </cell>
          <cell r="P10">
            <v>4.0000000000000008E-2</v>
          </cell>
          <cell r="Q10">
            <v>8.0000000000000016E-2</v>
          </cell>
          <cell r="R10">
            <v>4.0000000000000008E-2</v>
          </cell>
          <cell r="S10">
            <v>4.0000000000000008E-2</v>
          </cell>
          <cell r="T10">
            <v>8.0000000000000016E-2</v>
          </cell>
          <cell r="U10">
            <v>4.0000000000000008E-2</v>
          </cell>
          <cell r="V10">
            <v>4.0000000000000008E-2</v>
          </cell>
          <cell r="W10">
            <v>8.0000000000000016E-2</v>
          </cell>
          <cell r="X10">
            <v>0.48000000000000009</v>
          </cell>
          <cell r="Y10">
            <v>1</v>
          </cell>
          <cell r="AA10">
            <v>0.16666666666666669</v>
          </cell>
          <cell r="AE10">
            <v>2.777777777777778E-2</v>
          </cell>
        </row>
        <row r="12">
          <cell r="C12" t="str">
            <v>PEMBUATAN TALUD (A) P = 6 M'</v>
          </cell>
        </row>
        <row r="13">
          <cell r="C13" t="str">
            <v xml:space="preserve">Galian Tanah untuk pondasi </v>
          </cell>
          <cell r="D13" t="str">
            <v>M3</v>
          </cell>
          <cell r="G13" t="e">
            <v>#DIV/0!</v>
          </cell>
          <cell r="H13" t="e">
            <v>#DIV/0!</v>
          </cell>
          <cell r="I13" t="e">
            <v>#DIV/0!</v>
          </cell>
          <cell r="J13" t="e">
            <v>#DIV/0!</v>
          </cell>
          <cell r="K13" t="e">
            <v>#DIV/0!</v>
          </cell>
          <cell r="L13" t="e">
            <v>#DIV/0!</v>
          </cell>
          <cell r="M13" t="e">
            <v>#DIV/0!</v>
          </cell>
          <cell r="N13" t="e">
            <v>#DIV/0!</v>
          </cell>
          <cell r="O13" t="e">
            <v>#DIV/0!</v>
          </cell>
          <cell r="P13" t="e">
            <v>#DIV/0!</v>
          </cell>
          <cell r="Q13" t="e">
            <v>#DIV/0!</v>
          </cell>
          <cell r="R13" t="e">
            <v>#DIV/0!</v>
          </cell>
          <cell r="S13" t="e">
            <v>#DIV/0!</v>
          </cell>
          <cell r="T13" t="e">
            <v>#DIV/0!</v>
          </cell>
          <cell r="U13" t="e">
            <v>#DIV/0!</v>
          </cell>
          <cell r="V13" t="e">
            <v>#DIV/0!</v>
          </cell>
          <cell r="W13" t="e">
            <v>#DIV/0!</v>
          </cell>
          <cell r="X13" t="e">
            <v>#DIV/0!</v>
          </cell>
          <cell r="Y13">
            <v>0</v>
          </cell>
          <cell r="Z13" t="e">
            <v>#DIV/0!</v>
          </cell>
          <cell r="AA13">
            <v>0</v>
          </cell>
          <cell r="AE13">
            <v>0</v>
          </cell>
        </row>
        <row r="14">
          <cell r="C14" t="str">
            <v xml:space="preserve">Urugan Bekas Tanah Galian </v>
          </cell>
          <cell r="D14" t="str">
            <v>M3</v>
          </cell>
          <cell r="G14">
            <v>0</v>
          </cell>
          <cell r="H14">
            <v>0</v>
          </cell>
          <cell r="I14">
            <v>0</v>
          </cell>
          <cell r="J14">
            <v>0</v>
          </cell>
          <cell r="K14">
            <v>0</v>
          </cell>
          <cell r="L14">
            <v>36</v>
          </cell>
          <cell r="M14">
            <v>36</v>
          </cell>
          <cell r="N14">
            <v>72</v>
          </cell>
          <cell r="O14">
            <v>36</v>
          </cell>
          <cell r="P14">
            <v>36</v>
          </cell>
          <cell r="Q14">
            <v>72</v>
          </cell>
          <cell r="R14">
            <v>0</v>
          </cell>
          <cell r="S14">
            <v>0</v>
          </cell>
          <cell r="T14">
            <v>0</v>
          </cell>
          <cell r="U14">
            <v>0</v>
          </cell>
          <cell r="V14">
            <v>0</v>
          </cell>
          <cell r="W14">
            <v>0</v>
          </cell>
          <cell r="X14">
            <v>144</v>
          </cell>
          <cell r="Y14">
            <v>144</v>
          </cell>
          <cell r="Z14">
            <v>0</v>
          </cell>
          <cell r="AA14">
            <v>0</v>
          </cell>
          <cell r="AE14">
            <v>0</v>
          </cell>
        </row>
        <row r="15">
          <cell r="C15" t="str">
            <v xml:space="preserve">Timbunan Tanah </v>
          </cell>
          <cell r="D15" t="str">
            <v>M3</v>
          </cell>
          <cell r="G15">
            <v>0</v>
          </cell>
          <cell r="H15">
            <v>0</v>
          </cell>
          <cell r="I15">
            <v>622.22222222222229</v>
          </cell>
          <cell r="J15">
            <v>622.22222222222229</v>
          </cell>
          <cell r="K15">
            <v>1244.4444444444446</v>
          </cell>
          <cell r="L15">
            <v>622.22222222222229</v>
          </cell>
          <cell r="M15">
            <v>0</v>
          </cell>
          <cell r="N15">
            <v>622.22222222222229</v>
          </cell>
          <cell r="O15">
            <v>622.22222222222229</v>
          </cell>
          <cell r="P15">
            <v>622.22222222222229</v>
          </cell>
          <cell r="Q15">
            <v>1244.4444444444446</v>
          </cell>
          <cell r="R15">
            <v>622.22222222222229</v>
          </cell>
          <cell r="S15">
            <v>0</v>
          </cell>
          <cell r="T15">
            <v>622.22222222222229</v>
          </cell>
          <cell r="U15">
            <v>622.22222222222229</v>
          </cell>
          <cell r="V15">
            <v>622.22222222222229</v>
          </cell>
          <cell r="W15">
            <v>1244.4444444444446</v>
          </cell>
          <cell r="X15">
            <v>4977.7777777777783</v>
          </cell>
          <cell r="Y15">
            <v>5600</v>
          </cell>
          <cell r="AA15">
            <v>0</v>
          </cell>
          <cell r="AE15">
            <v>0</v>
          </cell>
        </row>
        <row r="16">
          <cell r="C16" t="str">
            <v>Pasangan Batu kali 1 : 4</v>
          </cell>
          <cell r="D16" t="str">
            <v>M3</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60</v>
          </cell>
          <cell r="AA16">
            <v>0</v>
          </cell>
          <cell r="AE16">
            <v>0</v>
          </cell>
        </row>
        <row r="17">
          <cell r="C17" t="str">
            <v xml:space="preserve">Buangan bekas galian </v>
          </cell>
          <cell r="D17" t="str">
            <v>M3</v>
          </cell>
          <cell r="G17" t="e">
            <v>#REF!</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cell r="W17" t="e">
            <v>#REF!</v>
          </cell>
          <cell r="X17" t="e">
            <v>#REF!</v>
          </cell>
          <cell r="Y17" t="e">
            <v>#REF!</v>
          </cell>
          <cell r="AA17">
            <v>0</v>
          </cell>
          <cell r="AE17">
            <v>0</v>
          </cell>
        </row>
        <row r="18">
          <cell r="C18" t="str">
            <v>Plesteran dinding saluran 1 : 3</v>
          </cell>
          <cell r="D18" t="str">
            <v>M2</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cell r="S18" t="e">
            <v>#REF!</v>
          </cell>
          <cell r="T18" t="e">
            <v>#REF!</v>
          </cell>
          <cell r="U18" t="e">
            <v>#REF!</v>
          </cell>
          <cell r="V18" t="e">
            <v>#REF!</v>
          </cell>
          <cell r="W18" t="e">
            <v>#REF!</v>
          </cell>
          <cell r="X18" t="e">
            <v>#REF!</v>
          </cell>
          <cell r="Y18" t="e">
            <v>#REF!</v>
          </cell>
          <cell r="AA18">
            <v>0</v>
          </cell>
          <cell r="AE18">
            <v>0</v>
          </cell>
        </row>
        <row r="20">
          <cell r="C20" t="str">
            <v>PEMBUATAN TALUD (A) P = 3 M'</v>
          </cell>
        </row>
        <row r="21">
          <cell r="C21" t="str">
            <v>Galian Tanah untuk pondasi.</v>
          </cell>
          <cell r="D21" t="str">
            <v>M3</v>
          </cell>
          <cell r="G21" t="e">
            <v>#REF!</v>
          </cell>
          <cell r="H21" t="e">
            <v>#REF!</v>
          </cell>
          <cell r="I21" t="e">
            <v>#REF!</v>
          </cell>
          <cell r="J21" t="e">
            <v>#REF!</v>
          </cell>
          <cell r="K21" t="e">
            <v>#REF!</v>
          </cell>
          <cell r="L21" t="e">
            <v>#REF!</v>
          </cell>
          <cell r="M21" t="e">
            <v>#REF!</v>
          </cell>
          <cell r="N21" t="e">
            <v>#REF!</v>
          </cell>
          <cell r="O21" t="e">
            <v>#REF!</v>
          </cell>
          <cell r="P21" t="e">
            <v>#REF!</v>
          </cell>
          <cell r="Q21" t="e">
            <v>#REF!</v>
          </cell>
          <cell r="R21" t="e">
            <v>#REF!</v>
          </cell>
          <cell r="S21" t="e">
            <v>#REF!</v>
          </cell>
          <cell r="T21" t="e">
            <v>#REF!</v>
          </cell>
          <cell r="U21" t="e">
            <v>#REF!</v>
          </cell>
          <cell r="V21" t="e">
            <v>#REF!</v>
          </cell>
          <cell r="W21" t="e">
            <v>#REF!</v>
          </cell>
          <cell r="X21" t="e">
            <v>#REF!</v>
          </cell>
          <cell r="Y21" t="e">
            <v>#REF!</v>
          </cell>
          <cell r="AA21">
            <v>0</v>
          </cell>
          <cell r="AE21">
            <v>0</v>
          </cell>
        </row>
        <row r="22">
          <cell r="C22" t="str">
            <v>Urugan Bekas Tanah Galian.</v>
          </cell>
          <cell r="D22" t="str">
            <v>M3</v>
          </cell>
          <cell r="G22" t="e">
            <v>#REF!</v>
          </cell>
          <cell r="H22" t="e">
            <v>#REF!</v>
          </cell>
          <cell r="I22" t="e">
            <v>#REF!</v>
          </cell>
          <cell r="J22" t="e">
            <v>#REF!</v>
          </cell>
          <cell r="K22" t="e">
            <v>#REF!</v>
          </cell>
          <cell r="L22" t="e">
            <v>#REF!</v>
          </cell>
          <cell r="M22" t="e">
            <v>#REF!</v>
          </cell>
          <cell r="N22" t="e">
            <v>#REF!</v>
          </cell>
          <cell r="O22" t="e">
            <v>#REF!</v>
          </cell>
          <cell r="P22" t="e">
            <v>#REF!</v>
          </cell>
          <cell r="Q22" t="e">
            <v>#REF!</v>
          </cell>
          <cell r="R22" t="e">
            <v>#REF!</v>
          </cell>
          <cell r="S22" t="e">
            <v>#REF!</v>
          </cell>
          <cell r="T22" t="e">
            <v>#REF!</v>
          </cell>
          <cell r="U22" t="e">
            <v>#REF!</v>
          </cell>
          <cell r="V22" t="e">
            <v>#REF!</v>
          </cell>
          <cell r="W22" t="e">
            <v>#REF!</v>
          </cell>
          <cell r="X22" t="e">
            <v>#REF!</v>
          </cell>
          <cell r="Y22" t="e">
            <v>#REF!</v>
          </cell>
          <cell r="AA22">
            <v>0</v>
          </cell>
          <cell r="AE22">
            <v>0</v>
          </cell>
        </row>
        <row r="23">
          <cell r="C23" t="str">
            <v>Timbunan Tanah.</v>
          </cell>
          <cell r="D23" t="str">
            <v>M3</v>
          </cell>
          <cell r="G23" t="e">
            <v>#REF!</v>
          </cell>
          <cell r="H23" t="e">
            <v>#REF!</v>
          </cell>
          <cell r="I23" t="e">
            <v>#REF!</v>
          </cell>
          <cell r="J23" t="e">
            <v>#REF!</v>
          </cell>
          <cell r="K23" t="e">
            <v>#REF!</v>
          </cell>
          <cell r="L23" t="e">
            <v>#REF!</v>
          </cell>
          <cell r="M23" t="e">
            <v>#REF!</v>
          </cell>
          <cell r="N23" t="e">
            <v>#REF!</v>
          </cell>
          <cell r="O23" t="e">
            <v>#REF!</v>
          </cell>
          <cell r="P23" t="e">
            <v>#REF!</v>
          </cell>
          <cell r="Q23" t="e">
            <v>#REF!</v>
          </cell>
          <cell r="R23" t="e">
            <v>#REF!</v>
          </cell>
          <cell r="S23" t="e">
            <v>#REF!</v>
          </cell>
          <cell r="T23" t="e">
            <v>#REF!</v>
          </cell>
          <cell r="U23" t="e">
            <v>#REF!</v>
          </cell>
          <cell r="V23" t="e">
            <v>#REF!</v>
          </cell>
          <cell r="W23" t="e">
            <v>#REF!</v>
          </cell>
          <cell r="X23" t="e">
            <v>#REF!</v>
          </cell>
          <cell r="Y23" t="e">
            <v>#REF!</v>
          </cell>
          <cell r="AA23">
            <v>0</v>
          </cell>
          <cell r="AE23">
            <v>0</v>
          </cell>
        </row>
        <row r="24">
          <cell r="C24" t="str">
            <v>Pasangan Batu kali 1 : 4.</v>
          </cell>
          <cell r="D24" t="str">
            <v>M3</v>
          </cell>
          <cell r="G24" t="e">
            <v>#REF!</v>
          </cell>
          <cell r="H24" t="e">
            <v>#REF!</v>
          </cell>
          <cell r="I24" t="e">
            <v>#REF!</v>
          </cell>
          <cell r="J24" t="e">
            <v>#REF!</v>
          </cell>
          <cell r="K24" t="e">
            <v>#REF!</v>
          </cell>
          <cell r="L24" t="e">
            <v>#REF!</v>
          </cell>
          <cell r="M24" t="e">
            <v>#REF!</v>
          </cell>
          <cell r="N24" t="e">
            <v>#REF!</v>
          </cell>
          <cell r="O24" t="e">
            <v>#REF!</v>
          </cell>
          <cell r="P24" t="e">
            <v>#REF!</v>
          </cell>
          <cell r="Q24" t="e">
            <v>#REF!</v>
          </cell>
          <cell r="R24" t="e">
            <v>#REF!</v>
          </cell>
          <cell r="S24" t="e">
            <v>#REF!</v>
          </cell>
          <cell r="T24" t="e">
            <v>#REF!</v>
          </cell>
          <cell r="U24" t="e">
            <v>#REF!</v>
          </cell>
          <cell r="V24" t="e">
            <v>#REF!</v>
          </cell>
          <cell r="W24" t="e">
            <v>#REF!</v>
          </cell>
          <cell r="X24" t="e">
            <v>#REF!</v>
          </cell>
          <cell r="Y24" t="e">
            <v>#REF!</v>
          </cell>
          <cell r="AA24">
            <v>0</v>
          </cell>
          <cell r="AE24">
            <v>0</v>
          </cell>
        </row>
        <row r="25">
          <cell r="C25" t="str">
            <v>Buangan bekas galian.</v>
          </cell>
          <cell r="D25" t="str">
            <v>M3</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AA25">
            <v>0</v>
          </cell>
          <cell r="AE25">
            <v>0</v>
          </cell>
        </row>
        <row r="26">
          <cell r="C26" t="str">
            <v>Plesteran dinding saluran 1 : 3.</v>
          </cell>
          <cell r="D26" t="str">
            <v>M2</v>
          </cell>
          <cell r="G26" t="e">
            <v>#REF!</v>
          </cell>
          <cell r="H26" t="e">
            <v>#REF!</v>
          </cell>
          <cell r="I26" t="e">
            <v>#REF!</v>
          </cell>
          <cell r="J26" t="e">
            <v>#REF!</v>
          </cell>
          <cell r="K26" t="e">
            <v>#REF!</v>
          </cell>
          <cell r="L26" t="e">
            <v>#REF!</v>
          </cell>
          <cell r="M26" t="e">
            <v>#REF!</v>
          </cell>
          <cell r="N26" t="e">
            <v>#REF!</v>
          </cell>
          <cell r="O26" t="e">
            <v>#REF!</v>
          </cell>
          <cell r="P26" t="e">
            <v>#REF!</v>
          </cell>
          <cell r="Q26" t="e">
            <v>#REF!</v>
          </cell>
          <cell r="R26" t="e">
            <v>#REF!</v>
          </cell>
          <cell r="S26" t="e">
            <v>#REF!</v>
          </cell>
          <cell r="T26" t="e">
            <v>#REF!</v>
          </cell>
          <cell r="U26" t="e">
            <v>#REF!</v>
          </cell>
          <cell r="V26" t="e">
            <v>#REF!</v>
          </cell>
          <cell r="W26" t="e">
            <v>#REF!</v>
          </cell>
          <cell r="X26" t="e">
            <v>#REF!</v>
          </cell>
          <cell r="Y26" t="e">
            <v>#REF!</v>
          </cell>
          <cell r="AA26">
            <v>0</v>
          </cell>
          <cell r="AE26">
            <v>0</v>
          </cell>
        </row>
        <row r="28">
          <cell r="C28" t="str">
            <v xml:space="preserve">PEKERJAAN PASANGAN BATU </v>
          </cell>
        </row>
        <row r="29">
          <cell r="C29" t="str">
            <v>Pasangan batu kali 1 : 4..</v>
          </cell>
          <cell r="D29" t="str">
            <v>M3</v>
          </cell>
          <cell r="G29" t="e">
            <v>#REF!</v>
          </cell>
          <cell r="H29" t="e">
            <v>#REF!</v>
          </cell>
          <cell r="I29" t="e">
            <v>#REF!</v>
          </cell>
          <cell r="J29" t="e">
            <v>#REF!</v>
          </cell>
          <cell r="K29" t="e">
            <v>#REF!</v>
          </cell>
          <cell r="L29" t="e">
            <v>#REF!</v>
          </cell>
          <cell r="M29" t="e">
            <v>#REF!</v>
          </cell>
          <cell r="N29" t="e">
            <v>#REF!</v>
          </cell>
          <cell r="O29" t="e">
            <v>#REF!</v>
          </cell>
          <cell r="P29" t="e">
            <v>#REF!</v>
          </cell>
          <cell r="Q29" t="e">
            <v>#REF!</v>
          </cell>
          <cell r="R29" t="e">
            <v>#REF!</v>
          </cell>
          <cell r="S29" t="e">
            <v>#REF!</v>
          </cell>
          <cell r="T29" t="e">
            <v>#REF!</v>
          </cell>
          <cell r="U29" t="e">
            <v>#REF!</v>
          </cell>
          <cell r="V29" t="e">
            <v>#REF!</v>
          </cell>
          <cell r="W29" t="e">
            <v>#REF!</v>
          </cell>
          <cell r="X29" t="e">
            <v>#REF!</v>
          </cell>
          <cell r="Y29" t="e">
            <v>#REF!</v>
          </cell>
          <cell r="AA29">
            <v>0</v>
          </cell>
          <cell r="AE29">
            <v>0</v>
          </cell>
        </row>
        <row r="31">
          <cell r="C31" t="str">
            <v>PEKERJAAN JALAN LINGKUNGAN  P = 480 M</v>
          </cell>
        </row>
        <row r="32">
          <cell r="C32" t="str">
            <v>Konstruksi Lapis Pondasi Bawah LPB</v>
          </cell>
          <cell r="D32" t="str">
            <v>M3</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cell r="S32" t="e">
            <v>#REF!</v>
          </cell>
          <cell r="T32" t="e">
            <v>#REF!</v>
          </cell>
          <cell r="U32" t="e">
            <v>#REF!</v>
          </cell>
          <cell r="V32" t="e">
            <v>#REF!</v>
          </cell>
          <cell r="W32" t="e">
            <v>#REF!</v>
          </cell>
          <cell r="X32" t="e">
            <v>#REF!</v>
          </cell>
          <cell r="Y32" t="e">
            <v>#REF!</v>
          </cell>
          <cell r="AA32">
            <v>0</v>
          </cell>
          <cell r="AE32">
            <v>0</v>
          </cell>
        </row>
        <row r="33">
          <cell r="C33" t="str">
            <v>Konstruksi Lapis Penerasi MACADAM</v>
          </cell>
          <cell r="D33" t="str">
            <v>M2</v>
          </cell>
          <cell r="G33" t="e">
            <v>#REF!</v>
          </cell>
          <cell r="H33" t="e">
            <v>#REF!</v>
          </cell>
          <cell r="I33" t="e">
            <v>#REF!</v>
          </cell>
          <cell r="J33" t="e">
            <v>#REF!</v>
          </cell>
          <cell r="K33" t="e">
            <v>#REF!</v>
          </cell>
          <cell r="L33" t="e">
            <v>#REF!</v>
          </cell>
          <cell r="M33" t="e">
            <v>#REF!</v>
          </cell>
          <cell r="N33" t="e">
            <v>#REF!</v>
          </cell>
          <cell r="O33" t="e">
            <v>#REF!</v>
          </cell>
          <cell r="P33" t="e">
            <v>#REF!</v>
          </cell>
          <cell r="Q33" t="e">
            <v>#REF!</v>
          </cell>
          <cell r="R33" t="e">
            <v>#REF!</v>
          </cell>
          <cell r="S33" t="e">
            <v>#REF!</v>
          </cell>
          <cell r="T33" t="e">
            <v>#REF!</v>
          </cell>
          <cell r="U33" t="e">
            <v>#REF!</v>
          </cell>
          <cell r="V33" t="e">
            <v>#REF!</v>
          </cell>
          <cell r="W33" t="e">
            <v>#REF!</v>
          </cell>
          <cell r="X33" t="e">
            <v>#REF!</v>
          </cell>
          <cell r="Y33" t="e">
            <v>#REF!</v>
          </cell>
          <cell r="AA33">
            <v>0</v>
          </cell>
          <cell r="AE33">
            <v>0</v>
          </cell>
        </row>
        <row r="35">
          <cell r="C35" t="str">
            <v>PEKERJAAN JALAN LINGKUNGAN  P = 250 M</v>
          </cell>
        </row>
        <row r="36">
          <cell r="C36" t="str">
            <v>Konstruksi Lapis Pondasi Bawah LPB.</v>
          </cell>
          <cell r="D36" t="str">
            <v>M3</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cell r="U36" t="e">
            <v>#REF!</v>
          </cell>
          <cell r="V36" t="e">
            <v>#REF!</v>
          </cell>
          <cell r="W36" t="e">
            <v>#REF!</v>
          </cell>
          <cell r="X36" t="e">
            <v>#REF!</v>
          </cell>
          <cell r="Y36" t="e">
            <v>#REF!</v>
          </cell>
          <cell r="AA36">
            <v>0</v>
          </cell>
          <cell r="AE36">
            <v>0</v>
          </cell>
        </row>
        <row r="37">
          <cell r="C37" t="str">
            <v>Konstruksi Lapis Penerasi MACADAM.</v>
          </cell>
          <cell r="D37" t="str">
            <v>M2</v>
          </cell>
          <cell r="G37" t="e">
            <v>#REF!</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cell r="W37" t="e">
            <v>#REF!</v>
          </cell>
          <cell r="X37" t="e">
            <v>#REF!</v>
          </cell>
          <cell r="Y37" t="e">
            <v>#REF!</v>
          </cell>
          <cell r="AA37">
            <v>125</v>
          </cell>
          <cell r="AE37">
            <v>20.833333333333332</v>
          </cell>
        </row>
        <row r="46">
          <cell r="C46" t="str">
            <v>PEKERJA</v>
          </cell>
          <cell r="D46">
            <v>0</v>
          </cell>
        </row>
        <row r="47">
          <cell r="C47" t="str">
            <v>MANDOR</v>
          </cell>
          <cell r="D47">
            <v>1</v>
          </cell>
        </row>
        <row r="48">
          <cell r="C48" t="str">
            <v xml:space="preserve">TUKANG </v>
          </cell>
          <cell r="D48">
            <v>0</v>
          </cell>
        </row>
        <row r="49">
          <cell r="C49" t="str">
            <v xml:space="preserve">KEPALA TUKANG </v>
          </cell>
          <cell r="D49">
            <v>0</v>
          </cell>
        </row>
        <row r="50">
          <cell r="C50" t="str">
            <v>BURUH TAK TERLATIH</v>
          </cell>
          <cell r="D50">
            <v>3</v>
          </cell>
        </row>
        <row r="51">
          <cell r="C51" t="str">
            <v>BURUH  TERLATIH</v>
          </cell>
          <cell r="D51">
            <v>1</v>
          </cell>
        </row>
        <row r="52">
          <cell r="C52" t="str">
            <v>OPERATOR</v>
          </cell>
          <cell r="D52">
            <v>1</v>
          </cell>
        </row>
        <row r="53">
          <cell r="C53" t="str">
            <v>SOPIR</v>
          </cell>
          <cell r="D53">
            <v>1</v>
          </cell>
        </row>
        <row r="59">
          <cell r="C59" t="str">
            <v>PASIR KASAR</v>
          </cell>
          <cell r="D59">
            <v>1</v>
          </cell>
          <cell r="E59" t="str">
            <v>M3</v>
          </cell>
        </row>
        <row r="60">
          <cell r="C60" t="str">
            <v xml:space="preserve">PASIR URUG </v>
          </cell>
          <cell r="D60">
            <v>0</v>
          </cell>
          <cell r="E60" t="str">
            <v>M3</v>
          </cell>
        </row>
        <row r="61">
          <cell r="C61" t="str">
            <v>PASIR HALUS</v>
          </cell>
          <cell r="D61">
            <v>0</v>
          </cell>
          <cell r="E61" t="str">
            <v>M3</v>
          </cell>
        </row>
        <row r="62">
          <cell r="C62" t="str">
            <v>SIRTU</v>
          </cell>
          <cell r="D62">
            <v>0</v>
          </cell>
          <cell r="E62" t="str">
            <v>M3</v>
          </cell>
        </row>
        <row r="63">
          <cell r="C63" t="str">
            <v xml:space="preserve">TANAH URUG </v>
          </cell>
          <cell r="D63">
            <v>0</v>
          </cell>
          <cell r="E63" t="str">
            <v>M3</v>
          </cell>
        </row>
        <row r="64">
          <cell r="C64" t="str">
            <v xml:space="preserve">BATU KALI </v>
          </cell>
          <cell r="D64">
            <v>0</v>
          </cell>
          <cell r="E64" t="str">
            <v>M3</v>
          </cell>
        </row>
        <row r="65">
          <cell r="C65" t="str">
            <v>KAWAT BETON</v>
          </cell>
          <cell r="D65">
            <v>0</v>
          </cell>
          <cell r="E65" t="str">
            <v>Kg</v>
          </cell>
        </row>
        <row r="66">
          <cell r="C66" t="str">
            <v>BESI BETON</v>
          </cell>
          <cell r="D66">
            <v>0</v>
          </cell>
          <cell r="E66" t="str">
            <v>Kg</v>
          </cell>
        </row>
        <row r="67">
          <cell r="C67" t="str">
            <v xml:space="preserve">BATU KERIKIL </v>
          </cell>
          <cell r="D67">
            <v>0</v>
          </cell>
          <cell r="E67" t="str">
            <v>M3</v>
          </cell>
        </row>
        <row r="68">
          <cell r="C68" t="str">
            <v>SEMEN</v>
          </cell>
          <cell r="D68">
            <v>0</v>
          </cell>
          <cell r="E68" t="str">
            <v>Zak</v>
          </cell>
        </row>
        <row r="69">
          <cell r="C69" t="str">
            <v>BATU BELAH 10-15</v>
          </cell>
          <cell r="D69">
            <v>0</v>
          </cell>
          <cell r="E69" t="str">
            <v>M3</v>
          </cell>
        </row>
        <row r="70">
          <cell r="C70" t="str">
            <v>BATU BELAH 5 - 7</v>
          </cell>
          <cell r="D70">
            <v>0</v>
          </cell>
          <cell r="E70" t="str">
            <v>M3</v>
          </cell>
        </row>
        <row r="71">
          <cell r="C71" t="str">
            <v>BATU BELAH 3 - 5</v>
          </cell>
          <cell r="D71">
            <v>1</v>
          </cell>
          <cell r="E71" t="str">
            <v>M3</v>
          </cell>
        </row>
        <row r="72">
          <cell r="C72" t="str">
            <v>BATU BELAH 2 - 3</v>
          </cell>
          <cell r="D72">
            <v>1</v>
          </cell>
          <cell r="E72" t="str">
            <v>M3</v>
          </cell>
        </row>
        <row r="73">
          <cell r="C73" t="str">
            <v>BATU BELAH 1 - 2</v>
          </cell>
          <cell r="D73">
            <v>1</v>
          </cell>
          <cell r="E73" t="str">
            <v>M3</v>
          </cell>
        </row>
        <row r="74">
          <cell r="C74" t="str">
            <v xml:space="preserve">ASPAL </v>
          </cell>
          <cell r="D74">
            <v>94</v>
          </cell>
          <cell r="E74" t="str">
            <v>Kg</v>
          </cell>
        </row>
        <row r="75">
          <cell r="C75" t="str">
            <v>MINYAK TANAH</v>
          </cell>
          <cell r="D75">
            <v>7</v>
          </cell>
          <cell r="E75" t="str">
            <v>Ltr</v>
          </cell>
        </row>
        <row r="81">
          <cell r="C81" t="str">
            <v>TREE WHEEL ROLLER</v>
          </cell>
          <cell r="D81">
            <v>1</v>
          </cell>
        </row>
        <row r="82">
          <cell r="C82" t="str">
            <v>TRUCK BAK TERBUKA</v>
          </cell>
          <cell r="D82">
            <v>1</v>
          </cell>
        </row>
      </sheetData>
      <sheetData sheetId="4"/>
      <sheetData sheetId="5"/>
      <sheetData sheetId="6"/>
      <sheetData sheetId="7"/>
      <sheetData sheetId="8"/>
      <sheetData sheetId="9"/>
      <sheetData sheetId="10"/>
    </sheetDataSet>
  </externalBook>
</externalLink>
</file>

<file path=xl/externalLinks/externalLink7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SD"/>
      <sheetName val="ANA"/>
      <sheetName val="AN-ALAT"/>
      <sheetName val="RAB"/>
      <sheetName val="SCH..OK!"/>
      <sheetName val="SCH..OK TEST"/>
      <sheetName val="MET"/>
      <sheetName val="SCH coba"/>
      <sheetName val="NETWORK"/>
      <sheetName val="NETWORK-OK"/>
      <sheetName val="PEN"/>
      <sheetName val="T.TEKNIK"/>
      <sheetName val="DFT.ALAT"/>
      <sheetName val="adm"/>
      <sheetName val="DATA-DATA"/>
      <sheetName val="STRUKTUR"/>
      <sheetName val="SKN"/>
      <sheetName val="NERACA "/>
      <sheetName val="sub-kont"/>
      <sheetName val="pek-tangani"/>
      <sheetName val="ALMAT"/>
      <sheetName val="RAP"/>
      <sheetName val="OPR"/>
      <sheetName val="REK. RAP"/>
      <sheetName val="auto"/>
      <sheetName val="kolusi"/>
      <sheetName val="kolusi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Jadwal"/>
      <sheetName val="mc"/>
      <sheetName val="qc"/>
      <sheetName val="Bhn"/>
      <sheetName val="Bobot"/>
      <sheetName val="Lh"/>
      <sheetName val="L. Hr"/>
      <sheetName val="Lm"/>
      <sheetName val="kaper"/>
      <sheetName val="L. Mgg"/>
      <sheetName val="L_ Hr"/>
    </sheetNames>
    <sheetDataSet>
      <sheetData sheetId="0"/>
      <sheetData sheetId="1"/>
      <sheetData sheetId="2"/>
      <sheetData sheetId="3"/>
      <sheetData sheetId="4"/>
      <sheetData sheetId="5"/>
      <sheetData sheetId="6"/>
      <sheetData sheetId="7" refreshError="1">
        <row r="79">
          <cell r="R79" t="str">
            <v>S U S E N O</v>
          </cell>
        </row>
      </sheetData>
      <sheetData sheetId="8"/>
      <sheetData sheetId="9"/>
      <sheetData sheetId="10"/>
      <sheetData sheetId="11"/>
    </sheetDataSet>
  </externalBook>
</externalLink>
</file>

<file path=xl/externalLinks/externalLink7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wae teko"/>
      <sheetName val="f wae pesi"/>
      <sheetName val="f wae meze"/>
      <sheetName val="f wae longge"/>
      <sheetName val="f wae sesap"/>
      <sheetName val="ket"/>
      <sheetName val="kulit"/>
      <sheetName val="Rekap"/>
      <sheetName val="Wae Teko"/>
      <sheetName val="Wae Pesi"/>
      <sheetName val="Wae Meze"/>
      <sheetName val="Wae Longge"/>
      <sheetName val="Wae Sesap"/>
      <sheetName val="P. Flores 1"/>
      <sheetName val="Sheet2"/>
      <sheetName val="Sheet3"/>
      <sheetName val="AHS"/>
      <sheetName val="Uraian Teknis AHS Sat.MT.Pembyr"/>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E7">
            <v>300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
      <sheetName val="Additional"/>
      <sheetName val="Gal_Cold Milling"/>
      <sheetName val="Gal_Jack Hammer"/>
      <sheetName val="Shedule"/>
      <sheetName val="Analisa"/>
      <sheetName val="lampiran"/>
      <sheetName val="harsat"/>
      <sheetName val="HARGA MATERIAL"/>
      <sheetName val="Hargamaterial"/>
      <sheetName val="A"/>
      <sheetName val="Gal Tnp Cold Mllng"/>
      <sheetName val="Gal Cold Milling"/>
      <sheetName val="Pekrjaan Pk Jack Hammer"/>
      <sheetName val="Current"/>
      <sheetName val="D7"/>
      <sheetName val="DAFTAR HARGA"/>
      <sheetName val="REKAP Penyiapan"/>
      <sheetName val="data-pendukung"/>
      <sheetName val="UPAH"/>
    </sheetNames>
    <sheetDataSet>
      <sheetData sheetId="0" refreshError="1">
        <row r="841">
          <cell r="L841">
            <v>4</v>
          </cell>
          <cell r="N841" t="str">
            <v>Biaya satuan sudah termasuk pengeluaran untuk seluruh pajak yang berkaitan (tetapi tidak termasuk PPN</v>
          </cell>
          <cell r="T841" t="str">
            <v>Analisa EI-322</v>
          </cell>
        </row>
        <row r="842">
          <cell r="N842" t="str">
            <v>yang dibayar dari kontrak) dan biaya-biaya lainnya.</v>
          </cell>
        </row>
        <row r="843">
          <cell r="L843" t="str">
            <v>FORMULIR STANDAR UNTUK</v>
          </cell>
        </row>
        <row r="844">
          <cell r="L844" t="str">
            <v>PEREKAMAN ANALISA MASING-MASING HARGA SATUAN</v>
          </cell>
        </row>
        <row r="845">
          <cell r="L845">
            <v>0</v>
          </cell>
        </row>
        <row r="848">
          <cell r="L848" t="str">
            <v>PROYEK</v>
          </cell>
          <cell r="O848" t="str">
            <v>: Proyek Pembangunan Jalan Pantai Utara  Jawa Barat</v>
          </cell>
        </row>
        <row r="849">
          <cell r="L849" t="str">
            <v>No. PAKET KONTRAK</v>
          </cell>
          <cell r="O849" t="str">
            <v xml:space="preserve">: </v>
          </cell>
        </row>
        <row r="850">
          <cell r="L850" t="str">
            <v>NAMA PAKET</v>
          </cell>
          <cell r="O850" t="str">
            <v>:  Flyover  Pamanukan</v>
          </cell>
        </row>
        <row r="851">
          <cell r="L851" t="str">
            <v>PROP / KAB / KODYA</v>
          </cell>
          <cell r="O851" t="str">
            <v>: Jawa Barat</v>
          </cell>
        </row>
        <row r="852">
          <cell r="L852" t="str">
            <v>ITEM PEMBAYARAN NO.</v>
          </cell>
          <cell r="O852" t="str">
            <v>:  3.2 (2)</v>
          </cell>
          <cell r="R852" t="str">
            <v>PERKIRAAN VOL. PEK.</v>
          </cell>
          <cell r="T852" t="str">
            <v>:</v>
          </cell>
          <cell r="U852">
            <v>6571.2013500000003</v>
          </cell>
        </row>
        <row r="853">
          <cell r="L853" t="str">
            <v>JENIS PEKERJAAN</v>
          </cell>
          <cell r="O853" t="str">
            <v>:  Timbunan Pilihan</v>
          </cell>
          <cell r="R853" t="str">
            <v>TOTAL HARGA (Rp.)</v>
          </cell>
          <cell r="T853" t="str">
            <v>:</v>
          </cell>
          <cell r="U853">
            <v>359628773.19481355</v>
          </cell>
        </row>
        <row r="854">
          <cell r="L854" t="str">
            <v>SATUAN PEMBAYARAN</v>
          </cell>
          <cell r="O854" t="str">
            <v>:  M3</v>
          </cell>
          <cell r="R854" t="str">
            <v>% THD. BIAYA PROYEK</v>
          </cell>
          <cell r="T854" t="str">
            <v>:</v>
          </cell>
          <cell r="U854">
            <v>0.70465720727372594</v>
          </cell>
        </row>
        <row r="857">
          <cell r="Q857" t="str">
            <v>PERKIRAAN</v>
          </cell>
          <cell r="R857" t="str">
            <v>HARGA</v>
          </cell>
          <cell r="S857" t="str">
            <v>JUMLAH</v>
          </cell>
        </row>
        <row r="858">
          <cell r="L858" t="str">
            <v>NO.</v>
          </cell>
          <cell r="N858" t="str">
            <v>KOMPONEN</v>
          </cell>
          <cell r="P858" t="str">
            <v>SATUAN</v>
          </cell>
          <cell r="Q858" t="str">
            <v>KUANTITAS</v>
          </cell>
          <cell r="R858" t="str">
            <v>SATUAN</v>
          </cell>
          <cell r="S858" t="str">
            <v>HARGA</v>
          </cell>
        </row>
        <row r="859">
          <cell r="R859" t="str">
            <v>(Rp.)</v>
          </cell>
          <cell r="S859" t="str">
            <v>(Rp.)</v>
          </cell>
        </row>
        <row r="862">
          <cell r="L862" t="str">
            <v>A.</v>
          </cell>
          <cell r="N862" t="str">
            <v>TENAGA</v>
          </cell>
        </row>
        <row r="864">
          <cell r="L864" t="str">
            <v>1.</v>
          </cell>
          <cell r="N864" t="str">
            <v>Pekerja</v>
          </cell>
          <cell r="O864" t="str">
            <v>(L01)</v>
          </cell>
          <cell r="P864" t="str">
            <v>Jam</v>
          </cell>
          <cell r="Q864">
            <v>7.1396697902721989E-2</v>
          </cell>
          <cell r="R864">
            <v>2750</v>
          </cell>
          <cell r="U864">
            <v>196.34091923248548</v>
          </cell>
        </row>
        <row r="865">
          <cell r="L865" t="str">
            <v>2.</v>
          </cell>
          <cell r="N865" t="str">
            <v>Mandor</v>
          </cell>
          <cell r="O865" t="str">
            <v>(L03)</v>
          </cell>
          <cell r="P865" t="str">
            <v>Jam</v>
          </cell>
          <cell r="Q865">
            <v>1.7849174475680497E-2</v>
          </cell>
          <cell r="R865">
            <v>4000</v>
          </cell>
          <cell r="U865">
            <v>71.396697902721996</v>
          </cell>
        </row>
        <row r="868">
          <cell r="Q868" t="str">
            <v xml:space="preserve">JUMLAH HARGA TENAGA   </v>
          </cell>
          <cell r="U868">
            <v>267.73761713520747</v>
          </cell>
        </row>
        <row r="870">
          <cell r="L870" t="str">
            <v>B.</v>
          </cell>
          <cell r="N870" t="str">
            <v>BAHAN</v>
          </cell>
        </row>
        <row r="872">
          <cell r="L872" t="str">
            <v>1.</v>
          </cell>
          <cell r="N872" t="str">
            <v>Bahan pilihan   (M09)</v>
          </cell>
          <cell r="O872" t="str">
            <v>(M09)</v>
          </cell>
          <cell r="P872" t="str">
            <v>M3</v>
          </cell>
          <cell r="Q872">
            <v>1.2</v>
          </cell>
          <cell r="R872">
            <v>21000</v>
          </cell>
          <cell r="U872">
            <v>25200</v>
          </cell>
        </row>
        <row r="878">
          <cell r="Q878" t="str">
            <v xml:space="preserve">JUMLAH HARGA BAHAN   </v>
          </cell>
          <cell r="U878">
            <v>25200</v>
          </cell>
        </row>
        <row r="880">
          <cell r="L880" t="str">
            <v>C.</v>
          </cell>
          <cell r="N880" t="str">
            <v>PERALATAN</v>
          </cell>
        </row>
        <row r="881">
          <cell r="L881" t="str">
            <v>1.</v>
          </cell>
          <cell r="N881" t="str">
            <v>Wheel  Loader</v>
          </cell>
          <cell r="O881" t="str">
            <v>(E15)</v>
          </cell>
          <cell r="P881" t="str">
            <v>Jam</v>
          </cell>
          <cell r="Q881">
            <v>1.7849174475680497E-2</v>
          </cell>
          <cell r="R881">
            <v>181182.97084330328</v>
          </cell>
          <cell r="U881">
            <v>3233.9664586042527</v>
          </cell>
        </row>
        <row r="882">
          <cell r="L882" t="str">
            <v>2.</v>
          </cell>
          <cell r="N882" t="str">
            <v>Dump Truck</v>
          </cell>
          <cell r="O882" t="str">
            <v>(E08)</v>
          </cell>
          <cell r="P882" t="str">
            <v>Jam</v>
          </cell>
          <cell r="Q882">
            <v>0.16265060240963855</v>
          </cell>
          <cell r="R882">
            <v>90902.327191025077</v>
          </cell>
          <cell r="U882">
            <v>14785.318278058296</v>
          </cell>
        </row>
        <row r="883">
          <cell r="L883" t="str">
            <v>3.</v>
          </cell>
          <cell r="N883" t="str">
            <v>Motor Grader</v>
          </cell>
          <cell r="O883" t="str">
            <v>(E13)</v>
          </cell>
          <cell r="P883" t="str">
            <v>Jam</v>
          </cell>
          <cell r="Q883">
            <v>1.5618027666220438E-2</v>
          </cell>
          <cell r="R883">
            <v>249349.23784774702</v>
          </cell>
          <cell r="U883">
            <v>3894.3432952570934</v>
          </cell>
        </row>
        <row r="884">
          <cell r="L884" t="str">
            <v>3.</v>
          </cell>
          <cell r="N884" t="str">
            <v>Vibro Roller</v>
          </cell>
          <cell r="O884" t="str">
            <v>(E19)</v>
          </cell>
          <cell r="P884" t="str">
            <v>Jam</v>
          </cell>
          <cell r="Q884">
            <v>1.6064257028112448E-2</v>
          </cell>
          <cell r="R884">
            <v>105030.97519263501</v>
          </cell>
          <cell r="U884">
            <v>1687.2445814077912</v>
          </cell>
        </row>
        <row r="885">
          <cell r="L885" t="str">
            <v>4.</v>
          </cell>
          <cell r="N885" t="str">
            <v>Water Tanker</v>
          </cell>
          <cell r="O885" t="str">
            <v>(E23)</v>
          </cell>
          <cell r="P885" t="str">
            <v>Jam</v>
          </cell>
          <cell r="Q885">
            <v>7.0281124497991983E-3</v>
          </cell>
          <cell r="R885">
            <v>85958.879632794691</v>
          </cell>
          <cell r="U885">
            <v>604.12867211803507</v>
          </cell>
        </row>
        <row r="886">
          <cell r="L886" t="str">
            <v>5.</v>
          </cell>
          <cell r="N886" t="str">
            <v>Alat  Bantu</v>
          </cell>
          <cell r="P886" t="str">
            <v>Ls</v>
          </cell>
          <cell r="Q886">
            <v>1</v>
          </cell>
          <cell r="R886">
            <v>80</v>
          </cell>
          <cell r="U886">
            <v>80</v>
          </cell>
        </row>
        <row r="890">
          <cell r="Q890" t="str">
            <v xml:space="preserve">JUMLAH HARGA PERALATAN   </v>
          </cell>
          <cell r="U890">
            <v>24285.001285445473</v>
          </cell>
        </row>
        <row r="892">
          <cell r="L892" t="str">
            <v>D.</v>
          </cell>
          <cell r="N892" t="str">
            <v>JUMLAH HARGA TENAGA, BAHAN DAN PERALATAN  ( A + B + C )</v>
          </cell>
          <cell r="U892">
            <v>49752.738902580677</v>
          </cell>
        </row>
        <row r="893">
          <cell r="L893" t="str">
            <v>E.</v>
          </cell>
          <cell r="N893" t="str">
            <v>OVERHEAD &amp; PROFIT</v>
          </cell>
          <cell r="P893">
            <v>10</v>
          </cell>
          <cell r="Q893" t="str">
            <v>%  x  D</v>
          </cell>
          <cell r="U893">
            <v>4975.2738902580677</v>
          </cell>
        </row>
        <row r="894">
          <cell r="L894" t="str">
            <v>F.</v>
          </cell>
          <cell r="N894" t="str">
            <v>HARGA SATUAN PEKERJAAN  ( D + E )</v>
          </cell>
          <cell r="U894">
            <v>54728.012792838745</v>
          </cell>
        </row>
        <row r="895">
          <cell r="L895" t="str">
            <v>Note: 1</v>
          </cell>
          <cell r="N895" t="str">
            <v>SATUAN dapat berdasarkan atas jam operasi untuk Tenaga Kerja dan Peralatan, volume dan/atau ukuran</v>
          </cell>
        </row>
        <row r="896">
          <cell r="N896" t="str">
            <v>berat untuk bahan-bahan.</v>
          </cell>
        </row>
        <row r="897">
          <cell r="L897">
            <v>2</v>
          </cell>
          <cell r="N897" t="str">
            <v>Kuantitas satuan adalah kuantitas setiap komponen untuk menyelesaikan satu satuan pekerjaan dari nomor</v>
          </cell>
        </row>
        <row r="898">
          <cell r="N898" t="str">
            <v>mata pembayaran.</v>
          </cell>
        </row>
        <row r="899">
          <cell r="L899">
            <v>3</v>
          </cell>
          <cell r="N899" t="str">
            <v>Biaya satuan untuk peralatan sudah termasuk bahan bakar, bahan habis dipakai dan operator.</v>
          </cell>
        </row>
        <row r="900">
          <cell r="L900">
            <v>4</v>
          </cell>
          <cell r="N900" t="str">
            <v>Biaya satuan sudah termasuk pengeluaran untuk seluruh pajak yang berkaitan (tetapi tidak termasuk PPN</v>
          </cell>
        </row>
        <row r="901">
          <cell r="N901" t="str">
            <v>yang dibayar dari kontrak) dan biaya-biaya lainnya.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Item Pek.Utama"/>
      <sheetName val="Terbilang"/>
      <sheetName val="Peta Quarry"/>
      <sheetName val="Perhitungan Mobilisasi Alat"/>
      <sheetName val="Lalu Lintas"/>
      <sheetName val="Jembatan Sementara"/>
      <sheetName val="Analisa K3 "/>
      <sheetName val="Sheet3"/>
      <sheetName val="UTILITY"/>
      <sheetName val="IPU dan MPU"/>
      <sheetName val="5-ALAT(1)"/>
      <sheetName val="5-ALAT (2)"/>
      <sheetName val="Agg Halus &amp; Kasar"/>
      <sheetName val="Agg A"/>
      <sheetName val="Agg B"/>
      <sheetName val="Inputing Data"/>
      <sheetName val="4-formulir harga bahan "/>
      <sheetName val="Informasi"/>
      <sheetName val="Rekap Vol Jbt"/>
      <sheetName val="BreakDownVolume"/>
      <sheetName val="4-Basic Price"/>
      <sheetName val="4-Analisa Quarry"/>
      <sheetName val="Rekap"/>
      <sheetName val="BOQ"/>
      <sheetName val="Mobilisasi"/>
      <sheetName val="D1"/>
      <sheetName val="D2"/>
      <sheetName val="DS"/>
      <sheetName val="D3"/>
      <sheetName val="D4"/>
      <sheetName val="D5"/>
      <sheetName val="D6"/>
      <sheetName val="D6 ASBT"/>
      <sheetName val="D7(1)"/>
      <sheetName val="D7(2)"/>
      <sheetName val="D7(3) beton mutu tinggi"/>
      <sheetName val="D7(3)"/>
      <sheetName val="Gtx"/>
      <sheetName val="D8(1)"/>
      <sheetName val="D8(2)"/>
      <sheetName val="D8(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9">
          <cell r="AW9">
            <v>444788.63337377075</v>
          </cell>
        </row>
        <row r="16">
          <cell r="AW16">
            <v>522388.03792555165</v>
          </cell>
        </row>
        <row r="22">
          <cell r="AW22">
            <v>498544.5376186074</v>
          </cell>
        </row>
        <row r="29">
          <cell r="AW29">
            <v>44863.294022442809</v>
          </cell>
        </row>
        <row r="34">
          <cell r="AW34">
            <v>1397070.6367162247</v>
          </cell>
        </row>
        <row r="36">
          <cell r="AW36">
            <v>527708.27841220587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F8">
            <v>9285.7142857142862</v>
          </cell>
        </row>
        <row r="48">
          <cell r="F48">
            <v>135800</v>
          </cell>
        </row>
        <row r="52">
          <cell r="F52">
            <v>135800</v>
          </cell>
        </row>
        <row r="54">
          <cell r="F54">
            <v>260414.55731373283</v>
          </cell>
        </row>
        <row r="59">
          <cell r="F59">
            <v>35000</v>
          </cell>
        </row>
        <row r="63">
          <cell r="F63">
            <v>65088</v>
          </cell>
        </row>
        <row r="68">
          <cell r="F68">
            <v>100700</v>
          </cell>
        </row>
        <row r="77">
          <cell r="F77">
            <v>900000</v>
          </cell>
        </row>
        <row r="84">
          <cell r="F84">
            <v>35000</v>
          </cell>
        </row>
        <row r="87">
          <cell r="F87">
            <v>25000</v>
          </cell>
        </row>
        <row r="99">
          <cell r="F99">
            <v>45000</v>
          </cell>
        </row>
        <row r="105">
          <cell r="F105">
            <v>848972.17240719625</v>
          </cell>
        </row>
        <row r="107">
          <cell r="F107">
            <v>275000</v>
          </cell>
        </row>
      </sheetData>
      <sheetData sheetId="24" refreshError="1"/>
      <sheetData sheetId="25" refreshError="1"/>
      <sheetData sheetId="26">
        <row r="26">
          <cell r="G26">
            <v>0</v>
          </cell>
        </row>
        <row r="51">
          <cell r="G51">
            <v>0</v>
          </cell>
        </row>
        <row r="85">
          <cell r="G85">
            <v>8646000</v>
          </cell>
        </row>
        <row r="108">
          <cell r="G108">
            <v>0</v>
          </cell>
        </row>
        <row r="125">
          <cell r="G125">
            <v>0</v>
          </cell>
        </row>
        <row r="166">
          <cell r="G166">
            <v>0</v>
          </cell>
        </row>
        <row r="321">
          <cell r="G321">
            <v>66810706780.954712</v>
          </cell>
        </row>
        <row r="382">
          <cell r="G382">
            <v>0</v>
          </cell>
        </row>
        <row r="410">
          <cell r="G410">
            <v>0</v>
          </cell>
        </row>
        <row r="421">
          <cell r="G421">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war"/>
      <sheetName val="Rekap"/>
      <sheetName val="Kuant &amp; hrg"/>
      <sheetName val="An. pek"/>
      <sheetName val="Bahan"/>
      <sheetName val="Upah"/>
      <sheetName val="Alat"/>
      <sheetName val="sat alat"/>
      <sheetName val="sat peker"/>
      <sheetName val="metode"/>
      <sheetName val="Jadwal"/>
      <sheetName val="An. alat"/>
      <sheetName val="Mat. on side"/>
      <sheetName val="Mat. Royalti"/>
      <sheetName val="Usulan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UTUH PUSAT"/>
      <sheetName val="2"/>
      <sheetName val="BUTUH PUSAT FINAL"/>
      <sheetName val=" Detil Loan (2)"/>
      <sheetName val="RENSTRA 2010-2014"/>
      <sheetName val="LAJUR KM"/>
      <sheetName val="SUMMARY 2"/>
      <sheetName val="SUMMARY 3"/>
      <sheetName val="SUMMARY (2)"/>
      <sheetName val="SUMMARY (irms)"/>
      <sheetName val="SUMMARY"/>
      <sheetName val="LAJUR-K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7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urat"/>
      <sheetName val="rekap"/>
      <sheetName val="BOQ"/>
      <sheetName val="BOQ (3)"/>
      <sheetName val="utama"/>
      <sheetName val="harsat"/>
      <sheetName val="MOS"/>
      <sheetName val="ANALISA"/>
      <sheetName val="metod"/>
      <sheetName val="MOB"/>
      <sheetName val="perincian"/>
      <sheetName val="KONF"/>
      <sheetName val="SUB"/>
      <sheetName val="DN"/>
      <sheetName val="PEGAWAI"/>
      <sheetName val="jadwal BAHAN"/>
      <sheetName val="jadwal alat"/>
      <sheetName val="jadwal "/>
      <sheetName val="JDW-1"/>
      <sheetName val="JDW"/>
      <sheetName val="uraian teknis"/>
      <sheetName val="ipl"/>
      <sheetName val="IND"/>
      <sheetName val="BALT"/>
      <sheetName val="lamp.10"/>
      <sheetName val="sorter"/>
      <sheetName val="sort-1"/>
      <sheetName val="BOQ (2)"/>
      <sheetName val="80"/>
      <sheetName val="Perhitungan RAB"/>
      <sheetName val="Mobilisasi"/>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SCH  (2)"/>
      <sheetName val="surat "/>
      <sheetName val="alat mob"/>
      <sheetName val="Sipil"/>
      <sheetName val="LUAR NEGERI"/>
      <sheetName val="SIMAK"/>
      <sheetName val="Hitung"/>
      <sheetName val="HSD "/>
      <sheetName val="REK"/>
      <sheetName val="DPU"/>
      <sheetName val="BQ"/>
      <sheetName val="BAB2 "/>
      <sheetName val="GALI DRAIN"/>
      <sheetName val="PAS BATU MOR "/>
      <sheetName val="GORONG2 50"/>
      <sheetName val="GORONG2 100"/>
      <sheetName val="GEOTEXT"/>
      <sheetName val="PIPA POROUS"/>
      <sheetName val="BAB 3"/>
      <sheetName val="GALI BT"/>
      <sheetName val="GALI BIASA"/>
      <sheetName val="GORONG2 20"/>
      <sheetName val="GALI STR 0-2M"/>
      <sheetName val="GALI STR 2-4M"/>
      <sheetName val="COLD MILL"/>
      <sheetName val="TANPA COLD MILL"/>
      <sheetName val="TMBH ANGK"/>
      <sheetName val="TIMB"/>
      <sheetName val="TIMB PIL"/>
      <sheetName val="TIMB RAWA"/>
      <sheetName val="SUBGRADE"/>
      <sheetName val="BAB 4"/>
      <sheetName val="AGG A BAHU"/>
      <sheetName val="AGG B BAHU"/>
      <sheetName val="BAB 5"/>
      <sheetName val="AGG A"/>
      <sheetName val="AGG B"/>
      <sheetName val="BAB 6"/>
      <sheetName val="PRIME CT"/>
      <sheetName val="TACK CT"/>
      <sheetName val="ACWC"/>
      <sheetName val="ACWC MOD"/>
      <sheetName val="ACWC LEV"/>
      <sheetName val="ACWC LEV MOD"/>
      <sheetName val="ACBC"/>
      <sheetName val="ACBC MOD"/>
      <sheetName val="ACBC LEV"/>
      <sheetName val="ACBC LEV MOD"/>
      <sheetName val="ACBase"/>
      <sheetName val="ACBase MOD"/>
      <sheetName val="ACBase LEV"/>
      <sheetName val="ACBase LEV MOD"/>
      <sheetName val="MACADAM"/>
      <sheetName val="BAB 7"/>
      <sheetName val="BETON K500"/>
      <sheetName val="BETON K400"/>
      <sheetName val="BETON K350"/>
      <sheetName val="BETON K250"/>
      <sheetName val="BETON K175"/>
      <sheetName val="BETON SIKLOP K175"/>
      <sheetName val="BETON K125"/>
      <sheetName val="U24 "/>
      <sheetName val="U24 MEKANIK"/>
      <sheetName val="U32"/>
      <sheetName val="U32 MEKANIK"/>
      <sheetName val="D32"/>
      <sheetName val="D32 MEKANIK"/>
      <sheetName val="D39"/>
      <sheetName val="D39 MEKANIK"/>
      <sheetName val="D48"/>
      <sheetName val="D48 MEKANIK"/>
      <sheetName val="PENY.TIANG PANCANG BAJA"/>
      <sheetName val="PENY. TIANG PANCANG BETON"/>
      <sheetName val="PEMAN TIANG PANCANG BAJA"/>
      <sheetName val="PEMAN TIANG PANCANG BETON"/>
      <sheetName val="TIANG BOR BETON"/>
      <sheetName val="PAS BATU MANUAL"/>
      <sheetName val="PAS BATU MEKANIK"/>
      <sheetName val="PAS BATU KOS DIISI"/>
      <sheetName val="PAS BATU KOS"/>
      <sheetName val="BRONJONG"/>
      <sheetName val="PERK JLN BETON"/>
      <sheetName val="BAB 8"/>
      <sheetName val="AGG A MINOR"/>
      <sheetName val="AGG B MINOR "/>
      <sheetName val="CAMP ASP PANAS"/>
      <sheetName val="MACADAM MINOR"/>
      <sheetName val="GALIAN BH MINOR"/>
      <sheetName val="MARKA NON THERMPL"/>
      <sheetName val="MARKA THERMPL"/>
      <sheetName val="RAMBU JLN ENG"/>
      <sheetName val="RAMBU JLN HIGH GRADE"/>
      <sheetName val="PATOK PENGARAH"/>
      <sheetName val="PATOK KILOMETER"/>
      <sheetName val="REL PENGAMAN"/>
      <sheetName val="carburant"/>
      <sheetName val="HSTANAH.XLS"/>
      <sheetName val="HSLAIN-LAIN"/>
      <sheetName val="BOQ_(3)1"/>
      <sheetName val="jadwal_BAHAN1"/>
      <sheetName val="jadwal_alat1"/>
      <sheetName val="jadwal_1"/>
      <sheetName val="uraian_teknis1"/>
      <sheetName val="lamp_101"/>
      <sheetName val="BOQ_(2)1"/>
      <sheetName val="Perhitungan_RAB1"/>
      <sheetName val="Galian_drainase_sal_1"/>
      <sheetName val="Pas_Batu_Mortar1"/>
      <sheetName val="Galian_Biasa1"/>
      <sheetName val="Penyiapa_Badan_Jln1"/>
      <sheetName val="LPA_Klas_B_Bahu_Jln1"/>
      <sheetName val="LPA_Klas_B_1"/>
      <sheetName val="LPA_Klas_A_1"/>
      <sheetName val="Lap_Resap_Ikat1"/>
      <sheetName val="Lapis_Perekat1"/>
      <sheetName val="Laston_ACWC1"/>
      <sheetName val="Laston_AC-BC1"/>
      <sheetName val="Ac_Bc_Levelling1"/>
      <sheetName val="SCH__(2)1"/>
      <sheetName val="surat_1"/>
      <sheetName val="alat_mob1"/>
      <sheetName val="LUAR_NEGERI1"/>
      <sheetName val="HSD_1"/>
      <sheetName val="BAB2_1"/>
      <sheetName val="GALI_DRAIN1"/>
      <sheetName val="PAS_BATU_MOR_1"/>
      <sheetName val="GORONG2_501"/>
      <sheetName val="GORONG2_1001"/>
      <sheetName val="PIPA_POROUS1"/>
      <sheetName val="BAB_31"/>
      <sheetName val="GALI_BT1"/>
      <sheetName val="GALI_BIASA1"/>
      <sheetName val="GORONG2_201"/>
      <sheetName val="GALI_STR_0-2M1"/>
      <sheetName val="GALI_STR_2-4M1"/>
      <sheetName val="COLD_MILL1"/>
      <sheetName val="TANPA_COLD_MILL1"/>
      <sheetName val="TMBH_ANGK1"/>
      <sheetName val="TIMB_PIL1"/>
      <sheetName val="TIMB_RAWA1"/>
      <sheetName val="BAB_41"/>
      <sheetName val="AGG_A_BAHU1"/>
      <sheetName val="AGG_B_BAHU1"/>
      <sheetName val="BAB_51"/>
      <sheetName val="AGG_A1"/>
      <sheetName val="AGG_B1"/>
      <sheetName val="BAB_61"/>
      <sheetName val="PRIME_CT1"/>
      <sheetName val="TACK_CT1"/>
      <sheetName val="ACWC_MOD1"/>
      <sheetName val="ACWC_LEV1"/>
      <sheetName val="ACWC_LEV_MOD1"/>
      <sheetName val="ACBC_MOD1"/>
      <sheetName val="ACBC_LEV1"/>
      <sheetName val="ACBC_LEV_MOD1"/>
      <sheetName val="ACBase_MOD1"/>
      <sheetName val="ACBase_LEV1"/>
      <sheetName val="ACBase_LEV_MOD1"/>
      <sheetName val="BAB_71"/>
      <sheetName val="BETON_K5001"/>
      <sheetName val="BETON_K4001"/>
      <sheetName val="BETON_K3501"/>
      <sheetName val="BETON_K2501"/>
      <sheetName val="BETON_K1751"/>
      <sheetName val="BETON_SIKLOP_K1751"/>
      <sheetName val="BETON_K1251"/>
      <sheetName val="U24_1"/>
      <sheetName val="U24_MEKANIK1"/>
      <sheetName val="U32_MEKANIK1"/>
      <sheetName val="D32_MEKANIK1"/>
      <sheetName val="D39_MEKANIK1"/>
      <sheetName val="D48_MEKANIK1"/>
      <sheetName val="PENY_TIANG_PANCANG_BAJA1"/>
      <sheetName val="PENY__TIANG_PANCANG_BETON1"/>
      <sheetName val="PEMAN_TIANG_PANCANG_BAJA1"/>
      <sheetName val="PEMAN_TIANG_PANCANG_BETON1"/>
      <sheetName val="TIANG_BOR_BETON1"/>
      <sheetName val="PAS_BATU_MANUAL1"/>
      <sheetName val="PAS_BATU_MEKANIK1"/>
      <sheetName val="PAS_BATU_KOS_DIISI1"/>
      <sheetName val="PAS_BATU_KOS1"/>
      <sheetName val="PERK_JLN_BETON1"/>
      <sheetName val="BAB_81"/>
      <sheetName val="AGG_A_MINOR1"/>
      <sheetName val="AGG_B_MINOR_1"/>
      <sheetName val="CAMP_ASP_PANAS1"/>
      <sheetName val="MACADAM_MINOR1"/>
      <sheetName val="GALIAN_BH_MINOR1"/>
      <sheetName val="MARKA_NON_THERMPL1"/>
      <sheetName val="MARKA_THERMPL1"/>
      <sheetName val="RAMBU_JLN_ENG1"/>
      <sheetName val="RAMBU_JLN_HIGH_GRADE1"/>
      <sheetName val="PATOK_PENGARAH1"/>
      <sheetName val="PATOK_KILOMETER1"/>
      <sheetName val="REL_PENGAMAN1"/>
      <sheetName val="BOQ_(3)"/>
      <sheetName val="jadwal_BAHAN"/>
      <sheetName val="jadwal_alat"/>
      <sheetName val="jadwal_"/>
      <sheetName val="uraian_teknis"/>
      <sheetName val="lamp_10"/>
      <sheetName val="BOQ_(2)"/>
      <sheetName val="Perhitungan_RAB"/>
      <sheetName val="Galian_drainase_sal_"/>
      <sheetName val="Pas_Batu_Mortar"/>
      <sheetName val="Galian_Biasa"/>
      <sheetName val="Penyiapa_Badan_Jln"/>
      <sheetName val="LPA_Klas_B_Bahu_Jln"/>
      <sheetName val="LPA_Klas_B_"/>
      <sheetName val="LPA_Klas_A_"/>
      <sheetName val="Lap_Resap_Ikat"/>
      <sheetName val="Lapis_Perekat"/>
      <sheetName val="Laston_ACWC"/>
      <sheetName val="Laston_AC-BC"/>
      <sheetName val="Ac_Bc_Levelling"/>
      <sheetName val="SCH__(2)"/>
      <sheetName val="surat_"/>
      <sheetName val="alat_mob"/>
      <sheetName val="LUAR_NEGERI"/>
      <sheetName val="HSD_"/>
      <sheetName val="BAB2_"/>
      <sheetName val="GALI_DRAIN"/>
      <sheetName val="PAS_BATU_MOR_"/>
      <sheetName val="GORONG2_50"/>
      <sheetName val="GORONG2_100"/>
      <sheetName val="PIPA_POROUS"/>
      <sheetName val="BAB_3"/>
      <sheetName val="GALI_BT"/>
      <sheetName val="GALI_BIASA"/>
      <sheetName val="GORONG2_20"/>
      <sheetName val="GALI_STR_0-2M"/>
      <sheetName val="GALI_STR_2-4M"/>
      <sheetName val="COLD_MILL"/>
      <sheetName val="TANPA_COLD_MILL"/>
      <sheetName val="TMBH_ANGK"/>
      <sheetName val="TIMB_PIL"/>
      <sheetName val="TIMB_RAWA"/>
      <sheetName val="BAB_4"/>
      <sheetName val="AGG_A_BAHU"/>
      <sheetName val="AGG_B_BAHU"/>
      <sheetName val="BAB_5"/>
      <sheetName val="AGG_A"/>
      <sheetName val="AGG_B"/>
      <sheetName val="BAB_6"/>
      <sheetName val="PRIME_CT"/>
      <sheetName val="TACK_CT"/>
      <sheetName val="ACWC_MOD"/>
      <sheetName val="ACWC_LEV"/>
      <sheetName val="ACWC_LEV_MOD"/>
      <sheetName val="ACBC_MOD"/>
      <sheetName val="ACBC_LEV"/>
      <sheetName val="ACBC_LEV_MOD"/>
      <sheetName val="ACBase_MOD"/>
      <sheetName val="ACBase_LEV"/>
      <sheetName val="ACBase_LEV_MOD"/>
      <sheetName val="BAB_7"/>
      <sheetName val="BETON_K500"/>
      <sheetName val="BETON_K400"/>
      <sheetName val="BETON_K350"/>
      <sheetName val="BETON_K250"/>
      <sheetName val="BETON_K175"/>
      <sheetName val="BETON_SIKLOP_K175"/>
      <sheetName val="BETON_K125"/>
      <sheetName val="U24_"/>
      <sheetName val="U24_MEKANIK"/>
      <sheetName val="U32_MEKANIK"/>
      <sheetName val="D32_MEKANIK"/>
      <sheetName val="D39_MEKANIK"/>
      <sheetName val="D48_MEKANIK"/>
      <sheetName val="PENY_TIANG_PANCANG_BAJA"/>
      <sheetName val="PENY__TIANG_PANCANG_BETON"/>
      <sheetName val="PEMAN_TIANG_PANCANG_BAJA"/>
      <sheetName val="PEMAN_TIANG_PANCANG_BETON"/>
      <sheetName val="TIANG_BOR_BETON"/>
      <sheetName val="PAS_BATU_MANUAL"/>
      <sheetName val="PAS_BATU_MEKANIK"/>
      <sheetName val="PAS_BATU_KOS_DIISI"/>
      <sheetName val="PAS_BATU_KOS"/>
      <sheetName val="PERK_JLN_BETON"/>
      <sheetName val="BAB_8"/>
      <sheetName val="AGG_A_MINOR"/>
      <sheetName val="AGG_B_MINOR_"/>
      <sheetName val="CAMP_ASP_PANAS"/>
      <sheetName val="MACADAM_MINOR"/>
      <sheetName val="GALIAN_BH_MINOR"/>
      <sheetName val="MARKA_NON_THERMPL"/>
      <sheetName val="MARKA_THERMPL"/>
      <sheetName val="RAMBU_JLN_ENG"/>
      <sheetName val="RAMBU_JLN_HIGH_GRADE"/>
      <sheetName val="PATOK_PENGARAH"/>
      <sheetName val="PATOK_KILOMETER"/>
      <sheetName val="REL_PENGAMAN"/>
      <sheetName val="BOQ_(3)2"/>
      <sheetName val="jadwal_BAHAN2"/>
      <sheetName val="jadwal_alat2"/>
      <sheetName val="jadwal_2"/>
      <sheetName val="uraian_teknis2"/>
      <sheetName val="lamp_102"/>
      <sheetName val="BOQ_(2)2"/>
      <sheetName val="Perhitungan_RAB2"/>
      <sheetName val="Galian_drainase_sal_2"/>
      <sheetName val="Pas_Batu_Mortar2"/>
      <sheetName val="Galian_Biasa2"/>
      <sheetName val="Penyiapa_Badan_Jln2"/>
      <sheetName val="LPA_Klas_B_Bahu_Jln2"/>
      <sheetName val="LPA_Klas_B_2"/>
      <sheetName val="LPA_Klas_A_2"/>
      <sheetName val="Lap_Resap_Ikat2"/>
      <sheetName val="Lapis_Perekat2"/>
      <sheetName val="Laston_ACWC2"/>
      <sheetName val="Laston_AC-BC2"/>
      <sheetName val="Ac_Bc_Levelling2"/>
      <sheetName val="SCH__(2)2"/>
      <sheetName val="surat_2"/>
      <sheetName val="alat_mob2"/>
      <sheetName val="LUAR_NEGERI2"/>
      <sheetName val="HSD_2"/>
      <sheetName val="BAB2_2"/>
      <sheetName val="GALI_DRAIN2"/>
      <sheetName val="PAS_BATU_MOR_2"/>
      <sheetName val="GORONG2_502"/>
      <sheetName val="GORONG2_1002"/>
      <sheetName val="PIPA_POROUS2"/>
      <sheetName val="BAB_32"/>
      <sheetName val="GALI_BT2"/>
      <sheetName val="GALI_BIASA2"/>
      <sheetName val="GORONG2_202"/>
      <sheetName val="GALI_STR_0-2M2"/>
      <sheetName val="GALI_STR_2-4M2"/>
      <sheetName val="COLD_MILL2"/>
      <sheetName val="TANPA_COLD_MILL2"/>
      <sheetName val="TMBH_ANGK2"/>
      <sheetName val="TIMB_PIL2"/>
      <sheetName val="TIMB_RAWA2"/>
      <sheetName val="BAB_42"/>
      <sheetName val="AGG_A_BAHU2"/>
      <sheetName val="AGG_B_BAHU2"/>
      <sheetName val="BAB_52"/>
      <sheetName val="AGG_A2"/>
      <sheetName val="AGG_B2"/>
      <sheetName val="BAB_62"/>
      <sheetName val="PRIME_CT2"/>
      <sheetName val="TACK_CT2"/>
      <sheetName val="ACWC_MOD2"/>
      <sheetName val="ACWC_LEV2"/>
      <sheetName val="ACWC_LEV_MOD2"/>
      <sheetName val="ACBC_MOD2"/>
      <sheetName val="ACBC_LEV2"/>
      <sheetName val="ACBC_LEV_MOD2"/>
      <sheetName val="ACBase_MOD2"/>
      <sheetName val="ACBase_LEV2"/>
      <sheetName val="ACBase_LEV_MOD2"/>
      <sheetName val="BAB_72"/>
      <sheetName val="BETON_K5002"/>
      <sheetName val="BETON_K4002"/>
      <sheetName val="BETON_K3502"/>
      <sheetName val="BETON_K2502"/>
      <sheetName val="BETON_K1752"/>
      <sheetName val="BETON_SIKLOP_K1752"/>
      <sheetName val="BETON_K1252"/>
      <sheetName val="U24_2"/>
      <sheetName val="U24_MEKANIK2"/>
      <sheetName val="U32_MEKANIK2"/>
      <sheetName val="D32_MEKANIK2"/>
      <sheetName val="D39_MEKANIK2"/>
      <sheetName val="D48_MEKANIK2"/>
      <sheetName val="PENY_TIANG_PANCANG_BAJA2"/>
      <sheetName val="PENY__TIANG_PANCANG_BETON2"/>
      <sheetName val="PEMAN_TIANG_PANCANG_BAJA2"/>
      <sheetName val="PEMAN_TIANG_PANCANG_BETON2"/>
      <sheetName val="TIANG_BOR_BETON2"/>
      <sheetName val="PAS_BATU_MANUAL2"/>
      <sheetName val="PAS_BATU_MEKANIK2"/>
      <sheetName val="PAS_BATU_KOS_DIISI2"/>
      <sheetName val="PAS_BATU_KOS2"/>
      <sheetName val="PERK_JLN_BETON2"/>
      <sheetName val="BAB_82"/>
      <sheetName val="AGG_A_MINOR2"/>
      <sheetName val="AGG_B_MINOR_2"/>
      <sheetName val="CAMP_ASP_PANAS2"/>
      <sheetName val="MACADAM_MINOR2"/>
      <sheetName val="GALIAN_BH_MINOR2"/>
      <sheetName val="MARKA_NON_THERMPL2"/>
      <sheetName val="MARKA_THERMPL2"/>
      <sheetName val="RAMBU_JLN_ENG2"/>
      <sheetName val="RAMBU_JLN_HIGH_GRADE2"/>
      <sheetName val="PATOK_PENGARAH2"/>
      <sheetName val="PATOK_KILOMETER2"/>
      <sheetName val="REL_PENGAMAN2"/>
      <sheetName val="BOQ_(3)3"/>
      <sheetName val="jadwal_BAHAN3"/>
      <sheetName val="jadwal_alat3"/>
      <sheetName val="jadwal_3"/>
      <sheetName val="uraian_teknis3"/>
      <sheetName val="lamp_103"/>
      <sheetName val="BOQ_(2)3"/>
      <sheetName val="Perhitungan_RAB3"/>
      <sheetName val="Galian_drainase_sal_3"/>
      <sheetName val="Pas_Batu_Mortar3"/>
      <sheetName val="Galian_Biasa3"/>
      <sheetName val="Penyiapa_Badan_Jln3"/>
      <sheetName val="LPA_Klas_B_Bahu_Jln3"/>
      <sheetName val="LPA_Klas_B_3"/>
      <sheetName val="LPA_Klas_A_3"/>
      <sheetName val="Lap_Resap_Ikat3"/>
      <sheetName val="Lapis_Perekat3"/>
      <sheetName val="Laston_ACWC3"/>
      <sheetName val="Laston_AC-BC3"/>
      <sheetName val="Ac_Bc_Levelling3"/>
      <sheetName val="SCH__(2)3"/>
      <sheetName val="surat_3"/>
      <sheetName val="alat_mob3"/>
      <sheetName val="LUAR_NEGERI3"/>
      <sheetName val="HSD_3"/>
      <sheetName val="BAB2_3"/>
      <sheetName val="GALI_DRAIN3"/>
      <sheetName val="PAS_BATU_MOR_3"/>
      <sheetName val="GORONG2_503"/>
      <sheetName val="GORONG2_1003"/>
      <sheetName val="PIPA_POROUS3"/>
      <sheetName val="BAB_33"/>
      <sheetName val="GALI_BT3"/>
      <sheetName val="GALI_BIASA3"/>
      <sheetName val="GORONG2_203"/>
      <sheetName val="GALI_STR_0-2M3"/>
      <sheetName val="GALI_STR_2-4M3"/>
      <sheetName val="COLD_MILL3"/>
      <sheetName val="TANPA_COLD_MILL3"/>
      <sheetName val="TMBH_ANGK3"/>
      <sheetName val="TIMB_PIL3"/>
      <sheetName val="TIMB_RAWA3"/>
      <sheetName val="BAB_43"/>
      <sheetName val="AGG_A_BAHU3"/>
      <sheetName val="AGG_B_BAHU3"/>
      <sheetName val="BAB_53"/>
      <sheetName val="AGG_A3"/>
      <sheetName val="AGG_B3"/>
      <sheetName val="BAB_63"/>
      <sheetName val="PRIME_CT3"/>
      <sheetName val="TACK_CT3"/>
      <sheetName val="ACWC_MOD3"/>
      <sheetName val="ACWC_LEV3"/>
      <sheetName val="ACWC_LEV_MOD3"/>
      <sheetName val="ACBC_MOD3"/>
      <sheetName val="ACBC_LEV3"/>
      <sheetName val="ACBC_LEV_MOD3"/>
      <sheetName val="ACBase_MOD3"/>
      <sheetName val="ACBase_LEV3"/>
      <sheetName val="ACBase_LEV_MOD3"/>
      <sheetName val="BAB_73"/>
      <sheetName val="BETON_K5003"/>
      <sheetName val="BETON_K4003"/>
      <sheetName val="BETON_K3503"/>
      <sheetName val="BETON_K2503"/>
      <sheetName val="BETON_K1753"/>
      <sheetName val="BETON_SIKLOP_K1753"/>
      <sheetName val="BETON_K1253"/>
      <sheetName val="U24_3"/>
      <sheetName val="U24_MEKANIK3"/>
      <sheetName val="U32_MEKANIK3"/>
      <sheetName val="D32_MEKANIK3"/>
      <sheetName val="D39_MEKANIK3"/>
      <sheetName val="D48_MEKANIK3"/>
      <sheetName val="PENY_TIANG_PANCANG_BAJA3"/>
      <sheetName val="PENY__TIANG_PANCANG_BETON3"/>
      <sheetName val="PEMAN_TIANG_PANCANG_BAJA3"/>
      <sheetName val="PEMAN_TIANG_PANCANG_BETON3"/>
      <sheetName val="TIANG_BOR_BETON3"/>
      <sheetName val="PAS_BATU_MANUAL3"/>
      <sheetName val="PAS_BATU_MEKANIK3"/>
      <sheetName val="PAS_BATU_KOS_DIISI3"/>
      <sheetName val="PAS_BATU_KOS3"/>
      <sheetName val="PERK_JLN_BETON3"/>
      <sheetName val="BAB_83"/>
      <sheetName val="AGG_A_MINOR3"/>
      <sheetName val="AGG_B_MINOR_3"/>
      <sheetName val="CAMP_ASP_PANAS3"/>
      <sheetName val="MACADAM_MINOR3"/>
      <sheetName val="GALIAN_BH_MINOR3"/>
      <sheetName val="MARKA_NON_THERMPL3"/>
      <sheetName val="MARKA_THERMPL3"/>
      <sheetName val="RAMBU_JLN_ENG3"/>
      <sheetName val="RAMBU_JLN_HIGH_GRADE3"/>
      <sheetName val="PATOK_PENGARAH3"/>
      <sheetName val="PATOK_KILOMETER3"/>
      <sheetName val="REL_PENGAMAN3"/>
    </sheetNames>
    <sheetDataSet>
      <sheetData sheetId="0" refreshError="1">
        <row r="6">
          <cell r="D6" t="str">
            <v>PT.Seneca Indonesia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7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sheetName val="kop"/>
      <sheetName val="abt4m-a"/>
      <sheetName val="AHS"/>
      <sheetName val="rekapSPH"/>
      <sheetName val="SPH"/>
      <sheetName val="rekapNego"/>
      <sheetName val="Nego"/>
      <sheetName val="Tabel Nego"/>
      <sheetName val="BQRAB"/>
      <sheetName val="RAB-a (2)"/>
      <sheetName val="OE-a"/>
      <sheetName val="Daftar GA"/>
      <sheetName val="jadwal"/>
      <sheetName val="harsat"/>
      <sheetName val="subkon"/>
      <sheetName val="alat"/>
      <sheetName val="Urut kabupaten"/>
    </sheetNames>
    <sheetDataSet>
      <sheetData sheetId="0" refreshError="1">
        <row r="43">
          <cell r="O4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7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PENGUKURAN"/>
      <sheetName val="H-SAT-"/>
      <sheetName val="SAT-JADI"/>
      <sheetName val="ANAL-"/>
      <sheetName val="Alat"/>
      <sheetName val="CCO"/>
      <sheetName val="BAP"/>
      <sheetName val="BA-AJ"/>
      <sheetName val="Bend II"/>
      <sheetName val="SKO"/>
      <sheetName val="BA BAYAR"/>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fo"/>
      <sheetName val="Peta Quarry"/>
      <sheetName val="Price"/>
      <sheetName val="Quarry"/>
      <sheetName val="Alat"/>
      <sheetName val="Rekap"/>
      <sheetName val="BOQ"/>
      <sheetName val="Mob"/>
      <sheetName val="D2"/>
      <sheetName val="D3"/>
      <sheetName val="D4"/>
      <sheetName val="D5"/>
      <sheetName val="D6"/>
      <sheetName val="D71"/>
      <sheetName val="D72"/>
      <sheetName val="D81"/>
      <sheetName val="D82"/>
      <sheetName val="D9"/>
      <sheetName val="H&amp;K"/>
      <sheetName val="Lalu Lintas"/>
      <sheetName val="Jembatan Sementara"/>
      <sheetName val="A"/>
      <sheetName val="B"/>
      <sheetName val="C"/>
      <sheetName val="D6_ASBT"/>
      <sheetName val="D73"/>
      <sheetName val="D10LS-Rutin"/>
      <sheetName val="D10Kuantitas"/>
      <sheetName val="D10AnalisaHSP"/>
      <sheetName val="Alat2"/>
      <sheetName val="%"/>
      <sheetName val="Major"/>
      <sheetName val="form_harga_bahan"/>
      <sheetName val="Perhitungan_Mob_Alat"/>
    </sheetNames>
    <sheetDataSet>
      <sheetData sheetId="0" refreshError="1"/>
      <sheetData sheetId="1"/>
      <sheetData sheetId="2" refreshError="1"/>
      <sheetData sheetId="3"/>
      <sheetData sheetId="4"/>
      <sheetData sheetId="5">
        <row r="8">
          <cell r="AR8" t="str">
            <v>E01</v>
          </cell>
          <cell r="AS8">
            <v>294</v>
          </cell>
          <cell r="AT8">
            <v>60</v>
          </cell>
          <cell r="AU8" t="str">
            <v>T/Jam</v>
          </cell>
          <cell r="AV8">
            <v>1917000000</v>
          </cell>
          <cell r="AW8">
            <v>4707661.9106809497</v>
          </cell>
        </row>
        <row r="9">
          <cell r="AR9" t="str">
            <v>E02</v>
          </cell>
          <cell r="AS9">
            <v>72.400000000000006</v>
          </cell>
          <cell r="AT9">
            <v>10</v>
          </cell>
          <cell r="AU9" t="str">
            <v>Ton</v>
          </cell>
          <cell r="AV9">
            <v>300000000</v>
          </cell>
          <cell r="AW9">
            <v>241243.90098864271</v>
          </cell>
        </row>
        <row r="10">
          <cell r="AR10" t="str">
            <v>E03</v>
          </cell>
          <cell r="AS10">
            <v>4</v>
          </cell>
          <cell r="AT10">
            <v>1000</v>
          </cell>
          <cell r="AU10" t="str">
            <v>Liter</v>
          </cell>
          <cell r="AV10">
            <v>120000000</v>
          </cell>
          <cell r="AW10">
            <v>57502.650406210654</v>
          </cell>
        </row>
        <row r="11">
          <cell r="AR11" t="str">
            <v>E04</v>
          </cell>
          <cell r="AS11">
            <v>140</v>
          </cell>
          <cell r="AT11" t="str">
            <v xml:space="preserve">-  </v>
          </cell>
          <cell r="AU11" t="str">
            <v xml:space="preserve">-  </v>
          </cell>
          <cell r="AV11">
            <v>762000000</v>
          </cell>
          <cell r="AW11">
            <v>401833.87168658047</v>
          </cell>
        </row>
        <row r="12">
          <cell r="AR12" t="str">
            <v>E05</v>
          </cell>
          <cell r="AS12">
            <v>60</v>
          </cell>
          <cell r="AT12">
            <v>600</v>
          </cell>
          <cell r="AU12" t="str">
            <v>CFM</v>
          </cell>
          <cell r="AV12">
            <v>174000000</v>
          </cell>
          <cell r="AW12">
            <v>141710.0021961483</v>
          </cell>
        </row>
        <row r="13">
          <cell r="AR13" t="str">
            <v>E06</v>
          </cell>
          <cell r="AS13">
            <v>20</v>
          </cell>
          <cell r="AT13">
            <v>500</v>
          </cell>
          <cell r="AU13" t="str">
            <v>Liter</v>
          </cell>
          <cell r="AV13">
            <v>102000000</v>
          </cell>
          <cell r="AW13">
            <v>105655.25324675324</v>
          </cell>
        </row>
        <row r="14">
          <cell r="AR14" t="str">
            <v>E07</v>
          </cell>
          <cell r="AS14">
            <v>138</v>
          </cell>
          <cell r="AT14">
            <v>15</v>
          </cell>
          <cell r="AU14" t="str">
            <v>Ton</v>
          </cell>
          <cell r="AV14">
            <v>825000000</v>
          </cell>
          <cell r="AW14">
            <v>415355.68627484108</v>
          </cell>
        </row>
        <row r="15">
          <cell r="AR15" t="str">
            <v>E08</v>
          </cell>
          <cell r="AS15">
            <v>120</v>
          </cell>
          <cell r="AT15">
            <v>6</v>
          </cell>
          <cell r="AU15" t="str">
            <v>Ton</v>
          </cell>
          <cell r="AV15">
            <v>204000000</v>
          </cell>
          <cell r="AW15">
            <v>203123.62819055808</v>
          </cell>
        </row>
        <row r="16">
          <cell r="AR16" t="str">
            <v>E09</v>
          </cell>
          <cell r="AS16">
            <v>190</v>
          </cell>
          <cell r="AT16">
            <v>10</v>
          </cell>
          <cell r="AU16" t="str">
            <v>Ton</v>
          </cell>
          <cell r="AV16">
            <v>273000000</v>
          </cell>
          <cell r="AW16">
            <v>299726.36797770066</v>
          </cell>
        </row>
        <row r="17">
          <cell r="AR17" t="str">
            <v>E10</v>
          </cell>
          <cell r="AS17">
            <v>120</v>
          </cell>
          <cell r="AT17">
            <v>0.5</v>
          </cell>
          <cell r="AU17" t="str">
            <v>M3</v>
          </cell>
          <cell r="AV17">
            <v>640000000</v>
          </cell>
          <cell r="AW17">
            <v>343245.92597598059</v>
          </cell>
        </row>
        <row r="18">
          <cell r="AR18" t="str">
            <v>E11</v>
          </cell>
          <cell r="AS18">
            <v>120</v>
          </cell>
          <cell r="AT18">
            <v>5</v>
          </cell>
          <cell r="AU18" t="str">
            <v>ton</v>
          </cell>
          <cell r="AV18">
            <v>171000000</v>
          </cell>
          <cell r="AW18">
            <v>194618.83959670732</v>
          </cell>
        </row>
        <row r="19">
          <cell r="AR19" t="str">
            <v>E12</v>
          </cell>
          <cell r="AS19">
            <v>180</v>
          </cell>
          <cell r="AT19">
            <v>125</v>
          </cell>
          <cell r="AU19" t="str">
            <v>KVA</v>
          </cell>
          <cell r="AV19">
            <v>255000000</v>
          </cell>
          <cell r="AW19">
            <v>325461.39238105476</v>
          </cell>
        </row>
        <row r="20">
          <cell r="AR20" t="str">
            <v>E13</v>
          </cell>
          <cell r="AS20">
            <v>125</v>
          </cell>
          <cell r="AT20">
            <v>10800</v>
          </cell>
          <cell r="AU20">
            <v>10800</v>
          </cell>
          <cell r="AV20">
            <v>675000000</v>
          </cell>
          <cell r="AW20">
            <v>359052.65630279202</v>
          </cell>
        </row>
        <row r="21">
          <cell r="AR21" t="str">
            <v>E14</v>
          </cell>
          <cell r="AS21">
            <v>100</v>
          </cell>
          <cell r="AT21">
            <v>1.5</v>
          </cell>
          <cell r="AU21" t="str">
            <v>M3</v>
          </cell>
          <cell r="AV21">
            <v>567000000</v>
          </cell>
          <cell r="AW21">
            <v>297286.30272291671</v>
          </cell>
        </row>
        <row r="22">
          <cell r="AR22" t="str">
            <v>E15</v>
          </cell>
          <cell r="AS22">
            <v>120</v>
          </cell>
          <cell r="AT22">
            <v>1.5</v>
          </cell>
          <cell r="AU22" t="str">
            <v>M3</v>
          </cell>
          <cell r="AV22">
            <v>615000000</v>
          </cell>
          <cell r="AW22">
            <v>336802.90431397239</v>
          </cell>
        </row>
        <row r="23">
          <cell r="AR23" t="str">
            <v>E16</v>
          </cell>
          <cell r="AS23">
            <v>55</v>
          </cell>
          <cell r="AT23">
            <v>8</v>
          </cell>
          <cell r="AU23" t="str">
            <v>Ton</v>
          </cell>
          <cell r="AV23">
            <v>205000000</v>
          </cell>
          <cell r="AW23">
            <v>142912.84905703843</v>
          </cell>
        </row>
        <row r="24">
          <cell r="AR24" t="str">
            <v>E17</v>
          </cell>
          <cell r="AS24">
            <v>82</v>
          </cell>
          <cell r="AT24">
            <v>8</v>
          </cell>
          <cell r="AU24" t="str">
            <v>Ton</v>
          </cell>
          <cell r="AV24">
            <v>396000000</v>
          </cell>
          <cell r="AW24">
            <v>228784.63455478085</v>
          </cell>
        </row>
        <row r="25">
          <cell r="AR25" t="str">
            <v>E18</v>
          </cell>
          <cell r="AS25">
            <v>100</v>
          </cell>
          <cell r="AT25">
            <v>8</v>
          </cell>
          <cell r="AU25" t="str">
            <v>Ton</v>
          </cell>
          <cell r="AV25">
            <v>441000000</v>
          </cell>
          <cell r="AW25">
            <v>264813.47354639554</v>
          </cell>
        </row>
        <row r="26">
          <cell r="AR26" t="str">
            <v>E19</v>
          </cell>
          <cell r="AS26">
            <v>82</v>
          </cell>
          <cell r="AT26">
            <v>7</v>
          </cell>
          <cell r="AU26" t="str">
            <v>Ton</v>
          </cell>
          <cell r="AV26">
            <v>450000000</v>
          </cell>
          <cell r="AW26">
            <v>242701.5613447185</v>
          </cell>
        </row>
        <row r="27">
          <cell r="AR27" t="str">
            <v>E20</v>
          </cell>
          <cell r="AS27">
            <v>5.5</v>
          </cell>
          <cell r="AT27">
            <v>48</v>
          </cell>
          <cell r="AU27">
            <v>48</v>
          </cell>
          <cell r="AV27">
            <v>7000000</v>
          </cell>
          <cell r="AW27">
            <v>28388.880389078135</v>
          </cell>
        </row>
        <row r="28">
          <cell r="AR28" t="str">
            <v>E21</v>
          </cell>
          <cell r="AS28">
            <v>220</v>
          </cell>
          <cell r="AT28">
            <v>50</v>
          </cell>
          <cell r="AU28" t="str">
            <v>T/Jam</v>
          </cell>
          <cell r="AV28">
            <v>1368000000</v>
          </cell>
          <cell r="AW28">
            <v>673739.57391651557</v>
          </cell>
        </row>
        <row r="29">
          <cell r="AR29" t="str">
            <v>E22</v>
          </cell>
          <cell r="AS29">
            <v>6</v>
          </cell>
          <cell r="AT29" t="str">
            <v xml:space="preserve">-  </v>
          </cell>
          <cell r="AU29" t="str">
            <v xml:space="preserve">-  </v>
          </cell>
          <cell r="AV29">
            <v>7500000</v>
          </cell>
          <cell r="AW29">
            <v>25978.944230769233</v>
          </cell>
        </row>
        <row r="30">
          <cell r="AR30" t="str">
            <v>E23</v>
          </cell>
          <cell r="AS30">
            <v>100</v>
          </cell>
          <cell r="AT30">
            <v>4000</v>
          </cell>
          <cell r="AU30" t="str">
            <v>Liter</v>
          </cell>
          <cell r="AV30">
            <v>186000000</v>
          </cell>
          <cell r="AW30">
            <v>175964.65259391221</v>
          </cell>
        </row>
        <row r="31">
          <cell r="AR31" t="str">
            <v>E24</v>
          </cell>
          <cell r="AS31">
            <v>8.8000000000000007</v>
          </cell>
          <cell r="AT31">
            <v>1</v>
          </cell>
          <cell r="AU31" t="str">
            <v>Ton</v>
          </cell>
          <cell r="AV31">
            <v>130000000</v>
          </cell>
          <cell r="AW31">
            <v>69086.740000000005</v>
          </cell>
        </row>
        <row r="32">
          <cell r="AR32" t="str">
            <v>E25</v>
          </cell>
          <cell r="AS32">
            <v>4.7</v>
          </cell>
          <cell r="AT32">
            <v>0.5</v>
          </cell>
          <cell r="AU32" t="str">
            <v>Ton</v>
          </cell>
          <cell r="AV32">
            <v>11500000</v>
          </cell>
          <cell r="AW32">
            <v>29743.801327975307</v>
          </cell>
        </row>
        <row r="33">
          <cell r="AR33" t="str">
            <v>E26</v>
          </cell>
          <cell r="AS33">
            <v>3</v>
          </cell>
          <cell r="AT33" t="str">
            <v>-</v>
          </cell>
          <cell r="AU33" t="str">
            <v>-</v>
          </cell>
          <cell r="AV33">
            <v>9000000</v>
          </cell>
          <cell r="AW33">
            <v>21819.959226894371</v>
          </cell>
        </row>
        <row r="34">
          <cell r="AR34" t="str">
            <v>E27</v>
          </cell>
          <cell r="AS34">
            <v>345</v>
          </cell>
          <cell r="AT34">
            <v>75</v>
          </cell>
          <cell r="AU34">
            <v>75</v>
          </cell>
          <cell r="AV34">
            <v>190000000</v>
          </cell>
          <cell r="AW34">
            <v>682137.13607089641</v>
          </cell>
        </row>
        <row r="35">
          <cell r="AR35" t="str">
            <v>E28</v>
          </cell>
          <cell r="AS35">
            <v>100</v>
          </cell>
          <cell r="AT35">
            <v>30</v>
          </cell>
          <cell r="AU35" t="str">
            <v>M3</v>
          </cell>
          <cell r="AV35">
            <v>240000000</v>
          </cell>
          <cell r="AW35">
            <v>209374.79198221132</v>
          </cell>
        </row>
        <row r="36">
          <cell r="AR36" t="str">
            <v>E29</v>
          </cell>
          <cell r="AS36">
            <v>175</v>
          </cell>
          <cell r="AT36">
            <v>25</v>
          </cell>
          <cell r="AU36" t="str">
            <v>Ton</v>
          </cell>
          <cell r="AV36">
            <v>351000000</v>
          </cell>
          <cell r="AW36">
            <v>338097.29398826975</v>
          </cell>
        </row>
        <row r="37">
          <cell r="AR37" t="str">
            <v>E30</v>
          </cell>
          <cell r="AS37">
            <v>25</v>
          </cell>
          <cell r="AT37">
            <v>2.5</v>
          </cell>
          <cell r="AU37" t="str">
            <v>Ton</v>
          </cell>
          <cell r="AV37">
            <v>129000000</v>
          </cell>
          <cell r="AW37">
            <v>82607.063204533595</v>
          </cell>
        </row>
        <row r="38">
          <cell r="AR38" t="str">
            <v>E31</v>
          </cell>
          <cell r="AS38">
            <v>125</v>
          </cell>
          <cell r="AT38">
            <v>35</v>
          </cell>
          <cell r="AU38" t="str">
            <v>Ton</v>
          </cell>
          <cell r="AV38">
            <v>828000000</v>
          </cell>
          <cell r="AW38">
            <v>385937.03233862913</v>
          </cell>
        </row>
        <row r="39">
          <cell r="AR39" t="str">
            <v>E32</v>
          </cell>
          <cell r="AS39">
            <v>40</v>
          </cell>
          <cell r="AT39">
            <v>270</v>
          </cell>
          <cell r="AU39" t="str">
            <v>Amp</v>
          </cell>
          <cell r="AV39">
            <v>39000000</v>
          </cell>
          <cell r="AW39">
            <v>79771.685221304186</v>
          </cell>
        </row>
        <row r="40">
          <cell r="AR40" t="str">
            <v>E33</v>
          </cell>
          <cell r="AS40">
            <v>150</v>
          </cell>
          <cell r="AT40">
            <v>2000</v>
          </cell>
          <cell r="AU40" t="str">
            <v>Meter</v>
          </cell>
          <cell r="AV40">
            <v>4992000000</v>
          </cell>
          <cell r="AW40">
            <v>1429920.9589442816</v>
          </cell>
        </row>
        <row r="41">
          <cell r="AR41" t="str">
            <v>E34</v>
          </cell>
          <cell r="AS41">
            <v>5</v>
          </cell>
          <cell r="AT41">
            <v>1000</v>
          </cell>
          <cell r="AU41" t="str">
            <v>Liter</v>
          </cell>
          <cell r="AV41">
            <v>15000000</v>
          </cell>
          <cell r="AW41">
            <v>26431.272993400042</v>
          </cell>
        </row>
        <row r="42">
          <cell r="AR42" t="str">
            <v>E34a</v>
          </cell>
          <cell r="AS42">
            <v>40</v>
          </cell>
          <cell r="AT42">
            <v>20000</v>
          </cell>
          <cell r="AU42" t="str">
            <v>Liter</v>
          </cell>
          <cell r="AV42">
            <v>150000000</v>
          </cell>
          <cell r="AW42">
            <v>109955.58707685757</v>
          </cell>
        </row>
        <row r="43">
          <cell r="AR43" t="str">
            <v>E35</v>
          </cell>
          <cell r="AS43">
            <v>150</v>
          </cell>
          <cell r="AT43">
            <v>15</v>
          </cell>
          <cell r="AU43" t="str">
            <v>Ton</v>
          </cell>
          <cell r="AV43">
            <v>300000000</v>
          </cell>
          <cell r="AW43">
            <v>366917.13195320033</v>
          </cell>
        </row>
        <row r="44">
          <cell r="AR44" t="str">
            <v>E36</v>
          </cell>
          <cell r="AS44">
            <v>248</v>
          </cell>
          <cell r="AT44">
            <v>1000</v>
          </cell>
          <cell r="AU44" t="str">
            <v>m</v>
          </cell>
          <cell r="AV44">
            <v>4945000000</v>
          </cell>
          <cell r="AW44">
            <v>1628806.970459502</v>
          </cell>
        </row>
        <row r="45">
          <cell r="AR45" t="str">
            <v>E37</v>
          </cell>
          <cell r="AS45">
            <v>3</v>
          </cell>
          <cell r="AT45" t="str">
            <v>-</v>
          </cell>
          <cell r="AU45" t="str">
            <v>-</v>
          </cell>
          <cell r="AV45">
            <v>900000000</v>
          </cell>
          <cell r="AW45">
            <v>321143.94943102967</v>
          </cell>
        </row>
        <row r="46">
          <cell r="AR46" t="str">
            <v>E38</v>
          </cell>
          <cell r="AS46">
            <v>900</v>
          </cell>
          <cell r="AT46">
            <v>2.2000000000000002</v>
          </cell>
          <cell r="AU46" t="str">
            <v>M</v>
          </cell>
          <cell r="AV46">
            <v>19500000000</v>
          </cell>
          <cell r="AW46">
            <v>6233483.6820806582</v>
          </cell>
        </row>
        <row r="47">
          <cell r="AR47" t="str">
            <v>E39</v>
          </cell>
          <cell r="AS47">
            <v>400</v>
          </cell>
          <cell r="AT47">
            <v>3</v>
          </cell>
          <cell r="AU47" t="str">
            <v>M</v>
          </cell>
          <cell r="AV47">
            <v>29250000000</v>
          </cell>
          <cell r="AW47">
            <v>8091699.6302638454</v>
          </cell>
        </row>
        <row r="48">
          <cell r="AR48" t="str">
            <v>E40</v>
          </cell>
          <cell r="AS48">
            <v>115</v>
          </cell>
          <cell r="AT48">
            <v>3.5</v>
          </cell>
          <cell r="AU48" t="str">
            <v>M</v>
          </cell>
          <cell r="AV48">
            <v>395000000</v>
          </cell>
          <cell r="AW48">
            <v>412191.9431285928</v>
          </cell>
        </row>
        <row r="49">
          <cell r="AR49" t="str">
            <v>E41</v>
          </cell>
          <cell r="AS49">
            <v>115</v>
          </cell>
          <cell r="AT49">
            <v>4000</v>
          </cell>
          <cell r="AU49" t="str">
            <v>Liter</v>
          </cell>
          <cell r="AV49">
            <v>395000000</v>
          </cell>
          <cell r="AW49">
            <v>282063.40297401481</v>
          </cell>
        </row>
        <row r="50">
          <cell r="AR50" t="str">
            <v>E42</v>
          </cell>
          <cell r="AS50">
            <v>105</v>
          </cell>
          <cell r="AT50">
            <v>2.5</v>
          </cell>
          <cell r="AU50" t="str">
            <v>M</v>
          </cell>
          <cell r="AV50">
            <v>1337142857</v>
          </cell>
          <cell r="AW50">
            <v>491519.92519276979</v>
          </cell>
        </row>
        <row r="51">
          <cell r="AR51" t="str">
            <v>E43</v>
          </cell>
          <cell r="AS51">
            <v>134</v>
          </cell>
          <cell r="AT51">
            <v>600</v>
          </cell>
          <cell r="AU51" t="str">
            <v>Liter</v>
          </cell>
          <cell r="AV51">
            <v>1000000000</v>
          </cell>
          <cell r="AW51">
            <v>524584.02317733457</v>
          </cell>
        </row>
        <row r="52">
          <cell r="AR52" t="str">
            <v>E44</v>
          </cell>
          <cell r="AS52">
            <v>290</v>
          </cell>
          <cell r="AT52">
            <v>20</v>
          </cell>
          <cell r="AU52" t="str">
            <v>m3/jam</v>
          </cell>
          <cell r="AV52">
            <v>900000000</v>
          </cell>
          <cell r="AW52">
            <v>641309.31554657978</v>
          </cell>
        </row>
        <row r="53">
          <cell r="AR53" t="str">
            <v>E45</v>
          </cell>
          <cell r="AS53">
            <v>190</v>
          </cell>
          <cell r="AT53">
            <v>4000</v>
          </cell>
          <cell r="AU53" t="str">
            <v>liter</v>
          </cell>
          <cell r="AV53">
            <v>50000000</v>
          </cell>
          <cell r="AW53">
            <v>303200.70071057975</v>
          </cell>
        </row>
        <row r="54">
          <cell r="AR54" t="str">
            <v>E46</v>
          </cell>
          <cell r="AS54">
            <v>190</v>
          </cell>
          <cell r="AT54">
            <v>4000</v>
          </cell>
          <cell r="AU54" t="str">
            <v>liter</v>
          </cell>
          <cell r="AV54">
            <v>500000000</v>
          </cell>
          <cell r="AW54">
            <v>385446.11424865457</v>
          </cell>
        </row>
        <row r="55">
          <cell r="AR55" t="str">
            <v>E47</v>
          </cell>
          <cell r="AS55">
            <v>20</v>
          </cell>
          <cell r="AT55">
            <v>350</v>
          </cell>
          <cell r="AU55" t="str">
            <v>liter</v>
          </cell>
          <cell r="AV55">
            <v>33000000</v>
          </cell>
          <cell r="AW55">
            <v>54870.321428571435</v>
          </cell>
        </row>
        <row r="56">
          <cell r="AR56" t="str">
            <v>E48</v>
          </cell>
          <cell r="AS56">
            <v>4.2</v>
          </cell>
          <cell r="AT56">
            <v>80</v>
          </cell>
          <cell r="AU56" t="str">
            <v>KG</v>
          </cell>
          <cell r="AV56">
            <v>20000000</v>
          </cell>
          <cell r="AW56">
            <v>32670.100601447739</v>
          </cell>
        </row>
        <row r="57">
          <cell r="AR57" t="str">
            <v>E49</v>
          </cell>
          <cell r="AS57">
            <v>220</v>
          </cell>
          <cell r="AT57">
            <v>5</v>
          </cell>
          <cell r="AU57" t="str">
            <v>M3</v>
          </cell>
          <cell r="AV57">
            <v>750000000</v>
          </cell>
          <cell r="AW57">
            <v>496726.72128881654</v>
          </cell>
        </row>
        <row r="58">
          <cell r="AR58" t="str">
            <v>E50</v>
          </cell>
          <cell r="AS58">
            <v>125</v>
          </cell>
          <cell r="AT58">
            <v>60</v>
          </cell>
          <cell r="AU58" t="str">
            <v>CM</v>
          </cell>
          <cell r="AV58">
            <v>1170000000</v>
          </cell>
          <cell r="AW58">
            <v>552822.17176033859</v>
          </cell>
        </row>
        <row r="59">
          <cell r="AR59" t="str">
            <v>E51</v>
          </cell>
          <cell r="AS59">
            <v>200</v>
          </cell>
          <cell r="AT59">
            <v>75</v>
          </cell>
          <cell r="AU59" t="str">
            <v>Ton</v>
          </cell>
          <cell r="AV59">
            <v>900000000</v>
          </cell>
          <cell r="AW59">
            <v>509202.35126086557</v>
          </cell>
        </row>
        <row r="60">
          <cell r="AR60" t="str">
            <v>E52</v>
          </cell>
          <cell r="AS60">
            <v>50</v>
          </cell>
          <cell r="AT60">
            <v>30</v>
          </cell>
          <cell r="AU60" t="str">
            <v>Ton</v>
          </cell>
          <cell r="AV60">
            <v>500000000</v>
          </cell>
          <cell r="AW60">
            <v>182274.98182676252</v>
          </cell>
        </row>
        <row r="61">
          <cell r="AR61" t="str">
            <v>E53</v>
          </cell>
        </row>
        <row r="62">
          <cell r="AR62" t="str">
            <v>E54</v>
          </cell>
        </row>
      </sheetData>
      <sheetData sheetId="6"/>
      <sheetData sheetId="7"/>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Rab"/>
      <sheetName val="Sub"/>
      <sheetName val="Jadwal"/>
      <sheetName val="Metode"/>
      <sheetName val="Analisa"/>
      <sheetName val="Harga Dasar"/>
      <sheetName val="Analisa Alat Lengkap"/>
      <sheetName val="SOT MPU"/>
      <sheetName val="M.Pemb.Utama"/>
      <sheetName val="Analisa P-Rutin"/>
      <sheetName val="Metode Pemel"/>
      <sheetName val="Analisa La-Lin"/>
      <sheetName val="Analisa Mobilisasi"/>
      <sheetName val="Usulan Alat"/>
      <sheetName val="Personil"/>
      <sheetName val="Chek List"/>
      <sheetName val="terbilang"/>
    </sheetNames>
    <sheetDataSet>
      <sheetData sheetId="0" refreshError="1"/>
      <sheetData sheetId="1" refreshError="1"/>
      <sheetData sheetId="2" refreshError="1"/>
      <sheetData sheetId="3" refreshError="1"/>
      <sheetData sheetId="4" refreshError="1"/>
      <sheetData sheetId="5" refreshError="1"/>
      <sheetData sheetId="6" refreshError="1">
        <row r="41">
          <cell r="H41">
            <v>15000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war"/>
      <sheetName val="Sheet1"/>
      <sheetName val="rekap"/>
      <sheetName val="daftar.kuantita (2)"/>
      <sheetName val="an.dmpu"/>
      <sheetName val="metode.dmpu"/>
      <sheetName val="an.mobilisasi"/>
      <sheetName val="an.pemel.rutin"/>
      <sheetName val="metode.rutin"/>
      <sheetName val="an.material on "/>
      <sheetName val="upah.bahan"/>
      <sheetName val="alat"/>
      <sheetName val="data kontrak"/>
      <sheetName val="dmpu"/>
      <sheetName val="subkontrak"/>
      <sheetName val="jadwal"/>
      <sheetName val="jadwal_2"/>
      <sheetName val="jadwal_3"/>
      <sheetName val="daf.alat"/>
      <sheetName val="antar"/>
      <sheetName val="data"/>
      <sheetName val="daftar.kuanti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amp;BHN"/>
      <sheetName val="ISIAN"/>
      <sheetName val="rekap.selokan"/>
      <sheetName val="rab.selokan"/>
      <sheetName val="mpu"/>
      <sheetName val="subcon"/>
      <sheetName val="anl.tek"/>
      <sheetName val="analisa"/>
      <sheetName val="alat"/>
      <sheetName val="jdw.pek"/>
      <sheetName val="jdw.bhn"/>
      <sheetName val="jdw.alt"/>
      <sheetName val="mob"/>
      <sheetName val="KONFIR.selokan"/>
      <sheetName val="rekap.XURANG"/>
      <sheetName val="rab.XURANG"/>
      <sheetName val="rekap.klampok"/>
      <sheetName val="rab.klampok"/>
      <sheetName val="rutin"/>
      <sheetName val="Konf.aspl.klampok"/>
      <sheetName val="KONFIR.KLAMPOK"/>
      <sheetName val="KONFIR.XURANG"/>
      <sheetName val="D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antitas &amp; Harga"/>
      <sheetName val="CCO-KIJ"/>
      <sheetName val="BOBOTMC1"/>
      <sheetName val="BOBOTMC1tgl6"/>
      <sheetName val="BOBOTMC1tgl17"/>
      <sheetName val="BOBOT MCTGL25"/>
    </sheetNames>
    <sheetDataSet>
      <sheetData sheetId="0"/>
      <sheetData sheetId="1"/>
      <sheetData sheetId="2"/>
      <sheetData sheetId="3"/>
      <sheetData sheetId="4"/>
      <sheetData sheetId="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CAD)"/>
      <sheetName val="Kuantitas &amp; Harga (CAD)"/>
      <sheetName val="Rekap Biaya"/>
      <sheetName val="Kuantitas &amp; Harga"/>
      <sheetName val="MASTER"/>
      <sheetName val="Analisa Alat Bantu"/>
      <sheetName val="Perhitungan Analisa Alat Bantu "/>
      <sheetName val="Jarak-Angkut"/>
      <sheetName val="Rekap_Biaya_(CAD)"/>
      <sheetName val="Kuantitas_&amp;_Harga_(CAD)"/>
      <sheetName val="Rekap_Biaya"/>
      <sheetName val="Kuantitas_&amp;_Harga"/>
      <sheetName val="Analisa_Alat_Bantu"/>
      <sheetName val="Perhitungan_Analisa_Alat_Bantu_"/>
      <sheetName val="Pekerjaan Utama"/>
      <sheetName val="%"/>
      <sheetName val="Pekerjaan_Utama"/>
      <sheetName val="Rekap_Biaya1"/>
      <sheetName val="Kuantitas_&amp;_Harga1"/>
      <sheetName val="Pekerjaan_Utama1"/>
      <sheetName val="Rekap_Biaya2"/>
      <sheetName val="Kuantitas_&amp;_Harga2"/>
      <sheetName val="Pekerjaan_Utama2"/>
      <sheetName val="Rekap_Biaya3"/>
      <sheetName val="Kuantitas_&amp;_Harga3"/>
      <sheetName val="Pekerjaan_Utama3"/>
      <sheetName val="Ranking %"/>
      <sheetName val="Sheet1"/>
      <sheetName val="Kuantitas &amp; Harga (2)"/>
      <sheetName val="Rekap Biaya (2)"/>
      <sheetName val="terbilang"/>
      <sheetName val="rekap"/>
      <sheetName val="Persentase"/>
      <sheetName val="Scdl"/>
      <sheetName val="analisa"/>
      <sheetName val="URAIAN "/>
      <sheetName val="Kuantitas (2)"/>
      <sheetName val="DIV.2.1"/>
      <sheetName val="DIV-8"/>
      <sheetName val="DIV.6"/>
      <sheetName val="Rekap "/>
      <sheetName val="Rekap Kososng"/>
      <sheetName val="Sheet3"/>
      <sheetName val="Kuantitas Kosong"/>
      <sheetName val="Kuantitas"/>
      <sheetName val="Sheet2"/>
      <sheetName val="Conversion"/>
      <sheetName val="Informasi"/>
      <sheetName val="Peta Quarry"/>
      <sheetName val=""/>
      <sheetName val="_x0000_"/>
      <sheetName val="Project_P"/>
      <sheetName val="Ubas"/>
      <sheetName val="Analisa Alat Berat"/>
      <sheetName val="Metode"/>
      <sheetName val="umum"/>
      <sheetName val="Renc. Pen Thd HPS"/>
      <sheetName val="informasi umum"/>
      <sheetName val="MU"/>
      <sheetName val="Perhitungan Alat Mob"/>
      <sheetName val="REKAP RAB"/>
      <sheetName val="Kuantitas dan Harga"/>
      <sheetName val="Div.1 Mobilisasi"/>
      <sheetName val="Div.2 Analisa"/>
      <sheetName val="Div.2 Drainase"/>
      <sheetName val="Div.3 Analisa"/>
      <sheetName val="Div.3 Pekerjaan Tanah"/>
      <sheetName val="Div.4 Pel.Perk"/>
      <sheetName val="Harga Dasar"/>
      <sheetName val="Div.5 Perk.Butir"/>
      <sheetName val="Div.6 Perk.Aspal"/>
      <sheetName val="Div.7 Struktur"/>
      <sheetName val="Div.7 struktur 2"/>
      <sheetName val="Div.8 Minor"/>
      <sheetName val="DIV 10"/>
      <sheetName val="Aggregate"/>
      <sheetName val="Quarry"/>
      <sheetName val=" Alat Inves &amp; Susut"/>
      <sheetName val="General schdl"/>
      <sheetName val="Sch"/>
      <sheetName val="ANRAB1"/>
      <sheetName val="Analisa Crusher"/>
      <sheetName val="ONSITE"/>
      <sheetName val="sub-kon"/>
      <sheetName val="evaluasi"/>
      <sheetName val="Sheet4"/>
      <sheetName val="data-pendukung"/>
      <sheetName val="HSBU"/>
      <sheetName val="SELISIH HARGA"/>
      <sheetName val="P.UTAMA"/>
      <sheetName val="SUBCONT"/>
      <sheetName val="CURVE-S"/>
      <sheetName val="PENGADAAN BAHAN&amp;ELAT"/>
      <sheetName val="H.Satuan"/>
      <sheetName val="Currency Rate"/>
      <sheetName val="har-sat"/>
      <sheetName val="SAP"/>
      <sheetName val="chitimc"/>
      <sheetName val="dongia (2)"/>
      <sheetName val="LKVL-CK-HT-GD1"/>
      <sheetName val="JADWAL"/>
      <sheetName val="Volume"/>
      <sheetName val="kontol"/>
      <sheetName val="Conversi Rp"/>
      <sheetName val="REKAP GABUNG"/>
      <sheetName val="Rekap Biaya Seg.1"/>
      <sheetName val="Kuantitas &amp; Harga Seg.1"/>
      <sheetName val="Rekap Biaya Seg.2"/>
      <sheetName val="Kuantitas &amp; Harga Seg.2"/>
      <sheetName val="Rekap Biaya Seg.3"/>
      <sheetName val="Kuantitas &amp; Harga Seg.3"/>
      <sheetName val="Ringkasan"/>
      <sheetName val="BOQ"/>
      <sheetName val="DIV7"/>
      <sheetName val="DIV8"/>
      <sheetName val="DIV6"/>
      <sheetName val="Kolom"/>
      <sheetName val="Balok"/>
      <sheetName val="Sloof"/>
      <sheetName val="Kolom (2)"/>
    </sheetNames>
    <sheetDataSet>
      <sheetData sheetId="0"/>
      <sheetData sheetId="1"/>
      <sheetData sheetId="2"/>
      <sheetData sheetId="3">
        <row r="24">
          <cell r="G24">
            <v>550798600.79999995</v>
          </cell>
        </row>
        <row r="26">
          <cell r="G26">
            <v>215250000</v>
          </cell>
        </row>
        <row r="50">
          <cell r="G50">
            <v>76522255.210000008</v>
          </cell>
        </row>
        <row r="84">
          <cell r="G84">
            <v>93057891.650000006</v>
          </cell>
        </row>
        <row r="99">
          <cell r="G99">
            <v>117067958.64</v>
          </cell>
        </row>
        <row r="119">
          <cell r="G119">
            <v>899550957.625</v>
          </cell>
        </row>
        <row r="155">
          <cell r="G155">
            <v>1393070824.3599999</v>
          </cell>
        </row>
        <row r="377">
          <cell r="G377">
            <v>0</v>
          </cell>
        </row>
        <row r="405">
          <cell r="G405">
            <v>0</v>
          </cell>
        </row>
        <row r="418">
          <cell r="G418">
            <v>0</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7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s>
    <sheetDataSet>
      <sheetData sheetId="0"/>
      <sheetData sheetId="1"/>
    </sheetDataSet>
  </externalBook>
</externalLink>
</file>

<file path=xl/externalLinks/externalLink7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oef"/>
      <sheetName val="Harga"/>
      <sheetName val="Rek-Alat"/>
      <sheetName val="An-Alat"/>
      <sheetName val="Rek-An-Alat"/>
      <sheetName val="Al-Utama"/>
      <sheetName val="Agregat"/>
      <sheetName val="An-Pek"/>
      <sheetName val="Rek-Vol"/>
      <sheetName val="Mob"/>
      <sheetName val="3"/>
      <sheetName val="1"/>
      <sheetName val="2"/>
      <sheetName val="4"/>
      <sheetName val="evaluasi"/>
      <sheetName val="BANDING"/>
      <sheetName val="Sheet1"/>
      <sheetName val="5"/>
      <sheetName val="6A"/>
      <sheetName val="7-1"/>
      <sheetName val="7-2"/>
      <sheetName val="7-3"/>
      <sheetName val="7-4"/>
      <sheetName val="7-5"/>
      <sheetName val="L4"/>
      <sheetName val="PLANT"/>
      <sheetName val="SUB"/>
      <sheetName val="7-6"/>
      <sheetName val="7-7"/>
      <sheetName val="7-8"/>
      <sheetName val="7-9"/>
      <sheetName val="XXXXXXXXX"/>
      <sheetName val="Vol_Master"/>
      <sheetName val="Cut-Fill Master"/>
      <sheetName val="GR+Jbt_Master"/>
      <sheetName val="Ruas"/>
      <sheetName val="Vol_Taliwang"/>
      <sheetName val="TAL-BT.BELE"/>
      <sheetName val="Vol_Tal_Fajar"/>
      <sheetName val="Vol_Seteluk"/>
      <sheetName val="Besi Plat"/>
      <sheetName val="Rek-TALIWANG"/>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SPH"/>
      <sheetName val="Bill"/>
      <sheetName val="Daftar Harga Sa"/>
      <sheetName val="MOS"/>
      <sheetName val="Daft_Analisa"/>
      <sheetName val="Analisa 2"/>
      <sheetName val="Mobilisasi"/>
      <sheetName val="Mtd.JK"/>
      <sheetName val="Mtd.JG"/>
      <sheetName val="Plant"/>
      <sheetName val="Ch_List"/>
      <sheetName val="Alat"/>
      <sheetName val="Analat"/>
      <sheetName val="Analat 2"/>
      <sheetName val="Staff Inti"/>
      <sheetName val="Subkon"/>
      <sheetName val="Jadual"/>
      <sheetName val="4-Basic Price"/>
      <sheetName val="5-ALAT(1)"/>
      <sheetName val="Summary"/>
      <sheetName val="Harga S Dasar UNTUK IDISI"/>
      <sheetName val="isian"/>
      <sheetName val="2008"/>
      <sheetName val="H.Satuan"/>
      <sheetName val="main summary"/>
      <sheetName val="Material"/>
      <sheetName val="PERHITUNGAN"/>
      <sheetName val="Daf-Harga"/>
      <sheetName val="HARSAT_BAH"/>
      <sheetName val="Harga ME "/>
      <sheetName val="Analisa BOW"/>
      <sheetName val="ahs1"/>
      <sheetName val="ahs3"/>
      <sheetName val="Analisa Gabungan"/>
      <sheetName val="Sub"/>
      <sheetName val="Bangunan Utama"/>
      <sheetName val="Bahan"/>
      <sheetName val="RAB"/>
      <sheetName val="RAP"/>
      <sheetName val="FINISHING"/>
      <sheetName val="D4"/>
      <sheetName val="D6"/>
      <sheetName val="D7"/>
      <sheetName val="D8"/>
      <sheetName val="Elektronik"/>
      <sheetName val="Plumbing"/>
      <sheetName val="Electrikal"/>
      <sheetName val="Fire Fighting"/>
      <sheetName val="Item Kompensasi"/>
      <sheetName val="input"/>
      <sheetName val="Sheet1"/>
      <sheetName val="Analisa Upah &amp; Bahan Plum"/>
      <sheetName val="HarSat"/>
      <sheetName val="TANJUNG-CONV"/>
      <sheetName val="DAFTAR HARGA"/>
      <sheetName val="Harga Bahan"/>
      <sheetName val="Upah"/>
      <sheetName val="CBL"/>
      <sheetName val="NP"/>
      <sheetName val="Pricing"/>
      <sheetName val="hrgsat"/>
      <sheetName val="HARSAT-lain"/>
      <sheetName val="HARSAT-tanah"/>
      <sheetName val="Data"/>
      <sheetName val="PRICE"/>
      <sheetName val="analisa_gedung"/>
      <sheetName val="REQDELTA"/>
      <sheetName val="ANALISA PEK.UMUM"/>
      <sheetName val="A"/>
      <sheetName val="Hrg"/>
      <sheetName val="HARGA ALAT"/>
      <sheetName val="basic"/>
      <sheetName val="Master 1.0"/>
      <sheetName val="SEX"/>
      <sheetName val="tuong"/>
      <sheetName val="Analisa"/>
      <sheetName val="B.U ARC BANG. UTAMA"/>
      <sheetName val="Schedule"/>
      <sheetName val="AC"/>
      <sheetName val="Daf 1"/>
      <sheetName val="PileCap"/>
      <sheetName val="Elektrikal"/>
      <sheetName val="Harga bahan-1"/>
      <sheetName val="rekap1"/>
      <sheetName val="DETAIL POS 123"/>
      <sheetName val="UBA RAB"/>
      <sheetName val="BQ-E20-02(Rp)"/>
      <sheetName val="BQ_E20_02_Rp_"/>
      <sheetName val="BH"/>
      <sheetName val="ahas-ins"/>
      <sheetName val="PAD-F"/>
      <sheetName val="HARGA MATERIAL"/>
      <sheetName val="Mekanikal"/>
      <sheetName val="bahan "/>
      <sheetName val="CV"/>
      <sheetName val="Rekap Prelim"/>
      <sheetName val="Rekap Direct Cost"/>
      <sheetName val="Agregat Halus &amp; Kasar"/>
      <sheetName val="Sat Bah _ Up"/>
      <sheetName val="Daf Bahan"/>
      <sheetName val="16-AC-27JULI"/>
      <sheetName val="REKAP_ARSITEKTUR."/>
      <sheetName val="Analisa Baku ME"/>
      <sheetName val="DIV.1"/>
      <sheetName val="daf-3(OK)"/>
      <sheetName val="daf-7(OK)"/>
      <sheetName val="Marshal"/>
      <sheetName val="영업소실적"/>
      <sheetName val="351BQMCN"/>
      <sheetName val="Daftar_Harga_Sa"/>
      <sheetName val="Analisa_2"/>
      <sheetName val="Mtd_JK"/>
      <sheetName val="Mtd_JG"/>
      <sheetName val="Analat_2"/>
      <sheetName val="Staff_Inti"/>
      <sheetName val="DAF-1"/>
      <sheetName val="MAP"/>
      <sheetName val="Man_Power_Const"/>
      <sheetName val="Anal-Grout!Back!Water"/>
      <sheetName val="AHSP"/>
      <sheetName val="AHSP'05"/>
      <sheetName val="BoQ "/>
      <sheetName val="Standby Alat"/>
      <sheetName val="Cover"/>
      <sheetName val="anal"/>
      <sheetName val="TE TS FA LAN MATV"/>
      <sheetName val="G_SUMMARY"/>
      <sheetName val="RKP PLUMBING"/>
      <sheetName val="BONTANG"/>
      <sheetName val="main_summary"/>
      <sheetName val="Analisa_Upah_&amp;_Bahan_Plum"/>
      <sheetName val="H_Satuan"/>
      <sheetName val="Bangunan_Utama"/>
      <sheetName val="Analisa Upah _ Bahan Plum"/>
      <sheetName val="notasi"/>
      <sheetName val="RAPA"/>
      <sheetName val="vol-pek"/>
      <sheetName val="BOQ+BTL"/>
      <sheetName val="AHS"/>
      <sheetName val="BAHAN &amp; UPAH"/>
      <sheetName val="Eval TW I 2014"/>
      <sheetName val="Prognosa 2014"/>
      <sheetName val="pemasaran2013"/>
      <sheetName val="3. KONTRAK(stu)"/>
      <sheetName val="Balok L.1"/>
      <sheetName val="bill 3.9"/>
      <sheetName val="Harga"/>
      <sheetName val="HargAlat-Upah"/>
      <sheetName val="Rinc. Harg.BHN"/>
      <sheetName val="analis"/>
      <sheetName val="UPAH BAHAN "/>
      <sheetName val="Harga S Dasar"/>
      <sheetName val="Analisa pre"/>
      <sheetName val="Analisa Harsat"/>
      <sheetName val="pivot1"/>
      <sheetName val="alat-1"/>
      <sheetName val="BOQ"/>
      <sheetName val="DRUP (ASLI)"/>
      <sheetName val="peralatan"/>
      <sheetName val="meterial"/>
      <sheetName val="upahtenaga"/>
      <sheetName val="Paint Type B"/>
      <sheetName val="sai"/>
      <sheetName val="hsd"/>
      <sheetName val="Volume"/>
      <sheetName val="Spec ME"/>
      <sheetName val="Hrg Upah Bhn"/>
      <sheetName val="SUR-HARGA"/>
      <sheetName val="Input Data"/>
      <sheetName val="HB"/>
      <sheetName val="DAF-5"/>
      <sheetName val="Analisa Harga Satuan"/>
      <sheetName val="LNPB"/>
      <sheetName val="Pemakaian besi"/>
      <sheetName val="Ind.MP Sch."/>
      <sheetName val="ABP"/>
      <sheetName val="Harga Satuan"/>
      <sheetName val="Data Masukan"/>
      <sheetName val="Fisik 2012"/>
      <sheetName val="Pek. Persiapan"/>
      <sheetName val="Rekap Anl.K"/>
      <sheetName val="Rekap Anl.SNI"/>
      <sheetName val="@"/>
      <sheetName val="Profil"/>
      <sheetName val="Currency Rate"/>
      <sheetName val=" Bahan  oK"/>
      <sheetName val=" Alat  ok"/>
      <sheetName val="Upah   oK"/>
      <sheetName val="ANALISA HARGA SAT."/>
      <sheetName val="time shedule"/>
      <sheetName val="SCHEDULE TENAGA"/>
      <sheetName val="CAPACITY"/>
      <sheetName val="Peralatan (2)"/>
      <sheetName val="LS-Rutin"/>
      <sheetName val="Form A"/>
      <sheetName val="Currency"/>
      <sheetName val="absen mekanik&amp;log"/>
      <sheetName val="MC0"/>
      <sheetName val="3-DIV2"/>
      <sheetName val="BQ"/>
      <sheetName val="Basic Price"/>
      <sheetName val="3-DIV4"/>
      <sheetName val="dasar"/>
      <sheetName val="Meto"/>
      <sheetName val="Rate"/>
      <sheetName val="Gradasi wc2"/>
      <sheetName val="Menu"/>
      <sheetName val="Daftar_Harga_Sa1"/>
      <sheetName val="Analisa_21"/>
      <sheetName val="Mtd_JK1"/>
      <sheetName val="Mtd_JG1"/>
      <sheetName val="Analat_21"/>
      <sheetName val="Staff_Inti1"/>
      <sheetName val="Harga_ME_"/>
      <sheetName val="Analisa_BOW"/>
      <sheetName val="Analisa_Gabungan"/>
      <sheetName val="Fire_Fighting"/>
      <sheetName val="Item_Kompensasi"/>
      <sheetName val="DAFTAR_HARGA"/>
      <sheetName val="Harga_Bahan"/>
      <sheetName val="Sat_Bah___Up"/>
      <sheetName val="Daf_Bahan"/>
      <sheetName val="Daf_1"/>
      <sheetName val="Harga_bahan-1"/>
      <sheetName val="DETAIL_POS_123"/>
      <sheetName val="UBA_RAB"/>
      <sheetName val="Master_1_0"/>
      <sheetName val="ANALISA_PEK_UMUM"/>
      <sheetName val="HARGA_ALAT"/>
      <sheetName val="REKAP_ARSITEKTUR_"/>
      <sheetName val="Analisa_Baku_ME"/>
      <sheetName val="DIV_1"/>
      <sheetName val="HARGA_MATERIAL"/>
      <sheetName val="DRUP_(ASLI)"/>
      <sheetName val="Balok_L_1"/>
      <sheetName val="B_U_ARC_BANG__UTAMA"/>
      <sheetName val="Daftar_Harga_Sa2"/>
      <sheetName val="Analisa_22"/>
      <sheetName val="Mtd_JK2"/>
      <sheetName val="Mtd_JG2"/>
      <sheetName val="Analat_22"/>
      <sheetName val="Staff_Inti2"/>
      <sheetName val="Bangunan_Utama1"/>
      <sheetName val="H_Satuan1"/>
      <sheetName val="main_summary1"/>
      <sheetName val="Analisa_Upah_&amp;_Bahan_Plum1"/>
      <sheetName val="Harga_ME_1"/>
      <sheetName val="Analisa_BOW1"/>
      <sheetName val="Analisa_Gabungan1"/>
      <sheetName val="Fire_Fighting1"/>
      <sheetName val="Item_Kompensasi1"/>
      <sheetName val="DAFTAR_HARGA1"/>
      <sheetName val="Harga_Bahan1"/>
      <sheetName val="Sat_Bah___Up1"/>
      <sheetName val="Daf_Bahan1"/>
      <sheetName val="Daf_11"/>
      <sheetName val="Harga_bahan-11"/>
      <sheetName val="DETAIL_POS_1231"/>
      <sheetName val="UBA_RAB1"/>
      <sheetName val="Master_1_01"/>
      <sheetName val="ANALISA_PEK_UMUM1"/>
      <sheetName val="HARGA_ALAT1"/>
      <sheetName val="REKAP_ARSITEKTUR_1"/>
      <sheetName val="Analisa_Baku_ME1"/>
      <sheetName val="DIV_11"/>
      <sheetName val="HARGA_MATERIAL1"/>
      <sheetName val="DRUP_(ASLI)1"/>
      <sheetName val="Balok_L_11"/>
      <sheetName val="B_U_ARC_BANG__UTAMA1"/>
      <sheetName val="Data Alat"/>
      <sheetName val="product"/>
      <sheetName val="Basicprice"/>
      <sheetName val="metode"/>
      <sheetName val="hitungan"/>
      <sheetName val="schalat"/>
      <sheetName val="schman"/>
      <sheetName val="schmat"/>
      <sheetName val="HRG-DASAR"/>
      <sheetName val="Daf Alat"/>
      <sheetName val="RAB THP1"/>
      <sheetName val="schtot"/>
      <sheetName val="dc"/>
      <sheetName val="RAB TOTAL"/>
      <sheetName val="Hardas"/>
      <sheetName val="EXT 23-05-2013"/>
      <sheetName val="POL"/>
      <sheetName val="Div2"/>
      <sheetName val="Master Edit"/>
      <sheetName val="Cash Flow bulanan"/>
      <sheetName val="Prelim"/>
      <sheetName val="Analisa ME "/>
      <sheetName val="Direct Cost"/>
      <sheetName val="ANAL.BOW"/>
      <sheetName val="I-KAMAR"/>
      <sheetName val="main_summary2"/>
      <sheetName val="IBASE"/>
      <sheetName val="Koefisien"/>
      <sheetName val="daf_3_OK_"/>
      <sheetName val="daf_7_OK_"/>
      <sheetName val="SHEET PIE &amp; MINI PILE"/>
      <sheetName val="Tanggal"/>
      <sheetName val="BQ- Cawang - MRI"/>
      <sheetName val="HARGA ME"/>
      <sheetName val="Lamp.2,3&amp;4"/>
      <sheetName val="ASat"/>
      <sheetName val="HASAT DASAR"/>
      <sheetName val="analysis2"/>
      <sheetName val="CH"/>
      <sheetName val="Sat Upah"/>
      <sheetName val="kurva S"/>
      <sheetName val="BoQ vo"/>
      <sheetName val="1.A"/>
      <sheetName val="1.B."/>
      <sheetName val="1.C"/>
      <sheetName val="2.A"/>
      <sheetName val="3.A"/>
      <sheetName val="3.B"/>
      <sheetName val="4A"/>
      <sheetName val="4.B"/>
      <sheetName val="bhn "/>
      <sheetName val="S_DAYA"/>
      <sheetName val="FORM X COST"/>
      <sheetName val="ANALISA SNI"/>
      <sheetName val="Satuan"/>
      <sheetName val="ANALIS "/>
      <sheetName val="MASTER BAHAN ME"/>
      <sheetName val="SUM"/>
      <sheetName val="LAP. MINGG"/>
      <sheetName val="Scedule"/>
      <sheetName val="3"/>
      <sheetName val="upah.bahan.alat"/>
      <sheetName val="analisa.K"/>
      <sheetName val="daftarkuantitas"/>
      <sheetName val="3-DIV5"/>
      <sheetName val="HARGA DASAR"/>
      <sheetName val="Bu_str"/>
      <sheetName val="PO-2"/>
      <sheetName val="ankoef Beton"/>
      <sheetName val="DAF-2"/>
      <sheetName val="harga lokal"/>
      <sheetName val="PROSEN"/>
      <sheetName val="ANALIS2"/>
      <sheetName val="Komponen"/>
      <sheetName val="K210"/>
      <sheetName val="B_U"/>
      <sheetName val="Harsat Bahan"/>
      <sheetName val="GVL"/>
      <sheetName val="Daftar_Harga_Sa14"/>
      <sheetName val="Analisa_214"/>
      <sheetName val="Mtd_JK14"/>
      <sheetName val="Mtd_JG14"/>
      <sheetName val="Analat_214"/>
      <sheetName val="Staff_Inti14"/>
      <sheetName val="main_summary14"/>
      <sheetName val="H_Satuan14"/>
      <sheetName val="Analisa_Upah_&amp;_Bahan_Plum14"/>
      <sheetName val="Bangunan_Utama14"/>
      <sheetName val="Master_1_014"/>
      <sheetName val="Harga_Bahan14"/>
      <sheetName val="Harga_ME_14"/>
      <sheetName val="Analisa_BOW14"/>
      <sheetName val="Analisa_Gabungan14"/>
      <sheetName val="Fire_Fighting14"/>
      <sheetName val="Item_Kompensasi14"/>
      <sheetName val="DAFTAR_HARGA14"/>
      <sheetName val="Daf_114"/>
      <sheetName val="Harga_bahan-114"/>
      <sheetName val="DETAIL_POS_12314"/>
      <sheetName val="UBA_RAB14"/>
      <sheetName val="HARGA_ALAT14"/>
      <sheetName val="HARGA_MATERIAL14"/>
      <sheetName val="B_U_ARC_BANG__UTAMA14"/>
      <sheetName val="Harga_S_Dasar_UNTUK_IDISI14"/>
      <sheetName val="Daftar_Harga_Sa6"/>
      <sheetName val="Analisa_26"/>
      <sheetName val="Mtd_JK6"/>
      <sheetName val="Mtd_JG6"/>
      <sheetName val="Analat_26"/>
      <sheetName val="Staff_Inti6"/>
      <sheetName val="main_summary6"/>
      <sheetName val="H_Satuan6"/>
      <sheetName val="Analisa_Upah_&amp;_Bahan_Plum6"/>
      <sheetName val="Bangunan_Utama6"/>
      <sheetName val="Master_1_06"/>
      <sheetName val="Harga_Bahan6"/>
      <sheetName val="Harga_ME_6"/>
      <sheetName val="Analisa_BOW6"/>
      <sheetName val="Analisa_Gabungan6"/>
      <sheetName val="Fire_Fighting6"/>
      <sheetName val="Item_Kompensasi6"/>
      <sheetName val="DAFTAR_HARGA6"/>
      <sheetName val="Daf_16"/>
      <sheetName val="Harga_bahan-16"/>
      <sheetName val="DETAIL_POS_1236"/>
      <sheetName val="UBA_RAB6"/>
      <sheetName val="HARGA_ALAT6"/>
      <sheetName val="HARGA_MATERIAL6"/>
      <sheetName val="B_U_ARC_BANG__UTAMA6"/>
      <sheetName val="Harga_S_Dasar_UNTUK_IDISI6"/>
      <sheetName val="Harga_S_Dasar_UNTUK_IDISI1"/>
      <sheetName val="Harga_S_Dasar_UNTUK_IDISI"/>
      <sheetName val="Daftar_Harga_Sa4"/>
      <sheetName val="Analisa_24"/>
      <sheetName val="Mtd_JK4"/>
      <sheetName val="Mtd_JG4"/>
      <sheetName val="Analat_24"/>
      <sheetName val="Staff_Inti4"/>
      <sheetName val="main_summary4"/>
      <sheetName val="H_Satuan4"/>
      <sheetName val="Analisa_Upah_&amp;_Bahan_Plum4"/>
      <sheetName val="Bangunan_Utama4"/>
      <sheetName val="Master_1_04"/>
      <sheetName val="Harga_Bahan4"/>
      <sheetName val="Harga_ME_4"/>
      <sheetName val="Analisa_BOW4"/>
      <sheetName val="Analisa_Gabungan4"/>
      <sheetName val="Fire_Fighting4"/>
      <sheetName val="Item_Kompensasi4"/>
      <sheetName val="DAFTAR_HARGA4"/>
      <sheetName val="Daf_14"/>
      <sheetName val="Harga_bahan-14"/>
      <sheetName val="DETAIL_POS_1234"/>
      <sheetName val="UBA_RAB4"/>
      <sheetName val="HARGA_ALAT4"/>
      <sheetName val="HARGA_MATERIAL4"/>
      <sheetName val="B_U_ARC_BANG__UTAMA4"/>
      <sheetName val="Harga_S_Dasar_UNTUK_IDISI4"/>
      <sheetName val="H_Satuan2"/>
      <sheetName val="Analisa_Upah_&amp;_Bahan_Plum2"/>
      <sheetName val="Bangunan_Utama2"/>
      <sheetName val="Master_1_02"/>
      <sheetName val="Harga_Bahan2"/>
      <sheetName val="Harga_ME_2"/>
      <sheetName val="Analisa_BOW2"/>
      <sheetName val="Analisa_Gabungan2"/>
      <sheetName val="Fire_Fighting2"/>
      <sheetName val="Item_Kompensasi2"/>
      <sheetName val="DAFTAR_HARGA2"/>
      <sheetName val="Daf_12"/>
      <sheetName val="Harga_bahan-12"/>
      <sheetName val="DETAIL_POS_1232"/>
      <sheetName val="UBA_RAB2"/>
      <sheetName val="HARGA_ALAT2"/>
      <sheetName val="HARGA_MATERIAL2"/>
      <sheetName val="B_U_ARC_BANG__UTAMA2"/>
      <sheetName val="Harga_S_Dasar_UNTUK_IDISI2"/>
      <sheetName val="Daftar_Harga_Sa3"/>
      <sheetName val="Analisa_23"/>
      <sheetName val="Mtd_JK3"/>
      <sheetName val="Mtd_JG3"/>
      <sheetName val="Analat_23"/>
      <sheetName val="Staff_Inti3"/>
      <sheetName val="main_summary3"/>
      <sheetName val="H_Satuan3"/>
      <sheetName val="Analisa_Upah_&amp;_Bahan_Plum3"/>
      <sheetName val="Bangunan_Utama3"/>
      <sheetName val="Master_1_03"/>
      <sheetName val="Harga_Bahan3"/>
      <sheetName val="Harga_ME_3"/>
      <sheetName val="Analisa_BOW3"/>
      <sheetName val="Analisa_Gabungan3"/>
      <sheetName val="Fire_Fighting3"/>
      <sheetName val="Item_Kompensasi3"/>
      <sheetName val="DAFTAR_HARGA3"/>
      <sheetName val="Daf_13"/>
      <sheetName val="Harga_bahan-13"/>
      <sheetName val="DETAIL_POS_1233"/>
      <sheetName val="UBA_RAB3"/>
      <sheetName val="HARGA_ALAT3"/>
      <sheetName val="HARGA_MATERIAL3"/>
      <sheetName val="B_U_ARC_BANG__UTAMA3"/>
      <sheetName val="Harga_S_Dasar_UNTUK_IDISI3"/>
      <sheetName val="Daftar_Harga_Sa5"/>
      <sheetName val="Analisa_25"/>
      <sheetName val="Mtd_JK5"/>
      <sheetName val="Mtd_JG5"/>
      <sheetName val="Analat_25"/>
      <sheetName val="Staff_Inti5"/>
      <sheetName val="main_summary5"/>
      <sheetName val="H_Satuan5"/>
      <sheetName val="Analisa_Upah_&amp;_Bahan_Plum5"/>
      <sheetName val="Bangunan_Utama5"/>
      <sheetName val="Master_1_05"/>
      <sheetName val="Harga_Bahan5"/>
      <sheetName val="Harga_ME_5"/>
      <sheetName val="Analisa_BOW5"/>
      <sheetName val="Analisa_Gabungan5"/>
      <sheetName val="Fire_Fighting5"/>
      <sheetName val="Item_Kompensasi5"/>
      <sheetName val="DAFTAR_HARGA5"/>
      <sheetName val="Daf_15"/>
      <sheetName val="Harga_bahan-15"/>
      <sheetName val="DETAIL_POS_1235"/>
      <sheetName val="UBA_RAB5"/>
      <sheetName val="HARGA_ALAT5"/>
      <sheetName val="HARGA_MATERIAL5"/>
      <sheetName val="B_U_ARC_BANG__UTAMA5"/>
      <sheetName val="Harga_S_Dasar_UNTUK_IDISI5"/>
      <sheetName val="Daftar_Harga_Sa7"/>
      <sheetName val="Analisa_27"/>
      <sheetName val="Mtd_JK7"/>
      <sheetName val="Mtd_JG7"/>
      <sheetName val="Analat_27"/>
      <sheetName val="Staff_Inti7"/>
      <sheetName val="main_summary7"/>
      <sheetName val="H_Satuan7"/>
      <sheetName val="Analisa_Upah_&amp;_Bahan_Plum7"/>
      <sheetName val="Bangunan_Utama7"/>
      <sheetName val="Master_1_07"/>
      <sheetName val="Harga_Bahan7"/>
      <sheetName val="Harga_ME_7"/>
      <sheetName val="Analisa_BOW7"/>
      <sheetName val="Analisa_Gabungan7"/>
      <sheetName val="Fire_Fighting7"/>
      <sheetName val="Item_Kompensasi7"/>
      <sheetName val="DAFTAR_HARGA7"/>
      <sheetName val="Daf_17"/>
      <sheetName val="Harga_bahan-17"/>
      <sheetName val="DETAIL_POS_1237"/>
      <sheetName val="UBA_RAB7"/>
      <sheetName val="HARGA_ALAT7"/>
      <sheetName val="HARGA_MATERIAL7"/>
      <sheetName val="B_U_ARC_BANG__UTAMA7"/>
      <sheetName val="Harga_S_Dasar_UNTUK_IDISI7"/>
      <sheetName val="Daftar_Harga_Sa8"/>
      <sheetName val="Analisa_28"/>
      <sheetName val="Mtd_JK8"/>
      <sheetName val="Mtd_JG8"/>
      <sheetName val="Analat_28"/>
      <sheetName val="Staff_Inti8"/>
      <sheetName val="Harga_S_Dasar_UNTUK_IDISI8"/>
      <sheetName val="main_summary8"/>
      <sheetName val="H_Satuan8"/>
      <sheetName val="Analisa_Upah_&amp;_Bahan_Plum8"/>
      <sheetName val="Bangunan_Utama8"/>
      <sheetName val="Master_1_08"/>
      <sheetName val="Harga_Bahan8"/>
      <sheetName val="Harga_ME_8"/>
      <sheetName val="Analisa_BOW8"/>
      <sheetName val="Analisa_Gabungan8"/>
      <sheetName val="Fire_Fighting8"/>
      <sheetName val="Item_Kompensasi8"/>
      <sheetName val="DAFTAR_HARGA8"/>
      <sheetName val="Daf_18"/>
      <sheetName val="Harga_bahan-18"/>
      <sheetName val="DETAIL_POS_1238"/>
      <sheetName val="UBA_RAB8"/>
      <sheetName val="HARGA_ALAT8"/>
      <sheetName val="HARGA_MATERIAL8"/>
      <sheetName val="B_U_ARC_BANG__UTAMA8"/>
      <sheetName val="Daftar_Harga_Sa9"/>
      <sheetName val="Analisa_29"/>
      <sheetName val="Mtd_JK9"/>
      <sheetName val="Mtd_JG9"/>
      <sheetName val="Analat_29"/>
      <sheetName val="Staff_Inti9"/>
      <sheetName val="main_summary9"/>
      <sheetName val="H_Satuan9"/>
      <sheetName val="Analisa_Upah_&amp;_Bahan_Plum9"/>
      <sheetName val="Bangunan_Utama9"/>
      <sheetName val="Master_1_09"/>
      <sheetName val="Harga_Bahan9"/>
      <sheetName val="Harga_ME_9"/>
      <sheetName val="Analisa_BOW9"/>
      <sheetName val="Analisa_Gabungan9"/>
      <sheetName val="Fire_Fighting9"/>
      <sheetName val="Item_Kompensasi9"/>
      <sheetName val="DAFTAR_HARGA9"/>
      <sheetName val="Daf_19"/>
      <sheetName val="Harga_bahan-19"/>
      <sheetName val="DETAIL_POS_1239"/>
      <sheetName val="UBA_RAB9"/>
      <sheetName val="HARGA_ALAT9"/>
      <sheetName val="HARGA_MATERIAL9"/>
      <sheetName val="B_U_ARC_BANG__UTAMA9"/>
      <sheetName val="Harga_S_Dasar_UNTUK_IDISI9"/>
      <sheetName val="Daftar_Harga_Sa10"/>
      <sheetName val="Analisa_210"/>
      <sheetName val="Mtd_JK10"/>
      <sheetName val="Mtd_JG10"/>
      <sheetName val="Analat_210"/>
      <sheetName val="Staff_Inti10"/>
      <sheetName val="main_summary10"/>
      <sheetName val="H_Satuan10"/>
      <sheetName val="Analisa_Upah_&amp;_Bahan_Plum10"/>
      <sheetName val="Bangunan_Utama10"/>
      <sheetName val="Master_1_010"/>
      <sheetName val="Harga_Bahan10"/>
      <sheetName val="Harga_ME_10"/>
      <sheetName val="Analisa_BOW10"/>
      <sheetName val="Analisa_Gabungan10"/>
      <sheetName val="Fire_Fighting10"/>
      <sheetName val="Item_Kompensasi10"/>
      <sheetName val="DAFTAR_HARGA10"/>
      <sheetName val="Daf_110"/>
      <sheetName val="Harga_bahan-110"/>
      <sheetName val="DETAIL_POS_12310"/>
      <sheetName val="UBA_RAB10"/>
      <sheetName val="HARGA_ALAT10"/>
      <sheetName val="HARGA_MATERIAL10"/>
      <sheetName val="B_U_ARC_BANG__UTAMA10"/>
      <sheetName val="Harga_S_Dasar_UNTUK_IDISI10"/>
      <sheetName val="Daftar_Harga_Sa13"/>
      <sheetName val="Analisa_213"/>
      <sheetName val="Mtd_JK13"/>
      <sheetName val="Mtd_JG13"/>
      <sheetName val="Analat_213"/>
      <sheetName val="Staff_Inti13"/>
      <sheetName val="main_summary13"/>
      <sheetName val="H_Satuan13"/>
      <sheetName val="Analisa_Upah_&amp;_Bahan_Plum13"/>
      <sheetName val="Bangunan_Utama13"/>
      <sheetName val="Master_1_013"/>
      <sheetName val="Harga_Bahan13"/>
      <sheetName val="Harga_ME_13"/>
      <sheetName val="Analisa_BOW13"/>
      <sheetName val="Analisa_Gabungan13"/>
      <sheetName val="Fire_Fighting13"/>
      <sheetName val="Item_Kompensasi13"/>
      <sheetName val="DAFTAR_HARGA13"/>
      <sheetName val="Daf_113"/>
      <sheetName val="Harga_bahan-113"/>
      <sheetName val="DETAIL_POS_12313"/>
      <sheetName val="UBA_RAB13"/>
      <sheetName val="HARGA_ALAT13"/>
      <sheetName val="HARGA_MATERIAL13"/>
      <sheetName val="B_U_ARC_BANG__UTAMA13"/>
      <sheetName val="Harga_S_Dasar_UNTUK_IDISI13"/>
      <sheetName val="Daftar_Harga_Sa11"/>
      <sheetName val="Analisa_211"/>
      <sheetName val="Mtd_JK11"/>
      <sheetName val="Mtd_JG11"/>
      <sheetName val="Analat_211"/>
      <sheetName val="Staff_Inti11"/>
      <sheetName val="main_summary11"/>
      <sheetName val="H_Satuan11"/>
      <sheetName val="Analisa_Upah_&amp;_Bahan_Plum11"/>
      <sheetName val="Bangunan_Utama11"/>
      <sheetName val="Master_1_011"/>
      <sheetName val="Harga_Bahan11"/>
      <sheetName val="Harga_ME_11"/>
      <sheetName val="Analisa_BOW11"/>
      <sheetName val="Analisa_Gabungan11"/>
      <sheetName val="Fire_Fighting11"/>
      <sheetName val="Item_Kompensasi11"/>
      <sheetName val="DAFTAR_HARGA11"/>
      <sheetName val="Daf_111"/>
      <sheetName val="Harga_bahan-111"/>
      <sheetName val="DETAIL_POS_12311"/>
      <sheetName val="UBA_RAB11"/>
      <sheetName val="HARGA_ALAT11"/>
      <sheetName val="HARGA_MATERIAL11"/>
      <sheetName val="B_U_ARC_BANG__UTAMA11"/>
      <sheetName val="Harga_S_Dasar_UNTUK_IDISI11"/>
      <sheetName val="Daftar_Harga_Sa12"/>
      <sheetName val="Analisa_212"/>
      <sheetName val="Mtd_JK12"/>
      <sheetName val="Mtd_JG12"/>
      <sheetName val="Analat_212"/>
      <sheetName val="Staff_Inti12"/>
      <sheetName val="main_summary12"/>
      <sheetName val="H_Satuan12"/>
      <sheetName val="Analisa_Upah_&amp;_Bahan_Plum12"/>
      <sheetName val="Bangunan_Utama12"/>
      <sheetName val="Master_1_012"/>
      <sheetName val="Harga_Bahan12"/>
      <sheetName val="Harga_ME_12"/>
      <sheetName val="Analisa_BOW12"/>
      <sheetName val="Analisa_Gabungan12"/>
      <sheetName val="Fire_Fighting12"/>
      <sheetName val="Item_Kompensasi12"/>
      <sheetName val="DAFTAR_HARGA12"/>
      <sheetName val="Daf_112"/>
      <sheetName val="Harga_bahan-112"/>
      <sheetName val="DETAIL_POS_12312"/>
      <sheetName val="UBA_RAB12"/>
      <sheetName val="HARGA_ALAT12"/>
      <sheetName val="HARGA_MATERIAL12"/>
      <sheetName val="B_U_ARC_BANG__UTAMA12"/>
      <sheetName val="Harga_S_Dasar_UNTUK_IDISI12"/>
      <sheetName val="Daftar_Harga_Sa19"/>
      <sheetName val="Analisa_219"/>
      <sheetName val="Mtd_JK19"/>
      <sheetName val="Mtd_JG19"/>
      <sheetName val="Analat_219"/>
      <sheetName val="Staff_Inti19"/>
      <sheetName val="main_summary19"/>
      <sheetName val="H_Satuan19"/>
      <sheetName val="Analisa_Upah_&amp;_Bahan_Plum19"/>
      <sheetName val="Bangunan_Utama19"/>
      <sheetName val="Master_1_019"/>
      <sheetName val="Harga_Bahan19"/>
      <sheetName val="Harga_ME_19"/>
      <sheetName val="Analisa_BOW19"/>
      <sheetName val="Analisa_Gabungan19"/>
      <sheetName val="Fire_Fighting19"/>
      <sheetName val="Item_Kompensasi19"/>
      <sheetName val="DAFTAR_HARGA19"/>
      <sheetName val="Daf_119"/>
      <sheetName val="Harga_bahan-119"/>
      <sheetName val="DETAIL_POS_12319"/>
      <sheetName val="UBA_RAB19"/>
      <sheetName val="HARGA_ALAT19"/>
      <sheetName val="HARGA_MATERIAL19"/>
      <sheetName val="B_U_ARC_BANG__UTAMA19"/>
      <sheetName val="Harga_S_Dasar_UNTUK_IDISI19"/>
      <sheetName val="Daftar_Harga_Sa15"/>
      <sheetName val="Analisa_215"/>
      <sheetName val="Mtd_JK15"/>
      <sheetName val="Mtd_JG15"/>
      <sheetName val="Analat_215"/>
      <sheetName val="Staff_Inti15"/>
      <sheetName val="main_summary15"/>
      <sheetName val="H_Satuan15"/>
      <sheetName val="Analisa_Upah_&amp;_Bahan_Plum15"/>
      <sheetName val="Bangunan_Utama15"/>
      <sheetName val="Master_1_015"/>
      <sheetName val="Harga_Bahan15"/>
      <sheetName val="Harga_ME_15"/>
      <sheetName val="Analisa_BOW15"/>
      <sheetName val="Analisa_Gabungan15"/>
      <sheetName val="Fire_Fighting15"/>
      <sheetName val="Item_Kompensasi15"/>
      <sheetName val="DAFTAR_HARGA15"/>
      <sheetName val="Daf_115"/>
      <sheetName val="Harga_bahan-115"/>
      <sheetName val="DETAIL_POS_12315"/>
      <sheetName val="UBA_RAB15"/>
      <sheetName val="HARGA_ALAT15"/>
      <sheetName val="HARGA_MATERIAL15"/>
      <sheetName val="B_U_ARC_BANG__UTAMA15"/>
      <sheetName val="Harga_S_Dasar_UNTUK_IDISI15"/>
      <sheetName val="Daftar_Harga_Sa16"/>
      <sheetName val="Analisa_216"/>
      <sheetName val="Mtd_JK16"/>
      <sheetName val="Mtd_JG16"/>
      <sheetName val="Analat_216"/>
      <sheetName val="Staff_Inti16"/>
      <sheetName val="main_summary16"/>
      <sheetName val="H_Satuan16"/>
      <sheetName val="Analisa_Upah_&amp;_Bahan_Plum16"/>
      <sheetName val="Bangunan_Utama16"/>
      <sheetName val="Master_1_016"/>
      <sheetName val="Harga_Bahan16"/>
      <sheetName val="Harga_ME_16"/>
      <sheetName val="Analisa_BOW16"/>
      <sheetName val="Analisa_Gabungan16"/>
      <sheetName val="Fire_Fighting16"/>
      <sheetName val="Item_Kompensasi16"/>
      <sheetName val="DAFTAR_HARGA16"/>
      <sheetName val="Daf_116"/>
      <sheetName val="Harga_bahan-116"/>
      <sheetName val="DETAIL_POS_12316"/>
      <sheetName val="UBA_RAB16"/>
      <sheetName val="HARGA_ALAT16"/>
      <sheetName val="HARGA_MATERIAL16"/>
      <sheetName val="B_U_ARC_BANG__UTAMA16"/>
      <sheetName val="Harga_S_Dasar_UNTUK_IDISI16"/>
      <sheetName val="Daftar_Harga_Sa17"/>
      <sheetName val="Analisa_217"/>
      <sheetName val="Mtd_JK17"/>
      <sheetName val="Mtd_JG17"/>
      <sheetName val="Analat_217"/>
      <sheetName val="Staff_Inti17"/>
      <sheetName val="main_summary17"/>
      <sheetName val="H_Satuan17"/>
      <sheetName val="Analisa_Upah_&amp;_Bahan_Plum17"/>
      <sheetName val="Bangunan_Utama17"/>
      <sheetName val="Master_1_017"/>
      <sheetName val="Harga_Bahan17"/>
      <sheetName val="Harga_ME_17"/>
      <sheetName val="Analisa_BOW17"/>
      <sheetName val="Analisa_Gabungan17"/>
      <sheetName val="Fire_Fighting17"/>
      <sheetName val="Item_Kompensasi17"/>
      <sheetName val="DAFTAR_HARGA17"/>
      <sheetName val="Daf_117"/>
      <sheetName val="Harga_bahan-117"/>
      <sheetName val="DETAIL_POS_12317"/>
      <sheetName val="UBA_RAB17"/>
      <sheetName val="HARGA_ALAT17"/>
      <sheetName val="HARGA_MATERIAL17"/>
      <sheetName val="B_U_ARC_BANG__UTAMA17"/>
      <sheetName val="Harga_S_Dasar_UNTUK_IDISI17"/>
      <sheetName val="Daftar_Harga_Sa18"/>
      <sheetName val="Analisa_218"/>
      <sheetName val="Mtd_JK18"/>
      <sheetName val="Mtd_JG18"/>
      <sheetName val="Analat_218"/>
      <sheetName val="Staff_Inti18"/>
      <sheetName val="main_summary18"/>
      <sheetName val="H_Satuan18"/>
      <sheetName val="Analisa_Upah_&amp;_Bahan_Plum18"/>
      <sheetName val="Bangunan_Utama18"/>
      <sheetName val="Master_1_018"/>
      <sheetName val="Harga_Bahan18"/>
      <sheetName val="Harga_ME_18"/>
      <sheetName val="Analisa_BOW18"/>
      <sheetName val="Analisa_Gabungan18"/>
      <sheetName val="Fire_Fighting18"/>
      <sheetName val="Item_Kompensasi18"/>
      <sheetName val="DAFTAR_HARGA18"/>
      <sheetName val="Daf_118"/>
      <sheetName val="Harga_bahan-118"/>
      <sheetName val="DETAIL_POS_12318"/>
      <sheetName val="UBA_RAB18"/>
      <sheetName val="HARGA_ALAT18"/>
      <sheetName val="HARGA_MATERIAL18"/>
      <sheetName val="B_U_ARC_BANG__UTAMA18"/>
      <sheetName val="Harga_S_Dasar_UNTUK_IDISI18"/>
      <sheetName val="Daftar_Harga_Sa20"/>
      <sheetName val="Analisa_220"/>
      <sheetName val="Mtd_JK20"/>
      <sheetName val="Mtd_JG20"/>
      <sheetName val="Analat_220"/>
      <sheetName val="Staff_Inti20"/>
      <sheetName val="main_summary20"/>
      <sheetName val="H_Satuan20"/>
      <sheetName val="Analisa_Upah_&amp;_Bahan_Plum20"/>
      <sheetName val="Bangunan_Utama20"/>
      <sheetName val="Master_1_020"/>
      <sheetName val="Harga_Bahan20"/>
      <sheetName val="Harga_ME_20"/>
      <sheetName val="Analisa_BOW20"/>
      <sheetName val="Analisa_Gabungan20"/>
      <sheetName val="Fire_Fighting20"/>
      <sheetName val="Item_Kompensasi20"/>
      <sheetName val="DAFTAR_HARGA20"/>
      <sheetName val="Daf_120"/>
      <sheetName val="Harga_bahan-120"/>
      <sheetName val="DETAIL_POS_12320"/>
      <sheetName val="UBA_RAB20"/>
      <sheetName val="HARGA_ALAT20"/>
      <sheetName val="HARGA_MATERIAL20"/>
      <sheetName val="B_U_ARC_BANG__UTAMA20"/>
      <sheetName val="Harga_S_Dasar_UNTUK_IDISI20"/>
      <sheetName val="Appendix 2(SatDas)"/>
      <sheetName val="SAA"/>
      <sheetName val="Sec I ML"/>
      <sheetName val="hrg-sat.pek"/>
      <sheetName val="dataa"/>
      <sheetName val="Kuantitas &amp; Harga"/>
      <sheetName val="Anls"/>
      <sheetName val="BA.Just"/>
      <sheetName val="PERALATAN "/>
      <sheetName val="Bill-19"/>
      <sheetName val="sum-bill22"/>
      <sheetName val="AHS_Kusen"/>
      <sheetName val="dasboard"/>
      <sheetName val="harsat&amp;upah"/>
      <sheetName val="TOWN"/>
      <sheetName val="DAF_2"/>
      <sheetName val="Analisa ME"/>
      <sheetName val="str-harsat"/>
      <sheetName val="Umum"/>
      <sheetName val="SAT"/>
      <sheetName val="tidak dipakai 1"/>
      <sheetName val="S.UPAH"/>
      <sheetName val="D &amp; W sizes"/>
      <sheetName val="L-Mechanical"/>
      <sheetName val="RAB AR&amp;STR"/>
      <sheetName val="Fill this out first___"/>
      <sheetName val="SchC"/>
      <sheetName val="SchA"/>
      <sheetName val="SewAlat"/>
      <sheetName val="SchB"/>
      <sheetName val="SchD"/>
      <sheetName val="ME"/>
      <sheetName val="Antek1"/>
      <sheetName val="HSD Bahan"/>
      <sheetName val="Sum IF"/>
      <sheetName val="HSD Upah"/>
      <sheetName val="Rinc__Harg_BHN1"/>
      <sheetName val="bill_3_91"/>
      <sheetName val="Rekap_Prelim1"/>
      <sheetName val="Rekap_Direct_Cost1"/>
      <sheetName val="Agregat_Halus_&amp;_Kasar1"/>
      <sheetName val="bahan_1"/>
      <sheetName val="upah_bahan_alat1"/>
      <sheetName val="analisa_K1"/>
      <sheetName val="Sat_Upah1"/>
      <sheetName val="Harga_Satuan1"/>
      <sheetName val="BoQ_1"/>
      <sheetName val="UPAH_BAHAN_1"/>
      <sheetName val="Harga_S_Dasar1"/>
      <sheetName val="Standby_Alat1"/>
      <sheetName val="HASAT_DASAR1"/>
      <sheetName val="harga_lokal1"/>
      <sheetName val="Harsat_Bahan1"/>
      <sheetName val="Rinc__Harg_BHN"/>
      <sheetName val="bill_3_9"/>
      <sheetName val="Rekap_Prelim"/>
      <sheetName val="Rekap_Direct_Cost"/>
      <sheetName val="Agregat_Halus_&amp;_Kasar"/>
      <sheetName val="bahan_"/>
      <sheetName val="upah_bahan_alat"/>
      <sheetName val="analisa_K"/>
      <sheetName val="Sat_Upah"/>
      <sheetName val="Harga_Satuan"/>
      <sheetName val="BoQ_"/>
      <sheetName val="UPAH_BAHAN_"/>
      <sheetName val="Harga_S_Dasar"/>
      <sheetName val="Standby_Alat"/>
      <sheetName val="HASAT_DASAR"/>
      <sheetName val="harga_lokal"/>
      <sheetName val="Harsat_Bahan"/>
      <sheetName val="Rinc__Harg_BHN2"/>
      <sheetName val="Balok_L_12"/>
      <sheetName val="bill_3_92"/>
      <sheetName val="Rekap_Prelim2"/>
      <sheetName val="Rekap_Direct_Cost2"/>
      <sheetName val="Agregat_Halus_&amp;_Kasar2"/>
      <sheetName val="bahan_2"/>
      <sheetName val="ANALISA_PEK_UMUM2"/>
      <sheetName val="upah_bahan_alat2"/>
      <sheetName val="analisa_K2"/>
      <sheetName val="Sat_Upah2"/>
      <sheetName val="Harga_Satuan2"/>
      <sheetName val="Sat_Bah___Up2"/>
      <sheetName val="REKAP_ARSITEKTUR_2"/>
      <sheetName val="Analisa_Baku_ME2"/>
      <sheetName val="DIV_12"/>
      <sheetName val="Daf_Bahan2"/>
      <sheetName val="BoQ_2"/>
      <sheetName val="UPAH_BAHAN_2"/>
      <sheetName val="Harga_S_Dasar2"/>
      <sheetName val="Standby_Alat2"/>
      <sheetName val="HASAT_DASAR2"/>
      <sheetName val="harga_lokal2"/>
      <sheetName val="Harsat_Bahan2"/>
      <sheetName val="keb-BHN"/>
    </sheetNames>
    <sheetDataSet>
      <sheetData sheetId="0" refreshError="1"/>
      <sheetData sheetId="1" refreshError="1"/>
      <sheetData sheetId="2" refreshError="1"/>
      <sheetData sheetId="3" refreshError="1"/>
      <sheetData sheetId="4" refreshError="1"/>
      <sheetData sheetId="5" refreshError="1"/>
      <sheetData sheetId="6" refreshError="1">
        <row r="1459">
          <cell r="B1459" t="str">
            <v xml:space="preserve">ANALISA HARGA SATUAN </v>
          </cell>
        </row>
        <row r="1460">
          <cell r="B1460" t="str">
            <v>ANALISA HARGA SATUAN</v>
          </cell>
        </row>
        <row r="1461">
          <cell r="B1461" t="str">
            <v>PAKET PROYEK</v>
          </cell>
          <cell r="C1461" t="str">
            <v>:</v>
          </cell>
          <cell r="D1461" t="str">
            <v>KALIMANTAN TIMUR</v>
          </cell>
          <cell r="E1461" t="str">
            <v>:</v>
          </cell>
          <cell r="F1461" t="str">
            <v>KALIMANTAN TIMUR</v>
          </cell>
        </row>
        <row r="1462">
          <cell r="E1462" t="str">
            <v>:</v>
          </cell>
          <cell r="F1462" t="str">
            <v>KALIMANTAN TIMUR</v>
          </cell>
        </row>
        <row r="1463">
          <cell r="B1463" t="str">
            <v>JENIS PEKERJAAN</v>
          </cell>
          <cell r="C1463" t="str">
            <v>:</v>
          </cell>
          <cell r="D1463" t="str">
            <v>SOIL CEMENT (Mixing in Place dengan Tanah Existing)</v>
          </cell>
          <cell r="E1463" t="str">
            <v>:</v>
          </cell>
          <cell r="F1463" t="str">
            <v>SOIL CEMENT (Mixing in Place dengan Tanah Existing)</v>
          </cell>
        </row>
        <row r="1464">
          <cell r="B1464" t="str">
            <v>SATUAN PEKERJAAN</v>
          </cell>
          <cell r="C1464" t="str">
            <v>:</v>
          </cell>
          <cell r="D1464" t="str">
            <v>Per M3</v>
          </cell>
          <cell r="E1464" t="str">
            <v>:</v>
          </cell>
          <cell r="F1464" t="str">
            <v>Per M3</v>
          </cell>
        </row>
        <row r="1466">
          <cell r="E1466" t="str">
            <v>:</v>
          </cell>
          <cell r="F1466" t="str">
            <v>Per M3</v>
          </cell>
        </row>
        <row r="1467">
          <cell r="H1467" t="str">
            <v>PERKIRAAN</v>
          </cell>
          <cell r="I1467" t="str">
            <v>HARGA</v>
          </cell>
          <cell r="J1467" t="str">
            <v>JUMLAH</v>
          </cell>
        </row>
        <row r="1468">
          <cell r="B1468" t="str">
            <v>No</v>
          </cell>
          <cell r="C1468" t="str">
            <v>KOMPONEN</v>
          </cell>
          <cell r="D1468" t="str">
            <v>SAT</v>
          </cell>
          <cell r="E1468" t="str">
            <v>KUANTITAS</v>
          </cell>
          <cell r="F1468" t="str">
            <v>SATUAN</v>
          </cell>
          <cell r="G1468" t="str">
            <v>SAT</v>
          </cell>
          <cell r="H1468" t="str">
            <v>KUANTITAS</v>
          </cell>
          <cell r="I1468" t="str">
            <v>SATUAN</v>
          </cell>
          <cell r="J1468" t="str">
            <v>HARGA</v>
          </cell>
        </row>
        <row r="1469">
          <cell r="I1469" t="str">
            <v>(Rp)</v>
          </cell>
          <cell r="J1469" t="str">
            <v>( Rp )</v>
          </cell>
        </row>
        <row r="1470">
          <cell r="I1470" t="str">
            <v>(Rp)</v>
          </cell>
          <cell r="J1470" t="str">
            <v>( Rp )</v>
          </cell>
        </row>
        <row r="1471">
          <cell r="B1471" t="str">
            <v>A</v>
          </cell>
          <cell r="C1471" t="str">
            <v>TENAGA KERJA</v>
          </cell>
          <cell r="D1471" t="str">
            <v>TENAGA KERJA</v>
          </cell>
        </row>
        <row r="1472">
          <cell r="B1472">
            <v>1</v>
          </cell>
          <cell r="C1472" t="str">
            <v xml:space="preserve">Pekerja </v>
          </cell>
          <cell r="D1472" t="str">
            <v xml:space="preserve">Pekerja </v>
          </cell>
          <cell r="E1472">
            <v>0.55300000000000005</v>
          </cell>
          <cell r="F1472">
            <v>4285.7142857142853</v>
          </cell>
          <cell r="G1472" t="str">
            <v>Jam</v>
          </cell>
          <cell r="H1472">
            <v>0.55300000000000005</v>
          </cell>
          <cell r="I1472">
            <v>4285.7142857142853</v>
          </cell>
          <cell r="J1472">
            <v>2370</v>
          </cell>
        </row>
        <row r="1473">
          <cell r="B1473">
            <v>2</v>
          </cell>
          <cell r="C1473" t="str">
            <v>Mandor</v>
          </cell>
          <cell r="D1473" t="str">
            <v>Mandor</v>
          </cell>
          <cell r="E1473">
            <v>9.2166666666666675E-2</v>
          </cell>
          <cell r="F1473">
            <v>3571.4285714285716</v>
          </cell>
          <cell r="G1473" t="str">
            <v>Jam</v>
          </cell>
          <cell r="H1473">
            <v>9.2166666666666675E-2</v>
          </cell>
          <cell r="I1473">
            <v>3571.4285714285716</v>
          </cell>
          <cell r="J1473">
            <v>329.16666666666669</v>
          </cell>
        </row>
        <row r="1475">
          <cell r="G1475" t="str">
            <v>Jam</v>
          </cell>
          <cell r="H1475">
            <v>9.2166666666666675E-2</v>
          </cell>
          <cell r="I1475">
            <v>3571.4285714285716</v>
          </cell>
          <cell r="J1475">
            <v>329.16666666666669</v>
          </cell>
        </row>
        <row r="1476">
          <cell r="H1476" t="str">
            <v>JUMLAH HARGA TENAGA</v>
          </cell>
          <cell r="I1476">
            <v>2699.1666666666665</v>
          </cell>
          <cell r="J1476">
            <v>2699.1666666666665</v>
          </cell>
        </row>
        <row r="1477">
          <cell r="J1477">
            <v>2699.1666666666665</v>
          </cell>
        </row>
        <row r="1478">
          <cell r="B1478" t="str">
            <v>B</v>
          </cell>
          <cell r="C1478" t="str">
            <v>BAHAN</v>
          </cell>
          <cell r="D1478" t="str">
            <v>BAHAN</v>
          </cell>
        </row>
        <row r="1479">
          <cell r="B1479">
            <v>1</v>
          </cell>
          <cell r="C1479" t="str">
            <v>Semen (Bahan terpisah)</v>
          </cell>
          <cell r="D1479" t="str">
            <v>Semen (Bahan terpisah)</v>
          </cell>
          <cell r="E1479" t="str">
            <v>-</v>
          </cell>
          <cell r="F1479" t="str">
            <v>-</v>
          </cell>
          <cell r="G1479" t="str">
            <v>Ton</v>
          </cell>
          <cell r="H1479" t="str">
            <v>-</v>
          </cell>
          <cell r="I1479" t="str">
            <v>-</v>
          </cell>
          <cell r="J1479" t="str">
            <v>-</v>
          </cell>
        </row>
        <row r="1480">
          <cell r="B1480">
            <v>2</v>
          </cell>
          <cell r="C1480" t="str">
            <v>Terpal</v>
          </cell>
          <cell r="D1480" t="str">
            <v>Terpal</v>
          </cell>
          <cell r="E1480">
            <v>1E-3</v>
          </cell>
          <cell r="F1480">
            <v>75000</v>
          </cell>
          <cell r="G1480" t="str">
            <v>M2</v>
          </cell>
          <cell r="H1480">
            <v>1E-3</v>
          </cell>
          <cell r="I1480">
            <v>75000</v>
          </cell>
          <cell r="J1480">
            <v>75</v>
          </cell>
        </row>
        <row r="1483">
          <cell r="G1483" t="str">
            <v>M2</v>
          </cell>
          <cell r="H1483">
            <v>1E-3</v>
          </cell>
          <cell r="I1483">
            <v>75000</v>
          </cell>
          <cell r="J1483">
            <v>75</v>
          </cell>
        </row>
        <row r="1484">
          <cell r="H1484" t="str">
            <v>JUMLAH HARGA BAHAN</v>
          </cell>
          <cell r="I1484">
            <v>75</v>
          </cell>
          <cell r="J1484">
            <v>75</v>
          </cell>
        </row>
        <row r="1485">
          <cell r="J1485">
            <v>75</v>
          </cell>
        </row>
        <row r="1486">
          <cell r="B1486" t="str">
            <v>C</v>
          </cell>
          <cell r="C1486" t="str">
            <v>PERALATAN</v>
          </cell>
          <cell r="D1486" t="str">
            <v>PERALATAN</v>
          </cell>
        </row>
        <row r="1487">
          <cell r="B1487">
            <v>1</v>
          </cell>
          <cell r="C1487" t="str">
            <v>Soil Stabilizer</v>
          </cell>
          <cell r="D1487" t="str">
            <v>Soil Stabilizer</v>
          </cell>
          <cell r="E1487">
            <v>8.0000000000000002E-3</v>
          </cell>
          <cell r="F1487">
            <v>2661907.2727272725</v>
          </cell>
          <cell r="G1487" t="str">
            <v>Jam</v>
          </cell>
          <cell r="H1487">
            <v>8.0000000000000002E-3</v>
          </cell>
          <cell r="I1487">
            <v>2661907.2727272725</v>
          </cell>
          <cell r="J1487">
            <v>21295.258181818179</v>
          </cell>
        </row>
        <row r="1488">
          <cell r="B1488">
            <v>2</v>
          </cell>
          <cell r="C1488" t="str">
            <v>Water Tank Truck</v>
          </cell>
          <cell r="D1488" t="str">
            <v>Water Tank Truck</v>
          </cell>
          <cell r="E1488">
            <v>7.4999999999999997E-3</v>
          </cell>
          <cell r="F1488">
            <v>34000</v>
          </cell>
          <cell r="G1488" t="str">
            <v>Jam</v>
          </cell>
          <cell r="H1488">
            <v>7.4999999999999997E-3</v>
          </cell>
          <cell r="I1488">
            <v>34000</v>
          </cell>
          <cell r="J1488">
            <v>255</v>
          </cell>
        </row>
        <row r="1489">
          <cell r="B1489">
            <v>3</v>
          </cell>
          <cell r="C1489" t="str">
            <v>Pad foot Roller</v>
          </cell>
          <cell r="D1489" t="str">
            <v>Pad foot Roller</v>
          </cell>
          <cell r="E1489">
            <v>0.02</v>
          </cell>
          <cell r="F1489">
            <v>280000</v>
          </cell>
          <cell r="G1489" t="str">
            <v>Jam</v>
          </cell>
          <cell r="H1489">
            <v>0.02</v>
          </cell>
          <cell r="I1489">
            <v>280000</v>
          </cell>
          <cell r="J1489">
            <v>5600</v>
          </cell>
        </row>
        <row r="1490">
          <cell r="B1490">
            <v>4</v>
          </cell>
          <cell r="C1490" t="str">
            <v>Vibratory Roller</v>
          </cell>
          <cell r="D1490" t="str">
            <v>Vibratory Roller</v>
          </cell>
          <cell r="E1490">
            <v>2.5000000000000001E-2</v>
          </cell>
          <cell r="F1490">
            <v>280000</v>
          </cell>
          <cell r="G1490" t="str">
            <v>Jam</v>
          </cell>
          <cell r="H1490">
            <v>2.5000000000000001E-2</v>
          </cell>
          <cell r="I1490">
            <v>280000</v>
          </cell>
          <cell r="J1490">
            <v>7000</v>
          </cell>
        </row>
        <row r="1491">
          <cell r="B1491">
            <v>5</v>
          </cell>
          <cell r="C1491" t="str">
            <v>Pneumatic Tire Roller</v>
          </cell>
          <cell r="D1491" t="str">
            <v>Pneumatic Tire Roller</v>
          </cell>
          <cell r="E1491">
            <v>2.5000000000000001E-2</v>
          </cell>
          <cell r="F1491">
            <v>280000</v>
          </cell>
          <cell r="G1491" t="str">
            <v>Jam</v>
          </cell>
          <cell r="H1491">
            <v>2.5000000000000001E-2</v>
          </cell>
          <cell r="I1491">
            <v>280000</v>
          </cell>
          <cell r="J1491">
            <v>7000</v>
          </cell>
        </row>
        <row r="1492">
          <cell r="B1492">
            <v>6</v>
          </cell>
          <cell r="C1492" t="str">
            <v>Motor Grader</v>
          </cell>
          <cell r="D1492" t="str">
            <v>Motor Grader</v>
          </cell>
          <cell r="E1492">
            <v>6.6666666666666671E-3</v>
          </cell>
          <cell r="F1492">
            <v>345500</v>
          </cell>
          <cell r="G1492" t="str">
            <v>Jam</v>
          </cell>
          <cell r="H1492">
            <v>6.6666666666666671E-3</v>
          </cell>
          <cell r="I1492">
            <v>345500</v>
          </cell>
          <cell r="J1492">
            <v>2303.3333333333335</v>
          </cell>
        </row>
        <row r="1493">
          <cell r="B1493">
            <v>7</v>
          </cell>
          <cell r="C1493" t="str">
            <v>Alat Bantu</v>
          </cell>
          <cell r="D1493" t="str">
            <v>Alat Bantu</v>
          </cell>
          <cell r="E1493">
            <v>1</v>
          </cell>
          <cell r="F1493">
            <v>100</v>
          </cell>
          <cell r="G1493" t="str">
            <v>Ls</v>
          </cell>
          <cell r="H1493">
            <v>1</v>
          </cell>
          <cell r="I1493">
            <v>100</v>
          </cell>
          <cell r="J1493">
            <v>100</v>
          </cell>
        </row>
        <row r="1494">
          <cell r="G1494" t="str">
            <v>Ls</v>
          </cell>
          <cell r="H1494">
            <v>1</v>
          </cell>
          <cell r="I1494">
            <v>100</v>
          </cell>
          <cell r="J1494">
            <v>100</v>
          </cell>
        </row>
        <row r="1495">
          <cell r="H1495" t="str">
            <v>JUMLAH HARGA PERALATAN</v>
          </cell>
          <cell r="I1495">
            <v>43553.591515151515</v>
          </cell>
          <cell r="J1495">
            <v>43553.591515151515</v>
          </cell>
        </row>
        <row r="1496">
          <cell r="J1496">
            <v>43553.591515151515</v>
          </cell>
        </row>
        <row r="1497">
          <cell r="B1497" t="str">
            <v>D</v>
          </cell>
          <cell r="C1497" t="str">
            <v>JUMLAH ( A + B + C )</v>
          </cell>
          <cell r="D1497" t="str">
            <v>JUMLAH ( A + B + C )</v>
          </cell>
          <cell r="E1497">
            <v>0</v>
          </cell>
          <cell r="F1497">
            <v>0</v>
          </cell>
          <cell r="G1497">
            <v>0</v>
          </cell>
          <cell r="H1497">
            <v>0</v>
          </cell>
          <cell r="I1497">
            <v>0</v>
          </cell>
          <cell r="J1497">
            <v>46327.758181818179</v>
          </cell>
        </row>
        <row r="1498">
          <cell r="B1498" t="str">
            <v>E</v>
          </cell>
          <cell r="C1498" t="str">
            <v>O/H + Jasa &amp; Keuntungan (15%)</v>
          </cell>
          <cell r="D1498" t="str">
            <v>O/H + Jasa &amp; Keuntungan (15%)</v>
          </cell>
          <cell r="E1498">
            <v>6949.1637272727266</v>
          </cell>
          <cell r="F1498">
            <v>0</v>
          </cell>
          <cell r="G1498">
            <v>0</v>
          </cell>
          <cell r="H1498" t="str">
            <v>:  15 % X D</v>
          </cell>
          <cell r="I1498">
            <v>0</v>
          </cell>
          <cell r="J1498">
            <v>6949.1637272727266</v>
          </cell>
        </row>
        <row r="1499">
          <cell r="B1499" t="str">
            <v>F</v>
          </cell>
          <cell r="C1499" t="str">
            <v xml:space="preserve">HARGA SATUAN PEKERJAAN </v>
          </cell>
          <cell r="D1499" t="str">
            <v xml:space="preserve">HARGA SATUAN PEKERJAAN </v>
          </cell>
          <cell r="E1499">
            <v>53276.921909090903</v>
          </cell>
          <cell r="F1499">
            <v>0</v>
          </cell>
          <cell r="G1499">
            <v>0</v>
          </cell>
          <cell r="H1499" t="str">
            <v>:  ( D + E )</v>
          </cell>
          <cell r="I1499">
            <v>0</v>
          </cell>
          <cell r="J1499">
            <v>53276.921909090903</v>
          </cell>
        </row>
        <row r="1500">
          <cell r="B1500" t="str">
            <v>G</v>
          </cell>
          <cell r="C1500" t="str">
            <v>DIBULATKAN</v>
          </cell>
          <cell r="D1500" t="str">
            <v>DIBULATKAN</v>
          </cell>
          <cell r="E1500">
            <v>0</v>
          </cell>
          <cell r="F1500">
            <v>0</v>
          </cell>
          <cell r="G1500">
            <v>0</v>
          </cell>
          <cell r="H1500">
            <v>0</v>
          </cell>
          <cell r="I1500">
            <v>0</v>
          </cell>
          <cell r="J1500">
            <v>53277</v>
          </cell>
        </row>
        <row r="1502">
          <cell r="J1502">
            <v>53277</v>
          </cell>
        </row>
        <row r="1503">
          <cell r="B1503" t="str">
            <v xml:space="preserve">ANALISA HARGA SATUAN </v>
          </cell>
        </row>
        <row r="1504">
          <cell r="B1504" t="str">
            <v>ANALISA HARGA SATUAN</v>
          </cell>
        </row>
        <row r="1505">
          <cell r="B1505" t="str">
            <v>PAKET PROYEK</v>
          </cell>
          <cell r="C1505" t="str">
            <v>:</v>
          </cell>
          <cell r="D1505" t="str">
            <v>KALIMANTAN TIMUR</v>
          </cell>
          <cell r="E1505" t="str">
            <v>:</v>
          </cell>
          <cell r="F1505" t="str">
            <v>KALIMANTAN TIMUR</v>
          </cell>
        </row>
        <row r="1506">
          <cell r="E1506" t="str">
            <v>:</v>
          </cell>
          <cell r="F1506" t="str">
            <v>KALIMANTAN TIMUR</v>
          </cell>
        </row>
        <row r="1507">
          <cell r="B1507" t="str">
            <v>JENIS PEKERJAAN</v>
          </cell>
          <cell r="C1507" t="str">
            <v>:</v>
          </cell>
          <cell r="D1507" t="str">
            <v>CEMENT FOR SOIL CEMENT</v>
          </cell>
          <cell r="E1507" t="str">
            <v>:</v>
          </cell>
          <cell r="F1507" t="str">
            <v>CEMENT FOR SOIL CEMENT</v>
          </cell>
        </row>
        <row r="1508">
          <cell r="B1508" t="str">
            <v>SATUAN PEKERJAAN</v>
          </cell>
          <cell r="C1508" t="str">
            <v>:</v>
          </cell>
          <cell r="D1508" t="str">
            <v>Per Ton</v>
          </cell>
          <cell r="E1508" t="str">
            <v>:</v>
          </cell>
          <cell r="F1508" t="str">
            <v>Per Ton</v>
          </cell>
        </row>
        <row r="1510">
          <cell r="E1510" t="str">
            <v>:</v>
          </cell>
          <cell r="F1510" t="str">
            <v>Per Ton</v>
          </cell>
        </row>
        <row r="1511">
          <cell r="H1511" t="str">
            <v>PERKIRAAN</v>
          </cell>
          <cell r="I1511" t="str">
            <v>HARGA</v>
          </cell>
          <cell r="J1511" t="str">
            <v>JUMLAH</v>
          </cell>
        </row>
        <row r="1512">
          <cell r="B1512" t="str">
            <v>No</v>
          </cell>
          <cell r="C1512" t="str">
            <v>KOMPONEN</v>
          </cell>
          <cell r="D1512" t="str">
            <v>SAT</v>
          </cell>
          <cell r="E1512" t="str">
            <v>KUANTITAS</v>
          </cell>
          <cell r="F1512" t="str">
            <v>SATUAN</v>
          </cell>
          <cell r="G1512" t="str">
            <v>SAT</v>
          </cell>
          <cell r="H1512" t="str">
            <v>KUANTITAS</v>
          </cell>
          <cell r="I1512" t="str">
            <v>SATUAN</v>
          </cell>
          <cell r="J1512" t="str">
            <v>HARGA</v>
          </cell>
        </row>
        <row r="1513">
          <cell r="I1513" t="str">
            <v>(Rp)</v>
          </cell>
          <cell r="J1513" t="str">
            <v>( Rp )</v>
          </cell>
        </row>
        <row r="1514">
          <cell r="I1514" t="str">
            <v>(Rp)</v>
          </cell>
          <cell r="J1514" t="str">
            <v>( Rp )</v>
          </cell>
        </row>
        <row r="1515">
          <cell r="B1515" t="str">
            <v>A</v>
          </cell>
          <cell r="C1515" t="str">
            <v>TENAGA KERJA</v>
          </cell>
          <cell r="D1515" t="str">
            <v>TENAGA KERJA</v>
          </cell>
        </row>
        <row r="1516">
          <cell r="B1516">
            <v>1</v>
          </cell>
          <cell r="C1516" t="str">
            <v xml:space="preserve">Pekerja </v>
          </cell>
          <cell r="D1516" t="str">
            <v xml:space="preserve">Pekerja </v>
          </cell>
          <cell r="E1516">
            <v>7.880217209690894</v>
          </cell>
          <cell r="F1516">
            <v>4285.7142857142853</v>
          </cell>
          <cell r="G1516" t="str">
            <v>Jam</v>
          </cell>
          <cell r="H1516">
            <v>7.880217209690894</v>
          </cell>
          <cell r="I1516">
            <v>4285.7142857142853</v>
          </cell>
          <cell r="J1516">
            <v>33772.359470103831</v>
          </cell>
        </row>
        <row r="1517">
          <cell r="B1517">
            <v>2</v>
          </cell>
          <cell r="C1517" t="str">
            <v>Mandor</v>
          </cell>
          <cell r="D1517" t="str">
            <v>Mandor</v>
          </cell>
          <cell r="E1517">
            <v>0.98502715121136175</v>
          </cell>
          <cell r="F1517">
            <v>3571.4285714285716</v>
          </cell>
          <cell r="G1517" t="str">
            <v>Jam</v>
          </cell>
          <cell r="H1517">
            <v>0.98502715121136175</v>
          </cell>
          <cell r="I1517">
            <v>3571.4285714285716</v>
          </cell>
          <cell r="J1517">
            <v>3517.9541114691492</v>
          </cell>
        </row>
        <row r="1519">
          <cell r="G1519" t="str">
            <v>Jam</v>
          </cell>
          <cell r="H1519">
            <v>0.98502715121136175</v>
          </cell>
          <cell r="I1519">
            <v>3571.4285714285716</v>
          </cell>
          <cell r="J1519">
            <v>3517.9541114691492</v>
          </cell>
        </row>
        <row r="1520">
          <cell r="H1520" t="str">
            <v>JUMLAH HARGA TENAGA</v>
          </cell>
          <cell r="I1520">
            <v>37290.313581572977</v>
          </cell>
          <cell r="J1520">
            <v>37290.313581572977</v>
          </cell>
        </row>
        <row r="1521">
          <cell r="J1521">
            <v>37290.313581572977</v>
          </cell>
        </row>
        <row r="1522">
          <cell r="B1522" t="str">
            <v>B</v>
          </cell>
          <cell r="C1522" t="str">
            <v>BAHAN</v>
          </cell>
          <cell r="D1522" t="str">
            <v>BAHAN</v>
          </cell>
        </row>
        <row r="1523">
          <cell r="B1523">
            <v>1</v>
          </cell>
          <cell r="C1523" t="str">
            <v>Semen</v>
          </cell>
          <cell r="D1523" t="str">
            <v>Semen</v>
          </cell>
          <cell r="E1523">
            <v>1000</v>
          </cell>
          <cell r="F1523">
            <v>21000</v>
          </cell>
          <cell r="G1523" t="str">
            <v>Ton</v>
          </cell>
          <cell r="H1523">
            <v>1000</v>
          </cell>
          <cell r="I1523">
            <v>21000</v>
          </cell>
          <cell r="J1523">
            <v>21000000</v>
          </cell>
        </row>
        <row r="1524">
          <cell r="B1524">
            <v>2</v>
          </cell>
          <cell r="C1524" t="str">
            <v>Silo Induk di Pelabuhan</v>
          </cell>
          <cell r="D1524" t="str">
            <v>Silo Induk di Pelabuhan</v>
          </cell>
          <cell r="E1524">
            <v>5.7142857142857143E-3</v>
          </cell>
          <cell r="F1524">
            <v>67336.363636363632</v>
          </cell>
          <cell r="G1524" t="str">
            <v>Bh</v>
          </cell>
          <cell r="H1524">
            <v>5.7142857142857143E-3</v>
          </cell>
          <cell r="I1524">
            <v>67336.363636363632</v>
          </cell>
          <cell r="J1524">
            <v>384.77922077922074</v>
          </cell>
        </row>
        <row r="1525">
          <cell r="B1525">
            <v>3</v>
          </cell>
          <cell r="C1525" t="str">
            <v>Truck Capsule</v>
          </cell>
          <cell r="D1525" t="str">
            <v>Truck Capsule</v>
          </cell>
          <cell r="E1525">
            <v>4.5833333333333323E-2</v>
          </cell>
          <cell r="F1525">
            <v>227401.81818181818</v>
          </cell>
          <cell r="G1525" t="str">
            <v>Jam</v>
          </cell>
          <cell r="H1525">
            <v>4.5833333333333323E-2</v>
          </cell>
          <cell r="I1525">
            <v>227401.81818181818</v>
          </cell>
          <cell r="J1525">
            <v>10422.58333333333</v>
          </cell>
        </row>
        <row r="1526">
          <cell r="D1526" t="str">
            <v xml:space="preserve"> (angkut semen dr Pelab ke Silo Induk)</v>
          </cell>
        </row>
        <row r="1527">
          <cell r="D1527" t="str">
            <v>(angkut semen dr Pelab ke Silo Induk)</v>
          </cell>
        </row>
        <row r="1528">
          <cell r="H1528" t="str">
            <v>JUMLAH HARGA BAHAN</v>
          </cell>
          <cell r="I1528">
            <v>21010807.362554111</v>
          </cell>
          <cell r="J1528">
            <v>21010807.362554111</v>
          </cell>
        </row>
        <row r="1529">
          <cell r="J1529">
            <v>21010807.362554111</v>
          </cell>
        </row>
        <row r="1530">
          <cell r="B1530" t="str">
            <v>C</v>
          </cell>
          <cell r="C1530" t="str">
            <v>PERALATAN</v>
          </cell>
          <cell r="D1530" t="str">
            <v>PERALATAN</v>
          </cell>
        </row>
        <row r="1531">
          <cell r="B1531">
            <v>1</v>
          </cell>
          <cell r="C1531" t="str">
            <v>Truck Capsule (dr Silo Induk - Silo Lapgn)</v>
          </cell>
          <cell r="D1531" t="str">
            <v>Truck Capsule (dr Silo Induk - Silo Lapgn)</v>
          </cell>
          <cell r="E1531">
            <v>0.48333333333333328</v>
          </cell>
          <cell r="F1531">
            <v>227401.81818181818</v>
          </cell>
          <cell r="G1531" t="str">
            <v>Jam</v>
          </cell>
          <cell r="H1531">
            <v>0.48333333333333328</v>
          </cell>
          <cell r="I1531">
            <v>227401.81818181818</v>
          </cell>
          <cell r="J1531">
            <v>109910.87878787877</v>
          </cell>
        </row>
        <row r="1532">
          <cell r="B1532">
            <v>2</v>
          </cell>
          <cell r="C1532" t="str">
            <v>Silo Lapangan</v>
          </cell>
          <cell r="D1532" t="str">
            <v>Silo Lapangan</v>
          </cell>
          <cell r="E1532">
            <v>2.5000000000000001E-2</v>
          </cell>
          <cell r="F1532">
            <v>13467.272727272726</v>
          </cell>
          <cell r="G1532" t="str">
            <v>Bh</v>
          </cell>
          <cell r="H1532">
            <v>2.5000000000000001E-2</v>
          </cell>
          <cell r="I1532">
            <v>13467.272727272726</v>
          </cell>
          <cell r="J1532">
            <v>336.68181818181819</v>
          </cell>
        </row>
        <row r="1533">
          <cell r="B1533">
            <v>3</v>
          </cell>
          <cell r="C1533" t="str">
            <v>Truck Capsule (dr Silo Lapgn - Lok. Pek.)</v>
          </cell>
          <cell r="D1533" t="str">
            <v>Truck Capsule (dr Silo Lapgn - Lok. Pek.)</v>
          </cell>
          <cell r="E1533">
            <v>0.42514619883040938</v>
          </cell>
          <cell r="F1533">
            <v>227401.81818181818</v>
          </cell>
          <cell r="G1533" t="str">
            <v>Jam</v>
          </cell>
          <cell r="H1533">
            <v>0.42514619883040938</v>
          </cell>
          <cell r="I1533">
            <v>227401.81818181818</v>
          </cell>
          <cell r="J1533">
            <v>96679.018607123871</v>
          </cell>
        </row>
        <row r="1534">
          <cell r="G1534" t="str">
            <v>Jam</v>
          </cell>
          <cell r="H1534">
            <v>0.42514619883040938</v>
          </cell>
          <cell r="I1534">
            <v>227401.81818181818</v>
          </cell>
          <cell r="J1534">
            <v>96679.018607123871</v>
          </cell>
        </row>
        <row r="1535">
          <cell r="H1535" t="str">
            <v>JUMLAH HARGA PERALATAN</v>
          </cell>
          <cell r="I1535">
            <v>206926.57921318448</v>
          </cell>
          <cell r="J1535">
            <v>206926.57921318448</v>
          </cell>
        </row>
        <row r="1536">
          <cell r="J1536">
            <v>206926.57921318448</v>
          </cell>
        </row>
        <row r="1537">
          <cell r="B1537" t="str">
            <v>D</v>
          </cell>
          <cell r="C1537" t="str">
            <v>JUMLAH ( A + B + C )</v>
          </cell>
          <cell r="D1537" t="str">
            <v>JUMLAH ( A + B + C )</v>
          </cell>
          <cell r="E1537">
            <v>0</v>
          </cell>
          <cell r="F1537">
            <v>0</v>
          </cell>
          <cell r="G1537">
            <v>0</v>
          </cell>
          <cell r="H1537">
            <v>0</v>
          </cell>
          <cell r="I1537">
            <v>0</v>
          </cell>
          <cell r="J1537">
            <v>21255024.255348869</v>
          </cell>
        </row>
        <row r="1538">
          <cell r="B1538" t="str">
            <v>E</v>
          </cell>
          <cell r="C1538" t="str">
            <v>O/H + Jasa &amp; Keuntungan (15%)</v>
          </cell>
          <cell r="D1538" t="str">
            <v>O/H + Jasa &amp; Keuntungan (15%)</v>
          </cell>
          <cell r="E1538">
            <v>3188253.6383023304</v>
          </cell>
          <cell r="F1538">
            <v>0</v>
          </cell>
          <cell r="G1538">
            <v>0</v>
          </cell>
          <cell r="H1538" t="str">
            <v>:  15 % X D</v>
          </cell>
          <cell r="I1538">
            <v>0</v>
          </cell>
          <cell r="J1538">
            <v>3188253.6383023304</v>
          </cell>
        </row>
        <row r="1539">
          <cell r="B1539" t="str">
            <v>F</v>
          </cell>
          <cell r="C1539" t="str">
            <v xml:space="preserve">HARGA SATUAN PEKERJAAN </v>
          </cell>
          <cell r="D1539" t="str">
            <v xml:space="preserve">HARGA SATUAN PEKERJAAN </v>
          </cell>
          <cell r="E1539">
            <v>24443277.893651199</v>
          </cell>
          <cell r="F1539">
            <v>0</v>
          </cell>
          <cell r="G1539">
            <v>0</v>
          </cell>
          <cell r="H1539" t="str">
            <v>:  ( D + E )</v>
          </cell>
          <cell r="I1539">
            <v>0</v>
          </cell>
          <cell r="J1539">
            <v>24443277.893651199</v>
          </cell>
        </row>
        <row r="1540">
          <cell r="B1540" t="str">
            <v>G</v>
          </cell>
          <cell r="C1540" t="str">
            <v>DIBULATKAN</v>
          </cell>
          <cell r="D1540" t="str">
            <v>DIBULATKAN</v>
          </cell>
          <cell r="E1540">
            <v>0</v>
          </cell>
          <cell r="F1540">
            <v>0</v>
          </cell>
          <cell r="G1540">
            <v>0</v>
          </cell>
          <cell r="H1540">
            <v>0</v>
          </cell>
          <cell r="I1540">
            <v>0</v>
          </cell>
          <cell r="J1540">
            <v>24443278</v>
          </cell>
        </row>
        <row r="1542">
          <cell r="J1542">
            <v>24443278</v>
          </cell>
        </row>
        <row r="1543">
          <cell r="B1543" t="str">
            <v xml:space="preserve">ANALISA HARGA SATUAN </v>
          </cell>
        </row>
        <row r="1544">
          <cell r="B1544" t="str">
            <v>ANALISA HARGA SATUAN</v>
          </cell>
        </row>
        <row r="1545">
          <cell r="B1545" t="str">
            <v>PAKET PROYEK</v>
          </cell>
          <cell r="C1545" t="str">
            <v>:</v>
          </cell>
          <cell r="D1545" t="str">
            <v>KALIMANTAN TIMUR</v>
          </cell>
          <cell r="E1545" t="str">
            <v>:</v>
          </cell>
          <cell r="F1545" t="str">
            <v>KALIMANTAN TIMUR</v>
          </cell>
        </row>
        <row r="1546">
          <cell r="E1546" t="str">
            <v>:</v>
          </cell>
          <cell r="F1546" t="str">
            <v>KALIMANTAN TIMUR</v>
          </cell>
        </row>
        <row r="1547">
          <cell r="B1547" t="str">
            <v>JENIS PEKERJAAN</v>
          </cell>
          <cell r="C1547" t="str">
            <v>:</v>
          </cell>
          <cell r="D1547" t="str">
            <v>SOIL CEMENT (Mixing in Place dengan Tanah Existing termasuk semen)</v>
          </cell>
          <cell r="E1547" t="str">
            <v>:</v>
          </cell>
          <cell r="F1547" t="str">
            <v>SOIL CEMENT (Mixing in Place dengan Tanah Existing termasuk semen)</v>
          </cell>
        </row>
        <row r="1548">
          <cell r="B1548" t="str">
            <v>SATUAN PEKERJAAN</v>
          </cell>
          <cell r="C1548" t="str">
            <v>:</v>
          </cell>
          <cell r="D1548" t="str">
            <v>Per M3</v>
          </cell>
          <cell r="E1548" t="str">
            <v>:</v>
          </cell>
          <cell r="F1548" t="str">
            <v>Per M3</v>
          </cell>
        </row>
        <row r="1550">
          <cell r="E1550" t="str">
            <v>:</v>
          </cell>
          <cell r="F1550" t="str">
            <v>Per M3</v>
          </cell>
        </row>
        <row r="1551">
          <cell r="H1551" t="str">
            <v>PERKIRAAN</v>
          </cell>
          <cell r="I1551" t="str">
            <v>HARGA</v>
          </cell>
          <cell r="J1551" t="str">
            <v>JUMLAH</v>
          </cell>
        </row>
        <row r="1552">
          <cell r="B1552" t="str">
            <v>No</v>
          </cell>
          <cell r="C1552" t="str">
            <v>KOMPONEN</v>
          </cell>
          <cell r="D1552" t="str">
            <v>SAT</v>
          </cell>
          <cell r="E1552" t="str">
            <v>KUANTITAS</v>
          </cell>
          <cell r="F1552" t="str">
            <v>SATUAN</v>
          </cell>
          <cell r="G1552" t="str">
            <v>SAT</v>
          </cell>
          <cell r="H1552" t="str">
            <v>KUANTITAS</v>
          </cell>
          <cell r="I1552" t="str">
            <v>SATUAN</v>
          </cell>
          <cell r="J1552" t="str">
            <v>HARGA</v>
          </cell>
        </row>
        <row r="1553">
          <cell r="I1553" t="str">
            <v>(Rp)</v>
          </cell>
          <cell r="J1553" t="str">
            <v>( Rp )</v>
          </cell>
        </row>
        <row r="1554">
          <cell r="I1554" t="str">
            <v>(Rp)</v>
          </cell>
          <cell r="J1554" t="str">
            <v>( Rp )</v>
          </cell>
        </row>
        <row r="1555">
          <cell r="B1555" t="str">
            <v>A</v>
          </cell>
          <cell r="C1555" t="str">
            <v>TENAGA KERJA</v>
          </cell>
          <cell r="D1555" t="str">
            <v>TENAGA KERJA</v>
          </cell>
        </row>
        <row r="1556">
          <cell r="B1556">
            <v>1</v>
          </cell>
          <cell r="C1556" t="str">
            <v xml:space="preserve">Pekerja </v>
          </cell>
          <cell r="D1556" t="str">
            <v xml:space="preserve">Pekerja </v>
          </cell>
          <cell r="E1556">
            <v>0.55300000000000005</v>
          </cell>
          <cell r="F1556">
            <v>4285.7142857142853</v>
          </cell>
          <cell r="G1556" t="str">
            <v>Jam</v>
          </cell>
          <cell r="H1556">
            <v>0.55300000000000005</v>
          </cell>
          <cell r="I1556">
            <v>4285.7142857142853</v>
          </cell>
          <cell r="J1556">
            <v>2370</v>
          </cell>
        </row>
        <row r="1557">
          <cell r="B1557">
            <v>2</v>
          </cell>
          <cell r="C1557" t="str">
            <v>Mandor</v>
          </cell>
          <cell r="D1557" t="str">
            <v>Mandor</v>
          </cell>
          <cell r="E1557">
            <v>9.2166666666666675E-2</v>
          </cell>
          <cell r="F1557">
            <v>3571.4285714285716</v>
          </cell>
          <cell r="G1557" t="str">
            <v>Jam</v>
          </cell>
          <cell r="H1557">
            <v>9.2166666666666675E-2</v>
          </cell>
          <cell r="I1557">
            <v>3571.4285714285716</v>
          </cell>
          <cell r="J1557">
            <v>329.16666666666669</v>
          </cell>
        </row>
        <row r="1559">
          <cell r="G1559" t="str">
            <v>Jam</v>
          </cell>
          <cell r="H1559">
            <v>9.2166666666666675E-2</v>
          </cell>
          <cell r="I1559">
            <v>3571.4285714285716</v>
          </cell>
          <cell r="J1559">
            <v>329.16666666666669</v>
          </cell>
        </row>
        <row r="1560">
          <cell r="H1560" t="str">
            <v>JUMLAH HARGA TENAGA</v>
          </cell>
          <cell r="I1560">
            <v>2699.1666666666665</v>
          </cell>
          <cell r="J1560">
            <v>2699.1666666666665</v>
          </cell>
        </row>
        <row r="1561">
          <cell r="J1561">
            <v>2699.1666666666665</v>
          </cell>
        </row>
        <row r="1562">
          <cell r="B1562" t="str">
            <v>B</v>
          </cell>
          <cell r="C1562" t="str">
            <v>BAHAN</v>
          </cell>
          <cell r="D1562" t="str">
            <v>BAHAN</v>
          </cell>
        </row>
        <row r="1563">
          <cell r="B1563">
            <v>1</v>
          </cell>
          <cell r="C1563" t="str">
            <v>Semen</v>
          </cell>
          <cell r="D1563" t="str">
            <v>Semen</v>
          </cell>
          <cell r="E1563">
            <v>227.99295774647894</v>
          </cell>
          <cell r="F1563">
            <v>21255.024255348868</v>
          </cell>
          <cell r="G1563" t="str">
            <v>Kg</v>
          </cell>
          <cell r="H1563">
            <v>227.99295774647894</v>
          </cell>
          <cell r="I1563">
            <v>21255.024255348868</v>
          </cell>
          <cell r="J1563">
            <v>4845995.8469501389</v>
          </cell>
        </row>
        <row r="1564">
          <cell r="B1564">
            <v>2</v>
          </cell>
          <cell r="C1564" t="str">
            <v>Terpal</v>
          </cell>
          <cell r="D1564" t="str">
            <v>Terpal</v>
          </cell>
          <cell r="E1564">
            <v>1E-3</v>
          </cell>
          <cell r="F1564">
            <v>75000</v>
          </cell>
          <cell r="G1564" t="str">
            <v>M2</v>
          </cell>
          <cell r="H1564">
            <v>1E-3</v>
          </cell>
          <cell r="I1564">
            <v>75000</v>
          </cell>
          <cell r="J1564">
            <v>75</v>
          </cell>
        </row>
        <row r="1567">
          <cell r="G1567" t="str">
            <v>M2</v>
          </cell>
          <cell r="H1567">
            <v>1E-3</v>
          </cell>
          <cell r="I1567">
            <v>75000</v>
          </cell>
          <cell r="J1567">
            <v>75</v>
          </cell>
        </row>
        <row r="1568">
          <cell r="H1568" t="str">
            <v>JUMLAH HARGA BAHAN</v>
          </cell>
          <cell r="I1568">
            <v>4846070.8469501389</v>
          </cell>
          <cell r="J1568">
            <v>4846070.8469501389</v>
          </cell>
        </row>
        <row r="1569">
          <cell r="J1569">
            <v>4846070.8469501389</v>
          </cell>
        </row>
        <row r="1570">
          <cell r="B1570" t="str">
            <v>C</v>
          </cell>
          <cell r="C1570" t="str">
            <v>PERALATAN</v>
          </cell>
          <cell r="D1570" t="str">
            <v>PERALATAN</v>
          </cell>
        </row>
        <row r="1571">
          <cell r="B1571">
            <v>1</v>
          </cell>
          <cell r="C1571" t="str">
            <v>Soil Stabilizer</v>
          </cell>
          <cell r="D1571" t="str">
            <v>Soil Stabilizer</v>
          </cell>
          <cell r="E1571">
            <v>8.0000000000000002E-3</v>
          </cell>
          <cell r="F1571">
            <v>2661907.2727272725</v>
          </cell>
          <cell r="G1571" t="str">
            <v>Jam</v>
          </cell>
          <cell r="H1571">
            <v>8.0000000000000002E-3</v>
          </cell>
          <cell r="I1571">
            <v>2661907.2727272725</v>
          </cell>
          <cell r="J1571">
            <v>21295.258181818179</v>
          </cell>
        </row>
        <row r="1572">
          <cell r="B1572">
            <v>2</v>
          </cell>
          <cell r="C1572" t="str">
            <v>Water Tank Truck</v>
          </cell>
          <cell r="D1572" t="str">
            <v>Water Tank Truck</v>
          </cell>
          <cell r="E1572">
            <v>7.4999999999999997E-3</v>
          </cell>
          <cell r="F1572">
            <v>34000</v>
          </cell>
          <cell r="G1572" t="str">
            <v>Jam</v>
          </cell>
          <cell r="H1572">
            <v>7.4999999999999997E-3</v>
          </cell>
          <cell r="I1572">
            <v>34000</v>
          </cell>
          <cell r="J1572">
            <v>255</v>
          </cell>
        </row>
        <row r="1573">
          <cell r="B1573">
            <v>3</v>
          </cell>
          <cell r="C1573" t="str">
            <v>Pad foot Roller</v>
          </cell>
          <cell r="D1573" t="str">
            <v>Pad foot Roller</v>
          </cell>
          <cell r="E1573">
            <v>0.02</v>
          </cell>
          <cell r="F1573">
            <v>280000</v>
          </cell>
          <cell r="G1573" t="str">
            <v>Jam</v>
          </cell>
          <cell r="H1573">
            <v>0.02</v>
          </cell>
          <cell r="I1573">
            <v>280000</v>
          </cell>
          <cell r="J1573">
            <v>5600</v>
          </cell>
        </row>
        <row r="1574">
          <cell r="B1574">
            <v>4</v>
          </cell>
          <cell r="C1574" t="str">
            <v>Vibratory Roller</v>
          </cell>
          <cell r="D1574" t="str">
            <v>Vibratory Roller</v>
          </cell>
          <cell r="E1574">
            <v>2.5000000000000001E-2</v>
          </cell>
          <cell r="F1574">
            <v>280000</v>
          </cell>
          <cell r="G1574" t="str">
            <v>Jam</v>
          </cell>
          <cell r="H1574">
            <v>2.5000000000000001E-2</v>
          </cell>
          <cell r="I1574">
            <v>280000</v>
          </cell>
          <cell r="J1574">
            <v>7000</v>
          </cell>
        </row>
        <row r="1575">
          <cell r="B1575">
            <v>5</v>
          </cell>
          <cell r="C1575" t="str">
            <v>Pneumatic Tire Roller</v>
          </cell>
          <cell r="D1575" t="str">
            <v>Pneumatic Tire Roller</v>
          </cell>
          <cell r="E1575">
            <v>2.5000000000000001E-2</v>
          </cell>
          <cell r="F1575">
            <v>280000</v>
          </cell>
          <cell r="G1575" t="str">
            <v>Jam</v>
          </cell>
          <cell r="H1575">
            <v>2.5000000000000001E-2</v>
          </cell>
          <cell r="I1575">
            <v>280000</v>
          </cell>
          <cell r="J1575">
            <v>7000</v>
          </cell>
        </row>
        <row r="1576">
          <cell r="B1576">
            <v>6</v>
          </cell>
          <cell r="C1576" t="str">
            <v>Motor Grader</v>
          </cell>
          <cell r="D1576" t="str">
            <v>Motor Grader</v>
          </cell>
          <cell r="E1576">
            <v>6.6666666666666671E-3</v>
          </cell>
          <cell r="F1576">
            <v>345500</v>
          </cell>
          <cell r="G1576" t="str">
            <v>Jam</v>
          </cell>
          <cell r="H1576">
            <v>6.6666666666666671E-3</v>
          </cell>
          <cell r="I1576">
            <v>345500</v>
          </cell>
          <cell r="J1576">
            <v>2303.3333333333335</v>
          </cell>
        </row>
        <row r="1577">
          <cell r="B1577">
            <v>7</v>
          </cell>
          <cell r="C1577" t="str">
            <v>Alat Bantu</v>
          </cell>
          <cell r="D1577" t="str">
            <v>Alat Bantu</v>
          </cell>
          <cell r="E1577">
            <v>1</v>
          </cell>
          <cell r="F1577">
            <v>100</v>
          </cell>
          <cell r="G1577" t="str">
            <v>Ls</v>
          </cell>
          <cell r="H1577">
            <v>1</v>
          </cell>
          <cell r="I1577">
            <v>100</v>
          </cell>
          <cell r="J1577">
            <v>100</v>
          </cell>
        </row>
        <row r="1578">
          <cell r="G1578" t="str">
            <v>Ls</v>
          </cell>
          <cell r="H1578">
            <v>1</v>
          </cell>
          <cell r="I1578">
            <v>100</v>
          </cell>
          <cell r="J1578">
            <v>100</v>
          </cell>
        </row>
        <row r="1579">
          <cell r="H1579" t="str">
            <v>JUMLAH HARGA PERALATAN</v>
          </cell>
          <cell r="I1579">
            <v>43553.591515151515</v>
          </cell>
          <cell r="J1579">
            <v>43553.591515151515</v>
          </cell>
        </row>
        <row r="1580">
          <cell r="J1580">
            <v>43553.591515151515</v>
          </cell>
        </row>
        <row r="1581">
          <cell r="B1581" t="str">
            <v>D</v>
          </cell>
          <cell r="C1581" t="str">
            <v>JUMLAH ( A + B + C )</v>
          </cell>
          <cell r="D1581" t="str">
            <v>JUMLAH ( A + B + C )</v>
          </cell>
          <cell r="E1581">
            <v>0</v>
          </cell>
          <cell r="F1581">
            <v>0</v>
          </cell>
          <cell r="G1581">
            <v>0</v>
          </cell>
          <cell r="H1581">
            <v>0</v>
          </cell>
          <cell r="I1581">
            <v>0</v>
          </cell>
          <cell r="J1581">
            <v>4892323.6051319577</v>
          </cell>
        </row>
        <row r="1582">
          <cell r="B1582" t="str">
            <v>E</v>
          </cell>
          <cell r="C1582" t="str">
            <v>O/H + Jasa &amp; Keuntungan (15%)</v>
          </cell>
          <cell r="D1582" t="str">
            <v>O/H + Jasa &amp; Keuntungan (15%)</v>
          </cell>
          <cell r="E1582">
            <v>733848.54076979368</v>
          </cell>
          <cell r="F1582">
            <v>0</v>
          </cell>
          <cell r="G1582">
            <v>0</v>
          </cell>
          <cell r="H1582" t="str">
            <v>:  15 % X D</v>
          </cell>
          <cell r="I1582">
            <v>0</v>
          </cell>
          <cell r="J1582">
            <v>733848.54076979368</v>
          </cell>
        </row>
        <row r="1583">
          <cell r="B1583" t="str">
            <v>F</v>
          </cell>
          <cell r="C1583" t="str">
            <v xml:space="preserve">HARGA SATUAN PEKERJAAN </v>
          </cell>
          <cell r="D1583" t="str">
            <v xml:space="preserve">HARGA SATUAN PEKERJAAN </v>
          </cell>
          <cell r="E1583">
            <v>5626172.1459017517</v>
          </cell>
          <cell r="F1583">
            <v>0</v>
          </cell>
          <cell r="G1583">
            <v>0</v>
          </cell>
          <cell r="H1583" t="str">
            <v>:  ( D + E )</v>
          </cell>
          <cell r="I1583">
            <v>0</v>
          </cell>
          <cell r="J1583">
            <v>5626172.1459017517</v>
          </cell>
        </row>
        <row r="1584">
          <cell r="B1584" t="str">
            <v>G</v>
          </cell>
          <cell r="C1584" t="str">
            <v>DIBULATKAN</v>
          </cell>
          <cell r="D1584" t="str">
            <v>DIBULATKAN</v>
          </cell>
          <cell r="E1584">
            <v>0</v>
          </cell>
          <cell r="F1584">
            <v>0</v>
          </cell>
          <cell r="G1584">
            <v>0</v>
          </cell>
          <cell r="H1584">
            <v>0</v>
          </cell>
          <cell r="I1584">
            <v>0</v>
          </cell>
          <cell r="J1584">
            <v>5626172</v>
          </cell>
        </row>
        <row r="1586">
          <cell r="J1586">
            <v>5626172</v>
          </cell>
        </row>
        <row r="1587">
          <cell r="B1587" t="str">
            <v xml:space="preserve">ANALISA HARGA SATUAN </v>
          </cell>
        </row>
        <row r="1588">
          <cell r="B1588" t="str">
            <v>ANALISA HARGA SATUAN</v>
          </cell>
        </row>
        <row r="1589">
          <cell r="B1589" t="str">
            <v>PAKET PROYEK</v>
          </cell>
          <cell r="C1589" t="str">
            <v>:</v>
          </cell>
          <cell r="D1589" t="str">
            <v>KALIMANTAN TIMUR</v>
          </cell>
          <cell r="E1589" t="str">
            <v>:</v>
          </cell>
          <cell r="F1589" t="str">
            <v>KALIMANTAN TIMUR</v>
          </cell>
        </row>
        <row r="1590">
          <cell r="E1590" t="str">
            <v>:</v>
          </cell>
          <cell r="F1590" t="str">
            <v>KALIMANTAN TIMUR</v>
          </cell>
        </row>
        <row r="1591">
          <cell r="B1591" t="str">
            <v>JENIS PEKERJAAN</v>
          </cell>
          <cell r="C1591" t="str">
            <v>:</v>
          </cell>
          <cell r="D1591" t="str">
            <v>SOIL FOR SOIL CEMENT</v>
          </cell>
          <cell r="E1591" t="str">
            <v>:</v>
          </cell>
          <cell r="F1591" t="str">
            <v>SOIL FOR SOIL CEMENT</v>
          </cell>
        </row>
        <row r="1592">
          <cell r="B1592" t="str">
            <v>SATUAN PEKERJAAN</v>
          </cell>
          <cell r="C1592" t="str">
            <v>:</v>
          </cell>
          <cell r="D1592" t="str">
            <v>Per m3</v>
          </cell>
          <cell r="E1592" t="str">
            <v>:</v>
          </cell>
          <cell r="F1592" t="str">
            <v>Per m3</v>
          </cell>
        </row>
        <row r="1594">
          <cell r="E1594" t="str">
            <v>:</v>
          </cell>
          <cell r="F1594" t="str">
            <v>Per m3</v>
          </cell>
        </row>
        <row r="1595">
          <cell r="H1595" t="str">
            <v>PERKIRAAN</v>
          </cell>
          <cell r="I1595" t="str">
            <v>HARGA</v>
          </cell>
          <cell r="J1595" t="str">
            <v>JUMLAH</v>
          </cell>
        </row>
        <row r="1596">
          <cell r="B1596" t="str">
            <v>No</v>
          </cell>
          <cell r="C1596" t="str">
            <v>KOMPONEN</v>
          </cell>
          <cell r="D1596" t="str">
            <v>SAT</v>
          </cell>
          <cell r="E1596" t="str">
            <v>KUANTITAS</v>
          </cell>
          <cell r="F1596" t="str">
            <v>SATUAN</v>
          </cell>
          <cell r="G1596" t="str">
            <v>SAT</v>
          </cell>
          <cell r="H1596" t="str">
            <v>KUANTITAS</v>
          </cell>
          <cell r="I1596" t="str">
            <v>SATUAN</v>
          </cell>
          <cell r="J1596" t="str">
            <v>HARGA</v>
          </cell>
        </row>
        <row r="1597">
          <cell r="I1597" t="str">
            <v>(Rp)</v>
          </cell>
          <cell r="J1597" t="str">
            <v>( Rp )</v>
          </cell>
        </row>
        <row r="1598">
          <cell r="I1598" t="str">
            <v>(Rp)</v>
          </cell>
          <cell r="J1598" t="str">
            <v>( Rp )</v>
          </cell>
        </row>
        <row r="1599">
          <cell r="B1599" t="str">
            <v>A</v>
          </cell>
          <cell r="C1599" t="str">
            <v>TENAGA KERJA</v>
          </cell>
          <cell r="D1599" t="str">
            <v>TENAGA KERJA</v>
          </cell>
        </row>
        <row r="1600">
          <cell r="B1600">
            <v>1</v>
          </cell>
          <cell r="C1600" t="str">
            <v xml:space="preserve">Pekerja </v>
          </cell>
          <cell r="D1600" t="str">
            <v xml:space="preserve">Pekerja </v>
          </cell>
          <cell r="E1600">
            <v>0.10158730158730159</v>
          </cell>
          <cell r="F1600">
            <v>4285.7142857142853</v>
          </cell>
          <cell r="G1600" t="str">
            <v>Jam</v>
          </cell>
          <cell r="H1600">
            <v>0.10158730158730159</v>
          </cell>
          <cell r="I1600">
            <v>4285.7142857142853</v>
          </cell>
          <cell r="J1600">
            <v>435.37414965986392</v>
          </cell>
        </row>
        <row r="1601">
          <cell r="B1601">
            <v>2</v>
          </cell>
          <cell r="C1601" t="str">
            <v>Mandor</v>
          </cell>
          <cell r="D1601" t="str">
            <v>Mandor</v>
          </cell>
          <cell r="E1601">
            <v>2.5396825396825397E-2</v>
          </cell>
          <cell r="F1601">
            <v>3571.4285714285716</v>
          </cell>
          <cell r="G1601" t="str">
            <v>Jam</v>
          </cell>
          <cell r="H1601">
            <v>2.5396825396825397E-2</v>
          </cell>
          <cell r="I1601">
            <v>3571.4285714285716</v>
          </cell>
          <cell r="J1601">
            <v>90.702947845804985</v>
          </cell>
        </row>
        <row r="1603">
          <cell r="G1603" t="str">
            <v>Jam</v>
          </cell>
          <cell r="H1603">
            <v>2.5396825396825397E-2</v>
          </cell>
          <cell r="I1603">
            <v>3571.4285714285716</v>
          </cell>
          <cell r="J1603">
            <v>90.702947845804985</v>
          </cell>
        </row>
        <row r="1604">
          <cell r="H1604" t="str">
            <v>JUMLAH HARGA TENAGA</v>
          </cell>
          <cell r="I1604">
            <v>526.07709750566892</v>
          </cell>
          <cell r="J1604">
            <v>526.07709750566892</v>
          </cell>
        </row>
        <row r="1605">
          <cell r="J1605">
            <v>526.07709750566892</v>
          </cell>
        </row>
        <row r="1606">
          <cell r="B1606" t="str">
            <v>B</v>
          </cell>
          <cell r="C1606" t="str">
            <v>BAHAN</v>
          </cell>
          <cell r="D1606" t="str">
            <v>BAHAN</v>
          </cell>
        </row>
        <row r="1607">
          <cell r="B1607">
            <v>1</v>
          </cell>
          <cell r="C1607" t="str">
            <v>Tanah untuk soil semen</v>
          </cell>
          <cell r="D1607" t="str">
            <v>Tanah untuk soil semen</v>
          </cell>
          <cell r="E1607">
            <v>1.2</v>
          </cell>
          <cell r="F1607">
            <v>7000</v>
          </cell>
          <cell r="G1607" t="str">
            <v>M3</v>
          </cell>
          <cell r="H1607">
            <v>1.2</v>
          </cell>
          <cell r="I1607">
            <v>7000</v>
          </cell>
          <cell r="J1607">
            <v>8400</v>
          </cell>
        </row>
        <row r="1608">
          <cell r="G1608" t="str">
            <v>M3</v>
          </cell>
          <cell r="H1608">
            <v>1.2</v>
          </cell>
          <cell r="I1608">
            <v>7000</v>
          </cell>
          <cell r="J1608">
            <v>8400</v>
          </cell>
        </row>
        <row r="1609">
          <cell r="H1609" t="str">
            <v>JUMLAH HARGA BAHAN</v>
          </cell>
          <cell r="I1609">
            <v>8400</v>
          </cell>
          <cell r="J1609">
            <v>8400</v>
          </cell>
        </row>
        <row r="1610">
          <cell r="J1610">
            <v>8400</v>
          </cell>
        </row>
        <row r="1611">
          <cell r="B1611" t="str">
            <v>C</v>
          </cell>
          <cell r="C1611" t="str">
            <v>PERALATAN</v>
          </cell>
          <cell r="D1611" t="str">
            <v>PERALATAN</v>
          </cell>
        </row>
        <row r="1612">
          <cell r="B1612">
            <v>1</v>
          </cell>
          <cell r="C1612" t="str">
            <v>Excavator</v>
          </cell>
          <cell r="D1612" t="str">
            <v>Excavator</v>
          </cell>
          <cell r="E1612">
            <v>1.4285714285714285E-2</v>
          </cell>
          <cell r="F1612">
            <v>354000</v>
          </cell>
          <cell r="G1612" t="str">
            <v>Jam</v>
          </cell>
          <cell r="H1612">
            <v>1.4285714285714285E-2</v>
          </cell>
          <cell r="I1612">
            <v>354000</v>
          </cell>
          <cell r="J1612">
            <v>5057.1428571428569</v>
          </cell>
        </row>
        <row r="1613">
          <cell r="B1613">
            <v>2</v>
          </cell>
          <cell r="C1613" t="str">
            <v>Dump Truck</v>
          </cell>
          <cell r="D1613" t="str">
            <v>Dump Truck</v>
          </cell>
          <cell r="E1613">
            <v>0.26904761904761904</v>
          </cell>
          <cell r="F1613">
            <v>194500</v>
          </cell>
          <cell r="G1613" t="str">
            <v>Jam</v>
          </cell>
          <cell r="H1613">
            <v>0.26904761904761904</v>
          </cell>
          <cell r="I1613">
            <v>194500</v>
          </cell>
          <cell r="J1613">
            <v>52329.761904761901</v>
          </cell>
        </row>
        <row r="1614">
          <cell r="B1614">
            <v>3</v>
          </cell>
          <cell r="C1614" t="str">
            <v>Wheel Loader</v>
          </cell>
          <cell r="D1614" t="str">
            <v>Wheel Loader</v>
          </cell>
          <cell r="E1614">
            <v>1.1111111111111112E-2</v>
          </cell>
          <cell r="F1614">
            <v>301500</v>
          </cell>
          <cell r="G1614" t="str">
            <v>Jam</v>
          </cell>
          <cell r="H1614">
            <v>1.1111111111111112E-2</v>
          </cell>
          <cell r="I1614">
            <v>301500</v>
          </cell>
          <cell r="J1614">
            <v>3350</v>
          </cell>
        </row>
        <row r="1615">
          <cell r="G1615" t="str">
            <v>Jam</v>
          </cell>
          <cell r="H1615">
            <v>1.1111111111111112E-2</v>
          </cell>
          <cell r="I1615">
            <v>301500</v>
          </cell>
          <cell r="J1615">
            <v>3350</v>
          </cell>
        </row>
        <row r="1616">
          <cell r="H1616" t="str">
            <v>JUMLAH HARGA PERALATAN</v>
          </cell>
          <cell r="I1616">
            <v>60736.904761904756</v>
          </cell>
          <cell r="J1616">
            <v>60736.904761904756</v>
          </cell>
        </row>
        <row r="1617">
          <cell r="J1617">
            <v>60736.904761904756</v>
          </cell>
        </row>
        <row r="1618">
          <cell r="B1618" t="str">
            <v>D</v>
          </cell>
          <cell r="C1618" t="str">
            <v>JUMLAH ( A + B + C )</v>
          </cell>
          <cell r="D1618" t="str">
            <v>JUMLAH ( A + B + C )</v>
          </cell>
          <cell r="E1618">
            <v>0</v>
          </cell>
          <cell r="F1618">
            <v>0</v>
          </cell>
          <cell r="G1618">
            <v>0</v>
          </cell>
          <cell r="H1618">
            <v>0</v>
          </cell>
          <cell r="I1618">
            <v>0</v>
          </cell>
          <cell r="J1618">
            <v>69662.981859410429</v>
          </cell>
        </row>
        <row r="1619">
          <cell r="B1619" t="str">
            <v>E</v>
          </cell>
          <cell r="C1619" t="str">
            <v>O/H + Jasa &amp; Keuntungan (15%)</v>
          </cell>
          <cell r="D1619" t="str">
            <v>O/H + Jasa &amp; Keuntungan (15%)</v>
          </cell>
          <cell r="E1619">
            <v>10449.447278911564</v>
          </cell>
          <cell r="F1619">
            <v>0</v>
          </cell>
          <cell r="G1619">
            <v>0</v>
          </cell>
          <cell r="H1619" t="str">
            <v>:  15 % X D</v>
          </cell>
          <cell r="I1619">
            <v>0</v>
          </cell>
          <cell r="J1619">
            <v>10449.447278911564</v>
          </cell>
        </row>
        <row r="1620">
          <cell r="B1620" t="str">
            <v>F</v>
          </cell>
          <cell r="C1620" t="str">
            <v xml:space="preserve">HARGA SATUAN PEKERJAAN </v>
          </cell>
          <cell r="D1620" t="str">
            <v xml:space="preserve">HARGA SATUAN PEKERJAAN </v>
          </cell>
          <cell r="E1620">
            <v>80112.429138321997</v>
          </cell>
          <cell r="F1620">
            <v>0</v>
          </cell>
          <cell r="G1620">
            <v>0</v>
          </cell>
          <cell r="H1620" t="str">
            <v>:  ( D + E )</v>
          </cell>
          <cell r="I1620">
            <v>0</v>
          </cell>
          <cell r="J1620">
            <v>80112.429138321997</v>
          </cell>
        </row>
        <row r="1621">
          <cell r="B1621" t="str">
            <v>G</v>
          </cell>
          <cell r="C1621" t="str">
            <v>DIBULATKAN</v>
          </cell>
          <cell r="D1621" t="str">
            <v>DIBULATKAN</v>
          </cell>
          <cell r="E1621">
            <v>0</v>
          </cell>
          <cell r="F1621">
            <v>0</v>
          </cell>
          <cell r="G1621">
            <v>0</v>
          </cell>
          <cell r="H1621">
            <v>0</v>
          </cell>
          <cell r="I1621">
            <v>0</v>
          </cell>
          <cell r="J1621">
            <v>80112</v>
          </cell>
        </row>
        <row r="1623">
          <cell r="J1623">
            <v>80112</v>
          </cell>
        </row>
        <row r="1624">
          <cell r="B1624" t="str">
            <v xml:space="preserve">ANALISA HARGA SATUAN </v>
          </cell>
        </row>
        <row r="1625">
          <cell r="B1625" t="str">
            <v>ANALISA HARGA SATUAN</v>
          </cell>
        </row>
        <row r="1626">
          <cell r="B1626" t="str">
            <v>PAKET PROYEK</v>
          </cell>
          <cell r="C1626" t="str">
            <v>:</v>
          </cell>
          <cell r="D1626" t="str">
            <v>KALIMANTAN TIMUR</v>
          </cell>
          <cell r="E1626" t="str">
            <v>:</v>
          </cell>
          <cell r="F1626" t="str">
            <v>KALIMANTAN TIMUR</v>
          </cell>
        </row>
        <row r="1627">
          <cell r="E1627" t="str">
            <v>:</v>
          </cell>
          <cell r="F1627" t="str">
            <v>KALIMANTAN TIMUR</v>
          </cell>
        </row>
        <row r="1628">
          <cell r="B1628" t="str">
            <v>JENIS PEKERJAAN</v>
          </cell>
          <cell r="C1628" t="str">
            <v>:</v>
          </cell>
          <cell r="D1628" t="str">
            <v>SOIL CEMENT (Rise Up dengan material tanah import termasuk semen)</v>
          </cell>
          <cell r="E1628" t="str">
            <v>:</v>
          </cell>
          <cell r="F1628" t="str">
            <v>SOIL CEMENT (Rise Up dengan material tanah import termasuk semen)</v>
          </cell>
        </row>
        <row r="1629">
          <cell r="B1629" t="str">
            <v>SATUAN PEKERJAAN</v>
          </cell>
          <cell r="C1629" t="str">
            <v>:</v>
          </cell>
          <cell r="D1629" t="str">
            <v>Per M3</v>
          </cell>
          <cell r="E1629" t="str">
            <v>:</v>
          </cell>
          <cell r="F1629" t="str">
            <v>Per M3</v>
          </cell>
        </row>
        <row r="1631">
          <cell r="E1631" t="str">
            <v>:</v>
          </cell>
          <cell r="F1631" t="str">
            <v>Per M3</v>
          </cell>
        </row>
        <row r="1632">
          <cell r="H1632" t="str">
            <v>PERKIRAAN</v>
          </cell>
          <cell r="I1632" t="str">
            <v>HARGA</v>
          </cell>
          <cell r="J1632" t="str">
            <v>JUMLAH</v>
          </cell>
        </row>
        <row r="1633">
          <cell r="B1633" t="str">
            <v>No</v>
          </cell>
          <cell r="C1633" t="str">
            <v>KOMPONEN</v>
          </cell>
          <cell r="D1633" t="str">
            <v>SAT</v>
          </cell>
          <cell r="E1633" t="str">
            <v>KUANTITAS</v>
          </cell>
          <cell r="F1633" t="str">
            <v>SATUAN</v>
          </cell>
          <cell r="G1633" t="str">
            <v>SAT</v>
          </cell>
          <cell r="H1633" t="str">
            <v>KUANTITAS</v>
          </cell>
          <cell r="I1633" t="str">
            <v>SATUAN</v>
          </cell>
          <cell r="J1633" t="str">
            <v>HARGA</v>
          </cell>
        </row>
        <row r="1634">
          <cell r="I1634" t="str">
            <v>(Rp)</v>
          </cell>
          <cell r="J1634" t="str">
            <v>( Rp )</v>
          </cell>
        </row>
        <row r="1635">
          <cell r="I1635" t="str">
            <v>(Rp)</v>
          </cell>
          <cell r="J1635" t="str">
            <v>( Rp )</v>
          </cell>
        </row>
        <row r="1636">
          <cell r="B1636" t="str">
            <v>A</v>
          </cell>
          <cell r="C1636" t="str">
            <v>TENAGA KERJA</v>
          </cell>
          <cell r="D1636" t="str">
            <v>TENAGA KERJA</v>
          </cell>
        </row>
        <row r="1637">
          <cell r="B1637">
            <v>1</v>
          </cell>
          <cell r="C1637" t="str">
            <v xml:space="preserve">Pekerja </v>
          </cell>
          <cell r="D1637" t="str">
            <v xml:space="preserve">Pekerja </v>
          </cell>
          <cell r="E1637">
            <v>0.55300000000000005</v>
          </cell>
          <cell r="F1637">
            <v>4285.7142857142853</v>
          </cell>
          <cell r="G1637" t="str">
            <v>Jam</v>
          </cell>
          <cell r="H1637">
            <v>0.55300000000000005</v>
          </cell>
          <cell r="I1637">
            <v>4285.7142857142853</v>
          </cell>
          <cell r="J1637">
            <v>2370</v>
          </cell>
        </row>
        <row r="1638">
          <cell r="B1638">
            <v>2</v>
          </cell>
          <cell r="C1638" t="str">
            <v>Mandor</v>
          </cell>
          <cell r="D1638" t="str">
            <v>Mandor</v>
          </cell>
          <cell r="E1638">
            <v>9.2166666666666675E-2</v>
          </cell>
          <cell r="F1638">
            <v>3571.4285714285716</v>
          </cell>
          <cell r="G1638" t="str">
            <v>Jam</v>
          </cell>
          <cell r="H1638">
            <v>9.2166666666666675E-2</v>
          </cell>
          <cell r="I1638">
            <v>3571.4285714285716</v>
          </cell>
          <cell r="J1638">
            <v>329.16666666666669</v>
          </cell>
        </row>
        <row r="1640">
          <cell r="G1640" t="str">
            <v>Jam</v>
          </cell>
          <cell r="H1640">
            <v>9.2166666666666675E-2</v>
          </cell>
          <cell r="I1640">
            <v>3571.4285714285716</v>
          </cell>
          <cell r="J1640">
            <v>329.16666666666669</v>
          </cell>
        </row>
        <row r="1641">
          <cell r="H1641" t="str">
            <v>JUMLAH HARGA TENAGA</v>
          </cell>
          <cell r="I1641">
            <v>2699.1666666666665</v>
          </cell>
          <cell r="J1641">
            <v>2699.1666666666665</v>
          </cell>
        </row>
        <row r="1642">
          <cell r="J1642">
            <v>2699.1666666666665</v>
          </cell>
        </row>
        <row r="1643">
          <cell r="B1643" t="str">
            <v>B</v>
          </cell>
          <cell r="C1643" t="str">
            <v>BAHAN</v>
          </cell>
          <cell r="D1643" t="str">
            <v>BAHAN</v>
          </cell>
        </row>
        <row r="1644">
          <cell r="B1644">
            <v>1</v>
          </cell>
          <cell r="C1644" t="str">
            <v>Semen</v>
          </cell>
          <cell r="D1644" t="str">
            <v>Semen</v>
          </cell>
          <cell r="E1644">
            <v>227.99295774647894</v>
          </cell>
          <cell r="F1644">
            <v>21255.024255348868</v>
          </cell>
          <cell r="G1644" t="str">
            <v>Kg</v>
          </cell>
          <cell r="H1644">
            <v>227.99295774647894</v>
          </cell>
          <cell r="I1644">
            <v>21255.024255348868</v>
          </cell>
          <cell r="J1644">
            <v>4845995.8469501389</v>
          </cell>
        </row>
        <row r="1645">
          <cell r="B1645">
            <v>2</v>
          </cell>
          <cell r="C1645" t="str">
            <v>Terpal</v>
          </cell>
          <cell r="D1645" t="str">
            <v>Terpal</v>
          </cell>
          <cell r="E1645">
            <v>1E-3</v>
          </cell>
          <cell r="F1645">
            <v>75000</v>
          </cell>
          <cell r="G1645" t="str">
            <v>M2</v>
          </cell>
          <cell r="H1645">
            <v>1E-3</v>
          </cell>
          <cell r="I1645">
            <v>75000</v>
          </cell>
          <cell r="J1645">
            <v>75</v>
          </cell>
        </row>
        <row r="1646">
          <cell r="B1646">
            <v>3</v>
          </cell>
          <cell r="C1646" t="str">
            <v>Tanah untuk soil semen</v>
          </cell>
          <cell r="D1646" t="str">
            <v>Tanah untuk soil semen</v>
          </cell>
          <cell r="E1646">
            <v>1.2</v>
          </cell>
          <cell r="F1646">
            <v>69662.981859410429</v>
          </cell>
          <cell r="G1646" t="str">
            <v>M3</v>
          </cell>
          <cell r="H1646">
            <v>1.2</v>
          </cell>
          <cell r="I1646">
            <v>69662.981859410429</v>
          </cell>
          <cell r="J1646">
            <v>83595.578231292515</v>
          </cell>
        </row>
        <row r="1647">
          <cell r="G1647" t="str">
            <v>M3</v>
          </cell>
          <cell r="H1647">
            <v>1.2</v>
          </cell>
          <cell r="I1647">
            <v>69662.981859410429</v>
          </cell>
          <cell r="J1647">
            <v>83595.578231292515</v>
          </cell>
        </row>
        <row r="1648">
          <cell r="H1648" t="str">
            <v>JUMLAH HARGA BAHAN</v>
          </cell>
          <cell r="I1648">
            <v>4929666.4251814317</v>
          </cell>
          <cell r="J1648">
            <v>4929666.4251814317</v>
          </cell>
        </row>
        <row r="1649">
          <cell r="J1649">
            <v>4929666.4251814317</v>
          </cell>
        </row>
        <row r="1650">
          <cell r="B1650" t="str">
            <v>C</v>
          </cell>
          <cell r="C1650" t="str">
            <v>PERALATAN</v>
          </cell>
          <cell r="D1650" t="str">
            <v>PERALATAN</v>
          </cell>
        </row>
        <row r="1651">
          <cell r="B1651">
            <v>1</v>
          </cell>
          <cell r="C1651" t="str">
            <v>Soil Stabilizer</v>
          </cell>
          <cell r="D1651" t="str">
            <v>Soil Stabilizer</v>
          </cell>
          <cell r="E1651">
            <v>8.0000000000000002E-3</v>
          </cell>
          <cell r="F1651">
            <v>2661907.2727272725</v>
          </cell>
          <cell r="G1651" t="str">
            <v>Jam</v>
          </cell>
          <cell r="H1651">
            <v>8.0000000000000002E-3</v>
          </cell>
          <cell r="I1651">
            <v>2661907.2727272725</v>
          </cell>
          <cell r="J1651">
            <v>21295.258181818179</v>
          </cell>
        </row>
        <row r="1652">
          <cell r="B1652">
            <v>2</v>
          </cell>
          <cell r="C1652" t="str">
            <v>Water Tank Truck</v>
          </cell>
          <cell r="D1652" t="str">
            <v>Water Tank Truck</v>
          </cell>
          <cell r="E1652">
            <v>7.4999999999999997E-3</v>
          </cell>
          <cell r="F1652">
            <v>34000</v>
          </cell>
          <cell r="G1652" t="str">
            <v>Jam</v>
          </cell>
          <cell r="H1652">
            <v>7.4999999999999997E-3</v>
          </cell>
          <cell r="I1652">
            <v>34000</v>
          </cell>
          <cell r="J1652">
            <v>255</v>
          </cell>
        </row>
        <row r="1653">
          <cell r="B1653">
            <v>3</v>
          </cell>
          <cell r="C1653" t="str">
            <v>Pad foot Roller</v>
          </cell>
          <cell r="D1653" t="str">
            <v>Pad foot Roller</v>
          </cell>
          <cell r="E1653">
            <v>0.02</v>
          </cell>
          <cell r="F1653">
            <v>280000</v>
          </cell>
          <cell r="G1653" t="str">
            <v>Jam</v>
          </cell>
          <cell r="H1653">
            <v>0.02</v>
          </cell>
          <cell r="I1653">
            <v>280000</v>
          </cell>
          <cell r="J1653">
            <v>5600</v>
          </cell>
        </row>
        <row r="1654">
          <cell r="B1654">
            <v>4</v>
          </cell>
          <cell r="C1654" t="str">
            <v>Vibratory Roller</v>
          </cell>
          <cell r="D1654" t="str">
            <v>Vibratory Roller</v>
          </cell>
          <cell r="E1654">
            <v>2.5000000000000001E-2</v>
          </cell>
          <cell r="F1654">
            <v>280000</v>
          </cell>
          <cell r="G1654" t="str">
            <v>Jam</v>
          </cell>
          <cell r="H1654">
            <v>2.5000000000000001E-2</v>
          </cell>
          <cell r="I1654">
            <v>280000</v>
          </cell>
          <cell r="J1654">
            <v>7000</v>
          </cell>
        </row>
        <row r="1655">
          <cell r="B1655">
            <v>5</v>
          </cell>
          <cell r="C1655" t="str">
            <v>Pneumatic Tire Roller</v>
          </cell>
          <cell r="D1655" t="str">
            <v>Pneumatic Tire Roller</v>
          </cell>
          <cell r="E1655">
            <v>2.5000000000000001E-2</v>
          </cell>
          <cell r="F1655">
            <v>280000</v>
          </cell>
          <cell r="G1655" t="str">
            <v>Jam</v>
          </cell>
          <cell r="H1655">
            <v>2.5000000000000001E-2</v>
          </cell>
          <cell r="I1655">
            <v>280000</v>
          </cell>
          <cell r="J1655">
            <v>7000</v>
          </cell>
        </row>
        <row r="1656">
          <cell r="B1656">
            <v>6</v>
          </cell>
          <cell r="C1656" t="str">
            <v>Motor Grader</v>
          </cell>
          <cell r="D1656" t="str">
            <v>Motor Grader</v>
          </cell>
          <cell r="E1656">
            <v>6.6666666666666671E-3</v>
          </cell>
          <cell r="F1656">
            <v>345500</v>
          </cell>
          <cell r="G1656" t="str">
            <v>Jam</v>
          </cell>
          <cell r="H1656">
            <v>6.6666666666666671E-3</v>
          </cell>
          <cell r="I1656">
            <v>345500</v>
          </cell>
          <cell r="J1656">
            <v>2303.3333333333335</v>
          </cell>
        </row>
        <row r="1657">
          <cell r="B1657">
            <v>7</v>
          </cell>
          <cell r="C1657" t="str">
            <v>Alat Bantu</v>
          </cell>
          <cell r="D1657" t="str">
            <v>Alat Bantu</v>
          </cell>
          <cell r="E1657">
            <v>1</v>
          </cell>
          <cell r="F1657">
            <v>100</v>
          </cell>
          <cell r="G1657" t="str">
            <v>Ls</v>
          </cell>
          <cell r="H1657">
            <v>1</v>
          </cell>
          <cell r="I1657">
            <v>100</v>
          </cell>
          <cell r="J1657">
            <v>100</v>
          </cell>
        </row>
        <row r="1658">
          <cell r="G1658" t="str">
            <v>Ls</v>
          </cell>
          <cell r="H1658">
            <v>1</v>
          </cell>
          <cell r="I1658">
            <v>100</v>
          </cell>
          <cell r="J1658">
            <v>100</v>
          </cell>
        </row>
        <row r="1659">
          <cell r="H1659" t="str">
            <v>JUMLAH HARGA PERALATAN</v>
          </cell>
          <cell r="I1659">
            <v>43553.591515151515</v>
          </cell>
          <cell r="J1659">
            <v>43553.591515151515</v>
          </cell>
        </row>
        <row r="1660">
          <cell r="J1660">
            <v>43553.591515151515</v>
          </cell>
        </row>
        <row r="1661">
          <cell r="B1661" t="str">
            <v>D</v>
          </cell>
          <cell r="C1661" t="str">
            <v>JUMLAH ( A + B + C )</v>
          </cell>
          <cell r="D1661" t="str">
            <v>JUMLAH ( A + B + C )</v>
          </cell>
          <cell r="E1661">
            <v>0</v>
          </cell>
          <cell r="F1661">
            <v>0</v>
          </cell>
          <cell r="G1661">
            <v>0</v>
          </cell>
          <cell r="H1661">
            <v>0</v>
          </cell>
          <cell r="I1661">
            <v>0</v>
          </cell>
          <cell r="J1661">
            <v>4975919.1833632505</v>
          </cell>
        </row>
        <row r="1662">
          <cell r="B1662" t="str">
            <v>E</v>
          </cell>
          <cell r="C1662" t="str">
            <v>O/H + Jasa &amp; Keuntungan (15%)</v>
          </cell>
          <cell r="D1662" t="str">
            <v>O/H + Jasa &amp; Keuntungan (15%)</v>
          </cell>
          <cell r="E1662">
            <v>746387.87750448752</v>
          </cell>
          <cell r="F1662">
            <v>0</v>
          </cell>
          <cell r="G1662">
            <v>0</v>
          </cell>
          <cell r="H1662" t="str">
            <v>:  15 % X D</v>
          </cell>
          <cell r="I1662">
            <v>0</v>
          </cell>
          <cell r="J1662">
            <v>746387.87750448752</v>
          </cell>
        </row>
        <row r="1663">
          <cell r="B1663" t="str">
            <v>F</v>
          </cell>
          <cell r="C1663" t="str">
            <v xml:space="preserve">HARGA SATUAN PEKERJAAN </v>
          </cell>
          <cell r="D1663" t="str">
            <v xml:space="preserve">HARGA SATUAN PEKERJAAN </v>
          </cell>
          <cell r="E1663">
            <v>5722307.060867738</v>
          </cell>
          <cell r="F1663">
            <v>0</v>
          </cell>
          <cell r="G1663">
            <v>0</v>
          </cell>
          <cell r="H1663" t="str">
            <v>:  ( D + E )</v>
          </cell>
          <cell r="I1663">
            <v>0</v>
          </cell>
          <cell r="J1663">
            <v>5722307.060867738</v>
          </cell>
        </row>
        <row r="1664">
          <cell r="B1664" t="str">
            <v>G</v>
          </cell>
          <cell r="C1664" t="str">
            <v>DIBULATKAN</v>
          </cell>
          <cell r="D1664" t="str">
            <v>DIBULATKAN</v>
          </cell>
          <cell r="E1664">
            <v>0</v>
          </cell>
          <cell r="F1664">
            <v>0</v>
          </cell>
          <cell r="G1664">
            <v>0</v>
          </cell>
          <cell r="H1664">
            <v>0</v>
          </cell>
          <cell r="I1664">
            <v>0</v>
          </cell>
          <cell r="J1664">
            <v>5722307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row r="1459">
          <cell r="B1459" t="str">
            <v xml:space="preserve">ANALISA HARGA SATUAN </v>
          </cell>
        </row>
      </sheetData>
      <sheetData sheetId="204">
        <row r="1459">
          <cell r="B1459" t="str">
            <v xml:space="preserve">ANALISA HARGA SATUAN </v>
          </cell>
        </row>
      </sheetData>
      <sheetData sheetId="205"/>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Set>
  </externalBook>
</externalLink>
</file>

<file path=xl/externalLinks/externalLink7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sifikasi "/>
      <sheetName val="Home"/>
      <sheetName val="Upah"/>
      <sheetName val="Material"/>
      <sheetName val="SpekUnit"/>
      <sheetName val="Luasan"/>
      <sheetName val="Analisa -Baku"/>
      <sheetName val="BQ"/>
      <sheetName val="BQNSC"/>
      <sheetName val="Rekap Prelim"/>
      <sheetName val="Rekap Direct Cost"/>
      <sheetName val="Pivot-tabel-Isi Data"/>
      <sheetName val="Pivot-tabel-Analisa"/>
      <sheetName val="Pivot-tabel-Copy Database"/>
      <sheetName val="ENG-101"/>
      <sheetName val="H.Satuan"/>
      <sheetName val="A"/>
      <sheetName val="Analisa _Baku"/>
      <sheetName val="Tie Beam GN"/>
      <sheetName val="PileCap"/>
      <sheetName val="HB"/>
      <sheetName val="D3.1"/>
      <sheetName val="Cover"/>
      <sheetName val="CH"/>
      <sheetName val="Rekap"/>
      <sheetName val="Bill 1-0"/>
      <sheetName val="Cash flow"/>
      <sheetName val="MU"/>
      <sheetName val="Rasio"/>
      <sheetName val="Ana RAP"/>
      <sheetName val="u"/>
      <sheetName val="b"/>
      <sheetName val="s"/>
      <sheetName val="b (2)"/>
      <sheetName val="sta Sub"/>
      <sheetName val="SKBDN"/>
      <sheetName val="Dafpek"/>
      <sheetName val="faktor"/>
      <sheetName val="Bhn SPH"/>
      <sheetName val="Bhn DKI"/>
      <sheetName val="Dewatering"/>
      <sheetName val="Rgk Safety"/>
      <sheetName val="optimasi B@L"/>
      <sheetName val="Sheet1 (2)"/>
      <sheetName val="Hrg.Sat"/>
      <sheetName val="TU"/>
      <sheetName val="Daftar Harga Bahan"/>
      <sheetName val="Daftar Harga"/>
      <sheetName val="UPAH + ALAT"/>
      <sheetName val="harsat"/>
      <sheetName val="326BQSTC"/>
      <sheetName val="D2.2"/>
      <sheetName val="BHN"/>
      <sheetName val="#REF"/>
      <sheetName val="List Plant"/>
      <sheetName val="CONSUMABLE"/>
      <sheetName val="EK-JAN-07"/>
      <sheetName val="Fill this out first___"/>
      <sheetName val="ESCON"/>
      <sheetName val="BAHAN"/>
      <sheetName val="TENAGA"/>
      <sheetName val="An.Ars"/>
      <sheetName val="HARGA MATERIAL"/>
      <sheetName val="S_Suramadu"/>
      <sheetName val="NP"/>
      <sheetName val="Koef"/>
      <sheetName val="Analisa  (2)"/>
      <sheetName val="Jurnal"/>
      <sheetName val="Elektrikal"/>
      <sheetName val="D4"/>
      <sheetName val="D6"/>
      <sheetName val="D7"/>
      <sheetName val="D8"/>
      <sheetName val="Electronic"/>
      <sheetName val="Cover Daf-2"/>
      <sheetName val="Hargamaterial"/>
      <sheetName val="Tabel Item"/>
      <sheetName val="Tabel Alat"/>
      <sheetName val="Tabel Bahan"/>
      <sheetName val="Tabel Tena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7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s>
    <sheetDataSet>
      <sheetData sheetId="0"/>
      <sheetData sheetId="1"/>
      <sheetData sheetId="2" refreshError="1">
        <row r="9">
          <cell r="J9" t="str">
            <v>PEMBANGUNAN JALAN DAN JEMBATAN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Rutin"/>
      <sheetName val="Kuantitas"/>
      <sheetName val="Analisa HSP"/>
    </sheetNames>
    <sheetDataSet>
      <sheetData sheetId="0">
        <row r="12">
          <cell r="E12" t="str">
            <v>10.1 (1)</v>
          </cell>
        </row>
      </sheetData>
      <sheetData sheetId="1"/>
      <sheetData sheetId="2"/>
    </sheetDataSet>
  </externalBook>
</externalLink>
</file>

<file path=xl/externalLinks/externalLink7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
      <sheetName val="MAJOR"/>
      <sheetName val="Peta Quarry"/>
      <sheetName val="Mobilisasi"/>
      <sheetName val="Perhitungan Mobilisasi Alat"/>
      <sheetName val="Lalu Lintas"/>
      <sheetName val="Jembatan Sementara"/>
      <sheetName val="Analisa K3"/>
      <sheetName val="4-Formulir harga bahan"/>
      <sheetName val="5-ALAT(1)"/>
      <sheetName val="5-ALAT(2)"/>
      <sheetName val="Agg Halus &amp; Kasar"/>
      <sheetName val="Agg A"/>
      <sheetName val="Agg B dan S"/>
      <sheetName val="Agg C"/>
      <sheetName val="Agg  CBR 60"/>
      <sheetName val="galtim"/>
      <sheetName val="4-Basic Price"/>
      <sheetName val="4-Analisa Quarry"/>
      <sheetName val="Informasi"/>
      <sheetName val="Sheet2"/>
      <sheetName val="Calculation Sheets"/>
      <sheetName val="curva"/>
      <sheetName val="BOQ"/>
      <sheetName val="Rekap"/>
      <sheetName val="terbilang"/>
      <sheetName val="D1"/>
      <sheetName val="D2"/>
      <sheetName val="D3"/>
      <sheetName val="D4"/>
      <sheetName val="D5"/>
      <sheetName val="D6"/>
      <sheetName val="D7(1)"/>
      <sheetName val="D7(2)"/>
      <sheetName val="D8(1)"/>
      <sheetName val="D8(2)"/>
      <sheetName val="D9"/>
      <sheetName val="D10 LS-Rutin"/>
      <sheetName val="D10 Kuantitas"/>
      <sheetName val="D10 Analisa HSP"/>
      <sheetName val="BJ Agg"/>
      <sheetName val="D8(3)"/>
      <sheetName val="D8(4)"/>
      <sheetName val="Jemb smentar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2">
          <cell r="AW12">
            <v>160730.59868736862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regat Halus &amp; Kasar"/>
      <sheetName val="Agregat Kelas A"/>
      <sheetName val="Agregat Kelas B"/>
      <sheetName val="Agregat Kelas C"/>
    </sheetNames>
    <sheetDataSet>
      <sheetData sheetId="0">
        <row r="1">
          <cell r="A1" t="str">
            <v>ITEM PEMBAYARAN</v>
          </cell>
        </row>
        <row r="13">
          <cell r="I13" t="str">
            <v>%</v>
          </cell>
        </row>
        <row r="14">
          <cell r="I14" t="str">
            <v>%</v>
          </cell>
        </row>
        <row r="15">
          <cell r="I15" t="str">
            <v>%</v>
          </cell>
        </row>
        <row r="16">
          <cell r="I16" t="str">
            <v>%</v>
          </cell>
        </row>
        <row r="17">
          <cell r="I17" t="str">
            <v>Ton/M3</v>
          </cell>
        </row>
        <row r="18">
          <cell r="I18" t="str">
            <v>Ton/M3</v>
          </cell>
        </row>
        <row r="19">
          <cell r="I19" t="str">
            <v>Ton/M3</v>
          </cell>
        </row>
        <row r="20">
          <cell r="I20" t="str">
            <v>Rp./M3</v>
          </cell>
        </row>
      </sheetData>
      <sheetData sheetId="1" refreshError="1"/>
      <sheetData sheetId="2" refreshError="1"/>
      <sheetData sheetId="3" refreshError="1"/>
    </sheetDataSet>
  </externalBook>
</externalLink>
</file>

<file path=xl/externalLinks/externalLink7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si"/>
      <sheetName val="Tabel Jarak"/>
      <sheetName val="Koefisien"/>
      <sheetName val="Sket"/>
      <sheetName val="Jarak Lama"/>
      <sheetName val="Perbandingan BOQ"/>
    </sheetNames>
    <sheetDataSet>
      <sheetData sheetId="0"/>
      <sheetData sheetId="1">
        <row r="3">
          <cell r="A3" t="str">
            <v>Jarak rata-rata ke lokasi pekerjaan</v>
          </cell>
          <cell r="B3" t="str">
            <v>Siantar</v>
          </cell>
          <cell r="C3" t="str">
            <v>Gunung Malela</v>
          </cell>
          <cell r="D3" t="str">
            <v>Gunung Maligas</v>
          </cell>
          <cell r="E3" t="str">
            <v>Sidamanik</v>
          </cell>
          <cell r="F3" t="str">
            <v>Pematang Sidamanik</v>
          </cell>
          <cell r="G3" t="str">
            <v>Panei</v>
          </cell>
          <cell r="H3" t="str">
            <v>Panombeian Panei</v>
          </cell>
          <cell r="I3" t="str">
            <v>Dolok Pardamean</v>
          </cell>
          <cell r="J3" t="str">
            <v>Pematang Bandar</v>
          </cell>
          <cell r="K3" t="str">
            <v>Bandar Huluan</v>
          </cell>
          <cell r="L3" t="str">
            <v>Bandar</v>
          </cell>
          <cell r="M3" t="str">
            <v>Bandar Masilam</v>
          </cell>
          <cell r="N3" t="str">
            <v>Bosar Maligas</v>
          </cell>
          <cell r="O3" t="str">
            <v>Ujung Padang</v>
          </cell>
          <cell r="P3" t="str">
            <v>Tapian Dolok</v>
          </cell>
          <cell r="Q3" t="str">
            <v>Dolok Batu Nanggar</v>
          </cell>
          <cell r="R3" t="str">
            <v>Jorlang Hataran</v>
          </cell>
          <cell r="S3" t="str">
            <v>Dolok Panribuan</v>
          </cell>
          <cell r="T3" t="str">
            <v>Girsang Sipangan Bolon</v>
          </cell>
          <cell r="U3" t="str">
            <v>Tanah Jawa</v>
          </cell>
          <cell r="V3" t="str">
            <v>Hatonduhan</v>
          </cell>
          <cell r="W3" t="str">
            <v>Huta Bayu Raja</v>
          </cell>
          <cell r="X3" t="str">
            <v>Jawa Maraja Bah Jambi</v>
          </cell>
          <cell r="Y3" t="str">
            <v>Raya</v>
          </cell>
          <cell r="Z3" t="str">
            <v>Purba</v>
          </cell>
          <cell r="AA3" t="str">
            <v>Haranggaol Horisan</v>
          </cell>
          <cell r="AB3" t="str">
            <v>Silimakuta</v>
          </cell>
          <cell r="AC3" t="str">
            <v>Dolok Silau</v>
          </cell>
          <cell r="AD3" t="str">
            <v>Raya Kahean</v>
          </cell>
          <cell r="AE3" t="str">
            <v>Silau Kahean</v>
          </cell>
        </row>
        <row r="4">
          <cell r="A4" t="str">
            <v xml:space="preserve">WILAYAH    </v>
          </cell>
          <cell r="B4" t="str">
            <v>I</v>
          </cell>
          <cell r="C4" t="str">
            <v>I</v>
          </cell>
          <cell r="D4" t="str">
            <v>I</v>
          </cell>
          <cell r="E4" t="str">
            <v>I</v>
          </cell>
          <cell r="F4" t="str">
            <v>I</v>
          </cell>
          <cell r="G4" t="str">
            <v>I</v>
          </cell>
          <cell r="H4" t="str">
            <v>I</v>
          </cell>
          <cell r="I4" t="str">
            <v>I</v>
          </cell>
          <cell r="J4" t="str">
            <v>IV</v>
          </cell>
          <cell r="K4" t="str">
            <v>IV</v>
          </cell>
          <cell r="L4" t="str">
            <v>IV</v>
          </cell>
          <cell r="M4" t="str">
            <v>IV</v>
          </cell>
          <cell r="N4" t="str">
            <v>IV</v>
          </cell>
          <cell r="O4" t="str">
            <v>IV</v>
          </cell>
          <cell r="P4" t="str">
            <v>IV</v>
          </cell>
          <cell r="Q4" t="str">
            <v>IV</v>
          </cell>
          <cell r="R4" t="str">
            <v>II</v>
          </cell>
          <cell r="S4" t="str">
            <v>II</v>
          </cell>
          <cell r="T4" t="str">
            <v>II</v>
          </cell>
          <cell r="U4" t="str">
            <v>II</v>
          </cell>
          <cell r="V4" t="str">
            <v>II</v>
          </cell>
          <cell r="W4" t="str">
            <v>II</v>
          </cell>
          <cell r="X4" t="str">
            <v>II</v>
          </cell>
          <cell r="Y4" t="str">
            <v>III</v>
          </cell>
          <cell r="Z4" t="str">
            <v>III</v>
          </cell>
          <cell r="AA4" t="str">
            <v>III</v>
          </cell>
          <cell r="AB4" t="str">
            <v>III</v>
          </cell>
          <cell r="AC4" t="str">
            <v>III</v>
          </cell>
          <cell r="AD4" t="str">
            <v>III</v>
          </cell>
          <cell r="AE4" t="str">
            <v>III</v>
          </cell>
        </row>
        <row r="5">
          <cell r="A5" t="str">
            <v>AMP / Stone Crusher Patumbak</v>
          </cell>
          <cell r="B5">
            <v>139</v>
          </cell>
          <cell r="C5">
            <v>148</v>
          </cell>
          <cell r="D5">
            <v>132</v>
          </cell>
          <cell r="E5">
            <v>160</v>
          </cell>
          <cell r="F5">
            <v>169</v>
          </cell>
          <cell r="G5">
            <v>146</v>
          </cell>
          <cell r="H5">
            <v>143</v>
          </cell>
          <cell r="I5">
            <v>139</v>
          </cell>
          <cell r="J5">
            <v>137</v>
          </cell>
          <cell r="K5">
            <v>128</v>
          </cell>
          <cell r="L5">
            <v>133</v>
          </cell>
          <cell r="M5">
            <v>125</v>
          </cell>
          <cell r="N5">
            <v>149</v>
          </cell>
          <cell r="O5">
            <v>160</v>
          </cell>
          <cell r="P5">
            <v>122</v>
          </cell>
          <cell r="Q5">
            <v>115</v>
          </cell>
          <cell r="R5">
            <v>147</v>
          </cell>
          <cell r="S5">
            <v>152</v>
          </cell>
          <cell r="T5">
            <v>179</v>
          </cell>
          <cell r="U5">
            <v>153</v>
          </cell>
          <cell r="V5">
            <v>166</v>
          </cell>
          <cell r="W5">
            <v>164</v>
          </cell>
          <cell r="X5">
            <v>154</v>
          </cell>
          <cell r="Y5">
            <v>143</v>
          </cell>
          <cell r="Z5">
            <v>128</v>
          </cell>
          <cell r="AA5">
            <v>130</v>
          </cell>
          <cell r="AB5">
            <v>120</v>
          </cell>
          <cell r="AC5">
            <v>139</v>
          </cell>
          <cell r="AD5">
            <v>138</v>
          </cell>
          <cell r="AE5">
            <v>155</v>
          </cell>
        </row>
        <row r="6">
          <cell r="A6" t="str">
            <v>Stone Crusher</v>
          </cell>
          <cell r="B6">
            <v>49</v>
          </cell>
          <cell r="C6">
            <v>56</v>
          </cell>
          <cell r="D6">
            <v>42</v>
          </cell>
          <cell r="E6">
            <v>70</v>
          </cell>
          <cell r="F6">
            <v>79</v>
          </cell>
          <cell r="G6">
            <v>56</v>
          </cell>
          <cell r="H6">
            <v>53</v>
          </cell>
          <cell r="I6">
            <v>84</v>
          </cell>
          <cell r="J6">
            <v>47</v>
          </cell>
          <cell r="K6">
            <v>38</v>
          </cell>
          <cell r="L6">
            <v>55</v>
          </cell>
          <cell r="M6">
            <v>58</v>
          </cell>
          <cell r="N6">
            <v>73</v>
          </cell>
          <cell r="O6">
            <v>84</v>
          </cell>
          <cell r="P6">
            <v>32</v>
          </cell>
          <cell r="Q6">
            <v>23</v>
          </cell>
          <cell r="R6">
            <v>57</v>
          </cell>
          <cell r="S6">
            <v>62</v>
          </cell>
          <cell r="T6">
            <v>89</v>
          </cell>
          <cell r="U6">
            <v>63</v>
          </cell>
          <cell r="V6">
            <v>76</v>
          </cell>
          <cell r="W6">
            <v>74</v>
          </cell>
          <cell r="X6">
            <v>64</v>
          </cell>
          <cell r="Y6">
            <v>77</v>
          </cell>
          <cell r="Z6">
            <v>90</v>
          </cell>
          <cell r="AA6">
            <v>92</v>
          </cell>
          <cell r="AB6">
            <v>84</v>
          </cell>
          <cell r="AC6">
            <v>65</v>
          </cell>
          <cell r="AD6">
            <v>50</v>
          </cell>
          <cell r="AE6">
            <v>65</v>
          </cell>
        </row>
        <row r="7">
          <cell r="A7" t="str">
            <v>Quarry Gravel / Sirtu ke Stone Crusher</v>
          </cell>
          <cell r="B7">
            <v>10</v>
          </cell>
          <cell r="C7">
            <v>10</v>
          </cell>
          <cell r="D7">
            <v>10</v>
          </cell>
          <cell r="E7">
            <v>10</v>
          </cell>
          <cell r="F7">
            <v>10</v>
          </cell>
          <cell r="G7">
            <v>10</v>
          </cell>
          <cell r="H7">
            <v>10</v>
          </cell>
          <cell r="I7">
            <v>10</v>
          </cell>
          <cell r="J7">
            <v>10</v>
          </cell>
          <cell r="K7">
            <v>10</v>
          </cell>
          <cell r="L7">
            <v>10</v>
          </cell>
          <cell r="M7">
            <v>10</v>
          </cell>
          <cell r="N7">
            <v>10</v>
          </cell>
          <cell r="O7">
            <v>10</v>
          </cell>
          <cell r="P7">
            <v>10</v>
          </cell>
          <cell r="Q7">
            <v>10</v>
          </cell>
          <cell r="R7">
            <v>10</v>
          </cell>
          <cell r="S7">
            <v>10</v>
          </cell>
          <cell r="T7">
            <v>10</v>
          </cell>
          <cell r="U7">
            <v>10</v>
          </cell>
          <cell r="V7">
            <v>10</v>
          </cell>
          <cell r="W7">
            <v>10</v>
          </cell>
          <cell r="X7">
            <v>10</v>
          </cell>
          <cell r="Y7">
            <v>10</v>
          </cell>
          <cell r="Z7">
            <v>10</v>
          </cell>
          <cell r="AA7">
            <v>10</v>
          </cell>
          <cell r="AB7">
            <v>10</v>
          </cell>
          <cell r="AC7">
            <v>10</v>
          </cell>
          <cell r="AD7">
            <v>10</v>
          </cell>
          <cell r="AE7">
            <v>10</v>
          </cell>
        </row>
        <row r="8">
          <cell r="A8" t="str">
            <v>Quarry Sirtu</v>
          </cell>
          <cell r="B8">
            <v>54</v>
          </cell>
          <cell r="C8">
            <v>61</v>
          </cell>
          <cell r="D8">
            <v>47</v>
          </cell>
          <cell r="E8">
            <v>47</v>
          </cell>
          <cell r="F8">
            <v>37</v>
          </cell>
          <cell r="G8">
            <v>61</v>
          </cell>
          <cell r="H8">
            <v>58</v>
          </cell>
          <cell r="I8">
            <v>42</v>
          </cell>
          <cell r="J8">
            <v>52</v>
          </cell>
          <cell r="K8">
            <v>43</v>
          </cell>
          <cell r="L8">
            <v>60</v>
          </cell>
          <cell r="M8">
            <v>63</v>
          </cell>
          <cell r="N8">
            <v>78</v>
          </cell>
          <cell r="O8">
            <v>89</v>
          </cell>
          <cell r="P8">
            <v>37</v>
          </cell>
          <cell r="Q8">
            <v>28</v>
          </cell>
          <cell r="R8">
            <v>54</v>
          </cell>
          <cell r="S8">
            <v>44</v>
          </cell>
          <cell r="T8">
            <v>17</v>
          </cell>
          <cell r="U8">
            <v>68</v>
          </cell>
          <cell r="V8">
            <v>62</v>
          </cell>
          <cell r="W8">
            <v>79</v>
          </cell>
          <cell r="X8">
            <v>69</v>
          </cell>
          <cell r="Y8">
            <v>40</v>
          </cell>
          <cell r="Z8">
            <v>26</v>
          </cell>
          <cell r="AA8">
            <v>28</v>
          </cell>
          <cell r="AB8">
            <v>8</v>
          </cell>
          <cell r="AC8">
            <v>27</v>
          </cell>
          <cell r="AD8">
            <v>55</v>
          </cell>
          <cell r="AE8">
            <v>70</v>
          </cell>
        </row>
        <row r="9">
          <cell r="A9" t="str">
            <v>Quarry Pasir</v>
          </cell>
          <cell r="B9">
            <v>18</v>
          </cell>
          <cell r="C9">
            <v>13</v>
          </cell>
          <cell r="D9">
            <v>17</v>
          </cell>
          <cell r="E9">
            <v>27</v>
          </cell>
          <cell r="F9">
            <v>36</v>
          </cell>
          <cell r="G9">
            <v>14</v>
          </cell>
          <cell r="H9">
            <v>16</v>
          </cell>
          <cell r="I9">
            <v>36</v>
          </cell>
          <cell r="J9">
            <v>26</v>
          </cell>
          <cell r="K9">
            <v>29</v>
          </cell>
          <cell r="L9">
            <v>32</v>
          </cell>
          <cell r="M9">
            <v>40</v>
          </cell>
          <cell r="N9">
            <v>47</v>
          </cell>
          <cell r="O9">
            <v>58</v>
          </cell>
          <cell r="P9">
            <v>17</v>
          </cell>
          <cell r="Q9">
            <v>22</v>
          </cell>
          <cell r="R9">
            <v>14</v>
          </cell>
          <cell r="S9">
            <v>19</v>
          </cell>
          <cell r="T9">
            <v>46</v>
          </cell>
          <cell r="U9">
            <v>8</v>
          </cell>
          <cell r="V9">
            <v>22</v>
          </cell>
          <cell r="W9">
            <v>21</v>
          </cell>
          <cell r="X9">
            <v>6</v>
          </cell>
          <cell r="Y9">
            <v>21</v>
          </cell>
          <cell r="Z9">
            <v>34</v>
          </cell>
          <cell r="AA9">
            <v>38</v>
          </cell>
          <cell r="AB9">
            <v>52</v>
          </cell>
          <cell r="AC9">
            <v>71</v>
          </cell>
          <cell r="AD9">
            <v>32</v>
          </cell>
          <cell r="AE9">
            <v>66</v>
          </cell>
        </row>
        <row r="10">
          <cell r="A10" t="str">
            <v xml:space="preserve">Quarry Batu Padas / Gunung </v>
          </cell>
          <cell r="B10">
            <v>18</v>
          </cell>
          <cell r="C10">
            <v>13</v>
          </cell>
          <cell r="D10">
            <v>17</v>
          </cell>
          <cell r="E10">
            <v>27</v>
          </cell>
          <cell r="F10">
            <v>36</v>
          </cell>
          <cell r="G10">
            <v>14</v>
          </cell>
          <cell r="H10">
            <v>16</v>
          </cell>
          <cell r="I10">
            <v>36</v>
          </cell>
          <cell r="J10">
            <v>26</v>
          </cell>
          <cell r="K10">
            <v>29</v>
          </cell>
          <cell r="L10">
            <v>32</v>
          </cell>
          <cell r="M10">
            <v>40</v>
          </cell>
          <cell r="N10">
            <v>47</v>
          </cell>
          <cell r="O10">
            <v>58</v>
          </cell>
          <cell r="P10">
            <v>17</v>
          </cell>
          <cell r="Q10">
            <v>22</v>
          </cell>
          <cell r="R10">
            <v>14</v>
          </cell>
          <cell r="S10">
            <v>19</v>
          </cell>
          <cell r="T10">
            <v>46</v>
          </cell>
          <cell r="U10">
            <v>8</v>
          </cell>
          <cell r="V10">
            <v>22</v>
          </cell>
          <cell r="W10">
            <v>21</v>
          </cell>
          <cell r="X10">
            <v>6</v>
          </cell>
          <cell r="Y10">
            <v>21</v>
          </cell>
          <cell r="Z10">
            <v>34</v>
          </cell>
          <cell r="AA10">
            <v>38</v>
          </cell>
          <cell r="AB10">
            <v>52</v>
          </cell>
          <cell r="AC10">
            <v>71</v>
          </cell>
          <cell r="AD10">
            <v>32</v>
          </cell>
          <cell r="AE10">
            <v>66</v>
          </cell>
        </row>
        <row r="11">
          <cell r="A11" t="str">
            <v>Quarry Pasir Urug</v>
          </cell>
          <cell r="B11">
            <v>18</v>
          </cell>
          <cell r="C11">
            <v>13</v>
          </cell>
          <cell r="D11">
            <v>17</v>
          </cell>
          <cell r="E11">
            <v>27</v>
          </cell>
          <cell r="F11">
            <v>36</v>
          </cell>
          <cell r="G11">
            <v>14</v>
          </cell>
          <cell r="H11">
            <v>16</v>
          </cell>
          <cell r="I11">
            <v>36</v>
          </cell>
          <cell r="J11">
            <v>26</v>
          </cell>
          <cell r="K11">
            <v>29</v>
          </cell>
          <cell r="L11">
            <v>32</v>
          </cell>
          <cell r="M11">
            <v>40</v>
          </cell>
          <cell r="N11">
            <v>47</v>
          </cell>
          <cell r="O11">
            <v>58</v>
          </cell>
          <cell r="P11">
            <v>17</v>
          </cell>
          <cell r="Q11">
            <v>22</v>
          </cell>
          <cell r="R11">
            <v>14</v>
          </cell>
          <cell r="S11">
            <v>19</v>
          </cell>
          <cell r="T11">
            <v>46</v>
          </cell>
          <cell r="U11">
            <v>8</v>
          </cell>
          <cell r="V11">
            <v>22</v>
          </cell>
          <cell r="W11">
            <v>21</v>
          </cell>
          <cell r="X11">
            <v>6</v>
          </cell>
          <cell r="Y11">
            <v>21</v>
          </cell>
          <cell r="Z11">
            <v>34</v>
          </cell>
          <cell r="AA11">
            <v>38</v>
          </cell>
          <cell r="AB11">
            <v>52</v>
          </cell>
          <cell r="AC11">
            <v>71</v>
          </cell>
          <cell r="AD11">
            <v>32</v>
          </cell>
          <cell r="AE11">
            <v>66</v>
          </cell>
        </row>
        <row r="12">
          <cell r="A12" t="str">
            <v>Quarry Tanah Timbun</v>
          </cell>
          <cell r="B12">
            <v>5</v>
          </cell>
          <cell r="C12">
            <v>5</v>
          </cell>
          <cell r="D12">
            <v>5</v>
          </cell>
          <cell r="E12">
            <v>5</v>
          </cell>
          <cell r="F12">
            <v>5</v>
          </cell>
          <cell r="G12">
            <v>5</v>
          </cell>
          <cell r="H12">
            <v>5</v>
          </cell>
          <cell r="I12">
            <v>5</v>
          </cell>
          <cell r="J12">
            <v>5</v>
          </cell>
          <cell r="K12">
            <v>5</v>
          </cell>
          <cell r="L12">
            <v>5</v>
          </cell>
          <cell r="M12">
            <v>5</v>
          </cell>
          <cell r="N12">
            <v>5</v>
          </cell>
          <cell r="O12">
            <v>5</v>
          </cell>
          <cell r="P12">
            <v>5</v>
          </cell>
          <cell r="Q12">
            <v>5</v>
          </cell>
          <cell r="R12">
            <v>5</v>
          </cell>
          <cell r="S12">
            <v>5</v>
          </cell>
          <cell r="T12">
            <v>5</v>
          </cell>
          <cell r="U12">
            <v>5</v>
          </cell>
          <cell r="V12">
            <v>5</v>
          </cell>
          <cell r="W12">
            <v>5</v>
          </cell>
          <cell r="X12">
            <v>5</v>
          </cell>
          <cell r="Y12">
            <v>5</v>
          </cell>
          <cell r="Z12">
            <v>5</v>
          </cell>
          <cell r="AA12">
            <v>5</v>
          </cell>
          <cell r="AB12">
            <v>5</v>
          </cell>
          <cell r="AC12">
            <v>5</v>
          </cell>
          <cell r="AD12">
            <v>5</v>
          </cell>
          <cell r="AE12">
            <v>5</v>
          </cell>
        </row>
        <row r="13">
          <cell r="A13" t="str">
            <v>Supplier Semen, Besi &amp; aspal</v>
          </cell>
          <cell r="B13">
            <v>10</v>
          </cell>
          <cell r="C13">
            <v>21</v>
          </cell>
          <cell r="D13">
            <v>16</v>
          </cell>
          <cell r="E13">
            <v>32</v>
          </cell>
          <cell r="F13">
            <v>41</v>
          </cell>
          <cell r="G13">
            <v>18</v>
          </cell>
          <cell r="H13">
            <v>15</v>
          </cell>
          <cell r="I13">
            <v>45</v>
          </cell>
          <cell r="J13">
            <v>40</v>
          </cell>
          <cell r="K13">
            <v>42</v>
          </cell>
          <cell r="L13">
            <v>46</v>
          </cell>
          <cell r="M13">
            <v>54</v>
          </cell>
          <cell r="N13">
            <v>62</v>
          </cell>
          <cell r="O13">
            <v>73</v>
          </cell>
          <cell r="P13">
            <v>18</v>
          </cell>
          <cell r="Q13">
            <v>25</v>
          </cell>
          <cell r="R13">
            <v>19</v>
          </cell>
          <cell r="S13">
            <v>24</v>
          </cell>
          <cell r="T13">
            <v>51</v>
          </cell>
          <cell r="U13">
            <v>25</v>
          </cell>
          <cell r="V13">
            <v>38</v>
          </cell>
          <cell r="W13">
            <v>42</v>
          </cell>
          <cell r="X13">
            <v>26</v>
          </cell>
          <cell r="Y13">
            <v>39</v>
          </cell>
          <cell r="Z13">
            <v>52</v>
          </cell>
          <cell r="AA13">
            <v>56</v>
          </cell>
          <cell r="AB13">
            <v>70</v>
          </cell>
          <cell r="AC13">
            <v>84</v>
          </cell>
          <cell r="AD13">
            <v>60</v>
          </cell>
          <cell r="AE13">
            <v>75</v>
          </cell>
        </row>
        <row r="14">
          <cell r="A14" t="str">
            <v>Lokasi Quarry Pasir / Batu Padas / Pasir Urug</v>
          </cell>
          <cell r="B14" t="str">
            <v>Bah Jambi</v>
          </cell>
          <cell r="C14" t="str">
            <v>Bah Jambi</v>
          </cell>
          <cell r="D14" t="str">
            <v>Tanjung Pinggir</v>
          </cell>
          <cell r="E14" t="str">
            <v>Simarimbun</v>
          </cell>
          <cell r="F14" t="str">
            <v>Simarimbun</v>
          </cell>
          <cell r="G14" t="str">
            <v>Batu 20</v>
          </cell>
          <cell r="H14" t="str">
            <v>Tanjung Pinggir</v>
          </cell>
          <cell r="I14" t="str">
            <v>Batu 20</v>
          </cell>
          <cell r="J14" t="str">
            <v>Bah Jambi</v>
          </cell>
          <cell r="K14" t="str">
            <v>Bah Jambi</v>
          </cell>
          <cell r="L14" t="str">
            <v>Bah Jambi</v>
          </cell>
          <cell r="M14" t="str">
            <v>Bah Jambi</v>
          </cell>
          <cell r="N14" t="str">
            <v>Bah Jambi</v>
          </cell>
          <cell r="O14" t="str">
            <v>Bah Jambi</v>
          </cell>
          <cell r="P14" t="str">
            <v>Tanjung Pinggir</v>
          </cell>
          <cell r="Q14" t="str">
            <v>Tanjung Pinggir</v>
          </cell>
          <cell r="R14" t="str">
            <v>Simarimbun</v>
          </cell>
          <cell r="S14" t="str">
            <v>Simarimbun</v>
          </cell>
          <cell r="T14" t="str">
            <v>Simarimbun</v>
          </cell>
          <cell r="U14" t="str">
            <v>Andrasi</v>
          </cell>
          <cell r="V14" t="str">
            <v>Andrasi</v>
          </cell>
          <cell r="W14" t="str">
            <v>Andrasi</v>
          </cell>
          <cell r="X14" t="str">
            <v>Bah Jambi</v>
          </cell>
          <cell r="Y14" t="str">
            <v>Batu 20</v>
          </cell>
          <cell r="Z14" t="str">
            <v>Batu 20</v>
          </cell>
          <cell r="AA14" t="str">
            <v>Batu 20</v>
          </cell>
          <cell r="AB14" t="str">
            <v>Batu 20</v>
          </cell>
          <cell r="AC14" t="str">
            <v>Batu 20</v>
          </cell>
          <cell r="AD14" t="str">
            <v>Naga Raja</v>
          </cell>
          <cell r="AE14" t="str">
            <v>Naga Raja</v>
          </cell>
        </row>
        <row r="15">
          <cell r="A15" t="str">
            <v>Lokasi Quarry Sirtu</v>
          </cell>
          <cell r="B15" t="str">
            <v>Pamela</v>
          </cell>
          <cell r="C15" t="str">
            <v>Pamela</v>
          </cell>
          <cell r="D15" t="str">
            <v>Pamela</v>
          </cell>
          <cell r="E15" t="str">
            <v>Lumbanjulu</v>
          </cell>
          <cell r="F15" t="str">
            <v>Lumbanjulu</v>
          </cell>
          <cell r="G15" t="str">
            <v>Pamela</v>
          </cell>
          <cell r="H15" t="str">
            <v>Pamela</v>
          </cell>
          <cell r="I15" t="str">
            <v>Lumbanjulu</v>
          </cell>
          <cell r="J15" t="str">
            <v>Pamela</v>
          </cell>
          <cell r="K15" t="str">
            <v>Pamela</v>
          </cell>
          <cell r="L15" t="str">
            <v>Pamela</v>
          </cell>
          <cell r="M15" t="str">
            <v>Pamela</v>
          </cell>
          <cell r="N15" t="str">
            <v>Pamela</v>
          </cell>
          <cell r="O15" t="str">
            <v>Pamela</v>
          </cell>
          <cell r="P15" t="str">
            <v>Pamela</v>
          </cell>
          <cell r="Q15" t="str">
            <v>Pamela</v>
          </cell>
          <cell r="R15" t="str">
            <v>Lumbanjulu</v>
          </cell>
          <cell r="S15" t="str">
            <v>Lumbanjulu</v>
          </cell>
          <cell r="T15" t="str">
            <v>Lumbanjulu</v>
          </cell>
          <cell r="U15" t="str">
            <v>Pamela</v>
          </cell>
          <cell r="V15" t="str">
            <v>Lumbanjulu</v>
          </cell>
          <cell r="W15" t="str">
            <v>Pamela</v>
          </cell>
          <cell r="X15" t="str">
            <v>Pamela</v>
          </cell>
          <cell r="Y15" t="str">
            <v>Saribudolok</v>
          </cell>
          <cell r="Z15" t="str">
            <v>Saribudolok</v>
          </cell>
          <cell r="AA15" t="str">
            <v>Saribudolok</v>
          </cell>
          <cell r="AB15" t="str">
            <v>Saribudolok</v>
          </cell>
          <cell r="AC15" t="str">
            <v>Saribudolok</v>
          </cell>
          <cell r="AD15" t="str">
            <v>Pamela</v>
          </cell>
          <cell r="AE15" t="str">
            <v>Kotarih</v>
          </cell>
        </row>
        <row r="16">
          <cell r="A16" t="str">
            <v>Lokasi Stone Crusher</v>
          </cell>
          <cell r="B16" t="str">
            <v>Naga Buntu</v>
          </cell>
          <cell r="C16" t="str">
            <v>Naga Buntu</v>
          </cell>
          <cell r="D16" t="str">
            <v>Naga Buntu</v>
          </cell>
          <cell r="E16" t="str">
            <v>Naga Buntu</v>
          </cell>
          <cell r="F16" t="str">
            <v>Naga Buntu</v>
          </cell>
          <cell r="G16" t="str">
            <v>Naga Buntu</v>
          </cell>
          <cell r="H16" t="str">
            <v>Naga Buntu</v>
          </cell>
          <cell r="I16" t="str">
            <v>Naga Buntu</v>
          </cell>
          <cell r="J16" t="str">
            <v>Naga Buntu</v>
          </cell>
          <cell r="K16" t="str">
            <v>Naga Buntu</v>
          </cell>
          <cell r="L16" t="str">
            <v>Naga Buntu</v>
          </cell>
          <cell r="M16" t="str">
            <v>Naga Buntu</v>
          </cell>
          <cell r="N16" t="str">
            <v>Naga Buntu</v>
          </cell>
          <cell r="O16" t="str">
            <v>Naga Buntu</v>
          </cell>
          <cell r="P16" t="str">
            <v>Naga Buntu</v>
          </cell>
          <cell r="Q16" t="str">
            <v>Naga Buntu</v>
          </cell>
          <cell r="R16" t="str">
            <v>Naga Buntu</v>
          </cell>
          <cell r="S16" t="str">
            <v>Naga Buntu</v>
          </cell>
          <cell r="T16" t="str">
            <v>Naga Buntu</v>
          </cell>
          <cell r="U16" t="str">
            <v>Naga Buntu</v>
          </cell>
          <cell r="V16" t="str">
            <v>Naga Buntu</v>
          </cell>
          <cell r="W16" t="str">
            <v>Naga Buntu</v>
          </cell>
          <cell r="X16" t="str">
            <v>Naga Buntu</v>
          </cell>
          <cell r="Y16" t="str">
            <v>Naga Buntu</v>
          </cell>
          <cell r="Z16" t="str">
            <v>Naga Buntu</v>
          </cell>
          <cell r="AA16" t="str">
            <v>Naga Buntu</v>
          </cell>
          <cell r="AB16" t="str">
            <v>Kotarih</v>
          </cell>
          <cell r="AC16" t="str">
            <v>Kotarih</v>
          </cell>
          <cell r="AD16" t="str">
            <v>Naga Buntu</v>
          </cell>
          <cell r="AE16" t="str">
            <v>Kotarih</v>
          </cell>
        </row>
        <row r="17">
          <cell r="A17" t="str">
            <v>Lokasi Quarry Gravel / Sirtu</v>
          </cell>
          <cell r="B17" t="str">
            <v>Pamela</v>
          </cell>
          <cell r="C17" t="str">
            <v>Pamela</v>
          </cell>
          <cell r="D17" t="str">
            <v>Pamela</v>
          </cell>
          <cell r="E17" t="str">
            <v>Pamela</v>
          </cell>
          <cell r="F17" t="str">
            <v>Pamela</v>
          </cell>
          <cell r="G17" t="str">
            <v>Pamela</v>
          </cell>
          <cell r="H17" t="str">
            <v>Pamela</v>
          </cell>
          <cell r="I17" t="str">
            <v>Pamela</v>
          </cell>
          <cell r="J17" t="str">
            <v>Pamela</v>
          </cell>
          <cell r="K17" t="str">
            <v>Pamela</v>
          </cell>
          <cell r="L17" t="str">
            <v>Pamela</v>
          </cell>
          <cell r="M17" t="str">
            <v>Pamela</v>
          </cell>
          <cell r="N17" t="str">
            <v>Pamela</v>
          </cell>
          <cell r="O17" t="str">
            <v>Pamela</v>
          </cell>
          <cell r="P17" t="str">
            <v>Pamela</v>
          </cell>
          <cell r="Q17" t="str">
            <v>Pamela</v>
          </cell>
          <cell r="R17" t="str">
            <v>Pamela</v>
          </cell>
          <cell r="S17" t="str">
            <v>Pamela</v>
          </cell>
          <cell r="T17" t="str">
            <v>Pamela</v>
          </cell>
          <cell r="U17" t="str">
            <v>Pamela</v>
          </cell>
          <cell r="V17" t="str">
            <v>Pamela</v>
          </cell>
          <cell r="W17" t="str">
            <v>Pamela</v>
          </cell>
          <cell r="X17" t="str">
            <v>Pamela</v>
          </cell>
          <cell r="Y17" t="str">
            <v>Pamela</v>
          </cell>
          <cell r="Z17" t="str">
            <v>Pamela</v>
          </cell>
          <cell r="AA17" t="str">
            <v>Pamela</v>
          </cell>
          <cell r="AB17" t="str">
            <v>Kotarih</v>
          </cell>
          <cell r="AC17" t="str">
            <v>Kotarih</v>
          </cell>
          <cell r="AD17" t="str">
            <v>Pamela</v>
          </cell>
          <cell r="AE17" t="str">
            <v>Kotarih</v>
          </cell>
        </row>
        <row r="18">
          <cell r="A18" t="str">
            <v>Lokasi Supplier Semen, Besi &amp; Aspal</v>
          </cell>
          <cell r="B18" t="str">
            <v>P. Siantar</v>
          </cell>
          <cell r="C18" t="str">
            <v>P. Siantar</v>
          </cell>
          <cell r="D18" t="str">
            <v>P. Siantar</v>
          </cell>
          <cell r="E18" t="str">
            <v>P. Siantar</v>
          </cell>
          <cell r="F18" t="str">
            <v>P. Siantar</v>
          </cell>
          <cell r="G18" t="str">
            <v>P. Siantar</v>
          </cell>
          <cell r="H18" t="str">
            <v>P. Siantar</v>
          </cell>
          <cell r="I18" t="str">
            <v>P. Siantar</v>
          </cell>
          <cell r="J18" t="str">
            <v>P. Siantar</v>
          </cell>
          <cell r="K18" t="str">
            <v>P. Siantar</v>
          </cell>
          <cell r="L18" t="str">
            <v>P. Siantar</v>
          </cell>
          <cell r="M18" t="str">
            <v>P. Siantar</v>
          </cell>
          <cell r="N18" t="str">
            <v>P. Siantar</v>
          </cell>
          <cell r="O18" t="str">
            <v>P. Siantar</v>
          </cell>
          <cell r="P18" t="str">
            <v>P. Siantar</v>
          </cell>
          <cell r="Q18" t="str">
            <v>P. Siantar</v>
          </cell>
          <cell r="R18" t="str">
            <v>P. Siantar</v>
          </cell>
          <cell r="S18" t="str">
            <v>P. Siantar</v>
          </cell>
          <cell r="T18" t="str">
            <v>P. Siantar</v>
          </cell>
          <cell r="U18" t="str">
            <v>P. Siantar</v>
          </cell>
          <cell r="V18" t="str">
            <v>P. Siantar</v>
          </cell>
          <cell r="W18" t="str">
            <v>P. Siantar</v>
          </cell>
          <cell r="X18" t="str">
            <v>P. Siantar</v>
          </cell>
          <cell r="Y18" t="str">
            <v>P. Siantar</v>
          </cell>
          <cell r="Z18" t="str">
            <v>P. Siantar</v>
          </cell>
          <cell r="AA18" t="str">
            <v>P. Siantar</v>
          </cell>
          <cell r="AB18" t="str">
            <v>P. Siantar</v>
          </cell>
          <cell r="AC18" t="str">
            <v>P. Siantar</v>
          </cell>
          <cell r="AD18" t="str">
            <v>T. Tinggi</v>
          </cell>
          <cell r="AE18" t="str">
            <v>T. Tinggi</v>
          </cell>
        </row>
        <row r="19">
          <cell r="A19">
            <v>17</v>
          </cell>
          <cell r="B19" t="str">
            <v>Lokasi Quarry Sirtu</v>
          </cell>
          <cell r="C19" t="str">
            <v>Pamela</v>
          </cell>
          <cell r="D19" t="str">
            <v>Pamela</v>
          </cell>
          <cell r="E19" t="str">
            <v>Pamela</v>
          </cell>
          <cell r="F19" t="str">
            <v>Lumbanjulu</v>
          </cell>
          <cell r="G19" t="str">
            <v>Lumbanjulu</v>
          </cell>
          <cell r="H19" t="str">
            <v>Pamela</v>
          </cell>
          <cell r="I19" t="str">
            <v>Pamela</v>
          </cell>
          <cell r="J19" t="str">
            <v>Lumbanjulu</v>
          </cell>
          <cell r="K19" t="str">
            <v>Pamela</v>
          </cell>
          <cell r="L19" t="str">
            <v>Pamela</v>
          </cell>
          <cell r="M19" t="str">
            <v>Pamela</v>
          </cell>
          <cell r="N19" t="str">
            <v>Pamela</v>
          </cell>
          <cell r="O19" t="str">
            <v>Pamela</v>
          </cell>
          <cell r="P19" t="str">
            <v>Pamela</v>
          </cell>
          <cell r="Q19" t="str">
            <v>Pamela</v>
          </cell>
          <cell r="R19" t="str">
            <v>Pamela</v>
          </cell>
          <cell r="S19" t="str">
            <v>Lumbanjulu</v>
          </cell>
          <cell r="T19" t="str">
            <v>Lumbanjulu</v>
          </cell>
          <cell r="U19" t="str">
            <v>Lumbanjulu</v>
          </cell>
          <cell r="V19" t="str">
            <v>Pamela</v>
          </cell>
          <cell r="W19" t="str">
            <v>Pamela</v>
          </cell>
          <cell r="X19" t="str">
            <v>Pamela</v>
          </cell>
          <cell r="Y19" t="str">
            <v>Pamela</v>
          </cell>
          <cell r="Z19" t="str">
            <v>Silimakuta Barat</v>
          </cell>
          <cell r="AA19" t="str">
            <v>Silimakuta Barat</v>
          </cell>
          <cell r="AB19" t="str">
            <v>Silimakuta Barat</v>
          </cell>
          <cell r="AC19" t="str">
            <v>Silimakuta Barat</v>
          </cell>
          <cell r="AD19" t="str">
            <v>Silimakuta Barat</v>
          </cell>
          <cell r="AE19" t="str">
            <v>Silimakuta Barat</v>
          </cell>
        </row>
        <row r="20">
          <cell r="A20" t="str">
            <v>Lokasi Pekerjaan - Medan</v>
          </cell>
          <cell r="B20">
            <v>140</v>
          </cell>
          <cell r="C20">
            <v>151</v>
          </cell>
          <cell r="D20">
            <v>146</v>
          </cell>
          <cell r="E20">
            <v>162</v>
          </cell>
          <cell r="F20">
            <v>171</v>
          </cell>
          <cell r="G20">
            <v>148</v>
          </cell>
          <cell r="H20">
            <v>145</v>
          </cell>
          <cell r="I20">
            <v>175</v>
          </cell>
          <cell r="J20">
            <v>170</v>
          </cell>
          <cell r="K20">
            <v>172</v>
          </cell>
          <cell r="L20">
            <v>176</v>
          </cell>
          <cell r="M20">
            <v>184</v>
          </cell>
          <cell r="N20">
            <v>192</v>
          </cell>
          <cell r="O20">
            <v>203</v>
          </cell>
          <cell r="P20">
            <v>148</v>
          </cell>
          <cell r="Q20">
            <v>155</v>
          </cell>
          <cell r="R20">
            <v>149</v>
          </cell>
          <cell r="S20">
            <v>154</v>
          </cell>
          <cell r="T20">
            <v>181</v>
          </cell>
          <cell r="U20">
            <v>155</v>
          </cell>
          <cell r="V20">
            <v>168</v>
          </cell>
          <cell r="W20">
            <v>172</v>
          </cell>
          <cell r="X20">
            <v>156</v>
          </cell>
          <cell r="Y20">
            <v>169</v>
          </cell>
          <cell r="Z20">
            <v>182</v>
          </cell>
          <cell r="AA20">
            <v>186</v>
          </cell>
          <cell r="AB20">
            <v>180</v>
          </cell>
          <cell r="AC20">
            <v>174</v>
          </cell>
          <cell r="AD20">
            <v>210</v>
          </cell>
          <cell r="AE20">
            <v>195</v>
          </cell>
        </row>
        <row r="21">
          <cell r="A21" t="str">
            <v>Lokasi Pekerjaan - Belawan (pelabuhan)</v>
          </cell>
          <cell r="B21">
            <v>185</v>
          </cell>
          <cell r="C21">
            <v>196</v>
          </cell>
          <cell r="D21">
            <v>191</v>
          </cell>
          <cell r="E21">
            <v>207</v>
          </cell>
          <cell r="F21">
            <v>216</v>
          </cell>
          <cell r="G21">
            <v>193</v>
          </cell>
          <cell r="H21">
            <v>190</v>
          </cell>
          <cell r="I21">
            <v>220</v>
          </cell>
          <cell r="J21">
            <v>215</v>
          </cell>
          <cell r="K21">
            <v>217</v>
          </cell>
          <cell r="L21">
            <v>221</v>
          </cell>
          <cell r="M21">
            <v>229</v>
          </cell>
          <cell r="N21">
            <v>237</v>
          </cell>
          <cell r="O21">
            <v>248</v>
          </cell>
          <cell r="P21">
            <v>193</v>
          </cell>
          <cell r="Q21">
            <v>200</v>
          </cell>
          <cell r="R21">
            <v>194</v>
          </cell>
          <cell r="S21">
            <v>199</v>
          </cell>
          <cell r="T21">
            <v>226</v>
          </cell>
          <cell r="U21">
            <v>200</v>
          </cell>
          <cell r="V21">
            <v>213</v>
          </cell>
          <cell r="W21">
            <v>217</v>
          </cell>
          <cell r="X21">
            <v>201</v>
          </cell>
          <cell r="Y21">
            <v>214</v>
          </cell>
          <cell r="Z21">
            <v>227</v>
          </cell>
          <cell r="AA21">
            <v>231</v>
          </cell>
          <cell r="AB21">
            <v>225</v>
          </cell>
          <cell r="AC21">
            <v>219</v>
          </cell>
          <cell r="AD21">
            <v>255</v>
          </cell>
          <cell r="AE21">
            <v>240</v>
          </cell>
        </row>
      </sheetData>
      <sheetData sheetId="2"/>
      <sheetData sheetId="3"/>
      <sheetData sheetId="4"/>
      <sheetData sheetId="5"/>
    </sheetDataSet>
  </externalBook>
</externalLink>
</file>

<file path=xl/externalLinks/externalLink7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peta"/>
      <sheetName val="diagrm"/>
      <sheetName val="rinc_vol"/>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s>
    <sheetDataSet>
      <sheetData sheetId="0"/>
      <sheetData sheetId="1"/>
      <sheetData sheetId="2"/>
      <sheetData sheetId="3"/>
      <sheetData sheetId="4"/>
      <sheetData sheetId="5"/>
      <sheetData sheetId="6"/>
      <sheetData sheetId="7" refreshError="1">
        <row r="540">
          <cell r="A540" t="str">
            <v>DAFTAR KUANTITAS DAN HARGA</v>
          </cell>
        </row>
        <row r="542">
          <cell r="A542" t="str">
            <v>No. Paket Kontrak</v>
          </cell>
          <cell r="D542" t="str">
            <v>:</v>
          </cell>
          <cell r="E542">
            <v>0</v>
          </cell>
        </row>
        <row r="543">
          <cell r="A543" t="str">
            <v>Nama Paket</v>
          </cell>
          <cell r="D543" t="str">
            <v>:</v>
          </cell>
          <cell r="E543" t="str">
            <v>Pembangunan Jalan Noelmuti-Kefamenanu (N-062)</v>
          </cell>
        </row>
        <row r="544">
          <cell r="A544" t="str">
            <v>Prop/Kab/Kodya</v>
          </cell>
          <cell r="D544" t="str">
            <v>:</v>
          </cell>
          <cell r="E544" t="str">
            <v>Nusa Tenggara Timur / TTU</v>
          </cell>
        </row>
        <row r="545">
          <cell r="A545" t="str">
            <v>Nama Peserta Lelang</v>
          </cell>
          <cell r="D545" t="str">
            <v>:</v>
          </cell>
          <cell r="E545" t="str">
            <v xml:space="preserve"> -</v>
          </cell>
        </row>
        <row r="547">
          <cell r="A547" t="str">
            <v>Mata</v>
          </cell>
          <cell r="G547" t="str">
            <v>Perkiraan</v>
          </cell>
          <cell r="H547" t="str">
            <v>Harga</v>
          </cell>
          <cell r="I547" t="str">
            <v>Jumlah</v>
          </cell>
        </row>
        <row r="548">
          <cell r="A548" t="str">
            <v>Pemba-</v>
          </cell>
          <cell r="C548" t="str">
            <v>Uraian</v>
          </cell>
          <cell r="F548" t="str">
            <v>Satuan</v>
          </cell>
          <cell r="G548" t="str">
            <v>Kuantitas</v>
          </cell>
          <cell r="H548" t="str">
            <v>Satuan</v>
          </cell>
          <cell r="I548" t="str">
            <v>Harga</v>
          </cell>
        </row>
        <row r="549">
          <cell r="A549" t="str">
            <v>yaran</v>
          </cell>
          <cell r="H549" t="str">
            <v>(Rupiah)</v>
          </cell>
          <cell r="I549" t="str">
            <v>Rupiah)</v>
          </cell>
        </row>
        <row r="550">
          <cell r="A550" t="str">
            <v>a</v>
          </cell>
          <cell r="B550" t="str">
            <v>b</v>
          </cell>
          <cell r="F550" t="str">
            <v>c</v>
          </cell>
          <cell r="G550" t="str">
            <v>d</v>
          </cell>
          <cell r="H550" t="str">
            <v>e</v>
          </cell>
          <cell r="I550" t="str">
            <v>f=(d x e)</v>
          </cell>
        </row>
        <row r="552">
          <cell r="A552" t="str">
            <v>DIV. X</v>
          </cell>
          <cell r="C552" t="str">
            <v>PEKERJAAN PEMELIHARAAN RUTIN</v>
          </cell>
        </row>
        <row r="555">
          <cell r="A555" t="str">
            <v>10.1(1)</v>
          </cell>
          <cell r="C555" t="str">
            <v>Pemeliharaan Rutin Perkerasan</v>
          </cell>
          <cell r="F555" t="str">
            <v>Ls</v>
          </cell>
          <cell r="H555" t="e">
            <v>#REF!</v>
          </cell>
          <cell r="I555" t="e">
            <v>#REF!</v>
          </cell>
        </row>
        <row r="557">
          <cell r="A557" t="str">
            <v>10.1(2)</v>
          </cell>
          <cell r="C557" t="str">
            <v>Pemeliharaan Rutin Bahu Jalan</v>
          </cell>
          <cell r="F557" t="str">
            <v>Ls</v>
          </cell>
          <cell r="H557">
            <v>39858000</v>
          </cell>
          <cell r="I557">
            <v>0</v>
          </cell>
        </row>
        <row r="559">
          <cell r="A559" t="str">
            <v>10.1(3)</v>
          </cell>
          <cell r="C559" t="str">
            <v>Pemeliharaan Rutin Selokan, Saluran Air,</v>
          </cell>
          <cell r="F559" t="str">
            <v>Ls</v>
          </cell>
          <cell r="H559">
            <v>27884700</v>
          </cell>
          <cell r="I559">
            <v>0</v>
          </cell>
        </row>
        <row r="560">
          <cell r="C560" t="str">
            <v>Galian dan Timbunan</v>
          </cell>
        </row>
        <row r="562">
          <cell r="A562" t="str">
            <v>10.1(4)</v>
          </cell>
          <cell r="C562" t="str">
            <v>Pemeliharaan Rutin Perlengkapan Jalan</v>
          </cell>
          <cell r="F562" t="str">
            <v>Ls</v>
          </cell>
          <cell r="H562">
            <v>16721412.776686532</v>
          </cell>
          <cell r="I562">
            <v>0</v>
          </cell>
        </row>
        <row r="564">
          <cell r="A564" t="str">
            <v>10.1(5)</v>
          </cell>
          <cell r="C564" t="str">
            <v>Pemeliharaan Rutin Jembatan</v>
          </cell>
          <cell r="F564" t="str">
            <v>Ls</v>
          </cell>
          <cell r="H564">
            <v>13023469.351894036</v>
          </cell>
          <cell r="I564">
            <v>0</v>
          </cell>
        </row>
        <row r="570">
          <cell r="C570" t="str">
            <v>Jumlah Harga Penawaran Divisi 10  (masuk pada Rekapitulasi Daftar Kuantitas dan Harga)</v>
          </cell>
          <cell r="I5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duk"/>
      <sheetName val="Rekap Biaya"/>
      <sheetName val="Kuantitas &amp; Harga"/>
      <sheetName val="K&amp;H AIR BERSIH"/>
      <sheetName val="Mobilisasi (2)"/>
      <sheetName val="Analisa"/>
      <sheetName val="ANL PIPA"/>
      <sheetName val="Analisa2"/>
      <sheetName val="DIV 4"/>
      <sheetName val="DIV 5"/>
      <sheetName val="DIV6"/>
      <sheetName val="Anl. Teknik"/>
      <sheetName val="Anl Teknik 2"/>
      <sheetName val="Harga Satuan"/>
      <sheetName val="DAFTAR aLAT"/>
      <sheetName val="Basic Price"/>
      <sheetName val="Mata Utama"/>
      <sheetName val="Personalia"/>
      <sheetName val="Personalia (2)"/>
      <sheetName val="Peralatan"/>
      <sheetName val="Subkontrak"/>
      <sheetName val="MO Site"/>
      <sheetName val="Jdwl Pelksnn"/>
      <sheetName val="Jadwal Alat"/>
      <sheetName val="JP"/>
      <sheetName val="P.Batu"/>
      <sheetName val="P. Aspal"/>
      <sheetName val="Dftr Lmp Pnwr"/>
      <sheetName val="Dftr Simak"/>
      <sheetName val="SBR"/>
      <sheetName val="M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rekap"/>
      <sheetName val="V.rkb"/>
      <sheetName val="rkb2"/>
      <sheetName val="v3rkb"/>
      <sheetName val="3rkb"/>
      <sheetName val="v.lab"/>
      <sheetName val="lab"/>
      <sheetName val="V.budi"/>
      <sheetName val="budi"/>
      <sheetName val="V.mus"/>
      <sheetName val="mus"/>
      <sheetName val="vr.g"/>
      <sheetName val="r.g betul"/>
      <sheetName val="3 rumah guru"/>
      <sheetName val="v.asrama"/>
      <sheetName val="asrama"/>
      <sheetName val="v.mck"/>
      <sheetName val="rabmck"/>
      <sheetName val="non standa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Set>
  </externalBook>
</externalLink>
</file>

<file path=xl/externalLinks/externalLink7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UPAH"/>
      <sheetName val="BAHAN"/>
      <sheetName val="ANALISA"/>
      <sheetName val="RAB"/>
      <sheetName val="QUARY"/>
    </sheetNames>
    <sheetDataSet>
      <sheetData sheetId="0" refreshError="1"/>
      <sheetData sheetId="1" refreshError="1"/>
      <sheetData sheetId="2">
        <row r="27">
          <cell r="N27">
            <v>80750</v>
          </cell>
        </row>
        <row r="28">
          <cell r="N28">
            <v>52600</v>
          </cell>
        </row>
      </sheetData>
      <sheetData sheetId="3" refreshError="1"/>
      <sheetData sheetId="4" refreshError="1"/>
      <sheetData sheetId="5" refreshError="1"/>
    </sheetDataSet>
  </externalBook>
</externalLink>
</file>

<file path=xl/externalLinks/externalLink7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PRICE"/>
      <sheetName val="UNIT PRICE2"/>
      <sheetName val="EQUIPMENT"/>
      <sheetName val="BASIC PRICE"/>
      <sheetName val="FACTOR"/>
      <sheetName val="INDEX"/>
      <sheetName val="BPS"/>
      <sheetName val="RATIO"/>
      <sheetName val="BREAKDWN"/>
      <sheetName val="1st"/>
      <sheetName val="2nd"/>
      <sheetName val="3rd"/>
      <sheetName val="4th"/>
      <sheetName val="5th"/>
      <sheetName val="6th "/>
      <sheetName val="SUM1"/>
      <sheetName val="SUM2"/>
      <sheetName val="SUM3"/>
      <sheetName val="SUM4"/>
      <sheetName val="SUM5"/>
      <sheetName val="SUM6"/>
      <sheetName val="TOTAL"/>
      <sheetName val="Sheet2"/>
      <sheetName val="Sheet3"/>
    </sheetNames>
    <sheetDataSet>
      <sheetData sheetId="0"/>
      <sheetData sheetId="1"/>
      <sheetData sheetId="2"/>
      <sheetData sheetId="3"/>
      <sheetData sheetId="4"/>
      <sheetData sheetId="5"/>
      <sheetData sheetId="6"/>
      <sheetData sheetId="7">
        <row r="24">
          <cell r="F24" t="str">
            <v>DW</v>
          </cell>
          <cell r="G24">
            <v>15</v>
          </cell>
          <cell r="H24">
            <v>10</v>
          </cell>
          <cell r="I24">
            <v>60</v>
          </cell>
          <cell r="J24">
            <v>13</v>
          </cell>
          <cell r="K24">
            <v>2</v>
          </cell>
          <cell r="L24">
            <v>0</v>
          </cell>
          <cell r="M24">
            <v>9.0300000000000005E-2</v>
          </cell>
        </row>
        <row r="25">
          <cell r="F25" t="str">
            <v>EW</v>
          </cell>
          <cell r="G25">
            <v>15</v>
          </cell>
          <cell r="H25">
            <v>1</v>
          </cell>
          <cell r="I25">
            <v>69</v>
          </cell>
          <cell r="J25">
            <v>15</v>
          </cell>
          <cell r="K25">
            <v>0</v>
          </cell>
          <cell r="L25">
            <v>0</v>
          </cell>
          <cell r="M25">
            <v>4.1200000000000001E-2</v>
          </cell>
        </row>
        <row r="26">
          <cell r="F26" t="str">
            <v>CW</v>
          </cell>
          <cell r="G26">
            <v>15</v>
          </cell>
          <cell r="H26">
            <v>7</v>
          </cell>
          <cell r="I26">
            <v>12</v>
          </cell>
          <cell r="J26">
            <v>0</v>
          </cell>
          <cell r="K26">
            <v>66</v>
          </cell>
          <cell r="L26">
            <v>0</v>
          </cell>
          <cell r="M26">
            <v>0.16619999999999999</v>
          </cell>
        </row>
        <row r="27">
          <cell r="F27" t="str">
            <v>RW</v>
          </cell>
          <cell r="G27">
            <v>15</v>
          </cell>
          <cell r="H27">
            <v>7</v>
          </cell>
          <cell r="I27">
            <v>1</v>
          </cell>
          <cell r="J27">
            <v>0</v>
          </cell>
          <cell r="K27">
            <v>77</v>
          </cell>
          <cell r="L27">
            <v>0</v>
          </cell>
          <cell r="M27">
            <v>0.15260000000000001</v>
          </cell>
        </row>
        <row r="28">
          <cell r="F28" t="str">
            <v>PW</v>
          </cell>
          <cell r="G28">
            <v>15</v>
          </cell>
          <cell r="H28">
            <v>2</v>
          </cell>
          <cell r="I28">
            <v>17</v>
          </cell>
          <cell r="J28">
            <v>0</v>
          </cell>
          <cell r="K28">
            <v>66</v>
          </cell>
          <cell r="L28">
            <v>0</v>
          </cell>
          <cell r="M28">
            <v>0.14019999999999999</v>
          </cell>
        </row>
        <row r="29">
          <cell r="F29" t="str">
            <v>SW</v>
          </cell>
          <cell r="G29">
            <v>15</v>
          </cell>
          <cell r="H29">
            <v>15</v>
          </cell>
          <cell r="I29">
            <v>0</v>
          </cell>
          <cell r="J29">
            <v>0</v>
          </cell>
          <cell r="K29">
            <v>70</v>
          </cell>
          <cell r="L29">
            <v>0</v>
          </cell>
          <cell r="M29">
            <v>0.21379999999999999</v>
          </cell>
        </row>
        <row r="30">
          <cell r="F30" t="str">
            <v>RP</v>
          </cell>
          <cell r="G30">
            <v>15</v>
          </cell>
          <cell r="H30">
            <v>5</v>
          </cell>
          <cell r="I30">
            <v>5</v>
          </cell>
          <cell r="J30">
            <v>1</v>
          </cell>
          <cell r="K30">
            <v>74</v>
          </cell>
          <cell r="L30">
            <v>0</v>
          </cell>
          <cell r="M30">
            <v>0.16800000000000001</v>
          </cell>
        </row>
        <row r="31">
          <cell r="F31" t="str">
            <v>MW</v>
          </cell>
          <cell r="G31">
            <v>15</v>
          </cell>
          <cell r="H31">
            <v>2</v>
          </cell>
          <cell r="I31">
            <v>0</v>
          </cell>
          <cell r="J31">
            <v>0</v>
          </cell>
          <cell r="K31">
            <v>83</v>
          </cell>
          <cell r="L31">
            <v>0</v>
          </cell>
          <cell r="M31">
            <v>0.16550000000000001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000000"/>
      <sheetName val="Analys"/>
      <sheetName val="Harsat Upah"/>
      <sheetName val="Harsat Bahan"/>
      <sheetName val="GSG"/>
      <sheetName val="rekap2"/>
      <sheetName val="Analisa"/>
      <sheetName val="Harsat Pekerjaan"/>
      <sheetName val="RAB"/>
    </sheetNames>
    <sheetDataSet>
      <sheetData sheetId="0" refreshError="1"/>
      <sheetData sheetId="1" refreshError="1"/>
      <sheetData sheetId="2" refreshError="1"/>
      <sheetData sheetId="3" refreshError="1"/>
      <sheetData sheetId="4">
        <row r="8">
          <cell r="A8" t="str">
            <v>KODE</v>
          </cell>
          <cell r="D8" t="str">
            <v>SAT</v>
          </cell>
          <cell r="E8" t="str">
            <v>HARGA SAT.</v>
          </cell>
        </row>
        <row r="9">
          <cell r="E9" t="str">
            <v>Rp.</v>
          </cell>
        </row>
        <row r="10">
          <cell r="B10" t="str">
            <v>1</v>
          </cell>
          <cell r="C10" t="str">
            <v>2</v>
          </cell>
          <cell r="D10" t="str">
            <v>3</v>
          </cell>
          <cell r="E10" t="str">
            <v>4</v>
          </cell>
        </row>
        <row r="12">
          <cell r="B12" t="str">
            <v>A</v>
          </cell>
          <cell r="C12" t="str">
            <v>AGREGAT KASAR, BAHAN PEREKAT &amp; BAHAN JADINYA</v>
          </cell>
        </row>
        <row r="13">
          <cell r="A13" t="str">
            <v>BA01</v>
          </cell>
          <cell r="B13">
            <v>1</v>
          </cell>
          <cell r="C13" t="str">
            <v xml:space="preserve">Pasir Urug </v>
          </cell>
          <cell r="D13" t="str">
            <v>m³</v>
          </cell>
          <cell r="E13">
            <v>50000</v>
          </cell>
        </row>
        <row r="14">
          <cell r="A14" t="str">
            <v>BA02</v>
          </cell>
          <cell r="B14">
            <v>2</v>
          </cell>
          <cell r="C14" t="str">
            <v xml:space="preserve">Sirtu  </v>
          </cell>
          <cell r="D14" t="str">
            <v>m³</v>
          </cell>
          <cell r="E14">
            <v>81000</v>
          </cell>
        </row>
        <row r="15">
          <cell r="A15" t="str">
            <v>BA03</v>
          </cell>
          <cell r="B15">
            <v>3</v>
          </cell>
          <cell r="C15" t="str">
            <v>Pasir Teras</v>
          </cell>
          <cell r="D15" t="str">
            <v>m³</v>
          </cell>
          <cell r="E15">
            <v>70000</v>
          </cell>
        </row>
        <row r="16">
          <cell r="A16" t="str">
            <v>BA04</v>
          </cell>
          <cell r="B16">
            <v>2</v>
          </cell>
          <cell r="C16" t="str">
            <v xml:space="preserve">Pasir Pasang Kali </v>
          </cell>
          <cell r="D16" t="str">
            <v>m³</v>
          </cell>
          <cell r="E16">
            <v>60000</v>
          </cell>
        </row>
        <row r="17">
          <cell r="A17" t="str">
            <v>BA05</v>
          </cell>
          <cell r="B17">
            <v>3</v>
          </cell>
          <cell r="C17" t="str">
            <v xml:space="preserve">Pasir Beton  </v>
          </cell>
          <cell r="D17" t="str">
            <v>m³</v>
          </cell>
          <cell r="E17">
            <v>75000</v>
          </cell>
        </row>
        <row r="18">
          <cell r="A18" t="str">
            <v>BA06</v>
          </cell>
          <cell r="B18">
            <v>4</v>
          </cell>
          <cell r="C18" t="str">
            <v xml:space="preserve">Abu Batu / Secren </v>
          </cell>
          <cell r="D18" t="str">
            <v>m³</v>
          </cell>
          <cell r="E18">
            <v>85000</v>
          </cell>
        </row>
        <row r="19">
          <cell r="A19" t="str">
            <v>BA07</v>
          </cell>
          <cell r="B19">
            <v>5</v>
          </cell>
          <cell r="C19" t="str">
            <v>Batu Gosok ( Apung )</v>
          </cell>
          <cell r="D19" t="str">
            <v>kg</v>
          </cell>
          <cell r="E19">
            <v>9750</v>
          </cell>
        </row>
        <row r="20">
          <cell r="B20">
            <v>6</v>
          </cell>
          <cell r="C20" t="str">
            <v>Screen</v>
          </cell>
          <cell r="D20" t="str">
            <v>m³</v>
          </cell>
          <cell r="E20">
            <v>120000</v>
          </cell>
        </row>
        <row r="21">
          <cell r="A21" t="str">
            <v>BA08</v>
          </cell>
          <cell r="B21">
            <v>7</v>
          </cell>
          <cell r="C21" t="str">
            <v xml:space="preserve">Batu Pecah Mesin  1/2  </v>
          </cell>
          <cell r="D21" t="str">
            <v>m³</v>
          </cell>
          <cell r="E21">
            <v>155000</v>
          </cell>
        </row>
        <row r="22">
          <cell r="A22" t="str">
            <v>BA09</v>
          </cell>
          <cell r="B22">
            <v>8</v>
          </cell>
          <cell r="C22" t="str">
            <v xml:space="preserve">Batu Pecah Mesin  2/3  </v>
          </cell>
          <cell r="D22" t="str">
            <v>m³</v>
          </cell>
          <cell r="E22">
            <v>140000</v>
          </cell>
        </row>
        <row r="23">
          <cell r="A23" t="str">
            <v>BA10</v>
          </cell>
          <cell r="B23">
            <v>11</v>
          </cell>
          <cell r="C23" t="str">
            <v xml:space="preserve">Batu Pecah Mesin  3/5  </v>
          </cell>
          <cell r="D23" t="str">
            <v>m³</v>
          </cell>
          <cell r="E23">
            <v>125000</v>
          </cell>
        </row>
        <row r="24">
          <cell r="A24" t="str">
            <v>BA11</v>
          </cell>
          <cell r="B24">
            <v>12</v>
          </cell>
          <cell r="C24" t="str">
            <v xml:space="preserve">Batu Pecah Mesin  5/7 </v>
          </cell>
          <cell r="D24" t="str">
            <v>m³</v>
          </cell>
          <cell r="E24">
            <v>110000</v>
          </cell>
        </row>
        <row r="25">
          <cell r="B25">
            <v>13</v>
          </cell>
          <cell r="C25" t="str">
            <v xml:space="preserve">Batu Pecah Mesin  7/10  </v>
          </cell>
          <cell r="D25" t="str">
            <v>m³</v>
          </cell>
          <cell r="E25">
            <v>105000</v>
          </cell>
        </row>
        <row r="26">
          <cell r="B26">
            <v>14</v>
          </cell>
          <cell r="C26" t="str">
            <v xml:space="preserve">Batu Pecah Mesin  10/15 </v>
          </cell>
          <cell r="D26" t="str">
            <v>m³</v>
          </cell>
          <cell r="E26">
            <v>90000</v>
          </cell>
        </row>
        <row r="27">
          <cell r="A27" t="str">
            <v>BA12</v>
          </cell>
          <cell r="B27">
            <v>9</v>
          </cell>
          <cell r="C27" t="str">
            <v>Batu Belah Pondasi 15/20</v>
          </cell>
          <cell r="D27" t="str">
            <v>m³</v>
          </cell>
          <cell r="E27">
            <v>80000</v>
          </cell>
        </row>
        <row r="28">
          <cell r="A28" t="str">
            <v>BA13</v>
          </cell>
          <cell r="B28">
            <v>16</v>
          </cell>
          <cell r="C28" t="str">
            <v>Batu Bronjol ( Untuk Bronjong )</v>
          </cell>
          <cell r="D28" t="str">
            <v>m³</v>
          </cell>
          <cell r="E28">
            <v>70000</v>
          </cell>
        </row>
        <row r="29">
          <cell r="A29" t="str">
            <v>BA14</v>
          </cell>
          <cell r="B29">
            <v>17</v>
          </cell>
          <cell r="C29" t="str">
            <v>Batu Koral Beton Kali</v>
          </cell>
          <cell r="D29" t="str">
            <v>m³</v>
          </cell>
          <cell r="E29">
            <v>126000</v>
          </cell>
        </row>
        <row r="30">
          <cell r="A30" t="str">
            <v>BA15</v>
          </cell>
          <cell r="B30">
            <v>18</v>
          </cell>
          <cell r="C30" t="str">
            <v xml:space="preserve">Batu Tempel Hitam </v>
          </cell>
          <cell r="D30" t="str">
            <v>m²</v>
          </cell>
          <cell r="E30">
            <v>80000</v>
          </cell>
        </row>
        <row r="31">
          <cell r="A31" t="str">
            <v>BA16</v>
          </cell>
          <cell r="B31">
            <v>19</v>
          </cell>
          <cell r="C31" t="str">
            <v>Batu Pinggir Beton 10 x 20 x 35</v>
          </cell>
          <cell r="D31" t="str">
            <v>bh</v>
          </cell>
          <cell r="E31">
            <v>12000</v>
          </cell>
        </row>
        <row r="32">
          <cell r="A32" t="str">
            <v>BA17</v>
          </cell>
          <cell r="B32">
            <v>20</v>
          </cell>
          <cell r="C32" t="str">
            <v>Batu Pinggir Beton 15 x 35 x 50 ( K -225 )</v>
          </cell>
          <cell r="D32" t="str">
            <v>bh</v>
          </cell>
          <cell r="E32">
            <v>24500</v>
          </cell>
        </row>
        <row r="33">
          <cell r="A33" t="str">
            <v>BA18</v>
          </cell>
          <cell r="B33">
            <v>21</v>
          </cell>
          <cell r="C33" t="str">
            <v>Batu Telor</v>
          </cell>
          <cell r="D33" t="str">
            <v>m³</v>
          </cell>
          <cell r="E33">
            <v>82000</v>
          </cell>
        </row>
        <row r="34">
          <cell r="A34" t="str">
            <v>BA19</v>
          </cell>
          <cell r="B34">
            <v>22</v>
          </cell>
          <cell r="C34" t="str">
            <v>Batako kecil 8 x 10 x 20</v>
          </cell>
          <cell r="D34" t="str">
            <v>bh</v>
          </cell>
          <cell r="E34">
            <v>950</v>
          </cell>
        </row>
        <row r="35">
          <cell r="A35" t="str">
            <v>BA20</v>
          </cell>
          <cell r="B35">
            <v>23</v>
          </cell>
          <cell r="C35" t="str">
            <v>Batako Besar 8 x 20 x 30</v>
          </cell>
          <cell r="D35" t="str">
            <v>bh</v>
          </cell>
          <cell r="E35">
            <v>2500</v>
          </cell>
        </row>
        <row r="36">
          <cell r="A36" t="str">
            <v>BA21</v>
          </cell>
          <cell r="B36">
            <v>24</v>
          </cell>
          <cell r="C36" t="str">
            <v>Con Blok 8 x 20 x 40</v>
          </cell>
          <cell r="D36" t="str">
            <v>bh</v>
          </cell>
          <cell r="E36">
            <v>2350</v>
          </cell>
        </row>
        <row r="37">
          <cell r="A37" t="str">
            <v>BA22</v>
          </cell>
          <cell r="B37">
            <v>25</v>
          </cell>
          <cell r="C37" t="str">
            <v>Bata Merah Bakar Kelas I</v>
          </cell>
          <cell r="D37" t="str">
            <v>bh</v>
          </cell>
          <cell r="E37">
            <v>350</v>
          </cell>
        </row>
        <row r="38">
          <cell r="A38" t="str">
            <v>BA23</v>
          </cell>
          <cell r="B38">
            <v>10</v>
          </cell>
          <cell r="C38" t="str">
            <v>Bata Merah Bakar Kelas II</v>
          </cell>
          <cell r="D38" t="str">
            <v>bh</v>
          </cell>
          <cell r="E38">
            <v>270</v>
          </cell>
        </row>
        <row r="39">
          <cell r="A39" t="str">
            <v>BA24</v>
          </cell>
          <cell r="B39">
            <v>27</v>
          </cell>
          <cell r="C39" t="str">
            <v xml:space="preserve">Bata Merah Oven </v>
          </cell>
          <cell r="D39" t="str">
            <v>bh</v>
          </cell>
          <cell r="E39">
            <v>2000</v>
          </cell>
        </row>
        <row r="40">
          <cell r="A40" t="str">
            <v>BA25</v>
          </cell>
          <cell r="B40">
            <v>28</v>
          </cell>
          <cell r="C40" t="str">
            <v>Roster Beton 20 x 20</v>
          </cell>
          <cell r="D40" t="str">
            <v>bh</v>
          </cell>
          <cell r="E40">
            <v>3200</v>
          </cell>
        </row>
        <row r="41">
          <cell r="A41" t="str">
            <v>BA26</v>
          </cell>
          <cell r="B41">
            <v>29</v>
          </cell>
          <cell r="C41" t="str">
            <v>Roster Beton 30 x 30</v>
          </cell>
          <cell r="D41" t="str">
            <v>bh</v>
          </cell>
          <cell r="E41">
            <v>4700</v>
          </cell>
        </row>
        <row r="42">
          <cell r="A42" t="str">
            <v>BA27</v>
          </cell>
          <cell r="B42">
            <v>30</v>
          </cell>
          <cell r="C42" t="str">
            <v>Grass Blok 20 x 20</v>
          </cell>
          <cell r="D42" t="str">
            <v>bh</v>
          </cell>
          <cell r="E42">
            <v>14500</v>
          </cell>
        </row>
        <row r="43">
          <cell r="A43" t="str">
            <v>BA28</v>
          </cell>
          <cell r="B43">
            <v>31</v>
          </cell>
          <cell r="C43" t="str">
            <v>Grass Blok 30 x 30</v>
          </cell>
          <cell r="D43" t="str">
            <v>bh</v>
          </cell>
          <cell r="E43">
            <v>17500</v>
          </cell>
        </row>
        <row r="44">
          <cell r="A44" t="str">
            <v>BA29</v>
          </cell>
          <cell r="B44">
            <v>32</v>
          </cell>
          <cell r="C44" t="str">
            <v xml:space="preserve">Paving Blok Natural </v>
          </cell>
          <cell r="D44" t="str">
            <v>bh</v>
          </cell>
          <cell r="E44">
            <v>750</v>
          </cell>
        </row>
        <row r="45">
          <cell r="A45" t="str">
            <v>BA30</v>
          </cell>
          <cell r="B45">
            <v>33</v>
          </cell>
          <cell r="C45" t="str">
            <v xml:space="preserve">Paving Blok Warna </v>
          </cell>
          <cell r="D45" t="str">
            <v>bh</v>
          </cell>
          <cell r="E45">
            <v>1000</v>
          </cell>
        </row>
        <row r="46">
          <cell r="A46" t="str">
            <v>BA31</v>
          </cell>
          <cell r="B46">
            <v>34</v>
          </cell>
          <cell r="C46" t="str">
            <v>Paving Blok Natural 6 cm</v>
          </cell>
          <cell r="D46" t="str">
            <v>m²</v>
          </cell>
          <cell r="E46">
            <v>22000</v>
          </cell>
        </row>
        <row r="47">
          <cell r="A47" t="str">
            <v>BA32</v>
          </cell>
          <cell r="B47">
            <v>35</v>
          </cell>
          <cell r="C47" t="str">
            <v>Paving Blok Warna 6 cm</v>
          </cell>
          <cell r="D47" t="str">
            <v>m²</v>
          </cell>
          <cell r="E47">
            <v>25000</v>
          </cell>
        </row>
        <row r="48">
          <cell r="B48">
            <v>36</v>
          </cell>
          <cell r="C48" t="str">
            <v>Paving Blok Natural 8 cm</v>
          </cell>
          <cell r="D48" t="str">
            <v>m²</v>
          </cell>
          <cell r="E48">
            <v>27000</v>
          </cell>
        </row>
        <row r="49">
          <cell r="B49">
            <v>37</v>
          </cell>
          <cell r="C49" t="str">
            <v>Paving Blok Warna 8 cm</v>
          </cell>
          <cell r="D49" t="str">
            <v>m²</v>
          </cell>
          <cell r="E49">
            <v>30000</v>
          </cell>
        </row>
        <row r="50">
          <cell r="A50" t="str">
            <v>BA32'</v>
          </cell>
          <cell r="B50">
            <v>38</v>
          </cell>
          <cell r="C50" t="str">
            <v>Paving Blok Biasa</v>
          </cell>
          <cell r="D50" t="str">
            <v>bh</v>
          </cell>
          <cell r="E50">
            <v>750</v>
          </cell>
        </row>
        <row r="51">
          <cell r="A51" t="str">
            <v>BA33</v>
          </cell>
          <cell r="B51">
            <v>11</v>
          </cell>
          <cell r="C51" t="str">
            <v>Kanstin Paving Blok</v>
          </cell>
          <cell r="D51" t="str">
            <v>m1</v>
          </cell>
          <cell r="E51">
            <v>25000</v>
          </cell>
        </row>
        <row r="52">
          <cell r="A52" t="str">
            <v>BA34</v>
          </cell>
          <cell r="B52">
            <v>12</v>
          </cell>
          <cell r="C52" t="str">
            <v>Semen PC Tiga Roda / 50 kg *M080</v>
          </cell>
          <cell r="D52" t="str">
            <v>zak</v>
          </cell>
          <cell r="E52">
            <v>43000</v>
          </cell>
        </row>
        <row r="53">
          <cell r="A53" t="str">
            <v>BA34'</v>
          </cell>
          <cell r="B53">
            <v>13</v>
          </cell>
          <cell r="C53" t="str">
            <v xml:space="preserve">Semen PC Tiga Roda </v>
          </cell>
          <cell r="D53" t="str">
            <v>Kg</v>
          </cell>
          <cell r="E53">
            <v>860</v>
          </cell>
        </row>
        <row r="54">
          <cell r="A54" t="str">
            <v>BA35</v>
          </cell>
          <cell r="B54">
            <v>42</v>
          </cell>
          <cell r="C54" t="str">
            <v>Semen Putih</v>
          </cell>
          <cell r="D54" t="str">
            <v>zak</v>
          </cell>
          <cell r="E54">
            <v>62000</v>
          </cell>
        </row>
        <row r="55">
          <cell r="A55" t="str">
            <v>BA36</v>
          </cell>
          <cell r="B55">
            <v>14</v>
          </cell>
          <cell r="C55" t="str">
            <v>Kanstin Jalan ukuran Besar ( bina Marga ) 1 bh = 60 cm</v>
          </cell>
          <cell r="D55" t="str">
            <v>m³</v>
          </cell>
          <cell r="E55">
            <v>25000</v>
          </cell>
        </row>
        <row r="56">
          <cell r="A56" t="str">
            <v>BA37</v>
          </cell>
          <cell r="B56">
            <v>44</v>
          </cell>
          <cell r="C56" t="str">
            <v>Readymix Beton K 300, tanpa pompa ( selang )</v>
          </cell>
          <cell r="D56" t="str">
            <v>m³</v>
          </cell>
          <cell r="E56">
            <v>600000</v>
          </cell>
        </row>
        <row r="57">
          <cell r="A57" t="str">
            <v>BA38</v>
          </cell>
          <cell r="B57">
            <v>45</v>
          </cell>
          <cell r="C57" t="str">
            <v>Readymix Beton K 225, tanpa pompa ( selang )</v>
          </cell>
          <cell r="D57" t="str">
            <v>m³</v>
          </cell>
          <cell r="E57">
            <v>550000</v>
          </cell>
        </row>
        <row r="58">
          <cell r="A58" t="str">
            <v>BA39</v>
          </cell>
          <cell r="B58">
            <v>46</v>
          </cell>
          <cell r="C58" t="str">
            <v>Readymix Beton K 175, tanpa pompa ( selang )</v>
          </cell>
          <cell r="D58" t="str">
            <v>m³</v>
          </cell>
          <cell r="E58">
            <v>500000</v>
          </cell>
        </row>
        <row r="59">
          <cell r="A59" t="str">
            <v>BA40</v>
          </cell>
          <cell r="B59">
            <v>47</v>
          </cell>
          <cell r="C59" t="str">
            <v>Kapur Pasang/ kapur tembok</v>
          </cell>
          <cell r="D59" t="str">
            <v>m³</v>
          </cell>
          <cell r="E59">
            <v>80000</v>
          </cell>
        </row>
        <row r="60">
          <cell r="A60" t="str">
            <v>BA41</v>
          </cell>
          <cell r="B60">
            <v>48</v>
          </cell>
          <cell r="C60" t="str">
            <v>Kapur Sirih</v>
          </cell>
          <cell r="D60" t="str">
            <v>kg</v>
          </cell>
          <cell r="E60">
            <v>750</v>
          </cell>
        </row>
        <row r="61">
          <cell r="A61" t="str">
            <v>BA42</v>
          </cell>
          <cell r="B61">
            <v>15</v>
          </cell>
          <cell r="C61" t="str">
            <v>Semen Warna</v>
          </cell>
          <cell r="D61" t="str">
            <v>kg</v>
          </cell>
          <cell r="E61">
            <v>3000</v>
          </cell>
        </row>
        <row r="62">
          <cell r="A62" t="str">
            <v>BA43</v>
          </cell>
          <cell r="B62">
            <v>50</v>
          </cell>
          <cell r="C62" t="str">
            <v>Tanah Liat</v>
          </cell>
          <cell r="D62" t="str">
            <v>m³</v>
          </cell>
          <cell r="E62">
            <v>17000</v>
          </cell>
        </row>
        <row r="63">
          <cell r="B63">
            <v>16</v>
          </cell>
          <cell r="C63" t="str">
            <v>Tanah Urug (dilokasi)</v>
          </cell>
          <cell r="D63" t="str">
            <v>m³</v>
          </cell>
          <cell r="E63">
            <v>20000</v>
          </cell>
        </row>
        <row r="64">
          <cell r="B64">
            <v>17</v>
          </cell>
          <cell r="C64" t="str">
            <v xml:space="preserve">Rumput </v>
          </cell>
          <cell r="D64" t="str">
            <v>m²</v>
          </cell>
          <cell r="E64">
            <v>6899.9999999999991</v>
          </cell>
        </row>
        <row r="66">
          <cell r="B66" t="str">
            <v>B</v>
          </cell>
          <cell r="C66" t="str">
            <v xml:space="preserve">BAHAN FINISHING  : </v>
          </cell>
        </row>
        <row r="67">
          <cell r="C67" t="str">
            <v xml:space="preserve"> LABURAN, PENGISI DAN ALATNYA</v>
          </cell>
        </row>
        <row r="68">
          <cell r="A68" t="str">
            <v>BD01</v>
          </cell>
          <cell r="B68">
            <v>1</v>
          </cell>
          <cell r="C68" t="str">
            <v>Plamir Tembok</v>
          </cell>
          <cell r="D68" t="str">
            <v>kg</v>
          </cell>
          <cell r="E68">
            <v>9500</v>
          </cell>
        </row>
        <row r="69">
          <cell r="A69" t="str">
            <v>BD02</v>
          </cell>
          <cell r="B69">
            <v>54</v>
          </cell>
          <cell r="C69" t="str">
            <v>Cat Tembok ICI Eksterior ( BETON )</v>
          </cell>
          <cell r="D69" t="str">
            <v>kg</v>
          </cell>
          <cell r="E69">
            <v>27300</v>
          </cell>
        </row>
        <row r="70">
          <cell r="A70" t="str">
            <v>BD02'</v>
          </cell>
          <cell r="B70">
            <v>55</v>
          </cell>
          <cell r="C70" t="str">
            <v>Cat Tembok Kelas II</v>
          </cell>
          <cell r="D70" t="str">
            <v>Kg</v>
          </cell>
          <cell r="E70">
            <v>13000</v>
          </cell>
        </row>
        <row r="71">
          <cell r="A71" t="str">
            <v>BD03</v>
          </cell>
          <cell r="B71">
            <v>56</v>
          </cell>
          <cell r="C71" t="str">
            <v>Cat Tembok ICI Interior ( PLAFOND DAN DINDING )</v>
          </cell>
          <cell r="D71" t="str">
            <v>lt</v>
          </cell>
          <cell r="E71">
            <v>20000</v>
          </cell>
        </row>
        <row r="72">
          <cell r="A72" t="str">
            <v>BD04</v>
          </cell>
          <cell r="B72">
            <v>2</v>
          </cell>
          <cell r="C72" t="str">
            <v>Cat Tembok Vinilex</v>
          </cell>
          <cell r="D72" t="str">
            <v>kg</v>
          </cell>
          <cell r="E72">
            <v>14000</v>
          </cell>
        </row>
        <row r="73">
          <cell r="A73" t="str">
            <v>BD05</v>
          </cell>
          <cell r="B73">
            <v>58</v>
          </cell>
          <cell r="C73" t="str">
            <v>Cat Dasar ICI untuk Interior ( 2 Pelapis )</v>
          </cell>
          <cell r="D73" t="str">
            <v>lt</v>
          </cell>
          <cell r="E73">
            <v>66300</v>
          </cell>
        </row>
        <row r="74">
          <cell r="A74" t="str">
            <v>BD06</v>
          </cell>
          <cell r="B74">
            <v>3</v>
          </cell>
          <cell r="C74" t="str">
            <v>Cat Tembok Sanlex</v>
          </cell>
          <cell r="D74" t="str">
            <v>kg</v>
          </cell>
          <cell r="E74">
            <v>9000</v>
          </cell>
        </row>
        <row r="75">
          <cell r="A75" t="str">
            <v>BD07</v>
          </cell>
          <cell r="B75">
            <v>60</v>
          </cell>
          <cell r="C75" t="str">
            <v>Cat Tahan Asam</v>
          </cell>
          <cell r="D75" t="str">
            <v>kg</v>
          </cell>
          <cell r="E75">
            <v>30000</v>
          </cell>
        </row>
        <row r="76">
          <cell r="A76" t="str">
            <v>BD07'</v>
          </cell>
          <cell r="B76">
            <v>4</v>
          </cell>
          <cell r="C76" t="str">
            <v>Cat Berkilat/Cat kayu</v>
          </cell>
          <cell r="D76" t="str">
            <v>kg</v>
          </cell>
          <cell r="E76">
            <v>33000</v>
          </cell>
        </row>
        <row r="77">
          <cell r="B77">
            <v>62</v>
          </cell>
          <cell r="C77" t="str">
            <v>Cat Jembatan *M090</v>
          </cell>
          <cell r="D77" t="str">
            <v>kg</v>
          </cell>
          <cell r="E77">
            <v>40000</v>
          </cell>
        </row>
        <row r="78">
          <cell r="A78" t="str">
            <v>BD07"</v>
          </cell>
          <cell r="B78">
            <v>5</v>
          </cell>
          <cell r="C78" t="str">
            <v>Plamir Kayu</v>
          </cell>
          <cell r="D78" t="str">
            <v>kg</v>
          </cell>
          <cell r="E78">
            <v>11000</v>
          </cell>
        </row>
        <row r="79">
          <cell r="A79" t="str">
            <v>BD08</v>
          </cell>
          <cell r="B79">
            <v>64</v>
          </cell>
          <cell r="C79" t="str">
            <v>Pelapis Alkali ICI ( Cat Dasar Beton Ekterior )</v>
          </cell>
          <cell r="D79" t="str">
            <v>lt</v>
          </cell>
          <cell r="E79">
            <v>35000</v>
          </cell>
        </row>
        <row r="80">
          <cell r="A80" t="str">
            <v>BD09</v>
          </cell>
          <cell r="B80">
            <v>65</v>
          </cell>
          <cell r="C80" t="str">
            <v>Cat Marka / Spotlight</v>
          </cell>
          <cell r="D80" t="str">
            <v>kg</v>
          </cell>
          <cell r="E80">
            <v>75000</v>
          </cell>
        </row>
        <row r="81">
          <cell r="A81" t="str">
            <v>BD10</v>
          </cell>
          <cell r="B81">
            <v>66</v>
          </cell>
          <cell r="C81" t="str">
            <v>Water Profing Emulsion</v>
          </cell>
          <cell r="D81" t="str">
            <v>kg</v>
          </cell>
          <cell r="E81">
            <v>65000</v>
          </cell>
        </row>
        <row r="82">
          <cell r="A82" t="str">
            <v>BD11</v>
          </cell>
          <cell r="B82">
            <v>67</v>
          </cell>
          <cell r="C82" t="str">
            <v>Water Profing Membrance</v>
          </cell>
          <cell r="D82" t="str">
            <v>ml</v>
          </cell>
          <cell r="E82">
            <v>50000</v>
          </cell>
        </row>
        <row r="83">
          <cell r="A83" t="str">
            <v>BD12</v>
          </cell>
          <cell r="B83">
            <v>6</v>
          </cell>
          <cell r="C83" t="str">
            <v>Rool Cat Tembok</v>
          </cell>
          <cell r="D83" t="str">
            <v>bh</v>
          </cell>
          <cell r="E83">
            <v>17500</v>
          </cell>
        </row>
        <row r="84">
          <cell r="A84" t="str">
            <v>BD13</v>
          </cell>
          <cell r="B84">
            <v>7</v>
          </cell>
          <cell r="C84" t="str">
            <v>Kape Tembok</v>
          </cell>
          <cell r="D84" t="str">
            <v>bh</v>
          </cell>
          <cell r="E84">
            <v>6500</v>
          </cell>
        </row>
        <row r="85">
          <cell r="A85" t="str">
            <v>BD14</v>
          </cell>
          <cell r="B85">
            <v>8</v>
          </cell>
          <cell r="C85" t="str">
            <v>Kape Kayu</v>
          </cell>
          <cell r="D85" t="str">
            <v>bh</v>
          </cell>
          <cell r="E85">
            <v>5000</v>
          </cell>
        </row>
        <row r="86">
          <cell r="A86" t="str">
            <v>BD15</v>
          </cell>
          <cell r="B86">
            <v>9</v>
          </cell>
          <cell r="C86" t="str">
            <v>Soligneum 1 blek</v>
          </cell>
          <cell r="D86" t="str">
            <v>5 lt</v>
          </cell>
          <cell r="E86">
            <v>43000</v>
          </cell>
        </row>
        <row r="87">
          <cell r="A87" t="str">
            <v>BD16</v>
          </cell>
          <cell r="B87">
            <v>72</v>
          </cell>
          <cell r="C87" t="str">
            <v>Plincote</v>
          </cell>
          <cell r="D87" t="str">
            <v>kg</v>
          </cell>
          <cell r="E87">
            <v>20000</v>
          </cell>
        </row>
        <row r="88">
          <cell r="A88" t="str">
            <v>BD17</v>
          </cell>
          <cell r="B88">
            <v>73</v>
          </cell>
          <cell r="C88" t="str">
            <v>Pengawetan Kayu</v>
          </cell>
          <cell r="D88" t="str">
            <v>m³</v>
          </cell>
          <cell r="E88">
            <v>35000</v>
          </cell>
        </row>
        <row r="89">
          <cell r="A89" t="str">
            <v>BD18</v>
          </cell>
          <cell r="B89">
            <v>74</v>
          </cell>
          <cell r="C89" t="str">
            <v>Pengopenan Kayu</v>
          </cell>
          <cell r="D89" t="str">
            <v>m³</v>
          </cell>
          <cell r="E89">
            <v>450000</v>
          </cell>
        </row>
        <row r="90">
          <cell r="A90" t="str">
            <v>BD19</v>
          </cell>
          <cell r="B90">
            <v>10</v>
          </cell>
          <cell r="C90" t="str">
            <v>Kwas 3"</v>
          </cell>
          <cell r="D90" t="str">
            <v>bh</v>
          </cell>
          <cell r="E90">
            <v>7500</v>
          </cell>
        </row>
        <row r="91">
          <cell r="A91" t="str">
            <v>BD19'</v>
          </cell>
          <cell r="B91">
            <v>76</v>
          </cell>
          <cell r="C91" t="str">
            <v>Kwas 2'</v>
          </cell>
          <cell r="D91" t="str">
            <v>bh</v>
          </cell>
          <cell r="E91">
            <v>5000</v>
          </cell>
        </row>
        <row r="92">
          <cell r="A92" t="str">
            <v>BD20</v>
          </cell>
          <cell r="B92">
            <v>11</v>
          </cell>
          <cell r="C92" t="str">
            <v>Oker</v>
          </cell>
          <cell r="D92" t="str">
            <v>kg</v>
          </cell>
          <cell r="E92">
            <v>29000</v>
          </cell>
        </row>
        <row r="93">
          <cell r="A93" t="str">
            <v>BD21</v>
          </cell>
          <cell r="B93">
            <v>12</v>
          </cell>
          <cell r="C93" t="str">
            <v>Oyan</v>
          </cell>
          <cell r="D93" t="str">
            <v>bks</v>
          </cell>
          <cell r="E93">
            <v>2500</v>
          </cell>
        </row>
        <row r="94">
          <cell r="A94" t="str">
            <v>BD22</v>
          </cell>
          <cell r="B94">
            <v>13</v>
          </cell>
          <cell r="C94" t="str">
            <v>Oten (Pewarna Plitur )</v>
          </cell>
          <cell r="D94" t="str">
            <v>bks</v>
          </cell>
          <cell r="E94">
            <v>2500</v>
          </cell>
        </row>
        <row r="95">
          <cell r="A95" t="str">
            <v>BD23</v>
          </cell>
          <cell r="B95">
            <v>14</v>
          </cell>
          <cell r="C95" t="str">
            <v>Spirtus</v>
          </cell>
          <cell r="D95" t="str">
            <v>lt</v>
          </cell>
          <cell r="E95">
            <v>7800</v>
          </cell>
        </row>
        <row r="96">
          <cell r="A96" t="str">
            <v>BD24</v>
          </cell>
          <cell r="B96">
            <v>15</v>
          </cell>
          <cell r="C96" t="str">
            <v>Bahan Plitur Kripik ( Sirlak India )</v>
          </cell>
          <cell r="D96" t="str">
            <v>kg</v>
          </cell>
          <cell r="E96">
            <v>80000</v>
          </cell>
        </row>
        <row r="97">
          <cell r="A97" t="str">
            <v>BD25</v>
          </cell>
          <cell r="B97">
            <v>82</v>
          </cell>
          <cell r="C97" t="str">
            <v>Dempul Lilin</v>
          </cell>
          <cell r="D97" t="str">
            <v>kg</v>
          </cell>
          <cell r="E97">
            <v>17500</v>
          </cell>
        </row>
        <row r="98">
          <cell r="A98" t="str">
            <v>BD26</v>
          </cell>
          <cell r="B98">
            <v>16</v>
          </cell>
          <cell r="C98" t="str">
            <v>Dempul Plitur</v>
          </cell>
          <cell r="D98" t="str">
            <v>kg</v>
          </cell>
          <cell r="E98">
            <v>2500</v>
          </cell>
        </row>
        <row r="99">
          <cell r="A99" t="str">
            <v>BD27</v>
          </cell>
          <cell r="B99">
            <v>17</v>
          </cell>
          <cell r="C99" t="str">
            <v>Dempul Halus / Imfra ( Wood Filler )</v>
          </cell>
          <cell r="D99" t="str">
            <v>kg</v>
          </cell>
          <cell r="E99">
            <v>25000</v>
          </cell>
        </row>
        <row r="100">
          <cell r="A100" t="str">
            <v>BD28</v>
          </cell>
          <cell r="B100">
            <v>18</v>
          </cell>
          <cell r="C100" t="str">
            <v>Terpentin</v>
          </cell>
          <cell r="D100" t="str">
            <v>lt</v>
          </cell>
          <cell r="E100">
            <v>3500</v>
          </cell>
        </row>
        <row r="101">
          <cell r="A101" t="str">
            <v>BD29</v>
          </cell>
          <cell r="B101">
            <v>19</v>
          </cell>
          <cell r="C101" t="str">
            <v>Tiner A</v>
          </cell>
          <cell r="D101" t="str">
            <v>lt</v>
          </cell>
          <cell r="E101">
            <v>10000</v>
          </cell>
        </row>
        <row r="102">
          <cell r="A102" t="str">
            <v>BD30</v>
          </cell>
          <cell r="B102">
            <v>20</v>
          </cell>
          <cell r="C102" t="str">
            <v>Tiner B</v>
          </cell>
          <cell r="D102" t="str">
            <v>lt</v>
          </cell>
          <cell r="E102">
            <v>12500</v>
          </cell>
        </row>
        <row r="103">
          <cell r="A103" t="str">
            <v>BD31</v>
          </cell>
          <cell r="B103">
            <v>88</v>
          </cell>
          <cell r="C103" t="str">
            <v>Kumpon</v>
          </cell>
          <cell r="D103" t="str">
            <v>kg</v>
          </cell>
          <cell r="E103">
            <v>15000</v>
          </cell>
        </row>
        <row r="104">
          <cell r="A104" t="str">
            <v>BD32</v>
          </cell>
          <cell r="B104">
            <v>89</v>
          </cell>
          <cell r="C104" t="str">
            <v>Melamik</v>
          </cell>
          <cell r="D104" t="str">
            <v>kg</v>
          </cell>
          <cell r="E104">
            <v>33000</v>
          </cell>
        </row>
        <row r="105">
          <cell r="A105" t="str">
            <v>BD32'</v>
          </cell>
          <cell r="B105">
            <v>21</v>
          </cell>
          <cell r="C105" t="str">
            <v>Impra</v>
          </cell>
          <cell r="D105" t="str">
            <v>kg</v>
          </cell>
          <cell r="E105">
            <v>27500</v>
          </cell>
        </row>
        <row r="106">
          <cell r="A106" t="str">
            <v>BD33</v>
          </cell>
          <cell r="B106">
            <v>91</v>
          </cell>
          <cell r="C106" t="str">
            <v>Dempul Plastik</v>
          </cell>
          <cell r="D106" t="str">
            <v>kg</v>
          </cell>
          <cell r="E106">
            <v>25000</v>
          </cell>
        </row>
        <row r="107">
          <cell r="A107" t="str">
            <v>BD34</v>
          </cell>
          <cell r="B107">
            <v>92</v>
          </cell>
          <cell r="C107" t="str">
            <v>Dempul Duco</v>
          </cell>
          <cell r="D107" t="str">
            <v>kg</v>
          </cell>
          <cell r="E107">
            <v>24000</v>
          </cell>
        </row>
        <row r="108">
          <cell r="A108" t="str">
            <v>BD35</v>
          </cell>
          <cell r="B108">
            <v>22</v>
          </cell>
          <cell r="C108" t="str">
            <v>Ampelas</v>
          </cell>
          <cell r="D108" t="str">
            <v>lbr</v>
          </cell>
          <cell r="E108">
            <v>2000</v>
          </cell>
        </row>
        <row r="109">
          <cell r="A109" t="str">
            <v>BD36</v>
          </cell>
          <cell r="B109">
            <v>23</v>
          </cell>
          <cell r="C109" t="str">
            <v>Dempul Kayu Cap Kucing</v>
          </cell>
          <cell r="D109" t="str">
            <v>kg</v>
          </cell>
          <cell r="E109">
            <v>18500</v>
          </cell>
        </row>
        <row r="110">
          <cell r="A110" t="str">
            <v>BD37</v>
          </cell>
          <cell r="B110">
            <v>24</v>
          </cell>
          <cell r="C110" t="str">
            <v>Meni Kayu / Besi</v>
          </cell>
          <cell r="D110" t="str">
            <v>kg</v>
          </cell>
          <cell r="E110">
            <v>12000</v>
          </cell>
        </row>
        <row r="111">
          <cell r="A111" t="str">
            <v>BD38</v>
          </cell>
          <cell r="B111">
            <v>96</v>
          </cell>
          <cell r="C111" t="str">
            <v>Meni Sincromat</v>
          </cell>
          <cell r="D111" t="str">
            <v>kg</v>
          </cell>
          <cell r="E111">
            <v>20000</v>
          </cell>
        </row>
        <row r="112">
          <cell r="A112" t="str">
            <v>BD39</v>
          </cell>
          <cell r="B112">
            <v>25</v>
          </cell>
          <cell r="C112" t="str">
            <v>Cat Kayu Sieve</v>
          </cell>
          <cell r="D112" t="str">
            <v>kg</v>
          </cell>
          <cell r="E112">
            <v>44000</v>
          </cell>
        </row>
        <row r="113">
          <cell r="A113" t="str">
            <v>BD40</v>
          </cell>
          <cell r="B113">
            <v>26</v>
          </cell>
          <cell r="C113" t="str">
            <v>Cat Besi Sieve</v>
          </cell>
          <cell r="D113" t="str">
            <v>kg</v>
          </cell>
          <cell r="E113">
            <v>42000</v>
          </cell>
        </row>
        <row r="114">
          <cell r="A114" t="str">
            <v>BD41</v>
          </cell>
          <cell r="B114">
            <v>99</v>
          </cell>
          <cell r="C114" t="str">
            <v>Cat Besi Duco Danaglos/ICI</v>
          </cell>
          <cell r="D114" t="str">
            <v>kg</v>
          </cell>
          <cell r="E114">
            <v>44000</v>
          </cell>
        </row>
        <row r="115">
          <cell r="A115" t="str">
            <v>BD42</v>
          </cell>
          <cell r="B115">
            <v>100</v>
          </cell>
          <cell r="C115" t="str">
            <v>Cat Bron</v>
          </cell>
          <cell r="D115" t="str">
            <v>kg</v>
          </cell>
          <cell r="E115">
            <v>33000</v>
          </cell>
        </row>
        <row r="116">
          <cell r="A116" t="str">
            <v>BD42'</v>
          </cell>
          <cell r="B116">
            <v>27</v>
          </cell>
          <cell r="C116" t="str">
            <v>Sirlak</v>
          </cell>
          <cell r="D116" t="str">
            <v>kg</v>
          </cell>
          <cell r="E116">
            <v>50000</v>
          </cell>
        </row>
        <row r="118">
          <cell r="B118" t="str">
            <v>C</v>
          </cell>
          <cell r="C118" t="str">
            <v>BAHAN KAYU BERIKUT BAHAN JADINYA</v>
          </cell>
        </row>
        <row r="119">
          <cell r="A119" t="str">
            <v>BF01'</v>
          </cell>
          <cell r="B119">
            <v>1</v>
          </cell>
          <cell r="C119" t="str">
            <v>Bambu Biasa</v>
          </cell>
          <cell r="D119" t="str">
            <v>bt</v>
          </cell>
          <cell r="E119">
            <v>4000</v>
          </cell>
        </row>
        <row r="120">
          <cell r="A120" t="str">
            <v>BF01</v>
          </cell>
          <cell r="B120">
            <v>103</v>
          </cell>
          <cell r="C120" t="str">
            <v>Bambu Ø 5 s.d 7</v>
          </cell>
          <cell r="D120" t="str">
            <v>bt</v>
          </cell>
          <cell r="E120">
            <v>5000</v>
          </cell>
        </row>
        <row r="121">
          <cell r="A121" t="str">
            <v>BF02</v>
          </cell>
          <cell r="B121">
            <v>104</v>
          </cell>
          <cell r="C121" t="str">
            <v>Bambu Ø 7 s.d 10</v>
          </cell>
          <cell r="D121" t="str">
            <v>bt</v>
          </cell>
          <cell r="E121">
            <v>6000</v>
          </cell>
        </row>
        <row r="122">
          <cell r="A122" t="str">
            <v>BF03</v>
          </cell>
          <cell r="B122">
            <v>105</v>
          </cell>
          <cell r="C122" t="str">
            <v>Bambu Gombong</v>
          </cell>
          <cell r="D122" t="str">
            <v>bt</v>
          </cell>
          <cell r="E122">
            <v>15000</v>
          </cell>
        </row>
        <row r="123">
          <cell r="A123" t="str">
            <v>BF03'</v>
          </cell>
          <cell r="B123">
            <v>106</v>
          </cell>
          <cell r="C123" t="str">
            <v>Papan Terentang</v>
          </cell>
          <cell r="D123" t="str">
            <v>m³</v>
          </cell>
          <cell r="E123">
            <v>950000</v>
          </cell>
        </row>
        <row r="124">
          <cell r="A124" t="str">
            <v>BF04</v>
          </cell>
          <cell r="B124">
            <v>107</v>
          </cell>
          <cell r="C124" t="str">
            <v>Kayu Kamper Singkil / Kapur (K. Samarinda Klas II)</v>
          </cell>
          <cell r="D124" t="str">
            <v>m³</v>
          </cell>
          <cell r="E124">
            <v>4500000</v>
          </cell>
        </row>
        <row r="125">
          <cell r="A125" t="str">
            <v>BF04'</v>
          </cell>
          <cell r="B125">
            <v>2</v>
          </cell>
          <cell r="C125" t="str">
            <v>Kayu Lokal Kelas II</v>
          </cell>
          <cell r="D125" t="str">
            <v>m³</v>
          </cell>
          <cell r="E125">
            <v>1750000</v>
          </cell>
        </row>
        <row r="126">
          <cell r="A126" t="str">
            <v>BF04"</v>
          </cell>
          <cell r="B126">
            <v>3</v>
          </cell>
          <cell r="C126" t="str">
            <v>Kayu Papan Lokal Kelas II</v>
          </cell>
          <cell r="D126" t="str">
            <v>m³</v>
          </cell>
          <cell r="E126">
            <v>1900000</v>
          </cell>
        </row>
        <row r="127">
          <cell r="A127" t="str">
            <v>BF05</v>
          </cell>
          <cell r="B127">
            <v>110</v>
          </cell>
          <cell r="C127" t="str">
            <v>Kayu Balok Borneo Super</v>
          </cell>
          <cell r="D127" t="str">
            <v>m³</v>
          </cell>
          <cell r="E127">
            <v>3000000</v>
          </cell>
        </row>
        <row r="128">
          <cell r="A128" t="str">
            <v>BF06</v>
          </cell>
          <cell r="B128">
            <v>111</v>
          </cell>
          <cell r="C128" t="str">
            <v>Kayu Papan Borneo Super</v>
          </cell>
          <cell r="D128" t="str">
            <v>m³</v>
          </cell>
          <cell r="E128">
            <v>3150000</v>
          </cell>
        </row>
        <row r="129">
          <cell r="A129" t="str">
            <v>BF07</v>
          </cell>
          <cell r="B129">
            <v>112</v>
          </cell>
          <cell r="C129" t="str">
            <v xml:space="preserve">Kayu Balok Kamper </v>
          </cell>
          <cell r="D129" t="str">
            <v>m³</v>
          </cell>
          <cell r="E129">
            <v>3500000</v>
          </cell>
        </row>
        <row r="130">
          <cell r="A130" t="str">
            <v>BF07'</v>
          </cell>
          <cell r="B130">
            <v>113</v>
          </cell>
          <cell r="C130" t="str">
            <v>Kayu Balok Kruing</v>
          </cell>
          <cell r="D130" t="str">
            <v>m³</v>
          </cell>
          <cell r="E130">
            <v>2500000</v>
          </cell>
        </row>
        <row r="131">
          <cell r="B131">
            <v>4</v>
          </cell>
          <cell r="C131" t="str">
            <v>Kayu Balok Kamper Medan</v>
          </cell>
          <cell r="D131" t="str">
            <v>m³</v>
          </cell>
          <cell r="E131">
            <v>4200000</v>
          </cell>
        </row>
        <row r="132">
          <cell r="A132" t="str">
            <v>BF08</v>
          </cell>
          <cell r="B132">
            <v>5</v>
          </cell>
          <cell r="C132" t="str">
            <v>Kayu Papan Kamper Medan</v>
          </cell>
          <cell r="D132" t="str">
            <v>m³</v>
          </cell>
          <cell r="E132">
            <v>4450000</v>
          </cell>
        </row>
        <row r="133">
          <cell r="A133" t="str">
            <v>BF09</v>
          </cell>
          <cell r="B133">
            <v>6</v>
          </cell>
          <cell r="C133" t="str">
            <v>Kayu Balok Kamper Banjar</v>
          </cell>
          <cell r="D133" t="str">
            <v>m³</v>
          </cell>
          <cell r="E133">
            <v>3500000</v>
          </cell>
        </row>
        <row r="134">
          <cell r="A134" t="str">
            <v>BF10</v>
          </cell>
          <cell r="B134">
            <v>7</v>
          </cell>
          <cell r="C134" t="str">
            <v>Kayu Papan Kamper Banjar</v>
          </cell>
          <cell r="D134" t="str">
            <v>m³</v>
          </cell>
          <cell r="E134">
            <v>3700000</v>
          </cell>
        </row>
        <row r="135">
          <cell r="A135" t="str">
            <v>BF11</v>
          </cell>
          <cell r="B135">
            <v>8</v>
          </cell>
          <cell r="C135" t="str">
            <v>Kayu Balok Kamper Samarinda</v>
          </cell>
          <cell r="D135" t="str">
            <v>m³</v>
          </cell>
          <cell r="E135">
            <v>4900000</v>
          </cell>
        </row>
        <row r="136">
          <cell r="A136" t="str">
            <v>BF12</v>
          </cell>
          <cell r="B136">
            <v>9</v>
          </cell>
          <cell r="C136" t="str">
            <v>Kayu Papan Kamper Samarinda</v>
          </cell>
          <cell r="D136" t="str">
            <v>m³</v>
          </cell>
          <cell r="E136">
            <v>5050000</v>
          </cell>
        </row>
        <row r="137">
          <cell r="A137" t="str">
            <v>BF13</v>
          </cell>
          <cell r="B137">
            <v>120</v>
          </cell>
          <cell r="C137" t="str">
            <v>Kayu Balok Rasamala</v>
          </cell>
          <cell r="D137" t="str">
            <v>m³</v>
          </cell>
          <cell r="E137">
            <v>3200000</v>
          </cell>
        </row>
        <row r="138">
          <cell r="A138" t="str">
            <v>BF14'</v>
          </cell>
          <cell r="B138">
            <v>121</v>
          </cell>
          <cell r="C138" t="str">
            <v>Kayu Balok jati</v>
          </cell>
          <cell r="D138" t="str">
            <v>m³</v>
          </cell>
          <cell r="E138">
            <v>5750000</v>
          </cell>
        </row>
        <row r="139">
          <cell r="A139" t="str">
            <v>BF14"</v>
          </cell>
          <cell r="B139">
            <v>122</v>
          </cell>
          <cell r="C139" t="str">
            <v xml:space="preserve">Kayu Papan Jati </v>
          </cell>
          <cell r="D139" t="str">
            <v>m³</v>
          </cell>
          <cell r="E139">
            <v>6500000</v>
          </cell>
        </row>
        <row r="140">
          <cell r="A140" t="str">
            <v>BF14</v>
          </cell>
          <cell r="B140">
            <v>123</v>
          </cell>
          <cell r="C140" t="str">
            <v xml:space="preserve">Kayu Jati Jatim Tua dia. 40 cm </v>
          </cell>
          <cell r="D140" t="str">
            <v>m³</v>
          </cell>
          <cell r="E140">
            <v>9000000</v>
          </cell>
        </row>
        <row r="141">
          <cell r="A141" t="str">
            <v>BF15</v>
          </cell>
          <cell r="B141">
            <v>124</v>
          </cell>
          <cell r="C141" t="str">
            <v>Kayu Jati Jateng Tua dia. 40 cm</v>
          </cell>
          <cell r="D141" t="str">
            <v>m³</v>
          </cell>
          <cell r="E141">
            <v>9000000</v>
          </cell>
        </row>
        <row r="142">
          <cell r="A142" t="str">
            <v>BF16</v>
          </cell>
          <cell r="B142">
            <v>125</v>
          </cell>
          <cell r="C142" t="str">
            <v>Kayu Jati Jabar Tua  dia. 40 cm</v>
          </cell>
          <cell r="D142" t="str">
            <v>m³</v>
          </cell>
          <cell r="E142">
            <v>6000000</v>
          </cell>
        </row>
        <row r="143">
          <cell r="A143" t="str">
            <v>BF17</v>
          </cell>
          <cell r="B143">
            <v>126</v>
          </cell>
          <cell r="C143" t="str">
            <v xml:space="preserve">Kayu Jati Jabar dia. 40 cm kebawah </v>
          </cell>
          <cell r="D143" t="str">
            <v>m³</v>
          </cell>
          <cell r="E143">
            <v>4900000</v>
          </cell>
        </row>
        <row r="144">
          <cell r="A144" t="str">
            <v>BF18</v>
          </cell>
          <cell r="B144">
            <v>127</v>
          </cell>
          <cell r="C144" t="str">
            <v xml:space="preserve">Kayu Hutan Kelas I ( Segeng, Mahoni, Laban ) </v>
          </cell>
          <cell r="D144" t="str">
            <v>m³</v>
          </cell>
          <cell r="E144">
            <v>1850000</v>
          </cell>
        </row>
        <row r="145">
          <cell r="B145">
            <v>10</v>
          </cell>
          <cell r="C145" t="str">
            <v>Kayu Balok Albasiah</v>
          </cell>
          <cell r="D145" t="str">
            <v>m³</v>
          </cell>
          <cell r="E145">
            <v>900000</v>
          </cell>
        </row>
        <row r="146">
          <cell r="A146" t="str">
            <v>BF19</v>
          </cell>
          <cell r="B146">
            <v>11</v>
          </cell>
          <cell r="C146" t="str">
            <v>Kayu Papan Albasia</v>
          </cell>
          <cell r="D146" t="str">
            <v>m³</v>
          </cell>
          <cell r="E146">
            <v>950000</v>
          </cell>
        </row>
        <row r="147">
          <cell r="A147" t="str">
            <v>BF19'</v>
          </cell>
          <cell r="B147">
            <v>130</v>
          </cell>
          <cell r="C147" t="str">
            <v>Kayu Kruing</v>
          </cell>
          <cell r="D147" t="str">
            <v>m³</v>
          </cell>
          <cell r="E147">
            <v>2500000</v>
          </cell>
        </row>
        <row r="148">
          <cell r="A148" t="str">
            <v>BF19"</v>
          </cell>
          <cell r="B148">
            <v>131</v>
          </cell>
          <cell r="C148" t="str">
            <v>Kayu Papan Borneo</v>
          </cell>
          <cell r="D148" t="str">
            <v>m³</v>
          </cell>
          <cell r="E148">
            <v>2500000</v>
          </cell>
        </row>
        <row r="149">
          <cell r="A149" t="str">
            <v>BF20</v>
          </cell>
          <cell r="B149">
            <v>132</v>
          </cell>
          <cell r="C149" t="str">
            <v>Dolken 8 s/d 10 uk.4m'</v>
          </cell>
          <cell r="D149" t="str">
            <v>bt</v>
          </cell>
          <cell r="E149">
            <v>58000</v>
          </cell>
        </row>
        <row r="150">
          <cell r="A150" t="str">
            <v>BF21</v>
          </cell>
          <cell r="B150">
            <v>133</v>
          </cell>
          <cell r="C150" t="str">
            <v>Dolken 7 s/d 10</v>
          </cell>
          <cell r="D150" t="str">
            <v>bt</v>
          </cell>
          <cell r="E150">
            <v>20000</v>
          </cell>
        </row>
        <row r="151">
          <cell r="A151" t="str">
            <v>BF22</v>
          </cell>
          <cell r="B151">
            <v>134</v>
          </cell>
          <cell r="C151" t="str">
            <v>List profil kamper 1 cm</v>
          </cell>
          <cell r="D151" t="str">
            <v>m1</v>
          </cell>
          <cell r="E151">
            <v>1750</v>
          </cell>
        </row>
        <row r="152">
          <cell r="A152" t="str">
            <v>BF23</v>
          </cell>
          <cell r="B152">
            <v>135</v>
          </cell>
          <cell r="C152" t="str">
            <v>List profil kamper 2 cm</v>
          </cell>
          <cell r="D152" t="str">
            <v>m1</v>
          </cell>
          <cell r="E152">
            <v>2000</v>
          </cell>
        </row>
        <row r="153">
          <cell r="A153" t="str">
            <v>BF24</v>
          </cell>
          <cell r="B153">
            <v>136</v>
          </cell>
          <cell r="C153" t="str">
            <v>List profil kamper 4 cm</v>
          </cell>
          <cell r="D153" t="str">
            <v>m1</v>
          </cell>
          <cell r="E153">
            <v>2250</v>
          </cell>
        </row>
        <row r="154">
          <cell r="A154" t="str">
            <v>BF25</v>
          </cell>
          <cell r="B154">
            <v>137</v>
          </cell>
          <cell r="C154" t="str">
            <v>List profil kamper 5 cm</v>
          </cell>
          <cell r="D154" t="str">
            <v>m1</v>
          </cell>
          <cell r="E154">
            <v>3500</v>
          </cell>
        </row>
        <row r="155">
          <cell r="A155" t="str">
            <v>BF26</v>
          </cell>
          <cell r="B155">
            <v>138</v>
          </cell>
          <cell r="C155" t="str">
            <v>List profil kamper 10 cm</v>
          </cell>
          <cell r="D155" t="str">
            <v>m1</v>
          </cell>
          <cell r="E155">
            <v>25000</v>
          </cell>
        </row>
        <row r="156">
          <cell r="A156" t="str">
            <v>BF27</v>
          </cell>
          <cell r="B156">
            <v>139</v>
          </cell>
          <cell r="C156" t="str">
            <v>Pegangan Tangga profil Jati</v>
          </cell>
          <cell r="D156" t="str">
            <v>m1</v>
          </cell>
          <cell r="E156">
            <v>200000</v>
          </cell>
        </row>
        <row r="157">
          <cell r="A157" t="str">
            <v>BF28</v>
          </cell>
          <cell r="B157">
            <v>140</v>
          </cell>
          <cell r="C157" t="str">
            <v>Pegangan Tangga profil Kamper</v>
          </cell>
          <cell r="D157" t="str">
            <v>m1</v>
          </cell>
          <cell r="E157">
            <v>75000</v>
          </cell>
        </row>
        <row r="158">
          <cell r="A158" t="str">
            <v>BF29</v>
          </cell>
          <cell r="B158">
            <v>141</v>
          </cell>
          <cell r="C158" t="str">
            <v>Kayu Reng 2/3 Borneo</v>
          </cell>
          <cell r="D158" t="str">
            <v>m1</v>
          </cell>
          <cell r="E158">
            <v>1150</v>
          </cell>
        </row>
        <row r="159">
          <cell r="A159" t="str">
            <v>BF30</v>
          </cell>
          <cell r="B159">
            <v>142</v>
          </cell>
          <cell r="C159" t="str">
            <v>Kayu Reng 2/3 Kamper Banjar</v>
          </cell>
          <cell r="D159" t="str">
            <v>m1</v>
          </cell>
          <cell r="E159">
            <v>1750</v>
          </cell>
        </row>
        <row r="160">
          <cell r="A160" t="str">
            <v>BF31</v>
          </cell>
          <cell r="B160">
            <v>143</v>
          </cell>
          <cell r="C160" t="str">
            <v>Kayu Reng 3/4 Kamper Banjar</v>
          </cell>
          <cell r="D160" t="str">
            <v>m1</v>
          </cell>
          <cell r="E160">
            <v>2500</v>
          </cell>
        </row>
        <row r="161">
          <cell r="B161">
            <v>12</v>
          </cell>
          <cell r="C161" t="str">
            <v>Reng Kayu Kls II</v>
          </cell>
          <cell r="D161" t="str">
            <v>m1</v>
          </cell>
          <cell r="E161">
            <v>750</v>
          </cell>
        </row>
        <row r="163">
          <cell r="B163" t="str">
            <v>D</v>
          </cell>
          <cell r="C163" t="str">
            <v>BAHAN PENUTUP RANGKA PLAFOND</v>
          </cell>
        </row>
        <row r="164">
          <cell r="A164" t="str">
            <v>BH01</v>
          </cell>
          <cell r="B164">
            <v>1</v>
          </cell>
          <cell r="C164" t="str">
            <v>Bahan plafond Enternit 4 mm</v>
          </cell>
          <cell r="D164" t="str">
            <v>m²</v>
          </cell>
          <cell r="E164">
            <v>7500</v>
          </cell>
        </row>
        <row r="165">
          <cell r="A165" t="str">
            <v>BH02</v>
          </cell>
          <cell r="B165">
            <v>146</v>
          </cell>
          <cell r="C165" t="str">
            <v>Bahan plafond hardpleks 5 mm 120 x 240</v>
          </cell>
          <cell r="D165" t="str">
            <v>lbr</v>
          </cell>
          <cell r="E165">
            <v>82000</v>
          </cell>
        </row>
        <row r="166">
          <cell r="A166" t="str">
            <v>BH03</v>
          </cell>
          <cell r="B166">
            <v>147</v>
          </cell>
          <cell r="C166" t="str">
            <v>Bahan plafond Asbes Semen 5 mm</v>
          </cell>
          <cell r="D166" t="str">
            <v>m²</v>
          </cell>
          <cell r="E166">
            <v>6500</v>
          </cell>
        </row>
        <row r="167">
          <cell r="A167" t="str">
            <v>BH04</v>
          </cell>
          <cell r="B167">
            <v>148</v>
          </cell>
          <cell r="C167" t="str">
            <v>Gypsum 120 x 240  t = 9 mm ex DN</v>
          </cell>
          <cell r="D167" t="str">
            <v>lbr</v>
          </cell>
          <cell r="E167">
            <v>57500</v>
          </cell>
        </row>
        <row r="168">
          <cell r="A168" t="str">
            <v>BH05</v>
          </cell>
          <cell r="B168">
            <v>149</v>
          </cell>
          <cell r="C168" t="str">
            <v>Gypsum 120 x 240  t = 9 mm ex Luar</v>
          </cell>
          <cell r="D168" t="str">
            <v>lbr</v>
          </cell>
          <cell r="E168">
            <v>62000</v>
          </cell>
        </row>
        <row r="169">
          <cell r="A169" t="str">
            <v>BH06</v>
          </cell>
          <cell r="B169">
            <v>150</v>
          </cell>
          <cell r="C169" t="str">
            <v xml:space="preserve">Acustik Amstrong 60 x 120 </v>
          </cell>
          <cell r="D169" t="str">
            <v>lbr</v>
          </cell>
          <cell r="E169">
            <v>95000</v>
          </cell>
        </row>
        <row r="170">
          <cell r="B170">
            <v>151</v>
          </cell>
          <cell r="C170" t="str">
            <v>GRC 120 x 240</v>
          </cell>
          <cell r="D170" t="str">
            <v>lbr</v>
          </cell>
          <cell r="E170">
            <v>55000</v>
          </cell>
        </row>
        <row r="172">
          <cell r="B172" t="str">
            <v>E</v>
          </cell>
          <cell r="C172" t="str">
            <v>BAHAN KAYU LAPIS</v>
          </cell>
        </row>
        <row r="173">
          <cell r="A173" t="str">
            <v>BJ01</v>
          </cell>
          <cell r="B173">
            <v>1</v>
          </cell>
          <cell r="C173" t="str">
            <v>Triplek 3 mm 120 x 240</v>
          </cell>
          <cell r="D173" t="str">
            <v>lbr</v>
          </cell>
          <cell r="E173">
            <v>45000</v>
          </cell>
        </row>
        <row r="174">
          <cell r="A174" t="str">
            <v>BJ02</v>
          </cell>
          <cell r="B174">
            <v>153</v>
          </cell>
          <cell r="C174" t="str">
            <v>Triplek 4 mm 120 x 240</v>
          </cell>
          <cell r="D174" t="str">
            <v>lbr</v>
          </cell>
          <cell r="E174">
            <v>52500</v>
          </cell>
        </row>
        <row r="175">
          <cell r="A175" t="str">
            <v>BJ03</v>
          </cell>
          <cell r="B175">
            <v>154</v>
          </cell>
          <cell r="C175" t="str">
            <v>Triplek 4 mm Ukuran Pintu</v>
          </cell>
          <cell r="D175" t="str">
            <v>lbr</v>
          </cell>
          <cell r="E175">
            <v>31500</v>
          </cell>
        </row>
        <row r="176">
          <cell r="A176" t="str">
            <v>BJ04</v>
          </cell>
          <cell r="B176">
            <v>155</v>
          </cell>
          <cell r="C176" t="str">
            <v>Triplek 6 mm 120 x 240</v>
          </cell>
          <cell r="D176" t="str">
            <v>lbr</v>
          </cell>
          <cell r="E176">
            <v>62500</v>
          </cell>
        </row>
        <row r="177">
          <cell r="A177" t="str">
            <v>BJ06</v>
          </cell>
          <cell r="B177">
            <v>156</v>
          </cell>
          <cell r="C177" t="str">
            <v>Jabar Wood 4 mm</v>
          </cell>
          <cell r="D177" t="str">
            <v>lbr</v>
          </cell>
          <cell r="E177">
            <v>60000</v>
          </cell>
        </row>
        <row r="178">
          <cell r="B178">
            <v>157</v>
          </cell>
          <cell r="C178" t="str">
            <v>Plywood 18 mm 120 x 240</v>
          </cell>
          <cell r="D178" t="str">
            <v>lbr</v>
          </cell>
          <cell r="E178">
            <v>232000</v>
          </cell>
        </row>
        <row r="179">
          <cell r="B179">
            <v>158</v>
          </cell>
          <cell r="C179" t="str">
            <v>Plywood 4 mm 120 x 240</v>
          </cell>
          <cell r="D179" t="str">
            <v>lbr</v>
          </cell>
          <cell r="E179">
            <v>85000</v>
          </cell>
        </row>
        <row r="180">
          <cell r="B180">
            <v>159</v>
          </cell>
          <cell r="C180" t="str">
            <v>Plywood 3 mm 120 x 240</v>
          </cell>
          <cell r="D180" t="str">
            <v>lbr</v>
          </cell>
          <cell r="E180">
            <v>50000</v>
          </cell>
        </row>
        <row r="181">
          <cell r="B181">
            <v>160</v>
          </cell>
          <cell r="C181" t="str">
            <v>Plywood 3 mm ukuran Pintu</v>
          </cell>
          <cell r="D181" t="str">
            <v>lbr</v>
          </cell>
          <cell r="E181">
            <v>95000</v>
          </cell>
        </row>
        <row r="182">
          <cell r="B182">
            <v>161</v>
          </cell>
          <cell r="C182" t="str">
            <v>Plywood 4 mm ukuran Pintu</v>
          </cell>
          <cell r="D182" t="str">
            <v>lbr</v>
          </cell>
          <cell r="E182">
            <v>105000</v>
          </cell>
        </row>
        <row r="183">
          <cell r="A183" t="str">
            <v>BJ07</v>
          </cell>
          <cell r="B183">
            <v>162</v>
          </cell>
          <cell r="C183" t="str">
            <v>Bilik Bambu ( tanpa kulit )</v>
          </cell>
          <cell r="D183" t="str">
            <v>m²</v>
          </cell>
          <cell r="E183">
            <v>4500</v>
          </cell>
        </row>
        <row r="184">
          <cell r="A184" t="str">
            <v>BJ08</v>
          </cell>
          <cell r="B184">
            <v>163</v>
          </cell>
          <cell r="C184" t="str">
            <v>Bilik Bambu ( dengan kulit )</v>
          </cell>
          <cell r="D184" t="str">
            <v>m²</v>
          </cell>
          <cell r="E184">
            <v>10000</v>
          </cell>
        </row>
        <row r="185">
          <cell r="A185" t="str">
            <v>BJ09</v>
          </cell>
          <cell r="B185">
            <v>164</v>
          </cell>
          <cell r="C185" t="str">
            <v>Bilik Bambu Hitam Variasi</v>
          </cell>
          <cell r="D185" t="str">
            <v>m²</v>
          </cell>
          <cell r="E185">
            <v>14500</v>
          </cell>
        </row>
        <row r="186">
          <cell r="A186" t="str">
            <v>BJ10</v>
          </cell>
          <cell r="B186">
            <v>165</v>
          </cell>
          <cell r="C186" t="str">
            <v>Wall Paper ( kls menengah )</v>
          </cell>
          <cell r="D186" t="str">
            <v>m²</v>
          </cell>
          <cell r="E186">
            <v>35000</v>
          </cell>
        </row>
        <row r="187">
          <cell r="A187" t="str">
            <v>BJ11</v>
          </cell>
          <cell r="B187">
            <v>166</v>
          </cell>
          <cell r="C187" t="str">
            <v>Multiplek 9 mm 120 x 240</v>
          </cell>
          <cell r="D187" t="str">
            <v>lbr</v>
          </cell>
          <cell r="E187">
            <v>105000</v>
          </cell>
        </row>
        <row r="188">
          <cell r="A188" t="str">
            <v>BJ12</v>
          </cell>
          <cell r="B188">
            <v>167</v>
          </cell>
          <cell r="C188" t="str">
            <v>Multiplek 12 mm 120 x 240</v>
          </cell>
          <cell r="D188" t="str">
            <v>lbr</v>
          </cell>
          <cell r="E188">
            <v>140000</v>
          </cell>
        </row>
        <row r="189">
          <cell r="A189" t="str">
            <v>BJ13</v>
          </cell>
          <cell r="B189">
            <v>168</v>
          </cell>
          <cell r="C189" t="str">
            <v>Multiplek 18 mm 120 x 240</v>
          </cell>
          <cell r="D189" t="str">
            <v>lbr</v>
          </cell>
          <cell r="E189">
            <v>162500</v>
          </cell>
        </row>
        <row r="190">
          <cell r="A190" t="str">
            <v>BJ14</v>
          </cell>
          <cell r="B190">
            <v>169</v>
          </cell>
          <cell r="C190" t="str">
            <v>Play Wood 18 mm 120 x 240</v>
          </cell>
          <cell r="D190" t="str">
            <v>lbr</v>
          </cell>
          <cell r="E190">
            <v>205000</v>
          </cell>
        </row>
        <row r="191">
          <cell r="A191" t="str">
            <v>BJ15</v>
          </cell>
          <cell r="B191">
            <v>170</v>
          </cell>
          <cell r="C191" t="str">
            <v>Teak Wood 3 mm 120 x 240</v>
          </cell>
          <cell r="D191" t="str">
            <v>lbr</v>
          </cell>
          <cell r="E191">
            <v>76000</v>
          </cell>
        </row>
        <row r="192">
          <cell r="A192" t="str">
            <v>BJ16</v>
          </cell>
          <cell r="B192">
            <v>171</v>
          </cell>
          <cell r="C192" t="str">
            <v>Teak Wood 4 mm 120 x 240</v>
          </cell>
          <cell r="D192" t="str">
            <v>lbr</v>
          </cell>
          <cell r="E192">
            <v>83500</v>
          </cell>
        </row>
        <row r="193">
          <cell r="A193" t="str">
            <v>BJ17</v>
          </cell>
          <cell r="B193">
            <v>172</v>
          </cell>
          <cell r="C193" t="str">
            <v xml:space="preserve">Teak Wood 3 mm 120 x 240 Ukuran Pintu </v>
          </cell>
          <cell r="D193" t="str">
            <v>lbr</v>
          </cell>
          <cell r="E193">
            <v>52000</v>
          </cell>
        </row>
        <row r="194">
          <cell r="A194" t="str">
            <v>BJ18</v>
          </cell>
          <cell r="B194">
            <v>173</v>
          </cell>
          <cell r="C194" t="str">
            <v>Teak Wood ukuran Pintu 4 mm</v>
          </cell>
          <cell r="D194" t="str">
            <v>lbr</v>
          </cell>
          <cell r="E194">
            <v>77700</v>
          </cell>
        </row>
        <row r="195">
          <cell r="A195" t="str">
            <v>BJ19</v>
          </cell>
          <cell r="B195">
            <v>174</v>
          </cell>
          <cell r="C195" t="str">
            <v>Tacon ( tahan bakar )</v>
          </cell>
          <cell r="D195" t="str">
            <v>m²</v>
          </cell>
          <cell r="E195">
            <v>80000</v>
          </cell>
        </row>
        <row r="196">
          <cell r="A196" t="str">
            <v>BJ20</v>
          </cell>
          <cell r="B196">
            <v>175</v>
          </cell>
          <cell r="C196" t="str">
            <v>Supercon</v>
          </cell>
          <cell r="D196" t="str">
            <v>m²</v>
          </cell>
          <cell r="E196">
            <v>42500</v>
          </cell>
        </row>
        <row r="197">
          <cell r="A197" t="str">
            <v>BJ21</v>
          </cell>
          <cell r="B197">
            <v>176</v>
          </cell>
          <cell r="C197" t="str">
            <v xml:space="preserve">Melamin 4 mm 120 x 240 </v>
          </cell>
          <cell r="D197" t="str">
            <v>lbr</v>
          </cell>
          <cell r="E197">
            <v>55000</v>
          </cell>
        </row>
        <row r="198">
          <cell r="A198" t="str">
            <v>BJ22</v>
          </cell>
          <cell r="B198">
            <v>177</v>
          </cell>
          <cell r="C198" t="str">
            <v xml:space="preserve">Melamin TIK 4 mm </v>
          </cell>
          <cell r="D198" t="str">
            <v>lbr</v>
          </cell>
          <cell r="E198">
            <v>145000</v>
          </cell>
        </row>
        <row r="199">
          <cell r="A199" t="str">
            <v>BJ23</v>
          </cell>
          <cell r="B199">
            <v>178</v>
          </cell>
          <cell r="C199" t="str">
            <v xml:space="preserve">Formika 120 x 240 </v>
          </cell>
          <cell r="D199" t="str">
            <v>lbr</v>
          </cell>
          <cell r="E199">
            <v>140000</v>
          </cell>
        </row>
        <row r="200">
          <cell r="A200" t="str">
            <v>BJ24</v>
          </cell>
          <cell r="B200">
            <v>179</v>
          </cell>
          <cell r="C200" t="str">
            <v>Formika Ukuran Pintu</v>
          </cell>
          <cell r="D200" t="str">
            <v>lbr</v>
          </cell>
          <cell r="E200">
            <v>82500</v>
          </cell>
        </row>
        <row r="202">
          <cell r="B202" t="str">
            <v>F</v>
          </cell>
          <cell r="C202" t="str">
            <v>BAHAN LANTAI DAN PELAPIS DINDING</v>
          </cell>
        </row>
        <row r="203">
          <cell r="A203" t="str">
            <v>BL01</v>
          </cell>
          <cell r="B203">
            <v>180</v>
          </cell>
          <cell r="C203" t="str">
            <v>Tegel PC 20 x 20</v>
          </cell>
          <cell r="D203" t="str">
            <v>bh</v>
          </cell>
          <cell r="E203">
            <v>750</v>
          </cell>
        </row>
        <row r="204">
          <cell r="A204" t="str">
            <v>BL02</v>
          </cell>
          <cell r="B204">
            <v>181</v>
          </cell>
          <cell r="C204" t="str">
            <v>Plin Tegel PC 10 x 20</v>
          </cell>
          <cell r="D204" t="str">
            <v>bh</v>
          </cell>
          <cell r="E204">
            <v>1000</v>
          </cell>
        </row>
        <row r="205">
          <cell r="A205" t="str">
            <v>BL03</v>
          </cell>
          <cell r="B205">
            <v>182</v>
          </cell>
          <cell r="C205" t="str">
            <v>Tegel PC 30 x 30</v>
          </cell>
          <cell r="D205" t="str">
            <v>bh</v>
          </cell>
          <cell r="E205">
            <v>2300</v>
          </cell>
        </row>
        <row r="206">
          <cell r="A206" t="str">
            <v>BL04</v>
          </cell>
          <cell r="B206">
            <v>183</v>
          </cell>
          <cell r="C206" t="str">
            <v>Plin Tegel PC 15 x 30</v>
          </cell>
          <cell r="D206" t="str">
            <v>bh</v>
          </cell>
          <cell r="E206">
            <v>1000</v>
          </cell>
        </row>
        <row r="207">
          <cell r="A207" t="str">
            <v>BL05</v>
          </cell>
          <cell r="B207">
            <v>184</v>
          </cell>
          <cell r="C207" t="str">
            <v>Tegel Warna 20 x 20</v>
          </cell>
          <cell r="D207" t="str">
            <v>bh</v>
          </cell>
          <cell r="E207">
            <v>900</v>
          </cell>
        </row>
        <row r="208">
          <cell r="A208" t="str">
            <v>BL06</v>
          </cell>
          <cell r="B208">
            <v>185</v>
          </cell>
          <cell r="C208" t="str">
            <v>Plin Tegel Warna 10 x 20</v>
          </cell>
          <cell r="D208" t="str">
            <v>bh</v>
          </cell>
          <cell r="E208">
            <v>2000</v>
          </cell>
        </row>
        <row r="209">
          <cell r="A209" t="str">
            <v>BL07</v>
          </cell>
          <cell r="B209">
            <v>186</v>
          </cell>
          <cell r="C209" t="str">
            <v>Tegel Warna 30 x 30</v>
          </cell>
          <cell r="D209" t="str">
            <v>bh</v>
          </cell>
          <cell r="E209">
            <v>2500</v>
          </cell>
        </row>
        <row r="210">
          <cell r="A210" t="str">
            <v>BL07'</v>
          </cell>
          <cell r="B210">
            <v>187</v>
          </cell>
          <cell r="C210" t="str">
            <v>Ubin Keramik 30 x 30 cm KW 1</v>
          </cell>
          <cell r="D210" t="str">
            <v>dus</v>
          </cell>
          <cell r="E210">
            <v>32500</v>
          </cell>
        </row>
        <row r="211">
          <cell r="A211" t="str">
            <v>BL07"</v>
          </cell>
          <cell r="B211">
            <v>188</v>
          </cell>
          <cell r="C211" t="str">
            <v>Ubin Keramik 20 x 20 cm KW 1</v>
          </cell>
          <cell r="D211" t="str">
            <v>dus</v>
          </cell>
          <cell r="E211">
            <v>33000</v>
          </cell>
        </row>
        <row r="212">
          <cell r="A212" t="str">
            <v>BL08</v>
          </cell>
          <cell r="B212">
            <v>189</v>
          </cell>
          <cell r="C212" t="str">
            <v>Plin Tegel Warna 15 x 30</v>
          </cell>
          <cell r="D212" t="str">
            <v>bh</v>
          </cell>
          <cell r="E212">
            <v>3000</v>
          </cell>
        </row>
        <row r="213">
          <cell r="A213" t="str">
            <v>BL09</v>
          </cell>
          <cell r="B213">
            <v>190</v>
          </cell>
          <cell r="C213" t="str">
            <v>Tegel Wafel PC 20 x 20</v>
          </cell>
          <cell r="D213" t="str">
            <v>bh</v>
          </cell>
          <cell r="E213">
            <v>700</v>
          </cell>
        </row>
        <row r="214">
          <cell r="A214" t="str">
            <v>BL10</v>
          </cell>
          <cell r="B214">
            <v>191</v>
          </cell>
          <cell r="C214" t="str">
            <v>Tegel Wafel Warna 20 x 20</v>
          </cell>
          <cell r="D214" t="str">
            <v>bh</v>
          </cell>
          <cell r="E214">
            <v>850</v>
          </cell>
        </row>
        <row r="215">
          <cell r="A215" t="str">
            <v>BL11</v>
          </cell>
          <cell r="B215">
            <v>192</v>
          </cell>
          <cell r="C215" t="str">
            <v>Tegel Badak PC 30 x 30</v>
          </cell>
          <cell r="D215" t="str">
            <v>bh</v>
          </cell>
          <cell r="E215">
            <v>2100</v>
          </cell>
        </row>
        <row r="216">
          <cell r="A216" t="str">
            <v>BL12</v>
          </cell>
          <cell r="B216">
            <v>193</v>
          </cell>
          <cell r="C216" t="str">
            <v>Poslin 11 x 11 Warna Standar DN</v>
          </cell>
          <cell r="D216" t="str">
            <v>m²</v>
          </cell>
          <cell r="E216">
            <v>33500</v>
          </cell>
        </row>
        <row r="217">
          <cell r="A217" t="str">
            <v>BL13</v>
          </cell>
          <cell r="B217">
            <v>194</v>
          </cell>
          <cell r="C217" t="str">
            <v>Poslin 11 x 11 Warna Khusus DN</v>
          </cell>
          <cell r="D217" t="str">
            <v>m²</v>
          </cell>
          <cell r="E217">
            <v>35000</v>
          </cell>
        </row>
        <row r="218">
          <cell r="A218" t="str">
            <v>BL14</v>
          </cell>
          <cell r="B218">
            <v>195</v>
          </cell>
          <cell r="C218" t="str">
            <v>Keramik 10 x 20 dan 20 x 20 KW I DN Putih  / Polos</v>
          </cell>
          <cell r="D218" t="str">
            <v>m²</v>
          </cell>
          <cell r="E218">
            <v>35000</v>
          </cell>
        </row>
        <row r="219">
          <cell r="A219" t="str">
            <v>BL15</v>
          </cell>
          <cell r="B219">
            <v>196</v>
          </cell>
          <cell r="C219" t="str">
            <v>Keramik 10 x 20 KW I DN Corak / Warna / Anti Slip</v>
          </cell>
          <cell r="D219" t="str">
            <v>m²</v>
          </cell>
          <cell r="E219">
            <v>35000</v>
          </cell>
        </row>
        <row r="220">
          <cell r="A220" t="str">
            <v>BL16</v>
          </cell>
          <cell r="B220">
            <v>197</v>
          </cell>
          <cell r="C220" t="str">
            <v>Keramik 20 x 20 (KM) KW I DN Corak / Warna / Anti Slip</v>
          </cell>
          <cell r="D220" t="str">
            <v>m²</v>
          </cell>
          <cell r="E220">
            <v>35000</v>
          </cell>
        </row>
        <row r="221">
          <cell r="A221" t="str">
            <v>BL17</v>
          </cell>
          <cell r="B221">
            <v>198</v>
          </cell>
          <cell r="C221" t="str">
            <v xml:space="preserve">Keramik 20 x 20 (KM) KWI DN Putih Polos </v>
          </cell>
          <cell r="D221" t="str">
            <v>m²</v>
          </cell>
          <cell r="E221">
            <v>35000</v>
          </cell>
        </row>
        <row r="222">
          <cell r="A222" t="str">
            <v>BL18</v>
          </cell>
          <cell r="B222">
            <v>199</v>
          </cell>
          <cell r="C222" t="str">
            <v xml:space="preserve">Keramik 20 x 25 Dinding KM KWI DN Corak </v>
          </cell>
          <cell r="D222" t="str">
            <v>m²</v>
          </cell>
          <cell r="E222">
            <v>40000</v>
          </cell>
        </row>
        <row r="223">
          <cell r="A223" t="str">
            <v>BL19</v>
          </cell>
          <cell r="B223">
            <v>200</v>
          </cell>
          <cell r="C223" t="str">
            <v>Keramik 30 x 30 KW I DN putih polos</v>
          </cell>
          <cell r="D223" t="str">
            <v>m²</v>
          </cell>
          <cell r="E223">
            <v>32500</v>
          </cell>
        </row>
        <row r="224">
          <cell r="A224" t="str">
            <v>BL20</v>
          </cell>
          <cell r="B224">
            <v>1</v>
          </cell>
          <cell r="C224" t="str">
            <v xml:space="preserve">Keramik 30 x 30 KW I DN Warna/Corak </v>
          </cell>
          <cell r="D224" t="str">
            <v>m²</v>
          </cell>
          <cell r="E224">
            <v>40000</v>
          </cell>
        </row>
        <row r="225">
          <cell r="B225">
            <v>202</v>
          </cell>
          <cell r="C225" t="str">
            <v>Granito Tile Esenssza 40 x 40 polis</v>
          </cell>
          <cell r="D225" t="str">
            <v>m²</v>
          </cell>
          <cell r="E225">
            <v>250000</v>
          </cell>
        </row>
        <row r="226">
          <cell r="B226">
            <v>203</v>
          </cell>
          <cell r="C226" t="str">
            <v>Granito Tile Esenssza 40 x 40 un polis</v>
          </cell>
          <cell r="D226" t="str">
            <v>m²</v>
          </cell>
          <cell r="E226">
            <v>185000</v>
          </cell>
        </row>
        <row r="227">
          <cell r="B227">
            <v>204</v>
          </cell>
          <cell r="C227" t="str">
            <v>Granito Tile Esenssza 60 x 60 polis</v>
          </cell>
          <cell r="D227" t="str">
            <v>m²</v>
          </cell>
          <cell r="E227">
            <v>275000</v>
          </cell>
        </row>
        <row r="228">
          <cell r="B228">
            <v>205</v>
          </cell>
          <cell r="C228" t="str">
            <v>Granito Tile Esenssza 60 x 60 un polis</v>
          </cell>
          <cell r="D228" t="str">
            <v>m²</v>
          </cell>
          <cell r="E228">
            <v>200000</v>
          </cell>
        </row>
        <row r="229">
          <cell r="B229">
            <v>206</v>
          </cell>
          <cell r="C229" t="str">
            <v xml:space="preserve">Keramik 40 x 40 cm </v>
          </cell>
          <cell r="D229" t="str">
            <v>dus</v>
          </cell>
          <cell r="E229">
            <v>46000</v>
          </cell>
        </row>
        <row r="230">
          <cell r="B230">
            <v>2</v>
          </cell>
          <cell r="C230" t="str">
            <v>Keramik 40 x 40 cm Bercorak/Warna</v>
          </cell>
          <cell r="D230" t="str">
            <v>m²</v>
          </cell>
          <cell r="E230">
            <v>55000.000000000007</v>
          </cell>
        </row>
        <row r="231">
          <cell r="B231">
            <v>207</v>
          </cell>
          <cell r="C231" t="str">
            <v>Keramik Mozaik 30 x 30 cm</v>
          </cell>
          <cell r="D231" t="str">
            <v>dus</v>
          </cell>
          <cell r="E231">
            <v>55000</v>
          </cell>
        </row>
        <row r="232">
          <cell r="A232" t="str">
            <v>BL21</v>
          </cell>
          <cell r="B232">
            <v>208</v>
          </cell>
          <cell r="C232" t="str">
            <v>Vinyl Lantai standar</v>
          </cell>
          <cell r="D232" t="str">
            <v>m²</v>
          </cell>
          <cell r="E232">
            <v>21000</v>
          </cell>
        </row>
        <row r="233">
          <cell r="A233" t="str">
            <v>BL22</v>
          </cell>
          <cell r="B233">
            <v>209</v>
          </cell>
          <cell r="C233" t="str">
            <v>Karpet Kelas Baik LN</v>
          </cell>
          <cell r="D233" t="str">
            <v>m²</v>
          </cell>
          <cell r="E233">
            <v>500000</v>
          </cell>
        </row>
        <row r="234">
          <cell r="A234" t="str">
            <v>BL23</v>
          </cell>
          <cell r="B234">
            <v>210</v>
          </cell>
          <cell r="C234" t="str">
            <v>Karpet Kelas Sedang LN</v>
          </cell>
          <cell r="D234" t="str">
            <v>m²</v>
          </cell>
          <cell r="E234">
            <v>200000</v>
          </cell>
        </row>
        <row r="235">
          <cell r="A235" t="str">
            <v>BL24</v>
          </cell>
          <cell r="B235">
            <v>211</v>
          </cell>
          <cell r="C235" t="str">
            <v>Stairnosing keramik 10/20</v>
          </cell>
          <cell r="D235" t="str">
            <v>bh</v>
          </cell>
          <cell r="E235">
            <v>8000</v>
          </cell>
        </row>
        <row r="236">
          <cell r="A236" t="str">
            <v>BL25</v>
          </cell>
          <cell r="B236">
            <v>212</v>
          </cell>
          <cell r="C236" t="str">
            <v>Stairnosing fiber</v>
          </cell>
          <cell r="D236" t="str">
            <v>m'</v>
          </cell>
          <cell r="E236">
            <v>14500</v>
          </cell>
        </row>
        <row r="237">
          <cell r="A237" t="str">
            <v>BL26</v>
          </cell>
          <cell r="B237">
            <v>213</v>
          </cell>
          <cell r="C237" t="str">
            <v>Taraso Kerang 30 x 30</v>
          </cell>
          <cell r="D237" t="str">
            <v>m²</v>
          </cell>
          <cell r="E237">
            <v>20000</v>
          </cell>
        </row>
        <row r="238">
          <cell r="A238" t="str">
            <v>BL27</v>
          </cell>
          <cell r="B238">
            <v>214</v>
          </cell>
          <cell r="C238" t="str">
            <v>Plin Taraso 10 x 30</v>
          </cell>
          <cell r="D238" t="str">
            <v>bh</v>
          </cell>
          <cell r="E238">
            <v>4500</v>
          </cell>
        </row>
        <row r="239">
          <cell r="A239" t="str">
            <v>BL28</v>
          </cell>
          <cell r="B239">
            <v>215</v>
          </cell>
          <cell r="C239" t="str">
            <v xml:space="preserve">Granit Alam LN Ukuran Besar </v>
          </cell>
          <cell r="D239" t="str">
            <v>m²</v>
          </cell>
          <cell r="E239">
            <v>1250000</v>
          </cell>
        </row>
        <row r="240">
          <cell r="A240" t="str">
            <v>BL29</v>
          </cell>
          <cell r="B240">
            <v>216</v>
          </cell>
          <cell r="C240" t="str">
            <v xml:space="preserve">Granit Alam LN Ukuran Kecil </v>
          </cell>
          <cell r="D240" t="str">
            <v>m²</v>
          </cell>
          <cell r="E240">
            <v>1100000</v>
          </cell>
        </row>
        <row r="241">
          <cell r="A241" t="str">
            <v>BL30</v>
          </cell>
          <cell r="B241">
            <v>217</v>
          </cell>
          <cell r="C241" t="str">
            <v xml:space="preserve">Granit Alam DN Ukuran Besar </v>
          </cell>
          <cell r="D241" t="str">
            <v>m²</v>
          </cell>
          <cell r="E241">
            <v>950000</v>
          </cell>
        </row>
        <row r="242">
          <cell r="A242" t="str">
            <v>BL31</v>
          </cell>
          <cell r="B242">
            <v>218</v>
          </cell>
          <cell r="C242" t="str">
            <v>Granit Alam DN Ukuran Kecil</v>
          </cell>
          <cell r="D242" t="str">
            <v>m²</v>
          </cell>
          <cell r="E242">
            <v>850000</v>
          </cell>
        </row>
        <row r="243">
          <cell r="A243" t="str">
            <v>BL32</v>
          </cell>
          <cell r="B243">
            <v>219</v>
          </cell>
          <cell r="C243" t="str">
            <v xml:space="preserve">Marmer Alam  Lampung Ukuran Besar </v>
          </cell>
          <cell r="D243" t="str">
            <v>m²</v>
          </cell>
          <cell r="E243">
            <v>160000</v>
          </cell>
        </row>
        <row r="244">
          <cell r="A244" t="str">
            <v>BL33</v>
          </cell>
          <cell r="B244">
            <v>220</v>
          </cell>
          <cell r="C244" t="str">
            <v>Marmer Alam  Lampung Ukuran Kecil</v>
          </cell>
          <cell r="D244" t="str">
            <v>m²</v>
          </cell>
          <cell r="E244">
            <v>110000</v>
          </cell>
        </row>
        <row r="245">
          <cell r="A245" t="str">
            <v>BL34</v>
          </cell>
          <cell r="B245">
            <v>221</v>
          </cell>
          <cell r="C245" t="str">
            <v xml:space="preserve">Marmer Alam Citatah Ukuran Besar </v>
          </cell>
          <cell r="D245" t="str">
            <v>m²</v>
          </cell>
          <cell r="E245">
            <v>430000</v>
          </cell>
        </row>
        <row r="246">
          <cell r="A246" t="str">
            <v>BL35</v>
          </cell>
          <cell r="B246">
            <v>222</v>
          </cell>
          <cell r="C246" t="str">
            <v>Marmer Alam Citatah Ukuran Kecil</v>
          </cell>
          <cell r="D246" t="str">
            <v>m²</v>
          </cell>
          <cell r="E246">
            <v>250000</v>
          </cell>
        </row>
        <row r="247">
          <cell r="A247" t="str">
            <v>BL36</v>
          </cell>
          <cell r="B247">
            <v>223</v>
          </cell>
          <cell r="C247" t="str">
            <v>Marmer Sintetis</v>
          </cell>
          <cell r="D247" t="str">
            <v>m²</v>
          </cell>
          <cell r="E247">
            <v>245700</v>
          </cell>
        </row>
        <row r="248">
          <cell r="A248" t="str">
            <v>BL37</v>
          </cell>
          <cell r="B248">
            <v>224</v>
          </cell>
          <cell r="C248" t="str">
            <v xml:space="preserve">Bata Karawang </v>
          </cell>
          <cell r="D248" t="str">
            <v>bh</v>
          </cell>
          <cell r="E248">
            <v>2200</v>
          </cell>
        </row>
        <row r="249">
          <cell r="A249" t="str">
            <v>BL41</v>
          </cell>
          <cell r="B249">
            <v>225</v>
          </cell>
          <cell r="C249" t="str">
            <v xml:space="preserve">Bata Karawang </v>
          </cell>
          <cell r="D249" t="str">
            <v>bh</v>
          </cell>
          <cell r="E249">
            <v>2200</v>
          </cell>
        </row>
        <row r="250">
          <cell r="A250" t="str">
            <v>BL42</v>
          </cell>
          <cell r="B250">
            <v>226</v>
          </cell>
          <cell r="C250" t="str">
            <v>Campuran untuk Kedap Air (AM)</v>
          </cell>
          <cell r="D250" t="str">
            <v>ltr</v>
          </cell>
          <cell r="E250">
            <v>22000</v>
          </cell>
        </row>
        <row r="251">
          <cell r="B251">
            <v>3</v>
          </cell>
          <cell r="C251" t="str">
            <v>Lantai Parket</v>
          </cell>
          <cell r="D251" t="str">
            <v>m²</v>
          </cell>
          <cell r="E251">
            <v>320000</v>
          </cell>
        </row>
        <row r="252">
          <cell r="B252">
            <v>4</v>
          </cell>
          <cell r="C252" t="str">
            <v>Stepnozing</v>
          </cell>
          <cell r="D252" t="str">
            <v>m'</v>
          </cell>
          <cell r="E252">
            <v>14400</v>
          </cell>
        </row>
        <row r="254">
          <cell r="B254" t="str">
            <v>G</v>
          </cell>
          <cell r="C254" t="str">
            <v>BAHAN SALURAN AIR KOTOR / BERSIH</v>
          </cell>
        </row>
        <row r="255">
          <cell r="A255" t="str">
            <v>BN01</v>
          </cell>
          <cell r="B255">
            <v>229</v>
          </cell>
          <cell r="C255" t="str">
            <v>Grafel 1/2 d.20 cm</v>
          </cell>
          <cell r="D255" t="str">
            <v>m1</v>
          </cell>
          <cell r="E255">
            <v>20000</v>
          </cell>
        </row>
        <row r="256">
          <cell r="A256" t="str">
            <v>BN02</v>
          </cell>
          <cell r="B256">
            <v>1</v>
          </cell>
          <cell r="C256" t="str">
            <v>Grafel 1/2 d.30 cm</v>
          </cell>
          <cell r="D256" t="str">
            <v>m1</v>
          </cell>
          <cell r="E256">
            <v>30000</v>
          </cell>
        </row>
        <row r="257">
          <cell r="A257" t="str">
            <v>BN03</v>
          </cell>
          <cell r="B257">
            <v>231</v>
          </cell>
          <cell r="C257" t="str">
            <v>Grafel 1/2 d.40 cm</v>
          </cell>
          <cell r="D257" t="str">
            <v>m1</v>
          </cell>
          <cell r="E257">
            <v>40000</v>
          </cell>
        </row>
        <row r="258">
          <cell r="A258" t="str">
            <v>BN04</v>
          </cell>
          <cell r="B258">
            <v>232</v>
          </cell>
          <cell r="C258" t="str">
            <v>Buis Beton Ø 20 cm ( 1 m' )</v>
          </cell>
          <cell r="D258" t="str">
            <v>m1</v>
          </cell>
          <cell r="E258">
            <v>30000</v>
          </cell>
        </row>
        <row r="259">
          <cell r="A259" t="str">
            <v>BN05</v>
          </cell>
          <cell r="B259">
            <v>233</v>
          </cell>
          <cell r="C259" t="str">
            <v>Buis Beton Ø 30 cm ( 1 m' )</v>
          </cell>
          <cell r="D259" t="str">
            <v>bh</v>
          </cell>
          <cell r="E259">
            <v>45000</v>
          </cell>
        </row>
        <row r="260">
          <cell r="A260" t="str">
            <v>BN06</v>
          </cell>
          <cell r="B260">
            <v>234</v>
          </cell>
          <cell r="C260" t="str">
            <v>Buis Beton Ø 40 cm ( 1 m' )</v>
          </cell>
          <cell r="D260" t="str">
            <v>bh</v>
          </cell>
          <cell r="E260">
            <v>60000</v>
          </cell>
        </row>
        <row r="261">
          <cell r="A261" t="str">
            <v>BN07</v>
          </cell>
          <cell r="B261">
            <v>235</v>
          </cell>
          <cell r="C261" t="str">
            <v>Buis Beton Ø 50 cm ( 1 m' )</v>
          </cell>
          <cell r="D261" t="str">
            <v>bh</v>
          </cell>
          <cell r="E261">
            <v>75000</v>
          </cell>
        </row>
        <row r="262">
          <cell r="A262" t="str">
            <v>BN08</v>
          </cell>
          <cell r="B262">
            <v>236</v>
          </cell>
          <cell r="C262" t="str">
            <v>Buis Beton Ø 60 cm ( 1 m' ) *M031</v>
          </cell>
          <cell r="D262" t="str">
            <v>bh</v>
          </cell>
          <cell r="E262">
            <v>90000</v>
          </cell>
        </row>
        <row r="263">
          <cell r="A263" t="str">
            <v>BN09</v>
          </cell>
          <cell r="B263">
            <v>237</v>
          </cell>
          <cell r="C263" t="str">
            <v>Buis Beton Ø 100 cm ( 0.50 m ) *M035</v>
          </cell>
          <cell r="D263" t="str">
            <v>bh</v>
          </cell>
          <cell r="E263">
            <v>120000</v>
          </cell>
        </row>
        <row r="264">
          <cell r="A264" t="str">
            <v>BN10</v>
          </cell>
          <cell r="B264">
            <v>238</v>
          </cell>
          <cell r="C264" t="str">
            <v>Buis Beton Ø 80 cm ( 0.50 m ) *M033</v>
          </cell>
          <cell r="D264" t="str">
            <v>bh</v>
          </cell>
          <cell r="E264">
            <v>100000</v>
          </cell>
        </row>
        <row r="265">
          <cell r="A265" t="str">
            <v>BN11</v>
          </cell>
          <cell r="B265">
            <v>239</v>
          </cell>
          <cell r="C265" t="str">
            <v>Buis Tanah Ø 10 cm ( 0.50 m )</v>
          </cell>
          <cell r="D265" t="str">
            <v>bh</v>
          </cell>
          <cell r="E265">
            <v>7000</v>
          </cell>
        </row>
        <row r="266">
          <cell r="A266" t="str">
            <v>BN12</v>
          </cell>
          <cell r="B266">
            <v>240</v>
          </cell>
          <cell r="C266" t="str">
            <v>Buis Tanah Ø 15 cm ( 0.50 m )</v>
          </cell>
          <cell r="D266" t="str">
            <v>bh</v>
          </cell>
          <cell r="E266">
            <v>10350</v>
          </cell>
        </row>
        <row r="267">
          <cell r="A267" t="str">
            <v>BN13</v>
          </cell>
          <cell r="B267">
            <v>241</v>
          </cell>
          <cell r="C267" t="str">
            <v>Buis Tanah Ø 20 cm ( 0.50 m )</v>
          </cell>
          <cell r="D267" t="str">
            <v>bh</v>
          </cell>
          <cell r="E267">
            <v>15000</v>
          </cell>
        </row>
        <row r="268">
          <cell r="A268" t="str">
            <v>BN14</v>
          </cell>
          <cell r="B268">
            <v>242</v>
          </cell>
          <cell r="C268" t="str">
            <v>Buis Tanah Ø 25 cm ( 0.50 m )</v>
          </cell>
          <cell r="D268" t="str">
            <v>bh</v>
          </cell>
          <cell r="E268">
            <v>11000</v>
          </cell>
        </row>
        <row r="269">
          <cell r="A269" t="str">
            <v>BN15</v>
          </cell>
          <cell r="B269">
            <v>243</v>
          </cell>
          <cell r="C269" t="str">
            <v xml:space="preserve"> Injuk</v>
          </cell>
          <cell r="D269" t="str">
            <v>kg</v>
          </cell>
          <cell r="E269">
            <v>12000</v>
          </cell>
        </row>
        <row r="271">
          <cell r="B271" t="str">
            <v>H</v>
          </cell>
          <cell r="C271" t="str">
            <v>BAHAN LOGAM DAN BAHAN JADINYA</v>
          </cell>
        </row>
        <row r="272">
          <cell r="A272" t="str">
            <v>BP01</v>
          </cell>
          <cell r="B272">
            <v>1</v>
          </cell>
          <cell r="C272" t="str">
            <v>Besi Beton U-24 Rata - Rata *M167'</v>
          </cell>
          <cell r="D272" t="str">
            <v>kg</v>
          </cell>
          <cell r="E272">
            <v>8000</v>
          </cell>
        </row>
        <row r="273">
          <cell r="A273" t="str">
            <v>BP02</v>
          </cell>
          <cell r="B273">
            <v>245</v>
          </cell>
          <cell r="C273" t="str">
            <v>Besi Beton U-39 / U-32 Rata - Rata *M167</v>
          </cell>
          <cell r="D273" t="str">
            <v>kg</v>
          </cell>
          <cell r="E273">
            <v>8100</v>
          </cell>
        </row>
        <row r="274">
          <cell r="A274" t="str">
            <v>BP03</v>
          </cell>
          <cell r="B274">
            <v>246</v>
          </cell>
          <cell r="C274" t="str">
            <v>Pagar BRC Lengkap Tiang ( Tanpa Pondasi )</v>
          </cell>
          <cell r="D274" t="str">
            <v>m²</v>
          </cell>
          <cell r="E274">
            <v>75000</v>
          </cell>
        </row>
        <row r="275">
          <cell r="A275" t="str">
            <v>BP04</v>
          </cell>
          <cell r="B275">
            <v>247</v>
          </cell>
          <cell r="C275" t="str">
            <v>Bondek</v>
          </cell>
          <cell r="D275" t="str">
            <v>m²</v>
          </cell>
          <cell r="E275">
            <v>95000</v>
          </cell>
        </row>
        <row r="276">
          <cell r="A276" t="str">
            <v>BP05</v>
          </cell>
          <cell r="B276">
            <v>248</v>
          </cell>
          <cell r="C276" t="str">
            <v>Ongkos Galfanis Besi</v>
          </cell>
          <cell r="D276" t="str">
            <v>kg</v>
          </cell>
          <cell r="E276">
            <v>5500</v>
          </cell>
        </row>
        <row r="277">
          <cell r="A277" t="str">
            <v>BP07</v>
          </cell>
          <cell r="B277">
            <v>249</v>
          </cell>
          <cell r="C277" t="str">
            <v>Kawat Duri</v>
          </cell>
          <cell r="D277" t="str">
            <v>m1</v>
          </cell>
          <cell r="E277">
            <v>2340</v>
          </cell>
        </row>
        <row r="278">
          <cell r="A278" t="str">
            <v>BP08</v>
          </cell>
          <cell r="B278">
            <v>250</v>
          </cell>
          <cell r="C278" t="str">
            <v xml:space="preserve">Kawat Pengikat </v>
          </cell>
          <cell r="D278" t="str">
            <v>m1</v>
          </cell>
          <cell r="E278">
            <v>5200</v>
          </cell>
        </row>
        <row r="279">
          <cell r="A279" t="str">
            <v>BP09</v>
          </cell>
          <cell r="B279">
            <v>251</v>
          </cell>
          <cell r="C279" t="str">
            <v>Kawat Bronjong 4 mm</v>
          </cell>
          <cell r="D279" t="str">
            <v>kg</v>
          </cell>
          <cell r="E279">
            <v>6500</v>
          </cell>
        </row>
        <row r="280">
          <cell r="A280" t="str">
            <v>BP10</v>
          </cell>
          <cell r="B280">
            <v>252</v>
          </cell>
          <cell r="C280" t="str">
            <v>Kawat Tembaga</v>
          </cell>
          <cell r="D280" t="str">
            <v>kg</v>
          </cell>
          <cell r="E280">
            <v>4500</v>
          </cell>
        </row>
        <row r="281">
          <cell r="A281" t="str">
            <v>BP10,</v>
          </cell>
          <cell r="B281">
            <v>253</v>
          </cell>
          <cell r="C281" t="str">
            <v>Baja Siku/Profil DN</v>
          </cell>
          <cell r="D281" t="str">
            <v>kg</v>
          </cell>
          <cell r="E281">
            <v>8500</v>
          </cell>
        </row>
        <row r="282">
          <cell r="A282" t="str">
            <v>BP10'</v>
          </cell>
          <cell r="B282">
            <v>254</v>
          </cell>
          <cell r="C282" t="str">
            <v>Baja IWF DN SII</v>
          </cell>
          <cell r="D282" t="str">
            <v>kg</v>
          </cell>
          <cell r="E282">
            <v>8500</v>
          </cell>
        </row>
        <row r="283">
          <cell r="A283" t="str">
            <v>BP10"</v>
          </cell>
          <cell r="B283">
            <v>255</v>
          </cell>
          <cell r="C283" t="str">
            <v>Baja IWF Jepang</v>
          </cell>
          <cell r="D283" t="str">
            <v>kg</v>
          </cell>
          <cell r="E283">
            <v>10000</v>
          </cell>
        </row>
        <row r="284">
          <cell r="B284">
            <v>256</v>
          </cell>
          <cell r="C284" t="str">
            <v>Baja Kontruksi Jembatan *M165</v>
          </cell>
          <cell r="D284" t="str">
            <v>kg</v>
          </cell>
          <cell r="E284">
            <v>24570</v>
          </cell>
        </row>
        <row r="285">
          <cell r="A285" t="str">
            <v>BP11</v>
          </cell>
          <cell r="B285">
            <v>2</v>
          </cell>
          <cell r="C285" t="str">
            <v>Kawat Beton *M168</v>
          </cell>
          <cell r="D285" t="str">
            <v>kg</v>
          </cell>
          <cell r="E285">
            <v>7500</v>
          </cell>
        </row>
        <row r="286">
          <cell r="A286" t="str">
            <v>BP14</v>
          </cell>
          <cell r="B286">
            <v>258</v>
          </cell>
          <cell r="C286" t="str">
            <v>Kawat Bronjong 4 mm *M162</v>
          </cell>
          <cell r="D286" t="str">
            <v>kg</v>
          </cell>
          <cell r="E286">
            <v>6500</v>
          </cell>
        </row>
        <row r="287">
          <cell r="A287" t="str">
            <v>BP15</v>
          </cell>
          <cell r="B287">
            <v>259</v>
          </cell>
          <cell r="C287" t="str">
            <v>Kawat Tembaga</v>
          </cell>
          <cell r="D287" t="str">
            <v>kg</v>
          </cell>
          <cell r="E287">
            <v>4500</v>
          </cell>
        </row>
        <row r="288">
          <cell r="B288">
            <v>260</v>
          </cell>
          <cell r="C288" t="str">
            <v>Baut Baja  *M163</v>
          </cell>
          <cell r="D288" t="str">
            <v>kg</v>
          </cell>
          <cell r="E288">
            <v>18000</v>
          </cell>
        </row>
        <row r="289">
          <cell r="B289">
            <v>261</v>
          </cell>
          <cell r="C289" t="str">
            <v>Besi Galvanisir  * M164</v>
          </cell>
          <cell r="D289" t="str">
            <v>kg</v>
          </cell>
          <cell r="E289">
            <v>30500</v>
          </cell>
        </row>
        <row r="290">
          <cell r="B290">
            <v>262</v>
          </cell>
          <cell r="C290" t="str">
            <v>Baja Tralis   *M161</v>
          </cell>
          <cell r="D290" t="str">
            <v>kg</v>
          </cell>
          <cell r="E290">
            <v>12500</v>
          </cell>
        </row>
        <row r="291">
          <cell r="A291" t="str">
            <v>BP16</v>
          </cell>
          <cell r="B291">
            <v>263</v>
          </cell>
          <cell r="C291" t="str">
            <v>Ram Nyamuk Hijau</v>
          </cell>
          <cell r="D291" t="str">
            <v>m²</v>
          </cell>
          <cell r="E291">
            <v>8500</v>
          </cell>
        </row>
        <row r="292">
          <cell r="A292" t="str">
            <v>BP17</v>
          </cell>
          <cell r="B292">
            <v>264</v>
          </cell>
          <cell r="C292" t="str">
            <v>Ram Kawat 1 x 1 cm</v>
          </cell>
          <cell r="D292" t="str">
            <v>m²</v>
          </cell>
          <cell r="E292">
            <v>8500</v>
          </cell>
        </row>
        <row r="293">
          <cell r="A293" t="str">
            <v>BP18</v>
          </cell>
          <cell r="B293">
            <v>265</v>
          </cell>
          <cell r="C293" t="str">
            <v>Ram Ayam</v>
          </cell>
          <cell r="D293" t="str">
            <v>m²</v>
          </cell>
          <cell r="E293">
            <v>9000</v>
          </cell>
        </row>
        <row r="294">
          <cell r="A294" t="str">
            <v>BP19</v>
          </cell>
          <cell r="B294">
            <v>266</v>
          </cell>
          <cell r="C294" t="str">
            <v xml:space="preserve">Kawat Kasa 1 x 1 cm ( Putih ) </v>
          </cell>
          <cell r="D294" t="str">
            <v>m²</v>
          </cell>
          <cell r="E294">
            <v>15000</v>
          </cell>
        </row>
        <row r="295">
          <cell r="A295" t="str">
            <v>BP20</v>
          </cell>
          <cell r="B295">
            <v>267</v>
          </cell>
          <cell r="C295" t="str">
            <v>Kawat Harmonika 4 cm</v>
          </cell>
          <cell r="D295" t="str">
            <v>m²</v>
          </cell>
          <cell r="E295">
            <v>19250</v>
          </cell>
        </row>
        <row r="296">
          <cell r="A296" t="str">
            <v>BP21</v>
          </cell>
          <cell r="B296">
            <v>268</v>
          </cell>
          <cell r="C296" t="str">
            <v>Kawat Harmonika 2 cm</v>
          </cell>
          <cell r="D296" t="str">
            <v>m²</v>
          </cell>
          <cell r="E296">
            <v>23400</v>
          </cell>
        </row>
        <row r="297">
          <cell r="A297" t="str">
            <v>BP22</v>
          </cell>
          <cell r="B297">
            <v>269</v>
          </cell>
          <cell r="C297" t="str">
            <v>Kawat Las Listrik</v>
          </cell>
          <cell r="D297" t="str">
            <v>kg</v>
          </cell>
          <cell r="E297">
            <v>18250</v>
          </cell>
        </row>
        <row r="298">
          <cell r="A298" t="str">
            <v>BP23</v>
          </cell>
          <cell r="B298">
            <v>270</v>
          </cell>
          <cell r="C298" t="str">
            <v>Wiremesh M8</v>
          </cell>
          <cell r="D298" t="str">
            <v>m²</v>
          </cell>
          <cell r="E298">
            <v>28000</v>
          </cell>
        </row>
        <row r="299">
          <cell r="A299" t="str">
            <v>BP24</v>
          </cell>
          <cell r="B299">
            <v>271</v>
          </cell>
          <cell r="C299" t="str">
            <v>Wiremesh M6</v>
          </cell>
          <cell r="D299" t="str">
            <v>m²</v>
          </cell>
          <cell r="E299">
            <v>23000</v>
          </cell>
        </row>
        <row r="300">
          <cell r="A300" t="str">
            <v>BP25</v>
          </cell>
          <cell r="B300">
            <v>272</v>
          </cell>
          <cell r="C300" t="str">
            <v>Timah</v>
          </cell>
          <cell r="D300" t="str">
            <v>kg</v>
          </cell>
          <cell r="E300">
            <v>28500</v>
          </cell>
        </row>
        <row r="301">
          <cell r="A301" t="str">
            <v>BP26</v>
          </cell>
          <cell r="B301">
            <v>273</v>
          </cell>
          <cell r="C301" t="str">
            <v>Timah Hitam</v>
          </cell>
          <cell r="D301" t="str">
            <v>kg</v>
          </cell>
          <cell r="E301">
            <v>18250</v>
          </cell>
        </row>
        <row r="302">
          <cell r="A302" t="str">
            <v>BP27</v>
          </cell>
          <cell r="B302">
            <v>274</v>
          </cell>
          <cell r="C302" t="str">
            <v>Ram Nyamuk Aluminium</v>
          </cell>
          <cell r="D302" t="str">
            <v>m²</v>
          </cell>
          <cell r="E302">
            <v>9800</v>
          </cell>
        </row>
        <row r="303">
          <cell r="A303" t="str">
            <v>BP28</v>
          </cell>
          <cell r="B303">
            <v>275</v>
          </cell>
          <cell r="C303" t="str">
            <v xml:space="preserve">Plat Srip Ø 2 x 30 mm ( 6 m1) </v>
          </cell>
          <cell r="D303" t="str">
            <v>bt</v>
          </cell>
          <cell r="E303">
            <v>18300</v>
          </cell>
        </row>
        <row r="304">
          <cell r="A304" t="str">
            <v>BP29</v>
          </cell>
          <cell r="B304">
            <v>276</v>
          </cell>
          <cell r="C304" t="str">
            <v xml:space="preserve">Plat Srip Ø 3 x 30 mm ( 6 m1) </v>
          </cell>
          <cell r="D304" t="str">
            <v>bt</v>
          </cell>
          <cell r="E304">
            <v>23800</v>
          </cell>
        </row>
        <row r="305">
          <cell r="A305" t="str">
            <v>BP30</v>
          </cell>
          <cell r="B305">
            <v>277</v>
          </cell>
          <cell r="C305" t="str">
            <v>Plat Alumunium 0.2 mm</v>
          </cell>
          <cell r="D305" t="str">
            <v>m²</v>
          </cell>
          <cell r="E305">
            <v>55900</v>
          </cell>
        </row>
        <row r="306">
          <cell r="A306" t="str">
            <v>BP31</v>
          </cell>
          <cell r="B306">
            <v>278</v>
          </cell>
          <cell r="C306" t="str">
            <v>Plat Alumunium 0.3 mm</v>
          </cell>
          <cell r="D306" t="str">
            <v>m²</v>
          </cell>
          <cell r="E306">
            <v>72500</v>
          </cell>
        </row>
        <row r="307">
          <cell r="A307" t="str">
            <v>BP32</v>
          </cell>
          <cell r="B307">
            <v>279</v>
          </cell>
          <cell r="C307" t="str">
            <v>Plat Alumunium 0.4 mm</v>
          </cell>
          <cell r="D307" t="str">
            <v>m²</v>
          </cell>
          <cell r="E307">
            <v>87000</v>
          </cell>
        </row>
        <row r="308">
          <cell r="A308" t="str">
            <v>BP33</v>
          </cell>
          <cell r="B308">
            <v>280</v>
          </cell>
          <cell r="C308" t="str">
            <v>Plat Alumunium 0.5 mm</v>
          </cell>
          <cell r="D308" t="str">
            <v>m²</v>
          </cell>
          <cell r="E308">
            <v>98000</v>
          </cell>
        </row>
        <row r="309">
          <cell r="A309" t="str">
            <v>BP34</v>
          </cell>
          <cell r="B309">
            <v>281</v>
          </cell>
          <cell r="C309" t="str">
            <v>Plat Alumunium 0.6 mm</v>
          </cell>
          <cell r="D309" t="str">
            <v>m²</v>
          </cell>
          <cell r="E309">
            <v>113500</v>
          </cell>
        </row>
        <row r="310">
          <cell r="A310" t="str">
            <v>BP35</v>
          </cell>
          <cell r="B310">
            <v>282</v>
          </cell>
          <cell r="C310" t="str">
            <v>Plat Alumunium 0.1 mm</v>
          </cell>
          <cell r="D310" t="str">
            <v>m²</v>
          </cell>
          <cell r="E310">
            <v>30150</v>
          </cell>
        </row>
        <row r="311">
          <cell r="A311" t="str">
            <v>BP36</v>
          </cell>
          <cell r="B311">
            <v>283</v>
          </cell>
          <cell r="C311" t="str">
            <v>Kusen Alumunium Natural 1.3 mm  t=1,3 mm ( 4 " )</v>
          </cell>
          <cell r="D311" t="str">
            <v>m1</v>
          </cell>
          <cell r="E311">
            <v>36850</v>
          </cell>
        </row>
        <row r="312">
          <cell r="A312" t="str">
            <v>BP37</v>
          </cell>
          <cell r="B312">
            <v>284</v>
          </cell>
          <cell r="C312" t="str">
            <v>Kusen Alumunium Warna 1.3 mm t=1,3 mm ( 4 " )</v>
          </cell>
          <cell r="D312" t="str">
            <v>m1</v>
          </cell>
          <cell r="E312">
            <v>58200</v>
          </cell>
        </row>
        <row r="313">
          <cell r="A313" t="str">
            <v>BP38</v>
          </cell>
          <cell r="B313">
            <v>285</v>
          </cell>
          <cell r="C313" t="str">
            <v xml:space="preserve">Daun Jendela Alumunium Natural ( Tanpa Kaca dan accessories ) </v>
          </cell>
          <cell r="D313" t="str">
            <v>m²</v>
          </cell>
          <cell r="E313">
            <v>14500</v>
          </cell>
        </row>
        <row r="314">
          <cell r="A314" t="str">
            <v>BP39</v>
          </cell>
          <cell r="B314">
            <v>286</v>
          </cell>
          <cell r="C314" t="str">
            <v>Daun Jendela Alumunium Warna ( Tanpa Kaca dan accessories )</v>
          </cell>
          <cell r="D314" t="str">
            <v>m²</v>
          </cell>
          <cell r="E314">
            <v>19250</v>
          </cell>
        </row>
        <row r="315">
          <cell r="A315" t="str">
            <v>BP40</v>
          </cell>
          <cell r="B315">
            <v>287</v>
          </cell>
          <cell r="C315" t="str">
            <v>Daun Pintu Alumunium Natural ( tanpa kaca dan accessories )</v>
          </cell>
          <cell r="D315" t="str">
            <v>m²</v>
          </cell>
          <cell r="E315">
            <v>47500</v>
          </cell>
        </row>
        <row r="316">
          <cell r="A316" t="str">
            <v>BP41</v>
          </cell>
          <cell r="B316">
            <v>288</v>
          </cell>
          <cell r="C316" t="str">
            <v>Daun Pintu Alumunium Warna ( tanpa kaca dan accessories )</v>
          </cell>
          <cell r="D316" t="str">
            <v>m²</v>
          </cell>
          <cell r="E316">
            <v>63500</v>
          </cell>
        </row>
        <row r="317">
          <cell r="A317" t="str">
            <v>BP42</v>
          </cell>
          <cell r="B317">
            <v>289</v>
          </cell>
          <cell r="C317" t="str">
            <v xml:space="preserve">Handle Alumunium ( Tarikan Pintu Alumunium ) </v>
          </cell>
          <cell r="D317" t="str">
            <v>bh</v>
          </cell>
          <cell r="E317">
            <v>61500</v>
          </cell>
        </row>
        <row r="318">
          <cell r="A318" t="str">
            <v>BP43</v>
          </cell>
          <cell r="B318">
            <v>290</v>
          </cell>
          <cell r="C318" t="str">
            <v xml:space="preserve">Kait Angin alumunium </v>
          </cell>
          <cell r="D318" t="str">
            <v>ps</v>
          </cell>
          <cell r="E318">
            <v>75000</v>
          </cell>
        </row>
        <row r="319">
          <cell r="A319" t="str">
            <v>BP44</v>
          </cell>
          <cell r="B319">
            <v>291</v>
          </cell>
          <cell r="C319" t="str">
            <v xml:space="preserve">Karet Asisoris Kusen / Pintu Alumunium </v>
          </cell>
          <cell r="D319" t="str">
            <v>m1</v>
          </cell>
          <cell r="E319">
            <v>3600</v>
          </cell>
        </row>
        <row r="320">
          <cell r="A320" t="str">
            <v>BP45</v>
          </cell>
          <cell r="B320">
            <v>292</v>
          </cell>
          <cell r="C320" t="str">
            <v>Seng Plat BJLS 30 dia. 60 cm  ( 100 m1 )</v>
          </cell>
          <cell r="D320" t="str">
            <v>m1</v>
          </cell>
          <cell r="E320">
            <v>21840</v>
          </cell>
        </row>
        <row r="321">
          <cell r="A321" t="str">
            <v>BP46</v>
          </cell>
          <cell r="B321">
            <v>293</v>
          </cell>
          <cell r="C321" t="str">
            <v>Seng Plat BJLS 30 dia. 90 cm ( 100 m1 )</v>
          </cell>
          <cell r="D321" t="str">
            <v>m1</v>
          </cell>
          <cell r="E321">
            <v>27300</v>
          </cell>
        </row>
        <row r="322">
          <cell r="A322" t="str">
            <v>BP47</v>
          </cell>
          <cell r="B322">
            <v>294</v>
          </cell>
          <cell r="C322" t="str">
            <v>Plat Besi Tipis 1 mm</v>
          </cell>
          <cell r="D322" t="str">
            <v>kg</v>
          </cell>
          <cell r="E322">
            <v>8500</v>
          </cell>
        </row>
        <row r="323">
          <cell r="A323" t="str">
            <v>BP48</v>
          </cell>
          <cell r="B323">
            <v>295</v>
          </cell>
          <cell r="C323" t="str">
            <v>Plat Besi Tipis 0.5 mm</v>
          </cell>
          <cell r="D323" t="str">
            <v>kg</v>
          </cell>
          <cell r="E323">
            <v>9000</v>
          </cell>
        </row>
        <row r="324">
          <cell r="A324" t="str">
            <v>BP49</v>
          </cell>
          <cell r="B324">
            <v>296</v>
          </cell>
          <cell r="C324" t="str">
            <v xml:space="preserve">Plat Besi 2 mm s/d 5 mm </v>
          </cell>
          <cell r="D324" t="str">
            <v>kg</v>
          </cell>
          <cell r="E324">
            <v>7300</v>
          </cell>
        </row>
        <row r="325">
          <cell r="A325" t="str">
            <v>BP50</v>
          </cell>
          <cell r="B325">
            <v>297</v>
          </cell>
          <cell r="C325" t="str">
            <v xml:space="preserve">Plat Besi 6 mm s/d 10 mm </v>
          </cell>
          <cell r="D325" t="str">
            <v>kg</v>
          </cell>
          <cell r="E325">
            <v>7300</v>
          </cell>
        </row>
        <row r="326">
          <cell r="A326" t="str">
            <v>BP51</v>
          </cell>
          <cell r="B326">
            <v>298</v>
          </cell>
          <cell r="C326" t="str">
            <v>Plat Besi 10 mm Ke atas</v>
          </cell>
          <cell r="D326" t="str">
            <v>kg</v>
          </cell>
          <cell r="E326">
            <v>7300</v>
          </cell>
        </row>
        <row r="327">
          <cell r="A327" t="str">
            <v>BP52</v>
          </cell>
          <cell r="B327">
            <v>299</v>
          </cell>
          <cell r="C327" t="str">
            <v>Lem Kuning (aibond)</v>
          </cell>
          <cell r="D327" t="str">
            <v>kg</v>
          </cell>
          <cell r="E327">
            <v>33000</v>
          </cell>
        </row>
        <row r="328">
          <cell r="A328" t="str">
            <v>BP53</v>
          </cell>
          <cell r="B328">
            <v>3</v>
          </cell>
          <cell r="C328" t="str">
            <v>Lem Fox</v>
          </cell>
          <cell r="D328" t="str">
            <v>kg</v>
          </cell>
          <cell r="E328">
            <v>10000</v>
          </cell>
        </row>
        <row r="330">
          <cell r="B330" t="str">
            <v>I</v>
          </cell>
          <cell r="C330" t="str">
            <v>BAHAN  KACA</v>
          </cell>
        </row>
        <row r="331">
          <cell r="A331" t="str">
            <v>BR01</v>
          </cell>
          <cell r="B331">
            <v>301</v>
          </cell>
          <cell r="C331" t="str">
            <v xml:space="preserve">Kaca Polos 2 mm </v>
          </cell>
          <cell r="D331" t="str">
            <v>m²</v>
          </cell>
          <cell r="E331">
            <v>32000</v>
          </cell>
        </row>
        <row r="332">
          <cell r="A332" t="str">
            <v>BR02</v>
          </cell>
          <cell r="B332">
            <v>302</v>
          </cell>
          <cell r="C332" t="str">
            <v xml:space="preserve">Kaca Polos 3 mm </v>
          </cell>
          <cell r="D332" t="str">
            <v>m²</v>
          </cell>
          <cell r="E332">
            <v>32500</v>
          </cell>
        </row>
        <row r="333">
          <cell r="A333" t="str">
            <v>BR03</v>
          </cell>
          <cell r="B333">
            <v>1</v>
          </cell>
          <cell r="C333" t="str">
            <v xml:space="preserve">Kaca Polos 5 mm </v>
          </cell>
          <cell r="D333" t="str">
            <v>m²</v>
          </cell>
          <cell r="E333">
            <v>34250</v>
          </cell>
        </row>
        <row r="334">
          <cell r="B334">
            <v>304</v>
          </cell>
          <cell r="C334" t="str">
            <v>Kaca Polos Tebal 8 mm</v>
          </cell>
          <cell r="D334" t="str">
            <v>m²</v>
          </cell>
          <cell r="E334">
            <v>36000</v>
          </cell>
        </row>
        <row r="335">
          <cell r="B335">
            <v>305</v>
          </cell>
          <cell r="C335" t="str">
            <v>Kaca Polos Tebal 12 mm</v>
          </cell>
          <cell r="D335" t="str">
            <v>m²</v>
          </cell>
          <cell r="E335">
            <v>50000</v>
          </cell>
        </row>
        <row r="336">
          <cell r="A336" t="str">
            <v>BR04</v>
          </cell>
          <cell r="B336">
            <v>306</v>
          </cell>
          <cell r="C336" t="str">
            <v>Kaca Rayband 5 mm ( ASAHI )</v>
          </cell>
          <cell r="D336" t="str">
            <v>m²</v>
          </cell>
          <cell r="E336">
            <v>55250</v>
          </cell>
        </row>
        <row r="337">
          <cell r="A337" t="str">
            <v>BR05</v>
          </cell>
          <cell r="B337">
            <v>307</v>
          </cell>
          <cell r="C337" t="str">
            <v>Kaca Rayband 8 mm ( ASAHI )</v>
          </cell>
          <cell r="D337" t="str">
            <v>m²</v>
          </cell>
          <cell r="E337">
            <v>245500</v>
          </cell>
        </row>
        <row r="338">
          <cell r="A338" t="str">
            <v>BR06</v>
          </cell>
          <cell r="B338">
            <v>308</v>
          </cell>
          <cell r="C338" t="str">
            <v>Kaca Rayband 12 mm ( ASAHI )</v>
          </cell>
          <cell r="D338" t="str">
            <v>m²</v>
          </cell>
          <cell r="E338">
            <v>390000</v>
          </cell>
        </row>
        <row r="339">
          <cell r="A339" t="str">
            <v>BR07</v>
          </cell>
          <cell r="B339">
            <v>309</v>
          </cell>
          <cell r="C339" t="str">
            <v>Kaca Patri Lokal Terpasang ( ASAHI )</v>
          </cell>
          <cell r="D339" t="str">
            <v>m²</v>
          </cell>
          <cell r="E339">
            <v>645000</v>
          </cell>
        </row>
        <row r="340">
          <cell r="A340" t="str">
            <v>BR08</v>
          </cell>
          <cell r="B340">
            <v>310</v>
          </cell>
          <cell r="C340" t="str">
            <v xml:space="preserve">Kaca Patri EX Luar negeri  terpasang </v>
          </cell>
          <cell r="D340" t="str">
            <v>m²</v>
          </cell>
          <cell r="E340">
            <v>2600000</v>
          </cell>
        </row>
        <row r="341">
          <cell r="A341" t="str">
            <v>BR09</v>
          </cell>
          <cell r="B341">
            <v>311</v>
          </cell>
          <cell r="C341" t="str">
            <v xml:space="preserve">Kaca 6 mm Gravver </v>
          </cell>
          <cell r="D341" t="str">
            <v>m²</v>
          </cell>
          <cell r="E341">
            <v>1130000</v>
          </cell>
        </row>
        <row r="342">
          <cell r="A342" t="str">
            <v>BR10</v>
          </cell>
          <cell r="B342">
            <v>312</v>
          </cell>
          <cell r="C342" t="str">
            <v xml:space="preserve">Glass Block  DN  20 x 20 </v>
          </cell>
          <cell r="D342" t="str">
            <v>bh</v>
          </cell>
          <cell r="E342">
            <v>20000</v>
          </cell>
        </row>
        <row r="343">
          <cell r="A343" t="str">
            <v>BR11</v>
          </cell>
          <cell r="B343">
            <v>313</v>
          </cell>
          <cell r="C343" t="str">
            <v>Glass Block  20 x 20 Ex LN</v>
          </cell>
          <cell r="D343" t="str">
            <v>bh</v>
          </cell>
          <cell r="E343">
            <v>60000</v>
          </cell>
        </row>
        <row r="345">
          <cell r="B345" t="str">
            <v>J</v>
          </cell>
          <cell r="C345" t="str">
            <v>BAHAN PAKU DAN MUR BAUT</v>
          </cell>
        </row>
        <row r="346">
          <cell r="A346" t="str">
            <v>BS01</v>
          </cell>
          <cell r="B346">
            <v>1</v>
          </cell>
          <cell r="C346" t="str">
            <v>Paku 3 cm</v>
          </cell>
          <cell r="D346" t="str">
            <v>kg</v>
          </cell>
          <cell r="E346">
            <v>7500</v>
          </cell>
        </row>
        <row r="347">
          <cell r="A347" t="str">
            <v>BS02</v>
          </cell>
          <cell r="B347">
            <v>2</v>
          </cell>
          <cell r="C347" t="str">
            <v>Paku 5 cm s/d 7 cm / Paku Reng - Usuk</v>
          </cell>
          <cell r="D347" t="str">
            <v>kg</v>
          </cell>
          <cell r="E347">
            <v>7500</v>
          </cell>
        </row>
        <row r="348">
          <cell r="A348" t="str">
            <v>BS03</v>
          </cell>
          <cell r="B348">
            <v>316</v>
          </cell>
          <cell r="C348" t="str">
            <v>Paku 8 cm s/d 12 cm</v>
          </cell>
          <cell r="D348" t="str">
            <v>kg</v>
          </cell>
          <cell r="E348">
            <v>7500</v>
          </cell>
        </row>
        <row r="349">
          <cell r="B349">
            <v>317</v>
          </cell>
          <cell r="C349" t="str">
            <v>Paku 2 cm s/d 4 cm /Paku Tripleks - Bilik</v>
          </cell>
          <cell r="D349" t="str">
            <v>kg</v>
          </cell>
          <cell r="E349">
            <v>7500</v>
          </cell>
        </row>
        <row r="350">
          <cell r="B350">
            <v>318</v>
          </cell>
          <cell r="C350" t="str">
            <v>Paku 1/2 cm s/d 1 cm /Paku seng-Plat Poil</v>
          </cell>
          <cell r="D350" t="str">
            <v>kg</v>
          </cell>
          <cell r="E350">
            <v>7500</v>
          </cell>
        </row>
        <row r="351">
          <cell r="B351">
            <v>319</v>
          </cell>
          <cell r="C351" t="str">
            <v>Paku Baja Jembatan *M166</v>
          </cell>
          <cell r="D351" t="str">
            <v>kg</v>
          </cell>
          <cell r="E351">
            <v>12500</v>
          </cell>
        </row>
        <row r="352">
          <cell r="A352" t="str">
            <v>BS04</v>
          </cell>
          <cell r="B352">
            <v>320</v>
          </cell>
          <cell r="C352" t="str">
            <v>Paku Beton 2 cm s/d 5 cm</v>
          </cell>
          <cell r="D352" t="str">
            <v>kg</v>
          </cell>
          <cell r="E352">
            <v>25000</v>
          </cell>
        </row>
        <row r="353">
          <cell r="A353" t="str">
            <v>BS05</v>
          </cell>
          <cell r="B353">
            <v>321</v>
          </cell>
          <cell r="C353" t="str">
            <v>Paku Kait Lengkap</v>
          </cell>
          <cell r="D353" t="str">
            <v>bh</v>
          </cell>
          <cell r="E353">
            <v>600</v>
          </cell>
        </row>
        <row r="354">
          <cell r="A354" t="str">
            <v>BS06</v>
          </cell>
          <cell r="B354">
            <v>322</v>
          </cell>
          <cell r="C354" t="str">
            <v>Paku Cacing</v>
          </cell>
          <cell r="D354" t="str">
            <v>kg</v>
          </cell>
          <cell r="E354">
            <v>15000</v>
          </cell>
        </row>
        <row r="355">
          <cell r="B355">
            <v>3</v>
          </cell>
          <cell r="C355" t="str">
            <v>Paku Seng Glb. / Paku Asbes Glb.</v>
          </cell>
          <cell r="D355" t="str">
            <v>kg</v>
          </cell>
          <cell r="E355">
            <v>20000</v>
          </cell>
        </row>
        <row r="356">
          <cell r="B356">
            <v>324</v>
          </cell>
          <cell r="C356" t="str">
            <v>Paku Skrup</v>
          </cell>
          <cell r="D356" t="str">
            <v>kg</v>
          </cell>
          <cell r="E356">
            <v>6000</v>
          </cell>
        </row>
        <row r="357">
          <cell r="A357" t="str">
            <v>BS07</v>
          </cell>
          <cell r="B357">
            <v>4</v>
          </cell>
          <cell r="C357" t="str">
            <v>Besi Beugel kuda - kuda</v>
          </cell>
          <cell r="D357" t="str">
            <v>kg</v>
          </cell>
          <cell r="E357">
            <v>12250</v>
          </cell>
        </row>
        <row r="358">
          <cell r="A358" t="str">
            <v>BS08</v>
          </cell>
          <cell r="B358">
            <v>326</v>
          </cell>
          <cell r="C358" t="str">
            <v>Duk Angker</v>
          </cell>
          <cell r="D358" t="str">
            <v>kg</v>
          </cell>
          <cell r="E358">
            <v>9500</v>
          </cell>
        </row>
        <row r="359">
          <cell r="A359" t="str">
            <v>BS09</v>
          </cell>
          <cell r="B359">
            <v>327</v>
          </cell>
          <cell r="C359" t="str">
            <v>Angker Mur Baut dia.19 / panjang 60 cm</v>
          </cell>
          <cell r="D359" t="str">
            <v>bh</v>
          </cell>
          <cell r="E359">
            <v>24500</v>
          </cell>
        </row>
        <row r="360">
          <cell r="A360" t="str">
            <v>BS10</v>
          </cell>
          <cell r="B360">
            <v>328</v>
          </cell>
          <cell r="C360" t="str">
            <v>Mur Baut HTB dia. 19 s/d 16 (5 cm)</v>
          </cell>
          <cell r="D360" t="str">
            <v>bh</v>
          </cell>
          <cell r="E360">
            <v>4250</v>
          </cell>
        </row>
        <row r="361">
          <cell r="A361" t="str">
            <v>BS11</v>
          </cell>
          <cell r="B361">
            <v>329</v>
          </cell>
          <cell r="C361" t="str">
            <v>Mur Baut Biasa dia.19 s/d 16 (5 cm)</v>
          </cell>
          <cell r="D361" t="str">
            <v>bh</v>
          </cell>
          <cell r="E361">
            <v>3600</v>
          </cell>
        </row>
        <row r="362">
          <cell r="A362" t="str">
            <v>BS12</v>
          </cell>
          <cell r="B362">
            <v>330</v>
          </cell>
          <cell r="C362" t="str">
            <v>Piser dia. 12 s/d 20 cm</v>
          </cell>
          <cell r="D362" t="str">
            <v>bh</v>
          </cell>
          <cell r="E362">
            <v>3000</v>
          </cell>
        </row>
        <row r="364">
          <cell r="B364" t="str">
            <v>K</v>
          </cell>
          <cell r="C364" t="str">
            <v>BAHAN PERPIPAAN</v>
          </cell>
          <cell r="D364" t="str">
            <v>1.²</v>
          </cell>
        </row>
        <row r="365">
          <cell r="A365" t="str">
            <v>BT01</v>
          </cell>
          <cell r="B365">
            <v>331</v>
          </cell>
          <cell r="C365" t="str">
            <v>Besi Pipa untuk Hydrant BSP Ø  1"</v>
          </cell>
          <cell r="D365" t="str">
            <v>bt</v>
          </cell>
          <cell r="E365">
            <v>83000</v>
          </cell>
        </row>
        <row r="366">
          <cell r="A366" t="str">
            <v>BT02</v>
          </cell>
          <cell r="B366">
            <v>332</v>
          </cell>
          <cell r="C366" t="str">
            <v>Besi Pipa untuk Hydrant BSP Ø  1,25"</v>
          </cell>
          <cell r="D366" t="str">
            <v>bt</v>
          </cell>
          <cell r="E366">
            <v>88000</v>
          </cell>
        </row>
        <row r="367">
          <cell r="A367" t="str">
            <v>BT03</v>
          </cell>
          <cell r="B367">
            <v>333</v>
          </cell>
          <cell r="C367" t="str">
            <v>Besi Pipa untuk Hydrant BSP Ø  1,5"</v>
          </cell>
          <cell r="D367" t="str">
            <v>bt</v>
          </cell>
          <cell r="E367">
            <v>95500</v>
          </cell>
        </row>
        <row r="368">
          <cell r="A368" t="str">
            <v>BT04</v>
          </cell>
          <cell r="B368">
            <v>334</v>
          </cell>
          <cell r="C368" t="str">
            <v>Besi Pipa untuk Hydrant BSP Ø 2"</v>
          </cell>
          <cell r="D368" t="str">
            <v>bt</v>
          </cell>
          <cell r="E368">
            <v>111000</v>
          </cell>
        </row>
        <row r="369">
          <cell r="A369" t="str">
            <v>BT05</v>
          </cell>
          <cell r="B369">
            <v>335</v>
          </cell>
          <cell r="C369" t="str">
            <v>Besi Pipa untuk Hydrant BSP Ø 2,5"</v>
          </cell>
          <cell r="D369" t="str">
            <v>bt</v>
          </cell>
          <cell r="E369">
            <v>341250</v>
          </cell>
        </row>
        <row r="370">
          <cell r="A370" t="str">
            <v>BT06</v>
          </cell>
          <cell r="B370">
            <v>336</v>
          </cell>
          <cell r="C370" t="str">
            <v>Besi Pipa untuk Hydrant BSP Ø  3"</v>
          </cell>
          <cell r="D370" t="str">
            <v>bt</v>
          </cell>
          <cell r="E370">
            <v>471000</v>
          </cell>
        </row>
        <row r="371">
          <cell r="A371" t="str">
            <v>BT07</v>
          </cell>
          <cell r="B371">
            <v>337</v>
          </cell>
          <cell r="C371" t="str">
            <v>Besi Pipa untuk Hydrant BSP Ø  4"</v>
          </cell>
          <cell r="D371" t="str">
            <v>bt</v>
          </cell>
          <cell r="E371">
            <v>668000</v>
          </cell>
        </row>
        <row r="372">
          <cell r="A372" t="str">
            <v>BT08</v>
          </cell>
          <cell r="B372">
            <v>338</v>
          </cell>
          <cell r="C372" t="str">
            <v>Besi Pipa untuk Hydrant BSP Ø  6"</v>
          </cell>
          <cell r="D372" t="str">
            <v>bt</v>
          </cell>
          <cell r="E372">
            <v>1100000</v>
          </cell>
        </row>
        <row r="373">
          <cell r="A373" t="str">
            <v>BT08'</v>
          </cell>
          <cell r="B373">
            <v>339</v>
          </cell>
          <cell r="C373" t="str">
            <v xml:space="preserve">Hydrant </v>
          </cell>
          <cell r="D373" t="str">
            <v>bh</v>
          </cell>
          <cell r="E373">
            <v>210000</v>
          </cell>
        </row>
        <row r="374">
          <cell r="A374" t="str">
            <v>BT09</v>
          </cell>
          <cell r="B374">
            <v>340</v>
          </cell>
          <cell r="C374" t="str">
            <v xml:space="preserve">Besi Pipa Hitam Ø 1" t=2 mm </v>
          </cell>
          <cell r="D374" t="str">
            <v>bt</v>
          </cell>
          <cell r="E374">
            <v>74000</v>
          </cell>
        </row>
        <row r="375">
          <cell r="A375" t="str">
            <v>BT10</v>
          </cell>
          <cell r="B375">
            <v>341</v>
          </cell>
          <cell r="C375" t="str">
            <v xml:space="preserve">Besi Pipa Hitam Ø 2" t=2 mm   </v>
          </cell>
          <cell r="D375" t="str">
            <v>bt</v>
          </cell>
          <cell r="E375">
            <v>133000</v>
          </cell>
        </row>
        <row r="376">
          <cell r="A376" t="str">
            <v>BT11</v>
          </cell>
          <cell r="B376">
            <v>342</v>
          </cell>
          <cell r="C376" t="str">
            <v xml:space="preserve">Besi Pipa Hitam Ø 3" t=2 mm </v>
          </cell>
          <cell r="D376" t="str">
            <v>bt</v>
          </cell>
          <cell r="E376">
            <v>238500</v>
          </cell>
        </row>
        <row r="377">
          <cell r="A377" t="str">
            <v>BT12</v>
          </cell>
          <cell r="B377">
            <v>343</v>
          </cell>
          <cell r="C377" t="str">
            <v xml:space="preserve">Besi Pipa Hitam Ø 4" t=2 mm  </v>
          </cell>
          <cell r="D377" t="str">
            <v>bt</v>
          </cell>
          <cell r="E377">
            <v>307000</v>
          </cell>
        </row>
        <row r="378">
          <cell r="A378" t="str">
            <v>BT13</v>
          </cell>
          <cell r="B378">
            <v>344</v>
          </cell>
          <cell r="C378" t="str">
            <v>Besi Pipa Hitam Ø 6" t=2 mm</v>
          </cell>
          <cell r="D378" t="str">
            <v>bt</v>
          </cell>
          <cell r="E378">
            <v>409000</v>
          </cell>
        </row>
        <row r="379">
          <cell r="A379" t="str">
            <v>BT14</v>
          </cell>
          <cell r="B379">
            <v>345</v>
          </cell>
          <cell r="C379" t="str">
            <v>Pipa GIP Medium A Ø 1/2"  ( 6 m1 )</v>
          </cell>
          <cell r="D379" t="str">
            <v>bt</v>
          </cell>
          <cell r="E379">
            <v>70000</v>
          </cell>
        </row>
        <row r="380">
          <cell r="A380" t="str">
            <v>BT15</v>
          </cell>
          <cell r="B380">
            <v>346</v>
          </cell>
          <cell r="C380" t="str">
            <v>Pipa GIP Medium A Ø 3/4"  ( 6 m1 )</v>
          </cell>
          <cell r="D380" t="str">
            <v>bt</v>
          </cell>
          <cell r="E380">
            <v>85000</v>
          </cell>
        </row>
        <row r="381">
          <cell r="A381" t="str">
            <v>BT16</v>
          </cell>
          <cell r="B381">
            <v>347</v>
          </cell>
          <cell r="C381" t="str">
            <v>Pipa GIP Medium A Ø 1"   ( 6 m1 )</v>
          </cell>
          <cell r="D381" t="str">
            <v>bt</v>
          </cell>
          <cell r="E381">
            <v>126500</v>
          </cell>
        </row>
        <row r="382">
          <cell r="A382" t="str">
            <v>BT17</v>
          </cell>
          <cell r="B382">
            <v>348</v>
          </cell>
          <cell r="C382" t="str">
            <v>Pipa GIP Medium A Ø 1 1/4"  ( 6 m1 )</v>
          </cell>
          <cell r="D382" t="str">
            <v>bt</v>
          </cell>
          <cell r="E382">
            <v>164500</v>
          </cell>
        </row>
        <row r="383">
          <cell r="A383" t="str">
            <v>BT18</v>
          </cell>
          <cell r="B383">
            <v>349</v>
          </cell>
          <cell r="C383" t="str">
            <v>Pipa GIP Medium A Ø 1 1/2" ( 6 m1 )</v>
          </cell>
          <cell r="D383" t="str">
            <v>bt</v>
          </cell>
          <cell r="E383">
            <v>196000</v>
          </cell>
        </row>
        <row r="384">
          <cell r="A384" t="str">
            <v>BT19</v>
          </cell>
          <cell r="B384">
            <v>350</v>
          </cell>
          <cell r="C384" t="str">
            <v>Pipa GIP Medium A Ø 1 3/4"( 6 m1 )</v>
          </cell>
          <cell r="D384" t="str">
            <v>bt</v>
          </cell>
          <cell r="E384">
            <v>232000</v>
          </cell>
        </row>
        <row r="385">
          <cell r="A385" t="str">
            <v>BT20</v>
          </cell>
          <cell r="B385">
            <v>351</v>
          </cell>
          <cell r="C385" t="str">
            <v>Pipa GIP Medium A Ø 2"  ( 6 m1 )</v>
          </cell>
          <cell r="D385" t="str">
            <v>bt</v>
          </cell>
          <cell r="E385">
            <v>286500</v>
          </cell>
        </row>
        <row r="386">
          <cell r="A386" t="str">
            <v>BT21</v>
          </cell>
          <cell r="B386">
            <v>352</v>
          </cell>
          <cell r="C386" t="str">
            <v>Pipa GIP Medium A Ø 2 1/2" ( 6 m1 )</v>
          </cell>
          <cell r="D386" t="str">
            <v>bt</v>
          </cell>
          <cell r="E386">
            <v>381000</v>
          </cell>
        </row>
        <row r="387">
          <cell r="A387" t="str">
            <v>BT22</v>
          </cell>
          <cell r="B387">
            <v>353</v>
          </cell>
          <cell r="C387" t="str">
            <v>Pipa GIP Medium A Ø 3"  ( 6 m1 )</v>
          </cell>
          <cell r="D387" t="str">
            <v>bt</v>
          </cell>
          <cell r="E387">
            <v>464000</v>
          </cell>
        </row>
        <row r="388">
          <cell r="A388" t="str">
            <v>BT23</v>
          </cell>
          <cell r="B388">
            <v>354</v>
          </cell>
          <cell r="C388" t="str">
            <v>Pipa GIP Medium A Ø 4"  ( 6 m1 )</v>
          </cell>
          <cell r="D388" t="str">
            <v>bt</v>
          </cell>
          <cell r="E388">
            <v>611000</v>
          </cell>
        </row>
        <row r="389">
          <cell r="A389" t="str">
            <v>BT24</v>
          </cell>
          <cell r="B389">
            <v>355</v>
          </cell>
          <cell r="C389" t="str">
            <v>Macam2 Sambungan GIP Ø 1/2"</v>
          </cell>
          <cell r="D389" t="str">
            <v>bh</v>
          </cell>
          <cell r="E389">
            <v>4000</v>
          </cell>
        </row>
        <row r="390">
          <cell r="A390" t="str">
            <v>BT25</v>
          </cell>
          <cell r="B390">
            <v>356</v>
          </cell>
          <cell r="C390" t="str">
            <v>Macam2 Sambungan GIP Ø 3/4"</v>
          </cell>
          <cell r="D390" t="str">
            <v>bh</v>
          </cell>
          <cell r="E390">
            <v>5200</v>
          </cell>
        </row>
        <row r="391">
          <cell r="A391" t="str">
            <v>BT26</v>
          </cell>
          <cell r="B391">
            <v>357</v>
          </cell>
          <cell r="C391" t="str">
            <v>Macam2 Sambungan GIP Ø 1"</v>
          </cell>
          <cell r="D391" t="str">
            <v>bh</v>
          </cell>
          <cell r="E391">
            <v>8150</v>
          </cell>
        </row>
        <row r="392">
          <cell r="A392" t="str">
            <v>BT27</v>
          </cell>
          <cell r="B392">
            <v>358</v>
          </cell>
          <cell r="C392" t="str">
            <v>Macam2 Sambungan GIP Ø 1 1/4"</v>
          </cell>
          <cell r="D392" t="str">
            <v>bh</v>
          </cell>
          <cell r="E392">
            <v>10100</v>
          </cell>
        </row>
        <row r="393">
          <cell r="A393" t="str">
            <v>BT28</v>
          </cell>
          <cell r="B393">
            <v>359</v>
          </cell>
          <cell r="C393" t="str">
            <v>Macam2 Sambungan GIP Ø 11/2"</v>
          </cell>
          <cell r="D393" t="str">
            <v>bh</v>
          </cell>
          <cell r="E393">
            <v>11500</v>
          </cell>
        </row>
        <row r="394">
          <cell r="A394" t="str">
            <v>BT29</v>
          </cell>
          <cell r="B394">
            <v>360</v>
          </cell>
          <cell r="C394" t="str">
            <v>Macam2 Sambungan GIP Ø 13/4"</v>
          </cell>
          <cell r="D394" t="str">
            <v>bh</v>
          </cell>
          <cell r="E394">
            <v>17150</v>
          </cell>
        </row>
        <row r="395">
          <cell r="A395" t="str">
            <v>BT30</v>
          </cell>
          <cell r="B395">
            <v>361</v>
          </cell>
          <cell r="C395" t="str">
            <v>Macam2 Sambungan GIP Ø 2"</v>
          </cell>
          <cell r="D395" t="str">
            <v>bh</v>
          </cell>
          <cell r="E395">
            <v>23750</v>
          </cell>
        </row>
        <row r="396">
          <cell r="A396" t="str">
            <v>BT31</v>
          </cell>
          <cell r="B396">
            <v>362</v>
          </cell>
          <cell r="C396" t="str">
            <v>Macam2 Sambungan GIP Ø 2 1/2"</v>
          </cell>
          <cell r="D396" t="str">
            <v>bh</v>
          </cell>
          <cell r="E396">
            <v>34000</v>
          </cell>
        </row>
        <row r="397">
          <cell r="A397" t="str">
            <v>BT32</v>
          </cell>
          <cell r="B397">
            <v>363</v>
          </cell>
          <cell r="C397" t="str">
            <v>Macam2 Sambungan GIP Ø 3"</v>
          </cell>
          <cell r="D397" t="str">
            <v>bh</v>
          </cell>
          <cell r="E397">
            <v>40500</v>
          </cell>
        </row>
        <row r="398">
          <cell r="A398" t="str">
            <v>BT33</v>
          </cell>
          <cell r="B398">
            <v>364</v>
          </cell>
          <cell r="C398" t="str">
            <v>Macam2 Sambungan GIP Ø 4"</v>
          </cell>
          <cell r="D398" t="str">
            <v>bh</v>
          </cell>
          <cell r="E398">
            <v>47700</v>
          </cell>
        </row>
        <row r="399">
          <cell r="A399" t="str">
            <v>BT34</v>
          </cell>
          <cell r="B399">
            <v>365</v>
          </cell>
          <cell r="C399" t="str">
            <v xml:space="preserve">Pipa PVC RUCIKA type AW  Ø 1/2" </v>
          </cell>
          <cell r="D399" t="str">
            <v>bt</v>
          </cell>
          <cell r="E399">
            <v>21500</v>
          </cell>
        </row>
        <row r="400">
          <cell r="A400" t="str">
            <v>BT35</v>
          </cell>
          <cell r="B400">
            <v>366</v>
          </cell>
          <cell r="C400" t="str">
            <v xml:space="preserve">Pipa PVC RUCIKA type AW    Ø 3/4" </v>
          </cell>
          <cell r="D400" t="str">
            <v>bt</v>
          </cell>
          <cell r="E400">
            <v>30500</v>
          </cell>
        </row>
        <row r="401">
          <cell r="A401" t="str">
            <v>BT36</v>
          </cell>
          <cell r="B401">
            <v>367</v>
          </cell>
          <cell r="C401" t="str">
            <v xml:space="preserve">Pipa PVC RUCIKA type AW    Ø 1" </v>
          </cell>
          <cell r="D401" t="str">
            <v>bt</v>
          </cell>
          <cell r="E401">
            <v>38000</v>
          </cell>
        </row>
        <row r="402">
          <cell r="A402" t="str">
            <v>BT37</v>
          </cell>
          <cell r="B402">
            <v>368</v>
          </cell>
          <cell r="C402" t="str">
            <v xml:space="preserve">Pipa PVC RUCIKA type AW    Ø 1 1/4" </v>
          </cell>
          <cell r="D402" t="str">
            <v>bt</v>
          </cell>
          <cell r="E402">
            <v>53000</v>
          </cell>
        </row>
        <row r="403">
          <cell r="A403" t="str">
            <v>BT38</v>
          </cell>
          <cell r="B403">
            <v>369</v>
          </cell>
          <cell r="C403" t="str">
            <v xml:space="preserve">Pipa PVC RUCIKA type AW    Ø 1 1/2" </v>
          </cell>
          <cell r="D403" t="str">
            <v>bt</v>
          </cell>
          <cell r="E403">
            <v>66500</v>
          </cell>
        </row>
        <row r="404">
          <cell r="A404" t="str">
            <v>BT39</v>
          </cell>
          <cell r="B404">
            <v>370</v>
          </cell>
          <cell r="C404" t="str">
            <v xml:space="preserve">Pipa PVC RUCIKA type AW    Ø 2" </v>
          </cell>
          <cell r="D404" t="str">
            <v>bt</v>
          </cell>
          <cell r="E404">
            <v>94000</v>
          </cell>
        </row>
        <row r="405">
          <cell r="A405" t="str">
            <v>BT40</v>
          </cell>
          <cell r="B405">
            <v>371</v>
          </cell>
          <cell r="C405" t="str">
            <v xml:space="preserve">Pipa PVC RUCIKA type AW    Ø 2 1/2" </v>
          </cell>
          <cell r="D405" t="str">
            <v>bt</v>
          </cell>
          <cell r="E405">
            <v>120000</v>
          </cell>
        </row>
        <row r="406">
          <cell r="A406" t="str">
            <v>BT41</v>
          </cell>
          <cell r="B406">
            <v>372</v>
          </cell>
          <cell r="C406" t="str">
            <v xml:space="preserve">Pipa PVC RUCIKA type AW    Ø 3" </v>
          </cell>
          <cell r="D406" t="str">
            <v>bt</v>
          </cell>
          <cell r="E406">
            <v>180000</v>
          </cell>
        </row>
        <row r="407">
          <cell r="A407" t="str">
            <v>BT42</v>
          </cell>
          <cell r="B407">
            <v>373</v>
          </cell>
          <cell r="C407" t="str">
            <v xml:space="preserve">Pipa PVC RUCIKA type AW    Ø 4" </v>
          </cell>
          <cell r="D407" t="str">
            <v>bt</v>
          </cell>
          <cell r="E407">
            <v>279500</v>
          </cell>
        </row>
        <row r="408">
          <cell r="A408" t="str">
            <v>BT43</v>
          </cell>
          <cell r="B408">
            <v>374</v>
          </cell>
          <cell r="C408" t="str">
            <v xml:space="preserve">Pipa PVC RUCIKA type AW    Ø 6" </v>
          </cell>
          <cell r="D408" t="str">
            <v>bt</v>
          </cell>
          <cell r="E408">
            <v>539000</v>
          </cell>
        </row>
        <row r="409">
          <cell r="A409" t="str">
            <v>BT44</v>
          </cell>
          <cell r="B409">
            <v>375</v>
          </cell>
          <cell r="C409" t="str">
            <v xml:space="preserve">Pipa PVC RUCIKA type AW    Ø 8" </v>
          </cell>
          <cell r="D409" t="str">
            <v>bt</v>
          </cell>
          <cell r="E409">
            <v>784500</v>
          </cell>
        </row>
        <row r="410">
          <cell r="A410" t="str">
            <v>BT45</v>
          </cell>
          <cell r="B410">
            <v>376</v>
          </cell>
          <cell r="C410" t="str">
            <v>Pipa PVC  MASPION ABU Ø 1/2" (AW)</v>
          </cell>
          <cell r="D410" t="str">
            <v>bt</v>
          </cell>
          <cell r="E410">
            <v>12500</v>
          </cell>
        </row>
        <row r="411">
          <cell r="A411" t="str">
            <v>BT46</v>
          </cell>
          <cell r="B411">
            <v>377</v>
          </cell>
          <cell r="C411" t="str">
            <v>Pipa PVC  MASPION ABU Ø 3/4" (AW)</v>
          </cell>
          <cell r="D411" t="str">
            <v>bt</v>
          </cell>
          <cell r="E411">
            <v>16500</v>
          </cell>
        </row>
        <row r="412">
          <cell r="A412" t="str">
            <v>BT47</v>
          </cell>
          <cell r="B412">
            <v>378</v>
          </cell>
          <cell r="C412" t="str">
            <v>Pipa PVC  MASPION ABU Ø 1" (AW)</v>
          </cell>
          <cell r="D412" t="str">
            <v>bt</v>
          </cell>
          <cell r="E412">
            <v>22450</v>
          </cell>
        </row>
        <row r="413">
          <cell r="A413" t="str">
            <v>BT48</v>
          </cell>
          <cell r="B413">
            <v>379</v>
          </cell>
          <cell r="C413" t="str">
            <v>Pipa PVC  MASPION ABU Ø 1 1/4" (AW)</v>
          </cell>
          <cell r="D413" t="str">
            <v>bt</v>
          </cell>
          <cell r="E413">
            <v>31450</v>
          </cell>
        </row>
        <row r="414">
          <cell r="A414" t="str">
            <v>BT49</v>
          </cell>
          <cell r="B414">
            <v>380</v>
          </cell>
          <cell r="C414" t="str">
            <v>Pipa PVC  MASPION ABU Ø 1 1/2" (AW)</v>
          </cell>
          <cell r="D414" t="str">
            <v>bt</v>
          </cell>
          <cell r="E414">
            <v>40400</v>
          </cell>
        </row>
        <row r="415">
          <cell r="A415" t="str">
            <v>BT50</v>
          </cell>
          <cell r="B415">
            <v>381</v>
          </cell>
          <cell r="C415" t="str">
            <v>Pipa PVC  MASPION ABU Ø 2" (AW)</v>
          </cell>
          <cell r="D415" t="str">
            <v>bt</v>
          </cell>
          <cell r="E415">
            <v>69900</v>
          </cell>
        </row>
        <row r="416">
          <cell r="A416" t="str">
            <v>BT51</v>
          </cell>
          <cell r="B416">
            <v>382</v>
          </cell>
          <cell r="C416" t="str">
            <v>Pipa PVC  MASPION ABU Ø 2 1/2" (AW)</v>
          </cell>
          <cell r="D416" t="str">
            <v>bt</v>
          </cell>
          <cell r="E416">
            <v>83850</v>
          </cell>
        </row>
        <row r="417">
          <cell r="A417" t="str">
            <v>BT52</v>
          </cell>
          <cell r="B417">
            <v>383</v>
          </cell>
          <cell r="C417" t="str">
            <v>Pipa PVC  MASPION ABU Ø 3" (AW)</v>
          </cell>
          <cell r="D417" t="str">
            <v>bt</v>
          </cell>
          <cell r="E417">
            <v>154000</v>
          </cell>
        </row>
        <row r="418">
          <cell r="A418" t="str">
            <v>BT53</v>
          </cell>
          <cell r="B418">
            <v>384</v>
          </cell>
          <cell r="C418" t="str">
            <v>Pipa PVC  MASPION ABU Ø 4" (AW)</v>
          </cell>
          <cell r="D418" t="str">
            <v>bt</v>
          </cell>
          <cell r="E418">
            <v>204750</v>
          </cell>
        </row>
        <row r="419">
          <cell r="B419">
            <v>385</v>
          </cell>
          <cell r="C419" t="str">
            <v>Pipa PVC  MASPION ABU Ø 6" (AW)</v>
          </cell>
          <cell r="D419" t="str">
            <v>bt</v>
          </cell>
          <cell r="E419">
            <v>481000</v>
          </cell>
        </row>
        <row r="420">
          <cell r="B420">
            <v>386</v>
          </cell>
          <cell r="C420" t="str">
            <v>Pipa GI Diameter 0,5"</v>
          </cell>
          <cell r="D420" t="str">
            <v>bt</v>
          </cell>
          <cell r="E420">
            <v>60000</v>
          </cell>
        </row>
        <row r="421">
          <cell r="B421">
            <v>387</v>
          </cell>
          <cell r="C421" t="str">
            <v>Pipa GI Diameter 0,75"</v>
          </cell>
          <cell r="D421" t="str">
            <v>bt</v>
          </cell>
          <cell r="E421">
            <v>75000</v>
          </cell>
        </row>
        <row r="422">
          <cell r="B422">
            <v>388</v>
          </cell>
          <cell r="C422" t="str">
            <v>Pipa GI Diameter 1"</v>
          </cell>
          <cell r="D422" t="str">
            <v>bt</v>
          </cell>
          <cell r="E422">
            <v>105000</v>
          </cell>
        </row>
        <row r="423">
          <cell r="B423">
            <v>389</v>
          </cell>
          <cell r="C423" t="str">
            <v>Pipa GI Diameter 1,25"</v>
          </cell>
          <cell r="D423" t="str">
            <v>bt</v>
          </cell>
          <cell r="E423">
            <v>120000</v>
          </cell>
        </row>
        <row r="424">
          <cell r="B424">
            <v>390</v>
          </cell>
          <cell r="C424" t="str">
            <v>Pipa GI Diameter 1,5"</v>
          </cell>
          <cell r="D424" t="str">
            <v>bt</v>
          </cell>
          <cell r="E424">
            <v>150150</v>
          </cell>
        </row>
        <row r="425">
          <cell r="B425">
            <v>391</v>
          </cell>
          <cell r="C425" t="str">
            <v>Pipa GI Diameter 2"</v>
          </cell>
          <cell r="D425" t="str">
            <v>bt</v>
          </cell>
          <cell r="E425">
            <v>225150</v>
          </cell>
        </row>
        <row r="426">
          <cell r="B426">
            <v>392</v>
          </cell>
          <cell r="C426" t="str">
            <v>Pipa GI Diameter 2,5"</v>
          </cell>
          <cell r="D426" t="str">
            <v>bt</v>
          </cell>
          <cell r="E426">
            <v>300250</v>
          </cell>
        </row>
        <row r="427">
          <cell r="B427">
            <v>393</v>
          </cell>
          <cell r="C427" t="str">
            <v>Pipa GI Diameter 3"</v>
          </cell>
          <cell r="D427" t="str">
            <v>bt</v>
          </cell>
          <cell r="E427">
            <v>412850</v>
          </cell>
        </row>
        <row r="428">
          <cell r="B428">
            <v>394</v>
          </cell>
          <cell r="C428" t="str">
            <v>Pipa GI Diameter 4"</v>
          </cell>
          <cell r="D428" t="str">
            <v>bt</v>
          </cell>
          <cell r="E428">
            <v>60000</v>
          </cell>
        </row>
        <row r="429">
          <cell r="B429">
            <v>395</v>
          </cell>
          <cell r="C429" t="str">
            <v>Knie PVC Diameter 0,5"</v>
          </cell>
          <cell r="D429" t="str">
            <v>bh</v>
          </cell>
          <cell r="E429">
            <v>1000</v>
          </cell>
        </row>
        <row r="430">
          <cell r="B430">
            <v>396</v>
          </cell>
          <cell r="C430" t="str">
            <v>Knie PVC Diameter 0,75"</v>
          </cell>
          <cell r="D430" t="str">
            <v>bh</v>
          </cell>
          <cell r="E430">
            <v>1400</v>
          </cell>
        </row>
        <row r="431">
          <cell r="B431">
            <v>397</v>
          </cell>
          <cell r="C431" t="str">
            <v>Knie PVC Diameter 1"</v>
          </cell>
          <cell r="D431" t="str">
            <v>bh</v>
          </cell>
          <cell r="E431">
            <v>14950</v>
          </cell>
        </row>
        <row r="432">
          <cell r="B432">
            <v>398</v>
          </cell>
          <cell r="C432" t="str">
            <v>Knie PVC Diameter 2"</v>
          </cell>
          <cell r="D432" t="str">
            <v>bh</v>
          </cell>
          <cell r="E432">
            <v>2950</v>
          </cell>
        </row>
        <row r="433">
          <cell r="B433">
            <v>399</v>
          </cell>
          <cell r="C433" t="str">
            <v>Knie PVC Diameter 3"</v>
          </cell>
          <cell r="D433" t="str">
            <v>bh</v>
          </cell>
          <cell r="E433">
            <v>5450</v>
          </cell>
        </row>
        <row r="434">
          <cell r="B434">
            <v>400</v>
          </cell>
          <cell r="C434" t="str">
            <v>Knie PVC Diameter 4"</v>
          </cell>
          <cell r="D434" t="str">
            <v>bh</v>
          </cell>
          <cell r="E434">
            <v>5950</v>
          </cell>
        </row>
        <row r="435">
          <cell r="B435">
            <v>401</v>
          </cell>
          <cell r="C435" t="str">
            <v>Tee PVC Diameter 0,5"</v>
          </cell>
          <cell r="D435" t="str">
            <v>bh</v>
          </cell>
          <cell r="E435">
            <v>1400</v>
          </cell>
        </row>
        <row r="436">
          <cell r="B436">
            <v>402</v>
          </cell>
          <cell r="C436" t="str">
            <v>Tee PVC Diameter 0,75"</v>
          </cell>
          <cell r="D436" t="str">
            <v>bh</v>
          </cell>
          <cell r="E436">
            <v>1800</v>
          </cell>
        </row>
        <row r="437">
          <cell r="B437">
            <v>403</v>
          </cell>
          <cell r="C437" t="str">
            <v>Tee PVC Diameter 1"</v>
          </cell>
          <cell r="D437" t="str">
            <v>bh</v>
          </cell>
          <cell r="E437">
            <v>3600</v>
          </cell>
        </row>
        <row r="438">
          <cell r="B438">
            <v>404</v>
          </cell>
          <cell r="C438" t="str">
            <v>Tee PVC Diameter 2"</v>
          </cell>
          <cell r="D438" t="str">
            <v>bh</v>
          </cell>
          <cell r="E438">
            <v>4200</v>
          </cell>
        </row>
        <row r="439">
          <cell r="B439">
            <v>405</v>
          </cell>
          <cell r="C439" t="str">
            <v>Tee PVC Diameter 3"</v>
          </cell>
          <cell r="D439" t="str">
            <v>bh</v>
          </cell>
          <cell r="E439">
            <v>5950</v>
          </cell>
        </row>
        <row r="440">
          <cell r="B440">
            <v>406</v>
          </cell>
          <cell r="C440" t="str">
            <v>Tee PVC Diameter 4"</v>
          </cell>
          <cell r="D440" t="str">
            <v>bh</v>
          </cell>
          <cell r="E440">
            <v>900</v>
          </cell>
        </row>
        <row r="441">
          <cell r="B441">
            <v>407</v>
          </cell>
          <cell r="C441" t="str">
            <v>Kran Diameter 0,5"</v>
          </cell>
          <cell r="D441" t="str">
            <v>bh</v>
          </cell>
          <cell r="E441">
            <v>20400</v>
          </cell>
        </row>
        <row r="442">
          <cell r="B442">
            <v>408</v>
          </cell>
          <cell r="C442" t="str">
            <v>Fiet Kran Diameter 0,5"</v>
          </cell>
          <cell r="D442" t="str">
            <v>bh</v>
          </cell>
          <cell r="E442">
            <v>3600</v>
          </cell>
        </row>
        <row r="443">
          <cell r="B443">
            <v>409</v>
          </cell>
          <cell r="C443" t="str">
            <v>Fiet Kran Diameter 0,75"</v>
          </cell>
          <cell r="D443" t="str">
            <v>bh</v>
          </cell>
          <cell r="E443">
            <v>54600</v>
          </cell>
        </row>
        <row r="444">
          <cell r="B444">
            <v>410</v>
          </cell>
          <cell r="C444" t="str">
            <v>Fiet Kran Diameter 1"</v>
          </cell>
          <cell r="D444" t="str">
            <v>bh</v>
          </cell>
          <cell r="E444">
            <v>70950</v>
          </cell>
        </row>
        <row r="445">
          <cell r="B445">
            <v>411</v>
          </cell>
          <cell r="C445" t="str">
            <v>Fiet Kran Diameter 2"</v>
          </cell>
          <cell r="D445" t="str">
            <v>bh</v>
          </cell>
          <cell r="E445">
            <v>23400</v>
          </cell>
        </row>
        <row r="446">
          <cell r="B446">
            <v>412</v>
          </cell>
          <cell r="C446" t="str">
            <v>Fiet Kran Diameter 3"</v>
          </cell>
          <cell r="D446" t="str">
            <v>bh</v>
          </cell>
          <cell r="E446">
            <v>431300</v>
          </cell>
        </row>
        <row r="447">
          <cell r="B447">
            <v>413</v>
          </cell>
          <cell r="C447" t="str">
            <v>Fiet Kran Diameter 4"</v>
          </cell>
          <cell r="D447" t="str">
            <v>bh</v>
          </cell>
          <cell r="E447">
            <v>713180</v>
          </cell>
        </row>
        <row r="448">
          <cell r="A448" t="str">
            <v>BT54</v>
          </cell>
          <cell r="B448">
            <v>414</v>
          </cell>
          <cell r="C448" t="str">
            <v>Macam2 Sambungan Paralon Ø 1/2"</v>
          </cell>
          <cell r="D448" t="str">
            <v>bh</v>
          </cell>
          <cell r="E448">
            <v>5450</v>
          </cell>
        </row>
        <row r="449">
          <cell r="A449" t="str">
            <v>BT55</v>
          </cell>
          <cell r="B449">
            <v>415</v>
          </cell>
          <cell r="C449" t="str">
            <v>Macam2 Sambungan Paralon Ø 3/4"</v>
          </cell>
          <cell r="D449" t="str">
            <v>bh</v>
          </cell>
          <cell r="E449">
            <v>5450</v>
          </cell>
        </row>
        <row r="450">
          <cell r="A450" t="str">
            <v>BT56</v>
          </cell>
          <cell r="B450">
            <v>416</v>
          </cell>
          <cell r="C450" t="str">
            <v>Macam2 Sambungan Paralon Ø 1"</v>
          </cell>
          <cell r="D450" t="str">
            <v>bh</v>
          </cell>
          <cell r="E450">
            <v>14950</v>
          </cell>
        </row>
        <row r="451">
          <cell r="A451" t="str">
            <v>BT57</v>
          </cell>
          <cell r="B451">
            <v>417</v>
          </cell>
          <cell r="C451" t="str">
            <v>Macam2 Sambungan Paralon Ø 1 1/4"</v>
          </cell>
          <cell r="D451" t="str">
            <v>bh</v>
          </cell>
          <cell r="E451">
            <v>16350</v>
          </cell>
        </row>
        <row r="452">
          <cell r="A452" t="str">
            <v>BT58</v>
          </cell>
          <cell r="B452">
            <v>418</v>
          </cell>
          <cell r="C452" t="str">
            <v>Macam2 Sambungan Paralon Ø 1 1/2"</v>
          </cell>
          <cell r="D452" t="str">
            <v>bh</v>
          </cell>
          <cell r="E452">
            <v>16350</v>
          </cell>
        </row>
        <row r="453">
          <cell r="A453" t="str">
            <v>BT59</v>
          </cell>
          <cell r="B453">
            <v>419</v>
          </cell>
          <cell r="C453" t="str">
            <v>Macam2 Sambungan Paralon Ø 1 3/4"</v>
          </cell>
          <cell r="D453" t="str">
            <v>bh</v>
          </cell>
          <cell r="E453">
            <v>16350</v>
          </cell>
        </row>
        <row r="454">
          <cell r="A454" t="str">
            <v>BT60</v>
          </cell>
          <cell r="B454">
            <v>420</v>
          </cell>
          <cell r="C454" t="str">
            <v>Macam2 Sambungan Paralon Ø 2"</v>
          </cell>
          <cell r="D454" t="str">
            <v>bh</v>
          </cell>
          <cell r="E454">
            <v>17000</v>
          </cell>
        </row>
        <row r="455">
          <cell r="A455" t="str">
            <v>BT61</v>
          </cell>
          <cell r="B455">
            <v>421</v>
          </cell>
          <cell r="C455" t="str">
            <v>Macam2 Samb. Paralon Ø 2 1/2"</v>
          </cell>
          <cell r="D455" t="str">
            <v>bh</v>
          </cell>
          <cell r="E455">
            <v>17000</v>
          </cell>
        </row>
        <row r="456">
          <cell r="A456" t="str">
            <v>BT62</v>
          </cell>
          <cell r="B456">
            <v>422</v>
          </cell>
          <cell r="C456" t="str">
            <v>Macam2 Samb. Paralon Ø 3"</v>
          </cell>
          <cell r="D456" t="str">
            <v>bh</v>
          </cell>
          <cell r="E456">
            <v>40500</v>
          </cell>
        </row>
        <row r="457">
          <cell r="A457" t="str">
            <v>BT63</v>
          </cell>
          <cell r="B457">
            <v>423</v>
          </cell>
          <cell r="C457" t="str">
            <v>Macam2 Samb. Paralon Ø 4"</v>
          </cell>
          <cell r="D457" t="str">
            <v>bh</v>
          </cell>
          <cell r="E457">
            <v>47500</v>
          </cell>
        </row>
        <row r="458">
          <cell r="A458" t="str">
            <v>BT64</v>
          </cell>
          <cell r="B458">
            <v>424</v>
          </cell>
          <cell r="C458" t="str">
            <v>Sambungan Pipa PVC Jenis AW 4 " TY</v>
          </cell>
          <cell r="D458" t="str">
            <v>bh</v>
          </cell>
          <cell r="E458">
            <v>28000</v>
          </cell>
        </row>
        <row r="459">
          <cell r="A459" t="str">
            <v>BT65</v>
          </cell>
          <cell r="B459">
            <v>425</v>
          </cell>
          <cell r="C459" t="str">
            <v>Lem Paralon</v>
          </cell>
          <cell r="D459" t="str">
            <v>bh</v>
          </cell>
          <cell r="E459">
            <v>5450</v>
          </cell>
        </row>
        <row r="460">
          <cell r="A460" t="str">
            <v>BT66</v>
          </cell>
          <cell r="B460">
            <v>426</v>
          </cell>
          <cell r="C460" t="str">
            <v>Solatip Leideng</v>
          </cell>
          <cell r="D460" t="str">
            <v>gl</v>
          </cell>
          <cell r="E460">
            <v>1950</v>
          </cell>
        </row>
        <row r="461">
          <cell r="A461" t="str">
            <v>BT67</v>
          </cell>
          <cell r="B461">
            <v>427</v>
          </cell>
          <cell r="C461" t="str">
            <v>Pipa PVC 4" berlobang jenis AW</v>
          </cell>
          <cell r="D461" t="str">
            <v>m1</v>
          </cell>
          <cell r="E461">
            <v>26650</v>
          </cell>
        </row>
        <row r="463">
          <cell r="B463" t="str">
            <v>L</v>
          </cell>
          <cell r="C463" t="str">
            <v>BAHAN SANITAIR</v>
          </cell>
        </row>
        <row r="464">
          <cell r="A464" t="str">
            <v>BV01</v>
          </cell>
          <cell r="B464">
            <v>428</v>
          </cell>
          <cell r="C464" t="str">
            <v>Stop Kran 1/2 " KIT</v>
          </cell>
          <cell r="D464" t="str">
            <v>bh</v>
          </cell>
          <cell r="E464">
            <v>23750</v>
          </cell>
        </row>
        <row r="465">
          <cell r="A465" t="str">
            <v>BV02</v>
          </cell>
          <cell r="B465">
            <v>429</v>
          </cell>
          <cell r="C465" t="str">
            <v>Stop Kran 3/4 " KIT</v>
          </cell>
          <cell r="D465" t="str">
            <v>bh</v>
          </cell>
          <cell r="E465">
            <v>27300</v>
          </cell>
        </row>
        <row r="466">
          <cell r="A466" t="str">
            <v>BV03</v>
          </cell>
          <cell r="B466">
            <v>430</v>
          </cell>
          <cell r="C466" t="str">
            <v>Stop Kran 1 " KIT</v>
          </cell>
          <cell r="D466" t="str">
            <v>bh</v>
          </cell>
          <cell r="E466">
            <v>177450</v>
          </cell>
        </row>
        <row r="467">
          <cell r="A467" t="str">
            <v>BV04</v>
          </cell>
          <cell r="B467">
            <v>431</v>
          </cell>
          <cell r="C467" t="str">
            <v>Stop Kran 1 1/2 " KIT</v>
          </cell>
          <cell r="D467" t="str">
            <v>bh</v>
          </cell>
          <cell r="E467">
            <v>245700</v>
          </cell>
        </row>
        <row r="468">
          <cell r="A468" t="str">
            <v>BV05</v>
          </cell>
          <cell r="B468">
            <v>432</v>
          </cell>
          <cell r="C468" t="str">
            <v>Stop Kran 2 " KIT</v>
          </cell>
          <cell r="D468" t="str">
            <v>bh</v>
          </cell>
          <cell r="E468">
            <v>614250</v>
          </cell>
        </row>
        <row r="469">
          <cell r="A469" t="str">
            <v>BV06</v>
          </cell>
          <cell r="B469">
            <v>433</v>
          </cell>
          <cell r="C469" t="str">
            <v>Stop Kran 2 1/2" KIT</v>
          </cell>
          <cell r="D469" t="str">
            <v>bh</v>
          </cell>
          <cell r="E469">
            <v>696150</v>
          </cell>
        </row>
        <row r="470">
          <cell r="A470" t="str">
            <v>BV07</v>
          </cell>
          <cell r="B470">
            <v>434</v>
          </cell>
          <cell r="C470" t="str">
            <v>Stop Kran 3 " KIT</v>
          </cell>
          <cell r="D470" t="str">
            <v>bh</v>
          </cell>
          <cell r="E470">
            <v>61350</v>
          </cell>
        </row>
        <row r="471">
          <cell r="B471">
            <v>435</v>
          </cell>
          <cell r="C471" t="str">
            <v>Fiet kran 3/4"</v>
          </cell>
          <cell r="D471" t="str">
            <v>bh</v>
          </cell>
          <cell r="E471">
            <v>54600</v>
          </cell>
        </row>
        <row r="472">
          <cell r="B472">
            <v>436</v>
          </cell>
          <cell r="C472" t="str">
            <v>Fiet kran 1"</v>
          </cell>
          <cell r="D472" t="str">
            <v>bh</v>
          </cell>
          <cell r="E472">
            <v>70950</v>
          </cell>
        </row>
        <row r="473">
          <cell r="B473">
            <v>437</v>
          </cell>
          <cell r="C473" t="str">
            <v>Fiet kran 2"</v>
          </cell>
          <cell r="D473" t="str">
            <v>bh</v>
          </cell>
          <cell r="E473">
            <v>200500</v>
          </cell>
        </row>
        <row r="474">
          <cell r="B474">
            <v>438</v>
          </cell>
          <cell r="C474" t="str">
            <v>Fiet kran 3"</v>
          </cell>
          <cell r="D474" t="str">
            <v>bh</v>
          </cell>
          <cell r="E474">
            <v>431300</v>
          </cell>
        </row>
        <row r="475">
          <cell r="B475">
            <v>439</v>
          </cell>
          <cell r="C475" t="str">
            <v>Fiet kran 4"</v>
          </cell>
          <cell r="D475" t="str">
            <v>bh</v>
          </cell>
          <cell r="E475">
            <v>712500</v>
          </cell>
        </row>
        <row r="476">
          <cell r="B476">
            <v>440</v>
          </cell>
          <cell r="C476" t="str">
            <v>Lem Paralon</v>
          </cell>
          <cell r="D476" t="str">
            <v>bh</v>
          </cell>
          <cell r="E476">
            <v>5450</v>
          </cell>
        </row>
        <row r="477">
          <cell r="A477" t="str">
            <v>BV08</v>
          </cell>
          <cell r="B477">
            <v>441</v>
          </cell>
          <cell r="C477" t="str">
            <v>Double Neple 1/2 "</v>
          </cell>
          <cell r="D477" t="str">
            <v>bh</v>
          </cell>
          <cell r="E477">
            <v>20400</v>
          </cell>
        </row>
        <row r="478">
          <cell r="A478" t="str">
            <v>BV09</v>
          </cell>
          <cell r="B478">
            <v>442</v>
          </cell>
          <cell r="C478" t="str">
            <v>Water Mur 1/2 "</v>
          </cell>
          <cell r="D478" t="str">
            <v>bh</v>
          </cell>
          <cell r="E478">
            <v>33000</v>
          </cell>
        </row>
        <row r="479">
          <cell r="A479" t="str">
            <v>BV10</v>
          </cell>
          <cell r="B479">
            <v>443</v>
          </cell>
          <cell r="C479" t="str">
            <v>Gate Walve 1/2 "</v>
          </cell>
          <cell r="D479" t="str">
            <v>bh</v>
          </cell>
          <cell r="E479">
            <v>34000</v>
          </cell>
        </row>
        <row r="480">
          <cell r="A480" t="str">
            <v>BV11</v>
          </cell>
          <cell r="B480">
            <v>444</v>
          </cell>
          <cell r="C480" t="str">
            <v xml:space="preserve">Saringan Air Lt KM Stainless Steel </v>
          </cell>
          <cell r="D480" t="str">
            <v>bh</v>
          </cell>
          <cell r="E480">
            <v>34000</v>
          </cell>
        </row>
        <row r="481">
          <cell r="A481" t="str">
            <v>BV12</v>
          </cell>
          <cell r="B481">
            <v>445</v>
          </cell>
          <cell r="C481" t="str">
            <v>Apooer Bath Tube</v>
          </cell>
          <cell r="D481" t="str">
            <v>bh</v>
          </cell>
          <cell r="E481">
            <v>196000</v>
          </cell>
        </row>
        <row r="482">
          <cell r="A482" t="str">
            <v>BV13</v>
          </cell>
          <cell r="B482">
            <v>446</v>
          </cell>
          <cell r="C482" t="str">
            <v>Kran stain less Lokal Kait</v>
          </cell>
          <cell r="D482" t="str">
            <v>bh</v>
          </cell>
          <cell r="E482">
            <v>36000</v>
          </cell>
        </row>
        <row r="483">
          <cell r="A483" t="str">
            <v>BV14</v>
          </cell>
          <cell r="B483">
            <v>447</v>
          </cell>
          <cell r="C483" t="str">
            <v xml:space="preserve">Shower Dengan Tiang </v>
          </cell>
          <cell r="D483" t="str">
            <v>bh</v>
          </cell>
          <cell r="E483">
            <v>184000</v>
          </cell>
        </row>
        <row r="484">
          <cell r="A484" t="str">
            <v>BV15</v>
          </cell>
          <cell r="B484">
            <v>448</v>
          </cell>
          <cell r="C484" t="str">
            <v xml:space="preserve">Shower Tanpa Tiang </v>
          </cell>
          <cell r="D484" t="str">
            <v>bh</v>
          </cell>
          <cell r="E484">
            <v>102000</v>
          </cell>
        </row>
        <row r="485">
          <cell r="A485" t="str">
            <v>BV16</v>
          </cell>
          <cell r="B485">
            <v>449</v>
          </cell>
          <cell r="C485" t="str">
            <v xml:space="preserve">Kran Tembok Sun Eui  dia. 1/2 " </v>
          </cell>
          <cell r="D485" t="str">
            <v>bh</v>
          </cell>
          <cell r="E485">
            <v>68250</v>
          </cell>
        </row>
        <row r="486">
          <cell r="A486" t="str">
            <v>BV17</v>
          </cell>
          <cell r="B486">
            <v>450</v>
          </cell>
          <cell r="C486" t="str">
            <v xml:space="preserve">Kran Tembok ITAP dia. 1/2 " </v>
          </cell>
          <cell r="D486" t="str">
            <v>bh</v>
          </cell>
          <cell r="E486">
            <v>27300</v>
          </cell>
        </row>
        <row r="487">
          <cell r="A487" t="str">
            <v>BV18</v>
          </cell>
          <cell r="B487">
            <v>451</v>
          </cell>
          <cell r="C487" t="str">
            <v xml:space="preserve">Kran Bebek Sun Eui 1/2 " </v>
          </cell>
          <cell r="D487" t="str">
            <v>bh</v>
          </cell>
          <cell r="E487">
            <v>122850</v>
          </cell>
        </row>
        <row r="488">
          <cell r="A488" t="str">
            <v>BV19</v>
          </cell>
          <cell r="B488">
            <v>452</v>
          </cell>
          <cell r="C488" t="str">
            <v>Kran Bebek ITAP 1/2 "</v>
          </cell>
          <cell r="D488" t="str">
            <v>bh</v>
          </cell>
          <cell r="E488">
            <v>40950</v>
          </cell>
        </row>
        <row r="489">
          <cell r="A489" t="str">
            <v>BV20</v>
          </cell>
          <cell r="B489">
            <v>453</v>
          </cell>
          <cell r="C489" t="str">
            <v>Kran Panas Dingin San Eui  Standard</v>
          </cell>
          <cell r="D489" t="str">
            <v>bh</v>
          </cell>
          <cell r="E489">
            <v>170550</v>
          </cell>
        </row>
        <row r="490">
          <cell r="A490" t="str">
            <v>BV21</v>
          </cell>
          <cell r="B490">
            <v>454</v>
          </cell>
          <cell r="C490" t="str">
            <v xml:space="preserve">Bath Cape  Washteren </v>
          </cell>
          <cell r="D490" t="str">
            <v>unit</v>
          </cell>
          <cell r="E490">
            <v>1633800</v>
          </cell>
        </row>
        <row r="491">
          <cell r="A491" t="str">
            <v>BV22</v>
          </cell>
          <cell r="B491">
            <v>455</v>
          </cell>
          <cell r="C491" t="str">
            <v>Tempat Sabun Poslin</v>
          </cell>
          <cell r="D491" t="str">
            <v>bh</v>
          </cell>
          <cell r="E491">
            <v>34000</v>
          </cell>
        </row>
        <row r="492">
          <cell r="A492" t="str">
            <v>BV23</v>
          </cell>
          <cell r="B492">
            <v>456</v>
          </cell>
          <cell r="C492" t="str">
            <v xml:space="preserve">Wastafel Lengkap TOTO LW 230 </v>
          </cell>
          <cell r="D492" t="str">
            <v>unit</v>
          </cell>
          <cell r="E492">
            <v>941850</v>
          </cell>
        </row>
        <row r="493">
          <cell r="A493" t="str">
            <v>BV24</v>
          </cell>
          <cell r="B493">
            <v>457</v>
          </cell>
          <cell r="C493" t="str">
            <v>Wastafel Lengkap INA</v>
          </cell>
          <cell r="D493" t="str">
            <v>unit</v>
          </cell>
          <cell r="E493">
            <v>511800</v>
          </cell>
        </row>
        <row r="494">
          <cell r="B494">
            <v>458</v>
          </cell>
          <cell r="C494" t="str">
            <v>Closet Duduk Poslin (INA) Lengkap</v>
          </cell>
          <cell r="D494" t="str">
            <v>set</v>
          </cell>
          <cell r="E494">
            <v>1706250</v>
          </cell>
        </row>
        <row r="495">
          <cell r="B495">
            <v>459</v>
          </cell>
          <cell r="C495" t="str">
            <v>Closet Jongkok Poslin (INA)</v>
          </cell>
          <cell r="D495" t="str">
            <v>bh</v>
          </cell>
          <cell r="E495">
            <v>109000</v>
          </cell>
        </row>
        <row r="496">
          <cell r="B496">
            <v>460</v>
          </cell>
          <cell r="C496" t="str">
            <v xml:space="preserve">Closet Jongkok Teraso </v>
          </cell>
          <cell r="D496" t="str">
            <v>bh</v>
          </cell>
          <cell r="E496">
            <v>61350</v>
          </cell>
        </row>
        <row r="497">
          <cell r="A497" t="str">
            <v>BV25</v>
          </cell>
          <cell r="B497">
            <v>461</v>
          </cell>
          <cell r="C497" t="str">
            <v>Closet Jongkok Poslin warna  TOTO</v>
          </cell>
          <cell r="D497" t="str">
            <v>unit</v>
          </cell>
          <cell r="E497">
            <v>245700</v>
          </cell>
        </row>
        <row r="498">
          <cell r="A498" t="str">
            <v>BV26</v>
          </cell>
          <cell r="B498">
            <v>462</v>
          </cell>
          <cell r="C498" t="str">
            <v>Closet Jongkok Standard Putih Poslin TOTO</v>
          </cell>
          <cell r="D498" t="str">
            <v>unit</v>
          </cell>
          <cell r="E498">
            <v>150150</v>
          </cell>
        </row>
        <row r="499">
          <cell r="A499" t="str">
            <v>BV27</v>
          </cell>
          <cell r="B499">
            <v>463</v>
          </cell>
          <cell r="C499" t="str">
            <v>Closet Jongkok Lengkap Sistem Jet TOTO</v>
          </cell>
          <cell r="D499" t="str">
            <v>unit</v>
          </cell>
          <cell r="E499">
            <v>1556000</v>
          </cell>
        </row>
        <row r="500">
          <cell r="A500" t="str">
            <v>BV28</v>
          </cell>
          <cell r="B500">
            <v>464</v>
          </cell>
          <cell r="C500" t="str">
            <v>Closet Duduk Warna Standard  TOTO C 240 Lengkap</v>
          </cell>
          <cell r="D500" t="str">
            <v>unit</v>
          </cell>
          <cell r="E500">
            <v>1433000</v>
          </cell>
        </row>
        <row r="501">
          <cell r="A501" t="str">
            <v>BV29</v>
          </cell>
          <cell r="B501">
            <v>465</v>
          </cell>
          <cell r="C501" t="str">
            <v>Wastafel Bulat Warna Standard Lengkap</v>
          </cell>
          <cell r="D501" t="str">
            <v>unit</v>
          </cell>
          <cell r="E501">
            <v>1177250</v>
          </cell>
        </row>
        <row r="502">
          <cell r="A502" t="str">
            <v>BV30</v>
          </cell>
          <cell r="B502">
            <v>466</v>
          </cell>
          <cell r="C502" t="str">
            <v>Closet Duduk Warna Standard lengkap INA</v>
          </cell>
          <cell r="D502" t="str">
            <v>bh</v>
          </cell>
          <cell r="E502">
            <v>1098750</v>
          </cell>
        </row>
        <row r="503">
          <cell r="A503" t="str">
            <v>BV31</v>
          </cell>
          <cell r="B503">
            <v>467</v>
          </cell>
          <cell r="C503" t="str">
            <v xml:space="preserve">Urinoar Lengkap TOTO Warna Standard lengkap </v>
          </cell>
          <cell r="D503" t="str">
            <v>unit</v>
          </cell>
          <cell r="E503">
            <v>1276200</v>
          </cell>
        </row>
        <row r="504">
          <cell r="A504" t="str">
            <v>BV32</v>
          </cell>
          <cell r="B504">
            <v>468</v>
          </cell>
          <cell r="C504" t="str">
            <v xml:space="preserve">Penyekat Poslin Urinoar TOTO </v>
          </cell>
          <cell r="D504" t="str">
            <v>lbr</v>
          </cell>
          <cell r="E504">
            <v>343950</v>
          </cell>
        </row>
        <row r="505">
          <cell r="A505" t="str">
            <v>BV33</v>
          </cell>
          <cell r="B505">
            <v>469</v>
          </cell>
          <cell r="C505" t="str">
            <v>Kitchen Zink Stainless Standard Lokal ( 1 Lobang )</v>
          </cell>
          <cell r="D505" t="str">
            <v>bh</v>
          </cell>
          <cell r="E505">
            <v>184200</v>
          </cell>
        </row>
        <row r="506">
          <cell r="A506" t="str">
            <v>BV34</v>
          </cell>
          <cell r="B506">
            <v>470</v>
          </cell>
          <cell r="C506" t="str">
            <v>Kitchen Zink Stainless Non Standard Franke ( 1 Lobang )</v>
          </cell>
          <cell r="D506" t="str">
            <v>bh</v>
          </cell>
          <cell r="E506">
            <v>580000</v>
          </cell>
        </row>
        <row r="507">
          <cell r="A507" t="str">
            <v>BV35</v>
          </cell>
          <cell r="B507">
            <v>471</v>
          </cell>
          <cell r="C507" t="str">
            <v>Kitchen Zink Stainless Non Standard Franke ( 2 Lobang )</v>
          </cell>
          <cell r="D507" t="str">
            <v>bh</v>
          </cell>
          <cell r="E507">
            <v>921300</v>
          </cell>
        </row>
        <row r="508">
          <cell r="B508">
            <v>472</v>
          </cell>
          <cell r="C508" t="str">
            <v>Selotip</v>
          </cell>
          <cell r="D508" t="str">
            <v>bh</v>
          </cell>
          <cell r="E508">
            <v>1300</v>
          </cell>
        </row>
        <row r="509">
          <cell r="B509">
            <v>473</v>
          </cell>
          <cell r="C509" t="str">
            <v>Bak Mandi Teraso</v>
          </cell>
          <cell r="D509" t="str">
            <v>bh</v>
          </cell>
          <cell r="E509">
            <v>204750</v>
          </cell>
        </row>
        <row r="510">
          <cell r="B510">
            <v>474</v>
          </cell>
          <cell r="C510" t="str">
            <v>Bak Mandi Fiber Glass 60 x 6</v>
          </cell>
          <cell r="D510" t="str">
            <v>bh</v>
          </cell>
          <cell r="E510">
            <v>95550</v>
          </cell>
        </row>
        <row r="511">
          <cell r="B511">
            <v>475</v>
          </cell>
          <cell r="C511" t="str">
            <v>Floordrain stainless</v>
          </cell>
          <cell r="D511" t="str">
            <v>bh</v>
          </cell>
          <cell r="E511">
            <v>20000</v>
          </cell>
        </row>
        <row r="513">
          <cell r="B513" t="str">
            <v>K</v>
          </cell>
          <cell r="C513" t="str">
            <v>BAHAN PENUTUP ATAP</v>
          </cell>
        </row>
        <row r="514">
          <cell r="A514" t="str">
            <v>BX01</v>
          </cell>
          <cell r="B514">
            <v>476</v>
          </cell>
          <cell r="C514" t="str">
            <v>Atap Plastik Gelombang 80 x 180</v>
          </cell>
          <cell r="D514" t="str">
            <v>lbr</v>
          </cell>
          <cell r="E514">
            <v>18000</v>
          </cell>
        </row>
        <row r="515">
          <cell r="A515" t="str">
            <v>BX02</v>
          </cell>
          <cell r="B515">
            <v>477</v>
          </cell>
          <cell r="C515" t="str">
            <v>Atap Fiber Glass Tipis 80 x 180 (gelombang)</v>
          </cell>
          <cell r="D515" t="str">
            <v>lbr</v>
          </cell>
          <cell r="E515">
            <v>32500</v>
          </cell>
        </row>
        <row r="516">
          <cell r="A516" t="str">
            <v>BX03</v>
          </cell>
          <cell r="B516">
            <v>478</v>
          </cell>
          <cell r="C516" t="str">
            <v>Atap Fiber Glass Tebal 80 x 180 (gelombang)</v>
          </cell>
          <cell r="D516" t="str">
            <v>lbr</v>
          </cell>
          <cell r="E516">
            <v>64000</v>
          </cell>
        </row>
        <row r="517">
          <cell r="A517" t="str">
            <v>BX04</v>
          </cell>
          <cell r="B517">
            <v>479</v>
          </cell>
          <cell r="C517" t="str">
            <v>Atap Aluminium Natural USR 26 ( JAINDO )</v>
          </cell>
          <cell r="D517" t="str">
            <v>m²</v>
          </cell>
          <cell r="E517">
            <v>100000</v>
          </cell>
        </row>
        <row r="518">
          <cell r="A518" t="str">
            <v>BX05</v>
          </cell>
          <cell r="B518">
            <v>480</v>
          </cell>
          <cell r="C518" t="str">
            <v>Atap Aluminium Warna USR 26 ( JAINDO )</v>
          </cell>
          <cell r="D518" t="str">
            <v>m²</v>
          </cell>
          <cell r="E518">
            <v>115000</v>
          </cell>
        </row>
        <row r="519">
          <cell r="A519" t="str">
            <v>BX06</v>
          </cell>
          <cell r="B519">
            <v>481</v>
          </cell>
          <cell r="C519" t="str">
            <v>Atap Asbes Gel. Kecil 4 mm 80 x 180</v>
          </cell>
          <cell r="D519" t="str">
            <v>lbr</v>
          </cell>
          <cell r="E519">
            <v>22100</v>
          </cell>
        </row>
        <row r="520">
          <cell r="B520">
            <v>482</v>
          </cell>
          <cell r="C520" t="str">
            <v>Atap Asbes Gel. 3 mm 80 x 180</v>
          </cell>
          <cell r="D520" t="str">
            <v>lbr</v>
          </cell>
          <cell r="E520">
            <v>18500</v>
          </cell>
        </row>
        <row r="521">
          <cell r="B521">
            <v>483</v>
          </cell>
          <cell r="C521" t="str">
            <v>Atap Asbes Gel.  4 mm 80 x 180</v>
          </cell>
          <cell r="D521" t="str">
            <v>lbr</v>
          </cell>
          <cell r="E521">
            <v>20000</v>
          </cell>
        </row>
        <row r="522">
          <cell r="B522">
            <v>484</v>
          </cell>
          <cell r="C522" t="str">
            <v>Atap Asbes Gel. 5 mm 80 x 180</v>
          </cell>
          <cell r="D522" t="str">
            <v>lbr</v>
          </cell>
          <cell r="E522">
            <v>31000</v>
          </cell>
        </row>
        <row r="523">
          <cell r="A523" t="str">
            <v>BX07</v>
          </cell>
          <cell r="B523">
            <v>485</v>
          </cell>
          <cell r="C523" t="str">
            <v>Atap Asbes Gel. Besar 5 mm 80 x 180</v>
          </cell>
          <cell r="D523" t="str">
            <v>lbr</v>
          </cell>
          <cell r="E523">
            <v>60000</v>
          </cell>
        </row>
        <row r="524">
          <cell r="A524" t="str">
            <v>BX08</v>
          </cell>
          <cell r="B524">
            <v>486</v>
          </cell>
          <cell r="C524" t="str">
            <v>Atap Tegola Kubota, lengkap</v>
          </cell>
          <cell r="D524" t="str">
            <v>m²</v>
          </cell>
          <cell r="E524">
            <v>350000</v>
          </cell>
        </row>
        <row r="525">
          <cell r="B525">
            <v>487</v>
          </cell>
          <cell r="C525" t="str">
            <v>Atap Multiroof</v>
          </cell>
          <cell r="D525" t="str">
            <v>m²</v>
          </cell>
        </row>
        <row r="526">
          <cell r="A526" t="str">
            <v>BX09</v>
          </cell>
          <cell r="B526">
            <v>488</v>
          </cell>
          <cell r="C526" t="str">
            <v>Atap Tegola Kwalitas Sedang</v>
          </cell>
          <cell r="D526" t="str">
            <v>m²</v>
          </cell>
          <cell r="E526">
            <v>200000</v>
          </cell>
        </row>
        <row r="527">
          <cell r="A527" t="str">
            <v>BX10</v>
          </cell>
          <cell r="B527">
            <v>489</v>
          </cell>
          <cell r="C527" t="str">
            <v>Aluminium foile</v>
          </cell>
          <cell r="D527" t="str">
            <v>m²</v>
          </cell>
          <cell r="E527">
            <v>6000</v>
          </cell>
        </row>
        <row r="528">
          <cell r="A528" t="str">
            <v>BX11</v>
          </cell>
          <cell r="B528">
            <v>490</v>
          </cell>
          <cell r="C528" t="str">
            <v>Atap Genteng Plentong pres Bakar KW 1</v>
          </cell>
          <cell r="D528" t="str">
            <v>bh</v>
          </cell>
          <cell r="E528">
            <v>950</v>
          </cell>
        </row>
        <row r="529">
          <cell r="A529" t="str">
            <v>BX12</v>
          </cell>
          <cell r="B529">
            <v>491</v>
          </cell>
          <cell r="C529" t="str">
            <v xml:space="preserve">Atap Genteng Plentong pres Molen Oven KW1 </v>
          </cell>
          <cell r="D529" t="str">
            <v>bh</v>
          </cell>
          <cell r="E529">
            <v>2000</v>
          </cell>
        </row>
        <row r="530">
          <cell r="A530" t="str">
            <v>BX13</v>
          </cell>
          <cell r="B530">
            <v>492</v>
          </cell>
          <cell r="C530" t="str">
            <v>Atap Genteng Flam pres Molen Oven Jatiwangi</v>
          </cell>
          <cell r="D530" t="str">
            <v>bh</v>
          </cell>
          <cell r="E530">
            <v>750</v>
          </cell>
        </row>
        <row r="531">
          <cell r="B531">
            <v>1</v>
          </cell>
          <cell r="C531" t="str">
            <v>Genting Morando</v>
          </cell>
          <cell r="D531" t="str">
            <v>bh</v>
          </cell>
          <cell r="E531">
            <v>1600</v>
          </cell>
        </row>
        <row r="532">
          <cell r="A532" t="str">
            <v>BX14</v>
          </cell>
          <cell r="B532">
            <v>494</v>
          </cell>
          <cell r="C532" t="str">
            <v>Bubung Genteng pres Bulat Ex Jatiwangi</v>
          </cell>
          <cell r="D532" t="str">
            <v>bh</v>
          </cell>
          <cell r="E532">
            <v>3500</v>
          </cell>
        </row>
        <row r="533">
          <cell r="A533" t="str">
            <v>BX15</v>
          </cell>
          <cell r="B533">
            <v>495</v>
          </cell>
          <cell r="C533" t="str">
            <v>Genteng Bubungan Ex Jatiwangi Segi Tiga</v>
          </cell>
          <cell r="D533" t="str">
            <v>bh</v>
          </cell>
          <cell r="E533">
            <v>2800</v>
          </cell>
        </row>
        <row r="534">
          <cell r="A534" t="str">
            <v>BX16</v>
          </cell>
          <cell r="B534">
            <v>496</v>
          </cell>
          <cell r="C534" t="str">
            <v>Genteng Bubungan Beton</v>
          </cell>
          <cell r="D534" t="str">
            <v>bh</v>
          </cell>
          <cell r="E534">
            <v>3300</v>
          </cell>
        </row>
        <row r="535">
          <cell r="B535">
            <v>497</v>
          </cell>
          <cell r="C535" t="str">
            <v>Genteng Beton Warna 14,5/m2</v>
          </cell>
          <cell r="D535" t="str">
            <v>bh</v>
          </cell>
          <cell r="E535">
            <v>4750</v>
          </cell>
        </row>
        <row r="536">
          <cell r="B536">
            <v>498</v>
          </cell>
          <cell r="C536" t="str">
            <v>Genteng Beton Natural</v>
          </cell>
          <cell r="D536" t="str">
            <v>bh</v>
          </cell>
          <cell r="E536">
            <v>2700</v>
          </cell>
        </row>
        <row r="537">
          <cell r="A537" t="str">
            <v>BX17</v>
          </cell>
          <cell r="B537">
            <v>499</v>
          </cell>
          <cell r="C537" t="str">
            <v>Genteng Metal  ( Rainbow Roof )</v>
          </cell>
          <cell r="D537" t="str">
            <v>m²</v>
          </cell>
          <cell r="E537">
            <v>150000</v>
          </cell>
        </row>
        <row r="538">
          <cell r="A538" t="str">
            <v>BX18</v>
          </cell>
          <cell r="B538">
            <v>500</v>
          </cell>
          <cell r="C538" t="str">
            <v xml:space="preserve">Genteng Metal Hana </v>
          </cell>
          <cell r="D538" t="str">
            <v>m²</v>
          </cell>
          <cell r="E538">
            <v>111000</v>
          </cell>
        </row>
        <row r="539">
          <cell r="A539" t="str">
            <v>BX19</v>
          </cell>
          <cell r="B539">
            <v>501</v>
          </cell>
          <cell r="C539" t="str">
            <v>Nok Atas Metal ( Rainbow Roof )</v>
          </cell>
          <cell r="D539" t="str">
            <v>m1</v>
          </cell>
          <cell r="E539">
            <v>100000</v>
          </cell>
        </row>
        <row r="540">
          <cell r="A540" t="str">
            <v>BX20</v>
          </cell>
          <cell r="B540">
            <v>502</v>
          </cell>
          <cell r="C540" t="str">
            <v>Nok Atas Metal Hana</v>
          </cell>
          <cell r="D540" t="str">
            <v>m1</v>
          </cell>
          <cell r="E540">
            <v>55000</v>
          </cell>
        </row>
        <row r="541">
          <cell r="A541" t="str">
            <v>BX21</v>
          </cell>
          <cell r="B541">
            <v>503</v>
          </cell>
          <cell r="C541" t="str">
            <v>Nok Pinggir Metal ( Rainbow Roof )</v>
          </cell>
          <cell r="D541" t="str">
            <v>m1</v>
          </cell>
          <cell r="E541">
            <v>70000</v>
          </cell>
        </row>
        <row r="542">
          <cell r="A542" t="str">
            <v>BX22</v>
          </cell>
          <cell r="B542">
            <v>504</v>
          </cell>
          <cell r="C542" t="str">
            <v>Nok Pinggir Hana</v>
          </cell>
          <cell r="D542" t="str">
            <v>m1</v>
          </cell>
          <cell r="E542">
            <v>55000</v>
          </cell>
        </row>
        <row r="543">
          <cell r="A543" t="str">
            <v>BX23</v>
          </cell>
          <cell r="B543">
            <v>505</v>
          </cell>
          <cell r="C543" t="str">
            <v>Wall Flashing ( Rainbow Roof )</v>
          </cell>
          <cell r="D543" t="str">
            <v>m1</v>
          </cell>
          <cell r="E543">
            <v>70000</v>
          </cell>
        </row>
        <row r="544">
          <cell r="A544" t="str">
            <v>BX24</v>
          </cell>
          <cell r="B544">
            <v>506</v>
          </cell>
          <cell r="C544" t="str">
            <v>Wall Flashing Hana</v>
          </cell>
          <cell r="D544" t="str">
            <v>m1</v>
          </cell>
          <cell r="E544">
            <v>55000</v>
          </cell>
        </row>
        <row r="545">
          <cell r="A545" t="str">
            <v>BX25</v>
          </cell>
          <cell r="B545">
            <v>507</v>
          </cell>
          <cell r="C545" t="str">
            <v>Atap Genteng Beton Warna 14,5/m2</v>
          </cell>
          <cell r="D545" t="str">
            <v>m²</v>
          </cell>
          <cell r="E545">
            <v>68875</v>
          </cell>
        </row>
        <row r="546">
          <cell r="A546" t="str">
            <v>BX26</v>
          </cell>
          <cell r="B546">
            <v>508</v>
          </cell>
          <cell r="C546" t="str">
            <v>Genteng Beton Natural</v>
          </cell>
          <cell r="D546" t="str">
            <v>m²</v>
          </cell>
          <cell r="E546">
            <v>16380</v>
          </cell>
        </row>
        <row r="547">
          <cell r="A547" t="str">
            <v>BX27</v>
          </cell>
          <cell r="B547">
            <v>509</v>
          </cell>
          <cell r="C547" t="str">
            <v>Sirap Kelas I ( 80 / m2 )</v>
          </cell>
          <cell r="D547" t="str">
            <v>bh</v>
          </cell>
          <cell r="E547">
            <v>1400</v>
          </cell>
        </row>
        <row r="548">
          <cell r="B548">
            <v>510</v>
          </cell>
          <cell r="C548" t="str">
            <v>Sirap</v>
          </cell>
          <cell r="D548" t="str">
            <v>m²</v>
          </cell>
          <cell r="E548">
            <v>114999.99999999999</v>
          </cell>
        </row>
        <row r="549">
          <cell r="B549">
            <v>511</v>
          </cell>
          <cell r="C549" t="str">
            <v xml:space="preserve">Genteng Keramik </v>
          </cell>
          <cell r="D549" t="str">
            <v>bh</v>
          </cell>
          <cell r="E549">
            <v>5500</v>
          </cell>
        </row>
        <row r="550">
          <cell r="A550" t="str">
            <v>BX28</v>
          </cell>
          <cell r="B550">
            <v>512</v>
          </cell>
          <cell r="C550" t="str">
            <v>Genteng Keramik Natural Intan 14,5 / m2</v>
          </cell>
          <cell r="D550" t="str">
            <v>m²</v>
          </cell>
          <cell r="E550">
            <v>70000</v>
          </cell>
        </row>
        <row r="551">
          <cell r="A551" t="str">
            <v>BX29</v>
          </cell>
          <cell r="B551">
            <v>513</v>
          </cell>
          <cell r="C551" t="str">
            <v>Genteng Keramik Glasur Standard 14,5 / m2</v>
          </cell>
          <cell r="D551" t="str">
            <v>m²</v>
          </cell>
          <cell r="E551">
            <v>75000</v>
          </cell>
        </row>
        <row r="552">
          <cell r="A552" t="str">
            <v>BX30</v>
          </cell>
          <cell r="B552">
            <v>514</v>
          </cell>
          <cell r="C552" t="str">
            <v>Genteng Keramik Glasur Special 14,5 / m2</v>
          </cell>
          <cell r="D552" t="str">
            <v>m²</v>
          </cell>
          <cell r="E552">
            <v>83500</v>
          </cell>
        </row>
        <row r="553">
          <cell r="A553" t="str">
            <v>BX31</v>
          </cell>
          <cell r="B553">
            <v>515</v>
          </cell>
          <cell r="C553" t="str">
            <v>Genteng Keramik Glasur Premium 14,5 / m2</v>
          </cell>
          <cell r="D553" t="str">
            <v>m²</v>
          </cell>
          <cell r="E553">
            <v>94000</v>
          </cell>
        </row>
        <row r="554">
          <cell r="A554" t="str">
            <v>BX32</v>
          </cell>
          <cell r="B554">
            <v>516</v>
          </cell>
          <cell r="C554" t="str">
            <v>Genteng Murando Natural 1m2 = 18 bh</v>
          </cell>
          <cell r="D554" t="str">
            <v>bh</v>
          </cell>
          <cell r="E554">
            <v>1500</v>
          </cell>
        </row>
        <row r="555">
          <cell r="A555" t="str">
            <v>BX33</v>
          </cell>
          <cell r="B555">
            <v>517</v>
          </cell>
          <cell r="C555" t="str">
            <v>Genteng Murando Glasur 1m2 = 20 bh</v>
          </cell>
          <cell r="D555" t="str">
            <v>bh</v>
          </cell>
          <cell r="E555">
            <v>3000</v>
          </cell>
        </row>
        <row r="556">
          <cell r="B556">
            <v>518</v>
          </cell>
          <cell r="C556" t="str">
            <v>Genting Magas</v>
          </cell>
          <cell r="D556" t="str">
            <v>bh</v>
          </cell>
          <cell r="E556">
            <v>950</v>
          </cell>
        </row>
        <row r="557">
          <cell r="B557">
            <v>519</v>
          </cell>
          <cell r="C557" t="str">
            <v>Genteng Super Roof Multicolor</v>
          </cell>
          <cell r="D557" t="str">
            <v>m²</v>
          </cell>
          <cell r="E557">
            <v>148000</v>
          </cell>
        </row>
        <row r="558">
          <cell r="A558" t="str">
            <v>BX34</v>
          </cell>
          <cell r="B558">
            <v>520</v>
          </cell>
          <cell r="C558" t="str">
            <v>Bubung Murando Natural</v>
          </cell>
          <cell r="D558" t="str">
            <v>bh</v>
          </cell>
          <cell r="E558">
            <v>4600</v>
          </cell>
        </row>
        <row r="559">
          <cell r="A559" t="str">
            <v>BX35</v>
          </cell>
          <cell r="B559">
            <v>521</v>
          </cell>
          <cell r="C559" t="str">
            <v>Bubung Murando Glasur</v>
          </cell>
          <cell r="D559" t="str">
            <v>bh</v>
          </cell>
          <cell r="E559">
            <v>6899.9999999999991</v>
          </cell>
        </row>
        <row r="560">
          <cell r="A560" t="str">
            <v>BX36</v>
          </cell>
          <cell r="B560">
            <v>522</v>
          </cell>
          <cell r="C560" t="str">
            <v>Bubungan Genteng Keramik</v>
          </cell>
          <cell r="D560" t="str">
            <v>bh</v>
          </cell>
          <cell r="E560">
            <v>6000</v>
          </cell>
        </row>
        <row r="561">
          <cell r="B561">
            <v>523</v>
          </cell>
          <cell r="C561" t="str">
            <v>Bubungan Genteng Palentong</v>
          </cell>
          <cell r="D561" t="str">
            <v>bh</v>
          </cell>
          <cell r="E561">
            <v>1750</v>
          </cell>
        </row>
        <row r="562">
          <cell r="B562">
            <v>2</v>
          </cell>
          <cell r="C562" t="str">
            <v>Bubungan Genteng Murando</v>
          </cell>
          <cell r="D562" t="str">
            <v>bh</v>
          </cell>
          <cell r="E562">
            <v>4600</v>
          </cell>
        </row>
        <row r="563">
          <cell r="B563">
            <v>525</v>
          </cell>
          <cell r="C563" t="str">
            <v>Bubungan asbes</v>
          </cell>
          <cell r="D563" t="str">
            <v>bh</v>
          </cell>
          <cell r="E563">
            <v>17250</v>
          </cell>
        </row>
        <row r="564">
          <cell r="B564">
            <v>526</v>
          </cell>
          <cell r="C564" t="str">
            <v>Bubungan Genting Flam</v>
          </cell>
          <cell r="D564" t="str">
            <v>bh</v>
          </cell>
          <cell r="E564">
            <v>1450</v>
          </cell>
        </row>
        <row r="565">
          <cell r="B565">
            <v>527</v>
          </cell>
          <cell r="C565" t="str">
            <v>Bubungan Genting Magas eks banjar</v>
          </cell>
          <cell r="D565" t="str">
            <v>bh</v>
          </cell>
          <cell r="E565">
            <v>1750</v>
          </cell>
        </row>
        <row r="566">
          <cell r="B566">
            <v>528</v>
          </cell>
          <cell r="C566" t="str">
            <v>Bubungan Genteng Super Roof Multicolor</v>
          </cell>
          <cell r="D566" t="str">
            <v>bh</v>
          </cell>
          <cell r="E566">
            <v>60374.999999999993</v>
          </cell>
        </row>
        <row r="568">
          <cell r="B568" t="str">
            <v>N</v>
          </cell>
          <cell r="C568" t="str">
            <v xml:space="preserve"> BAHAN MEKANIKAL</v>
          </cell>
        </row>
        <row r="569">
          <cell r="A569" t="str">
            <v>BZ01</v>
          </cell>
          <cell r="B569">
            <v>529</v>
          </cell>
          <cell r="C569" t="str">
            <v>Jockey Pump kap. 80 gln / menit 100 m1  ( 18,6 kW )</v>
          </cell>
          <cell r="D569" t="str">
            <v>unit</v>
          </cell>
          <cell r="E569">
            <v>47775000</v>
          </cell>
        </row>
        <row r="570">
          <cell r="A570" t="str">
            <v>BZ02</v>
          </cell>
          <cell r="B570">
            <v>530</v>
          </cell>
          <cell r="C570" t="str">
            <v>Electrical Pump kap. 750 gln / menit 120 m1  ( 90 kW )</v>
          </cell>
          <cell r="D570" t="str">
            <v>unit</v>
          </cell>
          <cell r="E570">
            <v>163800000</v>
          </cell>
        </row>
        <row r="571">
          <cell r="A571" t="str">
            <v>BZ03</v>
          </cell>
          <cell r="B571">
            <v>531</v>
          </cell>
          <cell r="C571" t="str">
            <v>Diesel Pump kap. 750 gln / menit 120 m1  ( 105 kW )</v>
          </cell>
          <cell r="D571" t="str">
            <v>unit</v>
          </cell>
          <cell r="E571">
            <v>409500000</v>
          </cell>
        </row>
        <row r="572">
          <cell r="A572" t="str">
            <v>BZ04</v>
          </cell>
          <cell r="B572">
            <v>532</v>
          </cell>
          <cell r="C572" t="str">
            <v xml:space="preserve">Presure Tank kap. 500 liter lengkap </v>
          </cell>
          <cell r="D572" t="str">
            <v>unit</v>
          </cell>
          <cell r="E572">
            <v>23887500</v>
          </cell>
        </row>
        <row r="573">
          <cell r="A573" t="str">
            <v>BZ05</v>
          </cell>
          <cell r="B573">
            <v>533</v>
          </cell>
          <cell r="C573" t="str">
            <v>Hydran Box dalam Gedung  (lengkap)</v>
          </cell>
          <cell r="D573" t="str">
            <v>unit</v>
          </cell>
          <cell r="E573">
            <v>4231500</v>
          </cell>
        </row>
        <row r="574">
          <cell r="A574" t="str">
            <v>BZ06</v>
          </cell>
          <cell r="B574">
            <v>534</v>
          </cell>
          <cell r="C574" t="str">
            <v>Fire House 1.5 x 30 m + nose</v>
          </cell>
          <cell r="D574" t="str">
            <v>unit</v>
          </cell>
          <cell r="E574">
            <v>3412500</v>
          </cell>
        </row>
        <row r="575">
          <cell r="A575" t="str">
            <v>BZ07</v>
          </cell>
          <cell r="B575">
            <v>535</v>
          </cell>
          <cell r="C575" t="str">
            <v>Exhouse Fan H 360 W 60 x 60 cm</v>
          </cell>
          <cell r="D575" t="str">
            <v>unit</v>
          </cell>
          <cell r="E575">
            <v>4777500</v>
          </cell>
        </row>
        <row r="576">
          <cell r="A576" t="str">
            <v>BZ08</v>
          </cell>
          <cell r="B576">
            <v>536</v>
          </cell>
          <cell r="C576" t="str">
            <v xml:space="preserve">Exhouse Fan H 380 W CFM 55 x 55 cm </v>
          </cell>
          <cell r="D576" t="str">
            <v>unit</v>
          </cell>
          <cell r="E576">
            <v>4231500</v>
          </cell>
        </row>
        <row r="577">
          <cell r="A577" t="str">
            <v>BZ09</v>
          </cell>
          <cell r="B577">
            <v>537</v>
          </cell>
          <cell r="C577" t="str">
            <v xml:space="preserve">Exhouse Fan H 100 W 40 x 40 cm </v>
          </cell>
          <cell r="D577" t="str">
            <v>unit</v>
          </cell>
          <cell r="E577">
            <v>819000</v>
          </cell>
        </row>
        <row r="578">
          <cell r="A578" t="str">
            <v>BZ10</v>
          </cell>
          <cell r="B578">
            <v>538</v>
          </cell>
          <cell r="C578" t="str">
            <v>AC Split 3 PK Setara TOSHIBA</v>
          </cell>
          <cell r="D578" t="str">
            <v>unit</v>
          </cell>
          <cell r="E578">
            <v>11943750</v>
          </cell>
        </row>
        <row r="579">
          <cell r="A579" t="str">
            <v>BZ11</v>
          </cell>
          <cell r="B579">
            <v>539</v>
          </cell>
          <cell r="C579" t="str">
            <v>AC Split  2 PK Setara TOSHIBA</v>
          </cell>
          <cell r="D579" t="str">
            <v>unit</v>
          </cell>
          <cell r="E579">
            <v>8872500</v>
          </cell>
        </row>
        <row r="580">
          <cell r="A580" t="str">
            <v>BZ12</v>
          </cell>
          <cell r="B580">
            <v>540</v>
          </cell>
          <cell r="C580" t="str">
            <v>AC Split  1 PK Setara TOSHIBA</v>
          </cell>
          <cell r="D580" t="str">
            <v>unit</v>
          </cell>
          <cell r="E580">
            <v>4777500</v>
          </cell>
        </row>
        <row r="581">
          <cell r="A581" t="str">
            <v>BZ13</v>
          </cell>
          <cell r="B581">
            <v>541</v>
          </cell>
          <cell r="C581" t="str">
            <v>Mesin AC Split  DAIKIN ( Indoor / Outdoor Unit )</v>
          </cell>
          <cell r="D581" t="str">
            <v xml:space="preserve">1 BTU </v>
          </cell>
          <cell r="E581">
            <v>1950</v>
          </cell>
        </row>
        <row r="582">
          <cell r="B582">
            <v>542</v>
          </cell>
          <cell r="C582" t="str">
            <v>AC Split 1 PK Setara Canghong</v>
          </cell>
          <cell r="D582" t="str">
            <v>unit</v>
          </cell>
          <cell r="E582">
            <v>3500000</v>
          </cell>
        </row>
        <row r="583">
          <cell r="B583">
            <v>543</v>
          </cell>
          <cell r="C583" t="str">
            <v>AC Split 2 PK Setara Canghong</v>
          </cell>
          <cell r="D583" t="str">
            <v>unit</v>
          </cell>
          <cell r="E583">
            <v>4500000</v>
          </cell>
        </row>
        <row r="585">
          <cell r="B585" t="str">
            <v>L</v>
          </cell>
          <cell r="C585" t="str">
            <v>BAHAN ELEKTRIKAL</v>
          </cell>
          <cell r="D585">
            <v>1.5</v>
          </cell>
        </row>
        <row r="586">
          <cell r="A586" t="str">
            <v>BZ16</v>
          </cell>
          <cell r="B586">
            <v>544</v>
          </cell>
          <cell r="C586" t="str">
            <v>Kabel NYA  1x 1.5  Prima (1 rol = 50 m')</v>
          </cell>
          <cell r="D586" t="str">
            <v>ROLL</v>
          </cell>
          <cell r="E586">
            <v>39000</v>
          </cell>
        </row>
        <row r="587">
          <cell r="A587" t="str">
            <v>BZ17</v>
          </cell>
          <cell r="B587">
            <v>545</v>
          </cell>
          <cell r="C587" t="str">
            <v>Kabel NYA  1x 2.5  Prima (1 rol = 50 m')</v>
          </cell>
          <cell r="D587" t="str">
            <v>ROLL</v>
          </cell>
          <cell r="E587">
            <v>62000</v>
          </cell>
        </row>
        <row r="588">
          <cell r="A588" t="str">
            <v>BZ18</v>
          </cell>
          <cell r="B588">
            <v>546</v>
          </cell>
          <cell r="C588" t="str">
            <v>Kabel NYM 2 x 1.5 Prima (1 rol = 50 m')</v>
          </cell>
          <cell r="D588" t="str">
            <v>m'</v>
          </cell>
          <cell r="E588">
            <v>2000</v>
          </cell>
        </row>
        <row r="589">
          <cell r="A589" t="str">
            <v>BZ19</v>
          </cell>
          <cell r="B589">
            <v>547</v>
          </cell>
          <cell r="C589" t="str">
            <v>Kabel NYM 3 x 1.5 Prima (1 rol = 50 m')</v>
          </cell>
          <cell r="D589" t="str">
            <v>m'</v>
          </cell>
          <cell r="E589">
            <v>3000</v>
          </cell>
        </row>
        <row r="590">
          <cell r="A590" t="str">
            <v>BZ20</v>
          </cell>
          <cell r="B590">
            <v>548</v>
          </cell>
          <cell r="C590" t="str">
            <v>Kabel NYM 2 x 2.5 Prima (1 rol = 50 m')</v>
          </cell>
          <cell r="D590" t="str">
            <v>m'</v>
          </cell>
          <cell r="E590">
            <v>2500</v>
          </cell>
        </row>
        <row r="591">
          <cell r="A591" t="str">
            <v>BZ21</v>
          </cell>
          <cell r="B591">
            <v>549</v>
          </cell>
          <cell r="C591" t="str">
            <v>Kabel NYM 3 x 2.5 Prima (1 rol = 50 m')</v>
          </cell>
          <cell r="D591" t="str">
            <v>m'</v>
          </cell>
          <cell r="E591">
            <v>4250</v>
          </cell>
        </row>
        <row r="592">
          <cell r="A592" t="str">
            <v>BZ22</v>
          </cell>
          <cell r="B592">
            <v>550</v>
          </cell>
          <cell r="C592" t="str">
            <v>Kabel NYM 4 x 2.5 Prima (1 rol = 50 m')</v>
          </cell>
          <cell r="D592" t="str">
            <v>m'</v>
          </cell>
          <cell r="E592">
            <v>3625</v>
          </cell>
        </row>
        <row r="593">
          <cell r="A593" t="str">
            <v>BZ23</v>
          </cell>
          <cell r="B593">
            <v>551</v>
          </cell>
          <cell r="C593" t="str">
            <v>Kabel NYM 2 x 4    Prima (1 rol = 50 m')</v>
          </cell>
          <cell r="D593" t="str">
            <v>m'</v>
          </cell>
          <cell r="E593">
            <v>3000</v>
          </cell>
        </row>
        <row r="594">
          <cell r="A594" t="str">
            <v>BZ24</v>
          </cell>
          <cell r="B594">
            <v>552</v>
          </cell>
          <cell r="C594" t="str">
            <v>Kabel NYM 3 x 4    Prima (1 rol = 50 m')</v>
          </cell>
          <cell r="D594" t="str">
            <v>m'</v>
          </cell>
          <cell r="E594">
            <v>7000</v>
          </cell>
        </row>
        <row r="595">
          <cell r="A595" t="str">
            <v>BZ25</v>
          </cell>
          <cell r="B595">
            <v>553</v>
          </cell>
          <cell r="C595" t="str">
            <v>Kabel NYM 4 x 4    Prima (1 rol = 50 m')</v>
          </cell>
          <cell r="D595" t="str">
            <v>m'</v>
          </cell>
          <cell r="E595">
            <v>9825</v>
          </cell>
        </row>
        <row r="596">
          <cell r="A596" t="str">
            <v>BZ26</v>
          </cell>
          <cell r="B596">
            <v>554</v>
          </cell>
          <cell r="C596" t="str">
            <v>Kabel NYM 2 x 6    Supreme (1 rol = 50 m')</v>
          </cell>
          <cell r="D596" t="str">
            <v>m'</v>
          </cell>
          <cell r="E596">
            <v>5500</v>
          </cell>
        </row>
        <row r="597">
          <cell r="A597" t="str">
            <v>BZ27</v>
          </cell>
          <cell r="B597">
            <v>555</v>
          </cell>
          <cell r="C597" t="str">
            <v>Kabel NYM 3 x 6    Supreme (1 rol = 50 m')</v>
          </cell>
          <cell r="D597" t="str">
            <v>m'</v>
          </cell>
          <cell r="E597">
            <v>7350</v>
          </cell>
        </row>
        <row r="598">
          <cell r="A598" t="str">
            <v>BZ28</v>
          </cell>
          <cell r="B598">
            <v>556</v>
          </cell>
          <cell r="C598" t="str">
            <v>Kabel NYM 4 x 6    Supreme (1 rol = 50 m')</v>
          </cell>
          <cell r="D598" t="str">
            <v>m'</v>
          </cell>
          <cell r="E598">
            <v>9825</v>
          </cell>
        </row>
        <row r="599">
          <cell r="A599" t="str">
            <v>BZ29</v>
          </cell>
          <cell r="B599">
            <v>557</v>
          </cell>
          <cell r="C599" t="str">
            <v>Kabel NYM 2 x 10  Supreme (1 rol = 50 m')</v>
          </cell>
          <cell r="D599" t="str">
            <v>m'</v>
          </cell>
          <cell r="E599">
            <v>9125</v>
          </cell>
        </row>
        <row r="600">
          <cell r="A600" t="str">
            <v>BZ30</v>
          </cell>
          <cell r="B600">
            <v>558</v>
          </cell>
          <cell r="C600" t="str">
            <v>Kabel NYM 3 x 10  Supreme (1 rol = 50 m')</v>
          </cell>
          <cell r="D600" t="str">
            <v>m'</v>
          </cell>
          <cell r="E600">
            <v>12250</v>
          </cell>
        </row>
        <row r="601">
          <cell r="A601" t="str">
            <v>BZ31</v>
          </cell>
          <cell r="B601">
            <v>559</v>
          </cell>
          <cell r="C601" t="str">
            <v>Kabel NYM 4 x 10  Supreme (1 rol = 50 m')</v>
          </cell>
          <cell r="D601" t="str">
            <v>m'</v>
          </cell>
          <cell r="E601">
            <v>13450</v>
          </cell>
        </row>
        <row r="602">
          <cell r="A602" t="str">
            <v>BZ32</v>
          </cell>
          <cell r="B602">
            <v>560</v>
          </cell>
          <cell r="C602" t="str">
            <v>Kabel NYM 4 x 16  Supreme (1 rol = 50 m')</v>
          </cell>
          <cell r="D602" t="str">
            <v>m'</v>
          </cell>
          <cell r="E602">
            <v>18350</v>
          </cell>
        </row>
        <row r="603">
          <cell r="A603" t="str">
            <v>BZ33</v>
          </cell>
          <cell r="B603">
            <v>561</v>
          </cell>
          <cell r="C603" t="str">
            <v>Kabel NYY 2  x 4    Supreme (1 rol = 50 m')</v>
          </cell>
          <cell r="D603" t="str">
            <v>m'</v>
          </cell>
          <cell r="E603">
            <v>5500</v>
          </cell>
        </row>
        <row r="604">
          <cell r="A604" t="str">
            <v>BZ34</v>
          </cell>
          <cell r="B604">
            <v>562</v>
          </cell>
          <cell r="C604" t="str">
            <v>Kabel NYY 3  x 4    Supreme (1 rol = 50 m')</v>
          </cell>
          <cell r="D604" t="str">
            <v>m'</v>
          </cell>
          <cell r="E604">
            <v>7375</v>
          </cell>
        </row>
        <row r="605">
          <cell r="A605" t="str">
            <v>BZ35</v>
          </cell>
          <cell r="B605">
            <v>563</v>
          </cell>
          <cell r="C605" t="str">
            <v>Kabel NYY 4  x 4    Supreme (1 rol = 50 m')</v>
          </cell>
          <cell r="D605" t="str">
            <v>m'</v>
          </cell>
          <cell r="E605">
            <v>12275</v>
          </cell>
        </row>
        <row r="606">
          <cell r="A606" t="str">
            <v>BZ36</v>
          </cell>
          <cell r="B606">
            <v>564</v>
          </cell>
          <cell r="C606" t="str">
            <v>Kabel NYY 2  x 6    Supreme (1 rol = 50 m')</v>
          </cell>
          <cell r="D606" t="str">
            <v>m'</v>
          </cell>
          <cell r="E606">
            <v>5500</v>
          </cell>
        </row>
        <row r="607">
          <cell r="A607" t="str">
            <v>BZ37</v>
          </cell>
          <cell r="B607">
            <v>565</v>
          </cell>
          <cell r="C607" t="str">
            <v>Kabel NYY 3  x 6    Supreme (1 rol = 50 m')</v>
          </cell>
          <cell r="D607" t="str">
            <v>m'</v>
          </cell>
          <cell r="E607">
            <v>9125</v>
          </cell>
        </row>
        <row r="608">
          <cell r="A608" t="str">
            <v>BZ38</v>
          </cell>
          <cell r="B608">
            <v>566</v>
          </cell>
          <cell r="C608" t="str">
            <v>Kabel NYY 4  x 6    Supreme (1 rol = 50 m')</v>
          </cell>
          <cell r="D608" t="str">
            <v>m'</v>
          </cell>
          <cell r="E608">
            <v>11350</v>
          </cell>
        </row>
        <row r="609">
          <cell r="A609" t="str">
            <v>BZ39</v>
          </cell>
          <cell r="B609">
            <v>567</v>
          </cell>
          <cell r="C609" t="str">
            <v>Kabel NYY 2 x 10   Supreme (1 rol = 50 m')</v>
          </cell>
          <cell r="D609" t="str">
            <v>m'</v>
          </cell>
          <cell r="E609">
            <v>9825</v>
          </cell>
        </row>
        <row r="610">
          <cell r="A610" t="str">
            <v>BZ40</v>
          </cell>
          <cell r="B610">
            <v>568</v>
          </cell>
          <cell r="C610" t="str">
            <v>Kabel NYY 3 x 10   Supreme (1 rol = 50 m')</v>
          </cell>
          <cell r="D610" t="str">
            <v>m'</v>
          </cell>
          <cell r="E610">
            <v>13500</v>
          </cell>
        </row>
        <row r="611">
          <cell r="A611" t="str">
            <v>BZ41</v>
          </cell>
          <cell r="B611">
            <v>569</v>
          </cell>
          <cell r="C611" t="str">
            <v>Kabel NYY 4 x 10   Supreme (1 rol = 50 m')</v>
          </cell>
          <cell r="D611" t="str">
            <v>m'</v>
          </cell>
          <cell r="E611">
            <v>16500</v>
          </cell>
        </row>
        <row r="612">
          <cell r="A612" t="str">
            <v>BZ42</v>
          </cell>
          <cell r="B612">
            <v>570</v>
          </cell>
          <cell r="C612" t="str">
            <v>Kabel NYY 4 x 16   Supreme (1 rol = 50 m')</v>
          </cell>
          <cell r="D612" t="str">
            <v>m'</v>
          </cell>
          <cell r="E612">
            <v>26325</v>
          </cell>
        </row>
        <row r="613">
          <cell r="B613">
            <v>571</v>
          </cell>
          <cell r="C613" t="str">
            <v>Kabel Tembaga</v>
          </cell>
          <cell r="D613" t="str">
            <v>Kg</v>
          </cell>
          <cell r="E613">
            <v>33800</v>
          </cell>
        </row>
        <row r="614">
          <cell r="B614">
            <v>572</v>
          </cell>
          <cell r="C614" t="str">
            <v>Kabel Tik 2 10 mm</v>
          </cell>
          <cell r="D614" t="str">
            <v>m'</v>
          </cell>
          <cell r="E614">
            <v>11250</v>
          </cell>
        </row>
        <row r="615">
          <cell r="A615" t="str">
            <v>BZ43</v>
          </cell>
          <cell r="B615">
            <v>573</v>
          </cell>
          <cell r="C615" t="str">
            <v>NSFB FUJI EA - 100 A</v>
          </cell>
          <cell r="D615" t="str">
            <v>bh</v>
          </cell>
          <cell r="E615">
            <v>522000</v>
          </cell>
        </row>
        <row r="616">
          <cell r="A616" t="str">
            <v>BZ44</v>
          </cell>
          <cell r="B616">
            <v>574</v>
          </cell>
          <cell r="C616" t="str">
            <v>NSFB FUJI EA - 150 A</v>
          </cell>
          <cell r="D616" t="str">
            <v>bh</v>
          </cell>
          <cell r="E616">
            <v>1350000</v>
          </cell>
        </row>
        <row r="617">
          <cell r="A617" t="str">
            <v>BZ45</v>
          </cell>
          <cell r="B617">
            <v>575</v>
          </cell>
          <cell r="C617" t="str">
            <v>Rumah Panel 30 x 60 cm (kosong)</v>
          </cell>
          <cell r="D617" t="str">
            <v>unt</v>
          </cell>
          <cell r="E617">
            <v>92000</v>
          </cell>
        </row>
        <row r="618">
          <cell r="A618" t="str">
            <v>BZ46</v>
          </cell>
          <cell r="B618">
            <v>576</v>
          </cell>
          <cell r="C618" t="str">
            <v>Skring Kas 2 grop Biasa</v>
          </cell>
          <cell r="D618" t="str">
            <v>unt</v>
          </cell>
          <cell r="E618">
            <v>106225</v>
          </cell>
        </row>
        <row r="619">
          <cell r="A619" t="str">
            <v>BZ47</v>
          </cell>
          <cell r="B619">
            <v>577</v>
          </cell>
          <cell r="C619" t="str">
            <v>Skring Kas 3 grop Biasa</v>
          </cell>
          <cell r="D619" t="str">
            <v>unt</v>
          </cell>
          <cell r="E619">
            <v>134400</v>
          </cell>
        </row>
        <row r="620">
          <cell r="A620" t="str">
            <v>BZ48</v>
          </cell>
          <cell r="B620">
            <v>578</v>
          </cell>
          <cell r="C620" t="str">
            <v>Skring Kas 5 grop Biasa</v>
          </cell>
          <cell r="D620" t="str">
            <v>unt</v>
          </cell>
          <cell r="E620">
            <v>282500</v>
          </cell>
        </row>
        <row r="621">
          <cell r="B621">
            <v>579</v>
          </cell>
          <cell r="C621" t="str">
            <v>MCB Mercury</v>
          </cell>
          <cell r="D621" t="str">
            <v>bh</v>
          </cell>
          <cell r="E621">
            <v>55225</v>
          </cell>
        </row>
        <row r="622">
          <cell r="A622" t="str">
            <v>BZ49</v>
          </cell>
          <cell r="B622">
            <v>580</v>
          </cell>
          <cell r="C622" t="str">
            <v>MCB 1 PAS</v>
          </cell>
          <cell r="D622" t="str">
            <v>bh</v>
          </cell>
          <cell r="E622">
            <v>31225</v>
          </cell>
        </row>
        <row r="623">
          <cell r="A623" t="str">
            <v>BZ50</v>
          </cell>
          <cell r="B623">
            <v>581</v>
          </cell>
          <cell r="C623" t="str">
            <v>MCB 3 PAS</v>
          </cell>
          <cell r="D623" t="str">
            <v>bh</v>
          </cell>
          <cell r="E623">
            <v>52750</v>
          </cell>
        </row>
        <row r="624">
          <cell r="A624" t="str">
            <v>BZ51</v>
          </cell>
          <cell r="B624">
            <v>582</v>
          </cell>
          <cell r="C624" t="str">
            <v>Tahanan 50 A Merk Fuji</v>
          </cell>
          <cell r="D624" t="str">
            <v>bh</v>
          </cell>
          <cell r="E624">
            <v>318000</v>
          </cell>
        </row>
        <row r="625">
          <cell r="B625">
            <v>583</v>
          </cell>
          <cell r="C625" t="str">
            <v>Saklar Tunggal Biasa</v>
          </cell>
          <cell r="D625" t="str">
            <v>bh</v>
          </cell>
          <cell r="E625">
            <v>3625</v>
          </cell>
        </row>
        <row r="626">
          <cell r="B626">
            <v>584</v>
          </cell>
          <cell r="C626" t="str">
            <v>Saklar Ganda Biasa</v>
          </cell>
          <cell r="D626" t="str">
            <v>bh</v>
          </cell>
          <cell r="E626">
            <v>6000</v>
          </cell>
        </row>
        <row r="627">
          <cell r="B627">
            <v>585</v>
          </cell>
          <cell r="C627" t="str">
            <v>Saklar Magnet 25 PK</v>
          </cell>
          <cell r="D627" t="str">
            <v>bh</v>
          </cell>
          <cell r="E627">
            <v>798500</v>
          </cell>
        </row>
        <row r="628">
          <cell r="A628" t="str">
            <v>BZ53</v>
          </cell>
          <cell r="B628">
            <v>1</v>
          </cell>
          <cell r="C628" t="str">
            <v>Saklar Broko Tunggal Standard ( 1 Phase )</v>
          </cell>
          <cell r="D628" t="str">
            <v>bh</v>
          </cell>
          <cell r="E628">
            <v>9825</v>
          </cell>
        </row>
        <row r="629">
          <cell r="A629" t="str">
            <v>BZ54</v>
          </cell>
          <cell r="B629">
            <v>2</v>
          </cell>
          <cell r="C629" t="str">
            <v>Saklar Broko Seri Standard ( 1 Phase )</v>
          </cell>
          <cell r="D629" t="str">
            <v>bh</v>
          </cell>
          <cell r="E629">
            <v>14000</v>
          </cell>
        </row>
        <row r="630">
          <cell r="B630">
            <v>588</v>
          </cell>
          <cell r="C630" t="str">
            <v>Stop Kontak Biasa</v>
          </cell>
          <cell r="D630" t="str">
            <v>bh</v>
          </cell>
          <cell r="E630">
            <v>6000</v>
          </cell>
        </row>
        <row r="631">
          <cell r="B631">
            <v>589</v>
          </cell>
          <cell r="C631" t="str">
            <v>Stop Kontak Putar</v>
          </cell>
          <cell r="D631" t="str">
            <v>bh</v>
          </cell>
          <cell r="E631">
            <v>19750</v>
          </cell>
        </row>
        <row r="632">
          <cell r="A632" t="str">
            <v>BZ55</v>
          </cell>
          <cell r="B632">
            <v>3</v>
          </cell>
          <cell r="C632" t="str">
            <v>Stop Kontak Broko Standard ( 1 Phase )</v>
          </cell>
          <cell r="D632" t="str">
            <v>bh</v>
          </cell>
          <cell r="E632">
            <v>14000</v>
          </cell>
        </row>
        <row r="633">
          <cell r="A633" t="str">
            <v>BZ56</v>
          </cell>
          <cell r="B633">
            <v>4</v>
          </cell>
          <cell r="C633" t="str">
            <v xml:space="preserve">Stop Kontak Broko 3 Phase ( Out Bow )  </v>
          </cell>
          <cell r="D633" t="str">
            <v>bh</v>
          </cell>
          <cell r="E633">
            <v>54600</v>
          </cell>
        </row>
        <row r="634">
          <cell r="A634" t="str">
            <v>BZ57</v>
          </cell>
          <cell r="B634">
            <v>5</v>
          </cell>
          <cell r="C634" t="str">
            <v xml:space="preserve">Stop Kontak Broko 3 Phase ( In Bow )  </v>
          </cell>
          <cell r="D634" t="str">
            <v>bh</v>
          </cell>
          <cell r="E634">
            <v>93125</v>
          </cell>
        </row>
        <row r="635">
          <cell r="A635" t="str">
            <v>BZ58</v>
          </cell>
          <cell r="B635">
            <v>6</v>
          </cell>
          <cell r="C635" t="str">
            <v xml:space="preserve">Stop Kontak Handle 3 Phase  </v>
          </cell>
          <cell r="D635" t="str">
            <v>bh</v>
          </cell>
          <cell r="E635">
            <v>56500</v>
          </cell>
        </row>
        <row r="636">
          <cell r="A636" t="str">
            <v>BZ59</v>
          </cell>
          <cell r="B636">
            <v>7</v>
          </cell>
          <cell r="C636" t="str">
            <v>Instalasi Titik Lampu / Stop Kontak ( Upah dan Alat )</v>
          </cell>
          <cell r="D636" t="str">
            <v>ttk</v>
          </cell>
          <cell r="E636">
            <v>61500</v>
          </cell>
        </row>
        <row r="637">
          <cell r="A637" t="str">
            <v>BZ60</v>
          </cell>
          <cell r="B637">
            <v>595</v>
          </cell>
          <cell r="C637" t="str">
            <v>Lampu pijar 25 Watt s/d 100 Watt</v>
          </cell>
          <cell r="D637" t="str">
            <v>bh</v>
          </cell>
          <cell r="E637">
            <v>4950</v>
          </cell>
        </row>
        <row r="638">
          <cell r="A638" t="str">
            <v>BZ61</v>
          </cell>
          <cell r="B638">
            <v>8</v>
          </cell>
          <cell r="C638" t="str">
            <v>Lampu Neon TL Philip 20 W</v>
          </cell>
          <cell r="D638" t="str">
            <v>bh</v>
          </cell>
          <cell r="E638">
            <v>14000</v>
          </cell>
        </row>
        <row r="639">
          <cell r="A639" t="str">
            <v>BZ62</v>
          </cell>
          <cell r="B639">
            <v>597</v>
          </cell>
          <cell r="C639" t="str">
            <v>Lampu Neon TL Philip 40 W</v>
          </cell>
          <cell r="D639" t="str">
            <v>bh</v>
          </cell>
          <cell r="E639">
            <v>16850</v>
          </cell>
        </row>
        <row r="640">
          <cell r="A640" t="str">
            <v>BZ63</v>
          </cell>
          <cell r="B640">
            <v>598</v>
          </cell>
          <cell r="C640" t="str">
            <v>Trapo TL 20 W ( Philip )</v>
          </cell>
          <cell r="D640" t="str">
            <v>bh</v>
          </cell>
          <cell r="E640">
            <v>20500</v>
          </cell>
        </row>
        <row r="641">
          <cell r="A641" t="str">
            <v>BZ64</v>
          </cell>
          <cell r="B641">
            <v>599</v>
          </cell>
          <cell r="C641" t="str">
            <v>Trapo TL 40 W ( Philip )</v>
          </cell>
          <cell r="D641" t="str">
            <v>bh</v>
          </cell>
          <cell r="E641">
            <v>22550</v>
          </cell>
        </row>
        <row r="642">
          <cell r="A642" t="str">
            <v>BZ65</v>
          </cell>
          <cell r="B642">
            <v>600</v>
          </cell>
          <cell r="C642" t="str">
            <v>Trapo TL 20 W ( Sinar )</v>
          </cell>
          <cell r="D642" t="str">
            <v>bh</v>
          </cell>
          <cell r="E642">
            <v>21400</v>
          </cell>
        </row>
        <row r="643">
          <cell r="A643" t="str">
            <v>BZ66</v>
          </cell>
          <cell r="B643">
            <v>601</v>
          </cell>
          <cell r="C643" t="str">
            <v>Trapo TL 40 W ( Sinar )</v>
          </cell>
          <cell r="D643" t="str">
            <v>bh</v>
          </cell>
          <cell r="E643">
            <v>20350</v>
          </cell>
        </row>
        <row r="644">
          <cell r="B644">
            <v>602</v>
          </cell>
          <cell r="C644" t="str">
            <v>Trapo Ballas</v>
          </cell>
          <cell r="D644" t="str">
            <v>bh</v>
          </cell>
          <cell r="E644">
            <v>241375</v>
          </cell>
        </row>
        <row r="645">
          <cell r="A645" t="str">
            <v>BZ67</v>
          </cell>
          <cell r="B645">
            <v>603</v>
          </cell>
          <cell r="C645" t="str">
            <v>Stater Neon Philip</v>
          </cell>
          <cell r="D645" t="str">
            <v>bh</v>
          </cell>
          <cell r="E645">
            <v>3500</v>
          </cell>
        </row>
        <row r="646">
          <cell r="A646" t="str">
            <v>BZ68</v>
          </cell>
          <cell r="B646">
            <v>604</v>
          </cell>
          <cell r="C646" t="str">
            <v>Stater Neon Biasa</v>
          </cell>
          <cell r="D646" t="str">
            <v>bh</v>
          </cell>
          <cell r="E646">
            <v>1400</v>
          </cell>
        </row>
        <row r="647">
          <cell r="A647" t="str">
            <v>BZ69</v>
          </cell>
          <cell r="B647">
            <v>605</v>
          </cell>
          <cell r="C647" t="str">
            <v>Rumah TL In Bow / Out Bow 2 x 20 W ( Kosongan )</v>
          </cell>
          <cell r="D647" t="str">
            <v>bh</v>
          </cell>
          <cell r="E647">
            <v>70200</v>
          </cell>
        </row>
        <row r="648">
          <cell r="A648" t="str">
            <v>BZ70</v>
          </cell>
          <cell r="B648">
            <v>606</v>
          </cell>
          <cell r="C648" t="str">
            <v>Down Light + SL 25 W</v>
          </cell>
          <cell r="D648" t="str">
            <v>bh</v>
          </cell>
          <cell r="E648">
            <v>185500</v>
          </cell>
        </row>
        <row r="649">
          <cell r="A649" t="str">
            <v>BZ71</v>
          </cell>
          <cell r="B649">
            <v>607</v>
          </cell>
          <cell r="C649" t="str">
            <v>Lampu SL Philip 25 W</v>
          </cell>
          <cell r="D649" t="str">
            <v>bh</v>
          </cell>
          <cell r="E649">
            <v>66500</v>
          </cell>
        </row>
        <row r="650">
          <cell r="A650" t="str">
            <v>BZ72</v>
          </cell>
          <cell r="B650">
            <v>608</v>
          </cell>
          <cell r="C650" t="str">
            <v>Lampu Sirkel TL 20 W Lengkap</v>
          </cell>
          <cell r="D650" t="str">
            <v>bh</v>
          </cell>
          <cell r="E650">
            <v>42500</v>
          </cell>
        </row>
        <row r="651">
          <cell r="A651" t="str">
            <v>BZ73</v>
          </cell>
          <cell r="B651">
            <v>9</v>
          </cell>
          <cell r="C651" t="str">
            <v>Lampu Mercuri 80 W</v>
          </cell>
          <cell r="D651" t="str">
            <v>bh</v>
          </cell>
          <cell r="E651">
            <v>86000</v>
          </cell>
        </row>
        <row r="652">
          <cell r="A652" t="str">
            <v>BZ74</v>
          </cell>
          <cell r="B652">
            <v>10</v>
          </cell>
          <cell r="C652" t="str">
            <v>Lampu Mercuri 250 W</v>
          </cell>
          <cell r="D652" t="str">
            <v>bh</v>
          </cell>
          <cell r="E652">
            <v>113000</v>
          </cell>
        </row>
        <row r="653">
          <cell r="A653" t="str">
            <v>BZ75</v>
          </cell>
          <cell r="B653">
            <v>11</v>
          </cell>
          <cell r="C653" t="str">
            <v>Lampu Son 150 W</v>
          </cell>
          <cell r="D653" t="str">
            <v>bh</v>
          </cell>
          <cell r="E653">
            <v>160000</v>
          </cell>
        </row>
        <row r="654">
          <cell r="A654" t="str">
            <v>BZ76</v>
          </cell>
          <cell r="B654">
            <v>12</v>
          </cell>
          <cell r="C654" t="str">
            <v xml:space="preserve">Lampu Taman + Tiang + Lampu 1 Buah </v>
          </cell>
          <cell r="D654" t="str">
            <v>bh</v>
          </cell>
          <cell r="E654">
            <v>484350</v>
          </cell>
        </row>
        <row r="655">
          <cell r="A655" t="str">
            <v>BZ77</v>
          </cell>
          <cell r="B655">
            <v>613</v>
          </cell>
          <cell r="C655" t="str">
            <v>Lampu Baret 30 cm + Neon</v>
          </cell>
          <cell r="D655" t="str">
            <v>bh</v>
          </cell>
          <cell r="E655">
            <v>65000</v>
          </cell>
        </row>
        <row r="656">
          <cell r="A656" t="str">
            <v>BZ78</v>
          </cell>
          <cell r="B656">
            <v>614</v>
          </cell>
          <cell r="C656" t="str">
            <v xml:space="preserve">Lampu Neon Arcrilik 2 x 40 W lengkap </v>
          </cell>
          <cell r="D656" t="str">
            <v>bh</v>
          </cell>
          <cell r="E656">
            <v>14150</v>
          </cell>
        </row>
        <row r="657">
          <cell r="A657" t="str">
            <v>BZ79</v>
          </cell>
          <cell r="B657">
            <v>615</v>
          </cell>
          <cell r="C657" t="str">
            <v>Pentanahan Penangkal Petir</v>
          </cell>
          <cell r="D657" t="str">
            <v>ttk</v>
          </cell>
          <cell r="E657">
            <v>273500</v>
          </cell>
        </row>
        <row r="658">
          <cell r="A658" t="str">
            <v>BZ80</v>
          </cell>
          <cell r="B658">
            <v>616</v>
          </cell>
          <cell r="C658" t="str">
            <v>Pentanahan Panel</v>
          </cell>
          <cell r="D658" t="str">
            <v>ttk</v>
          </cell>
          <cell r="E658">
            <v>118200</v>
          </cell>
        </row>
        <row r="659">
          <cell r="B659">
            <v>617</v>
          </cell>
          <cell r="C659" t="str">
            <v xml:space="preserve">Pipa Penangkal Petir </v>
          </cell>
          <cell r="D659" t="str">
            <v>bh</v>
          </cell>
          <cell r="E659">
            <v>21150</v>
          </cell>
        </row>
        <row r="660">
          <cell r="B660">
            <v>13</v>
          </cell>
          <cell r="C660" t="str">
            <v>Box Sekering</v>
          </cell>
          <cell r="D660" t="str">
            <v>bh</v>
          </cell>
          <cell r="E660">
            <v>20500</v>
          </cell>
        </row>
        <row r="661">
          <cell r="B661">
            <v>14</v>
          </cell>
          <cell r="C661" t="str">
            <v>Box Lampu Mercury</v>
          </cell>
          <cell r="D661" t="str">
            <v>bh</v>
          </cell>
          <cell r="E661">
            <v>30300</v>
          </cell>
        </row>
        <row r="662">
          <cell r="B662">
            <v>15</v>
          </cell>
          <cell r="C662" t="str">
            <v>Terminal Kabel</v>
          </cell>
          <cell r="D662" t="str">
            <v>bh</v>
          </cell>
          <cell r="E662">
            <v>7700</v>
          </cell>
        </row>
        <row r="663">
          <cell r="B663">
            <v>16</v>
          </cell>
          <cell r="C663" t="str">
            <v>Tangkai Box lampu 3 m</v>
          </cell>
          <cell r="D663" t="str">
            <v>bh</v>
          </cell>
          <cell r="E663">
            <v>278000</v>
          </cell>
        </row>
        <row r="664">
          <cell r="B664">
            <v>622</v>
          </cell>
          <cell r="C664" t="str">
            <v>Stainless steel</v>
          </cell>
          <cell r="D664" t="str">
            <v>m</v>
          </cell>
          <cell r="E664">
            <v>11000</v>
          </cell>
        </row>
        <row r="665">
          <cell r="B665">
            <v>623</v>
          </cell>
          <cell r="C665" t="str">
            <v>Capasitor</v>
          </cell>
          <cell r="D665" t="str">
            <v>bh</v>
          </cell>
          <cell r="E665">
            <v>70000</v>
          </cell>
        </row>
        <row r="666">
          <cell r="B666">
            <v>624</v>
          </cell>
          <cell r="C666" t="str">
            <v>Link Buckle</v>
          </cell>
          <cell r="D666" t="str">
            <v>bh</v>
          </cell>
          <cell r="E666">
            <v>4500</v>
          </cell>
        </row>
        <row r="667">
          <cell r="B667">
            <v>625</v>
          </cell>
          <cell r="C667" t="str">
            <v>Stoping Buckle</v>
          </cell>
          <cell r="D667" t="str">
            <v>bh</v>
          </cell>
          <cell r="E667">
            <v>4500</v>
          </cell>
        </row>
        <row r="668">
          <cell r="B668">
            <v>626</v>
          </cell>
          <cell r="C668" t="str">
            <v>Wed Clem</v>
          </cell>
          <cell r="D668" t="str">
            <v>bh</v>
          </cell>
          <cell r="E668">
            <v>12000</v>
          </cell>
        </row>
        <row r="669">
          <cell r="B669">
            <v>17</v>
          </cell>
          <cell r="C669" t="str">
            <v>Tiang Besi 7m</v>
          </cell>
          <cell r="D669" t="str">
            <v>bh</v>
          </cell>
          <cell r="E669">
            <v>1175000</v>
          </cell>
        </row>
        <row r="670">
          <cell r="B670">
            <v>628</v>
          </cell>
          <cell r="C670" t="str">
            <v>Ignitor SN</v>
          </cell>
          <cell r="D670" t="str">
            <v>bh</v>
          </cell>
          <cell r="E670">
            <v>105000</v>
          </cell>
        </row>
        <row r="671">
          <cell r="B671">
            <v>629</v>
          </cell>
          <cell r="C671" t="str">
            <v>Tap Connector</v>
          </cell>
          <cell r="D671" t="str">
            <v>bh</v>
          </cell>
          <cell r="E671">
            <v>9500</v>
          </cell>
        </row>
        <row r="672">
          <cell r="B672">
            <v>630</v>
          </cell>
          <cell r="C672" t="str">
            <v>Foto Cell 6 Ampere</v>
          </cell>
          <cell r="D672" t="str">
            <v>bh</v>
          </cell>
          <cell r="E672">
            <v>117000</v>
          </cell>
        </row>
        <row r="674">
          <cell r="B674" t="str">
            <v>M</v>
          </cell>
          <cell r="C674" t="str">
            <v>BAHAN ALAT PENGANTUNG DAN KUNCI</v>
          </cell>
        </row>
        <row r="675">
          <cell r="A675" t="str">
            <v>CC01</v>
          </cell>
          <cell r="B675">
            <v>631</v>
          </cell>
          <cell r="C675" t="str">
            <v>Kunci Silinder ALFA untuk Pintu Alumunium</v>
          </cell>
          <cell r="D675" t="str">
            <v>bh</v>
          </cell>
          <cell r="E675">
            <v>185000</v>
          </cell>
        </row>
        <row r="676">
          <cell r="A676" t="str">
            <v>CC02</v>
          </cell>
          <cell r="B676">
            <v>632</v>
          </cell>
          <cell r="C676" t="str">
            <v xml:space="preserve">Tarikan Pintu </v>
          </cell>
          <cell r="D676" t="str">
            <v>bh</v>
          </cell>
          <cell r="E676">
            <v>40500</v>
          </cell>
        </row>
        <row r="677">
          <cell r="A677" t="str">
            <v>CC03</v>
          </cell>
          <cell r="B677">
            <v>633</v>
          </cell>
          <cell r="C677" t="str">
            <v xml:space="preserve">Kunci 2 Slaag ROYAL </v>
          </cell>
          <cell r="D677" t="str">
            <v>bh</v>
          </cell>
          <cell r="E677">
            <v>55000</v>
          </cell>
        </row>
        <row r="678">
          <cell r="A678" t="str">
            <v>CC04</v>
          </cell>
          <cell r="B678">
            <v>634</v>
          </cell>
          <cell r="C678" t="str">
            <v>Rel Henderson Lengkap</v>
          </cell>
          <cell r="D678" t="str">
            <v>bh</v>
          </cell>
          <cell r="E678">
            <v>556500</v>
          </cell>
        </row>
        <row r="679">
          <cell r="A679" t="str">
            <v>CC05</v>
          </cell>
          <cell r="B679">
            <v>635</v>
          </cell>
          <cell r="C679" t="str">
            <v>Rel Maraton I Pintu</v>
          </cell>
          <cell r="D679" t="str">
            <v>unt</v>
          </cell>
          <cell r="E679">
            <v>61500</v>
          </cell>
        </row>
        <row r="680">
          <cell r="A680" t="str">
            <v>CC06</v>
          </cell>
          <cell r="B680">
            <v>636</v>
          </cell>
          <cell r="C680" t="str">
            <v xml:space="preserve">Kunci 2 Slaag Silinder SEIS Asli type 210 s/d type 226 </v>
          </cell>
          <cell r="D680" t="str">
            <v>bh</v>
          </cell>
          <cell r="E680">
            <v>192000</v>
          </cell>
        </row>
        <row r="681">
          <cell r="A681" t="str">
            <v>CC07</v>
          </cell>
          <cell r="B681">
            <v>637</v>
          </cell>
          <cell r="C681" t="str">
            <v>Kunci 2 Slaag Ancor Asli</v>
          </cell>
          <cell r="D681" t="str">
            <v>bh</v>
          </cell>
          <cell r="E681">
            <v>80000</v>
          </cell>
        </row>
        <row r="682">
          <cell r="A682" t="str">
            <v>CC08</v>
          </cell>
          <cell r="B682">
            <v>1</v>
          </cell>
          <cell r="C682" t="str">
            <v>Kunci 2 Slaag ISO</v>
          </cell>
          <cell r="D682" t="str">
            <v>bh</v>
          </cell>
          <cell r="E682">
            <v>92000</v>
          </cell>
        </row>
        <row r="683">
          <cell r="A683" t="str">
            <v>CC09</v>
          </cell>
          <cell r="B683">
            <v>639</v>
          </cell>
          <cell r="C683" t="str">
            <v xml:space="preserve">Kunci KM Bulat Kualitas Biasa </v>
          </cell>
          <cell r="D683" t="str">
            <v>bh</v>
          </cell>
          <cell r="E683">
            <v>37000</v>
          </cell>
        </row>
        <row r="684">
          <cell r="A684" t="str">
            <v>CC10</v>
          </cell>
          <cell r="B684">
            <v>640</v>
          </cell>
          <cell r="C684" t="str">
            <v xml:space="preserve">Kunci  KM Bulat Sekwalitas ALFA </v>
          </cell>
          <cell r="D684" t="str">
            <v>bh</v>
          </cell>
          <cell r="E684">
            <v>24500</v>
          </cell>
        </row>
        <row r="685">
          <cell r="A685" t="str">
            <v>CC11</v>
          </cell>
          <cell r="B685">
            <v>641</v>
          </cell>
          <cell r="C685" t="str">
            <v xml:space="preserve">Kunci 2 Slaag Silinder Utama Standard </v>
          </cell>
          <cell r="D685" t="str">
            <v>bh</v>
          </cell>
          <cell r="E685">
            <v>154000</v>
          </cell>
        </row>
        <row r="686">
          <cell r="A686" t="str">
            <v>CC12</v>
          </cell>
          <cell r="B686">
            <v>642</v>
          </cell>
          <cell r="C686" t="str">
            <v xml:space="preserve">Kunci Gembok </v>
          </cell>
          <cell r="D686" t="str">
            <v>bh</v>
          </cell>
          <cell r="E686">
            <v>9500</v>
          </cell>
        </row>
        <row r="687">
          <cell r="B687">
            <v>643</v>
          </cell>
          <cell r="C687" t="str">
            <v>Kunci tanam Slaag Royal</v>
          </cell>
          <cell r="D687" t="str">
            <v>bh</v>
          </cell>
          <cell r="E687">
            <v>78500</v>
          </cell>
        </row>
        <row r="688">
          <cell r="B688">
            <v>644</v>
          </cell>
          <cell r="C688" t="str">
            <v>Kunci tanam Slaag Ancor</v>
          </cell>
          <cell r="D688" t="str">
            <v>bh</v>
          </cell>
          <cell r="E688">
            <v>62000</v>
          </cell>
        </row>
        <row r="689">
          <cell r="A689" t="str">
            <v>CC13</v>
          </cell>
          <cell r="B689">
            <v>645</v>
          </cell>
          <cell r="C689" t="str">
            <v xml:space="preserve">Kunci 2 Slaag Kuda Terbang </v>
          </cell>
          <cell r="D689" t="str">
            <v>bh</v>
          </cell>
          <cell r="E689">
            <v>50000</v>
          </cell>
        </row>
        <row r="690">
          <cell r="B690">
            <v>646</v>
          </cell>
          <cell r="C690" t="str">
            <v>Kunci Jendela</v>
          </cell>
          <cell r="D690" t="str">
            <v>bh</v>
          </cell>
          <cell r="E690">
            <v>9500</v>
          </cell>
        </row>
        <row r="691">
          <cell r="A691" t="str">
            <v>CC14</v>
          </cell>
          <cell r="B691">
            <v>647</v>
          </cell>
          <cell r="C691" t="str">
            <v>Espangolet</v>
          </cell>
          <cell r="D691" t="str">
            <v>ps</v>
          </cell>
          <cell r="E691">
            <v>46000</v>
          </cell>
        </row>
        <row r="692">
          <cell r="B692">
            <v>648</v>
          </cell>
          <cell r="C692" t="str">
            <v>Grendel Hitam Biasa 15 cm</v>
          </cell>
          <cell r="D692" t="str">
            <v>bh</v>
          </cell>
          <cell r="E692">
            <v>6000</v>
          </cell>
        </row>
        <row r="693">
          <cell r="A693" t="str">
            <v>CC15</v>
          </cell>
          <cell r="B693">
            <v>649</v>
          </cell>
          <cell r="C693" t="str">
            <v>Grendel 15 cm</v>
          </cell>
          <cell r="D693" t="str">
            <v>bh</v>
          </cell>
          <cell r="E693">
            <v>9850</v>
          </cell>
        </row>
        <row r="694">
          <cell r="A694" t="str">
            <v>CC16</v>
          </cell>
          <cell r="B694">
            <v>650</v>
          </cell>
          <cell r="C694" t="str">
            <v>Grendel 5 cm  biasa</v>
          </cell>
          <cell r="D694" t="str">
            <v>bh</v>
          </cell>
          <cell r="E694">
            <v>2500</v>
          </cell>
        </row>
        <row r="695">
          <cell r="A695" t="str">
            <v>CC17</v>
          </cell>
          <cell r="B695">
            <v>2</v>
          </cell>
          <cell r="C695" t="str">
            <v>Hak Angin Kait Jendela Biasa</v>
          </cell>
          <cell r="D695" t="str">
            <v>ps</v>
          </cell>
          <cell r="E695">
            <v>6000</v>
          </cell>
        </row>
        <row r="696">
          <cell r="A696" t="str">
            <v>CC18</v>
          </cell>
          <cell r="B696">
            <v>652</v>
          </cell>
          <cell r="C696" t="str">
            <v>Hak Angin Jendela Antik</v>
          </cell>
          <cell r="D696" t="str">
            <v>ps</v>
          </cell>
          <cell r="E696">
            <v>15000</v>
          </cell>
        </row>
        <row r="697">
          <cell r="A697" t="str">
            <v>CC19</v>
          </cell>
          <cell r="B697">
            <v>653</v>
          </cell>
          <cell r="C697" t="str">
            <v>Hak Angin Sendok Stainless / Kuningan</v>
          </cell>
          <cell r="D697" t="str">
            <v>bh</v>
          </cell>
          <cell r="E697">
            <v>15000</v>
          </cell>
        </row>
        <row r="698">
          <cell r="A698" t="str">
            <v>CC20</v>
          </cell>
          <cell r="B698">
            <v>654</v>
          </cell>
          <cell r="C698" t="str">
            <v>Nako Lengkap Tralis 1 Daun</v>
          </cell>
          <cell r="D698" t="str">
            <v>dn</v>
          </cell>
          <cell r="E698">
            <v>12500</v>
          </cell>
        </row>
        <row r="699">
          <cell r="A699" t="str">
            <v>CC21</v>
          </cell>
          <cell r="B699">
            <v>655</v>
          </cell>
          <cell r="C699" t="str">
            <v>Sloot Pintu berikut  Rantai</v>
          </cell>
          <cell r="D699" t="str">
            <v>bh</v>
          </cell>
          <cell r="E699">
            <v>21500</v>
          </cell>
        </row>
        <row r="700">
          <cell r="A700" t="str">
            <v>CC22</v>
          </cell>
          <cell r="B700">
            <v>3</v>
          </cell>
          <cell r="C700" t="str">
            <v>Sloot Jendela Tunggal</v>
          </cell>
          <cell r="D700" t="str">
            <v>bh</v>
          </cell>
          <cell r="E700">
            <v>8000</v>
          </cell>
        </row>
        <row r="701">
          <cell r="B701">
            <v>657</v>
          </cell>
          <cell r="C701" t="str">
            <v>Engsel Pintu Biasa</v>
          </cell>
          <cell r="D701" t="str">
            <v>bh</v>
          </cell>
          <cell r="E701">
            <v>11000</v>
          </cell>
        </row>
        <row r="702">
          <cell r="A702" t="str">
            <v>CC23</v>
          </cell>
          <cell r="B702">
            <v>4</v>
          </cell>
          <cell r="C702" t="str">
            <v>Engsel Pintu Unilon Standard</v>
          </cell>
          <cell r="D702" t="str">
            <v>ps</v>
          </cell>
          <cell r="E702">
            <v>16500</v>
          </cell>
        </row>
        <row r="703">
          <cell r="B703">
            <v>659</v>
          </cell>
          <cell r="C703" t="str">
            <v>Engsel Jendela Biasa</v>
          </cell>
          <cell r="D703" t="str">
            <v>bh</v>
          </cell>
          <cell r="E703">
            <v>6700</v>
          </cell>
        </row>
        <row r="704">
          <cell r="A704" t="str">
            <v>CC24</v>
          </cell>
          <cell r="B704">
            <v>5</v>
          </cell>
          <cell r="C704" t="str">
            <v>Engsel Jendela Unilon</v>
          </cell>
          <cell r="D704" t="str">
            <v>ps</v>
          </cell>
          <cell r="E704">
            <v>8000</v>
          </cell>
        </row>
        <row r="705">
          <cell r="A705" t="str">
            <v>CC25</v>
          </cell>
          <cell r="B705">
            <v>661</v>
          </cell>
          <cell r="C705" t="str">
            <v>Engsel Patrun</v>
          </cell>
          <cell r="D705" t="str">
            <v>ps</v>
          </cell>
          <cell r="E705">
            <v>5000</v>
          </cell>
        </row>
        <row r="706">
          <cell r="A706" t="str">
            <v>CC26</v>
          </cell>
          <cell r="B706">
            <v>662</v>
          </cell>
          <cell r="C706" t="str">
            <v>Engsel Harmonika</v>
          </cell>
          <cell r="D706" t="str">
            <v>m1</v>
          </cell>
          <cell r="E706">
            <v>10500</v>
          </cell>
        </row>
        <row r="707">
          <cell r="A707" t="str">
            <v>CC27</v>
          </cell>
          <cell r="B707">
            <v>663</v>
          </cell>
          <cell r="C707" t="str">
            <v>Door Closer Kelas Standard ( Kelas Sedang )</v>
          </cell>
          <cell r="D707" t="str">
            <v>unt</v>
          </cell>
          <cell r="E707">
            <v>117000</v>
          </cell>
        </row>
        <row r="708">
          <cell r="A708" t="str">
            <v>CC28</v>
          </cell>
          <cell r="B708">
            <v>664</v>
          </cell>
          <cell r="C708" t="str">
            <v>Door Closer Kelas Standard ( Kelas Baik )</v>
          </cell>
          <cell r="D708" t="str">
            <v>unt</v>
          </cell>
          <cell r="E708">
            <v>430000</v>
          </cell>
        </row>
        <row r="709">
          <cell r="A709" t="str">
            <v>CC29</v>
          </cell>
          <cell r="B709">
            <v>665</v>
          </cell>
          <cell r="C709" t="str">
            <v>Door Closer Kelas Rendah</v>
          </cell>
          <cell r="D709" t="str">
            <v>unt</v>
          </cell>
          <cell r="E709">
            <v>98500</v>
          </cell>
        </row>
        <row r="710">
          <cell r="A710" t="str">
            <v>CC30</v>
          </cell>
          <cell r="B710">
            <v>666</v>
          </cell>
          <cell r="C710" t="str">
            <v>Tarikan Almari Rata - rata</v>
          </cell>
          <cell r="D710" t="str">
            <v>bh</v>
          </cell>
          <cell r="E710">
            <v>8500</v>
          </cell>
        </row>
        <row r="711">
          <cell r="A711" t="str">
            <v>CC31</v>
          </cell>
          <cell r="B711">
            <v>6</v>
          </cell>
          <cell r="C711" t="str">
            <v>Seng BJLS 30 lebar 60cm (1 rol 50 m' )</v>
          </cell>
          <cell r="D711" t="str">
            <v>m1</v>
          </cell>
          <cell r="E711">
            <v>23900</v>
          </cell>
        </row>
        <row r="712">
          <cell r="A712" t="str">
            <v>CC32</v>
          </cell>
          <cell r="B712">
            <v>668</v>
          </cell>
          <cell r="C712" t="str">
            <v>Seng BJLS 30 lebar 90cm (1 rol 50 m' )</v>
          </cell>
          <cell r="D712" t="str">
            <v>m1</v>
          </cell>
          <cell r="E712">
            <v>30500</v>
          </cell>
        </row>
        <row r="713">
          <cell r="B713">
            <v>7</v>
          </cell>
          <cell r="C713" t="str">
            <v>Reiling Tangga Stainlessteel</v>
          </cell>
          <cell r="D713" t="str">
            <v>m'</v>
          </cell>
          <cell r="E713">
            <v>160000</v>
          </cell>
        </row>
        <row r="715">
          <cell r="B715" t="str">
            <v>N</v>
          </cell>
          <cell r="C715" t="str">
            <v>BAHAN PENGIKAT UNTUK KONTRUKSI JALAN</v>
          </cell>
        </row>
        <row r="716">
          <cell r="A716" t="str">
            <v>CE01</v>
          </cell>
          <cell r="B716">
            <v>670</v>
          </cell>
          <cell r="C716" t="str">
            <v>Hotmix Jadi berikut alat dan bahan bakar ( T = 5 cm  =&gt; 9 m2 )</v>
          </cell>
          <cell r="D716" t="str">
            <v>ton</v>
          </cell>
          <cell r="E716">
            <v>650000</v>
          </cell>
        </row>
        <row r="717">
          <cell r="A717" t="str">
            <v>CE02</v>
          </cell>
          <cell r="B717">
            <v>671</v>
          </cell>
          <cell r="C717" t="str">
            <v>Aspal ( ESO ) 1 Drum 150 Kg</v>
          </cell>
          <cell r="D717" t="str">
            <v>kg</v>
          </cell>
          <cell r="E717">
            <v>5000</v>
          </cell>
        </row>
        <row r="718">
          <cell r="A718" t="str">
            <v>CE03</v>
          </cell>
          <cell r="B718">
            <v>672</v>
          </cell>
          <cell r="C718" t="str">
            <v>Aspal Curah</v>
          </cell>
          <cell r="D718" t="str">
            <v>kg</v>
          </cell>
          <cell r="E718">
            <v>3500</v>
          </cell>
        </row>
        <row r="719">
          <cell r="A719" t="str">
            <v>CE04</v>
          </cell>
          <cell r="B719">
            <v>673</v>
          </cell>
          <cell r="C719" t="str">
            <v>Aspal RC 70 ( Cilacap )</v>
          </cell>
          <cell r="D719" t="str">
            <v>kg</v>
          </cell>
          <cell r="E719">
            <v>4875</v>
          </cell>
        </row>
        <row r="720">
          <cell r="B720">
            <v>1</v>
          </cell>
          <cell r="C720" t="str">
            <v>Aspal Bitumen * M061</v>
          </cell>
          <cell r="D720" t="str">
            <v>kg</v>
          </cell>
          <cell r="E720">
            <v>4875</v>
          </cell>
        </row>
        <row r="721">
          <cell r="B721">
            <v>675</v>
          </cell>
          <cell r="C721" t="str">
            <v>As Buton  *M062</v>
          </cell>
          <cell r="D721" t="str">
            <v>kg</v>
          </cell>
          <cell r="E721">
            <v>1500</v>
          </cell>
        </row>
        <row r="722">
          <cell r="B722">
            <v>676</v>
          </cell>
          <cell r="C722" t="str">
            <v>Minyak Fluk *M063</v>
          </cell>
          <cell r="D722" t="str">
            <v>Lt</v>
          </cell>
          <cell r="E722">
            <v>6370</v>
          </cell>
        </row>
        <row r="723">
          <cell r="B723">
            <v>2</v>
          </cell>
          <cell r="C723" t="str">
            <v>Minyak Aspal  *M064</v>
          </cell>
          <cell r="D723" t="str">
            <v>Lt</v>
          </cell>
          <cell r="E723">
            <v>1560</v>
          </cell>
        </row>
        <row r="724">
          <cell r="B724">
            <v>3</v>
          </cell>
          <cell r="C724" t="str">
            <v>Minyak Tanah  *M065</v>
          </cell>
          <cell r="D724" t="str">
            <v>Lt</v>
          </cell>
          <cell r="E724">
            <v>3000</v>
          </cell>
        </row>
        <row r="726">
          <cell r="B726" t="str">
            <v>R</v>
          </cell>
          <cell r="C726" t="str">
            <v>BAHAN PENGHISAP AIR SUMUR DALAM</v>
          </cell>
        </row>
        <row r="727">
          <cell r="A727" t="str">
            <v>CG01</v>
          </cell>
          <cell r="B727">
            <v>679</v>
          </cell>
          <cell r="C727" t="str">
            <v>Pompa Kodok</v>
          </cell>
          <cell r="D727" t="str">
            <v>unit</v>
          </cell>
          <cell r="E727">
            <v>155000</v>
          </cell>
        </row>
        <row r="728">
          <cell r="A728" t="str">
            <v>CG02</v>
          </cell>
          <cell r="B728">
            <v>680</v>
          </cell>
          <cell r="C728" t="str">
            <v xml:space="preserve">Pompa Dragon Tegal </v>
          </cell>
          <cell r="D728" t="str">
            <v>unit</v>
          </cell>
          <cell r="E728">
            <v>140000</v>
          </cell>
        </row>
        <row r="729">
          <cell r="A729" t="str">
            <v>CG03</v>
          </cell>
          <cell r="B729">
            <v>681</v>
          </cell>
          <cell r="C729" t="str">
            <v xml:space="preserve">Pompa Dragon Asli </v>
          </cell>
          <cell r="D729" t="str">
            <v>unit</v>
          </cell>
          <cell r="E729">
            <v>307000</v>
          </cell>
        </row>
        <row r="730">
          <cell r="A730" t="str">
            <v>CG04</v>
          </cell>
          <cell r="B730">
            <v>682</v>
          </cell>
          <cell r="C730" t="str">
            <v>Mesin Pompa Air 100 W - Sanyo</v>
          </cell>
          <cell r="D730" t="str">
            <v>unit</v>
          </cell>
          <cell r="E730">
            <v>1050000</v>
          </cell>
        </row>
        <row r="731">
          <cell r="A731" t="str">
            <v>CG05</v>
          </cell>
          <cell r="B731">
            <v>683</v>
          </cell>
          <cell r="C731" t="str">
            <v>Mesin Pompa Air 150 W - Sanyo</v>
          </cell>
          <cell r="D731" t="str">
            <v>unit</v>
          </cell>
          <cell r="E731">
            <v>1500000</v>
          </cell>
        </row>
        <row r="732">
          <cell r="A732" t="str">
            <v>CG06</v>
          </cell>
          <cell r="B732">
            <v>684</v>
          </cell>
          <cell r="C732" t="str">
            <v>Pompa Zet pump 250 W - Sanyo</v>
          </cell>
          <cell r="D732" t="str">
            <v>unit</v>
          </cell>
          <cell r="E732">
            <v>5250000</v>
          </cell>
        </row>
        <row r="733">
          <cell r="A733" t="str">
            <v>CG07</v>
          </cell>
          <cell r="B733">
            <v>685</v>
          </cell>
          <cell r="C733" t="str">
            <v>Pompa Zet pump 450 W - Sanyo</v>
          </cell>
          <cell r="D733" t="str">
            <v>unit</v>
          </cell>
          <cell r="E733">
            <v>6200000</v>
          </cell>
        </row>
        <row r="734">
          <cell r="A734" t="str">
            <v>CG08</v>
          </cell>
          <cell r="B734">
            <v>686</v>
          </cell>
          <cell r="C734" t="str">
            <v>Pompa Submersible kap. 150 liter/menit 3 kW</v>
          </cell>
          <cell r="D734" t="str">
            <v>unit</v>
          </cell>
          <cell r="E734">
            <v>22750000</v>
          </cell>
        </row>
        <row r="735">
          <cell r="A735" t="str">
            <v>CG09</v>
          </cell>
          <cell r="B735">
            <v>687</v>
          </cell>
          <cell r="C735" t="str">
            <v xml:space="preserve">Gear Pump kap. 60 liter/menit </v>
          </cell>
          <cell r="D735" t="str">
            <v>unit</v>
          </cell>
          <cell r="E735">
            <v>13000000</v>
          </cell>
        </row>
        <row r="736">
          <cell r="A736" t="str">
            <v>CG10</v>
          </cell>
          <cell r="B736">
            <v>688</v>
          </cell>
          <cell r="C736" t="str">
            <v xml:space="preserve">Deep Well dengan kelengkapannya kap. 150 liter/menit </v>
          </cell>
          <cell r="D736" t="str">
            <v>unit</v>
          </cell>
          <cell r="E736">
            <v>190000000</v>
          </cell>
        </row>
        <row r="737">
          <cell r="A737" t="str">
            <v>CG11</v>
          </cell>
          <cell r="B737">
            <v>689</v>
          </cell>
          <cell r="C737" t="str">
            <v xml:space="preserve">Hand Oil Pump </v>
          </cell>
          <cell r="D737" t="str">
            <v>unit</v>
          </cell>
          <cell r="E737">
            <v>3900000</v>
          </cell>
        </row>
        <row r="739">
          <cell r="B739" t="str">
            <v>S</v>
          </cell>
          <cell r="C739" t="str">
            <v>BAHAN PENAMPUNG AIR</v>
          </cell>
        </row>
        <row r="740">
          <cell r="A740" t="str">
            <v>CI01</v>
          </cell>
          <cell r="B740">
            <v>690</v>
          </cell>
          <cell r="C740" t="str">
            <v>Tangki Air Fiber Glass 0.5 m3 ( Excel )</v>
          </cell>
          <cell r="D740" t="str">
            <v>bh</v>
          </cell>
          <cell r="E740">
            <v>450000</v>
          </cell>
        </row>
        <row r="741">
          <cell r="A741" t="str">
            <v>CI02</v>
          </cell>
          <cell r="B741">
            <v>691</v>
          </cell>
          <cell r="C741" t="str">
            <v>Tangki Air Fiber Glass 1 m3 ( Excel )</v>
          </cell>
          <cell r="D741" t="str">
            <v>bh</v>
          </cell>
          <cell r="E741">
            <v>700000</v>
          </cell>
        </row>
        <row r="742">
          <cell r="A742" t="str">
            <v>CI03</v>
          </cell>
          <cell r="B742">
            <v>692</v>
          </cell>
          <cell r="C742" t="str">
            <v>Tangki Air Fiber Glass 2 m3 ( Excel )</v>
          </cell>
          <cell r="D742" t="str">
            <v>bh</v>
          </cell>
          <cell r="E742">
            <v>1500000</v>
          </cell>
        </row>
        <row r="743">
          <cell r="A743" t="str">
            <v>CI05</v>
          </cell>
          <cell r="B743">
            <v>693</v>
          </cell>
          <cell r="C743" t="str">
            <v>Bak Taraso WC 40 x 40</v>
          </cell>
          <cell r="D743" t="str">
            <v>bh</v>
          </cell>
          <cell r="E743">
            <v>27500</v>
          </cell>
        </row>
        <row r="744">
          <cell r="A744" t="str">
            <v>CI06</v>
          </cell>
          <cell r="B744">
            <v>694</v>
          </cell>
          <cell r="C744" t="str">
            <v>Bak KM Taraso 60 x 60</v>
          </cell>
          <cell r="D744" t="str">
            <v>bh</v>
          </cell>
          <cell r="E744">
            <v>67500</v>
          </cell>
        </row>
        <row r="746">
          <cell r="B746" t="str">
            <v>T</v>
          </cell>
          <cell r="C746" t="str">
            <v>BIAYA QUALITY CONTROL , IZIN - IZIN, PENGUKURAN</v>
          </cell>
        </row>
        <row r="747">
          <cell r="C747" t="str">
            <v>DAN BIAYA PENYAMBUNGAN</v>
          </cell>
        </row>
        <row r="748">
          <cell r="A748" t="str">
            <v>CJ01</v>
          </cell>
          <cell r="B748">
            <v>695</v>
          </cell>
          <cell r="C748" t="str">
            <v>Penyambungan Listrik PLN</v>
          </cell>
          <cell r="D748" t="str">
            <v>1w</v>
          </cell>
          <cell r="E748" t="str">
            <v>dihitung</v>
          </cell>
        </row>
        <row r="749">
          <cell r="A749" t="str">
            <v>CJ02</v>
          </cell>
          <cell r="B749">
            <v>696</v>
          </cell>
          <cell r="C749" t="str">
            <v>IMB Bertingkat Rata - rata (Rumah )</v>
          </cell>
          <cell r="D749" t="str">
            <v>m²</v>
          </cell>
          <cell r="E749" t="str">
            <v>dihitung</v>
          </cell>
        </row>
        <row r="750">
          <cell r="A750" t="str">
            <v>CJ02'</v>
          </cell>
          <cell r="B750">
            <v>697</v>
          </cell>
          <cell r="C750" t="str">
            <v>IMB Bertingkat Rata - rata (Kantor)</v>
          </cell>
          <cell r="D750" t="str">
            <v>m²</v>
          </cell>
          <cell r="E750" t="str">
            <v>dihitung</v>
          </cell>
        </row>
        <row r="751">
          <cell r="A751" t="str">
            <v>CJ03</v>
          </cell>
          <cell r="B751">
            <v>698</v>
          </cell>
          <cell r="C751" t="str">
            <v>IMB tidak bertingkat Rata - rata (Rumah / Kantor)</v>
          </cell>
          <cell r="D751" t="str">
            <v>m²</v>
          </cell>
          <cell r="E751" t="str">
            <v>dihitung</v>
          </cell>
        </row>
        <row r="752">
          <cell r="A752" t="str">
            <v>CJ04</v>
          </cell>
          <cell r="B752">
            <v>699</v>
          </cell>
          <cell r="C752" t="str">
            <v>IMB Bertingkat Rata - rata (untuk Usaha)</v>
          </cell>
          <cell r="D752" t="str">
            <v>m²</v>
          </cell>
          <cell r="E752" t="str">
            <v>dihitung</v>
          </cell>
        </row>
        <row r="753">
          <cell r="A753" t="str">
            <v>CJ05</v>
          </cell>
          <cell r="B753">
            <v>700</v>
          </cell>
          <cell r="C753" t="str">
            <v>IMB tidak bertingkat Rata - rata (untuk Usaha)</v>
          </cell>
          <cell r="D753" t="str">
            <v>m²</v>
          </cell>
          <cell r="E753" t="str">
            <v>dihitung</v>
          </cell>
        </row>
        <row r="754">
          <cell r="A754" t="str">
            <v>CJ06</v>
          </cell>
          <cell r="B754">
            <v>701</v>
          </cell>
          <cell r="C754" t="str">
            <v>Sondir Rata - rata</v>
          </cell>
          <cell r="D754" t="str">
            <v>1 ttk</v>
          </cell>
          <cell r="E754" t="str">
            <v>dihitung</v>
          </cell>
        </row>
        <row r="755">
          <cell r="A755" t="str">
            <v>CJ07</v>
          </cell>
          <cell r="B755">
            <v>702</v>
          </cell>
          <cell r="C755" t="str">
            <v>Pengukuran Site + Patok</v>
          </cell>
          <cell r="D755" t="str">
            <v>m²</v>
          </cell>
          <cell r="E755" t="str">
            <v>dihitung</v>
          </cell>
        </row>
        <row r="756">
          <cell r="A756" t="str">
            <v>CJ08</v>
          </cell>
          <cell r="B756">
            <v>703</v>
          </cell>
          <cell r="C756" t="str">
            <v>Biaya Tes Jalan ( quality control )</v>
          </cell>
          <cell r="D756" t="str">
            <v>ttk</v>
          </cell>
          <cell r="E756" t="str">
            <v>dihitung</v>
          </cell>
        </row>
        <row r="757">
          <cell r="B757">
            <v>704</v>
          </cell>
          <cell r="C757" t="str">
            <v>Biaya Tes 1 Macam Beton</v>
          </cell>
          <cell r="D757" t="str">
            <v>1 spl</v>
          </cell>
          <cell r="E757" t="str">
            <v>dihitung</v>
          </cell>
        </row>
        <row r="758">
          <cell r="A758" t="str">
            <v>CJ09</v>
          </cell>
          <cell r="B758">
            <v>705</v>
          </cell>
          <cell r="C758" t="str">
            <v>Biaya Pengujian Bahan Agregat</v>
          </cell>
          <cell r="D758" t="str">
            <v>1 spl</v>
          </cell>
          <cell r="E758" t="str">
            <v>dihitung</v>
          </cell>
        </row>
        <row r="759">
          <cell r="A759" t="str">
            <v>CJ10</v>
          </cell>
          <cell r="B759">
            <v>706</v>
          </cell>
          <cell r="C759" t="str">
            <v>Biaya Pengujian Listrik + gambar + trafo &amp; Adm</v>
          </cell>
          <cell r="D759" t="str">
            <v>1 watt</v>
          </cell>
          <cell r="E759" t="str">
            <v>dihitung</v>
          </cell>
        </row>
        <row r="760">
          <cell r="A760" t="str">
            <v>CJ11</v>
          </cell>
          <cell r="B760">
            <v>707</v>
          </cell>
          <cell r="C760" t="str">
            <v>Izin Sumur Artesis Lengkap</v>
          </cell>
          <cell r="D760" t="str">
            <v>unit</v>
          </cell>
          <cell r="E760" t="str">
            <v>dihitung</v>
          </cell>
        </row>
        <row r="761">
          <cell r="A761" t="str">
            <v>CJ12</v>
          </cell>
          <cell r="B761">
            <v>708</v>
          </cell>
          <cell r="C761" t="str">
            <v>Penyambungan PDAM untuk rumah</v>
          </cell>
          <cell r="D761" t="str">
            <v>unit</v>
          </cell>
          <cell r="E761" t="str">
            <v>dihitung</v>
          </cell>
        </row>
        <row r="762">
          <cell r="A762" t="str">
            <v>CJ13</v>
          </cell>
          <cell r="B762">
            <v>709</v>
          </cell>
          <cell r="C762" t="str">
            <v>Geolistrik</v>
          </cell>
          <cell r="D762" t="str">
            <v>1 ttk</v>
          </cell>
          <cell r="E762" t="str">
            <v>dihitung</v>
          </cell>
        </row>
        <row r="763">
          <cell r="A763" t="str">
            <v>CJ14</v>
          </cell>
          <cell r="B763">
            <v>710</v>
          </cell>
          <cell r="C763" t="str">
            <v>Geolistrik</v>
          </cell>
          <cell r="D763" t="str">
            <v>1 ttk</v>
          </cell>
          <cell r="E763" t="str">
            <v>dihitung</v>
          </cell>
        </row>
        <row r="765">
          <cell r="B765" t="str">
            <v>U</v>
          </cell>
          <cell r="C765" t="str">
            <v>ALAT TUKANG.</v>
          </cell>
        </row>
        <row r="766">
          <cell r="A766" t="str">
            <v>CL01</v>
          </cell>
          <cell r="B766">
            <v>711</v>
          </cell>
          <cell r="C766" t="str">
            <v>Palu 0,5 kg</v>
          </cell>
          <cell r="D766" t="str">
            <v>bh</v>
          </cell>
          <cell r="E766">
            <v>25000</v>
          </cell>
        </row>
        <row r="767">
          <cell r="A767" t="str">
            <v>CL02</v>
          </cell>
          <cell r="B767">
            <v>712</v>
          </cell>
          <cell r="C767" t="str">
            <v>Cangkul</v>
          </cell>
          <cell r="D767" t="str">
            <v>bh</v>
          </cell>
          <cell r="E767">
            <v>27500</v>
          </cell>
        </row>
        <row r="768">
          <cell r="A768" t="str">
            <v>CL03</v>
          </cell>
          <cell r="B768">
            <v>713</v>
          </cell>
          <cell r="C768" t="str">
            <v>Singkup</v>
          </cell>
          <cell r="D768" t="str">
            <v>bh</v>
          </cell>
          <cell r="E768">
            <v>33500</v>
          </cell>
        </row>
        <row r="769">
          <cell r="A769" t="str">
            <v>CL04</v>
          </cell>
          <cell r="B769">
            <v>714</v>
          </cell>
          <cell r="C769" t="str">
            <v>Sekrop</v>
          </cell>
          <cell r="D769" t="str">
            <v>bh</v>
          </cell>
          <cell r="E769">
            <v>42000</v>
          </cell>
        </row>
        <row r="770">
          <cell r="A770" t="str">
            <v>CL05</v>
          </cell>
          <cell r="B770">
            <v>715</v>
          </cell>
          <cell r="C770" t="str">
            <v>Pengki</v>
          </cell>
          <cell r="D770" t="str">
            <v>bh</v>
          </cell>
          <cell r="E770">
            <v>2100</v>
          </cell>
        </row>
        <row r="771">
          <cell r="A771" t="str">
            <v>CL06</v>
          </cell>
          <cell r="B771">
            <v>716</v>
          </cell>
          <cell r="C771" t="str">
            <v>Linggis</v>
          </cell>
          <cell r="D771" t="str">
            <v>bh</v>
          </cell>
          <cell r="E771">
            <v>25000</v>
          </cell>
        </row>
        <row r="772">
          <cell r="A772" t="str">
            <v>CL07</v>
          </cell>
          <cell r="B772">
            <v>717</v>
          </cell>
          <cell r="C772" t="str">
            <v>Rool Meter 30 meter ( Bahan Plastik )</v>
          </cell>
          <cell r="D772" t="str">
            <v>bh</v>
          </cell>
          <cell r="E772">
            <v>55000</v>
          </cell>
        </row>
        <row r="773">
          <cell r="A773" t="str">
            <v>CL08</v>
          </cell>
          <cell r="B773">
            <v>718</v>
          </cell>
          <cell r="C773" t="str">
            <v>Rool Meter 5 meter ( Bahan Besi )</v>
          </cell>
          <cell r="D773" t="str">
            <v>bh</v>
          </cell>
          <cell r="E773">
            <v>12250</v>
          </cell>
        </row>
        <row r="774">
          <cell r="A774" t="str">
            <v>CL09</v>
          </cell>
          <cell r="B774">
            <v>719</v>
          </cell>
          <cell r="C774" t="str">
            <v xml:space="preserve">Selang Plastik untuk Water Pas dia. 0.5 cm </v>
          </cell>
          <cell r="D774" t="str">
            <v>bh</v>
          </cell>
          <cell r="E774">
            <v>1200</v>
          </cell>
        </row>
        <row r="775">
          <cell r="A775" t="str">
            <v>CL10</v>
          </cell>
          <cell r="B775">
            <v>720</v>
          </cell>
          <cell r="C775" t="str">
            <v xml:space="preserve"> Water Pas Alumuniumm 60 cm </v>
          </cell>
          <cell r="D775" t="str">
            <v>bh</v>
          </cell>
          <cell r="E775">
            <v>62000</v>
          </cell>
        </row>
        <row r="777">
          <cell r="B777" t="str">
            <v>V</v>
          </cell>
          <cell r="C777" t="str">
            <v xml:space="preserve">STANDARD RATA - RATA SEWA ALAT BESAR , ALAT MEKANIK </v>
          </cell>
        </row>
        <row r="778">
          <cell r="C778" t="str">
            <v>TRUK, KENDARAAN RODA 4 &amp; LAINNYA</v>
          </cell>
        </row>
        <row r="779">
          <cell r="A779" t="str">
            <v>CN01</v>
          </cell>
          <cell r="B779">
            <v>721</v>
          </cell>
          <cell r="C779" t="str">
            <v>Sewa Mesin Gilas 8 Ton s/d 10 ton</v>
          </cell>
          <cell r="D779" t="str">
            <v>hari</v>
          </cell>
          <cell r="E779">
            <v>184275</v>
          </cell>
        </row>
        <row r="780">
          <cell r="A780" t="str">
            <v>CN02</v>
          </cell>
          <cell r="B780">
            <v>722</v>
          </cell>
          <cell r="C780" t="str">
            <v>Tirud Roller 3 Jam / hari</v>
          </cell>
          <cell r="D780" t="str">
            <v>hari</v>
          </cell>
          <cell r="E780">
            <v>202644</v>
          </cell>
        </row>
        <row r="781">
          <cell r="A781" t="str">
            <v>CN03</v>
          </cell>
          <cell r="B781">
            <v>723</v>
          </cell>
          <cell r="C781" t="str">
            <v>Tamdam Roller 6 - 8 Ton 5 Jam / hr</v>
          </cell>
          <cell r="D781" t="str">
            <v>hari</v>
          </cell>
          <cell r="E781">
            <v>300924</v>
          </cell>
        </row>
        <row r="782">
          <cell r="A782" t="str">
            <v>CN04</v>
          </cell>
          <cell r="B782">
            <v>724</v>
          </cell>
          <cell r="C782" t="str">
            <v>Tamdam Roller 8 - 10 Ton 5 Jam / hr</v>
          </cell>
          <cell r="D782" t="str">
            <v>hari</v>
          </cell>
          <cell r="E782">
            <v>282555</v>
          </cell>
        </row>
        <row r="783">
          <cell r="A783" t="str">
            <v>CN05</v>
          </cell>
          <cell r="B783">
            <v>725</v>
          </cell>
          <cell r="C783" t="str">
            <v>Roller Viberator - Ped 1 Ton 4 Jam /hr</v>
          </cell>
          <cell r="D783" t="str">
            <v>hari</v>
          </cell>
          <cell r="E783">
            <v>257985</v>
          </cell>
        </row>
        <row r="784">
          <cell r="A784" t="str">
            <v>CN06</v>
          </cell>
          <cell r="B784">
            <v>726</v>
          </cell>
          <cell r="C784" t="str">
            <v>Roller Viberator - Self 7 Ton 5 Jam /hr</v>
          </cell>
          <cell r="D784" t="str">
            <v>hari</v>
          </cell>
          <cell r="E784">
            <v>307125</v>
          </cell>
        </row>
        <row r="785">
          <cell r="A785" t="str">
            <v>CN07</v>
          </cell>
          <cell r="B785">
            <v>727</v>
          </cell>
          <cell r="C785" t="str">
            <v>Roller 3 Wheeled - 8 Ton 5 Jam /hr</v>
          </cell>
          <cell r="D785" t="str">
            <v>hari</v>
          </cell>
          <cell r="E785">
            <v>178074</v>
          </cell>
        </row>
        <row r="786">
          <cell r="A786" t="str">
            <v>CN08</v>
          </cell>
          <cell r="B786">
            <v>728</v>
          </cell>
          <cell r="C786" t="str">
            <v>Roller Pneumatic  8 - 15 Ton 5 Jam /hr</v>
          </cell>
          <cell r="D786" t="str">
            <v>hari</v>
          </cell>
          <cell r="E786">
            <v>307125</v>
          </cell>
        </row>
        <row r="787">
          <cell r="A787" t="str">
            <v>CN09</v>
          </cell>
          <cell r="B787">
            <v>729</v>
          </cell>
          <cell r="C787" t="str">
            <v>Loader Wheeled 5 Jam /hr</v>
          </cell>
          <cell r="D787" t="str">
            <v>hari</v>
          </cell>
          <cell r="E787">
            <v>429975</v>
          </cell>
        </row>
        <row r="788">
          <cell r="A788" t="str">
            <v>CN10</v>
          </cell>
          <cell r="B788">
            <v>730</v>
          </cell>
          <cell r="C788" t="str">
            <v>Sewa Kran 30 Ton</v>
          </cell>
          <cell r="D788" t="str">
            <v>hari</v>
          </cell>
          <cell r="E788">
            <v>2211300</v>
          </cell>
        </row>
        <row r="789">
          <cell r="A789" t="str">
            <v>CN11</v>
          </cell>
          <cell r="B789">
            <v>731</v>
          </cell>
          <cell r="C789" t="str">
            <v>Sewa Exavator Backhoe 5 Jam /hari</v>
          </cell>
          <cell r="D789" t="str">
            <v>hari</v>
          </cell>
          <cell r="E789">
            <v>644904</v>
          </cell>
        </row>
        <row r="790">
          <cell r="A790" t="str">
            <v>CN12</v>
          </cell>
          <cell r="B790">
            <v>732</v>
          </cell>
          <cell r="C790" t="str">
            <v>Sewa Draklint</v>
          </cell>
          <cell r="D790" t="str">
            <v>jam</v>
          </cell>
          <cell r="E790">
            <v>153504</v>
          </cell>
        </row>
        <row r="791">
          <cell r="A791" t="str">
            <v>CN13</v>
          </cell>
          <cell r="B791">
            <v>733</v>
          </cell>
          <cell r="C791" t="str">
            <v>Whell Loader</v>
          </cell>
          <cell r="D791" t="str">
            <v>jam</v>
          </cell>
          <cell r="E791">
            <v>184275</v>
          </cell>
        </row>
        <row r="792">
          <cell r="A792" t="str">
            <v>CN14</v>
          </cell>
          <cell r="B792">
            <v>734</v>
          </cell>
          <cell r="C792" t="str">
            <v>Buldozer 4 Jam /hr</v>
          </cell>
          <cell r="D792" t="str">
            <v>hari</v>
          </cell>
          <cell r="E792">
            <v>706329</v>
          </cell>
        </row>
        <row r="793">
          <cell r="A793" t="str">
            <v>CN15</v>
          </cell>
          <cell r="B793">
            <v>735</v>
          </cell>
          <cell r="C793" t="str">
            <v>Ecavator Hydr 1 m3</v>
          </cell>
          <cell r="D793" t="str">
            <v>hari</v>
          </cell>
          <cell r="E793">
            <v>675675</v>
          </cell>
        </row>
        <row r="794">
          <cell r="A794" t="str">
            <v>CN16</v>
          </cell>
          <cell r="B794">
            <v>736</v>
          </cell>
          <cell r="C794" t="str">
            <v>Backu</v>
          </cell>
          <cell r="D794" t="str">
            <v>hari</v>
          </cell>
          <cell r="E794">
            <v>104364</v>
          </cell>
        </row>
        <row r="795">
          <cell r="A795" t="str">
            <v>CN17</v>
          </cell>
          <cell r="B795">
            <v>737</v>
          </cell>
          <cell r="C795" t="str">
            <v>Motor Grader 5 Jam /hr</v>
          </cell>
          <cell r="D795" t="str">
            <v>jam</v>
          </cell>
          <cell r="E795">
            <v>644904</v>
          </cell>
        </row>
        <row r="796">
          <cell r="A796" t="str">
            <v>CN18</v>
          </cell>
          <cell r="B796">
            <v>738</v>
          </cell>
          <cell r="C796" t="str">
            <v>Pheumatic Drill Hammer 3 Jam / hr</v>
          </cell>
          <cell r="D796" t="str">
            <v>hari</v>
          </cell>
          <cell r="E796">
            <v>214929</v>
          </cell>
        </row>
        <row r="797">
          <cell r="A797" t="str">
            <v>CN19</v>
          </cell>
          <cell r="B797">
            <v>739</v>
          </cell>
          <cell r="C797" t="str">
            <v>Vibro Roller</v>
          </cell>
          <cell r="D797" t="str">
            <v>hari</v>
          </cell>
          <cell r="E797">
            <v>184275</v>
          </cell>
        </row>
        <row r="798">
          <cell r="A798" t="str">
            <v>CN20</v>
          </cell>
          <cell r="B798">
            <v>740</v>
          </cell>
          <cell r="C798" t="str">
            <v>Stone Crusher</v>
          </cell>
          <cell r="D798" t="str">
            <v>hari</v>
          </cell>
          <cell r="E798">
            <v>214929</v>
          </cell>
        </row>
        <row r="799">
          <cell r="A799" t="str">
            <v>CN21</v>
          </cell>
          <cell r="B799">
            <v>741</v>
          </cell>
          <cell r="C799" t="str">
            <v>AMP</v>
          </cell>
          <cell r="D799" t="str">
            <v>hari</v>
          </cell>
          <cell r="E799">
            <v>276354</v>
          </cell>
        </row>
        <row r="800">
          <cell r="A800" t="str">
            <v>CN22</v>
          </cell>
          <cell r="B800">
            <v>742</v>
          </cell>
          <cell r="C800" t="str">
            <v>Teractor Equament 2 Jam /hr</v>
          </cell>
          <cell r="D800" t="str">
            <v>hari</v>
          </cell>
          <cell r="E800">
            <v>92079</v>
          </cell>
        </row>
        <row r="801">
          <cell r="A801" t="str">
            <v>CN23</v>
          </cell>
          <cell r="B801">
            <v>743</v>
          </cell>
          <cell r="C801" t="str">
            <v>Screning Plent 5 Jam /hr</v>
          </cell>
          <cell r="D801" t="str">
            <v>hari</v>
          </cell>
          <cell r="E801">
            <v>368550</v>
          </cell>
        </row>
        <row r="802">
          <cell r="A802" t="str">
            <v>CN24</v>
          </cell>
          <cell r="B802">
            <v>744</v>
          </cell>
          <cell r="C802" t="str">
            <v>Asphal Finisher</v>
          </cell>
          <cell r="D802" t="str">
            <v>hari</v>
          </cell>
          <cell r="E802">
            <v>276354</v>
          </cell>
        </row>
        <row r="803">
          <cell r="A803" t="str">
            <v>CN25</v>
          </cell>
          <cell r="B803">
            <v>745</v>
          </cell>
          <cell r="C803" t="str">
            <v>Asphal Melting Kalte</v>
          </cell>
          <cell r="D803" t="str">
            <v>hari</v>
          </cell>
          <cell r="E803">
            <v>153504</v>
          </cell>
        </row>
        <row r="804">
          <cell r="A804" t="str">
            <v>CN26</v>
          </cell>
          <cell r="B804">
            <v>746</v>
          </cell>
          <cell r="C804" t="str">
            <v>Asphal Spayer</v>
          </cell>
          <cell r="D804" t="str">
            <v>hari</v>
          </cell>
          <cell r="E804">
            <v>122850</v>
          </cell>
        </row>
        <row r="805">
          <cell r="A805" t="str">
            <v>CN27</v>
          </cell>
          <cell r="B805">
            <v>747</v>
          </cell>
          <cell r="C805" t="str">
            <v>Asphal MIxing Plant</v>
          </cell>
          <cell r="D805" t="str">
            <v>hari</v>
          </cell>
          <cell r="E805">
            <v>276354</v>
          </cell>
        </row>
        <row r="806">
          <cell r="A806" t="str">
            <v>CN28</v>
          </cell>
          <cell r="B806">
            <v>748</v>
          </cell>
          <cell r="C806" t="str">
            <v>Sprayer,Self - Prop. 10001 4 Jam/hr</v>
          </cell>
          <cell r="D806" t="str">
            <v>hari</v>
          </cell>
          <cell r="E806">
            <v>307125</v>
          </cell>
        </row>
        <row r="807">
          <cell r="A807" t="str">
            <v>CN29</v>
          </cell>
          <cell r="B807">
            <v>749</v>
          </cell>
          <cell r="C807" t="str">
            <v>Tamper, Viberator Plate 3 Jam /hari</v>
          </cell>
          <cell r="D807" t="str">
            <v>hari</v>
          </cell>
          <cell r="E807">
            <v>245700</v>
          </cell>
        </row>
        <row r="808">
          <cell r="A808" t="str">
            <v>CN30</v>
          </cell>
          <cell r="B808">
            <v>750</v>
          </cell>
          <cell r="C808" t="str">
            <v>Crusher / SCR</v>
          </cell>
          <cell r="D808" t="str">
            <v>hari</v>
          </cell>
          <cell r="E808">
            <v>921375</v>
          </cell>
        </row>
        <row r="809">
          <cell r="A809" t="str">
            <v>CN31</v>
          </cell>
          <cell r="B809">
            <v>751</v>
          </cell>
          <cell r="C809" t="str">
            <v>Concrete Mixer 0.125 m3</v>
          </cell>
          <cell r="D809" t="str">
            <v>hari</v>
          </cell>
          <cell r="E809">
            <v>73710</v>
          </cell>
        </row>
        <row r="810">
          <cell r="A810" t="str">
            <v>CN32</v>
          </cell>
          <cell r="B810">
            <v>752</v>
          </cell>
          <cell r="C810" t="str">
            <v>Concrete Mixer 0.5 m3</v>
          </cell>
          <cell r="D810" t="str">
            <v>hari</v>
          </cell>
          <cell r="E810">
            <v>105651</v>
          </cell>
        </row>
        <row r="811">
          <cell r="A811" t="str">
            <v>CN33</v>
          </cell>
          <cell r="B811">
            <v>753</v>
          </cell>
          <cell r="C811" t="str">
            <v>Concrete Viberator</v>
          </cell>
          <cell r="D811" t="str">
            <v>hari</v>
          </cell>
          <cell r="E811">
            <v>73710</v>
          </cell>
        </row>
        <row r="812">
          <cell r="A812" t="str">
            <v>CN34</v>
          </cell>
          <cell r="B812">
            <v>754</v>
          </cell>
          <cell r="C812" t="str">
            <v>Pick Up</v>
          </cell>
          <cell r="D812" t="str">
            <v>hari</v>
          </cell>
          <cell r="E812">
            <v>214929</v>
          </cell>
        </row>
        <row r="813">
          <cell r="A813" t="str">
            <v>CN35</v>
          </cell>
          <cell r="B813">
            <v>755</v>
          </cell>
          <cell r="C813" t="str">
            <v>Dump Truck 3.5 Ton</v>
          </cell>
          <cell r="D813" t="str">
            <v>hari</v>
          </cell>
          <cell r="E813">
            <v>307125</v>
          </cell>
        </row>
        <row r="814">
          <cell r="A814" t="str">
            <v>CN36</v>
          </cell>
          <cell r="B814">
            <v>756</v>
          </cell>
          <cell r="C814" t="str">
            <v>Dump Truck 5 Ton 4 Jam /hr</v>
          </cell>
          <cell r="D814" t="str">
            <v>hari</v>
          </cell>
          <cell r="E814">
            <v>368550</v>
          </cell>
        </row>
        <row r="815">
          <cell r="A815" t="str">
            <v>CN37</v>
          </cell>
          <cell r="B815">
            <v>757</v>
          </cell>
          <cell r="C815" t="str">
            <v>Flatbed Truck 3.5 Ton</v>
          </cell>
          <cell r="D815" t="str">
            <v>hari</v>
          </cell>
          <cell r="E815">
            <v>294840</v>
          </cell>
        </row>
        <row r="816">
          <cell r="A816" t="str">
            <v>CN38</v>
          </cell>
          <cell r="B816">
            <v>758</v>
          </cell>
          <cell r="C816" t="str">
            <v>Truck 3/4 ( Colt Disel )</v>
          </cell>
          <cell r="D816" t="str">
            <v>hari</v>
          </cell>
          <cell r="E816">
            <v>307125</v>
          </cell>
        </row>
        <row r="817">
          <cell r="A817" t="str">
            <v>CN39</v>
          </cell>
          <cell r="B817">
            <v>759</v>
          </cell>
          <cell r="C817" t="str">
            <v>Truck Fuso</v>
          </cell>
          <cell r="D817" t="str">
            <v>hari</v>
          </cell>
          <cell r="E817">
            <v>737100</v>
          </cell>
        </row>
        <row r="818">
          <cell r="A818" t="str">
            <v>CN40</v>
          </cell>
          <cell r="B818">
            <v>760</v>
          </cell>
          <cell r="C818" t="str">
            <v>Mesin Las Listrik 18 pk  8 jam</v>
          </cell>
          <cell r="D818" t="str">
            <v>hari</v>
          </cell>
          <cell r="E818">
            <v>122850</v>
          </cell>
        </row>
        <row r="819">
          <cell r="A819" t="str">
            <v>CN41</v>
          </cell>
          <cell r="B819">
            <v>761</v>
          </cell>
          <cell r="C819" t="str">
            <v>Mesin Pompa Air  3 "</v>
          </cell>
          <cell r="D819" t="str">
            <v>hari</v>
          </cell>
          <cell r="E819">
            <v>92079</v>
          </cell>
        </row>
        <row r="820">
          <cell r="A820" t="str">
            <v>CN42</v>
          </cell>
          <cell r="B820">
            <v>762</v>
          </cell>
          <cell r="C820" t="str">
            <v>Stamper 8 Jam</v>
          </cell>
          <cell r="D820" t="str">
            <v>hari</v>
          </cell>
          <cell r="E820">
            <v>98280</v>
          </cell>
        </row>
        <row r="821">
          <cell r="A821" t="str">
            <v>CN43</v>
          </cell>
          <cell r="B821">
            <v>763</v>
          </cell>
          <cell r="C821" t="str">
            <v>Compresor Air</v>
          </cell>
          <cell r="D821" t="str">
            <v>hari</v>
          </cell>
          <cell r="E821">
            <v>92079</v>
          </cell>
        </row>
        <row r="822">
          <cell r="A822" t="str">
            <v>CN44</v>
          </cell>
          <cell r="B822">
            <v>764</v>
          </cell>
          <cell r="C822" t="str">
            <v>Pump Water ( 5 cm ) 30 m3 / hari</v>
          </cell>
          <cell r="D822" t="str">
            <v>hari</v>
          </cell>
          <cell r="E822">
            <v>61425</v>
          </cell>
        </row>
        <row r="823">
          <cell r="A823" t="str">
            <v>CN45</v>
          </cell>
          <cell r="B823">
            <v>765</v>
          </cell>
          <cell r="C823" t="str">
            <v>Trailler, Towed 1 Ton 3 Jam/hr</v>
          </cell>
          <cell r="D823" t="str">
            <v>hari</v>
          </cell>
          <cell r="E823">
            <v>61425</v>
          </cell>
        </row>
        <row r="824">
          <cell r="A824" t="str">
            <v>CN46</v>
          </cell>
          <cell r="B824">
            <v>766</v>
          </cell>
          <cell r="C824" t="str">
            <v>Water Tank Truck 2 Jam/hr</v>
          </cell>
          <cell r="D824" t="str">
            <v>hari</v>
          </cell>
          <cell r="E824">
            <v>184275</v>
          </cell>
        </row>
        <row r="825">
          <cell r="B825" t="str">
            <v>O</v>
          </cell>
          <cell r="C825" t="str">
            <v>BAHAN BAKAR DAN PELUMAS</v>
          </cell>
        </row>
        <row r="826">
          <cell r="A826" t="str">
            <v>CP01</v>
          </cell>
          <cell r="B826">
            <v>1</v>
          </cell>
          <cell r="C826" t="str">
            <v>Minyak Tanah</v>
          </cell>
          <cell r="D826" t="str">
            <v>lt</v>
          </cell>
          <cell r="E826">
            <v>3250</v>
          </cell>
        </row>
        <row r="827">
          <cell r="B827">
            <v>768</v>
          </cell>
          <cell r="C827" t="str">
            <v>Kapur Bakar  *M081</v>
          </cell>
          <cell r="D827" t="str">
            <v>m³</v>
          </cell>
          <cell r="E827">
            <v>101660</v>
          </cell>
        </row>
        <row r="828">
          <cell r="A828" t="str">
            <v>CP02</v>
          </cell>
          <cell r="B828">
            <v>2</v>
          </cell>
          <cell r="C828" t="str">
            <v>Kayu Bakar  *M070</v>
          </cell>
          <cell r="D828" t="str">
            <v>m³</v>
          </cell>
          <cell r="E828">
            <v>44980</v>
          </cell>
        </row>
        <row r="829">
          <cell r="A829" t="str">
            <v>CP03</v>
          </cell>
          <cell r="B829">
            <v>770</v>
          </cell>
          <cell r="C829" t="str">
            <v>Bahan Bakar Residu</v>
          </cell>
          <cell r="D829" t="str">
            <v>lt</v>
          </cell>
          <cell r="E829">
            <v>650</v>
          </cell>
        </row>
        <row r="830">
          <cell r="A830" t="str">
            <v>CP04</v>
          </cell>
          <cell r="B830">
            <v>771</v>
          </cell>
          <cell r="C830" t="str">
            <v>Minyak Solar</v>
          </cell>
          <cell r="D830" t="str">
            <v>lt</v>
          </cell>
          <cell r="E830">
            <v>5590</v>
          </cell>
        </row>
        <row r="831">
          <cell r="A831" t="str">
            <v>CP05</v>
          </cell>
          <cell r="B831">
            <v>772</v>
          </cell>
          <cell r="C831" t="str">
            <v>Bensin Premium</v>
          </cell>
          <cell r="D831" t="str">
            <v>lt</v>
          </cell>
          <cell r="E831">
            <v>5850</v>
          </cell>
        </row>
        <row r="832">
          <cell r="A832" t="str">
            <v>CP06</v>
          </cell>
          <cell r="B832">
            <v>773</v>
          </cell>
          <cell r="C832" t="str">
            <v>Plus Oil</v>
          </cell>
          <cell r="D832" t="str">
            <v>lt</v>
          </cell>
          <cell r="E832">
            <v>1040</v>
          </cell>
        </row>
        <row r="833">
          <cell r="A833" t="str">
            <v>CP07</v>
          </cell>
          <cell r="B833">
            <v>3</v>
          </cell>
          <cell r="C833" t="str">
            <v>Minyak Pelumas</v>
          </cell>
          <cell r="D833" t="str">
            <v>lt</v>
          </cell>
          <cell r="E833">
            <v>23790</v>
          </cell>
        </row>
        <row r="834">
          <cell r="A834" t="str">
            <v>CP08</v>
          </cell>
          <cell r="B834">
            <v>775</v>
          </cell>
          <cell r="C834" t="str">
            <v>Elpiji / botol</v>
          </cell>
          <cell r="D834" t="str">
            <v>15 kg</v>
          </cell>
          <cell r="E834">
            <v>81900</v>
          </cell>
        </row>
        <row r="835">
          <cell r="A835" t="str">
            <v>CP09</v>
          </cell>
          <cell r="B835">
            <v>776</v>
          </cell>
          <cell r="C835" t="str">
            <v>Asitilin / botol</v>
          </cell>
          <cell r="D835" t="str">
            <v>15.1 kg</v>
          </cell>
          <cell r="E835">
            <v>69550</v>
          </cell>
        </row>
        <row r="836">
          <cell r="A836" t="str">
            <v>CP10</v>
          </cell>
          <cell r="B836">
            <v>777</v>
          </cell>
          <cell r="C836" t="str">
            <v>Angin ( 02 ) / botol</v>
          </cell>
          <cell r="D836" t="str">
            <v>btl</v>
          </cell>
          <cell r="E836">
            <v>44330</v>
          </cell>
        </row>
        <row r="837">
          <cell r="A837" t="str">
            <v>CP11</v>
          </cell>
          <cell r="B837">
            <v>778</v>
          </cell>
          <cell r="C837" t="str">
            <v>Kawat Las Listrik</v>
          </cell>
          <cell r="D837" t="str">
            <v>kg</v>
          </cell>
          <cell r="E837">
            <v>13650</v>
          </cell>
        </row>
        <row r="838">
          <cell r="A838" t="str">
            <v>CP12</v>
          </cell>
          <cell r="B838">
            <v>779</v>
          </cell>
          <cell r="C838" t="str">
            <v>Karbit</v>
          </cell>
          <cell r="D838" t="str">
            <v>kg</v>
          </cell>
          <cell r="E838">
            <v>6760</v>
          </cell>
        </row>
        <row r="839">
          <cell r="B839">
            <v>780</v>
          </cell>
          <cell r="C839" t="str">
            <v>Aspal</v>
          </cell>
          <cell r="E839">
            <v>4875</v>
          </cell>
        </row>
        <row r="840">
          <cell r="B840">
            <v>781</v>
          </cell>
          <cell r="C840" t="str">
            <v>Aspal Kemas Pand Grade 60/70</v>
          </cell>
          <cell r="D840" t="str">
            <v>Drum</v>
          </cell>
          <cell r="E840">
            <v>583440</v>
          </cell>
        </row>
        <row r="841">
          <cell r="B841">
            <v>740</v>
          </cell>
          <cell r="C841" t="str">
            <v>Pintu Air Sorong 50  x 50 cm</v>
          </cell>
        </row>
        <row r="842">
          <cell r="B842">
            <v>741</v>
          </cell>
          <cell r="C842" t="str">
            <v>Pintu Air Double Stang 1  x 2 Meter</v>
          </cell>
        </row>
        <row r="843">
          <cell r="B843">
            <v>742</v>
          </cell>
          <cell r="C843" t="str">
            <v>Pintu Air Double Stang 1,5  x 2 Meter</v>
          </cell>
        </row>
        <row r="844">
          <cell r="B844">
            <v>743</v>
          </cell>
          <cell r="C844" t="str">
            <v>Pintu Air Double Stang 1  x 2,5 Meter</v>
          </cell>
        </row>
        <row r="845">
          <cell r="B845">
            <v>744</v>
          </cell>
          <cell r="C845" t="str">
            <v>Pintu Air Double Stang 1,5  x 2,5 Meter</v>
          </cell>
        </row>
        <row r="846">
          <cell r="B846">
            <v>745</v>
          </cell>
          <cell r="C846" t="str">
            <v>Pintu Air Stang Tunggal  1x 1,5 Meter</v>
          </cell>
        </row>
        <row r="847">
          <cell r="B847">
            <v>746</v>
          </cell>
          <cell r="C847" t="str">
            <v>Pintu Air Stang Tunggal 0,5  x 1 Meter</v>
          </cell>
        </row>
        <row r="849">
          <cell r="B849" t="str">
            <v>X</v>
          </cell>
          <cell r="C849" t="str">
            <v>BAHAN FASILITAS LALU LINTAS</v>
          </cell>
        </row>
        <row r="850">
          <cell r="B850">
            <v>782</v>
          </cell>
          <cell r="C850" t="str">
            <v>Rambu Jalan Uk. 45 x 45 cm</v>
          </cell>
          <cell r="D850" t="str">
            <v>bh</v>
          </cell>
          <cell r="E850">
            <v>304980</v>
          </cell>
        </row>
        <row r="851">
          <cell r="B851">
            <v>783</v>
          </cell>
          <cell r="C851" t="str">
            <v>Rambu Jalan Uk. 60 x 60 cm</v>
          </cell>
          <cell r="D851" t="str">
            <v>bh</v>
          </cell>
          <cell r="E851">
            <v>465790</v>
          </cell>
        </row>
        <row r="852">
          <cell r="B852">
            <v>784</v>
          </cell>
          <cell r="C852" t="str">
            <v>Rambu Jalan Uk. 70 x 70 cm</v>
          </cell>
          <cell r="D852" t="str">
            <v>bh</v>
          </cell>
          <cell r="E852">
            <v>617630</v>
          </cell>
        </row>
        <row r="853">
          <cell r="B853">
            <v>785</v>
          </cell>
          <cell r="C853" t="str">
            <v>RPPJ Uk. 105 x 140 cm</v>
          </cell>
          <cell r="D853" t="str">
            <v>bh</v>
          </cell>
          <cell r="E853">
            <v>1781260</v>
          </cell>
        </row>
        <row r="854">
          <cell r="B854">
            <v>786</v>
          </cell>
          <cell r="C854" t="str">
            <v>RPPJ Uk. 120 x 160 cm</v>
          </cell>
          <cell r="D854" t="str">
            <v>bh</v>
          </cell>
          <cell r="E854">
            <v>2139540</v>
          </cell>
        </row>
        <row r="855">
          <cell r="B855">
            <v>787</v>
          </cell>
          <cell r="C855" t="str">
            <v>Pagar Pengaman Jalan</v>
          </cell>
          <cell r="D855" t="str">
            <v>bh</v>
          </cell>
          <cell r="E855">
            <v>605670</v>
          </cell>
        </row>
        <row r="856">
          <cell r="B856">
            <v>788</v>
          </cell>
          <cell r="C856" t="str">
            <v>Marka Jalan (Road Marking) Uk. 0,2 x 12 cm</v>
          </cell>
          <cell r="D856" t="str">
            <v>m</v>
          </cell>
          <cell r="E856">
            <v>27300</v>
          </cell>
        </row>
        <row r="857">
          <cell r="B857">
            <v>789</v>
          </cell>
          <cell r="C857" t="str">
            <v>Paku Marka uk. 2 x 10 x 10 cm</v>
          </cell>
          <cell r="D857" t="str">
            <v>bh</v>
          </cell>
          <cell r="E857">
            <v>233740</v>
          </cell>
        </row>
        <row r="858">
          <cell r="B858">
            <v>790</v>
          </cell>
          <cell r="C858" t="str">
            <v>Paku Marka uk. 2 x 10 x 12 cm</v>
          </cell>
          <cell r="D858" t="str">
            <v>bh</v>
          </cell>
          <cell r="E858">
            <v>242190</v>
          </cell>
        </row>
        <row r="859">
          <cell r="B859">
            <v>791</v>
          </cell>
          <cell r="C859" t="str">
            <v>Apill (Trafic Light)-Simpang Tiga</v>
          </cell>
          <cell r="D859" t="str">
            <v>unit</v>
          </cell>
          <cell r="E859">
            <v>101124270</v>
          </cell>
        </row>
        <row r="860">
          <cell r="B860">
            <v>792</v>
          </cell>
          <cell r="C860" t="str">
            <v>Apill (Trafic Light)-Simpang Empat</v>
          </cell>
          <cell r="D860" t="str">
            <v>unit</v>
          </cell>
          <cell r="E860">
            <v>120601130</v>
          </cell>
        </row>
        <row r="861">
          <cell r="B861">
            <v>793</v>
          </cell>
          <cell r="C861" t="str">
            <v>Lampu Peringatan (Warning Light)</v>
          </cell>
          <cell r="D861" t="str">
            <v>unit</v>
          </cell>
          <cell r="E861">
            <v>54315040</v>
          </cell>
        </row>
        <row r="862">
          <cell r="B862">
            <v>794</v>
          </cell>
          <cell r="C862" t="str">
            <v>Patok Tikungan (dilineator) bahan plastik</v>
          </cell>
          <cell r="D862" t="str">
            <v>bh</v>
          </cell>
          <cell r="E862">
            <v>399230</v>
          </cell>
        </row>
        <row r="863">
          <cell r="B863">
            <v>795</v>
          </cell>
          <cell r="C863" t="str">
            <v>Patok Tikungan (dilineator) pipa besi</v>
          </cell>
          <cell r="D863" t="str">
            <v>bh</v>
          </cell>
          <cell r="E863">
            <v>300300</v>
          </cell>
        </row>
        <row r="864">
          <cell r="B864">
            <v>796</v>
          </cell>
          <cell r="C864" t="str">
            <v>Cermin Tikungan</v>
          </cell>
          <cell r="D864" t="str">
            <v>unit</v>
          </cell>
          <cell r="E864">
            <v>4692090</v>
          </cell>
        </row>
        <row r="865">
          <cell r="B865">
            <v>797</v>
          </cell>
          <cell r="C865" t="str">
            <v>Kerucut Lalu Lintas Uk. 90 cm</v>
          </cell>
          <cell r="D865" t="str">
            <v>bh</v>
          </cell>
          <cell r="E865">
            <v>315640</v>
          </cell>
        </row>
        <row r="866">
          <cell r="B866">
            <v>798</v>
          </cell>
          <cell r="C866" t="str">
            <v>Kerucut Lalu Lintas Uk. 75 cm</v>
          </cell>
          <cell r="D866" t="str">
            <v>bh</v>
          </cell>
          <cell r="E866">
            <v>332670</v>
          </cell>
        </row>
        <row r="867">
          <cell r="B867">
            <v>799</v>
          </cell>
          <cell r="C867" t="str">
            <v>Kerucut Lalu Lintas Uk. 60 cm</v>
          </cell>
          <cell r="D867" t="str">
            <v>bh</v>
          </cell>
          <cell r="E867">
            <v>315640</v>
          </cell>
        </row>
        <row r="868">
          <cell r="B868">
            <v>800</v>
          </cell>
          <cell r="C868" t="str">
            <v>Timbangan Portable</v>
          </cell>
          <cell r="D868" t="str">
            <v>unit</v>
          </cell>
          <cell r="E868">
            <v>637105170</v>
          </cell>
        </row>
        <row r="869">
          <cell r="B869">
            <v>801</v>
          </cell>
          <cell r="C869" t="str">
            <v>Peralatan PKB otomatik</v>
          </cell>
          <cell r="D869" t="str">
            <v>unit</v>
          </cell>
          <cell r="E869">
            <v>7556145870</v>
          </cell>
        </row>
        <row r="870">
          <cell r="B870">
            <v>802</v>
          </cell>
          <cell r="C870" t="str">
            <v>Peralatan PKB semi otomatik</v>
          </cell>
          <cell r="D870" t="str">
            <v>unit</v>
          </cell>
          <cell r="E870">
            <v>4800597100</v>
          </cell>
        </row>
        <row r="871">
          <cell r="B871">
            <v>803</v>
          </cell>
          <cell r="C871" t="str">
            <v>Peralatan Uji Pemeriksaan dan Pengawasan Kb di Jalan</v>
          </cell>
          <cell r="D871" t="str">
            <v>unit</v>
          </cell>
          <cell r="E871">
            <v>4275343800</v>
          </cell>
        </row>
        <row r="874">
          <cell r="D874" t="str">
            <v>Banjar,     Februari 2006</v>
          </cell>
        </row>
      </sheetData>
      <sheetData sheetId="5" refreshError="1"/>
      <sheetData sheetId="6" refreshError="1"/>
      <sheetData sheetId="7" refreshError="1"/>
      <sheetData sheetId="8" refreshError="1"/>
      <sheetData sheetId="9" refreshError="1"/>
    </sheetDataSet>
  </externalBook>
</externalLink>
</file>

<file path=xl/externalLinks/externalLink7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MAPP"/>
      <sheetName val="dpk"/>
      <sheetName val="rekap"/>
      <sheetName val="ubah"/>
      <sheetName val="rabcin"/>
      <sheetName val="pp-lalin"/>
      <sheetName val="MAJOR"/>
      <sheetName val="SATDASAR"/>
      <sheetName val="PRELIM"/>
      <sheetName val="umumfo"/>
      <sheetName val="umumOP"/>
      <sheetName val="mobilisasi"/>
      <sheetName val="LAMP2A"/>
      <sheetName val="rupa2"/>
      <sheetName val="fasilitas"/>
      <sheetName val="2pulautol"/>
      <sheetName val="3pulautol"/>
      <sheetName val="8pulautol"/>
      <sheetName val="alat"/>
      <sheetName val="pers"/>
      <sheetName val="SUMBTL"/>
      <sheetName val="BTL"/>
      <sheetName val="BILRIT"/>
      <sheetName val="Safety"/>
      <sheetName val="BAGAN2"/>
      <sheetName val="rupa"/>
      <sheetName val="bank"/>
      <sheetName val="standardalat"/>
      <sheetName val="ANTASARIJC"/>
      <sheetName val="OP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858">
          <cell r="P5858">
            <v>361481</v>
          </cell>
        </row>
        <row r="8000">
          <cell r="P8000">
            <v>77750</v>
          </cell>
        </row>
      </sheetData>
      <sheetData sheetId="8">
        <row r="17">
          <cell r="G17">
            <v>83300</v>
          </cell>
        </row>
        <row r="218">
          <cell r="G218">
            <v>335000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000000"/>
      <sheetName val="r a b"/>
      <sheetName val="REK"/>
      <sheetName val="DAFTAR KUANTITAS"/>
      <sheetName val="alat"/>
      <sheetName val="anl-alat"/>
      <sheetName val="Schedule"/>
      <sheetName val="SCHEDULE "/>
      <sheetName val="DAFTAR 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T.PEN"/>
      <sheetName val="REK.NEGO"/>
      <sheetName val="NEGO"/>
      <sheetName val="Rekap "/>
      <sheetName val="RAB"/>
      <sheetName val="Alat"/>
      <sheetName val="Basic Price"/>
      <sheetName val="DIV1"/>
      <sheetName val="SCHEDULE"/>
      <sheetName val="UMUM"/>
      <sheetName val="DIV2"/>
      <sheetName val="DIV3"/>
      <sheetName val="DIV4"/>
      <sheetName val="DIV5"/>
      <sheetName val="DIV6"/>
      <sheetName val="DIV6(2)"/>
      <sheetName val="DIV7"/>
      <sheetName val="DIV7(2)"/>
      <sheetName val="DIV8"/>
      <sheetName val="Quarry"/>
      <sheetName val="Agregat Kelas A"/>
      <sheetName val="Agregat Kelas B"/>
      <sheetName val="Agregat Kelas C"/>
      <sheetName val="Agregat Halus &amp; Kasar"/>
      <sheetName val="COVER"/>
    </sheetNames>
    <sheetDataSet>
      <sheetData sheetId="0"/>
      <sheetData sheetId="1" refreshError="1"/>
      <sheetData sheetId="2" refreshError="1"/>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 sheetId="22" refreshError="1"/>
      <sheetData sheetId="23"/>
      <sheetData sheetId="24" refreshError="1"/>
    </sheetDataSet>
  </externalBook>
</externalLink>
</file>

<file path=xl/externalLinks/externalLink7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H"/>
    </sheetNames>
    <sheetDataSet>
      <sheetData sheetId="0" refreshError="1"/>
    </sheetDataSet>
  </externalBook>
</externalLink>
</file>

<file path=xl/externalLinks/externalLink7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H.Satuan (2)"/>
      <sheetName val="2000-bln"/>
      <sheetName val="1000-bln"/>
      <sheetName val="ATB-2000"/>
      <sheetName val="ATB-1000"/>
      <sheetName val="Analisa-1"/>
      <sheetName val="cold mill"/>
      <sheetName val="Sheet3"/>
      <sheetName val="Sheet4"/>
      <sheetName val="Sheet5"/>
      <sheetName val="Sheet6"/>
      <sheetName val="Sheet7"/>
      <sheetName val="H_Satuan"/>
      <sheetName val="Rekap"/>
      <sheetName val="Daftar Subkon"/>
      <sheetName val="ANA-C"/>
      <sheetName val="rekap ahs"/>
      <sheetName val="rekap-bialat"/>
      <sheetName val="BQ"/>
      <sheetName val="DAF-1"/>
      <sheetName val="Analisa 2"/>
      <sheetName val="A"/>
      <sheetName val="Koefisien"/>
      <sheetName val="Rekap Biaya"/>
      <sheetName val="Price Biaya Cadangan"/>
      <sheetName val="BQ.Rekapitulasi  Akhir"/>
      <sheetName val="A(Rev.3)"/>
      <sheetName val="Agregat Halus &amp; Kasar"/>
      <sheetName val="Tataudara"/>
      <sheetName val="MEK"/>
      <sheetName val="AHSbj"/>
      <sheetName val="Sales"/>
      <sheetName val="Cover"/>
      <sheetName val="SBDY"/>
      <sheetName val="DAPRO"/>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2)"/>
      <sheetName val="2000-bln"/>
      <sheetName val="1000-bln"/>
      <sheetName val="ATB-2000"/>
      <sheetName val="ATB-1000"/>
      <sheetName val="H.Satuan"/>
      <sheetName val="Analisa-1"/>
      <sheetName val="cold mill"/>
      <sheetName val="Sheet3"/>
      <sheetName val="Sheet4"/>
      <sheetName val="Sheet5"/>
      <sheetName val="Sheet6"/>
      <sheetName val="Sheet7"/>
      <sheetName val="H_Satuan"/>
      <sheetName val="Daftar Subkon"/>
      <sheetName val="A"/>
      <sheetName val="Analisa 2"/>
      <sheetName val="Koefisien"/>
      <sheetName val="SBDY"/>
      <sheetName val="DAF-1"/>
      <sheetName val="DAPRO"/>
      <sheetName val="Rekap Biaya"/>
      <sheetName val="Price Biaya Cadangan"/>
      <sheetName val="BQ.Rekapitulasi  Akhir"/>
      <sheetName val="8LT 12"/>
      <sheetName val="ENG-101"/>
      <sheetName val="Man Power"/>
      <sheetName val="Rekap-Bdg"/>
      <sheetName val="Rekap"/>
      <sheetName val="ANALISA PEK.UMUM"/>
      <sheetName val="Mall"/>
      <sheetName val="BOQ KSN"/>
      <sheetName val="Daftar Upah"/>
      <sheetName val="Concrete"/>
      <sheetName val="Rekap Direct Cost"/>
      <sheetName val="harga"/>
      <sheetName val="AHSbj"/>
      <sheetName val="HARGA MATERIAL"/>
      <sheetName val="A-12"/>
      <sheetName val="ANALISA TENDER"/>
      <sheetName val="Tataudara"/>
      <sheetName val="MEK"/>
      <sheetName val="ANA-C"/>
      <sheetName val="Cover Daf-2"/>
      <sheetName val="A(Rev.3)"/>
      <sheetName val="Plumbing"/>
      <sheetName val="D4"/>
      <sheetName val="D6"/>
      <sheetName val="D7"/>
      <sheetName val="D8"/>
      <sheetName val="ANALISA"/>
      <sheetName val="Agregat Halus &amp; Kasar"/>
      <sheetName val="BQ ARS"/>
      <sheetName val="HarSat"/>
      <sheetName val="DC HOT MIX2"/>
      <sheetName val="BQ-Str"/>
      <sheetName val="Faktor"/>
      <sheetName val="RINCIAN SD."/>
      <sheetName val="Kuantitas &amp; Harga"/>
      <sheetName val="rekap ahs"/>
      <sheetName val="rekap-bialat"/>
      <sheetName val="BQ"/>
      <sheetName val="플랜트 설치"/>
      <sheetName val="CH"/>
      <sheetName val="Sales"/>
      <sheetName val="Cover"/>
      <sheetName val="AN-E"/>
      <sheetName val="000000"/>
      <sheetName val="112-885"/>
      <sheetName val="Rkp"/>
      <sheetName val="LS_Rutin"/>
      <sheetName val="AC"/>
      <sheetName val="Rate"/>
      <sheetName val="Form-3.3"/>
      <sheetName val="BQ-1A"/>
      <sheetName val="Sumber Daya"/>
      <sheetName val="Supl.X"/>
      <sheetName val="Daftar Harga"/>
      <sheetName val="perbandingan"/>
      <sheetName val="DESBT"/>
      <sheetName val="Fins_Beng_Fas"/>
      <sheetName val="Fins-Beng&amp;Fas"/>
      <sheetName val="Pag_hal_pos"/>
      <sheetName val="TOWN"/>
      <sheetName val="PAD_F"/>
      <sheetName val="Input Data"/>
      <sheetName val="PO-2"/>
      <sheetName val="Fill this out first___"/>
      <sheetName val="AUG02"/>
      <sheetName val="MAP"/>
      <sheetName val="ALOKASI"/>
      <sheetName val="ALAT"/>
      <sheetName val="BOQ "/>
      <sheetName val="SEX"/>
      <sheetName val="BQ.Rekapitulasi Akhir"/>
      <sheetName val="HRG BHN"/>
      <sheetName val="SUB TOTAL___"/>
      <sheetName val="RAB.SEKRETARIAT (1)"/>
      <sheetName val="PROGRESS"/>
      <sheetName val="H.DASAR"/>
      <sheetName val="Markup"/>
      <sheetName val="Sumda1"/>
      <sheetName val="CIVIL_1"/>
      <sheetName val="S_Suramadu"/>
      <sheetName val="Sheet2"/>
      <sheetName val="A-ars"/>
      <sheetName val="URAIAN"/>
      <sheetName val="LS-Rutin"/>
      <sheetName val="견적기준"/>
      <sheetName val="Hrg"/>
      <sheetName val="Hargamat"/>
      <sheetName val="Material"/>
      <sheetName val="Upah"/>
      <sheetName val="Alat &amp; Bahan"/>
      <sheetName val="RFP003D"/>
      <sheetName val="RAB"/>
      <sheetName val="rekap2"/>
      <sheetName val="beton"/>
      <sheetName val="Embong-Malang"/>
      <sheetName val="RKP-BOQ"/>
      <sheetName val="gvl"/>
      <sheetName val="為替レ－ト "/>
      <sheetName val="index"/>
      <sheetName val="NP"/>
      <sheetName val="TE TS FA LAN MATV"/>
      <sheetName val="STR(CANCEL)"/>
      <sheetName val="INPUT"/>
      <sheetName val="B Q 2007"/>
      <sheetName val="AC-2"/>
      <sheetName val="bahan "/>
      <sheetName val="prog-mgu"/>
      <sheetName val="BHN"/>
      <sheetName val="telp"/>
      <sheetName val="Basic P"/>
      <sheetName val="Harsat Bahan"/>
      <sheetName val="BQ PL "/>
      <sheetName val="BQ_Rekapitulasi  Akhir"/>
      <sheetName val="Vol. Mat SC"/>
      <sheetName val="BOQ"/>
      <sheetName val="SAT-DAS"/>
      <sheetName val="Combinned &amp; Grafic HB"/>
      <sheetName val="H_Satuan_(2)"/>
      <sheetName val="H_Satuan1"/>
      <sheetName val="cold_mill"/>
      <sheetName val="Daftar_Subkon"/>
      <sheetName val="Analisa_2"/>
      <sheetName val="Rekap_Biaya"/>
      <sheetName val="Price_Biaya_Cadangan"/>
      <sheetName val="BQ_Rekapitulasi__Akhir"/>
      <sheetName val="Cover_Daf-2"/>
      <sheetName val="8LT_12"/>
      <sheetName val="UNIT PRICE"/>
      <sheetName val="subkon"/>
      <sheetName val="RKP-2"/>
      <sheetName val="Daft upah, bahan &amp;alat"/>
      <sheetName val="STR"/>
      <sheetName val="Weight Bridge"/>
      <sheetName val="Kantor_Str_Ars_Tmbh"/>
      <sheetName val="WF"/>
      <sheetName val="Data"/>
      <sheetName val="D-3"/>
      <sheetName val="INDIR"/>
      <sheetName val="TABEL"/>
      <sheetName val="Harga Satuan"/>
      <sheetName val="supporting data"/>
      <sheetName val="Lamp_V"/>
      <sheetName val="inv"/>
      <sheetName val="RANGKUM"/>
      <sheetName val="REF.ONLY"/>
      <sheetName val="Rkap Bya"/>
      <sheetName val="SCH"/>
      <sheetName val="Page 1"/>
      <sheetName val="II. TAHANAN UMUM"/>
      <sheetName val="rekap index eskalasi"/>
      <sheetName val="tbl-ska"/>
      <sheetName val="ELEMENT SUM"/>
      <sheetName val="lokasari_el"/>
      <sheetName val="DW"/>
      <sheetName val="DAF-2"/>
      <sheetName val="CABLE BULK"/>
      <sheetName val="#REF"/>
      <sheetName val="TOEC"/>
      <sheetName val="??? ??"/>
      <sheetName val="Harga S Dasar"/>
      <sheetName val="An.PLB"/>
      <sheetName val="PROD-MAT"/>
      <sheetName val="Sat Bah _ Up"/>
      <sheetName val="pt-perso"/>
      <sheetName val="Analisa Baku ME"/>
      <sheetName val="2.10"/>
      <sheetName val="VAC BDWN"/>
      <sheetName val="rincian per proyek"/>
      <sheetName val="Perm. Test"/>
      <sheetName val="hardas"/>
      <sheetName val="UM"/>
      <sheetName val="Indirect"/>
      <sheetName val="Daft 2.1"/>
      <sheetName val="Cover Daf_2"/>
      <sheetName val="Analisa ARS"/>
      <sheetName val="PAD-F"/>
      <sheetName val="UPAL"/>
      <sheetName val="Price Persiapan dan Penunjang"/>
      <sheetName val="Upah_Bahan"/>
      <sheetName val="AKP-01"/>
      <sheetName val="RAB Jalan"/>
      <sheetName val="analysis2"/>
      <sheetName val="basic price"/>
      <sheetName val="Orgs Proy"/>
      <sheetName val="Dist_analys"/>
      <sheetName val="str-Rab"/>
      <sheetName val="Div2"/>
      <sheetName val="HRG-DASAR"/>
      <sheetName val="Sum IF"/>
      <sheetName val="U. div 2"/>
      <sheetName val="Grand Sum BT"/>
      <sheetName val="Analisa RAP"/>
      <sheetName val="Muncraaat-6"/>
      <sheetName val="bq.T.Abang"/>
      <sheetName val="Unit Rate"/>
      <sheetName val="HRG DSR"/>
      <sheetName val="schalat"/>
      <sheetName val="cash flow"/>
      <sheetName val="SUMBER"/>
      <sheetName val="GENERAL"/>
      <sheetName val="Pricing"/>
      <sheetName val="SUMDA"/>
      <sheetName val="terbilang"/>
      <sheetName val="Monitor"/>
      <sheetName val="Master Edit"/>
      <sheetName val="BASIC PRICE "/>
      <sheetName val="Rek.Analisa"/>
      <sheetName val="BARU-4 "/>
      <sheetName val="breakdown"/>
      <sheetName val="RBP_ 2"/>
      <sheetName val="rekap_bialat"/>
      <sheetName val="3-DIV8"/>
      <sheetName val="DP"/>
      <sheetName val="EE-PROP"/>
      <sheetName val="MUA"/>
      <sheetName val="SPH"/>
      <sheetName val="Conn. Lib"/>
      <sheetName val="TOTAL"/>
      <sheetName val="Sub"/>
      <sheetName val="RAP"/>
      <sheetName val="Estimate"/>
      <sheetName val=" SAT PL"/>
      <sheetName val="UPAHBAHAN"/>
      <sheetName val="DHrg"/>
      <sheetName val="ANALISA SNI'08(ubh bgsting)"/>
      <sheetName val="Hargamaterial"/>
      <sheetName val="BCPAB"/>
      <sheetName val="VOL"/>
      <sheetName val="Rekap Sal"/>
      <sheetName val="AHS Aspal"/>
      <sheetName val="II"/>
      <sheetName val="III"/>
      <sheetName val="REKAP ANALISA"/>
      <sheetName val="RENTAL1"/>
      <sheetName val="___ __"/>
      <sheetName val="PBK-01"/>
      <sheetName val="RUCIKA&amp;WAVIN"/>
      <sheetName val="ana_str"/>
      <sheetName val="HB"/>
      <sheetName val="BAHAN"/>
      <sheetName val="Mandor"/>
      <sheetName val="SCHEDULE "/>
      <sheetName val="HSD"/>
      <sheetName val="bum"/>
      <sheetName val="Upah&amp;Bahan"/>
      <sheetName val="Part A + B"/>
      <sheetName val="struktur tdk dipakai"/>
      <sheetName val="DAFTAR 7"/>
      <sheetName val="DAFTAR_8"/>
      <sheetName val="DAF_1"/>
      <sheetName val="Summary"/>
      <sheetName val="REKAP_ARSITEKTUR."/>
      <sheetName val="cl_cc21"/>
      <sheetName val="REQDELTA"/>
      <sheetName val="COA"/>
      <sheetName val="Sheet1"/>
      <sheetName val="Meth"/>
      <sheetName val="4-Basic Price"/>
      <sheetName val="Galian batu"/>
      <sheetName val="Rekap DKH"/>
      <sheetName val="STR_CANCEL_"/>
      <sheetName val="BM"/>
      <sheetName val="Ratios"/>
      <sheetName val="A+Supl."/>
      <sheetName val="Connections"/>
      <sheetName val="DWTables"/>
      <sheetName val="Cable Data from Attachment-C"/>
      <sheetName val="1"/>
      <sheetName val="7-STAIRWAY"/>
      <sheetName val="Rev Type"/>
      <sheetName val="LBK"/>
      <sheetName val="BASIC"/>
      <sheetName val="RLB"/>
      <sheetName val="SUR-HARGA"/>
      <sheetName val="H-BHN"/>
      <sheetName val="Kont-1"/>
      <sheetName val="BARU-3"/>
      <sheetName val="LAMA-3"/>
      <sheetName val="LAMA-4"/>
      <sheetName val="H_Satuan_(2)1"/>
      <sheetName val="H_Satuan2"/>
      <sheetName val="cold_mill1"/>
      <sheetName val="Daftar_Subkon1"/>
      <sheetName val="rekap_ahs"/>
      <sheetName val="Analisa_21"/>
      <sheetName val="Rekap_Biaya1"/>
      <sheetName val="Price_Biaya_Cadangan1"/>
      <sheetName val="BQ_Rekapitulasi__Akhir1"/>
      <sheetName val="A(Rev_3)"/>
      <sheetName val="Agregat_Halus_&amp;_Kasar"/>
      <sheetName val="ANALISA_TENDER"/>
      <sheetName val="8LT_121"/>
      <sheetName val="Man_Power"/>
      <sheetName val="HARGA_MATERIAL"/>
      <sheetName val="Supl_X"/>
      <sheetName val="Cover_Daf-21"/>
      <sheetName val="BQ_ARS"/>
      <sheetName val="Input_Data"/>
      <sheetName val="Form-3_3"/>
      <sheetName val="Daftar_Harga"/>
      <sheetName val="Rekap_Direct_Cost"/>
      <sheetName val="Sumber_Daya"/>
      <sheetName val="ANALISA_PEK_UMUM"/>
      <sheetName val="BOQ_KSN"/>
      <sheetName val="Daftar_Upah"/>
      <sheetName val="RINCIAN_SD_"/>
      <sheetName val="DC_HOT_MIX2"/>
      <sheetName val="Fill_this_out_first___"/>
      <sheetName val="Sum_IF"/>
      <sheetName val="U__div_2"/>
      <sheetName val="플랜트_설치"/>
      <sheetName val="Grand_Sum_BT"/>
      <sheetName val="Analisa_RAP"/>
      <sheetName val="Basic_P"/>
      <sheetName val="RBP__2"/>
      <sheetName val="cash_flow"/>
      <sheetName val="Kuantitas_&amp;_Harga"/>
      <sheetName val="H_DASAR"/>
      <sheetName val="HRG_BHN"/>
      <sheetName val="SUB_TOTAL___"/>
      <sheetName val="RAB_SEKRETARIAT_(1)"/>
      <sheetName val="TE_TS_FA_LAN_MATV"/>
      <sheetName val="bahan_"/>
      <sheetName val="BOQ_"/>
      <sheetName val="為替レ－ト_"/>
      <sheetName val="BQ_Rekapitulasi_Akhir"/>
      <sheetName val="B_Q_2007"/>
      <sheetName val="Combinned_&amp;_Grafic_HB"/>
      <sheetName val="Harsat_Bahan"/>
      <sheetName val="BQ_PL_"/>
      <sheetName val="BQ_Rekapitulasi__Akhir2"/>
      <sheetName val="Vol__Mat_SC"/>
      <sheetName val="REF_ONLY"/>
      <sheetName val="Daft_upah,_bahan_&amp;alat"/>
      <sheetName val="Rkap_Bya"/>
      <sheetName val="Weight_Bridge"/>
      <sheetName val="Harga_S_Dasar"/>
      <sheetName val="ELEMENT_SUM"/>
      <sheetName val="???_??"/>
      <sheetName val="CABLE_BULK"/>
      <sheetName val="An_PLB"/>
      <sheetName val="rekap_index_eskalasi"/>
      <sheetName val="UNIT_PRICE"/>
      <sheetName val="supporting_data"/>
      <sheetName val="TENAGA"/>
      <sheetName val="SD"/>
      <sheetName val="Text"/>
      <sheetName val="mA THP III"/>
      <sheetName val="ELEKTRONIK"/>
      <sheetName val="Ope FC"/>
      <sheetName val="Opening"/>
      <sheetName val="Harsat Upah"/>
      <sheetName val="諸経費"/>
      <sheetName val="清水計算営業税率関連"/>
      <sheetName val="個案9411"/>
      <sheetName val="HargaDasar"/>
      <sheetName val="Cashflow"/>
      <sheetName val="SPK"/>
      <sheetName val="tabel profil"/>
      <sheetName val="P.M(Monitoring Sche)"/>
      <sheetName val="Lab Sche (Summary)."/>
      <sheetName val="2.1 受電設備棟"/>
      <sheetName val="2.2 受・防火水槽"/>
      <sheetName val="2.3 排水処理設備棟"/>
      <sheetName val="2.4 倉庫棟"/>
      <sheetName val="2.5 守衛棟"/>
      <sheetName val="TOSHIBA-Structure"/>
      <sheetName val="MOBILISASI"/>
      <sheetName val="Fill this out first..."/>
      <sheetName val="Pt"/>
      <sheetName val="BQ Elektrikal"/>
      <sheetName val="BQ_Rekapitulasi Akhir"/>
      <sheetName val="rekap konst"/>
      <sheetName val="PENAWARAN"/>
      <sheetName val="Anl.+"/>
      <sheetName val="tidak dipakai"/>
      <sheetName val="REKAPUTAMA_R1_"/>
      <sheetName val="PRELIM"/>
      <sheetName val="RSTR"/>
      <sheetName val="RBONG"/>
      <sheetName val="BONGKARAN"/>
      <sheetName val="5-ALAT(1)"/>
      <sheetName val="BEBAN P DITAIL"/>
      <sheetName val="H. Dasar"/>
      <sheetName val="BAR SCREEN"/>
      <sheetName val="HRG BAHAN"/>
      <sheetName val="Apr '15"/>
      <sheetName val="Aug '14"/>
      <sheetName val="Des '14"/>
      <sheetName val="Feb '15"/>
      <sheetName val="Jan '15"/>
      <sheetName val="Jul '14"/>
      <sheetName val="Jun '14"/>
      <sheetName val="Mar '15"/>
      <sheetName val="Mei '14"/>
      <sheetName val="Mei '15"/>
      <sheetName val="Nov '14"/>
      <sheetName val="Oct '14"/>
      <sheetName val="Sep '14"/>
      <sheetName val="lokasari-el"/>
      <sheetName val="plint"/>
      <sheetName val="SUM"/>
      <sheetName val="MC DPU BI"/>
      <sheetName val="Panel"/>
      <sheetName val="Pag_hal"/>
      <sheetName val="Sheet"/>
      <sheetName val="Pipe"/>
      <sheetName val="H-Bahan"/>
      <sheetName val="Anal"/>
      <sheetName val="Analtanah"/>
      <sheetName val="dafharbhn"/>
      <sheetName val="Anls"/>
      <sheetName val="Analisa Gabungan"/>
      <sheetName val="D2.2"/>
      <sheetName val="MAIN BQ"/>
      <sheetName val="Isolasi Luar Dalam"/>
      <sheetName val="Isolasi Luar"/>
      <sheetName val="master schedule"/>
      <sheetName val="S.roomToyota"/>
      <sheetName val="DAF-4"/>
      <sheetName val="Tanpa Isolasi"/>
      <sheetName val="INFO"/>
      <sheetName val="CAT-HARGA"/>
      <sheetName val="DAF-3"/>
      <sheetName val="Informasi"/>
      <sheetName val="RAB Gedung Utama"/>
      <sheetName val="srtberkas"/>
      <sheetName val="notasi"/>
      <sheetName val="TPI"/>
      <sheetName val="SAPON"/>
      <sheetName val="KK2"/>
      <sheetName val="Menu"/>
      <sheetName val="Option List"/>
      <sheetName val="HASAT DASAR"/>
      <sheetName val="SELISIH HARGA"/>
      <sheetName val="R.A.B."/>
      <sheetName val="BAG_2"/>
      <sheetName val="#REF!"/>
      <sheetName val="STRUKTUR-1"/>
      <sheetName val="FINISHING"/>
      <sheetName val="har-sat"/>
      <sheetName val="MATERIAL ANALISA"/>
      <sheetName val="Database"/>
      <sheetName val="AR"/>
      <sheetName val="16-AC-27JULI"/>
      <sheetName val="MVC"/>
      <sheetName val="Calcu 02"/>
      <sheetName val="Jadwal Kerja Bln"/>
      <sheetName val="SURAT"/>
      <sheetName val="bahan upah"/>
      <sheetName val="Daftarharga"/>
      <sheetName val="Dafhrg"/>
      <sheetName val="Hrg Satuan &amp; Upah"/>
      <sheetName val="Satuan"/>
      <sheetName val="Scd_RAB"/>
      <sheetName val="CUACA"/>
      <sheetName val="Urai _Resap pengikat"/>
      <sheetName val="PERSI"/>
      <sheetName val="Peralatan"/>
      <sheetName val="DivVII"/>
      <sheetName val="An H.Sat Pek.Ut"/>
      <sheetName val="HRG BAHAN-UPAH"/>
      <sheetName val="UPAH&amp;BHN"/>
      <sheetName val="ISIAN"/>
      <sheetName val="3"/>
      <sheetName val="4"/>
      <sheetName val="Batal"/>
      <sheetName val="A) Psiapan"/>
      <sheetName val="rekap-ans"/>
      <sheetName val="3-DIV5"/>
      <sheetName val="ganda"/>
      <sheetName val="Rencana vs Realisasi"/>
      <sheetName val="REKAP PAGAR DEPAN"/>
      <sheetName val="REKAP LOKAL"/>
      <sheetName val="REKAP PAGAR SAMPING"/>
      <sheetName val="REKAP GERBANG"/>
      <sheetName val="Mekanikal"/>
      <sheetName val="Hrg.Sat"/>
      <sheetName val="SCORE_RC_Code"/>
      <sheetName val="DKH"/>
      <sheetName val="RekBq"/>
      <sheetName val="Cost Summary"/>
      <sheetName val="RAB &amp; RCO OWNER VERS."/>
      <sheetName val="Umum"/>
      <sheetName val="PO2"/>
      <sheetName val="______"/>
      <sheetName val="MAP-2"/>
      <sheetName val="Daft_2_1"/>
      <sheetName val="Part_A_+_B"/>
      <sheetName val="Harga_Satuan"/>
      <sheetName val="II__TAHANAN_UMUM"/>
      <sheetName val="Analisa_ARS"/>
      <sheetName val="Orgs_Proy"/>
      <sheetName val="Alat_&amp;_Bahan"/>
      <sheetName val="Price_Persiapan_dan_Penunjang"/>
      <sheetName val="Cover_Daf_2"/>
      <sheetName val="Page_1"/>
      <sheetName val="2_10"/>
      <sheetName val="rincian_per_proyek"/>
      <sheetName val="D.79"/>
      <sheetName val="D.81"/>
      <sheetName val="D.82"/>
      <sheetName val="D.83"/>
      <sheetName val="D.84"/>
      <sheetName val="D.85"/>
      <sheetName val="D.86"/>
      <sheetName val="D.87"/>
      <sheetName val="D.88"/>
      <sheetName val="D.89"/>
      <sheetName val="D.92"/>
      <sheetName val="D.93"/>
      <sheetName val="D.94"/>
      <sheetName val="D.95"/>
      <sheetName val="D.96"/>
      <sheetName val="7.공정표"/>
      <sheetName val="H-Dasar"/>
      <sheetName val="61004"/>
      <sheetName val="Master 1.0"/>
      <sheetName val="Satuan Dasar"/>
      <sheetName val="PRY01-1"/>
      <sheetName val="Pay"/>
      <sheetName val="산근"/>
      <sheetName val="1.1 ALAT TULIS KANTOR"/>
      <sheetName val="PEMBESIAN BALOK INDUK!"/>
      <sheetName val="ANALISA KUSEN"/>
      <sheetName val="Rekap-Kintoko"/>
      <sheetName val="Rev. RBP-KP"/>
      <sheetName val="Rev RBP-1 "/>
      <sheetName val="Sensitivitas"/>
      <sheetName val="L. Hr"/>
      <sheetName val="D985"/>
      <sheetName val="HSBU ANA"/>
      <sheetName val="anal_hs"/>
      <sheetName val="ARSUtM "/>
      <sheetName val="Analisa ME "/>
      <sheetName val="SORT"/>
      <sheetName val="DAFTAR BESI KANAL C SIKU"/>
      <sheetName val="M.Pekerjaan"/>
      <sheetName val="HALAMAN 1-60"/>
      <sheetName val="As"/>
      <sheetName val="List"/>
      <sheetName val="Indek Kemahalan"/>
      <sheetName val="Cost_Of_Fund"/>
      <sheetName val="REKAP_STRUKTUR"/>
      <sheetName val="Produksi &amp; Scedule"/>
      <sheetName val="merger"/>
      <sheetName val="MUTASI"/>
      <sheetName val="REGISTER(1)"/>
      <sheetName val="RAPA"/>
      <sheetName val="SHAPE"/>
      <sheetName val="JBAHAN"/>
      <sheetName val="3-DIV4"/>
      <sheetName val="Source"/>
      <sheetName val="reso"/>
      <sheetName val="RAB_ASRAMA_(7.A)"/>
      <sheetName val="HS ALAT"/>
      <sheetName val="RAB 1"/>
      <sheetName val="CV"/>
      <sheetName val="HARGA ALAT"/>
      <sheetName val="ALAT-1"/>
      <sheetName val="AGG, C"/>
      <sheetName val="RAB Kantin"/>
      <sheetName val="RAB Rektorat"/>
      <sheetName val="RAB Masjid"/>
      <sheetName val="RAB Gd Kuliah"/>
      <sheetName val="RAB Asrama Putri"/>
      <sheetName val="RAB Asrama Putra"/>
      <sheetName val="RAB Cottage 45"/>
      <sheetName val="RAB Cottage 70"/>
      <sheetName val="RAB Cottage 140"/>
      <sheetName val="Rinc.Ged.A (G.Utama)"/>
      <sheetName val="SNI-17-3-09"/>
      <sheetName val="DAFTAR  BESI IWF"/>
      <sheetName val="Ana"/>
      <sheetName val="Harsat_El"/>
      <sheetName val="rab strktr ars print"/>
      <sheetName val="Harga Dasar"/>
      <sheetName val="Rek. Mob"/>
      <sheetName val="Rekap _2_"/>
      <sheetName val="REKAP RAP"/>
      <sheetName val="ANALISAGATE"/>
      <sheetName val="Reference"/>
      <sheetName val="HARGA DSR"/>
      <sheetName val="D2"/>
      <sheetName val="B_U"/>
      <sheetName val="Currency"/>
      <sheetName val="T. Cs Log P III"/>
      <sheetName val="BasicPrice"/>
      <sheetName val="Sat~Bahu"/>
      <sheetName val="LMW-PEG"/>
      <sheetName val="Petunjuk Ngisi (2)"/>
      <sheetName val="Analisa Teknik"/>
      <sheetName val="LPA-C"/>
      <sheetName val="NP (2)"/>
      <sheetName val="FORMULA"/>
      <sheetName val="HAl 27"/>
      <sheetName val="RESOURCES-6"/>
      <sheetName val="Daft 2_1"/>
      <sheetName val="PRY02"/>
      <sheetName val="anal.P"/>
      <sheetName val="KALK_GES"/>
      <sheetName val="Pen Macadam"/>
      <sheetName val="RAB-2006-Total"/>
      <sheetName val="KH-Q1,Q2,01"/>
      <sheetName val="12CGOU"/>
      <sheetName val="pry 05 Pegawai"/>
      <sheetName val="REKAP beton"/>
      <sheetName val="DK&amp;H"/>
      <sheetName val="unitprice"/>
      <sheetName val="DATA 2"/>
      <sheetName val="PRY 01-1"/>
      <sheetName val="Tenaker"/>
      <sheetName val="Parameter"/>
      <sheetName val="DI-ESTI"/>
      <sheetName val="PriceList"/>
      <sheetName val="RINCI"/>
      <sheetName val="PNT"/>
      <sheetName val="8.4.2 Rambu"/>
      <sheetName val="351BQMCN"/>
      <sheetName val="BIALANG"/>
      <sheetName val="Rek.An"/>
      <sheetName val="Print"/>
      <sheetName val="Formula Paket A"/>
      <sheetName val="AHS"/>
      <sheetName val="Z"/>
      <sheetName val="MT_an"/>
      <sheetName val="schalt"/>
      <sheetName val="schtng"/>
      <sheetName val="schbhn"/>
      <sheetName val="Combined"/>
      <sheetName val="Front end"/>
      <sheetName val="Back End"/>
      <sheetName val=""/>
      <sheetName val="RAB (I)"/>
      <sheetName val="Df-Kuan"/>
      <sheetName val="RPP-6"/>
      <sheetName val="pek tanah utk irigasi"/>
      <sheetName val="Uba"/>
      <sheetName val="POL"/>
      <sheetName val="anl.sa"/>
      <sheetName val="B.as"/>
      <sheetName val="TIE-INS"/>
      <sheetName val="bd"/>
      <sheetName val="Signage Detail"/>
      <sheetName val="sat dasar"/>
      <sheetName val="BQ-E20-02(Rp)"/>
      <sheetName val="RINCIAN"/>
      <sheetName val="UnitRateA.1.II"/>
      <sheetName val="H_Satuan_(2)2"/>
      <sheetName val="H_Satuan3"/>
      <sheetName val="cold_mill2"/>
      <sheetName val="Analisa_22"/>
      <sheetName val="Daftar_Subkon2"/>
      <sheetName val="Price_Biaya_Cadangan2"/>
      <sheetName val="BQ_Rekapitulasi__Akhir3"/>
      <sheetName val="Rekap_Biaya2"/>
      <sheetName val="8LT_122"/>
      <sheetName val="Cover_Daf-22"/>
      <sheetName val="A(Rev_3)1"/>
      <sheetName val="Agregat_Halus_&amp;_Kasar1"/>
      <sheetName val="Rekap_Direct_Cost1"/>
      <sheetName val="Form-3_31"/>
      <sheetName val="BOQ_KSN1"/>
      <sheetName val="HARGA_MATERIAL1"/>
      <sheetName val="ANALISA_TENDER1"/>
      <sheetName val="DC_HOT_MIX21"/>
      <sheetName val="Man_Power1"/>
      <sheetName val="Daftar_Upah1"/>
      <sheetName val="ANALISA_PEK_UMUM1"/>
      <sheetName val="Sumber_Daya1"/>
      <sheetName val="Supl_X1"/>
      <sheetName val="Daftar_Harga1"/>
      <sheetName val="RINCIAN_SD_1"/>
      <sheetName val="BQ_ARS1"/>
      <sheetName val="rekap_ahs1"/>
      <sheetName val="Daft_2_11"/>
      <sheetName val="Input_Data1"/>
      <sheetName val="플랜트_설치1"/>
      <sheetName val="BOQ_1"/>
      <sheetName val="rekap_index_eskalasi1"/>
      <sheetName val="Basic_P1"/>
      <sheetName val="HRG_BHN1"/>
      <sheetName val="SUB_TOTAL___1"/>
      <sheetName val="Harsat_Bahan1"/>
      <sheetName val="BQ_Rekapitulasi_Akhir1"/>
      <sheetName val="H_DASAR1"/>
      <sheetName val="Daft_upah,_bahan_&amp;alat1"/>
      <sheetName val="II__TAHANAN_UMUM1"/>
      <sheetName val="Fill_this_out_first___1"/>
      <sheetName val="Kuantitas_&amp;_Harga1"/>
      <sheetName val="REF_ONLY1"/>
      <sheetName val="Weight_Bridge1"/>
      <sheetName val="BQ_Rekapitulasi__Akhir4"/>
      <sheetName val="BQ_PL_1"/>
      <sheetName val="Analisa_ARS1"/>
      <sheetName val="為替レ－ト_1"/>
      <sheetName val="RAB_SEKRETARIAT_(1)1"/>
      <sheetName val="Part_A_+_B1"/>
      <sheetName val="Harga_Satuan1"/>
      <sheetName val="TE_TS_FA_LAN_MATV1"/>
      <sheetName val="ELEMENT_SUM1"/>
      <sheetName val="Rkap_Bya1"/>
      <sheetName val="???_??1"/>
      <sheetName val="CABLE_BULK1"/>
      <sheetName val="An_PLB1"/>
      <sheetName val="Orgs_Proy1"/>
      <sheetName val="bahan_1"/>
      <sheetName val="rincian_per_proyek1"/>
      <sheetName val="Harga_S_Dasar1"/>
      <sheetName val="Urai__Resap_pengikat"/>
      <sheetName val="HRG_DSR"/>
      <sheetName val="Unit_Rate"/>
      <sheetName val="B_Q_20071"/>
      <sheetName val="Combinned_&amp;_Grafic_HB1"/>
      <sheetName val="Vol__Mat_SC1"/>
      <sheetName val="Alat_&amp;_Bahan1"/>
      <sheetName val="Sat_Bah___Up"/>
      <sheetName val="cash_flow1"/>
      <sheetName val="UNIT_PRICE1"/>
      <sheetName val="supporting_data1"/>
      <sheetName val="Cover_Daf_21"/>
      <sheetName val="Price_Persiapan_dan_Penunjang1"/>
      <sheetName val="Page_11"/>
      <sheetName val="Apr_'15"/>
      <sheetName val="Aug_'14"/>
      <sheetName val="Des_'14"/>
      <sheetName val="Feb_'15"/>
      <sheetName val="Jan_'15"/>
      <sheetName val="Jul_'14"/>
      <sheetName val="Jun_'14"/>
      <sheetName val="Mar_'15"/>
      <sheetName val="Mei_'14"/>
      <sheetName val="Mei_'15"/>
      <sheetName val="Nov_'14"/>
      <sheetName val="Oct_'14"/>
      <sheetName val="Sep_'14"/>
      <sheetName val="ANALISA_KUSEN"/>
      <sheetName val="Perm__Test"/>
      <sheetName val="Analisa_Baku_ME"/>
      <sheetName val="2_101"/>
      <sheetName val="VAC_BDWN"/>
      <sheetName val="_SAT_PL"/>
      <sheetName val="ANALISA_SNI'08(ubh_bgsting)"/>
      <sheetName val="Rekap_Sal"/>
      <sheetName val="SCHEDULE_"/>
      <sheetName val="BASIC_PRICE_"/>
      <sheetName val="mA_THP_III"/>
      <sheetName val="BEBAN_P_DITAIL"/>
      <sheetName val="H__Dasar"/>
      <sheetName val="BAR_SCREEN"/>
      <sheetName val="HRG_BAHAN"/>
      <sheetName val="Conn__Lib"/>
      <sheetName val="DAFTAR_7"/>
      <sheetName val="RAB_Jalan"/>
      <sheetName val="basic_price"/>
      <sheetName val="D_79"/>
      <sheetName val="D_81"/>
      <sheetName val="D_82"/>
      <sheetName val="D_83"/>
      <sheetName val="D_84"/>
      <sheetName val="D_85"/>
      <sheetName val="D_86"/>
      <sheetName val="D_87"/>
      <sheetName val="D_88"/>
      <sheetName val="D_89"/>
      <sheetName val="D_92"/>
      <sheetName val="D_93"/>
      <sheetName val="D_94"/>
      <sheetName val="D_95"/>
      <sheetName val="D_96"/>
      <sheetName val="7_공정표"/>
      <sheetName val="Master_1_0"/>
      <sheetName val="Ope_FC"/>
      <sheetName val="Harsat_Upah"/>
      <sheetName val="Galian_batu"/>
      <sheetName val="Rekap_DKH"/>
      <sheetName val="Fill_this_out_first___2"/>
      <sheetName val="BARU-4_"/>
      <sheetName val="Master_Edit"/>
      <sheetName val="Rek_Analisa"/>
      <sheetName val="BQ_Elektrikal"/>
      <sheetName val="4-Basic_Price"/>
      <sheetName val="struktur_tdk_dipakai"/>
      <sheetName val="Isolasi_Luar"/>
      <sheetName val="Isolasi_Luar_Dalam"/>
      <sheetName val="Tanpa_Isolasi"/>
      <sheetName val="RAB_Gedung_Utama"/>
      <sheetName val="Option_List"/>
      <sheetName val="HASAT_DASAR"/>
      <sheetName val="SELISIH_HARGA"/>
      <sheetName val="R_A_B_"/>
      <sheetName val="MATERIAL_ANALISA"/>
      <sheetName val="bq_T_Abang"/>
      <sheetName val="Hrg_Satuan_&amp;_Upah"/>
      <sheetName val="P_M(Monitoring_Sche)"/>
      <sheetName val="Lab_Sche_(Summary)_"/>
      <sheetName val="2_1_受電設備棟"/>
      <sheetName val="2_2_受・防火水槽"/>
      <sheetName val="2_3_排水処理設備棟"/>
      <sheetName val="2_4_倉庫棟"/>
      <sheetName val="2_5_守衛棟"/>
      <sheetName val="Rek-Analisa"/>
      <sheetName val="AnalisaSIPIL RIIL"/>
      <sheetName val="hrg-dsr"/>
      <sheetName val="Data Alat"/>
      <sheetName val="variable"/>
      <sheetName val="M+MC"/>
      <sheetName val="SIMPRO(AGST)"/>
      <sheetName val="HRG UPAH BAHAN"/>
      <sheetName val="UPH,BHN,ALT"/>
      <sheetName val="Harsat.Alat"/>
      <sheetName val="A-11 Steel Str"/>
      <sheetName val="A-03 Pile"/>
      <sheetName val="EXTERNAL  (revisi 1)"/>
      <sheetName val="HS1b"/>
      <sheetName val="D.BOARD"/>
      <sheetName val="subbase"/>
      <sheetName val="BPS"/>
      <sheetName val="RESUME"/>
      <sheetName val="ESCON"/>
      <sheetName val="name"/>
      <sheetName val="Analisa SNI STANDART "/>
      <sheetName val="% Prog"/>
      <sheetName val="Sum_IF1"/>
      <sheetName val="U__div_21"/>
      <sheetName val="Grand_Sum_BT1"/>
      <sheetName val="Analisa_RAP1"/>
      <sheetName val="______1"/>
      <sheetName val="RBP__21"/>
      <sheetName val="REKAP_beton"/>
      <sheetName val="REKAP_ARSITEKTUR_"/>
      <sheetName val="HAl_27"/>
      <sheetName val="L__Hr"/>
      <sheetName val="master_schedule"/>
      <sheetName val="Rev__RBP-KP"/>
      <sheetName val="Rev_RBP-1_"/>
      <sheetName val="Cable_Data_from_Attachment-C"/>
      <sheetName val="Daft_2_12"/>
      <sheetName val="AHS_Aspal"/>
      <sheetName val="BQ_Rekapitulasi_Akhir2"/>
      <sheetName val="anal_P"/>
      <sheetName val="Pen_Macadam"/>
      <sheetName val="pry_05_Pegawai"/>
      <sheetName val="Jadwal_Kerja_Bln"/>
      <sheetName val="8_4_2_Rambu"/>
      <sheetName val="Rek_An"/>
      <sheetName val="Formula_Paket_A"/>
      <sheetName val="Front_end"/>
      <sheetName val="Back_End"/>
      <sheetName val="RAB_(I)"/>
      <sheetName val="pek_tanah_utk_irigasi"/>
      <sheetName val="anl_sa"/>
      <sheetName val="B_as"/>
      <sheetName val="rekap_konst"/>
      <sheetName val="Hrg_Sat"/>
      <sheetName val="Satuan_Dasar"/>
      <sheetName val="tabel_profil"/>
      <sheetName val="Cost_Summary"/>
      <sheetName val="A+Supl_"/>
      <sheetName val="Rev_Type"/>
      <sheetName val="Anl_+"/>
      <sheetName val="Rinc_Ged_A_(G_Utama)"/>
      <sheetName val="Signage_Detail"/>
      <sheetName val="sat_dasar"/>
      <sheetName val="UnitRateA_1_II"/>
      <sheetName val="S_roomToyota"/>
      <sheetName val="PRY_01-1"/>
      <sheetName val="DATA_2"/>
      <sheetName val="Calcu_02"/>
      <sheetName val="An_H_Sat_Pek_Ut"/>
      <sheetName val="Data_Alat"/>
      <sheetName val="LEP AWAL DES 11"/>
      <sheetName val="HS"/>
      <sheetName val="DaftarHS"/>
      <sheetName val="Enc14"/>
      <sheetName val="Sch-5"/>
      <sheetName val="EQT-ESTN"/>
      <sheetName val="RAB ME"/>
      <sheetName val="WBS 2005"/>
      <sheetName val="BK-PU"/>
      <sheetName val="est proy"/>
      <sheetName val="AnAlat"/>
      <sheetName val="Analysis"/>
      <sheetName val="SheetGMP"/>
      <sheetName val="SheetGMT"/>
      <sheetName val="JADI"/>
      <sheetName val="PI"/>
      <sheetName val="Parem"/>
      <sheetName val="IBASE"/>
      <sheetName val="Target Raker(10)"/>
      <sheetName val="KUB-01(10)"/>
      <sheetName val="RENPEN"/>
      <sheetName val="Kabel"/>
      <sheetName val="REKAP_AN"/>
      <sheetName val="SITE-E"/>
      <sheetName val="MGG3"/>
      <sheetName val="rab_analisa"/>
      <sheetName val="sliprt"/>
      <sheetName val="H"/>
      <sheetName val="BOW"/>
      <sheetName val="Wiw"/>
      <sheetName val="2017"/>
      <sheetName val="Bendung"/>
      <sheetName val="Plat Lantai Trestle"/>
      <sheetName val="3-DIV2"/>
      <sheetName val="HRG SAT UPH BHN PU 2012"/>
      <sheetName val="abcdef"/>
      <sheetName val="Referensi"/>
      <sheetName val="Daftar upah &amp; material"/>
      <sheetName val="Sat Upah"/>
      <sheetName val="PO2 ok"/>
      <sheetName val="B.UMUM"/>
      <sheetName val="Soil Report"/>
      <sheetName val="daya"/>
      <sheetName val="RAB "/>
      <sheetName val="etraksi"/>
      <sheetName val="****00"/>
      <sheetName val="Notes"/>
      <sheetName val="B"/>
      <sheetName val="Posisi Biaya"/>
      <sheetName val="C_Flow"/>
      <sheetName val="DIV.1"/>
      <sheetName val="Ahs.2"/>
      <sheetName val="Ahs.1"/>
      <sheetName val="Lap. Minggu 81 (JUNI)"/>
      <sheetName val="TEST CASE"/>
      <sheetName val="anl hsmpu"/>
      <sheetName val="RBP- 2"/>
      <sheetName val="CATS Codes"/>
      <sheetName val="PLANT"/>
      <sheetName val="Base Info"/>
      <sheetName val="Ana. PU"/>
      <sheetName val="New MADC"/>
      <sheetName val="HD ALAT"/>
      <sheetName val="Sales Parameter"/>
      <sheetName val="PRIST LIST"/>
      <sheetName val="Param"/>
      <sheetName val="Hrg Sat"/>
      <sheetName val="H-SAT"/>
      <sheetName val="MAPP"/>
      <sheetName val="610.04a"/>
      <sheetName val="DB"/>
      <sheetName val="Rekap Anl"/>
      <sheetName val="ASPAL (14)"/>
      <sheetName val="AN-K"/>
      <sheetName val="SAA"/>
      <sheetName val="tblpAKET-1_2"/>
      <sheetName val="AnMobilisasi"/>
      <sheetName val="Foundation"/>
      <sheetName val="3-DIV3"/>
      <sheetName val="hARGA SAT"/>
      <sheetName val="man_PEP"/>
      <sheetName val="Analisa HSP"/>
      <sheetName val="analis"/>
      <sheetName val="backup mc_0"/>
      <sheetName val="HSD_Alat"/>
      <sheetName val="URTEK"/>
      <sheetName val="HarAlat"/>
      <sheetName val="Spec ME"/>
      <sheetName val="REKAP TOTAL MEPEQ "/>
      <sheetName val="REKAP PERSIAPAN"/>
      <sheetName val="Persiapan"/>
      <sheetName val="REKAP PLUMBING"/>
      <sheetName val="Air Bersih"/>
      <sheetName val="Air Panas"/>
      <sheetName val="Air Buangan"/>
      <sheetName val="Air Hujan"/>
      <sheetName val="Gas"/>
      <sheetName val="STP"/>
      <sheetName val="REKAP VAC"/>
      <sheetName val="Ventilasi"/>
      <sheetName val="Air Conditioning"/>
      <sheetName val="Chiller Plant"/>
      <sheetName val="REKAP PEMADAM"/>
      <sheetName val="Hydrant"/>
      <sheetName val="Splinker"/>
      <sheetName val="REKAP ELEKTRIKAL"/>
      <sheetName val="Elektrikal"/>
      <sheetName val="Grounding &amp; Penyalur petir"/>
      <sheetName val="GENSET"/>
      <sheetName val="REKAP ELEKTRONIK"/>
      <sheetName val="Fire Alarm"/>
      <sheetName val="Sound System"/>
      <sheetName val="G-Phone"/>
      <sheetName val="CCTV"/>
      <sheetName val="BAS"/>
      <sheetName val="REKAP LIFT"/>
      <sheetName val="Pengadaan"/>
      <sheetName val="Pemasangan"/>
      <sheetName val="GONDOLA"/>
      <sheetName val="ADD"/>
      <sheetName val="upah bahan"/>
      <sheetName val="1.B"/>
      <sheetName val="D7(1)"/>
      <sheetName val="W-NAD"/>
      <sheetName val="HYPOTHESES"/>
      <sheetName val="Analisa copy"/>
      <sheetName val="수입"/>
      <sheetName val="ANGGARAN"/>
      <sheetName val="SCHEDULE"/>
      <sheetName val="Material&amp;Alat"/>
      <sheetName val="Super"/>
      <sheetName val="LAP. MINGG"/>
      <sheetName val="HB "/>
      <sheetName val="XLR_NoRangeSheet"/>
      <sheetName val="Sewa Alat"/>
      <sheetName val="Bill Item Ac"/>
      <sheetName val="Lift"/>
      <sheetName val="Khusus"/>
      <sheetName val="Electrical"/>
      <sheetName val="Bab10"/>
      <sheetName val="RWD-02"/>
      <sheetName val="RekapLEP"/>
      <sheetName val="Analisa K"/>
      <sheetName val="MATAUANG"/>
      <sheetName val="HS-2"/>
      <sheetName val="HRPar"/>
      <sheetName val="ABSEN"/>
      <sheetName val="UPAH_B_KAS"/>
      <sheetName val="UPAH_B_KAS _2_"/>
      <sheetName val="T_TANGAN"/>
      <sheetName val="fcsp-w"/>
      <sheetName val="DASH"/>
      <sheetName val="HSBahan"/>
      <sheetName val="GP-WB"/>
      <sheetName val="bbt-1999"/>
      <sheetName val="igp_alt4"/>
      <sheetName val="DEF"/>
      <sheetName val="Schedule 11a"/>
      <sheetName val="RPP01 6"/>
      <sheetName val="Temporary"/>
      <sheetName val="Septick tank"/>
      <sheetName val="input data umum"/>
      <sheetName val="8.2工内"/>
      <sheetName val="K - Drywall-Presd"/>
      <sheetName val="extern"/>
      <sheetName val="MC"/>
      <sheetName val="DIV_1"/>
      <sheetName val="lamp 9"/>
      <sheetName val="ANALALAT"/>
      <sheetName val="dasar"/>
      <sheetName val="schedule1a"/>
      <sheetName val="HS-1"/>
      <sheetName val="61005"/>
      <sheetName val="61006"/>
      <sheetName val="61007"/>
      <sheetName val="61008"/>
      <sheetName val="Isian Biodata"/>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efreshError="1"/>
      <sheetData sheetId="236"/>
      <sheetData sheetId="237"/>
      <sheetData sheetId="238"/>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sheetData sheetId="470"/>
      <sheetData sheetId="471"/>
      <sheetData sheetId="472"/>
      <sheetData sheetId="473"/>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sheetData sheetId="957"/>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sheetData sheetId="1067" refreshError="1"/>
      <sheetData sheetId="1068" refreshError="1"/>
      <sheetData sheetId="1069" refreshError="1"/>
      <sheetData sheetId="1070" refreshError="1"/>
      <sheetData sheetId="107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
      <sheetName val="KONTROL"/>
      <sheetName val="RN-31 (cbr 4,5) "/>
      <sheetName val="CBR"/>
      <sheetName val="Sheet1"/>
      <sheetName val="TRAFFIC"/>
    </sheetNames>
    <sheetDataSet>
      <sheetData sheetId="0" refreshError="1"/>
      <sheetData sheetId="1" refreshError="1"/>
      <sheetData sheetId="2" refreshError="1"/>
      <sheetData sheetId="3" refreshError="1"/>
      <sheetData sheetId="4"/>
      <sheetData sheetId="5">
        <row r="5">
          <cell r="C5" t="str">
            <v xml:space="preserve">         Bina Marga Road Design System</v>
          </cell>
          <cell r="F5" t="str">
            <v/>
          </cell>
        </row>
        <row r="6">
          <cell r="C6" t="str">
            <v xml:space="preserve">              Traffic Analysis </v>
          </cell>
          <cell r="F6" t="str">
            <v>TRAFFIC ANALYSIS</v>
          </cell>
        </row>
        <row r="7">
          <cell r="F7" t="str">
            <v xml:space="preserve">     LINK NUMBER..................................................... :</v>
          </cell>
          <cell r="K7">
            <v>0</v>
          </cell>
        </row>
        <row r="8">
          <cell r="C8" t="str">
            <v xml:space="preserve">   Link Number................................... :</v>
          </cell>
          <cell r="D8">
            <v>0</v>
          </cell>
          <cell r="F8" t="str">
            <v xml:space="preserve">     NAME..................................................................... :</v>
          </cell>
          <cell r="K8" t="str">
            <v/>
          </cell>
        </row>
        <row r="9">
          <cell r="C9" t="str">
            <v xml:space="preserve">   Project Name............................. ..... :</v>
          </cell>
          <cell r="D9" t="str">
            <v/>
          </cell>
          <cell r="F9" t="str">
            <v xml:space="preserve">     PROVINCE............................................................. :</v>
          </cell>
          <cell r="K9" t="str">
            <v/>
          </cell>
          <cell r="O9" t="str">
            <v>2.5 YRS</v>
          </cell>
          <cell r="P9" t="str">
            <v>5.0 YRS</v>
          </cell>
          <cell r="Q9" t="str">
            <v>7.5 YRS</v>
          </cell>
          <cell r="R9" t="str">
            <v>10 YRS</v>
          </cell>
          <cell r="S9" t="str">
            <v>n years</v>
          </cell>
          <cell r="T9" t="str">
            <v>12.5 YRS</v>
          </cell>
          <cell r="U9" t="str">
            <v>15 YRS</v>
          </cell>
          <cell r="V9" t="str">
            <v>17.5 YRS</v>
          </cell>
          <cell r="W9" t="str">
            <v>20 YRS</v>
          </cell>
          <cell r="X9" t="str">
            <v>22.5 YRS</v>
          </cell>
        </row>
        <row r="10">
          <cell r="C10" t="str">
            <v xml:space="preserve">   Terrain type, (F or M) ..................... :</v>
          </cell>
          <cell r="D10" t="str">
            <v>F</v>
          </cell>
          <cell r="F10" t="str">
            <v xml:space="preserve">     ROAD CLASS......................................................... :</v>
          </cell>
          <cell r="K10" t="str">
            <v>Flat Arterial</v>
          </cell>
        </row>
        <row r="11">
          <cell r="C11" t="str">
            <v xml:space="preserve">   (Flat or Mountainous)</v>
          </cell>
          <cell r="F11" t="str">
            <v xml:space="preserve">     DATA SOURCE....................................................... :</v>
          </cell>
          <cell r="K11" t="str">
            <v>FIELD SURVEY</v>
          </cell>
        </row>
        <row r="12">
          <cell r="C12" t="str">
            <v xml:space="preserve">   Link Classification (A,K or L) ......... :</v>
          </cell>
          <cell r="D12" t="str">
            <v>A</v>
          </cell>
        </row>
        <row r="13">
          <cell r="C13" t="str">
            <v xml:space="preserve">   (Arteri, Kolektor or Lokal)</v>
          </cell>
        </row>
        <row r="14">
          <cell r="C14" t="str">
            <v xml:space="preserve">   Data Source..................................... :</v>
          </cell>
          <cell r="D14" t="str">
            <v>FIELD SURVEY</v>
          </cell>
          <cell r="H14" t="str">
            <v xml:space="preserve">              TRAFFIC INPUT DATA</v>
          </cell>
        </row>
        <row r="15">
          <cell r="C15" t="str">
            <v xml:space="preserve">   Programme...................................... :</v>
          </cell>
          <cell r="D15" t="str">
            <v/>
          </cell>
        </row>
        <row r="17">
          <cell r="C17" t="str">
            <v xml:space="preserve">   TRAFFIC INPUT DATA</v>
          </cell>
          <cell r="H17" t="str">
            <v>Year of traffic count (T0)    :</v>
          </cell>
          <cell r="J17" t="str">
            <v/>
          </cell>
          <cell r="K17" t="str">
            <v xml:space="preserve">        2006  </v>
          </cell>
        </row>
        <row r="18">
          <cell r="H18" t="str">
            <v>Year of first traffic (T1)    :</v>
          </cell>
          <cell r="K18" t="str">
            <v xml:space="preserve">        2007  </v>
          </cell>
        </row>
        <row r="19">
          <cell r="C19" t="str">
            <v xml:space="preserve">  Year of traffic count                           :</v>
          </cell>
          <cell r="D19">
            <v>2006</v>
          </cell>
          <cell r="H19" t="str">
            <v>Design Life           (TL)    :</v>
          </cell>
          <cell r="K19" t="str">
            <v xml:space="preserve">          10  </v>
          </cell>
        </row>
        <row r="20">
          <cell r="C20" t="str">
            <v xml:space="preserve">  Year of first traffic                             :</v>
          </cell>
          <cell r="D20">
            <v>2007</v>
          </cell>
        </row>
        <row r="21">
          <cell r="C21" t="str">
            <v xml:space="preserve">  Design life                                         :</v>
          </cell>
          <cell r="D21">
            <v>10</v>
          </cell>
          <cell r="H21" t="str">
            <v xml:space="preserve"> 2-WAY Ave ADT </v>
          </cell>
        </row>
        <row r="22">
          <cell r="H22" t="str">
            <v xml:space="preserve">         M+B+T</v>
          </cell>
          <cell r="K22">
            <v>172</v>
          </cell>
        </row>
        <row r="23">
          <cell r="C23" t="str">
            <v xml:space="preserve">        2-WAY Ave ADT </v>
          </cell>
          <cell r="H23" t="str">
            <v xml:space="preserve">         Heavy Bus</v>
          </cell>
          <cell r="K23">
            <v>0</v>
          </cell>
        </row>
        <row r="24">
          <cell r="C24" t="str">
            <v xml:space="preserve">  M+B+T                                                       :</v>
          </cell>
          <cell r="D24">
            <v>172</v>
          </cell>
          <cell r="H24" t="str">
            <v xml:space="preserve">         Medium Truck</v>
          </cell>
          <cell r="K24">
            <v>29</v>
          </cell>
        </row>
        <row r="25">
          <cell r="C25" t="str">
            <v xml:space="preserve">  Heavy Bus                                                  :</v>
          </cell>
          <cell r="D25">
            <v>0</v>
          </cell>
          <cell r="H25" t="str">
            <v xml:space="preserve">         Heavy Truck &amp; T/T</v>
          </cell>
          <cell r="K25">
            <v>0</v>
          </cell>
        </row>
        <row r="26">
          <cell r="C26" t="str">
            <v xml:space="preserve">  Medium Truck                                          :</v>
          </cell>
          <cell r="D26">
            <v>29</v>
          </cell>
          <cell r="O26">
            <v>3.1682349941282814E-2</v>
          </cell>
          <cell r="P26">
            <v>6.7474734611087384E-2</v>
          </cell>
          <cell r="Q26">
            <v>0.10791033369781962</v>
          </cell>
          <cell r="R26">
            <v>0.15359149432979877</v>
          </cell>
          <cell r="T26">
            <v>0.20519870391283712</v>
          </cell>
          <cell r="U26">
            <v>0.26350072698103294</v>
          </cell>
          <cell r="V26">
            <v>0.32936605706393796</v>
          </cell>
          <cell r="W26">
            <v>0.40377585416232592</v>
          </cell>
          <cell r="X26">
            <v>0.48783856055511454</v>
          </cell>
        </row>
        <row r="27">
          <cell r="C27" t="str">
            <v xml:space="preserve">  Heavy Truck &amp; T/T                                   :</v>
          </cell>
          <cell r="D27">
            <v>0</v>
          </cell>
          <cell r="H27" t="str">
            <v xml:space="preserve"> GROWTH RATES (%)</v>
          </cell>
          <cell r="O27">
            <v>3.2761695979683314E-2</v>
          </cell>
          <cell r="P27">
            <v>7.1561168382103094E-2</v>
          </cell>
          <cell r="Q27">
            <v>0.11751114177907521</v>
          </cell>
          <cell r="R27">
            <v>0.17192940894733585</v>
          </cell>
          <cell r="T27">
            <v>0.23637662366087817</v>
          </cell>
          <cell r="U27">
            <v>0.31270105845941709</v>
          </cell>
          <cell r="V27">
            <v>0.40309161099469049</v>
          </cell>
          <cell r="W27">
            <v>0.51014057911608024</v>
          </cell>
          <cell r="X27">
            <v>0.63691800501335749</v>
          </cell>
        </row>
        <row r="28">
          <cell r="H28" t="str">
            <v xml:space="preserve">         M+B+T</v>
          </cell>
          <cell r="K28">
            <v>6</v>
          </cell>
          <cell r="O28">
            <v>2.5</v>
          </cell>
          <cell r="P28">
            <v>3.2219422388041229E-2</v>
          </cell>
          <cell r="Q28">
            <v>3.1682349941282814E-2</v>
          </cell>
          <cell r="R28">
            <v>3.2761695979683314E-2</v>
          </cell>
          <cell r="S28">
            <v>191.95718381477874</v>
          </cell>
          <cell r="T28">
            <v>196.09505577147817</v>
          </cell>
          <cell r="U28">
            <v>200.28201250722671</v>
          </cell>
        </row>
        <row r="29">
          <cell r="C29" t="str">
            <v xml:space="preserve">       Growth Rates (%)</v>
          </cell>
          <cell r="H29" t="str">
            <v xml:space="preserve">         Heavy Bus</v>
          </cell>
          <cell r="K29">
            <v>6</v>
          </cell>
          <cell r="O29">
            <v>5</v>
          </cell>
          <cell r="P29">
            <v>6.9491398021809064E-2</v>
          </cell>
          <cell r="Q29">
            <v>6.7474734611087384E-2</v>
          </cell>
          <cell r="R29">
            <v>7.1561168382103094E-2</v>
          </cell>
          <cell r="S29">
            <v>204.02857374363649</v>
          </cell>
          <cell r="T29">
            <v>210.91087592156171</v>
          </cell>
          <cell r="U29">
            <v>217.95742520074396</v>
          </cell>
        </row>
        <row r="30">
          <cell r="C30" t="str">
            <v xml:space="preserve">  M+B+T                                                        :</v>
          </cell>
          <cell r="D30">
            <v>6</v>
          </cell>
          <cell r="H30" t="str">
            <v xml:space="preserve">         Medium Truck</v>
          </cell>
          <cell r="K30">
            <v>6</v>
          </cell>
          <cell r="O30">
            <v>7.5</v>
          </cell>
          <cell r="P30">
            <v>0.11260825315698388</v>
          </cell>
          <cell r="Q30">
            <v>0.10791033369781962</v>
          </cell>
          <cell r="R30">
            <v>0.11751114177907521</v>
          </cell>
          <cell r="S30">
            <v>216.85908324238298</v>
          </cell>
          <cell r="T30">
            <v>226.84609465033986</v>
          </cell>
          <cell r="U30">
            <v>237.19273940501154</v>
          </cell>
        </row>
        <row r="31">
          <cell r="C31" t="str">
            <v xml:space="preserve">  Heavy Bus                                                   :</v>
          </cell>
          <cell r="D31">
            <v>6</v>
          </cell>
          <cell r="H31" t="str">
            <v xml:space="preserve">         Heavy Truck &amp; T/T</v>
          </cell>
          <cell r="K31">
            <v>6</v>
          </cell>
          <cell r="O31">
            <v>10</v>
          </cell>
          <cell r="P31">
            <v>0.16248656427777594</v>
          </cell>
          <cell r="Q31">
            <v>0.15359149432979877</v>
          </cell>
          <cell r="R31">
            <v>0.17192940894733585</v>
          </cell>
          <cell r="S31">
            <v>230.49645018749999</v>
          </cell>
          <cell r="T31">
            <v>243.9852873080321</v>
          </cell>
          <cell r="U31">
            <v>258.12562051802803</v>
          </cell>
        </row>
        <row r="32">
          <cell r="C32" t="str">
            <v xml:space="preserve">  Medium Truck                                           :</v>
          </cell>
          <cell r="D32">
            <v>6</v>
          </cell>
          <cell r="O32">
            <v>12.5</v>
          </cell>
          <cell r="P32">
            <v>0.22018664264534082</v>
          </cell>
          <cell r="Q32">
            <v>0.20519870391283712</v>
          </cell>
          <cell r="R32">
            <v>0.23637662366087817</v>
          </cell>
          <cell r="S32">
            <v>244.99141449222557</v>
          </cell>
          <cell r="T32">
            <v>262.41941927429065</v>
          </cell>
          <cell r="U32">
            <v>280.90588327008999</v>
          </cell>
        </row>
        <row r="33">
          <cell r="C33" t="str">
            <v xml:space="preserve">  Heavy Truck &amp; T/T                                   : </v>
          </cell>
          <cell r="D33">
            <v>6</v>
          </cell>
          <cell r="H33" t="str">
            <v>AVERAGE VEHICLE DAMAGE FACTORS (VDF)</v>
          </cell>
          <cell r="O33">
            <v>15</v>
          </cell>
          <cell r="P33">
            <v>0.28693507435467547</v>
          </cell>
          <cell r="Q33">
            <v>0.26350072698103294</v>
          </cell>
          <cell r="R33">
            <v>0.31270105845941709</v>
          </cell>
          <cell r="S33">
            <v>260.39790689217489</v>
          </cell>
          <cell r="T33">
            <v>282.24632875225399</v>
          </cell>
          <cell r="U33">
            <v>305.69656393421934</v>
          </cell>
        </row>
        <row r="34">
          <cell r="H34" t="str">
            <v xml:space="preserve">           (avg VDF)</v>
          </cell>
          <cell r="O34">
            <v>17.5</v>
          </cell>
          <cell r="P34">
            <v>0.36415079505567516</v>
          </cell>
          <cell r="Q34">
            <v>0.32936605706393796</v>
          </cell>
          <cell r="R34">
            <v>0.40309161099469049</v>
          </cell>
          <cell r="S34">
            <v>276.77324960290616</v>
          </cell>
          <cell r="T34">
            <v>303.57124603975541</v>
          </cell>
          <cell r="U34">
            <v>332.67508716197312</v>
          </cell>
        </row>
        <row r="35">
          <cell r="C35" t="str">
            <v xml:space="preserve">       ADT Graph</v>
          </cell>
          <cell r="O35">
            <v>20</v>
          </cell>
          <cell r="P35">
            <v>0.45347525363379348</v>
          </cell>
          <cell r="Q35">
            <v>0.40377585416232592</v>
          </cell>
          <cell r="R35">
            <v>0.51014057911608024</v>
          </cell>
          <cell r="S35">
            <v>294.17836959600595</v>
          </cell>
          <cell r="T35">
            <v>326.50735203369328</v>
          </cell>
          <cell r="U35">
            <v>362.03453579557168</v>
          </cell>
        </row>
        <row r="36">
          <cell r="C36" t="str">
            <v>Sesitivity (Growth rate change)              :</v>
          </cell>
          <cell r="D36">
            <v>1</v>
          </cell>
          <cell r="H36" t="str">
            <v xml:space="preserve">         Heavy Bus</v>
          </cell>
          <cell r="K36">
            <v>0.81389999999999996</v>
          </cell>
          <cell r="O36">
            <v>22.5</v>
          </cell>
          <cell r="P36">
            <v>0.55680730606868922</v>
          </cell>
          <cell r="Q36">
            <v>0.48783856055511454</v>
          </cell>
          <cell r="R36">
            <v>0.63691800501335749</v>
          </cell>
          <cell r="S36">
            <v>312.67802528722291</v>
          </cell>
          <cell r="T36">
            <v>351.17637893179432</v>
          </cell>
          <cell r="U36">
            <v>393.98503274427696</v>
          </cell>
        </row>
        <row r="37">
          <cell r="H37" t="str">
            <v xml:space="preserve">         Medium Truck</v>
          </cell>
          <cell r="K37">
            <v>2.1974</v>
          </cell>
        </row>
        <row r="38">
          <cell r="H38" t="str">
            <v xml:space="preserve">         Heavy Truck &amp; T/T</v>
          </cell>
          <cell r="K38">
            <v>3.6221000000000001</v>
          </cell>
          <cell r="O38">
            <v>0</v>
          </cell>
          <cell r="P38">
            <v>0</v>
          </cell>
          <cell r="Q38">
            <v>0</v>
          </cell>
          <cell r="R38">
            <v>0</v>
          </cell>
          <cell r="S38">
            <v>0</v>
          </cell>
          <cell r="T38">
            <v>0</v>
          </cell>
          <cell r="U38">
            <v>0</v>
          </cell>
        </row>
        <row r="41">
          <cell r="O41" t="str">
            <v>An error has been detected -</v>
          </cell>
          <cell r="P41" t="str">
            <v>This Province does not match our</v>
          </cell>
          <cell r="Q41" t="str">
            <v>Data values should generally be</v>
          </cell>
          <cell r="R41" t="str">
            <v>Descriptions such as project</v>
          </cell>
          <cell r="S41" t="str">
            <v>Please wait while the results</v>
          </cell>
          <cell r="T41" t="str">
            <v>After viewing graph</v>
          </cell>
          <cell r="U41" t="str">
            <v xml:space="preserve">Please enter required data </v>
          </cell>
        </row>
        <row r="42">
          <cell r="A42" t="e">
            <v>#N/A</v>
          </cell>
          <cell r="H42" t="str">
            <v xml:space="preserve">       OUTPUT DATA</v>
          </cell>
          <cell r="O42" t="str">
            <v>please check your input data</v>
          </cell>
          <cell r="P42" t="str">
            <v>data and is probably incorrect, so</v>
          </cell>
          <cell r="Q42" t="str">
            <v>numeric - please ensure data is</v>
          </cell>
          <cell r="R42" t="str">
            <v>names etc, should not be numbers</v>
          </cell>
          <cell r="S42" t="str">
            <v>are printed - two beeps will</v>
          </cell>
          <cell r="T42" t="str">
            <v xml:space="preserve">press any key to </v>
          </cell>
          <cell r="U42" t="str">
            <v>and press RETURN to</v>
          </cell>
        </row>
        <row r="43">
          <cell r="O43" t="str">
            <v>before proceeding....</v>
          </cell>
          <cell r="P43" t="str">
            <v>please give a different value</v>
          </cell>
          <cell r="Q43" t="str">
            <v>entered correctly</v>
          </cell>
          <cell r="R43" t="str">
            <v xml:space="preserve"> - please correct</v>
          </cell>
          <cell r="S43" t="str">
            <v>indicate a menu choice</v>
          </cell>
          <cell r="T43" t="str">
            <v>indicate a menu choice</v>
          </cell>
          <cell r="U43" t="str">
            <v>continue to next cell.</v>
          </cell>
        </row>
        <row r="45">
          <cell r="A45" t="str">
            <v>{ONERROR auto1}{paneloff}{windowsoff}{s}ac~</v>
          </cell>
          <cell r="H45" t="str">
            <v xml:space="preserve"> DESIGN LIFE (YEARS)</v>
          </cell>
          <cell r="K45" t="str">
            <v xml:space="preserve">ESAx106   </v>
          </cell>
        </row>
        <row r="46">
          <cell r="A46" t="str">
            <v>{ONERROR abort}{s}aamacromgr.app~{s}mlesa.mlb~{branch go}</v>
          </cell>
        </row>
        <row r="47">
          <cell r="H47" t="str">
            <v/>
          </cell>
          <cell r="K47" t="str">
            <v/>
          </cell>
        </row>
        <row r="49">
          <cell r="A49" t="str">
            <v>{PANELOFF}{WINDOWSOFF}{S}NY~{S}AC{QUIT}</v>
          </cell>
          <cell r="H49" t="str">
            <v xml:space="preserve">         2.5</v>
          </cell>
          <cell r="K49">
            <v>3.2219422388041229E-2</v>
          </cell>
        </row>
        <row r="50">
          <cell r="H50" t="str">
            <v xml:space="preserve">         5.0</v>
          </cell>
          <cell r="K50">
            <v>6.9491398021809064E-2</v>
          </cell>
        </row>
        <row r="51">
          <cell r="H51" t="str">
            <v xml:space="preserve">         7.5</v>
          </cell>
          <cell r="K51">
            <v>0.11260825315698388</v>
          </cell>
        </row>
        <row r="52">
          <cell r="H52" t="str">
            <v xml:space="preserve">        10.0</v>
          </cell>
          <cell r="K52">
            <v>0.16248656427777594</v>
          </cell>
        </row>
        <row r="56">
          <cell r="H56" t="str">
            <v>Midlife 2 way ADT  2012</v>
          </cell>
          <cell r="K56">
            <v>243.9852873080321</v>
          </cell>
        </row>
        <row r="57">
          <cell r="H57" t="str">
            <v/>
          </cell>
          <cell r="K57" t="str">
            <v/>
          </cell>
        </row>
      </sheetData>
    </sheetDataSet>
  </externalBook>
</externalLink>
</file>

<file path=xl/externalLinks/externalLink7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data"/>
      <sheetName val="Rekap cot damar"/>
      <sheetName val="Rekap balohan aneuk laot"/>
      <sheetName val="cot damar keunekai"/>
      <sheetName val="Rekap Biaya (3)"/>
      <sheetName val="balohan anak laot"/>
      <sheetName val="keunekai lhung angen"/>
      <sheetName val="Pekerjaan Utama"/>
      <sheetName val="%"/>
    </sheetNames>
    <sheetDataSet>
      <sheetData sheetId="0"/>
      <sheetData sheetId="1"/>
      <sheetData sheetId="2"/>
      <sheetData sheetId="3"/>
      <sheetData sheetId="4"/>
      <sheetData sheetId="5"/>
      <sheetData sheetId="6">
        <row r="21">
          <cell r="G21">
            <v>56615000</v>
          </cell>
        </row>
      </sheetData>
      <sheetData sheetId="7"/>
      <sheetData sheetId="8"/>
      <sheetData sheetId="9"/>
    </sheetDataSet>
  </externalBook>
</externalLink>
</file>

<file path=xl/externalLinks/externalLink7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al"/>
      <sheetName val="PIL mc "/>
      <sheetName val="Galian Sal mc Tot"/>
      <sheetName val="Galian Biasa mc 02"/>
      <sheetName val="Galian Biasa mc 03"/>
      <sheetName val="Galian Biasa mc 04"/>
      <sheetName val="Galian Biasa mc 05"/>
      <sheetName val="04"/>
      <sheetName val=" 05"/>
      <sheetName val="Galian Sal FINAL (A)"/>
      <sheetName val="Galian Sal 02"/>
      <sheetName val="Galian Sal 03"/>
      <sheetName val="Galian Sal 04"/>
      <sheetName val="Galian Sal 05"/>
      <sheetName val="Kuantitas &amp; 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analisa"/>
      <sheetName val="rekap"/>
      <sheetName val="rab pos tiket"/>
      <sheetName val="rab pagar tembok"/>
      <sheetName val="rab reklamasi"/>
    </sheetNames>
    <sheetDataSet>
      <sheetData sheetId="0"/>
      <sheetData sheetId="1"/>
      <sheetData sheetId="2"/>
      <sheetData sheetId="3"/>
      <sheetData sheetId="4"/>
      <sheetData sheetId="5"/>
    </sheetDataSet>
  </externalBook>
</externalLink>
</file>

<file path=xl/externalLinks/externalLink7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to Panjang"/>
      <sheetName val="Mars"/>
      <sheetName val="Cover"/>
      <sheetName val="Rekap"/>
      <sheetName val="Divisi 1"/>
      <sheetName val="Divisi 2"/>
      <sheetName val="Divisi 3"/>
      <sheetName val="Divisi 4"/>
      <sheetName val="Divisi 5"/>
      <sheetName val="Divisi 6"/>
      <sheetName val="Divisi 7"/>
      <sheetName val="Divisi 8"/>
      <sheetName val="Rekap-Ruas"/>
      <sheetName val="Sungayang"/>
      <sheetName val="Batu Batikam"/>
      <sheetName val="Simp.Cubadak"/>
      <sheetName val="cov-ruas"/>
      <sheetName val="Daftar tagihan"/>
      <sheetName val="Rekap S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WN"/>
      <sheetName val="INFO"/>
      <sheetName val="TOTAL"/>
      <sheetName val="PRELIM"/>
      <sheetName val="BQ-TAMBAHAN"/>
      <sheetName val="Informasi"/>
      <sheetName val="INPUT"/>
      <sheetName val="Cover Daf_2"/>
      <sheetName val="Material"/>
      <sheetName val="Bill No.1"/>
      <sheetName val="ELEKTRIKAL"/>
      <sheetName val="SAT-DAS"/>
      <sheetName val="HARSAT"/>
      <sheetName val="DAF-1"/>
      <sheetName val="OUT"/>
      <sheetName val="rINCIAN"/>
      <sheetName val="Cover Daf-2"/>
      <sheetName val="AHSbj"/>
      <sheetName val="CAT_HAR"/>
      <sheetName val="Anali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OTAL"/>
      <sheetName val="PRELIM"/>
      <sheetName val="TOWN"/>
      <sheetName val="BQ-TAMBAHAN"/>
      <sheetName val="INPUT"/>
      <sheetName val="HargaDsrBhn"/>
      <sheetName val="SBDY"/>
      <sheetName val="AHS Marka"/>
      <sheetName val="ANAL KOEF"/>
      <sheetName val="Produksi "/>
      <sheetName val="DSU-2"/>
      <sheetName val="NP"/>
      <sheetName val="1.REK"/>
      <sheetName val="Normalisasi"/>
      <sheetName val="SCHEDULE"/>
      <sheetName val="Sumber Daya"/>
      <sheetName val="rab_analisa"/>
      <sheetName val="BL"/>
      <sheetName val="rab me (by owner) "/>
      <sheetName val="BQ (by owner)"/>
      <sheetName val="rab me (fisik)"/>
      <sheetName val="ANALISA-1"/>
      <sheetName val="H_Satuan"/>
      <sheetName val="Rekap"/>
      <sheetName val="H.Satuan"/>
      <sheetName val="Rekap-Bdg"/>
      <sheetName val="Cover Daf_2"/>
      <sheetName val="Bill No.1"/>
      <sheetName val="ELEKTRIKAL"/>
      <sheetName val="SAT-DAS"/>
      <sheetName val="HARSAT"/>
      <sheetName val="DAF-1"/>
      <sheetName val="Material"/>
      <sheetName val="OUT"/>
      <sheetName val="CAT_HAR"/>
      <sheetName val="Analisa"/>
      <sheetName val="DAF-2"/>
      <sheetName val="rINCIAN"/>
      <sheetName val="Cover Daf-2"/>
      <sheetName val="AHSbj"/>
      <sheetName val="ANALISA TENDER"/>
      <sheetName val="rab"/>
      <sheetName val="ALAT"/>
      <sheetName val="Agregat Halus &amp; Kasar"/>
      <sheetName val="Summary "/>
      <sheetName val="Rekap Biaya"/>
      <sheetName val="UPAH PEKERJA"/>
      <sheetName val="Sheet1"/>
      <sheetName val="Infra"/>
      <sheetName val="Bill No 2.1 "/>
      <sheetName val="BAG_2"/>
      <sheetName val="Rekap Direct Cost"/>
      <sheetName val="STR"/>
      <sheetName val="harga"/>
      <sheetName val="RKP-BOQ"/>
      <sheetName val="Volume 1"/>
      <sheetName val="3-DIV8"/>
      <sheetName val="A"/>
      <sheetName val="SP"/>
      <sheetName val="DAFTAR  BESI IWF"/>
      <sheetName val="Harsat Upah"/>
      <sheetName val="DAFTAR BESI KANAL C SIKU"/>
      <sheetName val="Terbilang"/>
      <sheetName val="I-KAMAR"/>
      <sheetName val="I_KAMAR"/>
      <sheetName val="Koefisien"/>
      <sheetName val="Sales"/>
      <sheetName val="Cover"/>
      <sheetName val="BAG-2"/>
      <sheetName val="BAHAN"/>
      <sheetName val="ANALIS2"/>
      <sheetName val="ANALISAGATE"/>
      <sheetName val="Produksi_"/>
      <sheetName val="1_REK"/>
      <sheetName val="AHS_Marka"/>
      <sheetName val="ANAL_KOEF"/>
      <sheetName val="SP16"/>
      <sheetName val="DAPRO"/>
      <sheetName val="DAFTAR ISI"/>
      <sheetName val="formminat"/>
      <sheetName val="HRG BHN"/>
      <sheetName val="rekap-analis"/>
      <sheetName val="Price Biaya Cadangan"/>
      <sheetName val="BQ.Rekapitulasi  Akhir"/>
      <sheetName val="Harsat_El"/>
      <sheetName val="fill in first"/>
      <sheetName val="Form-3.3"/>
      <sheetName val="Monitor"/>
      <sheetName val="8LT 12"/>
      <sheetName val="Basic Price"/>
      <sheetName val="R.A.B."/>
      <sheetName val="LISA MOB"/>
      <sheetName val="rincian per proyek"/>
      <sheetName val="BQ-1A"/>
      <sheetName val="Volume"/>
      <sheetName val="CH"/>
      <sheetName val="baladewa"/>
      <sheetName val="KH-Q1,Q2,01"/>
      <sheetName val="DK&amp;H"/>
      <sheetName val="RENTAL1"/>
      <sheetName val="REF.ONLY"/>
      <sheetName val="토공사B동추가"/>
      <sheetName val="RAB_R. DNS. PENGLL T.54 (11.C.)"/>
      <sheetName val="RAB_R. DNS. PENGLL T.70_(12.A.)"/>
      <sheetName val="RAB_R. DNS. PENGLL T.70_(12.B.)"/>
      <sheetName val="RAB_R. DNS. PENGLL T.70_(12.C.)"/>
      <sheetName val="RAB_SPORT CLUB_(14)"/>
      <sheetName val="RAB_MASJID &amp; T.WUDLU_(15)"/>
      <sheetName val="RAB_LOUNDRY &amp; WORKSHOP_(16)"/>
      <sheetName val="RAB_MINIMARKET &amp; KANTIN_(17.)"/>
      <sheetName val="RAB_RMH. PENJAGA_(18)"/>
      <sheetName val="RAB_POS JAGA_(19. A.)"/>
      <sheetName val="RAB_POS JAGA_(19. B.)"/>
      <sheetName val="RAB_R. POMPA_(20)"/>
      <sheetName val="RAB_GARASI_(21)"/>
      <sheetName val="RAB_POLIKLINIK_(22)"/>
      <sheetName val="RAB_R. KELAS_(2.A)"/>
      <sheetName val="RAB_R. KELAS_(2.B)"/>
      <sheetName val="RAB_AULA SEDANG_(6)"/>
      <sheetName val="RAB_ASRAMA_(7. B.)"/>
      <sheetName val="RAB_ASRAMA_(7. C.)"/>
      <sheetName val="RAB_ASRAMA_(7. D.)"/>
      <sheetName val="RAB_R. MAKAN_(8)"/>
      <sheetName val="RAB_GUEST HOUSE_(9. A.)"/>
      <sheetName val="RAB_GUEST HOUSE_(9. B.)"/>
      <sheetName val="000000"/>
      <sheetName val="Tataudara"/>
      <sheetName val="DKH"/>
      <sheetName val="prog-mgu"/>
      <sheetName val="Plmbg "/>
      <sheetName val="Electronic"/>
      <sheetName val="Analisa STR"/>
      <sheetName val="RAB (OK)"/>
      <sheetName val="STR(CANCEL)"/>
      <sheetName val="AC"/>
      <sheetName val="ANALISA PEK.UMUM"/>
      <sheetName val="bhn-upah"/>
      <sheetName val="boq"/>
      <sheetName val="RKP.ANL"/>
      <sheetName val="arsitektur"/>
      <sheetName val="Perm. Test"/>
      <sheetName val="PERFORMANCE PROYEK (2)"/>
      <sheetName val="Petunjuk Ngisi (2)"/>
      <sheetName val="BOQ "/>
      <sheetName val="BQ ARS"/>
      <sheetName val="Bill of Qty"/>
      <sheetName val="AN-E"/>
      <sheetName val="Meth"/>
      <sheetName val="Daf 1"/>
      <sheetName val="B"/>
      <sheetName val="BQ_Rekapitulasi  Akhir"/>
      <sheetName val="2.1"/>
      <sheetName val="2.2"/>
      <sheetName val="ANL-PEK"/>
      <sheetName val="DAF_2"/>
      <sheetName val="SAP"/>
      <sheetName val="UPAHBAHAN"/>
      <sheetName val="Bill No_1"/>
      <sheetName val="ENG-101"/>
      <sheetName val="BQ"/>
      <sheetName val="HARGA MATERIAL"/>
      <sheetName val="Upah"/>
      <sheetName val="AN-K"/>
      <sheetName val="D2.2"/>
      <sheetName val="Daf 1 Prelim"/>
      <sheetName val="mA THP III"/>
      <sheetName val="index"/>
      <sheetName val="Upah_Bahan"/>
      <sheetName val="DAF_1"/>
      <sheetName val="Mall"/>
      <sheetName val="Bill No. 2 - Carpark"/>
      <sheetName val="Weight Bridge"/>
      <sheetName val="daf-3(OK)"/>
      <sheetName val="daf-7(OK)"/>
      <sheetName val="#REF!"/>
      <sheetName val="FINISHING"/>
      <sheetName val="div10"/>
      <sheetName val="chitimc"/>
      <sheetName val="rumus"/>
      <sheetName val="EARTH"/>
      <sheetName val="Inst.penerangan."/>
      <sheetName val="Anls Teknis"/>
      <sheetName val="Isolasi Luar Dalam"/>
      <sheetName val="Isolasi Luar"/>
      <sheetName val="ANAL"/>
      <sheetName val="sort2"/>
      <sheetName val="ACT-PRELIM"/>
      <sheetName val="STR_CANCEL_"/>
      <sheetName val="COST"/>
      <sheetName val="Pipe"/>
      <sheetName val="Rinc.Ged.A (G.Utama)"/>
      <sheetName val="Plumbing"/>
      <sheetName val="Bab.No.4.1 STR"/>
      <sheetName val="Bab.No.4.2 ARSITEK"/>
      <sheetName val="Bab.No.4.3 PLUMBING"/>
      <sheetName val="Bab.No.4.4-Pek.Tambh.Krg."/>
      <sheetName val="H-Bahan &amp; Tenaga"/>
      <sheetName val="Unit Price"/>
      <sheetName val="H_Bahan"/>
      <sheetName val="BASEMENT"/>
      <sheetName val="koef"/>
      <sheetName val="Summary"/>
      <sheetName val="DAFTAR HARGA"/>
      <sheetName val="112-885"/>
      <sheetName val="BQ-R2"/>
      <sheetName val="Tabel"/>
      <sheetName val="RekBq"/>
      <sheetName val="BQ-Str"/>
      <sheetName val="REKAP ANALISA"/>
      <sheetName val="data"/>
      <sheetName val="anal_alat"/>
      <sheetName val="hsd"/>
      <sheetName val="NP.7(2)"/>
      <sheetName val="NP.9"/>
      <sheetName val="Informasi"/>
      <sheetName val="bum"/>
      <sheetName val="Anal-1"/>
      <sheetName val="rk_an_k"/>
      <sheetName val="Bill rekap"/>
      <sheetName val="harsat ars str"/>
      <sheetName val="Grand Summary"/>
      <sheetName val="Parameter"/>
      <sheetName val="DTX"/>
      <sheetName val="Bab.No.3.1 STR"/>
      <sheetName val="Bab.No.3.2 ARSITEK"/>
      <sheetName val="Bab.No.3.3-PLUMBING"/>
      <sheetName val="Bab.No.3.4-Pek.Tambh.Krg."/>
      <sheetName val="str bengkel"/>
      <sheetName val="material "/>
      <sheetName val="ahas-ins"/>
      <sheetName val="rate Bahan"/>
      <sheetName val="ANA-C"/>
      <sheetName val="telp"/>
      <sheetName val="PROGRESS"/>
      <sheetName val="RAB ME"/>
      <sheetName val="reso"/>
      <sheetName val="REKAP.VOLUME"/>
      <sheetName val="BASIC PRICE "/>
      <sheetName val="form evaluasi"/>
      <sheetName val="UNIT PRICE ANALYSIS (KSN)"/>
      <sheetName val="sai"/>
      <sheetName val="IPK"/>
      <sheetName val="Satuan"/>
      <sheetName val="AKP"/>
      <sheetName val="IPK RAKOR"/>
      <sheetName val="RL-01"/>
      <sheetName val="HargaDasar"/>
      <sheetName val="Conn. Lib"/>
      <sheetName val="AN MEK"/>
      <sheetName val="Table Array"/>
      <sheetName val="DP"/>
      <sheetName val="DON GIA"/>
      <sheetName val="CHITIET VL-NC"/>
      <sheetName val="TDTKP"/>
      <sheetName val="TONGKE3p "/>
      <sheetName val="VCV-BE-TONG"/>
      <sheetName val="TNHCHINH"/>
      <sheetName val="pricing"/>
      <sheetName val="RBP- 2"/>
      <sheetName val="ANL"/>
      <sheetName val="REKAPITULASI"/>
      <sheetName val="Market"/>
      <sheetName val="SUR-HARGA"/>
      <sheetName val="PAD-F"/>
      <sheetName val="hrgsat"/>
      <sheetName val="UPAH BAHAN 07"/>
      <sheetName val="SCHEDULE "/>
      <sheetName val="Volume Rumah"/>
      <sheetName val="anals hrg"/>
      <sheetName val="Anls"/>
      <sheetName val="Cost Summary"/>
      <sheetName val="Rekap Sal"/>
      <sheetName val="A-ars"/>
      <sheetName val="analisa_gedung"/>
      <sheetName val="HC Bldg."/>
      <sheetName val="326BQSTC"/>
      <sheetName val="Kuantitas &amp; Harga"/>
      <sheetName val="Rawat Inap"/>
      <sheetName val="Kabel"/>
      <sheetName val="Metod TWR"/>
      <sheetName val="Foundation"/>
      <sheetName val="REKAP PAGAR DEPAN"/>
      <sheetName val="REKAP LOKAL"/>
      <sheetName val="REKAP PAGAR SAMPING"/>
      <sheetName val="REKAP GERBANG"/>
      <sheetName val="Upah&amp;Bahan"/>
      <sheetName val="metode"/>
      <sheetName val="Daf Hg Satuan"/>
      <sheetName val="Panel"/>
      <sheetName val="ANALISA HARGA SATUAN"/>
      <sheetName val="Fire Fighting"/>
      <sheetName val="ISIAN"/>
      <sheetName val="SUB TOTAL___"/>
      <sheetName val="4-Basic Price"/>
      <sheetName val="Pipa Bakrie"/>
      <sheetName val="Valve-Hyd"/>
      <sheetName val="pipe132"/>
      <sheetName val="jaketing"/>
      <sheetName val="Koto Panjang"/>
      <sheetName val="DUHB (2)"/>
      <sheetName val="Harsat Bahan"/>
      <sheetName val="D4"/>
      <sheetName val="D6"/>
      <sheetName val="D7"/>
      <sheetName val="D8"/>
      <sheetName val="Inds &amp; For"/>
      <sheetName val="ARSUtM "/>
      <sheetName val="RAB "/>
      <sheetName val="Analisa Baku ME"/>
      <sheetName val="igp-03"/>
      <sheetName val="UPAH BAHAN"/>
      <sheetName val="LAPORAN MGGU"/>
      <sheetName val="Per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Set>
  </externalBook>
</externalLink>
</file>

<file path=xl/externalLinks/externalLink7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PERIKSA"/>
      <sheetName val="Schedule"/>
      <sheetName val="Summary"/>
      <sheetName val="Estimate"/>
      <sheetName val="Uang Muka"/>
      <sheetName val="MPU"/>
      <sheetName val="D2"/>
      <sheetName val="D3"/>
      <sheetName val="D4"/>
      <sheetName val="D6"/>
      <sheetName val="D7"/>
      <sheetName val="D8"/>
      <sheetName val="Harga S Dasar"/>
      <sheetName val="alat"/>
      <sheetName val="mobilisasi"/>
      <sheetName val="rutin"/>
      <sheetName val="10.1 (1)"/>
      <sheetName val="10.1 (2)"/>
      <sheetName val="10.1 (3)"/>
      <sheetName val="10.1 (4)"/>
      <sheetName val="10.1 (5)"/>
      <sheetName val="SUBKON"/>
      <sheetName val="method"/>
      <sheetName val="."/>
      <sheetName val="H.Satua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10.1(1a)</v>
          </cell>
        </row>
        <row r="14">
          <cell r="B14" t="str">
            <v>URAIAN</v>
          </cell>
          <cell r="E14" t="str">
            <v xml:space="preserve">:  Campuran Aspal Panas </v>
          </cell>
        </row>
        <row r="15">
          <cell r="B15" t="str">
            <v>SATUAN PEMBAYARAN</v>
          </cell>
          <cell r="E15" t="str">
            <v>:  Ton</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5.9870000000000001</v>
          </cell>
          <cell r="H25">
            <v>3250</v>
          </cell>
          <cell r="K25">
            <v>19457.75</v>
          </cell>
        </row>
        <row r="26">
          <cell r="B26" t="str">
            <v>2.</v>
          </cell>
          <cell r="D26" t="str">
            <v>Mandor</v>
          </cell>
          <cell r="F26" t="str">
            <v>Jam</v>
          </cell>
          <cell r="G26">
            <v>1.2244999999999999</v>
          </cell>
          <cell r="H26">
            <v>4000</v>
          </cell>
          <cell r="K26">
            <v>4898</v>
          </cell>
        </row>
        <row r="29">
          <cell r="G29" t="str">
            <v xml:space="preserve">JUMLAH HARGA TENAGA   </v>
          </cell>
          <cell r="K29">
            <v>24355.75</v>
          </cell>
        </row>
        <row r="31">
          <cell r="B31" t="str">
            <v>B.</v>
          </cell>
          <cell r="D31" t="str">
            <v>BAHAN</v>
          </cell>
        </row>
        <row r="33">
          <cell r="B33" t="str">
            <v>1.</v>
          </cell>
          <cell r="D33" t="str">
            <v>Agregat Kasar</v>
          </cell>
          <cell r="F33" t="str">
            <v>M3</v>
          </cell>
          <cell r="G33">
            <v>0.24440000000000001</v>
          </cell>
          <cell r="H33">
            <v>110000</v>
          </cell>
          <cell r="K33">
            <v>26884</v>
          </cell>
        </row>
        <row r="34">
          <cell r="B34" t="str">
            <v>2.</v>
          </cell>
          <cell r="D34" t="str">
            <v>Agregat Halus</v>
          </cell>
          <cell r="F34" t="str">
            <v>M3</v>
          </cell>
          <cell r="G34">
            <v>0.2994</v>
          </cell>
          <cell r="H34">
            <v>120000</v>
          </cell>
          <cell r="K34">
            <v>35928</v>
          </cell>
        </row>
        <row r="35">
          <cell r="B35" t="str">
            <v>3.</v>
          </cell>
          <cell r="D35" t="str">
            <v>Filler</v>
          </cell>
          <cell r="F35" t="str">
            <v>Kg</v>
          </cell>
          <cell r="G35">
            <v>47.304299999999998</v>
          </cell>
          <cell r="H35">
            <v>600</v>
          </cell>
          <cell r="K35">
            <v>28382.579999999998</v>
          </cell>
        </row>
        <row r="36">
          <cell r="B36" t="str">
            <v>4.</v>
          </cell>
          <cell r="D36" t="str">
            <v>Aspal</v>
          </cell>
          <cell r="F36" t="str">
            <v>Kg</v>
          </cell>
          <cell r="G36">
            <v>70.349999999999994</v>
          </cell>
          <cell r="H36">
            <v>3500</v>
          </cell>
          <cell r="K36">
            <v>246224.99999999997</v>
          </cell>
        </row>
        <row r="39">
          <cell r="G39" t="str">
            <v xml:space="preserve">JUMLAH HARGA BAHAN   </v>
          </cell>
          <cell r="K39">
            <v>337419.57999999996</v>
          </cell>
        </row>
        <row r="41">
          <cell r="B41" t="str">
            <v>C.</v>
          </cell>
          <cell r="D41" t="str">
            <v>PERALATAN</v>
          </cell>
        </row>
        <row r="43">
          <cell r="B43" t="str">
            <v>1.</v>
          </cell>
          <cell r="D43" t="str">
            <v>WHEEL LOADER 1.0-1.6 M3</v>
          </cell>
          <cell r="F43" t="str">
            <v>Jam</v>
          </cell>
          <cell r="G43">
            <v>6.9999999999999999E-4</v>
          </cell>
          <cell r="H43">
            <v>110000</v>
          </cell>
          <cell r="K43">
            <v>77</v>
          </cell>
        </row>
        <row r="44">
          <cell r="B44" t="str">
            <v>2.</v>
          </cell>
          <cell r="D44" t="str">
            <v>ASPHALT MIXING PLANT</v>
          </cell>
          <cell r="F44" t="str">
            <v>Jam</v>
          </cell>
          <cell r="G44">
            <v>1E-3</v>
          </cell>
          <cell r="H44">
            <v>1000000</v>
          </cell>
          <cell r="K44">
            <v>1000</v>
          </cell>
        </row>
        <row r="45">
          <cell r="B45" t="str">
            <v>3.</v>
          </cell>
          <cell r="D45" t="str">
            <v>GENERATOR SET</v>
          </cell>
          <cell r="F45" t="str">
            <v>Jam</v>
          </cell>
          <cell r="G45">
            <v>1E-3</v>
          </cell>
          <cell r="H45">
            <v>130000</v>
          </cell>
          <cell r="K45">
            <v>130</v>
          </cell>
        </row>
        <row r="46">
          <cell r="B46" t="str">
            <v>4.</v>
          </cell>
          <cell r="D46" t="str">
            <v>DUMP TRUCK</v>
          </cell>
          <cell r="F46" t="str">
            <v>Jam</v>
          </cell>
          <cell r="G46">
            <v>8.1299999999999997E-2</v>
          </cell>
          <cell r="H46">
            <v>75000</v>
          </cell>
          <cell r="K46">
            <v>6097.5</v>
          </cell>
        </row>
        <row r="47">
          <cell r="B47" t="str">
            <v>5.</v>
          </cell>
          <cell r="D47" t="str">
            <v>TANDEM ROLLER 6-8 T.</v>
          </cell>
          <cell r="F47" t="str">
            <v>Jam</v>
          </cell>
          <cell r="G47">
            <v>5.6099999999999997E-2</v>
          </cell>
          <cell r="H47">
            <v>120000</v>
          </cell>
          <cell r="K47">
            <v>6732</v>
          </cell>
        </row>
        <row r="48">
          <cell r="B48" t="str">
            <v>6.</v>
          </cell>
          <cell r="D48" t="str">
            <v>Alat Bantu</v>
          </cell>
          <cell r="F48" t="str">
            <v>Ls</v>
          </cell>
          <cell r="G48">
            <v>1</v>
          </cell>
          <cell r="H48">
            <v>500</v>
          </cell>
          <cell r="K48">
            <v>500</v>
          </cell>
        </row>
        <row r="50">
          <cell r="G50" t="str">
            <v xml:space="preserve">JUMLAH HARGA PERALATAN   </v>
          </cell>
          <cell r="K50">
            <v>14536.5</v>
          </cell>
        </row>
        <row r="52">
          <cell r="B52" t="str">
            <v>D.</v>
          </cell>
          <cell r="D52" t="str">
            <v>JUMLAH HARGA TENAGA, BAHAN DAN PERALATAN  ( A + B + C )</v>
          </cell>
          <cell r="K52">
            <v>376311.82999999996</v>
          </cell>
        </row>
        <row r="53">
          <cell r="B53" t="str">
            <v>E.</v>
          </cell>
          <cell r="D53" t="str">
            <v>OVERHEAD &amp; PROFIT</v>
          </cell>
          <cell r="F53">
            <v>0</v>
          </cell>
          <cell r="G53" t="str">
            <v>%  x  D</v>
          </cell>
          <cell r="K53">
            <v>0</v>
          </cell>
        </row>
        <row r="54">
          <cell r="B54" t="str">
            <v>F.</v>
          </cell>
          <cell r="D54" t="str">
            <v>HARGA SATUAN PEKERJAAN  ( D + E )</v>
          </cell>
          <cell r="K54">
            <v>376311.82999999996</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10.1(1f)</v>
          </cell>
        </row>
        <row r="88">
          <cell r="B88" t="str">
            <v>URAIAN</v>
          </cell>
          <cell r="E88" t="str">
            <v>:  Lapis Perekat</v>
          </cell>
        </row>
        <row r="89">
          <cell r="B89" t="str">
            <v>SATUAN PEMBAYARAN</v>
          </cell>
          <cell r="E89" t="str">
            <v>:  Liter</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0.13500000000000001</v>
          </cell>
          <cell r="H99">
            <v>3250</v>
          </cell>
          <cell r="K99">
            <v>438.75000000000006</v>
          </cell>
        </row>
        <row r="100">
          <cell r="B100" t="str">
            <v>2.</v>
          </cell>
          <cell r="D100" t="str">
            <v>Mandor</v>
          </cell>
          <cell r="F100" t="str">
            <v>Jam</v>
          </cell>
          <cell r="G100">
            <v>1.04E-2</v>
          </cell>
          <cell r="H100">
            <v>4000</v>
          </cell>
          <cell r="K100">
            <v>41.6</v>
          </cell>
        </row>
        <row r="103">
          <cell r="G103" t="str">
            <v xml:space="preserve">JUMLAH HARGA TENAGA   </v>
          </cell>
          <cell r="K103">
            <v>480.35000000000008</v>
          </cell>
        </row>
        <row r="105">
          <cell r="B105" t="str">
            <v>B.</v>
          </cell>
          <cell r="D105" t="str">
            <v>BAHAN</v>
          </cell>
        </row>
        <row r="107">
          <cell r="B107" t="str">
            <v>1.</v>
          </cell>
          <cell r="D107" t="str">
            <v>Aspal</v>
          </cell>
          <cell r="F107" t="str">
            <v>Kg</v>
          </cell>
          <cell r="G107">
            <v>0.88880000000000003</v>
          </cell>
          <cell r="H107">
            <v>3500</v>
          </cell>
          <cell r="K107">
            <v>3110.8</v>
          </cell>
        </row>
        <row r="108">
          <cell r="B108" t="str">
            <v>2.</v>
          </cell>
          <cell r="D108" t="str">
            <v>Kerosene</v>
          </cell>
          <cell r="F108" t="str">
            <v>Lt</v>
          </cell>
          <cell r="G108">
            <v>0.22</v>
          </cell>
          <cell r="H108">
            <v>1750</v>
          </cell>
          <cell r="K108">
            <v>385</v>
          </cell>
        </row>
        <row r="113">
          <cell r="G113" t="str">
            <v xml:space="preserve">JUMLAH HARGA BAHAN   </v>
          </cell>
          <cell r="K113">
            <v>3495.8</v>
          </cell>
        </row>
        <row r="115">
          <cell r="B115" t="str">
            <v>C.</v>
          </cell>
          <cell r="D115" t="str">
            <v>PERALATAN</v>
          </cell>
        </row>
        <row r="117">
          <cell r="B117" t="str">
            <v>1.</v>
          </cell>
          <cell r="D117" t="str">
            <v>ASPHALT SPRAYER</v>
          </cell>
          <cell r="F117" t="str">
            <v>Jam</v>
          </cell>
          <cell r="G117">
            <v>7.4999999999999997E-3</v>
          </cell>
          <cell r="H117">
            <v>60000</v>
          </cell>
          <cell r="K117">
            <v>450</v>
          </cell>
        </row>
        <row r="118">
          <cell r="B118" t="str">
            <v>2.</v>
          </cell>
          <cell r="D118" t="str">
            <v>COMPRESSOR 4000-6500 L\M</v>
          </cell>
          <cell r="F118" t="str">
            <v>Jam</v>
          </cell>
          <cell r="G118">
            <v>7.7999999999999996E-3</v>
          </cell>
          <cell r="H118">
            <v>60000</v>
          </cell>
          <cell r="K118">
            <v>468</v>
          </cell>
        </row>
        <row r="119">
          <cell r="B119" t="str">
            <v>3.</v>
          </cell>
          <cell r="D119" t="str">
            <v>DUMP TRUCK 3-4 M3</v>
          </cell>
          <cell r="F119" t="str">
            <v>Jam</v>
          </cell>
          <cell r="G119">
            <v>7.4999999999999997E-3</v>
          </cell>
          <cell r="H119">
            <v>50000</v>
          </cell>
          <cell r="K119">
            <v>375</v>
          </cell>
        </row>
        <row r="120">
          <cell r="B120" t="str">
            <v>4.</v>
          </cell>
          <cell r="D120" t="str">
            <v>Alat Bantu</v>
          </cell>
          <cell r="F120" t="str">
            <v>Ls</v>
          </cell>
          <cell r="G120">
            <v>1</v>
          </cell>
          <cell r="H120">
            <v>50</v>
          </cell>
          <cell r="K120">
            <v>50</v>
          </cell>
        </row>
        <row r="124">
          <cell r="G124" t="str">
            <v xml:space="preserve">JUMLAH HARGA PERALATAN   </v>
          </cell>
          <cell r="K124">
            <v>1343</v>
          </cell>
        </row>
        <row r="126">
          <cell r="B126" t="str">
            <v>D.</v>
          </cell>
          <cell r="D126" t="str">
            <v>JUMLAH HARGA TENAGA, BAHAN DAN PERALATAN  ( A + B + C )</v>
          </cell>
          <cell r="K126">
            <v>5319.1500000000005</v>
          </cell>
        </row>
        <row r="127">
          <cell r="B127" t="str">
            <v>E.</v>
          </cell>
          <cell r="D127" t="str">
            <v>OVERHEAD &amp; PROFIT</v>
          </cell>
          <cell r="F127">
            <v>0</v>
          </cell>
          <cell r="G127" t="str">
            <v>%  x  D</v>
          </cell>
          <cell r="K127">
            <v>0</v>
          </cell>
        </row>
        <row r="128">
          <cell r="B128" t="str">
            <v>F.</v>
          </cell>
          <cell r="D128" t="str">
            <v>HARGA SATUAN PEKERJAAN  ( D + E )</v>
          </cell>
          <cell r="K128">
            <v>5319.1500000000005</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sheetData>
      <sheetData sheetId="17">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10.1(2a)</v>
          </cell>
        </row>
        <row r="14">
          <cell r="B14" t="str">
            <v>URAIAN</v>
          </cell>
          <cell r="E14" t="str">
            <v>:  Babat Rumput</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0.1115</v>
          </cell>
          <cell r="H25">
            <v>3250</v>
          </cell>
          <cell r="K25">
            <v>362.375</v>
          </cell>
        </row>
        <row r="26">
          <cell r="B26" t="str">
            <v>2.</v>
          </cell>
          <cell r="D26" t="str">
            <v>Mandor</v>
          </cell>
          <cell r="F26" t="str">
            <v>Jam</v>
          </cell>
          <cell r="G26">
            <v>1.12E-2</v>
          </cell>
          <cell r="H26">
            <v>4000</v>
          </cell>
          <cell r="K26">
            <v>44.8</v>
          </cell>
        </row>
        <row r="29">
          <cell r="G29" t="str">
            <v xml:space="preserve">JUMLAH HARGA TENAGA   </v>
          </cell>
          <cell r="K29">
            <v>407.17500000000001</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Alat Bantu</v>
          </cell>
          <cell r="F43" t="str">
            <v>Ls</v>
          </cell>
          <cell r="G43">
            <v>1</v>
          </cell>
          <cell r="H43">
            <v>200</v>
          </cell>
          <cell r="K43">
            <v>200</v>
          </cell>
        </row>
        <row r="50">
          <cell r="G50" t="str">
            <v xml:space="preserve">JUMLAH HARGA PERALATAN   </v>
          </cell>
          <cell r="K50">
            <v>200</v>
          </cell>
        </row>
        <row r="52">
          <cell r="B52" t="str">
            <v>D.</v>
          </cell>
          <cell r="D52" t="str">
            <v>JUMLAH HARGA TENAGA, BAHAN DAN PERALATAN  ( A + B + C )</v>
          </cell>
          <cell r="K52">
            <v>607.17499999999995</v>
          </cell>
        </row>
        <row r="53">
          <cell r="B53" t="str">
            <v>E.</v>
          </cell>
          <cell r="D53" t="str">
            <v>OVERHEAD &amp; PROFIT</v>
          </cell>
          <cell r="F53">
            <v>0</v>
          </cell>
          <cell r="G53" t="str">
            <v>%  x  D</v>
          </cell>
          <cell r="K53">
            <v>0</v>
          </cell>
        </row>
        <row r="54">
          <cell r="B54" t="str">
            <v>F.</v>
          </cell>
          <cell r="D54" t="str">
            <v>HARGA SATUAN PEKERJAAN  ( D + E )</v>
          </cell>
          <cell r="K54">
            <v>607.17499999999995</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10.1(2b)</v>
          </cell>
        </row>
        <row r="88">
          <cell r="B88" t="str">
            <v>URAIAN</v>
          </cell>
          <cell r="E88" t="str">
            <v>:  Perataan Bahu Jalan</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0.14000000000000001</v>
          </cell>
          <cell r="H99">
            <v>3250</v>
          </cell>
          <cell r="K99">
            <v>455.00000000000006</v>
          </cell>
        </row>
        <row r="100">
          <cell r="B100" t="str">
            <v>2.</v>
          </cell>
          <cell r="D100" t="str">
            <v>Mandor</v>
          </cell>
          <cell r="F100" t="str">
            <v>Jam</v>
          </cell>
          <cell r="G100">
            <v>1.4E-2</v>
          </cell>
          <cell r="H100">
            <v>4000</v>
          </cell>
          <cell r="K100">
            <v>56</v>
          </cell>
        </row>
        <row r="103">
          <cell r="G103" t="str">
            <v xml:space="preserve">JUMLAH HARGA TENAGA   </v>
          </cell>
          <cell r="K103">
            <v>511.00000000000006</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Alat Bantu</v>
          </cell>
          <cell r="F117" t="str">
            <v>Ls</v>
          </cell>
          <cell r="G117">
            <v>1</v>
          </cell>
          <cell r="H117">
            <v>200</v>
          </cell>
          <cell r="K117">
            <v>200</v>
          </cell>
        </row>
        <row r="124">
          <cell r="G124" t="str">
            <v xml:space="preserve">JUMLAH HARGA PERALATAN   </v>
          </cell>
          <cell r="K124">
            <v>200</v>
          </cell>
        </row>
        <row r="126">
          <cell r="B126" t="str">
            <v>D.</v>
          </cell>
          <cell r="D126" t="str">
            <v>JUMLAH HARGA TENAGA, BAHAN DAN PERALATAN  ( A + B + C )</v>
          </cell>
          <cell r="K126">
            <v>711</v>
          </cell>
        </row>
        <row r="127">
          <cell r="B127" t="str">
            <v>E.</v>
          </cell>
          <cell r="D127" t="str">
            <v>OVERHEAD &amp; PROFIT</v>
          </cell>
          <cell r="F127">
            <v>0</v>
          </cell>
          <cell r="G127" t="str">
            <v>%  x  D</v>
          </cell>
          <cell r="K127">
            <v>0</v>
          </cell>
        </row>
        <row r="128">
          <cell r="B128" t="str">
            <v>F.</v>
          </cell>
          <cell r="D128" t="str">
            <v>HARGA SATUAN PEKERJAAN  ( D + E )</v>
          </cell>
          <cell r="K128">
            <v>711</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10.1(2c)</v>
          </cell>
        </row>
        <row r="162">
          <cell r="B162" t="str">
            <v>URAIAN</v>
          </cell>
          <cell r="E162" t="str">
            <v>:  Urugar Pilihan</v>
          </cell>
        </row>
        <row r="163">
          <cell r="B163" t="str">
            <v>SATUAN PEMBAYARAN</v>
          </cell>
          <cell r="E163" t="str">
            <v>:  m3</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1.0616000000000001</v>
          </cell>
          <cell r="H173">
            <v>3250</v>
          </cell>
          <cell r="K173">
            <v>3450.2000000000003</v>
          </cell>
        </row>
        <row r="174">
          <cell r="B174" t="str">
            <v>2.</v>
          </cell>
          <cell r="D174" t="str">
            <v>Mandor</v>
          </cell>
          <cell r="F174" t="str">
            <v>Jam</v>
          </cell>
          <cell r="G174">
            <v>0.2646</v>
          </cell>
          <cell r="H174">
            <v>4000</v>
          </cell>
          <cell r="K174">
            <v>1058.4000000000001</v>
          </cell>
        </row>
        <row r="177">
          <cell r="G177" t="str">
            <v xml:space="preserve">JUMLAH HARGA TENAGA   </v>
          </cell>
          <cell r="K177">
            <v>4508.6000000000004</v>
          </cell>
        </row>
        <row r="179">
          <cell r="B179" t="str">
            <v>B.</v>
          </cell>
          <cell r="D179" t="str">
            <v>BAHAN</v>
          </cell>
        </row>
        <row r="181">
          <cell r="B181" t="str">
            <v>1.</v>
          </cell>
          <cell r="D181" t="str">
            <v>Material Timbunan</v>
          </cell>
          <cell r="F181" t="str">
            <v>M3</v>
          </cell>
          <cell r="G181">
            <v>1.2</v>
          </cell>
          <cell r="H181">
            <v>50000</v>
          </cell>
          <cell r="K181">
            <v>60000</v>
          </cell>
        </row>
        <row r="187">
          <cell r="G187" t="str">
            <v xml:space="preserve">JUMLAH HARGA BAHAN   </v>
          </cell>
          <cell r="K187">
            <v>60000</v>
          </cell>
        </row>
        <row r="189">
          <cell r="B189" t="str">
            <v>C.</v>
          </cell>
          <cell r="D189" t="str">
            <v>PERALATAN</v>
          </cell>
        </row>
        <row r="191">
          <cell r="B191" t="str">
            <v>1.</v>
          </cell>
          <cell r="D191" t="str">
            <v>DUMP TRUCK 3-4 M3</v>
          </cell>
          <cell r="F191" t="str">
            <v>Jam</v>
          </cell>
          <cell r="G191">
            <v>0.26519999999999999</v>
          </cell>
          <cell r="H191">
            <v>50000</v>
          </cell>
          <cell r="K191">
            <v>13260</v>
          </cell>
        </row>
        <row r="192">
          <cell r="B192" t="str">
            <v>2.</v>
          </cell>
          <cell r="D192" t="str">
            <v>TANDEM 2 TON</v>
          </cell>
          <cell r="F192" t="str">
            <v>Jam</v>
          </cell>
          <cell r="G192">
            <v>0.25679999999999997</v>
          </cell>
          <cell r="H192">
            <v>75000</v>
          </cell>
          <cell r="K192">
            <v>19259.999999999996</v>
          </cell>
        </row>
        <row r="198">
          <cell r="G198" t="str">
            <v xml:space="preserve">JUMLAH HARGA PERALATAN   </v>
          </cell>
          <cell r="K198">
            <v>32519.999999999996</v>
          </cell>
        </row>
        <row r="200">
          <cell r="B200" t="str">
            <v>D.</v>
          </cell>
          <cell r="D200" t="str">
            <v>JUMLAH HARGA TENAGA, BAHAN DAN PERALATAN  ( A + B + C )</v>
          </cell>
          <cell r="K200">
            <v>97028.6</v>
          </cell>
        </row>
        <row r="201">
          <cell r="B201" t="str">
            <v>E.</v>
          </cell>
          <cell r="D201" t="str">
            <v>OVERHEAD &amp; PROFIT</v>
          </cell>
          <cell r="F201">
            <v>0</v>
          </cell>
          <cell r="G201" t="str">
            <v>%  x  D</v>
          </cell>
          <cell r="K201">
            <v>0</v>
          </cell>
        </row>
        <row r="202">
          <cell r="B202" t="str">
            <v>F.</v>
          </cell>
          <cell r="D202" t="str">
            <v>HARGA SATUAN PEKERJAAN  ( D + E )</v>
          </cell>
          <cell r="K202">
            <v>97028.6</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10.1(2d)</v>
          </cell>
        </row>
        <row r="236">
          <cell r="B236" t="str">
            <v>URAIAN</v>
          </cell>
          <cell r="E236" t="str">
            <v>:  Agregat Klas C</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1.0740000000000001</v>
          </cell>
          <cell r="H247">
            <v>3250</v>
          </cell>
          <cell r="K247">
            <v>3490.5</v>
          </cell>
        </row>
        <row r="248">
          <cell r="B248" t="str">
            <v>2.</v>
          </cell>
          <cell r="D248" t="str">
            <v>Mandor</v>
          </cell>
          <cell r="F248" t="str">
            <v>Jam</v>
          </cell>
          <cell r="G248">
            <v>0.26769999999999999</v>
          </cell>
          <cell r="H248">
            <v>4000</v>
          </cell>
          <cell r="K248">
            <v>1070.8</v>
          </cell>
        </row>
        <row r="251">
          <cell r="G251" t="str">
            <v xml:space="preserve">JUMLAH HARGA TENAGA   </v>
          </cell>
          <cell r="K251">
            <v>4561.3</v>
          </cell>
        </row>
        <row r="253">
          <cell r="B253" t="str">
            <v>B.</v>
          </cell>
          <cell r="D253" t="str">
            <v>BAHAN</v>
          </cell>
        </row>
        <row r="255">
          <cell r="B255" t="str">
            <v>1.</v>
          </cell>
          <cell r="D255" t="str">
            <v>Material Timbunan</v>
          </cell>
          <cell r="F255" t="str">
            <v>M3</v>
          </cell>
          <cell r="G255">
            <v>1.2</v>
          </cell>
          <cell r="H255">
            <v>70000</v>
          </cell>
          <cell r="K255">
            <v>84000</v>
          </cell>
        </row>
        <row r="261">
          <cell r="G261" t="str">
            <v xml:space="preserve">JUMLAH HARGA BAHAN   </v>
          </cell>
          <cell r="K261">
            <v>84000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TANDEM 2 TON</v>
          </cell>
          <cell r="F266" t="str">
            <v>Jam</v>
          </cell>
          <cell r="G266">
            <v>0.25679999999999997</v>
          </cell>
          <cell r="H266">
            <v>75000</v>
          </cell>
          <cell r="K266">
            <v>19259.999999999996</v>
          </cell>
        </row>
        <row r="272">
          <cell r="G272" t="str">
            <v xml:space="preserve">JUMLAH HARGA PERALATAN   </v>
          </cell>
          <cell r="K272">
            <v>32519.999999999996</v>
          </cell>
        </row>
        <row r="274">
          <cell r="B274" t="str">
            <v>D.</v>
          </cell>
          <cell r="D274" t="str">
            <v>JUMLAH HARGA TENAGA, BAHAN DAN PERALATAN  ( A + B + C )</v>
          </cell>
          <cell r="K274">
            <v>121081.3</v>
          </cell>
        </row>
        <row r="275">
          <cell r="B275" t="str">
            <v>E.</v>
          </cell>
          <cell r="D275" t="str">
            <v>OVERHEAD &amp; PROFIT</v>
          </cell>
          <cell r="F275">
            <v>0</v>
          </cell>
          <cell r="G275" t="str">
            <v>%  x  D</v>
          </cell>
          <cell r="K275">
            <v>0</v>
          </cell>
        </row>
        <row r="276">
          <cell r="B276" t="str">
            <v>F.</v>
          </cell>
          <cell r="D276" t="str">
            <v>HARGA SATUAN PEKERJAAN  ( D + E )</v>
          </cell>
          <cell r="K276">
            <v>121081.3</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18">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10.1(3a)</v>
          </cell>
        </row>
        <row r="14">
          <cell r="B14" t="str">
            <v>URAIAN</v>
          </cell>
          <cell r="E14" t="str">
            <v>:  Pembersihan Saluran Pasangan</v>
          </cell>
        </row>
        <row r="15">
          <cell r="B15" t="str">
            <v>SATUAN PEMBAYARAN</v>
          </cell>
          <cell r="E15" t="str">
            <v>:  m</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Pekerja</v>
          </cell>
          <cell r="F25" t="str">
            <v>Jam</v>
          </cell>
          <cell r="G25">
            <v>0.3029</v>
          </cell>
          <cell r="H25">
            <v>3250</v>
          </cell>
          <cell r="K25">
            <v>984.42499999999995</v>
          </cell>
        </row>
        <row r="26">
          <cell r="B26" t="str">
            <v>2.</v>
          </cell>
          <cell r="D26" t="str">
            <v>Mandor</v>
          </cell>
          <cell r="F26" t="str">
            <v>Jam</v>
          </cell>
          <cell r="G26">
            <v>7.5700000000000003E-2</v>
          </cell>
          <cell r="H26">
            <v>4000</v>
          </cell>
          <cell r="K26">
            <v>302.8</v>
          </cell>
        </row>
        <row r="29">
          <cell r="G29" t="str">
            <v xml:space="preserve">JUMLAH HARGA TENAGA   </v>
          </cell>
          <cell r="K29">
            <v>1287.2249999999999</v>
          </cell>
        </row>
        <row r="31">
          <cell r="B31" t="str">
            <v>B.</v>
          </cell>
          <cell r="D31" t="str">
            <v>BAHAN</v>
          </cell>
        </row>
        <row r="39">
          <cell r="G39" t="str">
            <v xml:space="preserve">JUMLAH HARGA BAHAN   </v>
          </cell>
          <cell r="K39">
            <v>0</v>
          </cell>
        </row>
        <row r="41">
          <cell r="B41" t="str">
            <v>C.</v>
          </cell>
          <cell r="D41" t="str">
            <v>PERALATAN</v>
          </cell>
        </row>
        <row r="43">
          <cell r="B43" t="str">
            <v>1.</v>
          </cell>
          <cell r="D43" t="str">
            <v>DUMP TRUCK 3-4 M3</v>
          </cell>
          <cell r="F43" t="str">
            <v>Jam</v>
          </cell>
          <cell r="G43">
            <v>3.1800000000000002E-2</v>
          </cell>
          <cell r="H43">
            <v>50000</v>
          </cell>
          <cell r="K43">
            <v>1590</v>
          </cell>
        </row>
        <row r="44">
          <cell r="B44" t="str">
            <v>2.</v>
          </cell>
          <cell r="D44" t="str">
            <v>Alat bantu</v>
          </cell>
          <cell r="F44" t="str">
            <v>Ls</v>
          </cell>
          <cell r="G44">
            <v>1</v>
          </cell>
          <cell r="H44">
            <v>100</v>
          </cell>
          <cell r="K44">
            <v>100</v>
          </cell>
        </row>
        <row r="50">
          <cell r="G50" t="str">
            <v xml:space="preserve">JUMLAH HARGA PERALATAN   </v>
          </cell>
          <cell r="K50">
            <v>1690</v>
          </cell>
        </row>
        <row r="52">
          <cell r="B52" t="str">
            <v>D.</v>
          </cell>
          <cell r="D52" t="str">
            <v>JUMLAH HARGA TENAGA, BAHAN DAN PERALATAN  ( A + B + C )</v>
          </cell>
          <cell r="K52">
            <v>2977.2249999999999</v>
          </cell>
        </row>
        <row r="53">
          <cell r="B53" t="str">
            <v>E.</v>
          </cell>
          <cell r="D53" t="str">
            <v>OVERHEAD &amp; PROFIT</v>
          </cell>
          <cell r="F53">
            <v>0</v>
          </cell>
          <cell r="G53" t="str">
            <v>%  x  D</v>
          </cell>
          <cell r="K53">
            <v>0</v>
          </cell>
        </row>
        <row r="54">
          <cell r="B54" t="str">
            <v>F.</v>
          </cell>
          <cell r="D54" t="str">
            <v>HARGA SATUAN PEKERJAAN  ( D + E )</v>
          </cell>
          <cell r="K54">
            <v>2977.2249999999999</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10.1(3b)</v>
          </cell>
        </row>
        <row r="88">
          <cell r="B88" t="str">
            <v>URAIAN</v>
          </cell>
          <cell r="E88" t="str">
            <v>:  Pembersihan Saluran Tanah</v>
          </cell>
        </row>
        <row r="89">
          <cell r="B89" t="str">
            <v>SATUAN PEMBAYARAN</v>
          </cell>
          <cell r="E89" t="str">
            <v>:  m</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Pekerja</v>
          </cell>
          <cell r="F99" t="str">
            <v>Jam</v>
          </cell>
          <cell r="G99">
            <v>0.3029</v>
          </cell>
          <cell r="H99">
            <v>3250</v>
          </cell>
          <cell r="K99">
            <v>984.42499999999995</v>
          </cell>
        </row>
        <row r="100">
          <cell r="B100" t="str">
            <v>2.</v>
          </cell>
          <cell r="D100" t="str">
            <v>Mandor</v>
          </cell>
          <cell r="F100" t="str">
            <v>Jam</v>
          </cell>
          <cell r="G100">
            <v>7.5700000000000003E-2</v>
          </cell>
          <cell r="H100">
            <v>4000</v>
          </cell>
          <cell r="K100">
            <v>302.8</v>
          </cell>
        </row>
        <row r="103">
          <cell r="G103" t="str">
            <v xml:space="preserve">JUMLAH HARGA TENAGA   </v>
          </cell>
          <cell r="K103">
            <v>1287.2249999999999</v>
          </cell>
        </row>
        <row r="105">
          <cell r="B105" t="str">
            <v>B.</v>
          </cell>
          <cell r="D105" t="str">
            <v>BAHAN</v>
          </cell>
        </row>
        <row r="113">
          <cell r="G113" t="str">
            <v xml:space="preserve">JUMLAH HARGA BAHAN   </v>
          </cell>
          <cell r="K113">
            <v>0</v>
          </cell>
        </row>
        <row r="115">
          <cell r="B115" t="str">
            <v>C.</v>
          </cell>
          <cell r="D115" t="str">
            <v>PERALATAN</v>
          </cell>
        </row>
        <row r="117">
          <cell r="B117" t="str">
            <v>1.</v>
          </cell>
          <cell r="D117" t="str">
            <v>DUMP TRUCK 3-4 M3</v>
          </cell>
          <cell r="F117" t="str">
            <v>Jam</v>
          </cell>
          <cell r="G117">
            <v>3.1800000000000002E-2</v>
          </cell>
          <cell r="H117">
            <v>50000</v>
          </cell>
          <cell r="K117">
            <v>1590</v>
          </cell>
        </row>
        <row r="118">
          <cell r="B118" t="str">
            <v>2.</v>
          </cell>
          <cell r="D118" t="str">
            <v>Alat bantu</v>
          </cell>
          <cell r="F118" t="str">
            <v>Ls</v>
          </cell>
          <cell r="G118">
            <v>1</v>
          </cell>
          <cell r="H118">
            <v>100</v>
          </cell>
          <cell r="K118">
            <v>100</v>
          </cell>
        </row>
        <row r="124">
          <cell r="G124" t="str">
            <v xml:space="preserve">JUMLAH HARGA PERALATAN   </v>
          </cell>
          <cell r="K124">
            <v>1690</v>
          </cell>
        </row>
        <row r="126">
          <cell r="B126" t="str">
            <v>D.</v>
          </cell>
          <cell r="D126" t="str">
            <v>JUMLAH HARGA TENAGA, BAHAN DAN PERALATAN  ( A + B + C )</v>
          </cell>
          <cell r="K126">
            <v>2977.2249999999999</v>
          </cell>
        </row>
        <row r="127">
          <cell r="B127" t="str">
            <v>E.</v>
          </cell>
          <cell r="D127" t="str">
            <v>OVERHEAD &amp; PROFIT</v>
          </cell>
          <cell r="F127">
            <v>0</v>
          </cell>
          <cell r="G127" t="str">
            <v>%  x  D</v>
          </cell>
          <cell r="K127">
            <v>0</v>
          </cell>
        </row>
        <row r="128">
          <cell r="B128" t="str">
            <v>F.</v>
          </cell>
          <cell r="D128" t="str">
            <v>HARGA SATUAN PEKERJAAN  ( D + E )</v>
          </cell>
          <cell r="K128">
            <v>2977.2249999999999</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10.1(3c)</v>
          </cell>
        </row>
        <row r="162">
          <cell r="B162" t="str">
            <v>URAIAN</v>
          </cell>
          <cell r="E162" t="str">
            <v>:  Perapian tebing dari semak-semak</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972.02499999999998</v>
          </cell>
        </row>
        <row r="201">
          <cell r="B201" t="str">
            <v>E.</v>
          </cell>
          <cell r="D201" t="str">
            <v>OVERHEAD &amp; PROFIT</v>
          </cell>
          <cell r="F201">
            <v>0</v>
          </cell>
          <cell r="G201" t="str">
            <v>%  x  D</v>
          </cell>
          <cell r="K201">
            <v>0</v>
          </cell>
        </row>
        <row r="202">
          <cell r="B202" t="str">
            <v>F.</v>
          </cell>
          <cell r="D202" t="str">
            <v>HARGA SATUAN PEKERJAAN  ( D + E )</v>
          </cell>
          <cell r="K202">
            <v>972.02499999999998</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 (3d)</v>
          </cell>
        </row>
        <row r="236">
          <cell r="B236" t="str">
            <v>URAIAN</v>
          </cell>
          <cell r="E236" t="str">
            <v>:  Urugan Pilihan</v>
          </cell>
        </row>
        <row r="237">
          <cell r="B237" t="str">
            <v>SATUAN PEMBAYARAN</v>
          </cell>
          <cell r="E237" t="str">
            <v>:  m3</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2.2845</v>
          </cell>
          <cell r="H247">
            <v>3250</v>
          </cell>
          <cell r="K247">
            <v>7424.625</v>
          </cell>
        </row>
        <row r="248">
          <cell r="B248" t="str">
            <v>2.</v>
          </cell>
          <cell r="D248" t="str">
            <v>Mandor</v>
          </cell>
          <cell r="F248" t="str">
            <v>Jam</v>
          </cell>
          <cell r="G248">
            <v>0.56950000000000001</v>
          </cell>
          <cell r="H248">
            <v>4000</v>
          </cell>
          <cell r="K248">
            <v>2278</v>
          </cell>
        </row>
        <row r="251">
          <cell r="G251" t="str">
            <v xml:space="preserve">JUMLAH HARGA TENAGA   </v>
          </cell>
          <cell r="K251">
            <v>9702.625</v>
          </cell>
        </row>
        <row r="253">
          <cell r="B253" t="str">
            <v>B.</v>
          </cell>
          <cell r="D253" t="str">
            <v>BAHAN</v>
          </cell>
        </row>
        <row r="255">
          <cell r="B255" t="str">
            <v>1.</v>
          </cell>
          <cell r="D255" t="str">
            <v>Material Timbunan</v>
          </cell>
          <cell r="F255" t="str">
            <v>M3</v>
          </cell>
          <cell r="G255">
            <v>1.2</v>
          </cell>
          <cell r="H255">
            <v>50000</v>
          </cell>
          <cell r="K255">
            <v>60000</v>
          </cell>
        </row>
        <row r="261">
          <cell r="G261" t="str">
            <v xml:space="preserve">JUMLAH HARGA BAHAN   </v>
          </cell>
          <cell r="K261">
            <v>60000</v>
          </cell>
        </row>
        <row r="263">
          <cell r="B263" t="str">
            <v>C.</v>
          </cell>
          <cell r="D263" t="str">
            <v>PERALATAN</v>
          </cell>
        </row>
        <row r="265">
          <cell r="B265" t="str">
            <v>1.</v>
          </cell>
          <cell r="D265" t="str">
            <v>DUMP TRUCK 3-4 M3</v>
          </cell>
          <cell r="F265" t="str">
            <v>Jam</v>
          </cell>
          <cell r="G265">
            <v>0.26519999999999999</v>
          </cell>
          <cell r="H265">
            <v>50000</v>
          </cell>
          <cell r="K265">
            <v>13260</v>
          </cell>
        </row>
        <row r="266">
          <cell r="B266" t="str">
            <v>2.</v>
          </cell>
          <cell r="D266" t="str">
            <v>STAMPER</v>
          </cell>
          <cell r="F266" t="str">
            <v>Jam</v>
          </cell>
          <cell r="G266">
            <v>0.32100000000000001</v>
          </cell>
          <cell r="H266">
            <v>50000</v>
          </cell>
          <cell r="K266">
            <v>16050</v>
          </cell>
        </row>
        <row r="272">
          <cell r="G272" t="str">
            <v xml:space="preserve">JUMLAH HARGA PERALATAN   </v>
          </cell>
          <cell r="K272">
            <v>29310</v>
          </cell>
        </row>
        <row r="274">
          <cell r="B274" t="str">
            <v>D.</v>
          </cell>
          <cell r="D274" t="str">
            <v>JUMLAH HARGA TENAGA, BAHAN DAN PERALATAN  ( A + B + C )</v>
          </cell>
          <cell r="K274">
            <v>99012.625</v>
          </cell>
        </row>
        <row r="275">
          <cell r="B275" t="str">
            <v>E.</v>
          </cell>
          <cell r="D275" t="str">
            <v>OVERHEAD &amp; PROFIT</v>
          </cell>
          <cell r="F275">
            <v>0</v>
          </cell>
          <cell r="G275" t="str">
            <v>%  x  D</v>
          </cell>
          <cell r="K275">
            <v>0</v>
          </cell>
        </row>
        <row r="276">
          <cell r="B276" t="str">
            <v>F.</v>
          </cell>
          <cell r="D276" t="str">
            <v>HARGA SATUAN PEKERJAAN  ( D + E )</v>
          </cell>
          <cell r="K276">
            <v>99012.625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t="str">
            <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10.1(3e)</v>
          </cell>
        </row>
        <row r="310">
          <cell r="B310" t="str">
            <v>URAIAN</v>
          </cell>
          <cell r="E310" t="str">
            <v>:  Pasangan Batu dengan mortar 1PC : 4 Psr</v>
          </cell>
        </row>
        <row r="311">
          <cell r="B311" t="str">
            <v>SATUAN PEMBAYARAN</v>
          </cell>
          <cell r="E311" t="str">
            <v>:  m3</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19.600000000000001</v>
          </cell>
          <cell r="H321">
            <v>3250</v>
          </cell>
          <cell r="K321">
            <v>63700.000000000007</v>
          </cell>
        </row>
        <row r="322">
          <cell r="B322" t="str">
            <v>2.</v>
          </cell>
          <cell r="D322" t="str">
            <v>Tukang</v>
          </cell>
          <cell r="F322" t="str">
            <v>Jam</v>
          </cell>
          <cell r="G322">
            <v>5.6</v>
          </cell>
          <cell r="H322">
            <v>4000</v>
          </cell>
          <cell r="K322">
            <v>22400</v>
          </cell>
        </row>
        <row r="323">
          <cell r="B323" t="str">
            <v>3.</v>
          </cell>
          <cell r="D323" t="str">
            <v>Mandor</v>
          </cell>
          <cell r="F323" t="str">
            <v>Jam</v>
          </cell>
          <cell r="G323">
            <v>1.4</v>
          </cell>
          <cell r="H323">
            <v>4000</v>
          </cell>
          <cell r="K323">
            <v>5600</v>
          </cell>
        </row>
        <row r="325">
          <cell r="G325" t="str">
            <v xml:space="preserve">JUMLAH HARGA TENAGA   </v>
          </cell>
          <cell r="K325">
            <v>91700</v>
          </cell>
        </row>
        <row r="327">
          <cell r="B327" t="str">
            <v>B.</v>
          </cell>
          <cell r="D327" t="str">
            <v>BAHAN</v>
          </cell>
        </row>
        <row r="329">
          <cell r="B329" t="str">
            <v>1.</v>
          </cell>
          <cell r="D329" t="str">
            <v>Batu Kali</v>
          </cell>
          <cell r="F329" t="str">
            <v>M3</v>
          </cell>
          <cell r="G329">
            <v>1.2</v>
          </cell>
          <cell r="H329">
            <v>80000</v>
          </cell>
          <cell r="K329">
            <v>96000</v>
          </cell>
        </row>
        <row r="330">
          <cell r="B330" t="str">
            <v>2.</v>
          </cell>
          <cell r="D330" t="str">
            <v>Semen (PC)</v>
          </cell>
          <cell r="F330" t="str">
            <v>Kg</v>
          </cell>
          <cell r="G330">
            <v>176</v>
          </cell>
          <cell r="H330">
            <v>600</v>
          </cell>
          <cell r="K330">
            <v>105600</v>
          </cell>
        </row>
        <row r="331">
          <cell r="B331" t="str">
            <v>3.</v>
          </cell>
          <cell r="D331" t="str">
            <v>Pasir Pasang</v>
          </cell>
          <cell r="F331" t="str">
            <v>M3</v>
          </cell>
          <cell r="G331">
            <v>0.39610000000000001</v>
          </cell>
          <cell r="H331">
            <v>80000</v>
          </cell>
          <cell r="K331">
            <v>31688</v>
          </cell>
        </row>
        <row r="335">
          <cell r="G335" t="str">
            <v xml:space="preserve">JUMLAH HARGA BAHAN   </v>
          </cell>
          <cell r="K335">
            <v>233288</v>
          </cell>
        </row>
        <row r="337">
          <cell r="B337" t="str">
            <v>C.</v>
          </cell>
          <cell r="D337" t="str">
            <v>PERALATAN</v>
          </cell>
        </row>
        <row r="340">
          <cell r="B340" t="str">
            <v>1.</v>
          </cell>
          <cell r="D340" t="str">
            <v>Alat Bantu</v>
          </cell>
          <cell r="F340" t="str">
            <v>Ls</v>
          </cell>
          <cell r="G340">
            <v>1</v>
          </cell>
          <cell r="H340">
            <v>100</v>
          </cell>
          <cell r="K340">
            <v>100</v>
          </cell>
        </row>
        <row r="346">
          <cell r="G346" t="str">
            <v xml:space="preserve">JUMLAH HARGA PERALATAN   </v>
          </cell>
          <cell r="K346">
            <v>100</v>
          </cell>
        </row>
        <row r="348">
          <cell r="B348" t="str">
            <v>D.</v>
          </cell>
          <cell r="D348" t="str">
            <v>JUMLAH HARGA TENAGA, BAHAN DAN PERALATAN  ( A + B + C )</v>
          </cell>
          <cell r="K348">
            <v>325088</v>
          </cell>
        </row>
        <row r="349">
          <cell r="B349" t="str">
            <v>E.</v>
          </cell>
          <cell r="D349" t="str">
            <v>OVERHEAD &amp; PROFIT</v>
          </cell>
          <cell r="F349">
            <v>0</v>
          </cell>
          <cell r="G349" t="str">
            <v>%  x  D</v>
          </cell>
          <cell r="K349">
            <v>0</v>
          </cell>
        </row>
        <row r="350">
          <cell r="B350" t="str">
            <v>F.</v>
          </cell>
          <cell r="D350" t="str">
            <v>HARGA SATUAN PEKERJAAN  ( D + E )</v>
          </cell>
          <cell r="K350">
            <v>325088</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t="str">
            <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10.1(3f)</v>
          </cell>
        </row>
        <row r="384">
          <cell r="B384" t="str">
            <v>URAIAN</v>
          </cell>
          <cell r="E384" t="str">
            <v>:  Plesteran 1PC : 4 Psr</v>
          </cell>
        </row>
        <row r="385">
          <cell r="B385" t="str">
            <v>SATUAN PEMBAYARAN</v>
          </cell>
          <cell r="E385" t="str">
            <v>:  m2</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0.39200000000000002</v>
          </cell>
          <cell r="H395">
            <v>3250</v>
          </cell>
          <cell r="K395">
            <v>1274</v>
          </cell>
        </row>
        <row r="396">
          <cell r="B396" t="str">
            <v>2.</v>
          </cell>
          <cell r="D396" t="str">
            <v>Tukang</v>
          </cell>
          <cell r="F396" t="str">
            <v>Jam</v>
          </cell>
          <cell r="G396">
            <v>0.112</v>
          </cell>
          <cell r="H396">
            <v>4000</v>
          </cell>
          <cell r="K396">
            <v>448</v>
          </cell>
        </row>
        <row r="397">
          <cell r="B397" t="str">
            <v>3.</v>
          </cell>
          <cell r="D397" t="str">
            <v>Mandor</v>
          </cell>
          <cell r="F397" t="str">
            <v>Jam</v>
          </cell>
          <cell r="G397">
            <v>2.8000000000000001E-2</v>
          </cell>
          <cell r="H397">
            <v>4000</v>
          </cell>
          <cell r="K397">
            <v>112</v>
          </cell>
        </row>
        <row r="399">
          <cell r="G399" t="str">
            <v xml:space="preserve">JUMLAH HARGA TENAGA   </v>
          </cell>
          <cell r="K399">
            <v>1834</v>
          </cell>
        </row>
        <row r="401">
          <cell r="B401" t="str">
            <v>B.</v>
          </cell>
          <cell r="D401" t="str">
            <v>BAHAN</v>
          </cell>
        </row>
        <row r="403">
          <cell r="B403" t="str">
            <v>1.</v>
          </cell>
          <cell r="D403" t="str">
            <v>Semen (PC)</v>
          </cell>
          <cell r="F403" t="str">
            <v>Kg</v>
          </cell>
          <cell r="G403">
            <v>8.8000000000000007</v>
          </cell>
          <cell r="H403">
            <v>600</v>
          </cell>
          <cell r="K403">
            <v>5280</v>
          </cell>
        </row>
        <row r="404">
          <cell r="B404" t="str">
            <v>2.</v>
          </cell>
          <cell r="D404" t="str">
            <v>Pasir Pasang</v>
          </cell>
          <cell r="F404" t="str">
            <v>M3</v>
          </cell>
          <cell r="G404">
            <v>2.1999999999999999E-2</v>
          </cell>
          <cell r="H404">
            <v>80000</v>
          </cell>
          <cell r="K404">
            <v>1760</v>
          </cell>
        </row>
        <row r="409">
          <cell r="G409" t="str">
            <v xml:space="preserve">JUMLAH HARGA BAHAN   </v>
          </cell>
          <cell r="K409">
            <v>7040</v>
          </cell>
        </row>
        <row r="411">
          <cell r="B411" t="str">
            <v>C.</v>
          </cell>
          <cell r="D411" t="str">
            <v>PERALATAN</v>
          </cell>
        </row>
        <row r="413">
          <cell r="B413" t="str">
            <v>1.</v>
          </cell>
          <cell r="D413" t="str">
            <v>Alat Bantu</v>
          </cell>
          <cell r="F413" t="str">
            <v>Ls</v>
          </cell>
          <cell r="G413">
            <v>1</v>
          </cell>
          <cell r="H413">
            <v>500</v>
          </cell>
          <cell r="K413">
            <v>500</v>
          </cell>
        </row>
        <row r="420">
          <cell r="G420" t="str">
            <v xml:space="preserve">JUMLAH HARGA PERALATAN   </v>
          </cell>
          <cell r="K420">
            <v>500</v>
          </cell>
        </row>
        <row r="422">
          <cell r="B422" t="str">
            <v>D.</v>
          </cell>
          <cell r="D422" t="str">
            <v>JUMLAH HARGA TENAGA, BAHAN DAN PERALATAN  ( A + B + C )</v>
          </cell>
          <cell r="K422">
            <v>9374</v>
          </cell>
        </row>
        <row r="423">
          <cell r="B423" t="str">
            <v>E.</v>
          </cell>
          <cell r="D423" t="str">
            <v>OVERHEAD &amp; PROFIT</v>
          </cell>
          <cell r="F423">
            <v>0</v>
          </cell>
          <cell r="G423" t="str">
            <v>%  x  D</v>
          </cell>
          <cell r="K423">
            <v>0</v>
          </cell>
        </row>
        <row r="424">
          <cell r="B424" t="str">
            <v>F.</v>
          </cell>
          <cell r="D424" t="str">
            <v>HARGA SATUAN PEKERJAAN  ( D + E )</v>
          </cell>
          <cell r="K424">
            <v>9374</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sheetData>
      <sheetData sheetId="19">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10.1(4a)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10.1(4b)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10.1(4c)</v>
          </cell>
        </row>
        <row r="162">
          <cell r="B162" t="str">
            <v>URAIAN</v>
          </cell>
          <cell r="E162" t="str">
            <v>:  Pengapuran</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0.2389</v>
          </cell>
          <cell r="H173">
            <v>3250</v>
          </cell>
          <cell r="K173">
            <v>776.42499999999995</v>
          </cell>
        </row>
        <row r="174">
          <cell r="B174" t="str">
            <v>2.</v>
          </cell>
          <cell r="D174" t="str">
            <v>Mandor</v>
          </cell>
          <cell r="F174" t="str">
            <v>Jam</v>
          </cell>
          <cell r="G174">
            <v>2.3900000000000001E-2</v>
          </cell>
          <cell r="H174">
            <v>4000</v>
          </cell>
          <cell r="K174">
            <v>95.600000000000009</v>
          </cell>
        </row>
        <row r="177">
          <cell r="G177" t="str">
            <v xml:space="preserve">JUMLAH HARGA TENAGA   </v>
          </cell>
          <cell r="K177">
            <v>872.02499999999998</v>
          </cell>
        </row>
        <row r="179">
          <cell r="B179" t="str">
            <v>B.</v>
          </cell>
          <cell r="D179" t="str">
            <v>BAHAN</v>
          </cell>
        </row>
        <row r="181">
          <cell r="B181" t="str">
            <v>1.</v>
          </cell>
          <cell r="D181" t="str">
            <v>Kapur</v>
          </cell>
          <cell r="F181" t="str">
            <v>Kg</v>
          </cell>
          <cell r="G181">
            <v>0.1167</v>
          </cell>
          <cell r="H181">
            <v>400</v>
          </cell>
          <cell r="K181">
            <v>46.68</v>
          </cell>
        </row>
        <row r="187">
          <cell r="G187" t="str">
            <v xml:space="preserve">JUMLAH HARGA BAHAN   </v>
          </cell>
          <cell r="K187">
            <v>46.68</v>
          </cell>
        </row>
        <row r="189">
          <cell r="B189" t="str">
            <v>C.</v>
          </cell>
          <cell r="D189" t="str">
            <v>PERALATAN</v>
          </cell>
        </row>
        <row r="191">
          <cell r="B191" t="str">
            <v>1.</v>
          </cell>
          <cell r="D191" t="str">
            <v>Alat Bantu</v>
          </cell>
          <cell r="F191" t="str">
            <v>Ls</v>
          </cell>
          <cell r="G191">
            <v>1</v>
          </cell>
          <cell r="H191">
            <v>500</v>
          </cell>
          <cell r="K191">
            <v>500</v>
          </cell>
        </row>
        <row r="198">
          <cell r="G198" t="str">
            <v xml:space="preserve">JUMLAH HARGA PERALATAN   </v>
          </cell>
          <cell r="K198">
            <v>500</v>
          </cell>
        </row>
        <row r="200">
          <cell r="B200" t="str">
            <v>D.</v>
          </cell>
          <cell r="D200" t="str">
            <v>JUMLAH HARGA TENAGA, BAHAN DAN PERALATAN  ( A + B + C )</v>
          </cell>
          <cell r="K200">
            <v>1418.7049999999999</v>
          </cell>
        </row>
        <row r="201">
          <cell r="B201" t="str">
            <v>E.</v>
          </cell>
          <cell r="D201" t="str">
            <v>OVERHEAD &amp; PROFIT</v>
          </cell>
          <cell r="F201">
            <v>0</v>
          </cell>
          <cell r="G201" t="str">
            <v>%  x  D</v>
          </cell>
          <cell r="K201">
            <v>0</v>
          </cell>
        </row>
        <row r="202">
          <cell r="B202" t="str">
            <v>F.</v>
          </cell>
          <cell r="D202" t="str">
            <v>HARGA SATUAN PEKERJAAN  ( D + E )</v>
          </cell>
          <cell r="K202">
            <v>1418.7049999999999</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10.1(4d)</v>
          </cell>
        </row>
        <row r="236">
          <cell r="B236" t="str">
            <v>URAIAN</v>
          </cell>
          <cell r="E236" t="str">
            <v>:  Plesteran 1PC :4 Psr</v>
          </cell>
        </row>
        <row r="237">
          <cell r="B237" t="str">
            <v>SATUAN PEMBAYARAN</v>
          </cell>
          <cell r="E237" t="str">
            <v>:  m2</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0.39200000000000002</v>
          </cell>
          <cell r="H247">
            <v>3250</v>
          </cell>
          <cell r="K247">
            <v>1274</v>
          </cell>
        </row>
        <row r="248">
          <cell r="B248" t="str">
            <v>2.</v>
          </cell>
          <cell r="D248" t="str">
            <v>Tukang</v>
          </cell>
          <cell r="F248" t="str">
            <v>Jam</v>
          </cell>
          <cell r="G248">
            <v>0.112</v>
          </cell>
          <cell r="H248">
            <v>4000</v>
          </cell>
          <cell r="K248">
            <v>448</v>
          </cell>
        </row>
        <row r="249">
          <cell r="D249" t="str">
            <v>Mandor</v>
          </cell>
          <cell r="F249" t="str">
            <v>Jam</v>
          </cell>
          <cell r="G249">
            <v>2.8000000000000001E-2</v>
          </cell>
          <cell r="H249">
            <v>4000</v>
          </cell>
          <cell r="K249">
            <v>112</v>
          </cell>
        </row>
        <row r="251">
          <cell r="G251" t="str">
            <v xml:space="preserve">JUMLAH HARGA TENAGA   </v>
          </cell>
          <cell r="K251">
            <v>1834</v>
          </cell>
        </row>
        <row r="253">
          <cell r="B253" t="str">
            <v>B.</v>
          </cell>
          <cell r="D253" t="str">
            <v>BAHAN</v>
          </cell>
        </row>
        <row r="255">
          <cell r="B255" t="str">
            <v>1.</v>
          </cell>
          <cell r="D255" t="str">
            <v>Semen (PC)</v>
          </cell>
          <cell r="F255" t="str">
            <v>Kg</v>
          </cell>
          <cell r="G255">
            <v>8.8000000000000007</v>
          </cell>
          <cell r="H255">
            <v>600</v>
          </cell>
          <cell r="K255">
            <v>5280</v>
          </cell>
        </row>
        <row r="256">
          <cell r="B256" t="str">
            <v>2.</v>
          </cell>
          <cell r="D256" t="str">
            <v>Pasir Pasang</v>
          </cell>
          <cell r="F256" t="str">
            <v>M3</v>
          </cell>
          <cell r="G256">
            <v>2.1999999999999999E-2</v>
          </cell>
          <cell r="H256">
            <v>80000</v>
          </cell>
          <cell r="K256">
            <v>1760</v>
          </cell>
        </row>
        <row r="261">
          <cell r="G261" t="str">
            <v xml:space="preserve">JUMLAH HARGA BAHAN   </v>
          </cell>
          <cell r="K261">
            <v>7040</v>
          </cell>
        </row>
        <row r="263">
          <cell r="B263" t="str">
            <v>C.</v>
          </cell>
          <cell r="D263" t="str">
            <v>PERALATAN</v>
          </cell>
        </row>
        <row r="265">
          <cell r="B265" t="str">
            <v>1.</v>
          </cell>
          <cell r="D265" t="str">
            <v>Alat bantu</v>
          </cell>
          <cell r="F265" t="str">
            <v>Ls</v>
          </cell>
          <cell r="G265">
            <v>1</v>
          </cell>
          <cell r="H265">
            <v>1000</v>
          </cell>
          <cell r="K265">
            <v>1000</v>
          </cell>
        </row>
        <row r="272">
          <cell r="G272" t="str">
            <v xml:space="preserve">JUMLAH HARGA PERALATAN   </v>
          </cell>
          <cell r="K272">
            <v>1000</v>
          </cell>
        </row>
        <row r="274">
          <cell r="B274" t="str">
            <v>D.</v>
          </cell>
          <cell r="D274" t="str">
            <v>JUMLAH HARGA TENAGA, BAHAN DAN PERALATAN  ( A + B + C )</v>
          </cell>
          <cell r="K274">
            <v>9874</v>
          </cell>
        </row>
        <row r="275">
          <cell r="B275" t="str">
            <v>E.</v>
          </cell>
          <cell r="D275" t="str">
            <v>OVERHEAD &amp; PROFIT</v>
          </cell>
          <cell r="F275">
            <v>0</v>
          </cell>
          <cell r="G275" t="str">
            <v>%  x  D</v>
          </cell>
          <cell r="K275">
            <v>0</v>
          </cell>
        </row>
        <row r="276">
          <cell r="B276" t="str">
            <v>F.</v>
          </cell>
          <cell r="D276" t="str">
            <v>HARGA SATUAN PEKERJAAN  ( D + E )</v>
          </cell>
          <cell r="K276">
            <v>9874</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sheetData>
      <sheetData sheetId="20">
        <row r="4">
          <cell r="B4" t="str">
            <v>FORMULIR STANDAR UNTUK</v>
          </cell>
        </row>
        <row r="5">
          <cell r="B5" t="str">
            <v>PEREKAMAN ANALISA MASING-MASING HARGA SATUAN</v>
          </cell>
        </row>
        <row r="6">
          <cell r="B6" t="str">
            <v/>
          </cell>
        </row>
        <row r="8">
          <cell r="B8" t="str">
            <v>KEGIATAN</v>
          </cell>
          <cell r="E8" t="str">
            <v>:  PEMELIHARAAN BERKALA JALAN DI WILAYAH TIMUR</v>
          </cell>
        </row>
        <row r="9">
          <cell r="B9" t="str">
            <v>PAKET</v>
          </cell>
          <cell r="E9" t="str">
            <v>:  PEMELIHARAAN BERKALA JALAN GUBUG - KEDUNGJATI (SMT), TEGOWANU - KAPUNG</v>
          </cell>
        </row>
        <row r="10">
          <cell r="B10" t="str">
            <v>TAHUN ANGGARAN</v>
          </cell>
          <cell r="E10" t="str">
            <v>:  2004</v>
          </cell>
        </row>
        <row r="11">
          <cell r="B11" t="str">
            <v>PROPINSI</v>
          </cell>
          <cell r="E11" t="str">
            <v>:  JAWA TENGAH</v>
          </cell>
        </row>
        <row r="12">
          <cell r="B12" t="str">
            <v>KONTRAKTOR</v>
          </cell>
          <cell r="E12" t="str">
            <v>:  PT. NAGA MAS CAB. SRAGEN</v>
          </cell>
        </row>
        <row r="13">
          <cell r="B13" t="str">
            <v>MATA PEMBAYARAN</v>
          </cell>
          <cell r="E13" t="str">
            <v>:  10.1(5a)</v>
          </cell>
        </row>
        <row r="14">
          <cell r="B14" t="str">
            <v>URAIAN</v>
          </cell>
          <cell r="E14" t="str">
            <v>:  Pengecatan Tembok</v>
          </cell>
        </row>
        <row r="15">
          <cell r="B15" t="str">
            <v>SATUAN PEMBAYARAN</v>
          </cell>
          <cell r="E15" t="str">
            <v>:  m2</v>
          </cell>
        </row>
        <row r="18">
          <cell r="G18" t="str">
            <v>PERKIRAAN</v>
          </cell>
          <cell r="H18" t="str">
            <v>HARGA</v>
          </cell>
          <cell r="I18" t="str">
            <v>JUMLAH</v>
          </cell>
        </row>
        <row r="19">
          <cell r="B19" t="str">
            <v>NO.</v>
          </cell>
          <cell r="D19" t="str">
            <v>KOMPONEN</v>
          </cell>
          <cell r="F19" t="str">
            <v>SATUAN</v>
          </cell>
          <cell r="G19" t="str">
            <v>KUANTITAS</v>
          </cell>
          <cell r="H19" t="str">
            <v>SATUAN</v>
          </cell>
          <cell r="I19" t="str">
            <v>HARGA</v>
          </cell>
        </row>
        <row r="20">
          <cell r="H20" t="str">
            <v>(Rp.)</v>
          </cell>
          <cell r="I20" t="str">
            <v>(Rp.)</v>
          </cell>
        </row>
        <row r="23">
          <cell r="B23" t="str">
            <v>A.</v>
          </cell>
          <cell r="D23" t="str">
            <v>TENAGA</v>
          </cell>
        </row>
        <row r="25">
          <cell r="B25" t="str">
            <v>1.</v>
          </cell>
          <cell r="D25" t="str">
            <v>Tukang</v>
          </cell>
          <cell r="F25" t="str">
            <v>Jam</v>
          </cell>
          <cell r="G25">
            <v>0.25929999999999997</v>
          </cell>
          <cell r="H25">
            <v>4000</v>
          </cell>
          <cell r="K25">
            <v>1037.1999999999998</v>
          </cell>
        </row>
        <row r="26">
          <cell r="B26" t="str">
            <v>2.</v>
          </cell>
          <cell r="D26" t="str">
            <v>Mandor</v>
          </cell>
          <cell r="F26" t="str">
            <v>Jam</v>
          </cell>
          <cell r="G26">
            <v>2.5899999999999999E-2</v>
          </cell>
          <cell r="H26">
            <v>4000</v>
          </cell>
          <cell r="K26">
            <v>103.6</v>
          </cell>
        </row>
        <row r="29">
          <cell r="G29" t="str">
            <v xml:space="preserve">JUMLAH HARGA TENAGA   </v>
          </cell>
          <cell r="K29">
            <v>1140.7999999999997</v>
          </cell>
        </row>
        <row r="31">
          <cell r="B31" t="str">
            <v>B.</v>
          </cell>
          <cell r="D31" t="str">
            <v>BAHAN</v>
          </cell>
        </row>
        <row r="33">
          <cell r="B33" t="str">
            <v>1.</v>
          </cell>
          <cell r="D33" t="str">
            <v>Cat Tembok</v>
          </cell>
          <cell r="F33" t="str">
            <v>Liter</v>
          </cell>
          <cell r="G33">
            <v>0.14710000000000001</v>
          </cell>
          <cell r="H33">
            <v>15000</v>
          </cell>
          <cell r="K33">
            <v>2206.5</v>
          </cell>
        </row>
        <row r="39">
          <cell r="G39" t="str">
            <v xml:space="preserve">JUMLAH HARGA BAHAN   </v>
          </cell>
          <cell r="K39">
            <v>2206.5</v>
          </cell>
        </row>
        <row r="41">
          <cell r="B41" t="str">
            <v>C.</v>
          </cell>
          <cell r="D41" t="str">
            <v>PERALATAN</v>
          </cell>
        </row>
        <row r="43">
          <cell r="B43" t="str">
            <v>1.</v>
          </cell>
          <cell r="D43" t="str">
            <v>Alat Bantu</v>
          </cell>
          <cell r="F43" t="str">
            <v>Ls</v>
          </cell>
          <cell r="G43">
            <v>1</v>
          </cell>
          <cell r="H43">
            <v>1000</v>
          </cell>
          <cell r="K43">
            <v>1000</v>
          </cell>
        </row>
        <row r="50">
          <cell r="G50" t="str">
            <v xml:space="preserve">JUMLAH HARGA PERALATAN   </v>
          </cell>
          <cell r="K50">
            <v>1000</v>
          </cell>
        </row>
        <row r="52">
          <cell r="B52" t="str">
            <v>D.</v>
          </cell>
          <cell r="D52" t="str">
            <v>JUMLAH HARGA TENAGA, BAHAN DAN PERALATAN  ( A + B + C )</v>
          </cell>
          <cell r="K52">
            <v>4347.2999999999993</v>
          </cell>
        </row>
        <row r="53">
          <cell r="B53" t="str">
            <v>E.</v>
          </cell>
          <cell r="D53" t="str">
            <v>OVERHEAD &amp; PROFIT</v>
          </cell>
          <cell r="F53">
            <v>0</v>
          </cell>
          <cell r="G53" t="str">
            <v>%  x  D</v>
          </cell>
          <cell r="K53">
            <v>0</v>
          </cell>
        </row>
        <row r="54">
          <cell r="B54" t="str">
            <v>F.</v>
          </cell>
          <cell r="D54" t="str">
            <v>HARGA SATUAN PEKERJAAN  ( D + E )</v>
          </cell>
          <cell r="K54">
            <v>4347.2999999999993</v>
          </cell>
        </row>
        <row r="56">
          <cell r="B56" t="str">
            <v>Catatan :</v>
          </cell>
          <cell r="C56">
            <v>1</v>
          </cell>
          <cell r="D56" t="str">
            <v>SATUAN dapat berdasarkan atas jam operasi untuk Tenaga Kerja dan Peralatan, volume dan/ataw ukuran berat</v>
          </cell>
        </row>
        <row r="57">
          <cell r="D57" t="str">
            <v>untuk bahan-bahan.</v>
          </cell>
        </row>
        <row r="58">
          <cell r="C58">
            <v>2</v>
          </cell>
          <cell r="D58" t="str">
            <v>Kuantitas satuan adalah kuantitas setiap komponen untuk menyelesaikan satu satuan pekerjaan dari nomor mata</v>
          </cell>
        </row>
        <row r="59">
          <cell r="D59" t="str">
            <v>pembayaran.</v>
          </cell>
        </row>
        <row r="60">
          <cell r="C60">
            <v>3</v>
          </cell>
          <cell r="D60" t="str">
            <v>Biaya satuan untuk peralatan sudah termasuk bahan bakar, bahan habis dipakai dan operator.</v>
          </cell>
        </row>
        <row r="61">
          <cell r="C61">
            <v>4</v>
          </cell>
          <cell r="D61" t="str">
            <v>Biaya satuan sudah termasuk pengeluaran untuk seluruh pajak yang berkaitan (tetapi tidak termasuk PPN yang</v>
          </cell>
        </row>
        <row r="62">
          <cell r="D62" t="str">
            <v>dibayar dari kontrak) dan biaya-biaya lainnya.</v>
          </cell>
        </row>
        <row r="65">
          <cell r="G65" t="str">
            <v>Sragen, 18 Pebruari 2004</v>
          </cell>
        </row>
        <row r="67">
          <cell r="G67" t="str">
            <v>Kepala Cabang</v>
          </cell>
        </row>
        <row r="68">
          <cell r="G68" t="str">
            <v>PT. NAGA MAS</v>
          </cell>
        </row>
        <row r="75">
          <cell r="G75" t="str">
            <v>( Ir.  S U K A D I )</v>
          </cell>
        </row>
        <row r="78">
          <cell r="B78" t="str">
            <v>FORMULIR STANDAR UNTUK</v>
          </cell>
        </row>
        <row r="79">
          <cell r="B79" t="str">
            <v>PEREKAMAN ANALISA MASING-MASING HARGA SATUAN</v>
          </cell>
        </row>
        <row r="80">
          <cell r="B80" t="str">
            <v/>
          </cell>
        </row>
        <row r="82">
          <cell r="B82" t="str">
            <v>KEGIATAN</v>
          </cell>
          <cell r="E82" t="str">
            <v>:  PEMELIHARAAN BERKALA JALAN DI WILAYAH TIMUR</v>
          </cell>
        </row>
        <row r="83">
          <cell r="B83" t="str">
            <v>PAKET</v>
          </cell>
          <cell r="E83" t="str">
            <v>:  PEMELIHARAAN BERKALA JALAN GUBUG - KEDUNGJATI (SMT), TEGOWANU - KAPUNG</v>
          </cell>
        </row>
        <row r="84">
          <cell r="B84" t="str">
            <v>TAHUN ANGGARAN</v>
          </cell>
          <cell r="E84" t="str">
            <v>:  2004</v>
          </cell>
        </row>
        <row r="85">
          <cell r="B85" t="str">
            <v>PROPINSI</v>
          </cell>
          <cell r="E85" t="str">
            <v>:  JAWA TENGAH</v>
          </cell>
        </row>
        <row r="86">
          <cell r="B86" t="str">
            <v>KONTRAKTOR</v>
          </cell>
          <cell r="E86" t="str">
            <v>:  PT. NAGA MAS CAB. SRAGEN</v>
          </cell>
        </row>
        <row r="87">
          <cell r="B87" t="str">
            <v>MATA PEMBAYARAN</v>
          </cell>
          <cell r="E87" t="str">
            <v>:  10.1(5b)</v>
          </cell>
        </row>
        <row r="88">
          <cell r="B88" t="str">
            <v>URAIAN</v>
          </cell>
          <cell r="E88" t="str">
            <v>:  Pengecatan Besi</v>
          </cell>
        </row>
        <row r="89">
          <cell r="B89" t="str">
            <v>SATUAN PEMBAYARAN</v>
          </cell>
          <cell r="E89" t="str">
            <v>:  m2</v>
          </cell>
        </row>
        <row r="92">
          <cell r="G92" t="str">
            <v>PERKIRAAN</v>
          </cell>
          <cell r="H92" t="str">
            <v>HARGA</v>
          </cell>
          <cell r="I92" t="str">
            <v>JUMLAH</v>
          </cell>
        </row>
        <row r="93">
          <cell r="B93" t="str">
            <v>NO.</v>
          </cell>
          <cell r="D93" t="str">
            <v>KOMPONEN</v>
          </cell>
          <cell r="F93" t="str">
            <v>SATUAN</v>
          </cell>
          <cell r="G93" t="str">
            <v>KUANTITAS</v>
          </cell>
          <cell r="H93" t="str">
            <v>SATUAN</v>
          </cell>
          <cell r="I93" t="str">
            <v>HARGA</v>
          </cell>
        </row>
        <row r="94">
          <cell r="H94" t="str">
            <v>(Rp.)</v>
          </cell>
          <cell r="I94" t="str">
            <v>(Rp.)</v>
          </cell>
        </row>
        <row r="97">
          <cell r="B97" t="str">
            <v>A.</v>
          </cell>
          <cell r="D97" t="str">
            <v>TENAGA</v>
          </cell>
        </row>
        <row r="99">
          <cell r="B99" t="str">
            <v>1.</v>
          </cell>
          <cell r="D99" t="str">
            <v>Tukang</v>
          </cell>
          <cell r="F99" t="str">
            <v>Jam</v>
          </cell>
          <cell r="G99">
            <v>0.25929999999999997</v>
          </cell>
          <cell r="H99">
            <v>4000</v>
          </cell>
          <cell r="K99">
            <v>1037.1999999999998</v>
          </cell>
        </row>
        <row r="100">
          <cell r="B100" t="str">
            <v>2.</v>
          </cell>
          <cell r="D100" t="str">
            <v>Mandor</v>
          </cell>
          <cell r="F100" t="str">
            <v>Jam</v>
          </cell>
          <cell r="G100">
            <v>2.5899999999999999E-2</v>
          </cell>
          <cell r="H100">
            <v>4000</v>
          </cell>
          <cell r="K100">
            <v>103.6</v>
          </cell>
        </row>
        <row r="103">
          <cell r="G103" t="str">
            <v xml:space="preserve">JUMLAH HARGA TENAGA   </v>
          </cell>
          <cell r="K103">
            <v>1140.7999999999997</v>
          </cell>
        </row>
        <row r="105">
          <cell r="B105" t="str">
            <v>B.</v>
          </cell>
          <cell r="D105" t="str">
            <v>BAHAN</v>
          </cell>
        </row>
        <row r="107">
          <cell r="B107" t="str">
            <v>1.</v>
          </cell>
          <cell r="D107" t="str">
            <v>Cat Besi</v>
          </cell>
          <cell r="F107" t="str">
            <v>Liter</v>
          </cell>
          <cell r="G107">
            <v>0.14710000000000001</v>
          </cell>
          <cell r="H107">
            <v>20000</v>
          </cell>
          <cell r="K107">
            <v>2942</v>
          </cell>
        </row>
        <row r="108">
          <cell r="B108" t="str">
            <v>2.</v>
          </cell>
          <cell r="D108" t="str">
            <v>Minyak Cat</v>
          </cell>
          <cell r="F108" t="str">
            <v>Liter</v>
          </cell>
          <cell r="G108">
            <v>1.47E-2</v>
          </cell>
          <cell r="H108">
            <v>10000</v>
          </cell>
          <cell r="K108">
            <v>147</v>
          </cell>
        </row>
        <row r="113">
          <cell r="G113" t="str">
            <v xml:space="preserve">JUMLAH HARGA BAHAN   </v>
          </cell>
          <cell r="K113">
            <v>3089</v>
          </cell>
        </row>
        <row r="115">
          <cell r="B115" t="str">
            <v>C.</v>
          </cell>
          <cell r="D115" t="str">
            <v>PERALATAN</v>
          </cell>
        </row>
        <row r="117">
          <cell r="B117" t="str">
            <v>1.</v>
          </cell>
          <cell r="D117" t="str">
            <v>Alat Bantu</v>
          </cell>
          <cell r="F117" t="str">
            <v>Ls</v>
          </cell>
          <cell r="G117">
            <v>1</v>
          </cell>
          <cell r="H117">
            <v>1000</v>
          </cell>
          <cell r="K117">
            <v>1000</v>
          </cell>
        </row>
        <row r="124">
          <cell r="G124" t="str">
            <v xml:space="preserve">JUMLAH HARGA PERALATAN   </v>
          </cell>
          <cell r="K124">
            <v>1000</v>
          </cell>
        </row>
        <row r="126">
          <cell r="B126" t="str">
            <v>D.</v>
          </cell>
          <cell r="D126" t="str">
            <v>JUMLAH HARGA TENAGA, BAHAN DAN PERALATAN  ( A + B + C )</v>
          </cell>
          <cell r="K126">
            <v>5229.7999999999993</v>
          </cell>
        </row>
        <row r="127">
          <cell r="B127" t="str">
            <v>E.</v>
          </cell>
          <cell r="D127" t="str">
            <v>OVERHEAD &amp; PROFIT</v>
          </cell>
          <cell r="F127">
            <v>0</v>
          </cell>
          <cell r="G127" t="str">
            <v>%  x  D</v>
          </cell>
          <cell r="K127">
            <v>0</v>
          </cell>
        </row>
        <row r="128">
          <cell r="B128" t="str">
            <v>F.</v>
          </cell>
          <cell r="D128" t="str">
            <v>HARGA SATUAN PEKERJAAN  ( D + E )</v>
          </cell>
          <cell r="K128">
            <v>5229.7999999999993</v>
          </cell>
        </row>
        <row r="130">
          <cell r="B130" t="str">
            <v>Catatan :</v>
          </cell>
          <cell r="C130">
            <v>1</v>
          </cell>
          <cell r="D130" t="str">
            <v>SATUAN dapat berdasarkan atas jam operasi untuk Tenaga Kerja dan Peralatan, volume dan/ataw ukuran berat</v>
          </cell>
        </row>
        <row r="131">
          <cell r="D131" t="str">
            <v>untuk bahan-bahan.</v>
          </cell>
        </row>
        <row r="132">
          <cell r="C132">
            <v>2</v>
          </cell>
          <cell r="D132" t="str">
            <v>Kuantitas satuan adalah kuantitas setiap komponen untuk menyelesaikan satu satuan pekerjaan dari nomor mata</v>
          </cell>
        </row>
        <row r="133">
          <cell r="D133" t="str">
            <v>pembayaran.</v>
          </cell>
        </row>
        <row r="134">
          <cell r="C134">
            <v>3</v>
          </cell>
          <cell r="D134" t="str">
            <v>Biaya satuan untuk peralatan sudah termasuk bahan bakar, bahan habis dipakai dan operator.</v>
          </cell>
        </row>
        <row r="135">
          <cell r="C135">
            <v>4</v>
          </cell>
          <cell r="D135" t="str">
            <v>Biaya satuan sudah termasuk pengeluaran untuk seluruh pajak yang berkaitan (tetapi tidak termasuk PPN yang</v>
          </cell>
        </row>
        <row r="136">
          <cell r="D136" t="str">
            <v>dibayar dari kontrak) dan biaya-biaya lainnya.</v>
          </cell>
        </row>
        <row r="139">
          <cell r="G139" t="str">
            <v>Sragen, 18 Pebruari 2004</v>
          </cell>
        </row>
        <row r="141">
          <cell r="G141" t="str">
            <v>Kepala Cabang</v>
          </cell>
        </row>
        <row r="142">
          <cell r="G142" t="str">
            <v>PT. NAGA MAS</v>
          </cell>
        </row>
        <row r="149">
          <cell r="G149" t="str">
            <v>( Ir.  S U K A D I )</v>
          </cell>
        </row>
        <row r="152">
          <cell r="B152" t="str">
            <v>FORMULIR STANDAR UNTUK</v>
          </cell>
        </row>
        <row r="153">
          <cell r="B153" t="str">
            <v>PEREKAMAN ANALISA MASING-MASING HARGA SATUAN</v>
          </cell>
        </row>
        <row r="154">
          <cell r="B154" t="str">
            <v/>
          </cell>
        </row>
        <row r="156">
          <cell r="B156" t="str">
            <v>KEGIATAN</v>
          </cell>
          <cell r="E156" t="str">
            <v>:  PEMELIHARAAN BERKALA JALAN DI WILAYAH TIMUR</v>
          </cell>
        </row>
        <row r="157">
          <cell r="B157" t="str">
            <v>PAKET</v>
          </cell>
          <cell r="E157" t="str">
            <v>:  PEMELIHARAAN BERKALA JALAN GUBUG - KEDUNGJATI (SMT), TEGOWANU - KAPUNG</v>
          </cell>
        </row>
        <row r="158">
          <cell r="B158" t="str">
            <v>TAHUN ANGGARAN</v>
          </cell>
          <cell r="E158" t="str">
            <v>:  2004</v>
          </cell>
        </row>
        <row r="159">
          <cell r="B159" t="str">
            <v>PROPINSI</v>
          </cell>
          <cell r="E159" t="str">
            <v>:  JAWA TENGAH</v>
          </cell>
        </row>
        <row r="160">
          <cell r="B160" t="str">
            <v>KONTRAKTOR</v>
          </cell>
          <cell r="E160" t="str">
            <v>:  PT. NAGA MAS CAB. SRAGEN</v>
          </cell>
        </row>
        <row r="161">
          <cell r="B161" t="str">
            <v>MATA PEMBAYARAN</v>
          </cell>
          <cell r="E161" t="str">
            <v>:  10.1(5c)</v>
          </cell>
        </row>
        <row r="162">
          <cell r="B162" t="str">
            <v>URAIAN</v>
          </cell>
          <cell r="E162" t="str">
            <v>:  Pembersihan tanaman yangmenempel pada jembatan/gorong-gorong</v>
          </cell>
        </row>
        <row r="163">
          <cell r="B163" t="str">
            <v>SATUAN PEMBAYARAN</v>
          </cell>
          <cell r="E163" t="str">
            <v>:  m2</v>
          </cell>
        </row>
        <row r="166">
          <cell r="G166" t="str">
            <v>PERKIRAAN</v>
          </cell>
          <cell r="H166" t="str">
            <v>HARGA</v>
          </cell>
          <cell r="I166" t="str">
            <v>JUMLAH</v>
          </cell>
        </row>
        <row r="167">
          <cell r="B167" t="str">
            <v>NO.</v>
          </cell>
          <cell r="D167" t="str">
            <v>KOMPONEN</v>
          </cell>
          <cell r="F167" t="str">
            <v>SATUAN</v>
          </cell>
          <cell r="G167" t="str">
            <v>KUANTITAS</v>
          </cell>
          <cell r="H167" t="str">
            <v>SATUAN</v>
          </cell>
          <cell r="I167" t="str">
            <v>HARGA</v>
          </cell>
        </row>
        <row r="168">
          <cell r="H168" t="str">
            <v>(Rp.)</v>
          </cell>
          <cell r="I168" t="str">
            <v>(Rp.)</v>
          </cell>
        </row>
        <row r="171">
          <cell r="B171" t="str">
            <v>A.</v>
          </cell>
          <cell r="D171" t="str">
            <v>TENAGA</v>
          </cell>
        </row>
        <row r="173">
          <cell r="B173" t="str">
            <v>1.</v>
          </cell>
          <cell r="D173" t="str">
            <v>Pekerja</v>
          </cell>
          <cell r="F173" t="str">
            <v>Jam</v>
          </cell>
          <cell r="G173">
            <v>0.73329999999999995</v>
          </cell>
          <cell r="H173">
            <v>3250</v>
          </cell>
          <cell r="K173">
            <v>2383.2249999999999</v>
          </cell>
        </row>
        <row r="174">
          <cell r="B174" t="str">
            <v>2.</v>
          </cell>
          <cell r="D174" t="str">
            <v>Mandor</v>
          </cell>
          <cell r="F174" t="str">
            <v>Jam</v>
          </cell>
          <cell r="G174">
            <v>7.3300000000000004E-2</v>
          </cell>
          <cell r="H174">
            <v>4000</v>
          </cell>
          <cell r="K174">
            <v>293.2</v>
          </cell>
        </row>
        <row r="177">
          <cell r="G177" t="str">
            <v xml:space="preserve">JUMLAH HARGA TENAGA   </v>
          </cell>
          <cell r="K177">
            <v>2676.4249999999997</v>
          </cell>
        </row>
        <row r="179">
          <cell r="B179" t="str">
            <v>B.</v>
          </cell>
          <cell r="D179" t="str">
            <v>BAHAN</v>
          </cell>
        </row>
        <row r="187">
          <cell r="G187" t="str">
            <v xml:space="preserve">JUMLAH HARGA BAHAN   </v>
          </cell>
          <cell r="K187">
            <v>0</v>
          </cell>
        </row>
        <row r="189">
          <cell r="B189" t="str">
            <v>C.</v>
          </cell>
          <cell r="D189" t="str">
            <v>PERALATAN</v>
          </cell>
        </row>
        <row r="191">
          <cell r="B191" t="str">
            <v>1.</v>
          </cell>
          <cell r="D191" t="str">
            <v>Alat Bantu</v>
          </cell>
          <cell r="F191" t="str">
            <v>Ls</v>
          </cell>
          <cell r="G191">
            <v>1</v>
          </cell>
          <cell r="H191">
            <v>100</v>
          </cell>
          <cell r="K191">
            <v>100</v>
          </cell>
        </row>
        <row r="198">
          <cell r="G198" t="str">
            <v xml:space="preserve">JUMLAH HARGA PERALATAN   </v>
          </cell>
          <cell r="K198">
            <v>100</v>
          </cell>
        </row>
        <row r="200">
          <cell r="B200" t="str">
            <v>D.</v>
          </cell>
          <cell r="D200" t="str">
            <v>JUMLAH HARGA TENAGA, BAHAN DAN PERALATAN  ( A + B + C )</v>
          </cell>
          <cell r="K200">
            <v>2776.4249999999997</v>
          </cell>
        </row>
        <row r="201">
          <cell r="B201" t="str">
            <v>E.</v>
          </cell>
          <cell r="D201" t="str">
            <v>OVERHEAD &amp; PROFIT</v>
          </cell>
          <cell r="F201">
            <v>0</v>
          </cell>
          <cell r="G201" t="str">
            <v>%  x  D</v>
          </cell>
          <cell r="K201">
            <v>0</v>
          </cell>
        </row>
        <row r="202">
          <cell r="B202" t="str">
            <v>F.</v>
          </cell>
          <cell r="D202" t="str">
            <v>HARGA SATUAN PEKERJAAN  ( D + E )</v>
          </cell>
          <cell r="K202">
            <v>2776.4249999999997</v>
          </cell>
        </row>
        <row r="204">
          <cell r="B204" t="str">
            <v>Catatan :</v>
          </cell>
          <cell r="C204">
            <v>1</v>
          </cell>
          <cell r="D204" t="str">
            <v>SATUAN dapat berdasarkan atas jam operasi untuk Tenaga Kerja dan Peralatan, volume dan/ataw ukuran berat</v>
          </cell>
        </row>
        <row r="205">
          <cell r="D205" t="str">
            <v>untuk bahan-bahan.</v>
          </cell>
        </row>
        <row r="206">
          <cell r="C206">
            <v>2</v>
          </cell>
          <cell r="D206" t="str">
            <v>Kuantitas satuan adalah kuantitas setiap komponen untuk menyelesaikan satu satuan pekerjaan dari nomor mata</v>
          </cell>
        </row>
        <row r="207">
          <cell r="D207" t="str">
            <v>pembayaran.</v>
          </cell>
        </row>
        <row r="208">
          <cell r="C208">
            <v>3</v>
          </cell>
          <cell r="D208" t="str">
            <v>Biaya satuan untuk peralatan sudah termasuk bahan bakar, bahan habis dipakai dan operator.</v>
          </cell>
        </row>
        <row r="209">
          <cell r="C209">
            <v>4</v>
          </cell>
          <cell r="D209" t="str">
            <v>Biaya satuan sudah termasuk pengeluaran untuk seluruh pajak yang berkaitan (tetapi tidak termasuk PPN yang</v>
          </cell>
        </row>
        <row r="210">
          <cell r="D210" t="str">
            <v>dibayar dari kontrak) dan biaya-biaya lainnya.</v>
          </cell>
        </row>
        <row r="213">
          <cell r="G213" t="str">
            <v>Sragen, 18 Pebruari 2004</v>
          </cell>
        </row>
        <row r="215">
          <cell r="G215" t="str">
            <v>Kepala Cabang</v>
          </cell>
        </row>
        <row r="216">
          <cell r="G216" t="str">
            <v>PT. NAGA MAS</v>
          </cell>
        </row>
        <row r="223">
          <cell r="G223" t="str">
            <v>( Ir.  S U K A D I )</v>
          </cell>
        </row>
        <row r="226">
          <cell r="B226" t="str">
            <v>FORMULIR STANDAR UNTUK</v>
          </cell>
        </row>
        <row r="227">
          <cell r="B227" t="str">
            <v>PEREKAMAN ANALISA MASING-MASING HARGA SATUAN</v>
          </cell>
        </row>
        <row r="228">
          <cell r="B228" t="str">
            <v/>
          </cell>
        </row>
        <row r="230">
          <cell r="B230" t="str">
            <v>KEGIATAN</v>
          </cell>
          <cell r="E230" t="str">
            <v>:  PEMELIHARAAN BERKALA JALAN DI WILAYAH TIMUR</v>
          </cell>
        </row>
        <row r="231">
          <cell r="B231" t="str">
            <v>PAKET</v>
          </cell>
          <cell r="E231" t="str">
            <v>:  PEMELIHARAAN BERKALA JALAN GUBUG - KEDUNGJATI (SMT), TEGOWANU - KAPUNG</v>
          </cell>
        </row>
        <row r="232">
          <cell r="B232" t="str">
            <v>TAHUN ANGGARAN</v>
          </cell>
          <cell r="E232" t="str">
            <v>:  2004</v>
          </cell>
        </row>
        <row r="233">
          <cell r="B233" t="str">
            <v>PROPINSI</v>
          </cell>
          <cell r="E233" t="str">
            <v>:  JAWA TENGAH</v>
          </cell>
        </row>
        <row r="234">
          <cell r="B234" t="str">
            <v>KONTRAKTOR</v>
          </cell>
          <cell r="E234" t="str">
            <v>:  PT. NAGA MAS CAB. SRAGEN</v>
          </cell>
        </row>
        <row r="235">
          <cell r="B235" t="str">
            <v>MATA PEMBAYARAN</v>
          </cell>
          <cell r="E235" t="str">
            <v>:  10.1(5d)</v>
          </cell>
        </row>
        <row r="236">
          <cell r="B236" t="str">
            <v>URAIAN</v>
          </cell>
          <cell r="E236" t="str">
            <v>:  Pembersihan sampah dan kotoran pada bangunan atas jembatan rangka baja</v>
          </cell>
        </row>
        <row r="237">
          <cell r="B237" t="str">
            <v>SATUAN PEMBAYARAN</v>
          </cell>
          <cell r="E237" t="str">
            <v>:  m</v>
          </cell>
        </row>
        <row r="240">
          <cell r="G240" t="str">
            <v>PERKIRAAN</v>
          </cell>
          <cell r="H240" t="str">
            <v>HARGA</v>
          </cell>
          <cell r="I240" t="str">
            <v>JUMLAH</v>
          </cell>
        </row>
        <row r="241">
          <cell r="B241" t="str">
            <v>NO.</v>
          </cell>
          <cell r="D241" t="str">
            <v>KOMPONEN</v>
          </cell>
          <cell r="F241" t="str">
            <v>SATUAN</v>
          </cell>
          <cell r="G241" t="str">
            <v>KUANTITAS</v>
          </cell>
          <cell r="H241" t="str">
            <v>SATUAN</v>
          </cell>
          <cell r="I241" t="str">
            <v>HARGA</v>
          </cell>
        </row>
        <row r="242">
          <cell r="H242" t="str">
            <v>(Rp.)</v>
          </cell>
          <cell r="I242" t="str">
            <v>(Rp.)</v>
          </cell>
        </row>
        <row r="245">
          <cell r="B245" t="str">
            <v>A.</v>
          </cell>
          <cell r="D245" t="str">
            <v>TENAGA</v>
          </cell>
        </row>
        <row r="247">
          <cell r="B247" t="str">
            <v>1.</v>
          </cell>
          <cell r="D247" t="str">
            <v>Pekerja</v>
          </cell>
          <cell r="F247" t="str">
            <v>Jam</v>
          </cell>
          <cell r="G247">
            <v>0.5091</v>
          </cell>
          <cell r="H247">
            <v>3250</v>
          </cell>
          <cell r="K247">
            <v>1654.575</v>
          </cell>
        </row>
        <row r="248">
          <cell r="B248" t="str">
            <v>2.</v>
          </cell>
          <cell r="D248" t="str">
            <v>Mandor</v>
          </cell>
          <cell r="F248" t="str">
            <v>Jam</v>
          </cell>
          <cell r="G248">
            <v>5.0900000000000001E-2</v>
          </cell>
          <cell r="H248">
            <v>4000</v>
          </cell>
          <cell r="K248">
            <v>203.6</v>
          </cell>
        </row>
        <row r="251">
          <cell r="G251" t="str">
            <v xml:space="preserve">JUMLAH HARGA TENAGA   </v>
          </cell>
          <cell r="K251">
            <v>1858.175</v>
          </cell>
        </row>
        <row r="253">
          <cell r="B253" t="str">
            <v>B.</v>
          </cell>
          <cell r="D253" t="str">
            <v>BAHAN</v>
          </cell>
        </row>
        <row r="261">
          <cell r="G261" t="str">
            <v xml:space="preserve">JUMLAH HARGA BAHAN   </v>
          </cell>
          <cell r="K261">
            <v>0</v>
          </cell>
        </row>
        <row r="263">
          <cell r="B263" t="str">
            <v>C.</v>
          </cell>
          <cell r="D263" t="str">
            <v>PERALATAN</v>
          </cell>
        </row>
        <row r="265">
          <cell r="B265" t="str">
            <v>1.</v>
          </cell>
          <cell r="D265" t="str">
            <v>Alat bantu</v>
          </cell>
          <cell r="F265" t="str">
            <v>Ls</v>
          </cell>
          <cell r="G265">
            <v>1</v>
          </cell>
          <cell r="H265">
            <v>100</v>
          </cell>
          <cell r="K265">
            <v>100</v>
          </cell>
        </row>
        <row r="272">
          <cell r="G272" t="str">
            <v xml:space="preserve">JUMLAH HARGA PERALATAN   </v>
          </cell>
          <cell r="K272">
            <v>100</v>
          </cell>
        </row>
        <row r="274">
          <cell r="B274" t="str">
            <v>D.</v>
          </cell>
          <cell r="D274" t="str">
            <v>JUMLAH HARGA TENAGA, BAHAN DAN PERALATAN  ( A + B + C )</v>
          </cell>
          <cell r="K274">
            <v>1958.175</v>
          </cell>
        </row>
        <row r="275">
          <cell r="B275" t="str">
            <v>E.</v>
          </cell>
          <cell r="D275" t="str">
            <v>OVERHEAD &amp; PROFIT</v>
          </cell>
          <cell r="F275">
            <v>0</v>
          </cell>
          <cell r="G275" t="str">
            <v>%  x  D</v>
          </cell>
          <cell r="K275">
            <v>0</v>
          </cell>
        </row>
        <row r="276">
          <cell r="B276" t="str">
            <v>F.</v>
          </cell>
          <cell r="D276" t="str">
            <v>HARGA SATUAN PEKERJAAN  ( D + E )</v>
          </cell>
          <cell r="K276">
            <v>1958.175</v>
          </cell>
        </row>
        <row r="278">
          <cell r="B278" t="str">
            <v>Catatan :</v>
          </cell>
          <cell r="C278">
            <v>1</v>
          </cell>
          <cell r="D278" t="str">
            <v>SATUAN dapat berdasarkan atas jam operasi untuk Tenaga Kerja dan Peralatan, volume dan/ataw ukuran berat</v>
          </cell>
        </row>
        <row r="279">
          <cell r="D279" t="str">
            <v>untuk bahan-bahan.</v>
          </cell>
        </row>
        <row r="280">
          <cell r="C280">
            <v>2</v>
          </cell>
          <cell r="D280" t="str">
            <v>Kuantitas satuan adalah kuantitas setiap komponen untuk menyelesaikan satu satuan pekerjaan dari nomor mata</v>
          </cell>
        </row>
        <row r="281">
          <cell r="D281" t="str">
            <v>pembayaran.</v>
          </cell>
        </row>
        <row r="282">
          <cell r="C282">
            <v>3</v>
          </cell>
          <cell r="D282" t="str">
            <v>Biaya satuan untuk peralatan sudah termasuk bahan bakar, bahan habis dipakai dan operator.</v>
          </cell>
        </row>
        <row r="283">
          <cell r="C283">
            <v>4</v>
          </cell>
          <cell r="D283" t="str">
            <v>Biaya satuan sudah termasuk pengeluaran untuk seluruh pajak yang berkaitan (tetapi tidak termasuk PPN yang</v>
          </cell>
        </row>
        <row r="284">
          <cell r="D284" t="str">
            <v>dibayar dari kontrak) dan biaya-biaya lainnya.</v>
          </cell>
        </row>
        <row r="287">
          <cell r="G287" t="str">
            <v>Sragen, 18 Pebruari 2004</v>
          </cell>
        </row>
        <row r="289">
          <cell r="G289" t="str">
            <v>Kepala Cabang</v>
          </cell>
        </row>
        <row r="290">
          <cell r="G290" t="str">
            <v>PT. NAGA MAS</v>
          </cell>
        </row>
        <row r="297">
          <cell r="G297" t="str">
            <v>( Ir.  S U K A D I )</v>
          </cell>
        </row>
        <row r="300">
          <cell r="B300" t="str">
            <v>FORMULIR STANDAR UNTUK</v>
          </cell>
        </row>
        <row r="301">
          <cell r="B301" t="str">
            <v>PEREKAMAN ANALISA MASING-MASING HARGA SATUAN</v>
          </cell>
        </row>
        <row r="302">
          <cell r="B302" t="str">
            <v/>
          </cell>
        </row>
        <row r="304">
          <cell r="B304" t="str">
            <v>KEGIATAN</v>
          </cell>
          <cell r="E304" t="str">
            <v>:  PEMELIHARAAN BERKALA JALAN DI WILAYAH TIMUR</v>
          </cell>
        </row>
        <row r="305">
          <cell r="B305" t="str">
            <v>PAKET</v>
          </cell>
          <cell r="E305" t="str">
            <v>:  PEMELIHARAAN BERKALA JALAN GUBUG - KEDUNGJATI (SMT), TEGOWANU - KAPUNG</v>
          </cell>
        </row>
        <row r="306">
          <cell r="B306" t="str">
            <v>TAHUN ANGGARAN</v>
          </cell>
          <cell r="E306" t="str">
            <v>:  2004</v>
          </cell>
        </row>
        <row r="307">
          <cell r="B307" t="str">
            <v>PROPINSI</v>
          </cell>
          <cell r="E307" t="str">
            <v>:  JAWA TENGAH</v>
          </cell>
        </row>
        <row r="308">
          <cell r="B308" t="str">
            <v>KONTRAKTOR</v>
          </cell>
          <cell r="E308" t="str">
            <v>:  PT. NAGA MAS CAB. SRAGEN</v>
          </cell>
        </row>
        <row r="309">
          <cell r="B309" t="str">
            <v>MATA PEMBAYARAN</v>
          </cell>
          <cell r="E309" t="str">
            <v>:  10.1(5e)</v>
          </cell>
        </row>
        <row r="310">
          <cell r="B310" t="str">
            <v>URAIAN</v>
          </cell>
          <cell r="E310" t="str">
            <v>:  Pembersihan sampah dan kotoran pada bangunan atas jembatan beton / pratekan</v>
          </cell>
        </row>
        <row r="311">
          <cell r="B311" t="str">
            <v>SATUAN PEMBAYARAN</v>
          </cell>
          <cell r="E311" t="str">
            <v>:  m</v>
          </cell>
        </row>
        <row r="314">
          <cell r="G314" t="str">
            <v>PERKIRAAN</v>
          </cell>
          <cell r="H314" t="str">
            <v>HARGA</v>
          </cell>
          <cell r="I314" t="str">
            <v>JUMLAH</v>
          </cell>
        </row>
        <row r="315">
          <cell r="B315" t="str">
            <v>NO.</v>
          </cell>
          <cell r="D315" t="str">
            <v>KOMPONEN</v>
          </cell>
          <cell r="F315" t="str">
            <v>SATUAN</v>
          </cell>
          <cell r="G315" t="str">
            <v>KUANTITAS</v>
          </cell>
          <cell r="H315" t="str">
            <v>SATUAN</v>
          </cell>
          <cell r="I315" t="str">
            <v>HARGA</v>
          </cell>
        </row>
        <row r="316">
          <cell r="H316" t="str">
            <v>(Rp.)</v>
          </cell>
          <cell r="I316" t="str">
            <v>(Rp.)</v>
          </cell>
        </row>
        <row r="319">
          <cell r="B319" t="str">
            <v>A.</v>
          </cell>
          <cell r="D319" t="str">
            <v>TENAGA</v>
          </cell>
        </row>
        <row r="321">
          <cell r="B321" t="str">
            <v>1.</v>
          </cell>
          <cell r="D321" t="str">
            <v>Pekerja</v>
          </cell>
          <cell r="F321" t="str">
            <v>Jam</v>
          </cell>
          <cell r="G321">
            <v>0.38179999999999997</v>
          </cell>
          <cell r="H321">
            <v>3250</v>
          </cell>
          <cell r="K321">
            <v>1240.8499999999999</v>
          </cell>
        </row>
        <row r="322">
          <cell r="B322" t="str">
            <v>2.</v>
          </cell>
          <cell r="D322" t="str">
            <v>Mandor</v>
          </cell>
          <cell r="F322" t="str">
            <v>Jam</v>
          </cell>
          <cell r="G322">
            <v>3.8199999999999998E-2</v>
          </cell>
          <cell r="H322">
            <v>4000</v>
          </cell>
          <cell r="K322">
            <v>152.79999999999998</v>
          </cell>
        </row>
        <row r="325">
          <cell r="G325" t="str">
            <v xml:space="preserve">JUMLAH HARGA TENAGA   </v>
          </cell>
          <cell r="K325">
            <v>1393.6499999999999</v>
          </cell>
        </row>
        <row r="327">
          <cell r="B327" t="str">
            <v>B.</v>
          </cell>
          <cell r="D327" t="str">
            <v>BAHAN</v>
          </cell>
        </row>
        <row r="335">
          <cell r="G335" t="str">
            <v xml:space="preserve">JUMLAH HARGA BAHAN   </v>
          </cell>
          <cell r="K335">
            <v>0</v>
          </cell>
        </row>
        <row r="337">
          <cell r="B337" t="str">
            <v>C.</v>
          </cell>
          <cell r="D337" t="str">
            <v>PERALATAN</v>
          </cell>
        </row>
        <row r="339">
          <cell r="B339" t="str">
            <v>1.</v>
          </cell>
          <cell r="D339" t="str">
            <v>Alat Bantu</v>
          </cell>
          <cell r="F339" t="str">
            <v>Ls</v>
          </cell>
          <cell r="G339">
            <v>1</v>
          </cell>
          <cell r="H339">
            <v>100</v>
          </cell>
          <cell r="K339">
            <v>100</v>
          </cell>
        </row>
        <row r="346">
          <cell r="G346" t="str">
            <v xml:space="preserve">JUMLAH HARGA PERALATAN   </v>
          </cell>
          <cell r="K346">
            <v>100</v>
          </cell>
        </row>
        <row r="348">
          <cell r="B348" t="str">
            <v>D.</v>
          </cell>
          <cell r="D348" t="str">
            <v>JUMLAH HARGA TENAGA, BAHAN DAN PERALATAN  ( A + B + C )</v>
          </cell>
          <cell r="K348">
            <v>1493.6499999999999</v>
          </cell>
        </row>
        <row r="349">
          <cell r="B349" t="str">
            <v>E.</v>
          </cell>
          <cell r="D349" t="str">
            <v>OVERHEAD &amp; PROFIT</v>
          </cell>
          <cell r="F349">
            <v>0</v>
          </cell>
          <cell r="G349" t="str">
            <v>%  x  D</v>
          </cell>
          <cell r="K349">
            <v>0</v>
          </cell>
        </row>
        <row r="350">
          <cell r="B350" t="str">
            <v>F.</v>
          </cell>
          <cell r="D350" t="str">
            <v>HARGA SATUAN PEKERJAAN  ( D + E )</v>
          </cell>
          <cell r="K350">
            <v>1493.6499999999999</v>
          </cell>
        </row>
        <row r="352">
          <cell r="B352" t="str">
            <v>Catatan :</v>
          </cell>
          <cell r="C352">
            <v>1</v>
          </cell>
          <cell r="D352" t="str">
            <v>SATUAN dapat berdasarkan atas jam operasi untuk Tenaga Kerja dan Peralatan, volume dan/ataw ukuran berat</v>
          </cell>
        </row>
        <row r="353">
          <cell r="D353" t="str">
            <v>untuk bahan-bahan.</v>
          </cell>
        </row>
        <row r="354">
          <cell r="C354">
            <v>2</v>
          </cell>
          <cell r="D354" t="str">
            <v>Kuantitas satuan adalah kuantitas setiap komponen untuk menyelesaikan satu satuan pekerjaan dari nomor mata</v>
          </cell>
        </row>
        <row r="355">
          <cell r="D355" t="str">
            <v>pembayaran.</v>
          </cell>
        </row>
        <row r="356">
          <cell r="C356">
            <v>3</v>
          </cell>
          <cell r="D356" t="str">
            <v>Biaya satuan untuk peralatan sudah termasuk bahan bakar, bahan habis dipakai dan operator.</v>
          </cell>
        </row>
        <row r="357">
          <cell r="C357">
            <v>4</v>
          </cell>
          <cell r="D357" t="str">
            <v>Biaya satuan sudah termasuk pengeluaran untuk seluruh pajak yang berkaitan (tetapi tidak termasuk PPN yang</v>
          </cell>
        </row>
        <row r="358">
          <cell r="D358" t="str">
            <v>dibayar dari kontrak) dan biaya-biaya lainnya.</v>
          </cell>
        </row>
        <row r="361">
          <cell r="G361" t="str">
            <v>Sragen, 18 Pebruari 2004</v>
          </cell>
        </row>
        <row r="363">
          <cell r="G363" t="str">
            <v>Kepala Cabang</v>
          </cell>
        </row>
        <row r="364">
          <cell r="G364" t="str">
            <v>PT. NAGA MAS</v>
          </cell>
        </row>
        <row r="371">
          <cell r="G371" t="str">
            <v>( Ir.  S U K A D I )</v>
          </cell>
        </row>
        <row r="374">
          <cell r="B374" t="str">
            <v>FORMULIR STANDAR UNTUK</v>
          </cell>
        </row>
        <row r="375">
          <cell r="B375" t="str">
            <v>PEREKAMAN ANALISA MASING-MASING HARGA SATUAN</v>
          </cell>
        </row>
        <row r="376">
          <cell r="B376" t="str">
            <v/>
          </cell>
        </row>
        <row r="378">
          <cell r="B378" t="str">
            <v>KEGIATAN</v>
          </cell>
          <cell r="E378" t="str">
            <v>:  PEMELIHARAAN BERKALA JALAN DI WILAYAH TIMUR</v>
          </cell>
        </row>
        <row r="379">
          <cell r="B379" t="str">
            <v>PAKET</v>
          </cell>
          <cell r="E379" t="str">
            <v>:  PEMELIHARAAN BERKALA JALAN GUBUG - KEDUNGJATI (SMT), TEGOWANU - KAPUNG</v>
          </cell>
        </row>
        <row r="380">
          <cell r="B380" t="str">
            <v>TAHUN ANGGARAN</v>
          </cell>
          <cell r="E380" t="str">
            <v>:  2004</v>
          </cell>
        </row>
        <row r="381">
          <cell r="B381" t="str">
            <v>PROPINSI</v>
          </cell>
          <cell r="E381" t="str">
            <v>:  JAWA TENGAH</v>
          </cell>
        </row>
        <row r="382">
          <cell r="B382" t="str">
            <v>KONTRAKTOR</v>
          </cell>
          <cell r="E382" t="str">
            <v>:  PT. NAGA MAS CAB. SRAGEN</v>
          </cell>
        </row>
        <row r="383">
          <cell r="B383" t="str">
            <v>MATA PEMBAYARAN</v>
          </cell>
          <cell r="E383" t="str">
            <v>:  10.1(5f)</v>
          </cell>
        </row>
        <row r="384">
          <cell r="B384" t="str">
            <v>URAIAN</v>
          </cell>
          <cell r="E384" t="str">
            <v>:  Pasangan Batu 1PC : 3 Psr</v>
          </cell>
        </row>
        <row r="385">
          <cell r="B385" t="str">
            <v>SATUAN PEMBAYARAN</v>
          </cell>
          <cell r="E385" t="str">
            <v>:  m3</v>
          </cell>
        </row>
        <row r="388">
          <cell r="G388" t="str">
            <v>PERKIRAAN</v>
          </cell>
          <cell r="H388" t="str">
            <v>HARGA</v>
          </cell>
          <cell r="I388" t="str">
            <v>JUMLAH</v>
          </cell>
        </row>
        <row r="389">
          <cell r="B389" t="str">
            <v>NO.</v>
          </cell>
          <cell r="D389" t="str">
            <v>KOMPONEN</v>
          </cell>
          <cell r="F389" t="str">
            <v>SATUAN</v>
          </cell>
          <cell r="G389" t="str">
            <v>KUANTITAS</v>
          </cell>
          <cell r="H389" t="str">
            <v>SATUAN</v>
          </cell>
          <cell r="I389" t="str">
            <v>HARGA</v>
          </cell>
        </row>
        <row r="390">
          <cell r="H390" t="str">
            <v>(Rp.)</v>
          </cell>
          <cell r="I390" t="str">
            <v>(Rp.)</v>
          </cell>
        </row>
        <row r="393">
          <cell r="B393" t="str">
            <v>A.</v>
          </cell>
          <cell r="D393" t="str">
            <v>TENAGA</v>
          </cell>
        </row>
        <row r="395">
          <cell r="B395" t="str">
            <v>1.</v>
          </cell>
          <cell r="D395" t="str">
            <v>Pekerja</v>
          </cell>
          <cell r="F395" t="str">
            <v>Jam</v>
          </cell>
          <cell r="G395">
            <v>19.600000000000001</v>
          </cell>
          <cell r="H395">
            <v>3250</v>
          </cell>
          <cell r="K395">
            <v>63700.000000000007</v>
          </cell>
        </row>
        <row r="396">
          <cell r="B396" t="str">
            <v>2.</v>
          </cell>
          <cell r="D396" t="str">
            <v>Tukang</v>
          </cell>
          <cell r="F396" t="str">
            <v>Jam</v>
          </cell>
          <cell r="G396">
            <v>5.6</v>
          </cell>
          <cell r="H396">
            <v>4000</v>
          </cell>
          <cell r="K396">
            <v>22400</v>
          </cell>
        </row>
        <row r="397">
          <cell r="B397" t="str">
            <v>3.</v>
          </cell>
          <cell r="D397" t="str">
            <v>Mandor</v>
          </cell>
          <cell r="F397" t="str">
            <v>Jam</v>
          </cell>
          <cell r="G397">
            <v>1.4</v>
          </cell>
          <cell r="H397">
            <v>4000</v>
          </cell>
          <cell r="K397">
            <v>5600</v>
          </cell>
        </row>
        <row r="399">
          <cell r="G399" t="str">
            <v xml:space="preserve">JUMLAH HARGA TENAGA   </v>
          </cell>
          <cell r="K399">
            <v>91700</v>
          </cell>
        </row>
        <row r="401">
          <cell r="B401" t="str">
            <v>B.</v>
          </cell>
          <cell r="D401" t="str">
            <v>BAHAN</v>
          </cell>
        </row>
        <row r="403">
          <cell r="B403" t="str">
            <v>1.</v>
          </cell>
          <cell r="D403" t="str">
            <v>Batu Kali</v>
          </cell>
          <cell r="F403" t="str">
            <v>M3</v>
          </cell>
          <cell r="G403">
            <v>1.2</v>
          </cell>
          <cell r="H403">
            <v>80000</v>
          </cell>
          <cell r="K403">
            <v>96000</v>
          </cell>
        </row>
        <row r="404">
          <cell r="B404" t="str">
            <v>2.</v>
          </cell>
          <cell r="D404" t="str">
            <v>Semen (PC)</v>
          </cell>
          <cell r="F404" t="str">
            <v>Kg</v>
          </cell>
          <cell r="G404">
            <v>225</v>
          </cell>
          <cell r="H404">
            <v>600</v>
          </cell>
          <cell r="K404">
            <v>135000</v>
          </cell>
        </row>
        <row r="405">
          <cell r="B405" t="str">
            <v>3.</v>
          </cell>
          <cell r="D405" t="str">
            <v>Pasir Pasang</v>
          </cell>
          <cell r="F405" t="str">
            <v>M3</v>
          </cell>
          <cell r="G405">
            <v>0.375</v>
          </cell>
          <cell r="H405">
            <v>80000</v>
          </cell>
          <cell r="K405">
            <v>30000</v>
          </cell>
        </row>
        <row r="409">
          <cell r="G409" t="str">
            <v xml:space="preserve">JUMLAH HARGA BAHAN   </v>
          </cell>
          <cell r="K409">
            <v>261000</v>
          </cell>
        </row>
        <row r="411">
          <cell r="B411" t="str">
            <v>C.</v>
          </cell>
          <cell r="D411" t="str">
            <v>PERALATAN</v>
          </cell>
        </row>
        <row r="413">
          <cell r="B413" t="str">
            <v>1.</v>
          </cell>
          <cell r="D413" t="str">
            <v>CONCRETE MIXER 0.3-0.6 M3</v>
          </cell>
          <cell r="F413" t="str">
            <v>Jam</v>
          </cell>
          <cell r="G413">
            <v>0.40160000000000001</v>
          </cell>
          <cell r="H413">
            <v>35000</v>
          </cell>
          <cell r="K413">
            <v>14056</v>
          </cell>
        </row>
        <row r="414">
          <cell r="B414" t="str">
            <v>2.</v>
          </cell>
          <cell r="D414" t="str">
            <v>Alat Bantu</v>
          </cell>
          <cell r="F414" t="str">
            <v>Ls</v>
          </cell>
          <cell r="G414">
            <v>1</v>
          </cell>
          <cell r="H414">
            <v>100</v>
          </cell>
          <cell r="K414">
            <v>100</v>
          </cell>
        </row>
        <row r="420">
          <cell r="G420" t="str">
            <v xml:space="preserve">JUMLAH HARGA PERALATAN   </v>
          </cell>
          <cell r="K420">
            <v>14156</v>
          </cell>
        </row>
        <row r="422">
          <cell r="B422" t="str">
            <v>D.</v>
          </cell>
          <cell r="D422" t="str">
            <v>JUMLAH HARGA TENAGA, BAHAN DAN PERALATAN  ( A + B + C )</v>
          </cell>
          <cell r="K422">
            <v>366856</v>
          </cell>
        </row>
        <row r="423">
          <cell r="B423" t="str">
            <v>E.</v>
          </cell>
          <cell r="D423" t="str">
            <v>OVERHEAD &amp; PROFIT</v>
          </cell>
          <cell r="F423">
            <v>0</v>
          </cell>
          <cell r="G423" t="str">
            <v>%  x  D</v>
          </cell>
          <cell r="K423">
            <v>0</v>
          </cell>
        </row>
        <row r="424">
          <cell r="B424" t="str">
            <v>F.</v>
          </cell>
          <cell r="D424" t="str">
            <v>HARGA SATUAN PEKERJAAN  ( D + E )</v>
          </cell>
          <cell r="K424">
            <v>366856</v>
          </cell>
        </row>
        <row r="426">
          <cell r="B426" t="str">
            <v>Catatan :</v>
          </cell>
          <cell r="C426">
            <v>1</v>
          </cell>
          <cell r="D426" t="str">
            <v>SATUAN dapat berdasarkan atas jam operasi untuk Tenaga Kerja dan Peralatan, volume dan/ataw ukuran berat</v>
          </cell>
        </row>
        <row r="427">
          <cell r="D427" t="str">
            <v>untuk bahan-bahan.</v>
          </cell>
        </row>
        <row r="428">
          <cell r="C428">
            <v>2</v>
          </cell>
          <cell r="D428" t="str">
            <v>Kuantitas satuan adalah kuantitas setiap komponen untuk menyelesaikan satu satuan pekerjaan dari nomor mata</v>
          </cell>
        </row>
        <row r="429">
          <cell r="D429" t="str">
            <v>pembayaran.</v>
          </cell>
        </row>
        <row r="430">
          <cell r="C430">
            <v>3</v>
          </cell>
          <cell r="D430" t="str">
            <v>Biaya satuan untuk peralatan sudah termasuk bahan bakar, bahan habis dipakai dan operator.</v>
          </cell>
        </row>
        <row r="431">
          <cell r="C431">
            <v>4</v>
          </cell>
          <cell r="D431" t="str">
            <v>Biaya satuan sudah termasuk pengeluaran untuk seluruh pajak yang berkaitan (tetapi tidak termasuk PPN yang</v>
          </cell>
        </row>
        <row r="432">
          <cell r="D432" t="str">
            <v>dibayar dari kontrak) dan biaya-biaya lainnya.</v>
          </cell>
        </row>
        <row r="435">
          <cell r="G435" t="str">
            <v>Sragen, 18 Pebruari 2004</v>
          </cell>
        </row>
        <row r="437">
          <cell r="G437" t="str">
            <v>Kepala Cabang</v>
          </cell>
        </row>
        <row r="438">
          <cell r="G438" t="str">
            <v>PT. NAGA MAS</v>
          </cell>
        </row>
        <row r="445">
          <cell r="G445" t="str">
            <v>( Ir.  S U K A D I )</v>
          </cell>
        </row>
        <row r="448">
          <cell r="B448" t="str">
            <v>FORMULIR STANDAR UNTUK</v>
          </cell>
        </row>
        <row r="449">
          <cell r="B449" t="str">
            <v>PEREKAMAN ANALISA MASING-MASING HARGA SATUAN</v>
          </cell>
        </row>
        <row r="450">
          <cell r="B450" t="str">
            <v/>
          </cell>
        </row>
        <row r="452">
          <cell r="B452" t="str">
            <v>KEGIATAN</v>
          </cell>
          <cell r="E452" t="str">
            <v>:  PEMELIHARAAN BERKALA JALAN DI WILAYAH TIMUR</v>
          </cell>
        </row>
        <row r="453">
          <cell r="B453" t="str">
            <v>PAKET</v>
          </cell>
          <cell r="E453" t="str">
            <v>:  PEMELIHARAAN BERKALA JALAN GUBUG - KEDUNGJATI (SMT), TEGOWANU - KAPUNG</v>
          </cell>
        </row>
        <row r="454">
          <cell r="B454" t="str">
            <v>TAHUN ANGGARAN</v>
          </cell>
          <cell r="E454" t="str">
            <v>:  2004</v>
          </cell>
        </row>
        <row r="455">
          <cell r="B455" t="str">
            <v>PROPINSI</v>
          </cell>
          <cell r="E455" t="str">
            <v>:  JAWA TENGAH</v>
          </cell>
        </row>
        <row r="456">
          <cell r="B456" t="str">
            <v>KONTRAKTOR</v>
          </cell>
          <cell r="E456" t="str">
            <v>:  PT. NAGA MAS CAB. SRAGEN</v>
          </cell>
        </row>
        <row r="457">
          <cell r="B457" t="str">
            <v>MATA PEMBAYARAN</v>
          </cell>
          <cell r="E457" t="str">
            <v>:  10.1(5g)</v>
          </cell>
        </row>
        <row r="458">
          <cell r="B458" t="str">
            <v>URAIAN</v>
          </cell>
          <cell r="E458" t="str">
            <v>:  Plesteran 1PC : 3 Psr</v>
          </cell>
        </row>
        <row r="459">
          <cell r="B459" t="str">
            <v>SATUAN PEMBAYARAN</v>
          </cell>
          <cell r="E459" t="str">
            <v>:  m2</v>
          </cell>
        </row>
        <row r="462">
          <cell r="G462" t="str">
            <v>PERKIRAAN</v>
          </cell>
          <cell r="H462" t="str">
            <v>HARGA</v>
          </cell>
          <cell r="I462" t="str">
            <v>JUMLAH</v>
          </cell>
        </row>
        <row r="463">
          <cell r="B463" t="str">
            <v>NO.</v>
          </cell>
          <cell r="D463" t="str">
            <v>KOMPONEN</v>
          </cell>
          <cell r="F463" t="str">
            <v>SATUAN</v>
          </cell>
          <cell r="G463" t="str">
            <v>KUANTITAS</v>
          </cell>
          <cell r="H463" t="str">
            <v>SATUAN</v>
          </cell>
          <cell r="I463" t="str">
            <v>HARGA</v>
          </cell>
        </row>
        <row r="464">
          <cell r="H464" t="str">
            <v>(Rp.)</v>
          </cell>
          <cell r="I464" t="str">
            <v>(Rp.)</v>
          </cell>
        </row>
        <row r="467">
          <cell r="B467" t="str">
            <v>A.</v>
          </cell>
          <cell r="D467" t="str">
            <v>TENAGA</v>
          </cell>
        </row>
        <row r="469">
          <cell r="B469" t="str">
            <v>1.</v>
          </cell>
          <cell r="D469" t="str">
            <v>Pekerja</v>
          </cell>
          <cell r="F469" t="str">
            <v>Jam</v>
          </cell>
          <cell r="G469">
            <v>0.39200000000000002</v>
          </cell>
          <cell r="H469">
            <v>3250</v>
          </cell>
          <cell r="K469">
            <v>1274</v>
          </cell>
        </row>
        <row r="470">
          <cell r="B470" t="str">
            <v>2.</v>
          </cell>
          <cell r="D470" t="str">
            <v>Tukang</v>
          </cell>
          <cell r="F470" t="str">
            <v>Jam</v>
          </cell>
          <cell r="G470">
            <v>0.112</v>
          </cell>
          <cell r="H470">
            <v>4000</v>
          </cell>
          <cell r="K470">
            <v>448</v>
          </cell>
        </row>
        <row r="471">
          <cell r="B471" t="str">
            <v>3.</v>
          </cell>
          <cell r="D471" t="str">
            <v>Mandor</v>
          </cell>
          <cell r="F471" t="str">
            <v>Jam</v>
          </cell>
          <cell r="G471">
            <v>2.8000000000000001E-2</v>
          </cell>
          <cell r="H471">
            <v>4000</v>
          </cell>
          <cell r="K471">
            <v>112</v>
          </cell>
        </row>
        <row r="473">
          <cell r="G473" t="str">
            <v xml:space="preserve">JUMLAH HARGA TENAGA   </v>
          </cell>
          <cell r="K473">
            <v>1834</v>
          </cell>
        </row>
        <row r="475">
          <cell r="B475" t="str">
            <v>B.</v>
          </cell>
          <cell r="D475" t="str">
            <v>BAHAN</v>
          </cell>
        </row>
        <row r="477">
          <cell r="B477" t="str">
            <v>1.</v>
          </cell>
          <cell r="D477" t="str">
            <v>Semen (PC)</v>
          </cell>
          <cell r="F477" t="str">
            <v>Kg</v>
          </cell>
          <cell r="G477">
            <v>11.25</v>
          </cell>
          <cell r="H477">
            <v>600</v>
          </cell>
          <cell r="K477">
            <v>6750</v>
          </cell>
        </row>
        <row r="478">
          <cell r="B478" t="str">
            <v>2.</v>
          </cell>
          <cell r="D478" t="str">
            <v>Pasir Pasang</v>
          </cell>
          <cell r="F478" t="str">
            <v>M3</v>
          </cell>
          <cell r="G478">
            <v>2.06E-2</v>
          </cell>
          <cell r="H478">
            <v>80000</v>
          </cell>
          <cell r="K478">
            <v>1648</v>
          </cell>
        </row>
        <row r="483">
          <cell r="G483" t="str">
            <v xml:space="preserve">JUMLAH HARGA BAHAN   </v>
          </cell>
          <cell r="K483">
            <v>8398</v>
          </cell>
        </row>
        <row r="485">
          <cell r="B485" t="str">
            <v>C.</v>
          </cell>
          <cell r="D485" t="str">
            <v>PERALATAN</v>
          </cell>
        </row>
        <row r="487">
          <cell r="B487" t="str">
            <v>1.</v>
          </cell>
          <cell r="D487" t="str">
            <v>Alat Bantu</v>
          </cell>
          <cell r="F487" t="str">
            <v>Ls</v>
          </cell>
          <cell r="G487">
            <v>1</v>
          </cell>
          <cell r="H487">
            <v>500</v>
          </cell>
          <cell r="K487">
            <v>500</v>
          </cell>
        </row>
        <row r="494">
          <cell r="G494" t="str">
            <v xml:space="preserve">JUMLAH HARGA PERALATAN   </v>
          </cell>
          <cell r="K494">
            <v>500</v>
          </cell>
        </row>
        <row r="496">
          <cell r="B496" t="str">
            <v>D.</v>
          </cell>
          <cell r="D496" t="str">
            <v>JUMLAH HARGA TENAGA, BAHAN DAN PERALATAN  ( A + B + C )</v>
          </cell>
          <cell r="K496">
            <v>10732</v>
          </cell>
        </row>
        <row r="497">
          <cell r="B497" t="str">
            <v>E.</v>
          </cell>
          <cell r="D497" t="str">
            <v>OVERHEAD &amp; PROFIT</v>
          </cell>
          <cell r="F497">
            <v>0</v>
          </cell>
          <cell r="G497" t="str">
            <v>%  x  D</v>
          </cell>
          <cell r="K497">
            <v>0</v>
          </cell>
        </row>
        <row r="498">
          <cell r="B498" t="str">
            <v>F.</v>
          </cell>
          <cell r="D498" t="str">
            <v>HARGA SATUAN PEKERJAAN  ( D + E )</v>
          </cell>
          <cell r="K498">
            <v>10732</v>
          </cell>
        </row>
        <row r="500">
          <cell r="B500" t="str">
            <v>Catatan :</v>
          </cell>
          <cell r="C500">
            <v>1</v>
          </cell>
          <cell r="D500" t="str">
            <v>SATUAN dapat berdasarkan atas jam operasi untuk Tenaga Kerja dan Peralatan, volume dan/ataw ukuran berat</v>
          </cell>
        </row>
        <row r="501">
          <cell r="D501" t="str">
            <v>untuk bahan-bahan.</v>
          </cell>
        </row>
        <row r="502">
          <cell r="C502">
            <v>2</v>
          </cell>
          <cell r="D502" t="str">
            <v>Kuantitas satuan adalah kuantitas setiap komponen untuk menyelesaikan satu satuan pekerjaan dari nomor mata</v>
          </cell>
        </row>
        <row r="503">
          <cell r="D503" t="str">
            <v>pembayaran.</v>
          </cell>
        </row>
        <row r="504">
          <cell r="C504">
            <v>3</v>
          </cell>
          <cell r="D504" t="str">
            <v>Biaya satuan untuk peralatan sudah termasuk bahan bakar, bahan habis dipakai dan operator.</v>
          </cell>
        </row>
        <row r="505">
          <cell r="C505">
            <v>4</v>
          </cell>
          <cell r="D505" t="str">
            <v>Biaya satuan sudah termasuk pengeluaran untuk seluruh pajak yang berkaitan (tetapi tidak termasuk PPN yang</v>
          </cell>
        </row>
        <row r="506">
          <cell r="D506" t="str">
            <v>dibayar dari kontrak) dan biaya-biaya lainnya.</v>
          </cell>
        </row>
      </sheetData>
      <sheetData sheetId="21"/>
      <sheetData sheetId="22"/>
      <sheetData sheetId="23"/>
      <sheetData sheetId="24" refreshError="1"/>
    </sheetDataSet>
  </externalBook>
</externalLink>
</file>

<file path=xl/externalLinks/externalLink7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
      <sheetName val="MAJOR"/>
      <sheetName val="Peta Quarry"/>
      <sheetName val="Perhitungan Mobilisasi Alat"/>
      <sheetName val="Lalu Lintas"/>
      <sheetName val="Jembatan Sementara"/>
      <sheetName val="Informasi"/>
      <sheetName val="Rekap ALL"/>
      <sheetName val="BOQ ALL"/>
      <sheetName val="Rekap Rutin Jembatan"/>
      <sheetName val="BOQ Rutin Jembatan"/>
      <sheetName val="Rekap Rutin"/>
      <sheetName val="BOQ Rutin"/>
      <sheetName val="VOLUME RUTIN"/>
      <sheetName val="Rekap Efektif"/>
      <sheetName val="BOQ"/>
      <sheetName val="BOQ 217+250-218+350"/>
      <sheetName val="BOQ 207+050-208+180"/>
      <sheetName val="BOQ 174+180-175+025"/>
      <sheetName val="BOQ Cidaun-Bts.Bdg"/>
      <sheetName val="BOQ Cipandak"/>
      <sheetName val="volume"/>
      <sheetName val="Sheet1 (2)"/>
      <sheetName val="4-Basic Price"/>
      <sheetName val="SK GUB"/>
      <sheetName val="Analisa K3"/>
      <sheetName val="4-Formulir harga bahan"/>
      <sheetName val="5-ALAT(1)"/>
      <sheetName val="5-ALAT(2)"/>
      <sheetName val="4-Analisa Quarry"/>
      <sheetName val="Agg Halus &amp; Kasar"/>
      <sheetName val="Agg A"/>
      <sheetName val="Agg B dan S"/>
      <sheetName val="Mobilisasi"/>
      <sheetName val="Agg C"/>
      <sheetName val="Agg  CBR 60"/>
      <sheetName val="Schedule"/>
      <sheetName val="D1"/>
      <sheetName val="D2"/>
      <sheetName val="D3"/>
      <sheetName val="D4"/>
      <sheetName val="D5"/>
      <sheetName val="D6"/>
      <sheetName val="D7(1)"/>
      <sheetName val="D7(2)"/>
      <sheetName val="D8(1)"/>
      <sheetName val="D8(2)"/>
      <sheetName val="D9"/>
      <sheetName val="Analisa-1"/>
      <sheetName val="Analisa-2"/>
      <sheetName val="Analisa-3"/>
      <sheetName val="D10 LS-Rutin"/>
      <sheetName val="D10 Analisa HSP"/>
      <sheetName val="D10 Kuantitas"/>
      <sheetName val="Sheet1"/>
      <sheetName val="Sheet2 (2)"/>
      <sheetName val="Sheet3"/>
      <sheetName val="Sheet4"/>
    </sheetNames>
    <sheetDataSet>
      <sheetData sheetId="0"/>
      <sheetData sheetId="1"/>
      <sheetData sheetId="2"/>
      <sheetData sheetId="3"/>
      <sheetData sheetId="4"/>
      <sheetData sheetId="5"/>
      <sheetData sheetId="6"/>
      <sheetData sheetId="7"/>
      <sheetData sheetId="8"/>
      <sheetData sheetId="9"/>
      <sheetData sheetId="10">
        <row r="30">
          <cell r="H30">
            <v>727320000</v>
          </cell>
        </row>
      </sheetData>
      <sheetData sheetId="11"/>
      <sheetData sheetId="12">
        <row r="30">
          <cell r="H30">
            <v>10894041000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7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Q"/>
      <sheetName val="B.Kim2010"/>
      <sheetName val="Bahan"/>
      <sheetName val="UPAH"/>
      <sheetName val="B. Opr Alat"/>
      <sheetName val="D. H. Alat"/>
      <sheetName val="Volume"/>
      <sheetName val="Anl BOW"/>
      <sheetName val="EE"/>
      <sheetName val="Rekap"/>
      <sheetName val="oe"/>
      <sheetName val="HPS"/>
      <sheetName val="COR 123"/>
      <sheetName val="COR 136"/>
      <sheetName val="BATA 12"/>
      <sheetName val="BATA 14"/>
      <sheetName val="B.BELAH 14"/>
      <sheetName val="MORTAR 13"/>
      <sheetName val="MORTAR 14"/>
      <sheetName val="PLESTER 12"/>
      <sheetName val="PLESTER 14"/>
      <sheetName val="JADWAL"/>
      <sheetName val="HIT. BAHAN 1"/>
      <sheetName val="HITUNG BAHAN"/>
      <sheetName val="Jadwal Bahan"/>
      <sheetName val="Jadwal T.Kerja"/>
      <sheetName val="Jadwal Alat"/>
    </sheetNames>
    <sheetDataSet>
      <sheetData sheetId="0" refreshError="1"/>
      <sheetData sheetId="1">
        <row r="641">
          <cell r="C641">
            <v>1</v>
          </cell>
        </row>
        <row r="642">
          <cell r="C642">
            <v>2</v>
          </cell>
        </row>
        <row r="643">
          <cell r="C643">
            <v>3</v>
          </cell>
        </row>
        <row r="644">
          <cell r="C644">
            <v>4</v>
          </cell>
        </row>
        <row r="645">
          <cell r="C645">
            <v>5</v>
          </cell>
        </row>
        <row r="646">
          <cell r="C646">
            <v>6</v>
          </cell>
        </row>
        <row r="647">
          <cell r="C647">
            <v>7</v>
          </cell>
        </row>
        <row r="648">
          <cell r="C648">
            <v>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AHS Kusen Alum"/>
      <sheetName val="AHS Lain2"/>
      <sheetName val="AHS Atap"/>
      <sheetName val="#REF"/>
    </sheetNames>
    <sheetDataSet>
      <sheetData sheetId="0" refreshError="1">
        <row r="1">
          <cell r="B1">
            <v>9550</v>
          </cell>
        </row>
      </sheetData>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ng Pancang Baja"/>
      <sheetName val="Pembongkaran"/>
      <sheetName val="Geotxtil"/>
      <sheetName val="Expantion Joint"/>
      <sheetName val="NP"/>
      <sheetName val="NP (2)"/>
      <sheetName val="diafrag"/>
      <sheetName val="Void Slab"/>
      <sheetName val="deck slab"/>
      <sheetName val="Additional"/>
      <sheetName val="Lean Concr"/>
      <sheetName val="Perletakan Strip"/>
      <sheetName val="Pembongkaran Jbt Lama"/>
      <sheetName val="Pemb Jbt Rangka Baja"/>
      <sheetName val="Pengadaan Jembatan Sementara"/>
      <sheetName val="Pengadaan Jembatan Aramco"/>
      <sheetName val="Tiang Pancang"/>
      <sheetName val="Analisa Alat"/>
      <sheetName val="Price"/>
      <sheetName val="Kuantitas &amp; Harga"/>
    </sheetNames>
    <sheetDataSet>
      <sheetData sheetId="0" refreshError="1"/>
      <sheetData sheetId="1" refreshError="1"/>
      <sheetData sheetId="2" refreshError="1"/>
      <sheetData sheetId="3" refreshError="1"/>
      <sheetData sheetId="4" refreshError="1">
        <row r="183">
          <cell r="T183" t="str">
            <v>Analisa EI-713</v>
          </cell>
        </row>
        <row r="1322">
          <cell r="T1322" t="str">
            <v>Analisa EI-745</v>
          </cell>
        </row>
        <row r="1324">
          <cell r="L1324" t="str">
            <v>FORMULIR STANDAR UNTUK</v>
          </cell>
        </row>
        <row r="1325">
          <cell r="L1325" t="str">
            <v>PEREKAMAN ANALISA MASING-MASING HARGA SATUAN</v>
          </cell>
        </row>
        <row r="1326">
          <cell r="L1326" t="str">
            <v/>
          </cell>
        </row>
        <row r="1328">
          <cell r="L1328" t="str">
            <v>NOMOR HIBAH</v>
          </cell>
          <cell r="O1328" t="str">
            <v>:  ADB 0002 - INO</v>
          </cell>
        </row>
        <row r="1329">
          <cell r="L1329" t="str">
            <v>NAMA PAKET</v>
          </cell>
          <cell r="O1329" t="e">
            <v>#REF!</v>
          </cell>
        </row>
        <row r="1330">
          <cell r="L1330" t="str">
            <v>LOKASI PROYEK</v>
          </cell>
          <cell r="O1330" t="e">
            <v>#REF!</v>
          </cell>
        </row>
        <row r="1331">
          <cell r="L1331" t="str">
            <v>PROVINSI</v>
          </cell>
          <cell r="O1331" t="e">
            <v>#REF!</v>
          </cell>
        </row>
        <row r="1332">
          <cell r="L1332">
            <v>0</v>
          </cell>
          <cell r="O1332" t="e">
            <v>#REF!</v>
          </cell>
        </row>
        <row r="1333">
          <cell r="L1333" t="str">
            <v>ITEM PEMBAYARAN NO.</v>
          </cell>
          <cell r="O1333" t="str">
            <v>:  7.5 (2)</v>
          </cell>
          <cell r="R1333" t="str">
            <v>PERKIRAAN VOL. PEK.</v>
          </cell>
          <cell r="T1333" t="str">
            <v>:</v>
          </cell>
          <cell r="U1333">
            <v>0</v>
          </cell>
        </row>
        <row r="1334">
          <cell r="L1334" t="str">
            <v>JENIS PEKERJAAN</v>
          </cell>
          <cell r="O1334" t="str">
            <v>:  Pengangkutan Material Jembatan</v>
          </cell>
          <cell r="R1334" t="str">
            <v>TOTAL HARGA (Rp.)</v>
          </cell>
          <cell r="T1334" t="str">
            <v>:</v>
          </cell>
          <cell r="U1334">
            <v>0</v>
          </cell>
        </row>
        <row r="1335">
          <cell r="L1335" t="str">
            <v>SATUAN PEMBAYARAN</v>
          </cell>
          <cell r="O1335" t="str">
            <v>:  KG</v>
          </cell>
          <cell r="R1335" t="str">
            <v>% THD. BIAYA PROYEK</v>
          </cell>
          <cell r="T1335" t="str">
            <v>:</v>
          </cell>
          <cell r="U1335">
            <v>0</v>
          </cell>
        </row>
        <row r="1338">
          <cell r="Q1338" t="str">
            <v>PERKIRAAN</v>
          </cell>
          <cell r="R1338" t="str">
            <v>HARGA</v>
          </cell>
          <cell r="S1338" t="str">
            <v>JUMLAH</v>
          </cell>
        </row>
        <row r="1339">
          <cell r="L1339" t="str">
            <v>NO.</v>
          </cell>
          <cell r="N1339" t="str">
            <v>KOMPONEN</v>
          </cell>
          <cell r="P1339" t="str">
            <v>SATUAN</v>
          </cell>
          <cell r="Q1339" t="str">
            <v>KUANTITAS</v>
          </cell>
          <cell r="R1339" t="str">
            <v>SATUAN</v>
          </cell>
          <cell r="S1339" t="str">
            <v>HARGA</v>
          </cell>
        </row>
        <row r="1340">
          <cell r="R1340" t="str">
            <v>(Rp.)</v>
          </cell>
          <cell r="S1340" t="str">
            <v>(Rp.)</v>
          </cell>
        </row>
        <row r="1343">
          <cell r="L1343" t="str">
            <v>A.</v>
          </cell>
          <cell r="N1343" t="str">
            <v>TENAGA</v>
          </cell>
        </row>
        <row r="1345">
          <cell r="L1345" t="str">
            <v>1.</v>
          </cell>
          <cell r="N1345" t="str">
            <v>Pekerja</v>
          </cell>
          <cell r="O1345" t="str">
            <v>(L01)</v>
          </cell>
          <cell r="P1345" t="str">
            <v>jam</v>
          </cell>
          <cell r="Q1345">
            <v>1.0000000000000001E-5</v>
          </cell>
          <cell r="R1345">
            <v>5817</v>
          </cell>
          <cell r="U1345">
            <v>5.8170000000000006E-2</v>
          </cell>
        </row>
        <row r="1346">
          <cell r="L1346" t="str">
            <v>3.</v>
          </cell>
          <cell r="N1346" t="str">
            <v>Mandor</v>
          </cell>
          <cell r="O1346" t="str">
            <v>(L03)</v>
          </cell>
          <cell r="P1346" t="str">
            <v>jam</v>
          </cell>
          <cell r="Q1346">
            <v>1.3386880856760375E-4</v>
          </cell>
          <cell r="R1346">
            <v>8357</v>
          </cell>
          <cell r="U1346">
            <v>1.1187416331994646</v>
          </cell>
        </row>
        <row r="1349">
          <cell r="Q1349" t="str">
            <v xml:space="preserve">JUMLAH HARGA TENAGA   </v>
          </cell>
          <cell r="U1349">
            <v>1.1769116331994647</v>
          </cell>
        </row>
        <row r="1351">
          <cell r="L1351" t="str">
            <v>B.</v>
          </cell>
          <cell r="N1351" t="str">
            <v>BAHAN</v>
          </cell>
        </row>
        <row r="1359">
          <cell r="Q1359" t="str">
            <v xml:space="preserve">JUMLAH HARGA BAHAN   </v>
          </cell>
          <cell r="U1359">
            <v>0</v>
          </cell>
        </row>
        <row r="1361">
          <cell r="L1361" t="str">
            <v>C.</v>
          </cell>
          <cell r="N1361" t="str">
            <v>PERALATAN</v>
          </cell>
        </row>
        <row r="1363">
          <cell r="L1363" t="str">
            <v>1.</v>
          </cell>
          <cell r="N1363" t="str">
            <v>Trailer, 15 ton</v>
          </cell>
          <cell r="O1363" t="str">
            <v>E35</v>
          </cell>
          <cell r="P1363" t="str">
            <v>jam</v>
          </cell>
          <cell r="Q1363">
            <v>1.6827309236947792E-3</v>
          </cell>
          <cell r="R1363">
            <v>234728.86853980148</v>
          </cell>
          <cell r="U1363">
            <v>394.98552577581052</v>
          </cell>
        </row>
        <row r="1364">
          <cell r="L1364" t="str">
            <v>2.</v>
          </cell>
          <cell r="N1364" t="str">
            <v>Crane</v>
          </cell>
          <cell r="O1364" t="str">
            <v>E31</v>
          </cell>
          <cell r="P1364" t="str">
            <v>jam</v>
          </cell>
          <cell r="Q1364">
            <v>1.3386880856760375E-4</v>
          </cell>
          <cell r="R1364">
            <v>345785.3356401663</v>
          </cell>
          <cell r="U1364">
            <v>46.289870902298034</v>
          </cell>
        </row>
        <row r="1365">
          <cell r="L1365" t="str">
            <v>3.</v>
          </cell>
          <cell r="N1365" t="str">
            <v>Alat Bantu</v>
          </cell>
          <cell r="P1365" t="str">
            <v>Ls</v>
          </cell>
          <cell r="Q1365">
            <v>1</v>
          </cell>
          <cell r="R1365">
            <v>100</v>
          </cell>
          <cell r="U1365">
            <v>100</v>
          </cell>
        </row>
        <row r="1366">
          <cell r="L1366" t="str">
            <v>4.</v>
          </cell>
          <cell r="N1366" t="str">
            <v>Angkutan Kapal Laut</v>
          </cell>
          <cell r="P1366" t="str">
            <v>millaut</v>
          </cell>
          <cell r="Q1366" t="str">
            <v/>
          </cell>
          <cell r="R1366">
            <v>0</v>
          </cell>
          <cell r="U1366">
            <v>0</v>
          </cell>
        </row>
        <row r="1371">
          <cell r="Q1371" t="str">
            <v xml:space="preserve">JUMLAH HARGA PERALATAN   </v>
          </cell>
          <cell r="U1371">
            <v>541.27539667810856</v>
          </cell>
        </row>
        <row r="1373">
          <cell r="L1373" t="str">
            <v>D.</v>
          </cell>
          <cell r="N1373" t="str">
            <v>JUMLAH HARGA TENAGA, BAHAN DAN PERALATAN  ( A + B + C )</v>
          </cell>
          <cell r="U1373">
            <v>542.452308311308</v>
          </cell>
        </row>
        <row r="1374">
          <cell r="L1374" t="str">
            <v>E.</v>
          </cell>
          <cell r="N1374" t="str">
            <v>OVERHEAD &amp; PROFIT</v>
          </cell>
          <cell r="P1374">
            <v>10</v>
          </cell>
          <cell r="Q1374" t="str">
            <v>%  x  D</v>
          </cell>
          <cell r="U1374">
            <v>54.245230831130804</v>
          </cell>
        </row>
        <row r="1375">
          <cell r="L1375" t="str">
            <v>F.</v>
          </cell>
          <cell r="N1375" t="str">
            <v>HARGA SATUAN PEKERJAAN  ( D + E )</v>
          </cell>
          <cell r="U1375">
            <v>596</v>
          </cell>
        </row>
        <row r="1376">
          <cell r="L1376" t="str">
            <v>Note: 1</v>
          </cell>
          <cell r="N1376" t="str">
            <v>SATUAN dapat berdasarkan atas jam operasi untuk Tenaga Kerja dan Peralatan, volume dan/atau ukuran</v>
          </cell>
        </row>
        <row r="1377">
          <cell r="N1377" t="str">
            <v>berat untuk bahan-bahan.</v>
          </cell>
        </row>
        <row r="1378">
          <cell r="L1378">
            <v>2</v>
          </cell>
          <cell r="N1378" t="str">
            <v>Kuantitas satuan adalah kuantitas setiap komponen untuk menyelesaikan satu satuan pekerjaan dari nomor</v>
          </cell>
        </row>
        <row r="1379">
          <cell r="N1379" t="str">
            <v>mata pembayaran.</v>
          </cell>
        </row>
        <row r="1380">
          <cell r="L1380">
            <v>3</v>
          </cell>
          <cell r="N1380" t="str">
            <v>Biaya satuan untuk peralatan sudah termasuk bahan bakar, bahan habis dipakai dan operator.</v>
          </cell>
        </row>
        <row r="1381">
          <cell r="L1381">
            <v>4</v>
          </cell>
          <cell r="N1381" t="str">
            <v>Biaya satuan sudah termasuk pengeluaran untuk seluruh pajak yang berkaitan (tetapi tidak termasuk PPN</v>
          </cell>
        </row>
        <row r="1382">
          <cell r="N1382" t="str">
            <v>yang dibayar dari kontrak) dan biaya-biaya lainnya.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sheetNames>
    <sheetDataSet>
      <sheetData sheetId="0" refreshError="1"/>
    </sheetDataSet>
  </externalBook>
</externalLink>
</file>

<file path=xl/externalLinks/externalLink7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 val="rek_band"/>
      <sheetName val="boq_band"/>
      <sheetName val="boq_p3jj"/>
      <sheetName val="bsic_band"/>
      <sheetName val="EIP-26"/>
      <sheetName val="kEIP-26"/>
      <sheetName val="peta"/>
      <sheetName val="diagrm"/>
      <sheetName val="ev_EE"/>
      <sheetName val="umum"/>
      <sheetName val="div1"/>
      <sheetName val="div2"/>
      <sheetName val="div3"/>
      <sheetName val="div4"/>
      <sheetName val="div5"/>
      <sheetName val="div6"/>
      <sheetName val="div7"/>
      <sheetName val="div8"/>
      <sheetName val="div9"/>
      <sheetName val="div10"/>
      <sheetName val="basic"/>
      <sheetName val="alat"/>
      <sheetName val="aggr"/>
      <sheetName val="mpu"/>
      <sheetName val="VOLUME"/>
    </sheetNames>
    <sheetDataSet>
      <sheetData sheetId="0"/>
      <sheetData sheetId="1" refreshError="1">
        <row r="493">
          <cell r="A493" t="str">
            <v>DAFTAR KUANTITAS DAN HARGA</v>
          </cell>
        </row>
        <row r="495">
          <cell r="A495" t="str">
            <v>No. Paket Kontrak</v>
          </cell>
          <cell r="D495" t="str">
            <v>:</v>
          </cell>
          <cell r="E495" t="str">
            <v>EIB - 57</v>
          </cell>
        </row>
        <row r="496">
          <cell r="A496" t="str">
            <v>Nama Paket</v>
          </cell>
          <cell r="D496" t="str">
            <v>:</v>
          </cell>
          <cell r="E496" t="str">
            <v>Pembangunan Jalan Aegela - Gako</v>
          </cell>
        </row>
        <row r="497">
          <cell r="A497" t="str">
            <v>Prop/Kab/Kodya</v>
          </cell>
          <cell r="D497" t="str">
            <v>:</v>
          </cell>
          <cell r="E497" t="str">
            <v>Nusa Tenggara Timur / Ngada</v>
          </cell>
        </row>
        <row r="498">
          <cell r="A498" t="str">
            <v>Nama Peserta Lelang</v>
          </cell>
          <cell r="D498" t="str">
            <v>:</v>
          </cell>
          <cell r="E498" t="str">
            <v xml:space="preserve"> -</v>
          </cell>
        </row>
        <row r="500">
          <cell r="A500" t="str">
            <v>Mata</v>
          </cell>
          <cell r="G500" t="str">
            <v>Perkiraan</v>
          </cell>
          <cell r="H500" t="str">
            <v>Harga</v>
          </cell>
          <cell r="I500" t="str">
            <v>Jumlah</v>
          </cell>
        </row>
        <row r="501">
          <cell r="A501" t="str">
            <v>Pemba-</v>
          </cell>
          <cell r="C501" t="str">
            <v>Uraian</v>
          </cell>
          <cell r="F501" t="str">
            <v>Satuan</v>
          </cell>
          <cell r="G501" t="str">
            <v>Kuantitas</v>
          </cell>
          <cell r="H501" t="str">
            <v>Satuan</v>
          </cell>
          <cell r="I501" t="str">
            <v>Harga</v>
          </cell>
        </row>
        <row r="502">
          <cell r="A502" t="str">
            <v>yaran</v>
          </cell>
          <cell r="H502" t="str">
            <v>(Rupiah)</v>
          </cell>
          <cell r="I502" t="str">
            <v>Rupiah)</v>
          </cell>
        </row>
        <row r="503">
          <cell r="A503" t="str">
            <v>a</v>
          </cell>
          <cell r="B503" t="str">
            <v>b</v>
          </cell>
          <cell r="F503" t="str">
            <v>c</v>
          </cell>
          <cell r="G503" t="str">
            <v>d</v>
          </cell>
          <cell r="H503" t="str">
            <v>e</v>
          </cell>
          <cell r="I503" t="str">
            <v>f=(d x e)</v>
          </cell>
        </row>
        <row r="505">
          <cell r="C505" t="str">
            <v>Divisi 10. PEKERJAAN PEMELIHARAAN RUTIN</v>
          </cell>
        </row>
        <row r="508">
          <cell r="A508" t="str">
            <v>10.1(1)</v>
          </cell>
          <cell r="C508" t="str">
            <v>Pemeliharaan Rutin Perkerasan</v>
          </cell>
          <cell r="F508" t="str">
            <v>Ls</v>
          </cell>
          <cell r="G508">
            <v>1</v>
          </cell>
          <cell r="H508">
            <v>79352500</v>
          </cell>
          <cell r="I508">
            <v>79352500</v>
          </cell>
        </row>
        <row r="510">
          <cell r="A510" t="str">
            <v>10.1(2)</v>
          </cell>
          <cell r="C510" t="str">
            <v>Pemeliharaan Rutin Bahu Jalan</v>
          </cell>
          <cell r="F510" t="str">
            <v>Ls</v>
          </cell>
          <cell r="G510">
            <v>1</v>
          </cell>
          <cell r="H510">
            <v>34395500</v>
          </cell>
          <cell r="I510">
            <v>34395500</v>
          </cell>
        </row>
        <row r="512">
          <cell r="A512" t="str">
            <v>10.1(3)</v>
          </cell>
          <cell r="C512" t="str">
            <v>Pemeliharaan Rutin Selokan, Saluran Air, Galian &amp; Timbunan</v>
          </cell>
          <cell r="F512" t="str">
            <v>Ls</v>
          </cell>
          <cell r="G512">
            <v>1</v>
          </cell>
          <cell r="H512">
            <v>23114900</v>
          </cell>
          <cell r="I512">
            <v>23114900</v>
          </cell>
        </row>
        <row r="514">
          <cell r="A514" t="str">
            <v>10.1(4)</v>
          </cell>
          <cell r="C514" t="str">
            <v>Pemeliharaan Rutin Perlengkapan Jalan</v>
          </cell>
          <cell r="F514" t="str">
            <v>Ls</v>
          </cell>
          <cell r="G514">
            <v>1</v>
          </cell>
          <cell r="H514">
            <v>12377046.867175315</v>
          </cell>
          <cell r="I514">
            <v>12377046.867175315</v>
          </cell>
        </row>
        <row r="516">
          <cell r="A516" t="str">
            <v>10.1(5)</v>
          </cell>
          <cell r="C516" t="str">
            <v>Pemeliharaan Rutin Jembatan</v>
          </cell>
          <cell r="F516" t="str">
            <v>Ls</v>
          </cell>
          <cell r="G516">
            <v>1</v>
          </cell>
          <cell r="H516">
            <v>9768027.9375403151</v>
          </cell>
          <cell r="I516">
            <v>9768027.9375403151</v>
          </cell>
        </row>
        <row r="522">
          <cell r="C522" t="str">
            <v>Jumlah Harga Penawaran Divisi 10  (masuk pada Rekapitulasi Daftar Kuantitas dan Harga)</v>
          </cell>
          <cell r="I522">
            <v>159007974.80471563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P II"/>
      <sheetName val="Progr I"/>
      <sheetName val="T S"/>
      <sheetName val="Add I"/>
      <sheetName val="Add I Gateb"/>
      <sheetName val="Lap Ke RT"/>
      <sheetName val="Tag II"/>
      <sheetName val="Real Siap bada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7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kon"/>
      <sheetName val="BBM"/>
      <sheetName val="H-Bull"/>
      <sheetName val="H-Beco"/>
      <sheetName val="H-Truck"/>
      <sheetName val="P-Bco, T, B"/>
      <sheetName val="Rekap"/>
      <sheetName val="Analisa"/>
      <sheetName val="Kuantitas"/>
      <sheetName val="Analisa Teknik"/>
      <sheetName val="Upah"/>
      <sheetName val="Schedule"/>
      <sheetName val="Schedule (2)"/>
      <sheetName val="Sheet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sheetData sheetId="11" refreshError="1"/>
      <sheetData sheetId="12" refreshError="1"/>
      <sheetData sheetId="13" refreshError="1"/>
    </sheetDataSet>
  </externalBook>
</externalLink>
</file>

<file path=xl/externalLinks/externalLink7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mayor (5)"/>
      <sheetName val="BQ"/>
      <sheetName val="Mob"/>
      <sheetName val="Pergerakan"/>
      <sheetName val="Trafic"/>
      <sheetName val="Scrapp"/>
      <sheetName val="Tack"/>
      <sheetName val="WC"/>
      <sheetName val="Expantion"/>
      <sheetName val="H.satuan"/>
      <sheetName val="M kerja"/>
      <sheetName val="Daftar alat"/>
      <sheetName val="organis"/>
      <sheetName val="inti"/>
      <sheetName val="anal-ATB"/>
    </sheetNames>
    <sheetDataSet>
      <sheetData sheetId="0" refreshError="1"/>
      <sheetData sheetId="1" refreshError="1">
        <row r="66">
          <cell r="L6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ersedian Desain"/>
      <sheetName val="SUMUT_2014"/>
      <sheetName val="CHECK"/>
      <sheetName val="cOVER"/>
      <sheetName val="P.Anggaran"/>
      <sheetName val="P.Anggaran (2)"/>
      <sheetName val="Pemaketan"/>
      <sheetName val="Pemaketan (2)"/>
      <sheetName val="REKAP JEMBATAN"/>
      <sheetName val="REKAP JALAN"/>
      <sheetName val="Sheet3"/>
      <sheetName val="Sheet4"/>
      <sheetName val="REKAP"/>
      <sheetName val="Sheet2"/>
    </sheetNames>
    <sheetDataSet>
      <sheetData sheetId="0"/>
      <sheetData sheetId="1"/>
      <sheetData sheetId="2">
        <row r="26">
          <cell r="K26">
            <v>5133333.333333333</v>
          </cell>
        </row>
      </sheetData>
      <sheetData sheetId="3"/>
      <sheetData sheetId="4"/>
      <sheetData sheetId="5"/>
      <sheetData sheetId="6"/>
      <sheetData sheetId="7"/>
      <sheetData sheetId="8"/>
      <sheetData sheetId="9"/>
      <sheetData sheetId="10">
        <row r="25">
          <cell r="B25" t="str">
            <v>satker</v>
          </cell>
        </row>
        <row r="26">
          <cell r="B26" t="str">
            <v>ppk</v>
          </cell>
        </row>
        <row r="27">
          <cell r="B27" t="str">
            <v>kegiatan</v>
          </cell>
        </row>
        <row r="28">
          <cell r="B28" t="str">
            <v>output</v>
          </cell>
        </row>
        <row r="29">
          <cell r="B29" t="str">
            <v>komponen</v>
          </cell>
        </row>
        <row r="30">
          <cell r="B30" t="str">
            <v>Paket</v>
          </cell>
        </row>
        <row r="31">
          <cell r="B31" t="str">
            <v>Akun</v>
          </cell>
        </row>
        <row r="32">
          <cell r="B32" t="str">
            <v>Register</v>
          </cell>
        </row>
      </sheetData>
      <sheetData sheetId="11"/>
      <sheetData sheetId="12"/>
      <sheetData sheetId="13"/>
    </sheetDataSet>
  </externalBook>
</externalLink>
</file>

<file path=xl/externalLinks/externalLink7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
      <sheetName val="Hrg"/>
      <sheetName val="Anl"/>
      <sheetName val="RAB RKB"/>
      <sheetName val="RAB WC"/>
      <sheetName val="Srn&amp;Mbl"/>
      <sheetName val="Rkp"/>
      <sheetName val="Schd (2)"/>
      <sheetName val="Schd (3)"/>
      <sheetName val="Sheet4"/>
      <sheetName val="Sheet5"/>
      <sheetName val="Sheet6"/>
      <sheetName val="Sheet7"/>
      <sheetName val="Sheet8"/>
      <sheetName val="Sheet9"/>
      <sheetName val="Sheet10"/>
      <sheetName val="TOWN"/>
      <sheetName val="REKAP"/>
      <sheetName val="RekBq"/>
      <sheetName val="Koto Panjang"/>
      <sheetName val="koef"/>
      <sheetName val="5-Peralatan"/>
      <sheetName val="MAJOR"/>
      <sheetName val="HARSAT"/>
      <sheetName val="Sch1"/>
      <sheetName val="Rab-Semeru"/>
      <sheetName val="Markup"/>
      <sheetName val="GASATAGG.XLS"/>
      <sheetName val="Informasi"/>
      <sheetName val="NP"/>
      <sheetName val="BAHAN_STR"/>
      <sheetName val="upah"/>
      <sheetName val="analisa"/>
      <sheetName val="3-DIV2"/>
      <sheetName val="Kuantitas &amp; Harga"/>
      <sheetName val="4-Basic Price"/>
      <sheetName val="BOQ"/>
      <sheetName val="5-ALAT(1)"/>
      <sheetName val="3-DIV4"/>
      <sheetName val="MOBILISASI"/>
      <sheetName val="A) Psiapan"/>
      <sheetName val="Basic"/>
      <sheetName val="RAB RT.09 LK.I"/>
      <sheetName val="HSTANAH"/>
      <sheetName val="HSBETON"/>
      <sheetName val="KoefMixer"/>
      <sheetName val="KoefExc_Dump_Vibro"/>
      <sheetName val="Alat Berat"/>
      <sheetName val="H.Satuan"/>
      <sheetName val="Analisa copy"/>
      <sheetName val="Parameter"/>
      <sheetName val="meth hsl nego"/>
    </sheetNames>
    <sheetDataSet>
      <sheetData sheetId="0">
        <row r="2">
          <cell r="C2" t="str">
            <v xml:space="preserve">CV. CIPTA BANGUN MANDIRI </v>
          </cell>
        </row>
      </sheetData>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
      <sheetName val="Hrg"/>
      <sheetName val="Anl"/>
      <sheetName val="RB RKB"/>
      <sheetName val="RB WC"/>
      <sheetName val="Mbl"/>
      <sheetName val="Rkp"/>
      <sheetName val="Schd"/>
      <sheetName val="Schd (2)"/>
      <sheetName val="LKP Feb"/>
      <sheetName val="MC Feb"/>
      <sheetName val="Sheet4"/>
      <sheetName val="Sheet5"/>
      <sheetName val="Sheet6"/>
      <sheetName val="Sheet7"/>
      <sheetName val="Sheet8"/>
      <sheetName val="Sheet9"/>
      <sheetName val="Sheet10"/>
    </sheetNames>
    <sheetDataSet>
      <sheetData sheetId="0">
        <row r="54">
          <cell r="F54">
            <v>262970122.90000001</v>
          </cell>
        </row>
      </sheetData>
      <sheetData sheetId="1"/>
      <sheetData sheetId="2" refreshError="1"/>
      <sheetData sheetId="3" refreshError="1"/>
      <sheetData sheetId="4" refreshError="1"/>
      <sheetData sheetId="5">
        <row r="54">
          <cell r="F54">
            <v>262970122.90000001</v>
          </cell>
        </row>
      </sheetData>
      <sheetData sheetId="6">
        <row r="54">
          <cell r="F54">
            <v>262970122.90000001</v>
          </cell>
        </row>
        <row r="92">
          <cell r="F92">
            <v>7970547.4474999998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
      <sheetName val="mpua"/>
      <sheetName val="MITRA"/>
      <sheetName val="ANL-PEMEL (2)"/>
      <sheetName val="PERALATAN"/>
      <sheetName val="struktur "/>
      <sheetName val="s.PDN"/>
      <sheetName val="s.pnwran"/>
      <sheetName val="ceklist"/>
      <sheetName val="batas"/>
      <sheetName val="REKAP"/>
      <sheetName val="(KONFIRMASI)"/>
      <sheetName val="mpu"/>
      <sheetName val="RAB"/>
      <sheetName val="KOEF"/>
      <sheetName val="an waktu"/>
      <sheetName val="sche"/>
      <sheetName val="METODa"/>
      <sheetName val="per-alat"/>
      <sheetName val="SCHE ALAT"/>
      <sheetName val="Personil"/>
      <sheetName val="usul alat"/>
      <sheetName val="SCHE-PERSONIL"/>
      <sheetName val="Sheet2"/>
      <sheetName val="keb-bhn"/>
      <sheetName val="sche-bhn"/>
      <sheetName val="HRGDASAR"/>
      <sheetName val="(ANALISA-lain)"/>
      <sheetName val="HRG-MOB"/>
      <sheetName val="ANL-PEMEL"/>
      <sheetName val="M0T"/>
      <sheetName val="L-7(MOS)"/>
      <sheetName val="M0S"/>
      <sheetName val="AN-ALAT"/>
      <sheetName val="BIAYA OP"/>
      <sheetName val="struktur &amp; flow chart"/>
      <sheetName val="Sheet4"/>
      <sheetName val="Sheet1"/>
      <sheetName val="DAF-ALAT"/>
      <sheetName val="AGG"/>
      <sheetName val="batu pecah"/>
      <sheetName val="SUBKONT"/>
      <sheetName val="MOBALAT"/>
      <sheetName val="TIDAK DICETAK"/>
      <sheetName val="S.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2">
          <cell r="F22" t="str">
            <v>Divisi  1.</v>
          </cell>
          <cell r="G22" t="str">
            <v>UMUM</v>
          </cell>
        </row>
        <row r="24">
          <cell r="D24" t="str">
            <v>1.1</v>
          </cell>
          <cell r="F24" t="str">
            <v>Mobilisasi dan Demobilisasi</v>
          </cell>
          <cell r="M24" t="str">
            <v>Ls</v>
          </cell>
          <cell r="N24">
            <v>1</v>
          </cell>
          <cell r="O24">
            <v>79450000</v>
          </cell>
          <cell r="P24">
            <v>79450000</v>
          </cell>
          <cell r="Q24">
            <v>0</v>
          </cell>
          <cell r="R24">
            <v>7.0025652898454247</v>
          </cell>
          <cell r="T24">
            <v>1.400513057969085</v>
          </cell>
          <cell r="U24">
            <v>1.400513057969085</v>
          </cell>
          <cell r="V24">
            <v>1.400513057969085</v>
          </cell>
          <cell r="W24">
            <v>1.400513057969085</v>
          </cell>
          <cell r="AU24">
            <v>1.400513057969085</v>
          </cell>
        </row>
        <row r="27">
          <cell r="F27" t="str">
            <v>Jumlah Harga Penawaran Divisi 1  (masuk pada Rekapitulasi Daftar Kuantitas dan Harga)</v>
          </cell>
          <cell r="P27">
            <v>79450000</v>
          </cell>
          <cell r="R27">
            <v>7.0025652898454247</v>
          </cell>
        </row>
        <row r="29">
          <cell r="F29" t="str">
            <v>Divisi  2.</v>
          </cell>
          <cell r="G29" t="str">
            <v>D R A I N A S E</v>
          </cell>
        </row>
        <row r="31">
          <cell r="D31" t="str">
            <v>2.1</v>
          </cell>
          <cell r="F31" t="str">
            <v>Galian untuk Selokan Drainase dan Saluran Air</v>
          </cell>
          <cell r="M31" t="str">
            <v>M3</v>
          </cell>
          <cell r="N31">
            <v>45</v>
          </cell>
          <cell r="O31">
            <v>19397.3</v>
          </cell>
          <cell r="P31">
            <v>872878.5</v>
          </cell>
          <cell r="Q31">
            <v>1</v>
          </cell>
          <cell r="R31">
            <v>7.6933778305252873E-2</v>
          </cell>
          <cell r="W31">
            <v>5.1289185536835251E-2</v>
          </cell>
          <cell r="X31">
            <v>2.5644592768417625E-2</v>
          </cell>
        </row>
        <row r="33">
          <cell r="D33" t="str">
            <v>2.2</v>
          </cell>
          <cell r="F33" t="str">
            <v>Pasangan Batu Dengan Mortar</v>
          </cell>
          <cell r="M33" t="str">
            <v>M3</v>
          </cell>
          <cell r="N33">
            <v>28.5</v>
          </cell>
          <cell r="O33">
            <v>345580.38</v>
          </cell>
          <cell r="P33">
            <v>9849040.8300000001</v>
          </cell>
          <cell r="Q33">
            <v>3</v>
          </cell>
          <cell r="R33">
            <v>0.86807490817405131</v>
          </cell>
          <cell r="X33">
            <v>0.1302112362261077</v>
          </cell>
          <cell r="Y33">
            <v>0.1302112362261077</v>
          </cell>
          <cell r="Z33">
            <v>0.1302112362261077</v>
          </cell>
          <cell r="AA33">
            <v>0.1302112362261077</v>
          </cell>
          <cell r="AB33">
            <v>0.17361498163481026</v>
          </cell>
          <cell r="AC33">
            <v>0.17361498163481026</v>
          </cell>
        </row>
        <row r="35">
          <cell r="D35" t="str">
            <v>2.3 (1)</v>
          </cell>
          <cell r="F35" t="str">
            <v>Gorong-gorong  Pipa Beton Bertulang Dia. Dalam &lt; 45 cm</v>
          </cell>
          <cell r="M35" t="str">
            <v>M1</v>
          </cell>
          <cell r="N35">
            <v>0</v>
          </cell>
          <cell r="O35">
            <v>0</v>
          </cell>
          <cell r="P35">
            <v>0</v>
          </cell>
          <cell r="Q35">
            <v>0</v>
          </cell>
          <cell r="R35">
            <v>0</v>
          </cell>
        </row>
        <row r="37">
          <cell r="D37" t="str">
            <v>2.3 (2)</v>
          </cell>
          <cell r="F37" t="str">
            <v>Gorong-gorong  Pipa Beton Bertulang Dia. Dalam 45-75 cm</v>
          </cell>
          <cell r="M37" t="str">
            <v>M1</v>
          </cell>
          <cell r="N37">
            <v>0</v>
          </cell>
          <cell r="O37">
            <v>0</v>
          </cell>
          <cell r="P37">
            <v>0</v>
          </cell>
          <cell r="Q37">
            <v>0</v>
          </cell>
          <cell r="R37">
            <v>0</v>
          </cell>
        </row>
        <row r="39">
          <cell r="D39" t="str">
            <v>2.3 (3)</v>
          </cell>
          <cell r="F39" t="str">
            <v>Gorong-gorong  Pipa Beton Bertulang Dia. Dalam 75-120 cm</v>
          </cell>
          <cell r="M39" t="str">
            <v>M1</v>
          </cell>
          <cell r="N39">
            <v>0</v>
          </cell>
          <cell r="O39">
            <v>0</v>
          </cell>
          <cell r="P39">
            <v>0</v>
          </cell>
          <cell r="Q39">
            <v>0</v>
          </cell>
          <cell r="R39">
            <v>0</v>
          </cell>
        </row>
        <row r="41">
          <cell r="D41" t="str">
            <v>2.3 (4)</v>
          </cell>
          <cell r="F41" t="str">
            <v>Gorong-gorong Pipa Baja Bergelombang</v>
          </cell>
          <cell r="M41" t="str">
            <v>Ton</v>
          </cell>
          <cell r="N41">
            <v>0</v>
          </cell>
          <cell r="O41">
            <v>0</v>
          </cell>
          <cell r="P41">
            <v>0</v>
          </cell>
          <cell r="Q41">
            <v>0</v>
          </cell>
          <cell r="R41">
            <v>0</v>
          </cell>
        </row>
        <row r="43">
          <cell r="D43" t="str">
            <v>2.3 (5)</v>
          </cell>
          <cell r="F43" t="str">
            <v>Gorong-gorong Pipa Beton tanpa tulang Dia. Dalam 20 cm</v>
          </cell>
          <cell r="M43" t="str">
            <v>M1</v>
          </cell>
          <cell r="N43">
            <v>0</v>
          </cell>
          <cell r="O43">
            <v>0</v>
          </cell>
          <cell r="P43">
            <v>0</v>
          </cell>
          <cell r="Q43">
            <v>0</v>
          </cell>
          <cell r="R43">
            <v>0</v>
          </cell>
        </row>
        <row r="45">
          <cell r="D45" t="str">
            <v>2.3 (6)</v>
          </cell>
          <cell r="F45" t="str">
            <v>Gorong-gorong Pipa Beton tanpa tulang Dia. Dalam 25 cm</v>
          </cell>
          <cell r="M45" t="str">
            <v>M1</v>
          </cell>
          <cell r="N45">
            <v>0</v>
          </cell>
          <cell r="O45">
            <v>0</v>
          </cell>
          <cell r="P45">
            <v>0</v>
          </cell>
          <cell r="Q45">
            <v>0</v>
          </cell>
          <cell r="R45">
            <v>0</v>
          </cell>
        </row>
        <row r="47">
          <cell r="D47" t="str">
            <v>2.3 (7)</v>
          </cell>
          <cell r="F47" t="str">
            <v>Gorong-gorong Pipa Beton tanpa tulang Dia. Dalam 30 cm</v>
          </cell>
          <cell r="M47" t="str">
            <v>M1</v>
          </cell>
          <cell r="N47">
            <v>0</v>
          </cell>
          <cell r="O47">
            <v>0</v>
          </cell>
          <cell r="P47">
            <v>0</v>
          </cell>
          <cell r="Q47">
            <v>0</v>
          </cell>
          <cell r="R47">
            <v>0</v>
          </cell>
        </row>
        <row r="49">
          <cell r="D49" t="str">
            <v>2.4 (1)</v>
          </cell>
          <cell r="F49" t="str">
            <v>Timbunan Porous atau Bahan Penyaring</v>
          </cell>
          <cell r="M49" t="str">
            <v>M3</v>
          </cell>
          <cell r="N49">
            <v>0</v>
          </cell>
          <cell r="O49">
            <v>0</v>
          </cell>
          <cell r="P49">
            <v>0</v>
          </cell>
          <cell r="Q49">
            <v>0</v>
          </cell>
          <cell r="R49">
            <v>0</v>
          </cell>
        </row>
        <row r="51">
          <cell r="D51" t="str">
            <v>2.4 (2)</v>
          </cell>
          <cell r="F51" t="str">
            <v>Anyaman Filter Plastik</v>
          </cell>
          <cell r="M51" t="str">
            <v>M2</v>
          </cell>
          <cell r="N51">
            <v>0</v>
          </cell>
          <cell r="O51">
            <v>0</v>
          </cell>
          <cell r="P51">
            <v>0</v>
          </cell>
          <cell r="Q51">
            <v>0</v>
          </cell>
          <cell r="R51">
            <v>0</v>
          </cell>
        </row>
        <row r="53">
          <cell r="D53" t="str">
            <v>2.4 (3)</v>
          </cell>
          <cell r="F53" t="str">
            <v>Pipa berlubang banyak (Perforated Pipe) untuk Pekerjaan Drainase Bawah Permukaan</v>
          </cell>
          <cell r="M53" t="str">
            <v>M1</v>
          </cell>
          <cell r="N53">
            <v>0</v>
          </cell>
          <cell r="O53">
            <v>0</v>
          </cell>
          <cell r="P53">
            <v>0</v>
          </cell>
          <cell r="Q53">
            <v>0</v>
          </cell>
          <cell r="R53">
            <v>0</v>
          </cell>
        </row>
        <row r="55">
          <cell r="D55" t="str">
            <v>2.5</v>
          </cell>
          <cell r="F55" t="str">
            <v>Pemasangan Geoline</v>
          </cell>
          <cell r="M55" t="str">
            <v>M2</v>
          </cell>
          <cell r="N55">
            <v>0</v>
          </cell>
          <cell r="O55">
            <v>0</v>
          </cell>
          <cell r="P55">
            <v>0</v>
          </cell>
          <cell r="Q55">
            <v>0</v>
          </cell>
          <cell r="R55">
            <v>0</v>
          </cell>
        </row>
        <row r="58">
          <cell r="F58" t="str">
            <v>Jumlah Harga Penawaran Divisi 2 ( masuk pada Rekapitulasi Daftar Kuantitas dan Harga)</v>
          </cell>
          <cell r="P58">
            <v>10721919.33</v>
          </cell>
          <cell r="R58">
            <v>0.94500868647930414</v>
          </cell>
        </row>
        <row r="60">
          <cell r="F60" t="str">
            <v>Divisi  3.</v>
          </cell>
          <cell r="G60" t="str">
            <v>PEKERJAAN TANAH</v>
          </cell>
        </row>
        <row r="62">
          <cell r="D62" t="str">
            <v>3.1 (1)</v>
          </cell>
          <cell r="F62" t="str">
            <v>Galian Biasa</v>
          </cell>
          <cell r="M62" t="str">
            <v>M3</v>
          </cell>
          <cell r="N62">
            <v>1500</v>
          </cell>
          <cell r="O62">
            <v>19327.34</v>
          </cell>
          <cell r="P62">
            <v>28991010</v>
          </cell>
          <cell r="Q62">
            <v>2</v>
          </cell>
          <cell r="R62">
            <v>2.5552100735501777</v>
          </cell>
          <cell r="X62">
            <v>0.36503001050716827</v>
          </cell>
          <cell r="Y62">
            <v>0.73006002101433654</v>
          </cell>
          <cell r="Z62">
            <v>0.73006002101433654</v>
          </cell>
          <cell r="AA62">
            <v>0.73006002101433654</v>
          </cell>
        </row>
        <row r="64">
          <cell r="D64" t="str">
            <v>3.1 (2)</v>
          </cell>
          <cell r="F64" t="str">
            <v>Galian Padas/Batuan</v>
          </cell>
          <cell r="M64" t="str">
            <v>M3</v>
          </cell>
          <cell r="N64">
            <v>735</v>
          </cell>
          <cell r="O64">
            <v>68434.64</v>
          </cell>
          <cell r="P64">
            <v>50299460.399999999</v>
          </cell>
          <cell r="Q64">
            <v>3</v>
          </cell>
          <cell r="R64">
            <v>4.4332945940213282</v>
          </cell>
          <cell r="AB64">
            <v>0.42221853276393601</v>
          </cell>
          <cell r="AC64">
            <v>0.42221853276393601</v>
          </cell>
          <cell r="AD64">
            <v>0.42221853276393601</v>
          </cell>
          <cell r="AE64">
            <v>0.42221853276393601</v>
          </cell>
          <cell r="AF64">
            <v>0.42221853276393601</v>
          </cell>
          <cell r="AG64">
            <v>0.42221853276393601</v>
          </cell>
          <cell r="AH64">
            <v>0.42221853276393601</v>
          </cell>
          <cell r="AI64">
            <v>0.42221853276393601</v>
          </cell>
          <cell r="AJ64">
            <v>0.42221853276393601</v>
          </cell>
          <cell r="AK64">
            <v>0.42221853276393601</v>
          </cell>
          <cell r="AL64">
            <v>0.211109266381968</v>
          </cell>
        </row>
        <row r="66">
          <cell r="D66" t="str">
            <v>3.1 (3)</v>
          </cell>
          <cell r="F66" t="str">
            <v>Galian Struktur dengan kedalaman 0 - 2 meter</v>
          </cell>
          <cell r="M66" t="str">
            <v>M3</v>
          </cell>
          <cell r="N66">
            <v>0</v>
          </cell>
          <cell r="O66">
            <v>0</v>
          </cell>
          <cell r="P66">
            <v>0</v>
          </cell>
          <cell r="Q66">
            <v>0</v>
          </cell>
          <cell r="R66">
            <v>0</v>
          </cell>
        </row>
        <row r="68">
          <cell r="D68" t="str">
            <v>3.1 (4)</v>
          </cell>
          <cell r="F68" t="str">
            <v>Galian Struktur dengan kedalaman 2 - 4 meter</v>
          </cell>
          <cell r="M68" t="str">
            <v>M3</v>
          </cell>
          <cell r="N68">
            <v>0</v>
          </cell>
          <cell r="O68">
            <v>0</v>
          </cell>
          <cell r="P68">
            <v>0</v>
          </cell>
          <cell r="Q68">
            <v>0</v>
          </cell>
          <cell r="R68">
            <v>0</v>
          </cell>
        </row>
        <row r="70">
          <cell r="D70" t="str">
            <v>3.1 (5)</v>
          </cell>
          <cell r="F70" t="str">
            <v>Galian Struktur dengan kedalaman 4 - 6 meter</v>
          </cell>
          <cell r="M70" t="str">
            <v>M3</v>
          </cell>
          <cell r="N70">
            <v>0</v>
          </cell>
          <cell r="O70">
            <v>0</v>
          </cell>
          <cell r="P70">
            <v>0</v>
          </cell>
          <cell r="Q70">
            <v>0</v>
          </cell>
          <cell r="R70">
            <v>0</v>
          </cell>
        </row>
        <row r="72">
          <cell r="D72" t="str">
            <v>3.1 (6)</v>
          </cell>
          <cell r="F72" t="str">
            <v>Galian Perkerasan Beraspal Dengan Cold Milling Machine</v>
          </cell>
          <cell r="M72" t="str">
            <v>M3</v>
          </cell>
          <cell r="N72">
            <v>0</v>
          </cell>
          <cell r="O72">
            <v>0</v>
          </cell>
          <cell r="P72">
            <v>0</v>
          </cell>
          <cell r="Q72">
            <v>0</v>
          </cell>
          <cell r="R72">
            <v>0</v>
          </cell>
        </row>
        <row r="74">
          <cell r="D74" t="str">
            <v>3.1 (7)</v>
          </cell>
          <cell r="F74" t="str">
            <v>Galian Perkerasan Beraspal Tanpa Cold Milling Machine</v>
          </cell>
          <cell r="M74" t="str">
            <v>M3</v>
          </cell>
          <cell r="N74">
            <v>0</v>
          </cell>
          <cell r="O74">
            <v>0</v>
          </cell>
          <cell r="P74">
            <v>0</v>
          </cell>
          <cell r="Q74">
            <v>0</v>
          </cell>
          <cell r="R74">
            <v>0</v>
          </cell>
        </row>
        <row r="76">
          <cell r="D76" t="str">
            <v>3.1 (8)</v>
          </cell>
          <cell r="F76" t="str">
            <v>Biaya Tambahan Untuk Pengangkutan Bahan Galian Yang Melebihi 5 km</v>
          </cell>
          <cell r="M76" t="str">
            <v>Km</v>
          </cell>
          <cell r="N76">
            <v>0</v>
          </cell>
          <cell r="O76">
            <v>0</v>
          </cell>
          <cell r="P76">
            <v>0</v>
          </cell>
          <cell r="Q76">
            <v>0</v>
          </cell>
          <cell r="R76">
            <v>0</v>
          </cell>
        </row>
        <row r="78">
          <cell r="D78" t="str">
            <v>3.2 (1)</v>
          </cell>
          <cell r="F78" t="str">
            <v>Timbunan  Biasa</v>
          </cell>
          <cell r="M78" t="str">
            <v>M3</v>
          </cell>
          <cell r="N78">
            <v>0</v>
          </cell>
          <cell r="O78">
            <v>0</v>
          </cell>
          <cell r="P78">
            <v>0</v>
          </cell>
          <cell r="Q78">
            <v>0</v>
          </cell>
          <cell r="R78">
            <v>0</v>
          </cell>
        </row>
        <row r="80">
          <cell r="D80" t="str">
            <v>3.2 (2)</v>
          </cell>
          <cell r="F80" t="str">
            <v>Timbunan  Pilihan</v>
          </cell>
          <cell r="M80" t="str">
            <v>M3</v>
          </cell>
          <cell r="N80">
            <v>1889.19</v>
          </cell>
          <cell r="O80">
            <v>145133.07</v>
          </cell>
          <cell r="P80">
            <v>274183944.50999999</v>
          </cell>
          <cell r="Q80">
            <v>9</v>
          </cell>
          <cell r="R80">
            <v>24.166028607408812</v>
          </cell>
          <cell r="AK80">
            <v>6.9045796021168035</v>
          </cell>
          <cell r="AL80">
            <v>6.9045796021168035</v>
          </cell>
          <cell r="AM80">
            <v>6.9045796021168035</v>
          </cell>
          <cell r="AN80">
            <v>3.4522898010584018</v>
          </cell>
        </row>
        <row r="82">
          <cell r="D82" t="str">
            <v>3.2 (2)a</v>
          </cell>
          <cell r="F82" t="str">
            <v>Timbunan  Pilihan Bergradasi Sama</v>
          </cell>
          <cell r="M82" t="str">
            <v>M3</v>
          </cell>
          <cell r="N82">
            <v>0</v>
          </cell>
          <cell r="O82">
            <v>0</v>
          </cell>
          <cell r="P82">
            <v>0</v>
          </cell>
          <cell r="Q82">
            <v>0</v>
          </cell>
          <cell r="R82">
            <v>0</v>
          </cell>
        </row>
        <row r="84">
          <cell r="D84" t="str">
            <v>3.2 (3)</v>
          </cell>
          <cell r="F84" t="str">
            <v>Urugan Pilihan di atas Tanah Rawa (diukur di atas bak truck)</v>
          </cell>
          <cell r="M84" t="str">
            <v>M3</v>
          </cell>
          <cell r="N84">
            <v>0</v>
          </cell>
          <cell r="O84">
            <v>0</v>
          </cell>
          <cell r="P84">
            <v>0</v>
          </cell>
          <cell r="Q84">
            <v>0</v>
          </cell>
          <cell r="R84">
            <v>0</v>
          </cell>
        </row>
        <row r="86">
          <cell r="D86" t="str">
            <v>3.3</v>
          </cell>
          <cell r="F86" t="str">
            <v>Penyiapan Badan Jalan</v>
          </cell>
          <cell r="M86" t="str">
            <v>M2</v>
          </cell>
          <cell r="N86">
            <v>2625</v>
          </cell>
          <cell r="O86">
            <v>1185.43</v>
          </cell>
          <cell r="P86">
            <v>3111753.75</v>
          </cell>
          <cell r="Q86">
            <v>1</v>
          </cell>
          <cell r="R86">
            <v>0.27426379861921135</v>
          </cell>
          <cell r="AM86">
            <v>5.4852759723842272E-2</v>
          </cell>
          <cell r="AN86">
            <v>0.10970551944768454</v>
          </cell>
          <cell r="AO86">
            <v>0.10970551944768454</v>
          </cell>
        </row>
        <row r="89">
          <cell r="F89" t="str">
            <v>Jumlah Harga Penawaran Divisi 3 ( masuk pada Rekapitulasi Daftar Kuantitas dan Harga)</v>
          </cell>
          <cell r="P89">
            <v>356586168.65999997</v>
          </cell>
          <cell r="R89">
            <v>31.428797073599529</v>
          </cell>
        </row>
        <row r="91">
          <cell r="F91" t="str">
            <v>Divisi  4.</v>
          </cell>
          <cell r="G91" t="str">
            <v>PELEBARAN  PERKERASAN  DAN  BAHU  JALAN</v>
          </cell>
        </row>
        <row r="93">
          <cell r="D93" t="str">
            <v>4.1 (1)</v>
          </cell>
          <cell r="F93" t="str">
            <v>Pembersihan Damija dihitung</v>
          </cell>
          <cell r="M93" t="str">
            <v>km</v>
          </cell>
          <cell r="N93">
            <v>0</v>
          </cell>
          <cell r="O93">
            <v>0</v>
          </cell>
          <cell r="P93">
            <v>0</v>
          </cell>
          <cell r="Q93">
            <v>0</v>
          </cell>
          <cell r="R93">
            <v>0</v>
          </cell>
        </row>
        <row r="95">
          <cell r="D95" t="str">
            <v>4.1 (4)</v>
          </cell>
          <cell r="F95" t="str">
            <v>Timbunan Pilihan</v>
          </cell>
          <cell r="M95" t="str">
            <v>M3</v>
          </cell>
          <cell r="N95">
            <v>0</v>
          </cell>
          <cell r="O95">
            <v>0</v>
          </cell>
          <cell r="P95">
            <v>0</v>
          </cell>
          <cell r="Q95">
            <v>0</v>
          </cell>
          <cell r="R95">
            <v>0</v>
          </cell>
        </row>
        <row r="97">
          <cell r="D97" t="str">
            <v>4.2 (1)</v>
          </cell>
          <cell r="F97" t="str">
            <v>Lapis Pondasi Agregat Kelas A</v>
          </cell>
          <cell r="M97" t="str">
            <v>M3</v>
          </cell>
          <cell r="N97">
            <v>0</v>
          </cell>
          <cell r="O97">
            <v>0</v>
          </cell>
          <cell r="P97">
            <v>0</v>
          </cell>
          <cell r="Q97">
            <v>0</v>
          </cell>
          <cell r="R97">
            <v>0</v>
          </cell>
        </row>
        <row r="99">
          <cell r="D99" t="str">
            <v>4.2 (2)</v>
          </cell>
          <cell r="F99" t="str">
            <v>Lapis Pondasi Agregat Kelas B</v>
          </cell>
          <cell r="M99" t="str">
            <v>M3</v>
          </cell>
          <cell r="N99">
            <v>0</v>
          </cell>
          <cell r="O99">
            <v>0</v>
          </cell>
          <cell r="P99">
            <v>0</v>
          </cell>
          <cell r="Q99">
            <v>0</v>
          </cell>
          <cell r="R99">
            <v>0</v>
          </cell>
        </row>
        <row r="101">
          <cell r="D101" t="str">
            <v>4.2 (2a)</v>
          </cell>
          <cell r="F101" t="str">
            <v>Lapis Pondasi Agregat Kelas C</v>
          </cell>
          <cell r="M101" t="str">
            <v>M3</v>
          </cell>
          <cell r="N101">
            <v>0</v>
          </cell>
          <cell r="O101">
            <v>0</v>
          </cell>
          <cell r="P101">
            <v>0</v>
          </cell>
          <cell r="Q101">
            <v>0</v>
          </cell>
          <cell r="R101">
            <v>0</v>
          </cell>
        </row>
        <row r="103">
          <cell r="D103" t="str">
            <v>4.2 (3)</v>
          </cell>
          <cell r="F103" t="str">
            <v>Lapis Pondasi Semen Tanah</v>
          </cell>
          <cell r="M103" t="str">
            <v>Ton</v>
          </cell>
          <cell r="N103">
            <v>0</v>
          </cell>
          <cell r="O103">
            <v>0</v>
          </cell>
          <cell r="P103">
            <v>0</v>
          </cell>
          <cell r="Q103">
            <v>0</v>
          </cell>
          <cell r="R103">
            <v>0</v>
          </cell>
        </row>
        <row r="105">
          <cell r="D105" t="str">
            <v>4.2 (4)</v>
          </cell>
          <cell r="F105" t="str">
            <v>Semen Untuk Lapis Pondasi Semen Tanah</v>
          </cell>
          <cell r="M105" t="str">
            <v>M3</v>
          </cell>
          <cell r="N105">
            <v>0</v>
          </cell>
          <cell r="O105">
            <v>0</v>
          </cell>
          <cell r="P105">
            <v>0</v>
          </cell>
          <cell r="Q105">
            <v>0</v>
          </cell>
          <cell r="R105">
            <v>0</v>
          </cell>
        </row>
        <row r="107">
          <cell r="D107" t="str">
            <v>4.2 (5)</v>
          </cell>
          <cell r="F107" t="str">
            <v>Laburan Aspal Satu Lapis (BURTU)</v>
          </cell>
          <cell r="M107" t="str">
            <v>M2</v>
          </cell>
          <cell r="N107">
            <v>0</v>
          </cell>
          <cell r="O107">
            <v>0</v>
          </cell>
          <cell r="P107">
            <v>0</v>
          </cell>
          <cell r="Q107">
            <v>0</v>
          </cell>
          <cell r="R107">
            <v>0</v>
          </cell>
        </row>
        <row r="109">
          <cell r="D109" t="str">
            <v>4.2 (6)</v>
          </cell>
          <cell r="F109" t="str">
            <v>Bahan Aspal Untuk Pekerjaan Laburan</v>
          </cell>
          <cell r="M109" t="str">
            <v>Liter</v>
          </cell>
          <cell r="N109">
            <v>0</v>
          </cell>
          <cell r="O109">
            <v>0</v>
          </cell>
          <cell r="P109">
            <v>0</v>
          </cell>
          <cell r="Q109">
            <v>0</v>
          </cell>
          <cell r="R109">
            <v>0</v>
          </cell>
        </row>
        <row r="111">
          <cell r="D111" t="str">
            <v>4.2 (7)</v>
          </cell>
          <cell r="F111" t="str">
            <v>Lapis Resap Pengikat</v>
          </cell>
          <cell r="M111" t="str">
            <v>Liter</v>
          </cell>
          <cell r="N111">
            <v>0</v>
          </cell>
          <cell r="O111">
            <v>0</v>
          </cell>
          <cell r="P111">
            <v>0</v>
          </cell>
          <cell r="Q111">
            <v>0</v>
          </cell>
          <cell r="R111">
            <v>0</v>
          </cell>
        </row>
        <row r="113">
          <cell r="D113" t="str">
            <v>4.3 (3)</v>
          </cell>
          <cell r="F113" t="str">
            <v>Lapis Penetrasi Macadam</v>
          </cell>
          <cell r="M113" t="str">
            <v>M2</v>
          </cell>
          <cell r="N113">
            <v>0</v>
          </cell>
          <cell r="O113">
            <v>0</v>
          </cell>
          <cell r="P113">
            <v>0</v>
          </cell>
          <cell r="Q113">
            <v>0</v>
          </cell>
          <cell r="R113">
            <v>0</v>
          </cell>
        </row>
        <row r="116">
          <cell r="F116" t="str">
            <v>Jumlah Harga Penawaran Divisi 4 ( masuk pada Rekapitulasi Daftar Kuantitas dan Harga)</v>
          </cell>
          <cell r="P116">
            <v>0</v>
          </cell>
          <cell r="R116">
            <v>0</v>
          </cell>
        </row>
        <row r="118">
          <cell r="F118" t="str">
            <v>Divisi  5.</v>
          </cell>
          <cell r="G118" t="str">
            <v>PERKERASAN  BERBUTIR</v>
          </cell>
        </row>
        <row r="120">
          <cell r="D120" t="str">
            <v>5.1 (1)</v>
          </cell>
          <cell r="F120" t="str">
            <v>Lapis Pondasi Agregat Kelas A</v>
          </cell>
          <cell r="M120" t="str">
            <v>M3</v>
          </cell>
          <cell r="N120">
            <v>600</v>
          </cell>
          <cell r="O120">
            <v>270305.01</v>
          </cell>
          <cell r="P120">
            <v>162183006</v>
          </cell>
          <cell r="Q120">
            <v>4</v>
          </cell>
          <cell r="R120">
            <v>14.294488211685241</v>
          </cell>
          <cell r="AP120">
            <v>4.7648294038950807</v>
          </cell>
          <cell r="AQ120">
            <v>9.5296588077901614</v>
          </cell>
        </row>
        <row r="122">
          <cell r="D122" t="str">
            <v>5.1 (2)</v>
          </cell>
          <cell r="F122" t="str">
            <v>Lapis Pondasi Agregat Kelas B</v>
          </cell>
          <cell r="M122" t="str">
            <v>M3</v>
          </cell>
          <cell r="N122">
            <v>0</v>
          </cell>
          <cell r="O122">
            <v>0</v>
          </cell>
          <cell r="P122">
            <v>0</v>
          </cell>
          <cell r="Q122">
            <v>0</v>
          </cell>
          <cell r="R122">
            <v>0</v>
          </cell>
          <cell r="AO122">
            <v>0</v>
          </cell>
          <cell r="AP122">
            <v>0</v>
          </cell>
        </row>
        <row r="124">
          <cell r="D124" t="str">
            <v>5.2 (1)</v>
          </cell>
          <cell r="F124" t="str">
            <v>Lapis Pondasi  Kelas C</v>
          </cell>
          <cell r="M124" t="str">
            <v>M3</v>
          </cell>
          <cell r="N124">
            <v>0</v>
          </cell>
          <cell r="O124">
            <v>0</v>
          </cell>
          <cell r="P124">
            <v>0</v>
          </cell>
          <cell r="Q124">
            <v>0</v>
          </cell>
          <cell r="R124">
            <v>0</v>
          </cell>
        </row>
        <row r="126">
          <cell r="D126" t="str">
            <v>5.3 (1)</v>
          </cell>
          <cell r="F126" t="str">
            <v>Lapis Pondasi Telford</v>
          </cell>
          <cell r="M126" t="str">
            <v>M3</v>
          </cell>
          <cell r="N126">
            <v>0</v>
          </cell>
          <cell r="O126">
            <v>0</v>
          </cell>
          <cell r="P126">
            <v>0</v>
          </cell>
          <cell r="Q126">
            <v>0</v>
          </cell>
          <cell r="R126">
            <v>0</v>
          </cell>
        </row>
        <row r="128">
          <cell r="D128" t="str">
            <v>5.4 (1)</v>
          </cell>
          <cell r="F128" t="str">
            <v>Semen Untuk Lapis Pondasi Semen Tanah</v>
          </cell>
          <cell r="M128" t="str">
            <v>Ton</v>
          </cell>
          <cell r="N128">
            <v>0</v>
          </cell>
          <cell r="O128">
            <v>0</v>
          </cell>
          <cell r="P128">
            <v>0</v>
          </cell>
          <cell r="Q128">
            <v>0</v>
          </cell>
          <cell r="R128">
            <v>0</v>
          </cell>
        </row>
        <row r="130">
          <cell r="D130" t="str">
            <v>5.4 (2)</v>
          </cell>
          <cell r="F130" t="str">
            <v>Lapis Pondasi Tanah Semen</v>
          </cell>
          <cell r="M130" t="str">
            <v>M3</v>
          </cell>
          <cell r="N130">
            <v>0</v>
          </cell>
          <cell r="O130">
            <v>0</v>
          </cell>
          <cell r="P130">
            <v>0</v>
          </cell>
          <cell r="Q130">
            <v>0</v>
          </cell>
          <cell r="R130">
            <v>0</v>
          </cell>
        </row>
        <row r="133">
          <cell r="F133" t="str">
            <v>Jumlah Harga Penawaran Divisi 5 ( masuk pada Rekapitulasi Daftar Kuantitas dan Harga)</v>
          </cell>
          <cell r="P133">
            <v>162183006</v>
          </cell>
          <cell r="R133">
            <v>14.294488211685241</v>
          </cell>
        </row>
        <row r="135">
          <cell r="F135" t="str">
            <v>Divisi  6.</v>
          </cell>
          <cell r="G135" t="str">
            <v>PERKERASAN  ASPAL</v>
          </cell>
        </row>
        <row r="137">
          <cell r="D137" t="str">
            <v>6.1(1)</v>
          </cell>
          <cell r="F137" t="str">
            <v>Lapis Resap Pengikat</v>
          </cell>
          <cell r="M137" t="str">
            <v>Liter</v>
          </cell>
          <cell r="N137">
            <v>4000</v>
          </cell>
          <cell r="O137">
            <v>8488.82</v>
          </cell>
          <cell r="P137">
            <v>33955280</v>
          </cell>
          <cell r="Q137">
            <v>2</v>
          </cell>
          <cell r="R137">
            <v>2.9927509771552243</v>
          </cell>
          <cell r="AR137">
            <v>2.9927509771552243</v>
          </cell>
        </row>
        <row r="139">
          <cell r="D139" t="str">
            <v>6.1(2)</v>
          </cell>
          <cell r="F139" t="str">
            <v>Lapis Perekat</v>
          </cell>
          <cell r="M139" t="str">
            <v>Liter</v>
          </cell>
          <cell r="N139">
            <v>0</v>
          </cell>
          <cell r="O139">
            <v>0</v>
          </cell>
          <cell r="P139">
            <v>0</v>
          </cell>
          <cell r="Q139">
            <v>0</v>
          </cell>
          <cell r="R139">
            <v>0</v>
          </cell>
        </row>
        <row r="141">
          <cell r="D141" t="str">
            <v>6.2(1)</v>
          </cell>
          <cell r="F141" t="str">
            <v>Agregat Penutup BURTU</v>
          </cell>
          <cell r="M141" t="str">
            <v>M2</v>
          </cell>
          <cell r="N141">
            <v>0</v>
          </cell>
          <cell r="O141">
            <v>0</v>
          </cell>
          <cell r="P141">
            <v>0</v>
          </cell>
          <cell r="Q141">
            <v>0</v>
          </cell>
          <cell r="R141">
            <v>0</v>
          </cell>
        </row>
        <row r="143">
          <cell r="D143" t="str">
            <v>6.2(2)</v>
          </cell>
          <cell r="F143" t="str">
            <v>Agregat Penutup BURDA</v>
          </cell>
          <cell r="M143" t="str">
            <v>M2</v>
          </cell>
          <cell r="N143">
            <v>0</v>
          </cell>
          <cell r="O143">
            <v>0</v>
          </cell>
          <cell r="P143">
            <v>0</v>
          </cell>
          <cell r="Q143">
            <v>0</v>
          </cell>
          <cell r="R143">
            <v>0</v>
          </cell>
        </row>
        <row r="145">
          <cell r="D145" t="str">
            <v>6.2(3)</v>
          </cell>
          <cell r="F145" t="str">
            <v>Bahan Aspal Untuk Pekerjaan Laburan</v>
          </cell>
          <cell r="M145" t="str">
            <v>Liter</v>
          </cell>
          <cell r="N145">
            <v>0</v>
          </cell>
          <cell r="O145">
            <v>0</v>
          </cell>
          <cell r="P145">
            <v>0</v>
          </cell>
          <cell r="Q145">
            <v>0</v>
          </cell>
          <cell r="R145">
            <v>0</v>
          </cell>
        </row>
        <row r="147">
          <cell r="D147" t="str">
            <v>6.3(1)</v>
          </cell>
          <cell r="F147" t="str">
            <v xml:space="preserve">Latasir ( SS ) Kelas A </v>
          </cell>
          <cell r="M147" t="str">
            <v>M2</v>
          </cell>
          <cell r="N147">
            <v>0</v>
          </cell>
          <cell r="O147">
            <v>0</v>
          </cell>
          <cell r="P147">
            <v>0</v>
          </cell>
          <cell r="Q147">
            <v>0</v>
          </cell>
          <cell r="R147">
            <v>0</v>
          </cell>
        </row>
        <row r="149">
          <cell r="D149" t="str">
            <v>6.3(2)</v>
          </cell>
          <cell r="F149" t="str">
            <v>Latasir ( SS ) Kelas B</v>
          </cell>
          <cell r="M149" t="str">
            <v>M2</v>
          </cell>
          <cell r="N149">
            <v>0</v>
          </cell>
          <cell r="O149">
            <v>0</v>
          </cell>
          <cell r="P149">
            <v>0</v>
          </cell>
          <cell r="Q149">
            <v>0</v>
          </cell>
          <cell r="R149">
            <v>0</v>
          </cell>
        </row>
        <row r="151">
          <cell r="D151" t="str">
            <v>6.3(3)</v>
          </cell>
          <cell r="F151" t="str">
            <v>Lataston - Lapis Aus (HRS-WC)</v>
          </cell>
          <cell r="M151" t="str">
            <v>M2</v>
          </cell>
          <cell r="N151">
            <v>0</v>
          </cell>
          <cell r="O151">
            <v>0</v>
          </cell>
          <cell r="P151">
            <v>0</v>
          </cell>
          <cell r="Q151">
            <v>0</v>
          </cell>
          <cell r="R151">
            <v>0</v>
          </cell>
        </row>
        <row r="153">
          <cell r="D153" t="str">
            <v>6.3(3)a</v>
          </cell>
          <cell r="F153" t="str">
            <v>Lataston - Lapis Aus (HRS-WC) Leveling</v>
          </cell>
          <cell r="M153" t="str">
            <v>Ton</v>
          </cell>
          <cell r="N153">
            <v>0</v>
          </cell>
          <cell r="O153">
            <v>0</v>
          </cell>
          <cell r="P153">
            <v>0</v>
          </cell>
          <cell r="Q153">
            <v>0</v>
          </cell>
          <cell r="R153">
            <v>0</v>
          </cell>
        </row>
        <row r="155">
          <cell r="D155" t="str">
            <v>6.3(4)</v>
          </cell>
          <cell r="F155" t="str">
            <v>Lataston - Lapis Pondasi (HRS - Base)</v>
          </cell>
          <cell r="M155" t="str">
            <v>M3</v>
          </cell>
          <cell r="N155">
            <v>0</v>
          </cell>
          <cell r="O155">
            <v>0</v>
          </cell>
          <cell r="P155">
            <v>0</v>
          </cell>
          <cell r="Q155">
            <v>0</v>
          </cell>
          <cell r="R155">
            <v>0</v>
          </cell>
        </row>
        <row r="157">
          <cell r="D157" t="str">
            <v>6.3(4)a</v>
          </cell>
          <cell r="F157" t="str">
            <v>Lataston - Lapis Pondasi (HRS - Base) Leveling</v>
          </cell>
          <cell r="M157" t="str">
            <v>Ton</v>
          </cell>
          <cell r="N157">
            <v>0</v>
          </cell>
          <cell r="O157">
            <v>0</v>
          </cell>
          <cell r="P157">
            <v>0</v>
          </cell>
          <cell r="Q157">
            <v>0</v>
          </cell>
          <cell r="R157">
            <v>0</v>
          </cell>
        </row>
        <row r="159">
          <cell r="D159" t="str">
            <v>6.3(5)</v>
          </cell>
          <cell r="F159" t="str">
            <v>Laston - Lapis Aus (AC - WC)</v>
          </cell>
          <cell r="M159" t="str">
            <v>M2</v>
          </cell>
          <cell r="N159">
            <v>0</v>
          </cell>
          <cell r="O159">
            <v>0</v>
          </cell>
          <cell r="P159">
            <v>0</v>
          </cell>
          <cell r="Q159">
            <v>0</v>
          </cell>
          <cell r="R159">
            <v>0</v>
          </cell>
        </row>
        <row r="161">
          <cell r="D161" t="str">
            <v>6.3(5b)</v>
          </cell>
          <cell r="F161" t="str">
            <v>Laston - Lapis Aus (AC - WC) Modifikasi</v>
          </cell>
          <cell r="M161" t="str">
            <v>M2</v>
          </cell>
          <cell r="N161">
            <v>0</v>
          </cell>
          <cell r="O161">
            <v>0</v>
          </cell>
          <cell r="P161">
            <v>0</v>
          </cell>
          <cell r="Q161">
            <v>0</v>
          </cell>
          <cell r="R161">
            <v>0</v>
          </cell>
        </row>
        <row r="163">
          <cell r="D163" t="str">
            <v>6.3(5c)</v>
          </cell>
          <cell r="F163" t="str">
            <v>Laston - Lapis Aus (AC - WC) Levelling</v>
          </cell>
          <cell r="M163" t="str">
            <v>Ton</v>
          </cell>
          <cell r="N163">
            <v>0</v>
          </cell>
          <cell r="O163">
            <v>0</v>
          </cell>
          <cell r="P163">
            <v>0</v>
          </cell>
          <cell r="Q163">
            <v>0</v>
          </cell>
          <cell r="R163">
            <v>0</v>
          </cell>
        </row>
        <row r="165">
          <cell r="D165" t="str">
            <v>6.3(5d)</v>
          </cell>
          <cell r="F165" t="str">
            <v>Laston - Lapis Aus (AC - WC) Modifikasi Levelling</v>
          </cell>
          <cell r="M165" t="str">
            <v>Ton</v>
          </cell>
          <cell r="N165">
            <v>0</v>
          </cell>
          <cell r="O165">
            <v>0</v>
          </cell>
          <cell r="P165">
            <v>0</v>
          </cell>
          <cell r="Q165">
            <v>0</v>
          </cell>
          <cell r="R165">
            <v>0</v>
          </cell>
        </row>
        <row r="167">
          <cell r="D167" t="str">
            <v>6.3(6)</v>
          </cell>
          <cell r="F167" t="str">
            <v>Laston - Lapis Antara (AC - BC)</v>
          </cell>
          <cell r="M167" t="str">
            <v>M3</v>
          </cell>
          <cell r="N167">
            <v>0</v>
          </cell>
          <cell r="O167">
            <v>0</v>
          </cell>
          <cell r="P167">
            <v>0</v>
          </cell>
          <cell r="Q167">
            <v>0</v>
          </cell>
          <cell r="R167">
            <v>0</v>
          </cell>
        </row>
        <row r="169">
          <cell r="D169" t="str">
            <v>6.3(6b)</v>
          </cell>
          <cell r="F169" t="str">
            <v>Laston - Lapis Antara (AC - BC) Modifikasi</v>
          </cell>
          <cell r="M169" t="str">
            <v>M3</v>
          </cell>
          <cell r="N169">
            <v>0</v>
          </cell>
          <cell r="O169">
            <v>0</v>
          </cell>
          <cell r="P169">
            <v>0</v>
          </cell>
          <cell r="Q169">
            <v>0</v>
          </cell>
          <cell r="R169">
            <v>0</v>
          </cell>
        </row>
        <row r="171">
          <cell r="D171" t="str">
            <v>6.3(6c)</v>
          </cell>
          <cell r="F171" t="str">
            <v>Laston - Lapis Antara (AC - BC) Levelling</v>
          </cell>
          <cell r="M171" t="str">
            <v>Ton</v>
          </cell>
          <cell r="N171">
            <v>0</v>
          </cell>
          <cell r="O171">
            <v>0</v>
          </cell>
          <cell r="P171">
            <v>0</v>
          </cell>
          <cell r="Q171">
            <v>0</v>
          </cell>
          <cell r="R171">
            <v>0</v>
          </cell>
        </row>
        <row r="173">
          <cell r="D173" t="str">
            <v>6.3(6d)</v>
          </cell>
          <cell r="F173" t="str">
            <v>Laston - Lapis Antara (AC - BC) Modifikasi Levelling</v>
          </cell>
          <cell r="M173" t="str">
            <v>Ton</v>
          </cell>
          <cell r="N173">
            <v>0</v>
          </cell>
          <cell r="O173">
            <v>0</v>
          </cell>
          <cell r="P173">
            <v>0</v>
          </cell>
          <cell r="Q173">
            <v>0</v>
          </cell>
          <cell r="R173">
            <v>0</v>
          </cell>
        </row>
        <row r="175">
          <cell r="D175" t="str">
            <v>6.3(7)</v>
          </cell>
          <cell r="F175" t="str">
            <v>Laston - Lapis Pondasi  (AC - Base)</v>
          </cell>
          <cell r="M175" t="str">
            <v>M3</v>
          </cell>
          <cell r="N175">
            <v>0</v>
          </cell>
          <cell r="O175">
            <v>0</v>
          </cell>
          <cell r="P175">
            <v>0</v>
          </cell>
          <cell r="Q175">
            <v>0</v>
          </cell>
          <cell r="R175">
            <v>0</v>
          </cell>
        </row>
        <row r="177">
          <cell r="D177" t="str">
            <v>6.3.a(1a)</v>
          </cell>
          <cell r="F177" t="str">
            <v>Camp. Panas dng Asbuton Lap. Aus (AC-WC Asb) type 15/20</v>
          </cell>
          <cell r="M177" t="str">
            <v>M2</v>
          </cell>
          <cell r="N177">
            <v>0</v>
          </cell>
          <cell r="O177">
            <v>0</v>
          </cell>
          <cell r="P177">
            <v>0</v>
          </cell>
          <cell r="Q177">
            <v>0</v>
          </cell>
          <cell r="R177">
            <v>0</v>
          </cell>
        </row>
        <row r="179">
          <cell r="D179" t="str">
            <v>6.3.a(1b)</v>
          </cell>
          <cell r="F179" t="str">
            <v>Camp. Panas dng Asbuton Lap. Aus Perata (AC-WC Asb L), type 15/20</v>
          </cell>
          <cell r="M179" t="str">
            <v>Ton</v>
          </cell>
          <cell r="N179">
            <v>0</v>
          </cell>
          <cell r="O179">
            <v>0</v>
          </cell>
          <cell r="P179">
            <v>0</v>
          </cell>
          <cell r="Q179">
            <v>0</v>
          </cell>
          <cell r="R179">
            <v>0</v>
          </cell>
        </row>
        <row r="181">
          <cell r="D181" t="str">
            <v>6.3.a(2a)</v>
          </cell>
          <cell r="F181" t="str">
            <v>Camp. Panas dng Asbuton Lap. Aus Antara (AC-BC Asb), type 15/20</v>
          </cell>
          <cell r="M181" t="str">
            <v>M3</v>
          </cell>
          <cell r="N181">
            <v>0</v>
          </cell>
          <cell r="O181">
            <v>0</v>
          </cell>
          <cell r="P181">
            <v>0</v>
          </cell>
          <cell r="Q181">
            <v>0</v>
          </cell>
          <cell r="R181">
            <v>0</v>
          </cell>
        </row>
        <row r="183">
          <cell r="D183" t="str">
            <v>6.3.a(2b)</v>
          </cell>
          <cell r="F183" t="str">
            <v>Camp. Panas dng Asbuton Lap. Aus Antara Perata (AC-BC Asb L), type 15/20</v>
          </cell>
          <cell r="M183" t="str">
            <v>Ton</v>
          </cell>
          <cell r="N183">
            <v>0</v>
          </cell>
          <cell r="O183">
            <v>0</v>
          </cell>
          <cell r="P183">
            <v>0</v>
          </cell>
          <cell r="Q183">
            <v>0</v>
          </cell>
          <cell r="R183">
            <v>0</v>
          </cell>
        </row>
        <row r="185">
          <cell r="D185" t="str">
            <v>6.3.a(3a)</v>
          </cell>
          <cell r="F185" t="str">
            <v>Camp. Panas Asbuton Lap. Pondasi (AC-Base Asb), type 15/20</v>
          </cell>
          <cell r="M185" t="str">
            <v>M3</v>
          </cell>
          <cell r="N185">
            <v>0</v>
          </cell>
          <cell r="O185">
            <v>0</v>
          </cell>
          <cell r="P185">
            <v>0</v>
          </cell>
          <cell r="Q185">
            <v>0</v>
          </cell>
          <cell r="R185">
            <v>0</v>
          </cell>
        </row>
        <row r="187">
          <cell r="D187" t="str">
            <v>6.3.a(3b)</v>
          </cell>
          <cell r="F187" t="str">
            <v>Camp. Panas Asbuton Lap. Pondasi Perata (AC-Base As L), type 15/20</v>
          </cell>
          <cell r="M187" t="str">
            <v>Ton</v>
          </cell>
          <cell r="N187">
            <v>0</v>
          </cell>
          <cell r="O187">
            <v>0</v>
          </cell>
          <cell r="P187">
            <v>0</v>
          </cell>
          <cell r="R187">
            <v>0</v>
          </cell>
        </row>
        <row r="189">
          <cell r="D189" t="str">
            <v>6.3.b(1a)</v>
          </cell>
          <cell r="F189" t="str">
            <v>Camp. Berasapal Hangat dng Asbuton Butir Lap. Aus (AC-WC Asb-H), type 15/20</v>
          </cell>
          <cell r="M189" t="str">
            <v>M2</v>
          </cell>
          <cell r="N189">
            <v>0</v>
          </cell>
          <cell r="O189">
            <v>0</v>
          </cell>
          <cell r="P189">
            <v>0</v>
          </cell>
          <cell r="Q189">
            <v>0</v>
          </cell>
          <cell r="R189">
            <v>0</v>
          </cell>
        </row>
        <row r="191">
          <cell r="D191" t="str">
            <v>6.3.b(1b)</v>
          </cell>
          <cell r="F191" t="str">
            <v>Camp. Berasapal Hangat dng Asbuton Butir Lap. Aus Perata (AC-WC Asb-H L), type 15/20</v>
          </cell>
          <cell r="M191" t="str">
            <v>Ton</v>
          </cell>
          <cell r="N191">
            <v>0</v>
          </cell>
          <cell r="O191">
            <v>0</v>
          </cell>
          <cell r="P191">
            <v>0</v>
          </cell>
          <cell r="Q191">
            <v>0</v>
          </cell>
          <cell r="R191">
            <v>0</v>
          </cell>
        </row>
        <row r="193">
          <cell r="D193" t="str">
            <v>6.3.b(2a)</v>
          </cell>
          <cell r="F193" t="str">
            <v>Camp. Berasapal Hangat dng Asbuton Butir Lap. Antara (AC-BC Asb-H), type 15/20</v>
          </cell>
          <cell r="M193" t="str">
            <v>M3</v>
          </cell>
          <cell r="N193">
            <v>0</v>
          </cell>
          <cell r="O193">
            <v>0</v>
          </cell>
          <cell r="P193">
            <v>0</v>
          </cell>
          <cell r="Q193">
            <v>0</v>
          </cell>
          <cell r="R193">
            <v>0</v>
          </cell>
        </row>
        <row r="195">
          <cell r="D195" t="str">
            <v>6.3.b(2b)</v>
          </cell>
          <cell r="F195" t="str">
            <v>Camp. Berasapal Hangat dng Asbuton Butir Lap. Antara Perata (AC-BC Asb-H L), type 15/20</v>
          </cell>
          <cell r="M195" t="str">
            <v>M3</v>
          </cell>
          <cell r="N195">
            <v>0</v>
          </cell>
          <cell r="O195">
            <v>0</v>
          </cell>
          <cell r="P195">
            <v>0</v>
          </cell>
          <cell r="Q195">
            <v>0</v>
          </cell>
          <cell r="R195">
            <v>0</v>
          </cell>
        </row>
        <row r="197">
          <cell r="D197" t="str">
            <v>6.3.b(3a)</v>
          </cell>
          <cell r="F197" t="str">
            <v>Camp. Berasapal Hangat dng Asbuton Butir Lap. Pondasi (AC-Base Asb-H), type 15/20</v>
          </cell>
          <cell r="M197" t="str">
            <v>M3</v>
          </cell>
          <cell r="N197">
            <v>240</v>
          </cell>
          <cell r="O197">
            <v>1519833.17</v>
          </cell>
          <cell r="P197">
            <v>364759960.80000001</v>
          </cell>
          <cell r="Q197">
            <v>3</v>
          </cell>
          <cell r="R197">
            <v>32.149218887645794</v>
          </cell>
          <cell r="AR197">
            <v>6.4298437775291593</v>
          </cell>
          <cell r="AS197">
            <v>12.859687555058319</v>
          </cell>
          <cell r="AT197">
            <v>12.859687555058319</v>
          </cell>
        </row>
        <row r="199">
          <cell r="D199" t="str">
            <v>6.3.b(3b)</v>
          </cell>
          <cell r="F199" t="str">
            <v>Camp. Berasapal Hangat dng Asbuton Butir Lap. Pondasi Perata (AC-Base Asb-H L), type 15/20</v>
          </cell>
          <cell r="M199" t="str">
            <v>Ton</v>
          </cell>
          <cell r="N199">
            <v>0</v>
          </cell>
          <cell r="O199">
            <v>0</v>
          </cell>
          <cell r="P199">
            <v>0</v>
          </cell>
          <cell r="Q199">
            <v>0</v>
          </cell>
          <cell r="R199">
            <v>0</v>
          </cell>
        </row>
        <row r="201">
          <cell r="D201" t="str">
            <v>6.3(7b)</v>
          </cell>
          <cell r="F201" t="str">
            <v>Laston - Lapis Pondasi  (AC - Base) Modifikasi</v>
          </cell>
          <cell r="M201" t="str">
            <v>M3</v>
          </cell>
          <cell r="N201">
            <v>0</v>
          </cell>
          <cell r="O201">
            <v>0</v>
          </cell>
          <cell r="P201">
            <v>0</v>
          </cell>
          <cell r="Q201">
            <v>0</v>
          </cell>
          <cell r="R201">
            <v>0</v>
          </cell>
        </row>
        <row r="203">
          <cell r="D203" t="str">
            <v>6.3(7c)</v>
          </cell>
          <cell r="F203" t="str">
            <v>Laston - Lapis Pondasi  (AC - Base) Levelling</v>
          </cell>
          <cell r="M203" t="str">
            <v>Ton</v>
          </cell>
          <cell r="N203">
            <v>0</v>
          </cell>
          <cell r="O203">
            <v>0</v>
          </cell>
          <cell r="P203">
            <v>0</v>
          </cell>
          <cell r="Q203">
            <v>0</v>
          </cell>
          <cell r="R203">
            <v>0</v>
          </cell>
        </row>
        <row r="205">
          <cell r="D205" t="str">
            <v>6.3(7d)</v>
          </cell>
          <cell r="F205" t="str">
            <v>Laston - Lapis Pondasi  (AC - Base) Modifikasi Levelling</v>
          </cell>
          <cell r="M205" t="str">
            <v>Ton</v>
          </cell>
          <cell r="N205">
            <v>0</v>
          </cell>
          <cell r="O205">
            <v>0</v>
          </cell>
          <cell r="P205">
            <v>0</v>
          </cell>
          <cell r="Q205">
            <v>0</v>
          </cell>
          <cell r="R205">
            <v>0</v>
          </cell>
        </row>
        <row r="207">
          <cell r="D207" t="str">
            <v>6.4(1)</v>
          </cell>
          <cell r="F207" t="str">
            <v>Lasbutag</v>
          </cell>
          <cell r="M207" t="str">
            <v>M2</v>
          </cell>
          <cell r="N207">
            <v>0</v>
          </cell>
          <cell r="O207">
            <v>0</v>
          </cell>
          <cell r="P207">
            <v>0</v>
          </cell>
          <cell r="Q207">
            <v>0</v>
          </cell>
          <cell r="R207">
            <v>0</v>
          </cell>
        </row>
        <row r="209">
          <cell r="D209" t="str">
            <v>6.4(2)</v>
          </cell>
          <cell r="F209" t="str">
            <v>Latasbusir Kelas A</v>
          </cell>
          <cell r="M209" t="str">
            <v>M2</v>
          </cell>
          <cell r="N209">
            <v>0</v>
          </cell>
          <cell r="O209">
            <v>0</v>
          </cell>
          <cell r="P209">
            <v>0</v>
          </cell>
          <cell r="Q209">
            <v>0</v>
          </cell>
          <cell r="R209">
            <v>0</v>
          </cell>
        </row>
        <row r="211">
          <cell r="D211" t="str">
            <v>6.4(3)</v>
          </cell>
          <cell r="F211" t="str">
            <v>Latasbusir Kelas B</v>
          </cell>
          <cell r="M211" t="str">
            <v>M2</v>
          </cell>
          <cell r="N211">
            <v>0</v>
          </cell>
          <cell r="O211">
            <v>0</v>
          </cell>
          <cell r="P211">
            <v>0</v>
          </cell>
          <cell r="Q211">
            <v>0</v>
          </cell>
          <cell r="R211">
            <v>0</v>
          </cell>
        </row>
        <row r="213">
          <cell r="D213" t="str">
            <v>6.4(4)</v>
          </cell>
          <cell r="F213" t="str">
            <v>Bitumen Asbuton</v>
          </cell>
          <cell r="M213" t="str">
            <v>Ton</v>
          </cell>
          <cell r="N213">
            <v>0</v>
          </cell>
          <cell r="O213">
            <v>0</v>
          </cell>
          <cell r="P213">
            <v>0</v>
          </cell>
          <cell r="Q213">
            <v>0</v>
          </cell>
          <cell r="R213">
            <v>0</v>
          </cell>
        </row>
        <row r="215">
          <cell r="D215" t="str">
            <v>6.4(5)</v>
          </cell>
          <cell r="F215" t="str">
            <v>Bitumen Bahan Peremaja</v>
          </cell>
          <cell r="M215" t="str">
            <v>Ton</v>
          </cell>
          <cell r="N215">
            <v>0</v>
          </cell>
          <cell r="O215">
            <v>0</v>
          </cell>
          <cell r="P215">
            <v>0</v>
          </cell>
          <cell r="Q215">
            <v>0</v>
          </cell>
          <cell r="R215">
            <v>0</v>
          </cell>
        </row>
        <row r="217">
          <cell r="D217" t="str">
            <v>6.4(6)</v>
          </cell>
          <cell r="F217" t="str">
            <v>Bahan Anti Stripping</v>
          </cell>
          <cell r="M217" t="str">
            <v>Liter</v>
          </cell>
          <cell r="N217">
            <v>0</v>
          </cell>
          <cell r="O217">
            <v>0</v>
          </cell>
          <cell r="P217">
            <v>0</v>
          </cell>
          <cell r="Q217">
            <v>0</v>
          </cell>
          <cell r="R217">
            <v>0</v>
          </cell>
        </row>
        <row r="219">
          <cell r="D219" t="str">
            <v>6.5</v>
          </cell>
          <cell r="F219" t="str">
            <v>Aspal Campuran Dingin untuk Pelapisan kembali</v>
          </cell>
          <cell r="M219" t="str">
            <v>M3</v>
          </cell>
          <cell r="N219">
            <v>0</v>
          </cell>
          <cell r="O219">
            <v>0</v>
          </cell>
          <cell r="P219">
            <v>0</v>
          </cell>
          <cell r="Q219">
            <v>0</v>
          </cell>
          <cell r="R219">
            <v>0</v>
          </cell>
        </row>
        <row r="221">
          <cell r="D221" t="str">
            <v>6.6.</v>
          </cell>
          <cell r="F221" t="str">
            <v>Lapis Perata Penetrasi Macadam</v>
          </cell>
          <cell r="M221" t="str">
            <v>M3</v>
          </cell>
          <cell r="N221">
            <v>0</v>
          </cell>
          <cell r="O221">
            <v>0</v>
          </cell>
          <cell r="P221">
            <v>0</v>
          </cell>
          <cell r="Q221">
            <v>0</v>
          </cell>
          <cell r="R221">
            <v>0</v>
          </cell>
        </row>
        <row r="224">
          <cell r="F224" t="str">
            <v>Jumlah Harga Penawaran Divisi 6 ( masuk pada Rekapitulasi Daftar Kuantitas dan Harga)</v>
          </cell>
          <cell r="P224">
            <v>398715240.80000001</v>
          </cell>
          <cell r="R224">
            <v>35.14196986480102</v>
          </cell>
        </row>
        <row r="226">
          <cell r="F226" t="str">
            <v>Divisi  7.</v>
          </cell>
          <cell r="G226" t="str">
            <v>STRUKTUR</v>
          </cell>
        </row>
        <row r="228">
          <cell r="D228" t="str">
            <v>7.1(1)</v>
          </cell>
          <cell r="F228" t="str">
            <v>Beton K 500</v>
          </cell>
          <cell r="M228" t="str">
            <v>M3</v>
          </cell>
          <cell r="N228">
            <v>0</v>
          </cell>
          <cell r="O228">
            <v>0</v>
          </cell>
          <cell r="P228">
            <v>0</v>
          </cell>
          <cell r="Q228">
            <v>0</v>
          </cell>
          <cell r="R228">
            <v>0</v>
          </cell>
        </row>
        <row r="230">
          <cell r="D230" t="str">
            <v>7.1(2)</v>
          </cell>
          <cell r="F230" t="str">
            <v>Beton K 400</v>
          </cell>
          <cell r="M230" t="str">
            <v>M3</v>
          </cell>
          <cell r="N230">
            <v>0</v>
          </cell>
          <cell r="O230">
            <v>0</v>
          </cell>
          <cell r="P230">
            <v>0</v>
          </cell>
          <cell r="Q230">
            <v>0</v>
          </cell>
          <cell r="R230">
            <v>0</v>
          </cell>
        </row>
        <row r="232">
          <cell r="D232" t="str">
            <v>7.1(3)</v>
          </cell>
          <cell r="F232" t="str">
            <v>Beton K 350</v>
          </cell>
          <cell r="M232" t="str">
            <v>M3</v>
          </cell>
          <cell r="N232">
            <v>0</v>
          </cell>
          <cell r="O232">
            <v>0</v>
          </cell>
          <cell r="P232">
            <v>0</v>
          </cell>
          <cell r="Q232">
            <v>0</v>
          </cell>
          <cell r="R232">
            <v>0</v>
          </cell>
        </row>
        <row r="234">
          <cell r="D234" t="str">
            <v>7.1(4)</v>
          </cell>
          <cell r="F234" t="str">
            <v>Beton K 300</v>
          </cell>
          <cell r="M234" t="str">
            <v>M3</v>
          </cell>
          <cell r="N234">
            <v>0</v>
          </cell>
          <cell r="O234">
            <v>0</v>
          </cell>
          <cell r="P234">
            <v>0</v>
          </cell>
          <cell r="Q234">
            <v>0</v>
          </cell>
          <cell r="R234">
            <v>0</v>
          </cell>
        </row>
        <row r="236">
          <cell r="D236" t="str">
            <v>7.1(5)</v>
          </cell>
          <cell r="F236" t="str">
            <v>Beton K 250 pada elevasi</v>
          </cell>
          <cell r="M236" t="str">
            <v>M3</v>
          </cell>
          <cell r="N236">
            <v>6.5</v>
          </cell>
          <cell r="O236">
            <v>890072.84</v>
          </cell>
          <cell r="P236">
            <v>5785473.46</v>
          </cell>
          <cell r="Q236">
            <v>1</v>
          </cell>
          <cell r="R236">
            <v>0.50992014646089268</v>
          </cell>
          <cell r="AM236">
            <v>0.50992014646089268</v>
          </cell>
        </row>
        <row r="238">
          <cell r="D238" t="str">
            <v>7.1(6)</v>
          </cell>
          <cell r="F238" t="str">
            <v>Beton K 175</v>
          </cell>
          <cell r="M238" t="str">
            <v>M3</v>
          </cell>
          <cell r="N238">
            <v>0</v>
          </cell>
          <cell r="O238">
            <v>0</v>
          </cell>
          <cell r="P238">
            <v>0</v>
          </cell>
          <cell r="Q238">
            <v>0</v>
          </cell>
          <cell r="R238">
            <v>0</v>
          </cell>
        </row>
        <row r="240">
          <cell r="D240" t="str">
            <v>7.1(7)</v>
          </cell>
          <cell r="F240" t="str">
            <v>Beton Siklop K 175</v>
          </cell>
          <cell r="M240" t="str">
            <v>M3</v>
          </cell>
          <cell r="N240">
            <v>0</v>
          </cell>
          <cell r="O240">
            <v>0</v>
          </cell>
          <cell r="P240">
            <v>0</v>
          </cell>
          <cell r="Q240">
            <v>0</v>
          </cell>
          <cell r="R240">
            <v>0</v>
          </cell>
        </row>
        <row r="242">
          <cell r="D242" t="str">
            <v>7.1(8)</v>
          </cell>
          <cell r="F242" t="str">
            <v>Beton K 125</v>
          </cell>
          <cell r="M242" t="str">
            <v>M3</v>
          </cell>
          <cell r="N242">
            <v>0</v>
          </cell>
          <cell r="O242">
            <v>0</v>
          </cell>
          <cell r="P242">
            <v>0</v>
          </cell>
          <cell r="Q242">
            <v>0</v>
          </cell>
          <cell r="R242">
            <v>0</v>
          </cell>
        </row>
        <row r="245">
          <cell r="D245" t="str">
            <v>7.2(1)</v>
          </cell>
          <cell r="F245" t="str">
            <v>Unit Pracetak Gelagar Type I Bentang 16 meter</v>
          </cell>
          <cell r="M245" t="str">
            <v>Buah</v>
          </cell>
          <cell r="N245">
            <v>0</v>
          </cell>
          <cell r="O245">
            <v>0</v>
          </cell>
          <cell r="P245">
            <v>0</v>
          </cell>
          <cell r="Q245">
            <v>0</v>
          </cell>
          <cell r="R245">
            <v>0</v>
          </cell>
        </row>
        <row r="247">
          <cell r="D247" t="str">
            <v>7.2(2)</v>
          </cell>
          <cell r="F247" t="str">
            <v>Unit Pracetak Gelagar Type I Bentang 20 meter</v>
          </cell>
          <cell r="M247" t="str">
            <v>Buah</v>
          </cell>
          <cell r="N247">
            <v>0</v>
          </cell>
          <cell r="O247">
            <v>0</v>
          </cell>
          <cell r="P247">
            <v>0</v>
          </cell>
          <cell r="Q247">
            <v>0</v>
          </cell>
          <cell r="R247">
            <v>0</v>
          </cell>
        </row>
        <row r="249">
          <cell r="D249" t="str">
            <v>7.2(3)</v>
          </cell>
          <cell r="F249" t="str">
            <v>Unit Pracetak Gelagar Type I Bentang 22 meter</v>
          </cell>
          <cell r="M249" t="str">
            <v>Buah</v>
          </cell>
          <cell r="N249">
            <v>0</v>
          </cell>
          <cell r="O249">
            <v>0</v>
          </cell>
          <cell r="P249">
            <v>0</v>
          </cell>
          <cell r="Q249">
            <v>0</v>
          </cell>
          <cell r="R249">
            <v>0</v>
          </cell>
        </row>
        <row r="251">
          <cell r="D251" t="str">
            <v>7.2(4)</v>
          </cell>
          <cell r="F251" t="str">
            <v>Unit Pracetak Gelagar Type I Bentang 25 meter</v>
          </cell>
          <cell r="M251" t="str">
            <v>Buah</v>
          </cell>
          <cell r="N251">
            <v>0</v>
          </cell>
          <cell r="O251">
            <v>0</v>
          </cell>
          <cell r="P251">
            <v>0</v>
          </cell>
          <cell r="Q251">
            <v>0</v>
          </cell>
          <cell r="R251">
            <v>0</v>
          </cell>
        </row>
        <row r="253">
          <cell r="D253" t="str">
            <v>7.2(5)</v>
          </cell>
          <cell r="F253" t="str">
            <v>Unit Pracetak Gelagar Type I Bentang 28 meter</v>
          </cell>
          <cell r="M253" t="str">
            <v>Buah</v>
          </cell>
          <cell r="N253">
            <v>0</v>
          </cell>
          <cell r="O253">
            <v>0</v>
          </cell>
          <cell r="P253">
            <v>0</v>
          </cell>
          <cell r="Q253">
            <v>0</v>
          </cell>
          <cell r="R253">
            <v>0</v>
          </cell>
        </row>
        <row r="255">
          <cell r="D255" t="str">
            <v>7.2(6)</v>
          </cell>
          <cell r="F255" t="str">
            <v>Unit Pracetak Gelagar Type I Bentang 30 meter</v>
          </cell>
          <cell r="M255" t="str">
            <v>Buah</v>
          </cell>
          <cell r="N255">
            <v>0</v>
          </cell>
          <cell r="O255">
            <v>0</v>
          </cell>
          <cell r="P255">
            <v>0</v>
          </cell>
          <cell r="Q255">
            <v>0</v>
          </cell>
          <cell r="R255">
            <v>0</v>
          </cell>
        </row>
        <row r="257">
          <cell r="D257" t="str">
            <v>7.2(7)</v>
          </cell>
          <cell r="F257" t="str">
            <v>Unit Pracetak Gelagar Type I Bentang 31 meter</v>
          </cell>
          <cell r="M257" t="str">
            <v>Buah</v>
          </cell>
          <cell r="N257">
            <v>0</v>
          </cell>
          <cell r="O257">
            <v>0</v>
          </cell>
          <cell r="P257">
            <v>0</v>
          </cell>
          <cell r="Q257">
            <v>0</v>
          </cell>
          <cell r="R257">
            <v>0</v>
          </cell>
        </row>
        <row r="259">
          <cell r="D259" t="str">
            <v>7.2(8)</v>
          </cell>
          <cell r="F259" t="str">
            <v>Unit Pracetak Gelagar Type I Bentang 35 meter</v>
          </cell>
          <cell r="M259" t="str">
            <v>Buah</v>
          </cell>
          <cell r="N259">
            <v>0</v>
          </cell>
          <cell r="O259">
            <v>0</v>
          </cell>
          <cell r="P259">
            <v>0</v>
          </cell>
          <cell r="Q259">
            <v>0</v>
          </cell>
          <cell r="R259">
            <v>0</v>
          </cell>
        </row>
        <row r="261">
          <cell r="D261" t="str">
            <v>7.2(9)</v>
          </cell>
          <cell r="F261" t="str">
            <v>Baja Prategang</v>
          </cell>
          <cell r="M261" t="str">
            <v>Kg</v>
          </cell>
          <cell r="N261">
            <v>0</v>
          </cell>
          <cell r="O261">
            <v>0</v>
          </cell>
          <cell r="P261">
            <v>0</v>
          </cell>
          <cell r="Q261">
            <v>0</v>
          </cell>
          <cell r="R261">
            <v>0</v>
          </cell>
        </row>
        <row r="263">
          <cell r="D263" t="str">
            <v>7.2(10)</v>
          </cell>
          <cell r="F263" t="str">
            <v>Pelat Berongga (Hollow Slab) Precetak Bentang 21 meter</v>
          </cell>
          <cell r="M263" t="str">
            <v>Buah</v>
          </cell>
          <cell r="N263">
            <v>0</v>
          </cell>
          <cell r="O263">
            <v>0</v>
          </cell>
          <cell r="P263">
            <v>0</v>
          </cell>
          <cell r="Q263">
            <v>0</v>
          </cell>
          <cell r="R263">
            <v>0</v>
          </cell>
        </row>
        <row r="265">
          <cell r="D265" t="str">
            <v>7.2(11)</v>
          </cell>
          <cell r="F265" t="str">
            <v>Beton Diafragma K 350 termasuk Pekerjaan Penegangan setelah Pengecoran (Post Tension)</v>
          </cell>
          <cell r="M265" t="str">
            <v>M3</v>
          </cell>
          <cell r="N265">
            <v>0</v>
          </cell>
          <cell r="O265">
            <v>0</v>
          </cell>
          <cell r="P265">
            <v>0</v>
          </cell>
          <cell r="Q265">
            <v>0</v>
          </cell>
          <cell r="R265">
            <v>0</v>
          </cell>
        </row>
        <row r="268">
          <cell r="D268" t="str">
            <v>7.3(1)</v>
          </cell>
          <cell r="F268" t="str">
            <v>Baja Tulangan U 24 Polos</v>
          </cell>
          <cell r="M268" t="str">
            <v>Kg</v>
          </cell>
          <cell r="N268">
            <v>780</v>
          </cell>
          <cell r="O268">
            <v>12945.35</v>
          </cell>
          <cell r="P268">
            <v>10097373</v>
          </cell>
          <cell r="Q268">
            <v>2</v>
          </cell>
          <cell r="R268">
            <v>0.88996241269254095</v>
          </cell>
          <cell r="AM268">
            <v>0.88996241269254095</v>
          </cell>
        </row>
        <row r="270">
          <cell r="D270" t="str">
            <v>7.3(2)</v>
          </cell>
          <cell r="F270" t="str">
            <v>Baja Tulangan U 32 Polos</v>
          </cell>
          <cell r="M270" t="str">
            <v>Kg</v>
          </cell>
          <cell r="N270">
            <v>0</v>
          </cell>
          <cell r="O270">
            <v>0</v>
          </cell>
          <cell r="P270">
            <v>0</v>
          </cell>
          <cell r="Q270">
            <v>0</v>
          </cell>
          <cell r="R270">
            <v>0</v>
          </cell>
        </row>
        <row r="272">
          <cell r="D272" t="str">
            <v>7.3(3)</v>
          </cell>
          <cell r="F272" t="str">
            <v>Baja Tulangan D 32 Ulir</v>
          </cell>
          <cell r="M272" t="str">
            <v>Kg</v>
          </cell>
          <cell r="N272">
            <v>0</v>
          </cell>
          <cell r="O272">
            <v>0</v>
          </cell>
          <cell r="P272">
            <v>0</v>
          </cell>
          <cell r="Q272">
            <v>0</v>
          </cell>
          <cell r="R272">
            <v>0</v>
          </cell>
        </row>
        <row r="274">
          <cell r="D274" t="str">
            <v>7.3(4)</v>
          </cell>
          <cell r="F274" t="str">
            <v>Baja Tulangan D 38 Ulir</v>
          </cell>
          <cell r="M274" t="str">
            <v>Kg</v>
          </cell>
          <cell r="N274">
            <v>0</v>
          </cell>
          <cell r="O274">
            <v>0</v>
          </cell>
          <cell r="P274">
            <v>0</v>
          </cell>
          <cell r="Q274">
            <v>0</v>
          </cell>
          <cell r="R274">
            <v>0</v>
          </cell>
        </row>
        <row r="276">
          <cell r="D276" t="str">
            <v>7.3(5)</v>
          </cell>
          <cell r="F276" t="str">
            <v>Baja Tulangan D 48 Ulir</v>
          </cell>
          <cell r="M276" t="str">
            <v>Kg</v>
          </cell>
          <cell r="N276">
            <v>0</v>
          </cell>
          <cell r="O276">
            <v>0</v>
          </cell>
          <cell r="P276">
            <v>0</v>
          </cell>
          <cell r="Q276">
            <v>0</v>
          </cell>
          <cell r="R276">
            <v>0</v>
          </cell>
        </row>
        <row r="278">
          <cell r="D278" t="str">
            <v>7.3(6)</v>
          </cell>
          <cell r="F278" t="str">
            <v>Anyaman kawat Yang di Las (Welded Wire Mesh)</v>
          </cell>
          <cell r="M278" t="str">
            <v>Kg</v>
          </cell>
          <cell r="N278">
            <v>0</v>
          </cell>
          <cell r="O278">
            <v>0</v>
          </cell>
          <cell r="P278">
            <v>0</v>
          </cell>
          <cell r="Q278">
            <v>0</v>
          </cell>
          <cell r="R278">
            <v>0</v>
          </cell>
        </row>
        <row r="281">
          <cell r="D281" t="str">
            <v>7.4(1)</v>
          </cell>
          <cell r="F281" t="str">
            <v xml:space="preserve">Baja Struktur Tilik Leleh 2500 Kg/cm2 </v>
          </cell>
          <cell r="M281" t="str">
            <v>Kg</v>
          </cell>
          <cell r="N281">
            <v>0</v>
          </cell>
          <cell r="O281">
            <v>0</v>
          </cell>
          <cell r="P281">
            <v>0</v>
          </cell>
          <cell r="Q281">
            <v>0</v>
          </cell>
          <cell r="R281">
            <v>0</v>
          </cell>
        </row>
        <row r="283">
          <cell r="D283" t="str">
            <v>7.4(2)</v>
          </cell>
          <cell r="F283" t="str">
            <v xml:space="preserve">Baja Struktur Tilik Leleh 2800 Kg/cm2 </v>
          </cell>
          <cell r="M283" t="str">
            <v>Kg</v>
          </cell>
          <cell r="N283">
            <v>0</v>
          </cell>
          <cell r="O283">
            <v>0</v>
          </cell>
          <cell r="P283">
            <v>0</v>
          </cell>
          <cell r="Q283">
            <v>0</v>
          </cell>
          <cell r="R283">
            <v>0</v>
          </cell>
        </row>
        <row r="285">
          <cell r="D285" t="str">
            <v>7.4(3)</v>
          </cell>
          <cell r="F285" t="str">
            <v xml:space="preserve">Baja Struktur Tilik Leleh 3500 Kg/cm2 </v>
          </cell>
          <cell r="M285" t="str">
            <v>Kg</v>
          </cell>
          <cell r="N285">
            <v>0</v>
          </cell>
          <cell r="O285">
            <v>0</v>
          </cell>
          <cell r="P285">
            <v>0</v>
          </cell>
          <cell r="Q285">
            <v>0</v>
          </cell>
          <cell r="R285">
            <v>0</v>
          </cell>
        </row>
        <row r="288">
          <cell r="D288" t="str">
            <v>7.5(1)</v>
          </cell>
          <cell r="F288" t="str">
            <v>Pengumpulan dengan Jembatan Rangka Baja</v>
          </cell>
          <cell r="M288" t="str">
            <v>Kg</v>
          </cell>
          <cell r="N288">
            <v>0</v>
          </cell>
          <cell r="O288">
            <v>0</v>
          </cell>
          <cell r="P288">
            <v>0</v>
          </cell>
          <cell r="Q288">
            <v>0</v>
          </cell>
          <cell r="R288">
            <v>0</v>
          </cell>
        </row>
        <row r="290">
          <cell r="D290" t="str">
            <v>7.5(2)</v>
          </cell>
          <cell r="F290" t="str">
            <v>Pengangkutan Material Jembatan</v>
          </cell>
          <cell r="M290" t="str">
            <v>Kg</v>
          </cell>
          <cell r="N290">
            <v>0</v>
          </cell>
          <cell r="O290">
            <v>0</v>
          </cell>
          <cell r="P290">
            <v>0</v>
          </cell>
          <cell r="Q290">
            <v>0</v>
          </cell>
          <cell r="R290">
            <v>0</v>
          </cell>
        </row>
        <row r="293">
          <cell r="D293" t="str">
            <v>7.6(1)</v>
          </cell>
          <cell r="F293" t="str">
            <v>Pondasi Cerucuk, Penyediaan dan Pemancangan</v>
          </cell>
          <cell r="M293" t="str">
            <v>M1</v>
          </cell>
          <cell r="N293">
            <v>0</v>
          </cell>
          <cell r="O293">
            <v>0</v>
          </cell>
          <cell r="P293">
            <v>0</v>
          </cell>
          <cell r="Q293">
            <v>0</v>
          </cell>
          <cell r="R293">
            <v>0</v>
          </cell>
        </row>
        <row r="295">
          <cell r="D295" t="str">
            <v>7.6(2)</v>
          </cell>
          <cell r="F295" t="str">
            <v>Dinding Turap Kayu Tanpa Pengawetan</v>
          </cell>
          <cell r="M295" t="str">
            <v>M2</v>
          </cell>
          <cell r="N295">
            <v>0</v>
          </cell>
          <cell r="O295">
            <v>0</v>
          </cell>
          <cell r="P295">
            <v>0</v>
          </cell>
          <cell r="Q295">
            <v>0</v>
          </cell>
          <cell r="R295">
            <v>0</v>
          </cell>
        </row>
        <row r="297">
          <cell r="D297" t="str">
            <v>7.6(3)</v>
          </cell>
          <cell r="F297" t="str">
            <v>Dinding Turap Kayu Dengan Pengawetan</v>
          </cell>
          <cell r="M297" t="str">
            <v>M2</v>
          </cell>
          <cell r="N297">
            <v>0</v>
          </cell>
          <cell r="O297">
            <v>0</v>
          </cell>
          <cell r="P297">
            <v>0</v>
          </cell>
          <cell r="Q297">
            <v>0</v>
          </cell>
          <cell r="R297">
            <v>0</v>
          </cell>
        </row>
        <row r="299">
          <cell r="D299" t="str">
            <v>7.6(4)</v>
          </cell>
          <cell r="F299" t="str">
            <v>Dinding Turap Baja</v>
          </cell>
          <cell r="M299" t="str">
            <v>M2</v>
          </cell>
          <cell r="N299">
            <v>0</v>
          </cell>
          <cell r="O299">
            <v>0</v>
          </cell>
          <cell r="P299">
            <v>0</v>
          </cell>
          <cell r="Q299">
            <v>0</v>
          </cell>
          <cell r="R299">
            <v>0</v>
          </cell>
        </row>
        <row r="301">
          <cell r="D301" t="str">
            <v>7.6(5)</v>
          </cell>
          <cell r="F301" t="str">
            <v>Dinding Turap Beton</v>
          </cell>
          <cell r="M301" t="str">
            <v>M2</v>
          </cell>
          <cell r="N301">
            <v>0</v>
          </cell>
          <cell r="O301">
            <v>0</v>
          </cell>
          <cell r="P301">
            <v>0</v>
          </cell>
          <cell r="Q301">
            <v>0</v>
          </cell>
          <cell r="R301">
            <v>0</v>
          </cell>
        </row>
        <row r="304">
          <cell r="M304" t="str">
            <v>Divisi 7 berlanjut ke halaman berikut</v>
          </cell>
          <cell r="P304" t="str">
            <v/>
          </cell>
        </row>
        <row r="306">
          <cell r="D306" t="str">
            <v>7.6(6)</v>
          </cell>
          <cell r="F306" t="str">
            <v>Penyediaan Tiang Pancang Kayu Tanpa Pengawetan</v>
          </cell>
          <cell r="M306" t="str">
            <v>M3</v>
          </cell>
          <cell r="N306">
            <v>0</v>
          </cell>
          <cell r="O306">
            <v>0</v>
          </cell>
          <cell r="P306">
            <v>0</v>
          </cell>
          <cell r="Q306">
            <v>0</v>
          </cell>
          <cell r="R306">
            <v>0</v>
          </cell>
        </row>
        <row r="308">
          <cell r="D308" t="str">
            <v>7.6(7)</v>
          </cell>
          <cell r="F308" t="str">
            <v>Penyediaan Tiang Pancang Kayu Dengan Pengawetan</v>
          </cell>
          <cell r="M308" t="str">
            <v>M3</v>
          </cell>
          <cell r="N308">
            <v>0</v>
          </cell>
          <cell r="O308">
            <v>0</v>
          </cell>
          <cell r="P308">
            <v>0</v>
          </cell>
          <cell r="Q308">
            <v>0</v>
          </cell>
          <cell r="R308">
            <v>0</v>
          </cell>
        </row>
        <row r="310">
          <cell r="D310" t="str">
            <v>7.6(8)</v>
          </cell>
          <cell r="F310" t="str">
            <v>Penyediaan Tiang Pancang Baja</v>
          </cell>
          <cell r="M310" t="str">
            <v>Kg</v>
          </cell>
          <cell r="N310">
            <v>0</v>
          </cell>
          <cell r="O310">
            <v>0</v>
          </cell>
          <cell r="P310">
            <v>0</v>
          </cell>
          <cell r="Q310">
            <v>0</v>
          </cell>
          <cell r="R310">
            <v>0</v>
          </cell>
        </row>
        <row r="312">
          <cell r="D312" t="str">
            <v>7.6(9)</v>
          </cell>
          <cell r="F312" t="str">
            <v>Penyediaan Tiang Pancang Beton Bertulang Pracetak</v>
          </cell>
          <cell r="M312" t="str">
            <v>M3</v>
          </cell>
          <cell r="N312">
            <v>0</v>
          </cell>
          <cell r="O312">
            <v>0</v>
          </cell>
          <cell r="P312">
            <v>0</v>
          </cell>
          <cell r="Q312">
            <v>0</v>
          </cell>
          <cell r="R312">
            <v>0</v>
          </cell>
        </row>
        <row r="314">
          <cell r="D314" t="str">
            <v>7.6(10)</v>
          </cell>
          <cell r="F314" t="str">
            <v>Penyediaan Tiang Pancang Beton Pratekan Pracetak</v>
          </cell>
          <cell r="M314" t="str">
            <v>M3</v>
          </cell>
          <cell r="N314">
            <v>0</v>
          </cell>
          <cell r="O314">
            <v>0</v>
          </cell>
          <cell r="P314">
            <v>0</v>
          </cell>
          <cell r="Q314">
            <v>0</v>
          </cell>
          <cell r="R314">
            <v>0</v>
          </cell>
        </row>
        <row r="316">
          <cell r="D316" t="str">
            <v>7.6(11)</v>
          </cell>
          <cell r="F316" t="str">
            <v>Pemancangan Tiang Pancang Kayu</v>
          </cell>
          <cell r="M316" t="str">
            <v>M1</v>
          </cell>
          <cell r="N316">
            <v>0</v>
          </cell>
          <cell r="O316">
            <v>0</v>
          </cell>
          <cell r="P316">
            <v>0</v>
          </cell>
          <cell r="Q316">
            <v>0</v>
          </cell>
          <cell r="R316">
            <v>0</v>
          </cell>
        </row>
        <row r="318">
          <cell r="D318" t="str">
            <v>7.6(12)</v>
          </cell>
          <cell r="F318" t="str">
            <v>Pemancangan Tiang Pancang Pipa Baja Diameter 400 mm</v>
          </cell>
          <cell r="M318" t="str">
            <v>M1</v>
          </cell>
          <cell r="N318">
            <v>0</v>
          </cell>
          <cell r="O318">
            <v>0</v>
          </cell>
          <cell r="P318">
            <v>0</v>
          </cell>
          <cell r="Q318">
            <v>0</v>
          </cell>
          <cell r="R318">
            <v>0</v>
          </cell>
        </row>
        <row r="320">
          <cell r="D320" t="str">
            <v>7.6(13)</v>
          </cell>
          <cell r="F320" t="str">
            <v>Pemancangan Tiang Pancang Pipa Baja Diameter 500 mm</v>
          </cell>
          <cell r="M320" t="str">
            <v>M1</v>
          </cell>
          <cell r="N320">
            <v>0</v>
          </cell>
          <cell r="O320">
            <v>0</v>
          </cell>
          <cell r="P320">
            <v>0</v>
          </cell>
          <cell r="Q320">
            <v>0</v>
          </cell>
          <cell r="R320">
            <v>0</v>
          </cell>
        </row>
        <row r="322">
          <cell r="D322" t="str">
            <v>7.6(14)</v>
          </cell>
          <cell r="F322" t="str">
            <v>Pemancangan Tiang Pancang Pipa Baja Diameter 600 mm</v>
          </cell>
          <cell r="M322" t="str">
            <v>M1</v>
          </cell>
          <cell r="N322">
            <v>0</v>
          </cell>
          <cell r="O322">
            <v>0</v>
          </cell>
          <cell r="P322">
            <v>0</v>
          </cell>
          <cell r="Q322">
            <v>0</v>
          </cell>
          <cell r="R322">
            <v>0</v>
          </cell>
        </row>
        <row r="324">
          <cell r="D324" t="str">
            <v>7.6(15)</v>
          </cell>
          <cell r="F324" t="str">
            <v>Pemancangan Tiang Pancang Beton Pracetak : 30 cm x 30 cm atau Diameter 300 mm</v>
          </cell>
          <cell r="M324" t="str">
            <v>M1</v>
          </cell>
          <cell r="N324">
            <v>0</v>
          </cell>
          <cell r="O324">
            <v>0</v>
          </cell>
          <cell r="P324">
            <v>0</v>
          </cell>
          <cell r="Q324">
            <v>0</v>
          </cell>
          <cell r="R324">
            <v>0</v>
          </cell>
        </row>
        <row r="326">
          <cell r="D326" t="str">
            <v>7.6(16)</v>
          </cell>
          <cell r="F326" t="str">
            <v>Pemancangan Tiang Pancang Beton Pracetak : 40 cm x 40 cm atau Diameter 400 mm</v>
          </cell>
          <cell r="M326" t="str">
            <v>M1</v>
          </cell>
          <cell r="N326">
            <v>0</v>
          </cell>
          <cell r="O326">
            <v>0</v>
          </cell>
          <cell r="P326">
            <v>0</v>
          </cell>
          <cell r="Q326">
            <v>0</v>
          </cell>
          <cell r="R326">
            <v>0</v>
          </cell>
        </row>
        <row r="328">
          <cell r="D328" t="str">
            <v>7.6(17)</v>
          </cell>
          <cell r="F328" t="str">
            <v>Pemancangan Tiang Pancang Beton Pracetak : 50 cm x 50 cm atau Diameter 500 mm</v>
          </cell>
          <cell r="M328" t="str">
            <v>M1</v>
          </cell>
          <cell r="N328">
            <v>0</v>
          </cell>
          <cell r="O328">
            <v>0</v>
          </cell>
          <cell r="P328">
            <v>0</v>
          </cell>
          <cell r="Q328">
            <v>0</v>
          </cell>
          <cell r="R328">
            <v>0</v>
          </cell>
        </row>
        <row r="330">
          <cell r="D330" t="str">
            <v>7.6(18)</v>
          </cell>
          <cell r="F330" t="str">
            <v>Tiang Bor Beton, Diameter 600 mm</v>
          </cell>
          <cell r="M330" t="str">
            <v>M1</v>
          </cell>
          <cell r="N330">
            <v>0</v>
          </cell>
          <cell r="O330">
            <v>0</v>
          </cell>
          <cell r="P330">
            <v>0</v>
          </cell>
          <cell r="Q330">
            <v>0</v>
          </cell>
          <cell r="R330">
            <v>0</v>
          </cell>
        </row>
        <row r="332">
          <cell r="D332" t="str">
            <v>7.6(19)</v>
          </cell>
          <cell r="F332" t="str">
            <v>Tiang Bor Beton, Diameter 800 mm</v>
          </cell>
          <cell r="M332" t="str">
            <v>M1</v>
          </cell>
          <cell r="N332">
            <v>0</v>
          </cell>
          <cell r="O332">
            <v>0</v>
          </cell>
          <cell r="P332">
            <v>0</v>
          </cell>
          <cell r="Q332">
            <v>0</v>
          </cell>
          <cell r="R332">
            <v>0</v>
          </cell>
        </row>
        <row r="334">
          <cell r="D334" t="str">
            <v>7.6(20)</v>
          </cell>
          <cell r="F334" t="str">
            <v>Tiang Bor Beton, Diameter 1000 mm</v>
          </cell>
          <cell r="M334" t="str">
            <v>M1</v>
          </cell>
          <cell r="N334">
            <v>0</v>
          </cell>
          <cell r="O334">
            <v>0</v>
          </cell>
          <cell r="P334">
            <v>0</v>
          </cell>
          <cell r="Q334">
            <v>0</v>
          </cell>
          <cell r="R334">
            <v>0</v>
          </cell>
        </row>
        <row r="336">
          <cell r="D336" t="str">
            <v>7.6(21)</v>
          </cell>
          <cell r="F336" t="str">
            <v>Tiang Bor Beton, Diameter 1200 mm</v>
          </cell>
          <cell r="M336" t="str">
            <v>M1</v>
          </cell>
          <cell r="N336">
            <v>0</v>
          </cell>
          <cell r="O336">
            <v>0</v>
          </cell>
          <cell r="P336">
            <v>0</v>
          </cell>
          <cell r="Q336">
            <v>0</v>
          </cell>
          <cell r="R336">
            <v>0</v>
          </cell>
        </row>
        <row r="338">
          <cell r="D338" t="str">
            <v>7.6(22)</v>
          </cell>
          <cell r="F338" t="str">
            <v>Tiang Bor Beton, Diameter 1500 mm</v>
          </cell>
          <cell r="M338" t="str">
            <v>M1</v>
          </cell>
          <cell r="N338">
            <v>0</v>
          </cell>
          <cell r="O338">
            <v>0</v>
          </cell>
          <cell r="P338">
            <v>0</v>
          </cell>
          <cell r="Q338">
            <v>0</v>
          </cell>
          <cell r="R338">
            <v>0</v>
          </cell>
        </row>
        <row r="340">
          <cell r="D340" t="str">
            <v>7.6(23)</v>
          </cell>
          <cell r="F340" t="str">
            <v>Tambahan Biaya untuk Nomor Mata Pembayaran 7.6(11) s/d 7.6(17) bila Tiang Pancang Beton Dikerjakan di Tempat Berair</v>
          </cell>
          <cell r="M340" t="str">
            <v>M1</v>
          </cell>
          <cell r="N340">
            <v>0</v>
          </cell>
          <cell r="O340">
            <v>0</v>
          </cell>
          <cell r="P340">
            <v>0</v>
          </cell>
          <cell r="Q340">
            <v>0</v>
          </cell>
          <cell r="R340">
            <v>0</v>
          </cell>
        </row>
        <row r="342">
          <cell r="D342" t="str">
            <v>7.6(24)</v>
          </cell>
          <cell r="F342" t="str">
            <v>Tambahan Biaya untuk Nomor Mata Pembayaran 7.6(18) s/d 7.6(22) bila Tiang Bor Beton Dikerjakan di Tempat Berair</v>
          </cell>
          <cell r="M342" t="str">
            <v>M1</v>
          </cell>
          <cell r="N342">
            <v>0</v>
          </cell>
          <cell r="O342">
            <v>0</v>
          </cell>
          <cell r="P342">
            <v>0</v>
          </cell>
          <cell r="Q342">
            <v>0</v>
          </cell>
          <cell r="R342">
            <v>0</v>
          </cell>
        </row>
        <row r="344">
          <cell r="D344" t="str">
            <v>7.6(25)</v>
          </cell>
          <cell r="F344" t="str">
            <v>Pengujian Pembebanan Pada Tiang Dengan Diameter Sampai 600 mm</v>
          </cell>
          <cell r="M344" t="str">
            <v>Buah</v>
          </cell>
          <cell r="N344">
            <v>0</v>
          </cell>
          <cell r="O344">
            <v>0</v>
          </cell>
          <cell r="P344">
            <v>0</v>
          </cell>
          <cell r="Q344">
            <v>0</v>
          </cell>
          <cell r="R344">
            <v>0</v>
          </cell>
        </row>
        <row r="346">
          <cell r="D346" t="str">
            <v>7.6(26)</v>
          </cell>
          <cell r="F346" t="str">
            <v>Pengujian Pembebanan Pada Tiang Dengan Diameter Di atas 600 mm</v>
          </cell>
          <cell r="M346" t="str">
            <v>Buah</v>
          </cell>
          <cell r="N346">
            <v>0</v>
          </cell>
          <cell r="O346">
            <v>0</v>
          </cell>
          <cell r="P346">
            <v>0</v>
          </cell>
          <cell r="Q346">
            <v>0</v>
          </cell>
          <cell r="R346">
            <v>0</v>
          </cell>
        </row>
        <row r="349">
          <cell r="D349" t="str">
            <v>7.7(1)</v>
          </cell>
          <cell r="F349" t="str">
            <v>Penyediaan Dinding Sumuran Silinder Diameter 250 cm</v>
          </cell>
          <cell r="M349" t="str">
            <v>M1</v>
          </cell>
          <cell r="N349">
            <v>0</v>
          </cell>
          <cell r="O349">
            <v>0</v>
          </cell>
          <cell r="P349">
            <v>0</v>
          </cell>
          <cell r="Q349">
            <v>0</v>
          </cell>
          <cell r="R349">
            <v>0</v>
          </cell>
        </row>
        <row r="351">
          <cell r="D351" t="str">
            <v>7.7(2)</v>
          </cell>
          <cell r="F351" t="str">
            <v>Penyediaan Dinding Sumuran Silinder Diameter 300 cm</v>
          </cell>
          <cell r="M351" t="str">
            <v>M1</v>
          </cell>
          <cell r="N351">
            <v>0</v>
          </cell>
          <cell r="O351">
            <v>0</v>
          </cell>
          <cell r="P351">
            <v>0</v>
          </cell>
          <cell r="Q351">
            <v>0</v>
          </cell>
          <cell r="R351">
            <v>0</v>
          </cell>
        </row>
        <row r="353">
          <cell r="D353" t="str">
            <v>7.7(3)</v>
          </cell>
          <cell r="F353" t="str">
            <v>Penyediaan Dinding Sumuran Silinder Diameter 350 cm</v>
          </cell>
          <cell r="M353" t="str">
            <v>M1</v>
          </cell>
          <cell r="N353">
            <v>0</v>
          </cell>
          <cell r="O353">
            <v>0</v>
          </cell>
          <cell r="P353">
            <v>0</v>
          </cell>
          <cell r="Q353">
            <v>0</v>
          </cell>
          <cell r="R353">
            <v>0</v>
          </cell>
        </row>
        <row r="355">
          <cell r="D355" t="str">
            <v>7.7(4)</v>
          </cell>
          <cell r="F355" t="str">
            <v>Penyediaan Dinding Sumuran Silinder Diameter 400 cm</v>
          </cell>
          <cell r="M355" t="str">
            <v>M1</v>
          </cell>
          <cell r="N355">
            <v>0</v>
          </cell>
          <cell r="O355">
            <v>0</v>
          </cell>
          <cell r="P355">
            <v>0</v>
          </cell>
          <cell r="Q355">
            <v>0</v>
          </cell>
          <cell r="R355">
            <v>0</v>
          </cell>
        </row>
        <row r="357">
          <cell r="D357" t="str">
            <v>7.7(5)</v>
          </cell>
          <cell r="F357" t="str">
            <v>Penurunan Dinding Sumuran Silinder Diameter 250 cm</v>
          </cell>
          <cell r="M357" t="str">
            <v>M1</v>
          </cell>
          <cell r="N357">
            <v>0</v>
          </cell>
          <cell r="O357">
            <v>0</v>
          </cell>
          <cell r="P357">
            <v>0</v>
          </cell>
          <cell r="Q357">
            <v>0</v>
          </cell>
          <cell r="R357">
            <v>0</v>
          </cell>
        </row>
        <row r="359">
          <cell r="D359" t="str">
            <v>7.7(6)</v>
          </cell>
          <cell r="F359" t="str">
            <v>Penurunan Dinding Sumuran Silinder Diameter 300 cm</v>
          </cell>
          <cell r="M359" t="str">
            <v>M1</v>
          </cell>
          <cell r="N359">
            <v>0</v>
          </cell>
          <cell r="O359">
            <v>0</v>
          </cell>
          <cell r="P359">
            <v>0</v>
          </cell>
          <cell r="Q359">
            <v>0</v>
          </cell>
          <cell r="R359">
            <v>0</v>
          </cell>
        </row>
        <row r="361">
          <cell r="D361" t="str">
            <v>7.7(7)</v>
          </cell>
          <cell r="F361" t="str">
            <v>Penurunan Dinding Sumuran Silinder Diameter 350 cm</v>
          </cell>
          <cell r="M361" t="str">
            <v>M1</v>
          </cell>
          <cell r="N361">
            <v>0</v>
          </cell>
          <cell r="O361">
            <v>0</v>
          </cell>
          <cell r="P361">
            <v>0</v>
          </cell>
          <cell r="Q361">
            <v>0</v>
          </cell>
          <cell r="R361">
            <v>0</v>
          </cell>
        </row>
        <row r="363">
          <cell r="D363" t="str">
            <v>7.7(8)</v>
          </cell>
          <cell r="F363" t="str">
            <v>Penurunan Dinding Sumuran Silinder Diameter 400 cm</v>
          </cell>
          <cell r="M363" t="str">
            <v>M1</v>
          </cell>
          <cell r="N363">
            <v>0</v>
          </cell>
          <cell r="O363">
            <v>0</v>
          </cell>
          <cell r="P363">
            <v>0</v>
          </cell>
          <cell r="Q363">
            <v>0</v>
          </cell>
          <cell r="R363">
            <v>0</v>
          </cell>
        </row>
        <row r="366">
          <cell r="D366" t="str">
            <v>7.9</v>
          </cell>
          <cell r="F366" t="str">
            <v>Pasangan Batu</v>
          </cell>
          <cell r="M366" t="str">
            <v>M3</v>
          </cell>
          <cell r="N366">
            <v>220</v>
          </cell>
          <cell r="O366">
            <v>343951.15</v>
          </cell>
          <cell r="P366">
            <v>75669253</v>
          </cell>
          <cell r="Q366">
            <v>18</v>
          </cell>
          <cell r="R366">
            <v>6.6693377541388532</v>
          </cell>
          <cell r="AJ366">
            <v>0.95276253630555041</v>
          </cell>
          <cell r="AK366">
            <v>1.9055250726111008</v>
          </cell>
          <cell r="AL366">
            <v>1.9055250726111008</v>
          </cell>
          <cell r="AM366">
            <v>1.9055250726111008</v>
          </cell>
        </row>
        <row r="369">
          <cell r="D369" t="str">
            <v>7.10(1)</v>
          </cell>
          <cell r="F369" t="str">
            <v>Pasangan Batu Kosong Yang Diisi Adukan</v>
          </cell>
          <cell r="M369" t="str">
            <v>M3</v>
          </cell>
          <cell r="N369">
            <v>0</v>
          </cell>
          <cell r="O369">
            <v>0</v>
          </cell>
          <cell r="P369">
            <v>0</v>
          </cell>
          <cell r="Q369">
            <v>0</v>
          </cell>
          <cell r="R369">
            <v>0</v>
          </cell>
        </row>
        <row r="371">
          <cell r="D371" t="str">
            <v>7.10(2)</v>
          </cell>
          <cell r="F371" t="str">
            <v>Pasangan Batu Kosong</v>
          </cell>
          <cell r="M371" t="str">
            <v>M3</v>
          </cell>
          <cell r="N371">
            <v>0</v>
          </cell>
          <cell r="O371">
            <v>0</v>
          </cell>
          <cell r="P371">
            <v>0</v>
          </cell>
          <cell r="Q371">
            <v>0</v>
          </cell>
          <cell r="R371">
            <v>0</v>
          </cell>
        </row>
        <row r="373">
          <cell r="D373" t="str">
            <v>7.10(3)</v>
          </cell>
          <cell r="F373" t="str">
            <v>Bronjong (Gabions)</v>
          </cell>
          <cell r="M373" t="str">
            <v>M3</v>
          </cell>
          <cell r="N373">
            <v>0</v>
          </cell>
          <cell r="O373">
            <v>0</v>
          </cell>
          <cell r="P373">
            <v>0</v>
          </cell>
          <cell r="Q373">
            <v>0</v>
          </cell>
          <cell r="R373">
            <v>0</v>
          </cell>
        </row>
        <row r="376">
          <cell r="M376" t="str">
            <v>Divisi 7 berlanjut ke halaman berikut</v>
          </cell>
        </row>
        <row r="378">
          <cell r="D378" t="str">
            <v>7.11(1)</v>
          </cell>
          <cell r="F378" t="str">
            <v>Expansion Joint Tipe Terma</v>
          </cell>
          <cell r="M378" t="str">
            <v>M1</v>
          </cell>
          <cell r="N378">
            <v>0</v>
          </cell>
          <cell r="O378">
            <v>0</v>
          </cell>
          <cell r="P378">
            <v>0</v>
          </cell>
          <cell r="Q378">
            <v>0</v>
          </cell>
          <cell r="R378">
            <v>0</v>
          </cell>
        </row>
        <row r="380">
          <cell r="D380" t="str">
            <v>7.11(2)</v>
          </cell>
          <cell r="F380" t="str">
            <v>Expansion Joint Tipe Rubber 1</v>
          </cell>
          <cell r="M380" t="str">
            <v>M1</v>
          </cell>
          <cell r="N380">
            <v>0</v>
          </cell>
          <cell r="O380">
            <v>0</v>
          </cell>
          <cell r="P380">
            <v>0</v>
          </cell>
          <cell r="Q380">
            <v>0</v>
          </cell>
          <cell r="R380">
            <v>0</v>
          </cell>
        </row>
        <row r="382">
          <cell r="D382" t="str">
            <v>7.11(3)</v>
          </cell>
          <cell r="F382" t="str">
            <v>Expansion Joint Tipe Rubber 2</v>
          </cell>
          <cell r="M382" t="str">
            <v>M1</v>
          </cell>
          <cell r="N382">
            <v>0</v>
          </cell>
          <cell r="O382">
            <v>0</v>
          </cell>
          <cell r="P382">
            <v>0</v>
          </cell>
          <cell r="Q382">
            <v>0</v>
          </cell>
          <cell r="R382">
            <v>0</v>
          </cell>
        </row>
        <row r="384">
          <cell r="D384" t="str">
            <v>7.11(4)</v>
          </cell>
          <cell r="F384" t="str">
            <v>Expansion Joint Tipe Rubber 3</v>
          </cell>
          <cell r="M384" t="str">
            <v>M1</v>
          </cell>
          <cell r="N384">
            <v>0</v>
          </cell>
          <cell r="O384">
            <v>0</v>
          </cell>
          <cell r="P384">
            <v>0</v>
          </cell>
          <cell r="Q384">
            <v>0</v>
          </cell>
          <cell r="R384">
            <v>0</v>
          </cell>
        </row>
        <row r="386">
          <cell r="D386" t="str">
            <v>7.11(5)</v>
          </cell>
          <cell r="F386" t="str">
            <v>Joint Filler untuk Sambungan Konstruksi</v>
          </cell>
          <cell r="M386" t="str">
            <v>M1</v>
          </cell>
          <cell r="N386">
            <v>0</v>
          </cell>
          <cell r="O386">
            <v>0</v>
          </cell>
          <cell r="P386">
            <v>0</v>
          </cell>
          <cell r="Q386">
            <v>0</v>
          </cell>
          <cell r="R386">
            <v>0</v>
          </cell>
        </row>
        <row r="388">
          <cell r="D388" t="str">
            <v>7.11(6)</v>
          </cell>
          <cell r="F388" t="str">
            <v>Expansion Joint Tipe Baja Bersudut</v>
          </cell>
          <cell r="M388" t="str">
            <v>M1</v>
          </cell>
          <cell r="N388">
            <v>0</v>
          </cell>
          <cell r="O388">
            <v>0</v>
          </cell>
          <cell r="P388">
            <v>0</v>
          </cell>
          <cell r="Q388">
            <v>0</v>
          </cell>
          <cell r="R388">
            <v>0</v>
          </cell>
        </row>
        <row r="391">
          <cell r="D391" t="str">
            <v>7.12(1)</v>
          </cell>
          <cell r="F391" t="str">
            <v>Percetakan Logam</v>
          </cell>
          <cell r="M391" t="str">
            <v>Buah</v>
          </cell>
          <cell r="N391">
            <v>0</v>
          </cell>
          <cell r="O391">
            <v>0</v>
          </cell>
          <cell r="P391">
            <v>0</v>
          </cell>
          <cell r="Q391">
            <v>0</v>
          </cell>
          <cell r="R391">
            <v>0</v>
          </cell>
        </row>
        <row r="393">
          <cell r="D393" t="str">
            <v>7.12(2)</v>
          </cell>
          <cell r="F393" t="str">
            <v>Perletakan Elastomerik Jenis 1</v>
          </cell>
          <cell r="M393" t="str">
            <v>Buah</v>
          </cell>
          <cell r="N393">
            <v>0</v>
          </cell>
          <cell r="O393">
            <v>0</v>
          </cell>
          <cell r="P393">
            <v>0</v>
          </cell>
          <cell r="Q393">
            <v>0</v>
          </cell>
          <cell r="R393">
            <v>0</v>
          </cell>
        </row>
        <row r="395">
          <cell r="D395" t="str">
            <v>7.12(3)</v>
          </cell>
          <cell r="F395" t="str">
            <v>Perletakan Elastomerik Jenis 2</v>
          </cell>
          <cell r="M395" t="str">
            <v>Buah</v>
          </cell>
          <cell r="N395">
            <v>0</v>
          </cell>
          <cell r="O395">
            <v>0</v>
          </cell>
          <cell r="P395">
            <v>0</v>
          </cell>
          <cell r="Q395">
            <v>0</v>
          </cell>
          <cell r="R395">
            <v>0</v>
          </cell>
        </row>
        <row r="397">
          <cell r="D397" t="str">
            <v>7.12(4)</v>
          </cell>
          <cell r="F397" t="str">
            <v>Perletakan Elastomerik Jenis 3</v>
          </cell>
          <cell r="M397" t="str">
            <v>Buah</v>
          </cell>
          <cell r="N397">
            <v>0</v>
          </cell>
          <cell r="O397">
            <v>0</v>
          </cell>
          <cell r="P397">
            <v>0</v>
          </cell>
          <cell r="Q397">
            <v>0</v>
          </cell>
          <cell r="R397">
            <v>0</v>
          </cell>
        </row>
        <row r="399">
          <cell r="D399" t="str">
            <v>7.12(5)</v>
          </cell>
          <cell r="F399" t="str">
            <v>Perletakan Strip</v>
          </cell>
          <cell r="M399" t="str">
            <v>M1</v>
          </cell>
          <cell r="N399">
            <v>0</v>
          </cell>
          <cell r="O399">
            <v>0</v>
          </cell>
          <cell r="P399">
            <v>0</v>
          </cell>
          <cell r="Q399">
            <v>0</v>
          </cell>
          <cell r="R399">
            <v>0</v>
          </cell>
        </row>
        <row r="402">
          <cell r="D402" t="str">
            <v>7.13</v>
          </cell>
          <cell r="F402" t="str">
            <v>Sandaran Jembatan Baja</v>
          </cell>
          <cell r="M402" t="str">
            <v>M1</v>
          </cell>
          <cell r="N402">
            <v>0</v>
          </cell>
          <cell r="O402">
            <v>0</v>
          </cell>
          <cell r="P402">
            <v>0</v>
          </cell>
          <cell r="Q402">
            <v>0</v>
          </cell>
          <cell r="R402">
            <v>0</v>
          </cell>
        </row>
        <row r="405">
          <cell r="D405" t="str">
            <v>7.14</v>
          </cell>
          <cell r="F405" t="str">
            <v>Papan Nama Jembatan</v>
          </cell>
          <cell r="M405" t="str">
            <v>Buah</v>
          </cell>
          <cell r="N405">
            <v>0</v>
          </cell>
          <cell r="O405">
            <v>0</v>
          </cell>
          <cell r="P405">
            <v>0</v>
          </cell>
          <cell r="Q405">
            <v>0</v>
          </cell>
          <cell r="R405">
            <v>0</v>
          </cell>
        </row>
        <row r="408">
          <cell r="D408" t="str">
            <v>7.15(1)</v>
          </cell>
          <cell r="F408" t="str">
            <v>Pembongkaran Pasangan Batu</v>
          </cell>
          <cell r="M408" t="str">
            <v>M3</v>
          </cell>
          <cell r="N408">
            <v>0</v>
          </cell>
          <cell r="O408">
            <v>0</v>
          </cell>
          <cell r="P408">
            <v>0</v>
          </cell>
          <cell r="Q408">
            <v>0</v>
          </cell>
          <cell r="R408">
            <v>0</v>
          </cell>
        </row>
        <row r="410">
          <cell r="D410" t="str">
            <v>7.15(2)</v>
          </cell>
          <cell r="F410" t="str">
            <v>Pembongkaran Beton</v>
          </cell>
          <cell r="M410" t="str">
            <v>M3</v>
          </cell>
          <cell r="N410">
            <v>0</v>
          </cell>
          <cell r="O410">
            <v>0</v>
          </cell>
          <cell r="P410">
            <v>0</v>
          </cell>
          <cell r="Q410">
            <v>0</v>
          </cell>
          <cell r="R410">
            <v>0</v>
          </cell>
        </row>
        <row r="412">
          <cell r="D412" t="str">
            <v>7.15(3)</v>
          </cell>
          <cell r="F412" t="str">
            <v>Pembongkaran Beton Pratekan</v>
          </cell>
          <cell r="M412" t="str">
            <v>M3</v>
          </cell>
          <cell r="N412">
            <v>0</v>
          </cell>
          <cell r="O412">
            <v>0</v>
          </cell>
          <cell r="P412">
            <v>0</v>
          </cell>
          <cell r="Q412">
            <v>0</v>
          </cell>
          <cell r="R412">
            <v>0</v>
          </cell>
        </row>
        <row r="414">
          <cell r="D414" t="str">
            <v>7.15(4)</v>
          </cell>
          <cell r="F414" t="str">
            <v>Pembongkaran Bangunan Gedung</v>
          </cell>
          <cell r="M414" t="str">
            <v>M2</v>
          </cell>
          <cell r="N414">
            <v>0</v>
          </cell>
          <cell r="O414">
            <v>0</v>
          </cell>
          <cell r="P414">
            <v>0</v>
          </cell>
          <cell r="Q414">
            <v>0</v>
          </cell>
          <cell r="R414">
            <v>0</v>
          </cell>
        </row>
        <row r="416">
          <cell r="D416" t="str">
            <v>7.15(5)</v>
          </cell>
          <cell r="F416" t="str">
            <v>Pembongkaran Rangka Baja</v>
          </cell>
          <cell r="M416" t="str">
            <v>M2</v>
          </cell>
          <cell r="N416">
            <v>0</v>
          </cell>
          <cell r="O416">
            <v>0</v>
          </cell>
          <cell r="P416">
            <v>0</v>
          </cell>
          <cell r="Q416">
            <v>0</v>
          </cell>
          <cell r="R416">
            <v>0</v>
          </cell>
        </row>
        <row r="418">
          <cell r="D418" t="str">
            <v>7.15(6)</v>
          </cell>
          <cell r="F418" t="str">
            <v>Pembongkaran Balok Baja (Steel Stringerd)</v>
          </cell>
          <cell r="M418" t="str">
            <v>M1</v>
          </cell>
          <cell r="N418">
            <v>0</v>
          </cell>
          <cell r="O418">
            <v>0</v>
          </cell>
          <cell r="P418">
            <v>0</v>
          </cell>
          <cell r="Q418">
            <v>0</v>
          </cell>
          <cell r="R418">
            <v>0</v>
          </cell>
        </row>
        <row r="420">
          <cell r="D420" t="str">
            <v>7.15(7)</v>
          </cell>
          <cell r="F420" t="str">
            <v>Pembongkaran Lantai Jembatan Kayu</v>
          </cell>
          <cell r="M420" t="str">
            <v>M2</v>
          </cell>
          <cell r="N420">
            <v>0</v>
          </cell>
          <cell r="O420">
            <v>0</v>
          </cell>
          <cell r="P420">
            <v>0</v>
          </cell>
          <cell r="Q420">
            <v>0</v>
          </cell>
          <cell r="R420">
            <v>0</v>
          </cell>
        </row>
        <row r="422">
          <cell r="D422" t="str">
            <v>7.15(8)</v>
          </cell>
          <cell r="F422" t="str">
            <v>Pembongkaran Jembatan Kayu</v>
          </cell>
          <cell r="M422" t="str">
            <v>M2</v>
          </cell>
          <cell r="N422">
            <v>0</v>
          </cell>
          <cell r="O422">
            <v>0</v>
          </cell>
          <cell r="P422">
            <v>0</v>
          </cell>
          <cell r="Q422">
            <v>0</v>
          </cell>
          <cell r="R422">
            <v>0</v>
          </cell>
        </row>
        <row r="424">
          <cell r="D424" t="str">
            <v>7.15(9)</v>
          </cell>
          <cell r="F424" t="str">
            <v>Pengangkutan Hasil Bongkaran yang melebihi 5 Km</v>
          </cell>
          <cell r="M424" t="str">
            <v>M3/Km</v>
          </cell>
          <cell r="N424" t="str">
            <v>-</v>
          </cell>
          <cell r="O424">
            <v>0</v>
          </cell>
          <cell r="P424">
            <v>0</v>
          </cell>
          <cell r="Q424">
            <v>0</v>
          </cell>
          <cell r="R424">
            <v>0</v>
          </cell>
        </row>
        <row r="427">
          <cell r="D427" t="str">
            <v>7.16(1)</v>
          </cell>
          <cell r="F427" t="str">
            <v>Geomembrane</v>
          </cell>
          <cell r="M427" t="str">
            <v>M3/Km</v>
          </cell>
          <cell r="N427">
            <v>0</v>
          </cell>
          <cell r="O427">
            <v>0</v>
          </cell>
          <cell r="P427">
            <v>0</v>
          </cell>
          <cell r="Q427">
            <v>0</v>
          </cell>
          <cell r="R427">
            <v>0</v>
          </cell>
        </row>
        <row r="430">
          <cell r="F430" t="str">
            <v>Jumlah Harga Penawaran Divisi 7 ( masuk pada Rekapitulasi Daftar Kuantitas dan Harga)</v>
          </cell>
          <cell r="P430">
            <v>91552099.460000008</v>
          </cell>
          <cell r="R430">
            <v>8.0692203132922877</v>
          </cell>
        </row>
        <row r="432">
          <cell r="F432" t="str">
            <v>Divisi  8.</v>
          </cell>
          <cell r="G432" t="str">
            <v>PENGEMBALIAN  KONDISI  DAN  PEKERJAAN  MINOR</v>
          </cell>
        </row>
        <row r="434">
          <cell r="D434" t="str">
            <v>8.1 (1)</v>
          </cell>
          <cell r="F434" t="str">
            <v>Lapis Pondasi Agregate Kelas A Untuk Pekerjaan Minor</v>
          </cell>
          <cell r="M434" t="str">
            <v>M3</v>
          </cell>
          <cell r="N434">
            <v>0</v>
          </cell>
          <cell r="O434">
            <v>0</v>
          </cell>
          <cell r="P434">
            <v>0</v>
          </cell>
          <cell r="Q434">
            <v>0</v>
          </cell>
          <cell r="R434">
            <v>0</v>
          </cell>
        </row>
        <row r="436">
          <cell r="D436" t="str">
            <v>8.1 (2)</v>
          </cell>
          <cell r="F436" t="str">
            <v>Lapis Pondasi Agregate Kelas B Untuk Pekerjaan Minor</v>
          </cell>
          <cell r="M436" t="str">
            <v>M3</v>
          </cell>
          <cell r="N436">
            <v>0</v>
          </cell>
          <cell r="O436">
            <v>0</v>
          </cell>
          <cell r="P436">
            <v>0</v>
          </cell>
          <cell r="Q436">
            <v>0</v>
          </cell>
          <cell r="R436">
            <v>0</v>
          </cell>
        </row>
        <row r="438">
          <cell r="D438" t="str">
            <v>8.1 (3)</v>
          </cell>
          <cell r="F438" t="str">
            <v>Agregat Untuk Lapis Pondasi Jalan Tanpa Penutup Untuk Pekerjaan Minor</v>
          </cell>
          <cell r="M438" t="str">
            <v>M3</v>
          </cell>
          <cell r="N438">
            <v>0</v>
          </cell>
          <cell r="O438">
            <v>0</v>
          </cell>
          <cell r="P438">
            <v>0</v>
          </cell>
          <cell r="Q438">
            <v>0</v>
          </cell>
          <cell r="R438">
            <v>0</v>
          </cell>
        </row>
        <row r="440">
          <cell r="D440" t="str">
            <v>8.1 (4)</v>
          </cell>
          <cell r="F440" t="str">
            <v>Waterbound Macadam Untuk Pekerjaan Minor</v>
          </cell>
          <cell r="M440" t="str">
            <v>M3</v>
          </cell>
          <cell r="N440">
            <v>0</v>
          </cell>
          <cell r="O440">
            <v>0</v>
          </cell>
          <cell r="P440">
            <v>0</v>
          </cell>
          <cell r="Q440">
            <v>0</v>
          </cell>
          <cell r="R440">
            <v>0</v>
          </cell>
        </row>
        <row r="442">
          <cell r="D442" t="str">
            <v>8.1 (5)</v>
          </cell>
          <cell r="F442" t="str">
            <v>Campuran Aspal Panas Untuk Pekerjaan Minor</v>
          </cell>
          <cell r="M442" t="str">
            <v>M3</v>
          </cell>
          <cell r="N442">
            <v>0</v>
          </cell>
          <cell r="O442">
            <v>0</v>
          </cell>
          <cell r="P442">
            <v>0</v>
          </cell>
          <cell r="Q442">
            <v>0</v>
          </cell>
          <cell r="R442">
            <v>0</v>
          </cell>
        </row>
        <row r="444">
          <cell r="D444" t="str">
            <v>8.1 (6)</v>
          </cell>
          <cell r="F444" t="str">
            <v>Lasbutag atau Latasbusir Untuk Pekerjaan Minor</v>
          </cell>
          <cell r="M444" t="str">
            <v>M3</v>
          </cell>
          <cell r="N444">
            <v>0</v>
          </cell>
          <cell r="O444">
            <v>0</v>
          </cell>
          <cell r="P444">
            <v>0</v>
          </cell>
          <cell r="Q444">
            <v>0</v>
          </cell>
          <cell r="R444">
            <v>0</v>
          </cell>
        </row>
        <row r="446">
          <cell r="D446" t="str">
            <v>8.1 (7)</v>
          </cell>
          <cell r="F446" t="str">
            <v>Penetrasi Macadam Untuk Pekerjaan Minor</v>
          </cell>
          <cell r="M446" t="str">
            <v>M3</v>
          </cell>
          <cell r="N446">
            <v>0</v>
          </cell>
          <cell r="O446">
            <v>0</v>
          </cell>
          <cell r="P446">
            <v>0</v>
          </cell>
          <cell r="Q446">
            <v>0</v>
          </cell>
          <cell r="R446">
            <v>0</v>
          </cell>
        </row>
        <row r="448">
          <cell r="D448" t="str">
            <v>8.1 (7a)</v>
          </cell>
          <cell r="F448" t="str">
            <v>Lapisan Pondasi Bawah Telford</v>
          </cell>
          <cell r="M448" t="str">
            <v>M3</v>
          </cell>
          <cell r="N448">
            <v>0</v>
          </cell>
          <cell r="O448">
            <v>0</v>
          </cell>
          <cell r="P448">
            <v>0</v>
          </cell>
          <cell r="Q448">
            <v>0</v>
          </cell>
          <cell r="R448">
            <v>0</v>
          </cell>
        </row>
        <row r="450">
          <cell r="D450" t="str">
            <v>8.1 (8)</v>
          </cell>
          <cell r="F450" t="str">
            <v>Campuran Aspal Dingin Untuk Pekerjaan Minor</v>
          </cell>
          <cell r="M450" t="str">
            <v>M3</v>
          </cell>
          <cell r="N450">
            <v>0</v>
          </cell>
          <cell r="O450">
            <v>0</v>
          </cell>
          <cell r="P450">
            <v>0</v>
          </cell>
          <cell r="Q450">
            <v>0</v>
          </cell>
          <cell r="R450">
            <v>0</v>
          </cell>
        </row>
        <row r="452">
          <cell r="D452" t="str">
            <v>8.1 (9)</v>
          </cell>
          <cell r="F452" t="str">
            <v>Bitumen Residual Untuk Pekerjaan Minor</v>
          </cell>
          <cell r="M452" t="str">
            <v>Liter</v>
          </cell>
          <cell r="N452">
            <v>0</v>
          </cell>
          <cell r="O452">
            <v>0</v>
          </cell>
          <cell r="P452">
            <v>0</v>
          </cell>
          <cell r="Q452">
            <v>0</v>
          </cell>
          <cell r="R452">
            <v>0</v>
          </cell>
        </row>
        <row r="455">
          <cell r="D455" t="str">
            <v>8.2 (1)</v>
          </cell>
          <cell r="F455" t="str">
            <v>Galian Untuk Bahu Jalan dan Pekerjaan Minor Lainnya</v>
          </cell>
          <cell r="M455" t="str">
            <v>M3</v>
          </cell>
          <cell r="N455">
            <v>0</v>
          </cell>
          <cell r="O455">
            <v>0</v>
          </cell>
          <cell r="P455">
            <v>0</v>
          </cell>
          <cell r="Q455">
            <v>0</v>
          </cell>
          <cell r="R455">
            <v>0</v>
          </cell>
        </row>
        <row r="457">
          <cell r="D457" t="str">
            <v>8.2 (2)</v>
          </cell>
          <cell r="F457" t="str">
            <v>Pemotongan Pohon Diameter 15 - 30 cm</v>
          </cell>
          <cell r="M457" t="str">
            <v>Buah</v>
          </cell>
          <cell r="N457">
            <v>0</v>
          </cell>
          <cell r="O457">
            <v>0</v>
          </cell>
          <cell r="P457">
            <v>0</v>
          </cell>
          <cell r="Q457">
            <v>0</v>
          </cell>
          <cell r="R457">
            <v>0</v>
          </cell>
        </row>
        <row r="459">
          <cell r="D459" t="str">
            <v>8.2 (3)</v>
          </cell>
          <cell r="F459" t="str">
            <v>Pemotongan Pohon Diameter 30 - 50 cm</v>
          </cell>
          <cell r="M459" t="str">
            <v>Buah</v>
          </cell>
          <cell r="N459">
            <v>0</v>
          </cell>
          <cell r="O459">
            <v>0</v>
          </cell>
          <cell r="P459">
            <v>0</v>
          </cell>
          <cell r="Q459">
            <v>0</v>
          </cell>
          <cell r="R459">
            <v>0</v>
          </cell>
        </row>
        <row r="461">
          <cell r="D461" t="str">
            <v>8.2 (4)</v>
          </cell>
          <cell r="F461" t="str">
            <v>Pemotongan Pohon Diameter 50 - 75 cm</v>
          </cell>
          <cell r="M461" t="str">
            <v>Buah</v>
          </cell>
          <cell r="N461">
            <v>0</v>
          </cell>
          <cell r="O461">
            <v>0</v>
          </cell>
          <cell r="P461">
            <v>0</v>
          </cell>
          <cell r="Q461">
            <v>0</v>
          </cell>
          <cell r="R461">
            <v>0</v>
          </cell>
        </row>
        <row r="463">
          <cell r="D463" t="str">
            <v>8.2 (5)</v>
          </cell>
          <cell r="F463" t="str">
            <v>Pemotongan Pohon Diameter &gt; 75 cm</v>
          </cell>
          <cell r="M463" t="str">
            <v>Buah</v>
          </cell>
          <cell r="N463">
            <v>0</v>
          </cell>
          <cell r="O463">
            <v>0</v>
          </cell>
          <cell r="P463">
            <v>0</v>
          </cell>
          <cell r="Q463">
            <v>0</v>
          </cell>
          <cell r="R463">
            <v>0</v>
          </cell>
        </row>
        <row r="466">
          <cell r="D466" t="str">
            <v>8.3 (1)</v>
          </cell>
          <cell r="F466" t="str">
            <v>Stabilisasi Dengan Tanaman</v>
          </cell>
          <cell r="M466" t="str">
            <v>M2</v>
          </cell>
          <cell r="N466">
            <v>0</v>
          </cell>
          <cell r="O466">
            <v>0</v>
          </cell>
          <cell r="P466">
            <v>0</v>
          </cell>
          <cell r="Q466">
            <v>0</v>
          </cell>
          <cell r="R466">
            <v>0</v>
          </cell>
        </row>
        <row r="468">
          <cell r="D468" t="str">
            <v>8.3 (2)</v>
          </cell>
          <cell r="F468" t="str">
            <v>Perdu</v>
          </cell>
          <cell r="M468" t="str">
            <v>M2</v>
          </cell>
          <cell r="N468">
            <v>0</v>
          </cell>
          <cell r="O468">
            <v>0</v>
          </cell>
          <cell r="P468">
            <v>0</v>
          </cell>
          <cell r="Q468">
            <v>0</v>
          </cell>
          <cell r="R468">
            <v>0</v>
          </cell>
        </row>
        <row r="470">
          <cell r="D470" t="str">
            <v>8.3 (3)</v>
          </cell>
          <cell r="F470" t="str">
            <v>Pohon</v>
          </cell>
          <cell r="M470" t="str">
            <v>Buah</v>
          </cell>
          <cell r="N470">
            <v>0</v>
          </cell>
          <cell r="O470">
            <v>0</v>
          </cell>
          <cell r="P470">
            <v>0</v>
          </cell>
          <cell r="Q470">
            <v>0</v>
          </cell>
          <cell r="R470">
            <v>0</v>
          </cell>
        </row>
        <row r="473">
          <cell r="D473" t="str">
            <v>8.4 (1)</v>
          </cell>
          <cell r="F473" t="str">
            <v>Marka Jalan Bukan Thermoplastic</v>
          </cell>
          <cell r="M473" t="str">
            <v>M2</v>
          </cell>
          <cell r="N473">
            <v>0</v>
          </cell>
          <cell r="O473">
            <v>0</v>
          </cell>
          <cell r="P473">
            <v>0</v>
          </cell>
          <cell r="Q473">
            <v>0</v>
          </cell>
          <cell r="R473">
            <v>0</v>
          </cell>
        </row>
        <row r="475">
          <cell r="D475" t="str">
            <v>8.4 (2)</v>
          </cell>
          <cell r="F475" t="str">
            <v>Marka Jalan Thermoplastic</v>
          </cell>
          <cell r="M475" t="str">
            <v>M2</v>
          </cell>
          <cell r="N475">
            <v>0</v>
          </cell>
          <cell r="O475">
            <v>0</v>
          </cell>
          <cell r="P475">
            <v>0</v>
          </cell>
          <cell r="Q475">
            <v>0</v>
          </cell>
          <cell r="R475">
            <v>0</v>
          </cell>
        </row>
        <row r="477">
          <cell r="D477" t="str">
            <v>8.4 (3)</v>
          </cell>
          <cell r="F477" t="str">
            <v>Rambu Jalan dengan Permukaan Pemantul Jenis Engineering Grade</v>
          </cell>
          <cell r="M477" t="str">
            <v>Buah</v>
          </cell>
          <cell r="N477">
            <v>0</v>
          </cell>
          <cell r="O477">
            <v>0</v>
          </cell>
          <cell r="P477">
            <v>0</v>
          </cell>
          <cell r="Q477">
            <v>0</v>
          </cell>
          <cell r="R477">
            <v>0</v>
          </cell>
        </row>
        <row r="479">
          <cell r="D479" t="str">
            <v>8.4 (4)</v>
          </cell>
          <cell r="F479" t="str">
            <v>Rambu Jalan dengan Permukaan Pemantul Jenis High Intensity Grade</v>
          </cell>
          <cell r="M479" t="str">
            <v>Buah</v>
          </cell>
          <cell r="N479">
            <v>0</v>
          </cell>
          <cell r="O479">
            <v>0</v>
          </cell>
          <cell r="P479">
            <v>0</v>
          </cell>
          <cell r="Q479">
            <v>0</v>
          </cell>
          <cell r="R479">
            <v>0</v>
          </cell>
        </row>
        <row r="481">
          <cell r="D481" t="str">
            <v>8.4 (5)</v>
          </cell>
          <cell r="F481" t="str">
            <v>Patok Pengarah</v>
          </cell>
          <cell r="M481" t="str">
            <v>Buah</v>
          </cell>
          <cell r="N481">
            <v>20</v>
          </cell>
          <cell r="O481">
            <v>0</v>
          </cell>
          <cell r="P481">
            <v>0</v>
          </cell>
          <cell r="Q481">
            <v>0</v>
          </cell>
          <cell r="R481">
            <v>0</v>
          </cell>
        </row>
        <row r="483">
          <cell r="D483" t="str">
            <v>8.4 (6)</v>
          </cell>
          <cell r="F483" t="str">
            <v>Patok Kilometer</v>
          </cell>
          <cell r="M483" t="str">
            <v>Buah</v>
          </cell>
          <cell r="N483">
            <v>0</v>
          </cell>
          <cell r="O483">
            <v>0</v>
          </cell>
          <cell r="P483">
            <v>0</v>
          </cell>
          <cell r="Q483">
            <v>0</v>
          </cell>
          <cell r="R483">
            <v>0</v>
          </cell>
        </row>
        <row r="485">
          <cell r="D485" t="str">
            <v>8.4 (7)</v>
          </cell>
          <cell r="F485" t="str">
            <v>Rel Pengaman</v>
          </cell>
          <cell r="M485" t="str">
            <v>M1</v>
          </cell>
          <cell r="N485">
            <v>0</v>
          </cell>
          <cell r="O485">
            <v>0</v>
          </cell>
          <cell r="P485">
            <v>0</v>
          </cell>
          <cell r="Q485">
            <v>0</v>
          </cell>
          <cell r="R485">
            <v>0</v>
          </cell>
        </row>
        <row r="487">
          <cell r="D487" t="str">
            <v>8.4 (8)</v>
          </cell>
          <cell r="F487" t="str">
            <v>Paku Jalan (Road Studs)</v>
          </cell>
          <cell r="M487" t="str">
            <v>Buah</v>
          </cell>
          <cell r="N487">
            <v>0</v>
          </cell>
          <cell r="O487">
            <v>0</v>
          </cell>
          <cell r="P487">
            <v>0</v>
          </cell>
          <cell r="Q487">
            <v>0</v>
          </cell>
          <cell r="R487">
            <v>0</v>
          </cell>
        </row>
        <row r="489">
          <cell r="D489" t="str">
            <v>8.4 (9)</v>
          </cell>
          <cell r="F489" t="str">
            <v>Mata Kucing (Cat Eyes)</v>
          </cell>
          <cell r="M489" t="str">
            <v>Buah</v>
          </cell>
          <cell r="N489">
            <v>0</v>
          </cell>
          <cell r="O489">
            <v>0</v>
          </cell>
          <cell r="P489">
            <v>0</v>
          </cell>
          <cell r="Q489">
            <v>0</v>
          </cell>
          <cell r="R489">
            <v>0</v>
          </cell>
        </row>
        <row r="491">
          <cell r="D491" t="str">
            <v>8.4 (10)</v>
          </cell>
          <cell r="F491" t="str">
            <v>Kerb Pracetak</v>
          </cell>
          <cell r="M491" t="str">
            <v>M1</v>
          </cell>
          <cell r="N491">
            <v>0</v>
          </cell>
          <cell r="O491">
            <v>0</v>
          </cell>
          <cell r="P491">
            <v>0</v>
          </cell>
          <cell r="Q491">
            <v>0</v>
          </cell>
          <cell r="R491">
            <v>0</v>
          </cell>
        </row>
        <row r="493">
          <cell r="D493" t="str">
            <v>8.4 (11)</v>
          </cell>
          <cell r="F493" t="str">
            <v>Kerb Yang Digunakan Kembali</v>
          </cell>
          <cell r="M493" t="str">
            <v>M1</v>
          </cell>
          <cell r="N493">
            <v>0</v>
          </cell>
          <cell r="O493">
            <v>0</v>
          </cell>
          <cell r="P493">
            <v>0</v>
          </cell>
          <cell r="Q493">
            <v>0</v>
          </cell>
          <cell r="R493">
            <v>0</v>
          </cell>
        </row>
        <row r="495">
          <cell r="D495" t="str">
            <v>8.4 (12)</v>
          </cell>
          <cell r="F495" t="str">
            <v>Perkerasan Blok Beton pada Trotoar dan Median</v>
          </cell>
          <cell r="M495" t="str">
            <v>M2</v>
          </cell>
          <cell r="N495">
            <v>0</v>
          </cell>
          <cell r="O495">
            <v>0</v>
          </cell>
          <cell r="P495">
            <v>0</v>
          </cell>
          <cell r="Q495">
            <v>0</v>
          </cell>
          <cell r="R495">
            <v>0</v>
          </cell>
        </row>
        <row r="497">
          <cell r="D497" t="str">
            <v>8.4 (13)</v>
          </cell>
          <cell r="F497" t="str">
            <v>Sandaran (Railling) Diameter 3"</v>
          </cell>
          <cell r="M497" t="str">
            <v>M1</v>
          </cell>
          <cell r="N497">
            <v>0</v>
          </cell>
          <cell r="O497">
            <v>0</v>
          </cell>
          <cell r="P497">
            <v>0</v>
          </cell>
          <cell r="Q497">
            <v>0</v>
          </cell>
          <cell r="R497">
            <v>0</v>
          </cell>
        </row>
        <row r="499">
          <cell r="D499" t="str">
            <v>8.4 (14)</v>
          </cell>
          <cell r="F499" t="str">
            <v>Pipa drainase Diameter 4"</v>
          </cell>
          <cell r="M499" t="str">
            <v>Buah</v>
          </cell>
          <cell r="N499">
            <v>0</v>
          </cell>
          <cell r="O499">
            <v>0</v>
          </cell>
          <cell r="P499">
            <v>0</v>
          </cell>
          <cell r="Q499">
            <v>0</v>
          </cell>
          <cell r="R499">
            <v>0</v>
          </cell>
        </row>
        <row r="501">
          <cell r="D501" t="str">
            <v>8.5 (1)</v>
          </cell>
          <cell r="F501" t="str">
            <v>Pengembalian Kondisi Lantai Jembatan Beton</v>
          </cell>
          <cell r="M501" t="str">
            <v>M2</v>
          </cell>
          <cell r="N501">
            <v>0</v>
          </cell>
          <cell r="O501">
            <v>0</v>
          </cell>
          <cell r="P501">
            <v>0</v>
          </cell>
          <cell r="Q501">
            <v>0</v>
          </cell>
          <cell r="R501">
            <v>0</v>
          </cell>
        </row>
        <row r="503">
          <cell r="D503" t="str">
            <v>8.5 (2)</v>
          </cell>
          <cell r="F503" t="str">
            <v>Pengembalian Kondisi Lantai Jembatan Kayu</v>
          </cell>
          <cell r="M503" t="str">
            <v>M2</v>
          </cell>
          <cell r="N503">
            <v>0</v>
          </cell>
          <cell r="O503">
            <v>0</v>
          </cell>
          <cell r="P503">
            <v>0</v>
          </cell>
          <cell r="Q503">
            <v>0</v>
          </cell>
          <cell r="R503">
            <v>0</v>
          </cell>
        </row>
        <row r="505">
          <cell r="D505" t="str">
            <v>8.5 (3)</v>
          </cell>
          <cell r="F505" t="str">
            <v>Pengembalian Kondisi Pelapisan Permukaan Baja Struktur</v>
          </cell>
          <cell r="M505" t="str">
            <v>M2</v>
          </cell>
          <cell r="N505">
            <v>0</v>
          </cell>
          <cell r="O505">
            <v>0</v>
          </cell>
          <cell r="P505">
            <v>0</v>
          </cell>
          <cell r="Q505">
            <v>0</v>
          </cell>
          <cell r="R505">
            <v>0</v>
          </cell>
        </row>
        <row r="508">
          <cell r="F508" t="str">
            <v>Jumlah Harga Penawaran Divisi 8 ( masuk pada Rekapitulasi Daftar Kuantitas dan Harga)</v>
          </cell>
          <cell r="P508">
            <v>0</v>
          </cell>
          <cell r="R508">
            <v>0</v>
          </cell>
        </row>
        <row r="510">
          <cell r="F510" t="str">
            <v>Divisi  9.</v>
          </cell>
          <cell r="G510" t="str">
            <v>PEKERJAAN  HARIAN</v>
          </cell>
        </row>
        <row r="512">
          <cell r="D512" t="str">
            <v>9.1</v>
          </cell>
          <cell r="F512" t="str">
            <v>Mandor</v>
          </cell>
          <cell r="M512" t="str">
            <v>Jam</v>
          </cell>
          <cell r="N512">
            <v>42</v>
          </cell>
          <cell r="O512">
            <v>5000</v>
          </cell>
          <cell r="P512">
            <v>210000</v>
          </cell>
          <cell r="Q512">
            <v>6</v>
          </cell>
          <cell r="R512">
            <v>1.8508983144965883E-2</v>
          </cell>
        </row>
        <row r="514">
          <cell r="D514" t="str">
            <v>9.2</v>
          </cell>
          <cell r="F514" t="str">
            <v>Pekerja Biasa</v>
          </cell>
          <cell r="M514" t="str">
            <v>Jam</v>
          </cell>
          <cell r="N514">
            <v>252</v>
          </cell>
          <cell r="O514">
            <v>3500</v>
          </cell>
          <cell r="P514">
            <v>882000</v>
          </cell>
          <cell r="Q514">
            <v>36</v>
          </cell>
          <cell r="R514">
            <v>7.7737729208856715E-2</v>
          </cell>
        </row>
        <row r="516">
          <cell r="D516" t="str">
            <v>9.3</v>
          </cell>
          <cell r="F516" t="str">
            <v>Tukang Kayu, Tukang Batu, dsb.</v>
          </cell>
          <cell r="M516" t="str">
            <v>Jam</v>
          </cell>
          <cell r="N516">
            <v>84</v>
          </cell>
          <cell r="O516">
            <v>4500</v>
          </cell>
          <cell r="P516">
            <v>378000</v>
          </cell>
          <cell r="Q516">
            <v>12</v>
          </cell>
          <cell r="R516">
            <v>3.3316169660938588E-2</v>
          </cell>
        </row>
        <row r="518">
          <cell r="D518" t="str">
            <v>9.4</v>
          </cell>
          <cell r="F518" t="str">
            <v>Dump Truck 3-4 m3</v>
          </cell>
          <cell r="M518" t="str">
            <v>Jam</v>
          </cell>
          <cell r="N518">
            <v>42</v>
          </cell>
          <cell r="O518">
            <v>192989.06</v>
          </cell>
          <cell r="P518">
            <v>8105540.5199999996</v>
          </cell>
          <cell r="Q518">
            <v>6</v>
          </cell>
          <cell r="R518">
            <v>0.71440625174056194</v>
          </cell>
        </row>
        <row r="520">
          <cell r="D520" t="str">
            <v>9.5</v>
          </cell>
          <cell r="F520" t="str">
            <v>Truk Dengan Bak Terbuka kap. 3-4 m3</v>
          </cell>
          <cell r="M520" t="str">
            <v>Jam</v>
          </cell>
          <cell r="N520">
            <v>0</v>
          </cell>
          <cell r="O520">
            <v>0</v>
          </cell>
          <cell r="P520">
            <v>0</v>
          </cell>
          <cell r="Q520">
            <v>0</v>
          </cell>
          <cell r="R520">
            <v>0</v>
          </cell>
        </row>
        <row r="522">
          <cell r="D522" t="str">
            <v>9.6</v>
          </cell>
          <cell r="F522" t="str">
            <v>Tanki Air 3000-4500 liter</v>
          </cell>
          <cell r="M522" t="str">
            <v>Jam</v>
          </cell>
          <cell r="N522">
            <v>0</v>
          </cell>
          <cell r="O522">
            <v>0</v>
          </cell>
          <cell r="P522">
            <v>0</v>
          </cell>
          <cell r="Q522">
            <v>0</v>
          </cell>
          <cell r="R522">
            <v>0</v>
          </cell>
        </row>
        <row r="524">
          <cell r="D524" t="str">
            <v>9.7</v>
          </cell>
          <cell r="F524" t="str">
            <v>Buldozer 100-150 HP</v>
          </cell>
          <cell r="M524" t="str">
            <v>Jam</v>
          </cell>
          <cell r="N524">
            <v>42</v>
          </cell>
          <cell r="O524">
            <v>193476.25</v>
          </cell>
          <cell r="P524">
            <v>8126002.5</v>
          </cell>
          <cell r="Q524">
            <v>6</v>
          </cell>
          <cell r="R524">
            <v>0.71620973004024102</v>
          </cell>
        </row>
        <row r="526">
          <cell r="D526" t="str">
            <v>9.8</v>
          </cell>
          <cell r="F526" t="str">
            <v>Motor Grader 75 - 100 Hp</v>
          </cell>
          <cell r="M526" t="str">
            <v>Jam</v>
          </cell>
          <cell r="N526">
            <v>42</v>
          </cell>
          <cell r="O526">
            <v>367092.35</v>
          </cell>
          <cell r="P526">
            <v>15417878.699999999</v>
          </cell>
          <cell r="Q526">
            <v>0</v>
          </cell>
          <cell r="R526">
            <v>1.3589012237591833</v>
          </cell>
        </row>
        <row r="528">
          <cell r="D528" t="str">
            <v>9.9</v>
          </cell>
          <cell r="F528" t="str">
            <v>Wheel Loader 1.0 - 1.6 m3</v>
          </cell>
          <cell r="M528" t="str">
            <v>Jam</v>
          </cell>
          <cell r="N528">
            <v>0</v>
          </cell>
          <cell r="O528">
            <v>0</v>
          </cell>
          <cell r="P528">
            <v>0</v>
          </cell>
          <cell r="Q528">
            <v>0</v>
          </cell>
          <cell r="R528">
            <v>0</v>
          </cell>
        </row>
        <row r="530">
          <cell r="D530" t="str">
            <v>9.10</v>
          </cell>
          <cell r="F530" t="str">
            <v>Track Loader 75-100 Hp</v>
          </cell>
          <cell r="M530" t="str">
            <v>Jam</v>
          </cell>
          <cell r="N530">
            <v>0</v>
          </cell>
          <cell r="O530">
            <v>0</v>
          </cell>
          <cell r="P530">
            <v>0</v>
          </cell>
          <cell r="Q530">
            <v>0</v>
          </cell>
          <cell r="R530">
            <v>0</v>
          </cell>
        </row>
        <row r="532">
          <cell r="D532" t="str">
            <v>9.11</v>
          </cell>
          <cell r="F532" t="str">
            <v>Excavator 80-140 Hp</v>
          </cell>
          <cell r="M532" t="str">
            <v>Jam</v>
          </cell>
          <cell r="N532">
            <v>0</v>
          </cell>
          <cell r="O532">
            <v>0</v>
          </cell>
          <cell r="P532">
            <v>0</v>
          </cell>
          <cell r="Q532">
            <v>0</v>
          </cell>
          <cell r="R532">
            <v>0</v>
          </cell>
        </row>
        <row r="534">
          <cell r="D534" t="str">
            <v>9.12</v>
          </cell>
          <cell r="F534" t="str">
            <v>Crane 10-15 Ton</v>
          </cell>
          <cell r="M534" t="str">
            <v>Jam</v>
          </cell>
          <cell r="N534">
            <v>0</v>
          </cell>
          <cell r="O534">
            <v>0</v>
          </cell>
          <cell r="P534">
            <v>0</v>
          </cell>
          <cell r="Q534">
            <v>0</v>
          </cell>
          <cell r="R534">
            <v>0</v>
          </cell>
        </row>
        <row r="536">
          <cell r="D536" t="str">
            <v>9.13</v>
          </cell>
          <cell r="F536" t="str">
            <v>Mesin Gilas Roda Besi 6-9 ton</v>
          </cell>
          <cell r="M536" t="str">
            <v>Jam</v>
          </cell>
          <cell r="N536">
            <v>0</v>
          </cell>
          <cell r="O536">
            <v>0</v>
          </cell>
          <cell r="P536">
            <v>0</v>
          </cell>
          <cell r="Q536">
            <v>0</v>
          </cell>
          <cell r="R536">
            <v>0</v>
          </cell>
        </row>
        <row r="538">
          <cell r="D538" t="str">
            <v>9.14</v>
          </cell>
          <cell r="F538" t="str">
            <v>Mesin Gilas penggetar 5-8 ton</v>
          </cell>
          <cell r="M538" t="str">
            <v>Jam</v>
          </cell>
          <cell r="N538">
            <v>0</v>
          </cell>
          <cell r="O538">
            <v>0</v>
          </cell>
          <cell r="P538">
            <v>0</v>
          </cell>
          <cell r="Q538">
            <v>0</v>
          </cell>
          <cell r="R538">
            <v>0</v>
          </cell>
        </row>
        <row r="540">
          <cell r="D540" t="str">
            <v>9.15</v>
          </cell>
          <cell r="F540" t="str">
            <v>Pemadat Dengan Bervibrasi 1.5-3.0 Hp</v>
          </cell>
          <cell r="M540" t="str">
            <v>Jam</v>
          </cell>
          <cell r="N540">
            <v>42</v>
          </cell>
          <cell r="O540">
            <v>53722.69</v>
          </cell>
          <cell r="P540">
            <v>2256352.98</v>
          </cell>
          <cell r="Q540">
            <v>0</v>
          </cell>
          <cell r="R540">
            <v>0.19887047274244543</v>
          </cell>
        </row>
        <row r="542">
          <cell r="D542" t="str">
            <v>9.16</v>
          </cell>
          <cell r="F542" t="str">
            <v>Mesin Gilas Roda Karet 8-10 ton</v>
          </cell>
          <cell r="M542" t="str">
            <v>Jam</v>
          </cell>
          <cell r="N542">
            <v>0</v>
          </cell>
          <cell r="O542">
            <v>0</v>
          </cell>
          <cell r="P542">
            <v>0</v>
          </cell>
          <cell r="Q542">
            <v>0</v>
          </cell>
          <cell r="R542">
            <v>0</v>
          </cell>
        </row>
        <row r="544">
          <cell r="D544" t="str">
            <v>9.17</v>
          </cell>
          <cell r="F544" t="str">
            <v>Kompresor 4000-1500 liter/menit</v>
          </cell>
          <cell r="M544" t="str">
            <v>Jam</v>
          </cell>
          <cell r="N544">
            <v>0</v>
          </cell>
          <cell r="O544">
            <v>0</v>
          </cell>
          <cell r="P544">
            <v>0</v>
          </cell>
          <cell r="Q544">
            <v>0</v>
          </cell>
          <cell r="R544">
            <v>0</v>
          </cell>
        </row>
        <row r="546">
          <cell r="D546" t="str">
            <v>9.18</v>
          </cell>
          <cell r="F546" t="str">
            <v>Mesin Pengaduk Beton 0.3-0.6 m3</v>
          </cell>
          <cell r="M546" t="str">
            <v>Jam</v>
          </cell>
          <cell r="N546">
            <v>0</v>
          </cell>
          <cell r="O546">
            <v>0</v>
          </cell>
          <cell r="P546">
            <v>0</v>
          </cell>
          <cell r="Q546">
            <v>0</v>
          </cell>
          <cell r="R546">
            <v>0</v>
          </cell>
        </row>
        <row r="548">
          <cell r="D548" t="str">
            <v>9.19</v>
          </cell>
          <cell r="F548" t="str">
            <v>Pompa Air 70-100 mm</v>
          </cell>
          <cell r="M548" t="str">
            <v>Jam</v>
          </cell>
          <cell r="N548">
            <v>0</v>
          </cell>
          <cell r="O548">
            <v>0</v>
          </cell>
          <cell r="P548">
            <v>0</v>
          </cell>
          <cell r="Q548">
            <v>0</v>
          </cell>
          <cell r="R548">
            <v>0</v>
          </cell>
        </row>
        <row r="551">
          <cell r="F551" t="str">
            <v>Jumlah Harga Penawaran Divisi 9  (masuk pada Rekapitulasi Daftar Kuantitas dan Harga)</v>
          </cell>
          <cell r="P551">
            <v>35375774.699999996</v>
          </cell>
          <cell r="R551">
            <v>3.1179505602971931</v>
          </cell>
        </row>
        <row r="553">
          <cell r="F553" t="str">
            <v>Divisi  10.</v>
          </cell>
          <cell r="G553" t="str">
            <v>PEKERJAAN  PEMELIHARAAN  RUTIN</v>
          </cell>
        </row>
        <row r="555">
          <cell r="D555" t="str">
            <v>10.1(1)</v>
          </cell>
          <cell r="F555" t="str">
            <v>Pemeliharaan Rutin Perkerasan</v>
          </cell>
          <cell r="M555" t="str">
            <v>Ls</v>
          </cell>
          <cell r="N555">
            <v>0</v>
          </cell>
          <cell r="O555">
            <v>0</v>
          </cell>
          <cell r="P555">
            <v>0</v>
          </cell>
          <cell r="Q555">
            <v>210</v>
          </cell>
          <cell r="R555">
            <v>0</v>
          </cell>
        </row>
        <row r="557">
          <cell r="D557" t="str">
            <v>10.1(2)</v>
          </cell>
          <cell r="F557" t="str">
            <v>Pemeliharaan Rutin Bahu Jalan</v>
          </cell>
          <cell r="M557" t="str">
            <v>Ls</v>
          </cell>
          <cell r="N557">
            <v>0</v>
          </cell>
          <cell r="O557">
            <v>0</v>
          </cell>
          <cell r="P557">
            <v>0</v>
          </cell>
          <cell r="Q557">
            <v>210</v>
          </cell>
          <cell r="R557">
            <v>0</v>
          </cell>
        </row>
        <row r="559">
          <cell r="D559" t="str">
            <v>10.1(3)</v>
          </cell>
          <cell r="F559" t="str">
            <v>Pemeliharaan Rutin Selokan, Saluran Air, Galian &amp; Timbunan</v>
          </cell>
          <cell r="M559" t="str">
            <v>Ls</v>
          </cell>
          <cell r="N559">
            <v>0</v>
          </cell>
          <cell r="O559">
            <v>0</v>
          </cell>
          <cell r="P559">
            <v>0</v>
          </cell>
          <cell r="Q559">
            <v>210</v>
          </cell>
          <cell r="R559">
            <v>0</v>
          </cell>
        </row>
        <row r="561">
          <cell r="D561" t="str">
            <v>10.1(4)</v>
          </cell>
          <cell r="F561" t="str">
            <v>Pemeliharaan Rutin Perlengkapan Jalan</v>
          </cell>
          <cell r="M561" t="str">
            <v>Ls</v>
          </cell>
          <cell r="N561">
            <v>0</v>
          </cell>
          <cell r="O561">
            <v>0</v>
          </cell>
          <cell r="P561">
            <v>0</v>
          </cell>
          <cell r="Q561">
            <v>0</v>
          </cell>
          <cell r="R561">
            <v>0</v>
          </cell>
        </row>
        <row r="563">
          <cell r="D563" t="str">
            <v>10.1(5)</v>
          </cell>
          <cell r="F563" t="str">
            <v>Pemeliharaan Rutin Jembatan</v>
          </cell>
          <cell r="M563" t="str">
            <v>Ls</v>
          </cell>
          <cell r="N563">
            <v>0</v>
          </cell>
          <cell r="O563">
            <v>0</v>
          </cell>
          <cell r="P563">
            <v>0</v>
          </cell>
          <cell r="Q563">
            <v>0</v>
          </cell>
          <cell r="R563">
            <v>0</v>
          </cell>
        </row>
        <row r="566">
          <cell r="F566" t="str">
            <v>Jumlah Harga Penawaran Divisi 10  (masuk pada Rekapitulasi Daftar Kuantitas dan Harga)</v>
          </cell>
          <cell r="P566">
            <v>0</v>
          </cell>
          <cell r="R566">
            <v>0</v>
          </cell>
        </row>
        <row r="568">
          <cell r="R568">
            <v>99.999999999999986</v>
          </cell>
          <cell r="T568">
            <v>1.400513057969085</v>
          </cell>
          <cell r="U568">
            <v>1.400513057969085</v>
          </cell>
          <cell r="V568">
            <v>1.400513057969085</v>
          </cell>
          <cell r="W568">
            <v>1.4518022435059201</v>
          </cell>
          <cell r="X568">
            <v>0.52088583950169354</v>
          </cell>
          <cell r="Y568">
            <v>0.86027125724044429</v>
          </cell>
          <cell r="Z568">
            <v>0.86027125724044429</v>
          </cell>
          <cell r="AA568">
            <v>0.86027125724044429</v>
          </cell>
          <cell r="AB568">
            <v>0.59583351439874632</v>
          </cell>
          <cell r="AC568">
            <v>0.59583351439874632</v>
          </cell>
          <cell r="AD568">
            <v>0.42221853276393601</v>
          </cell>
          <cell r="AE568">
            <v>0.42221853276393601</v>
          </cell>
          <cell r="AF568">
            <v>0.42221853276393601</v>
          </cell>
          <cell r="AG568">
            <v>0.42221853276393601</v>
          </cell>
          <cell r="AH568">
            <v>0.42221853276393601</v>
          </cell>
          <cell r="AI568">
            <v>0.42221853276393601</v>
          </cell>
          <cell r="AJ568">
            <v>1.3749810690694864</v>
          </cell>
          <cell r="AK568">
            <v>9.2323232074918398</v>
          </cell>
          <cell r="AL568">
            <v>9.0212139411098722</v>
          </cell>
          <cell r="AM568">
            <v>10.264839993605179</v>
          </cell>
          <cell r="AN568">
            <v>3.5619953205060861</v>
          </cell>
          <cell r="AO568">
            <v>0.10970551944768454</v>
          </cell>
          <cell r="AP568">
            <v>4.7648294038950807</v>
          </cell>
          <cell r="AQ568">
            <v>9.5296588077901614</v>
          </cell>
          <cell r="AR568">
            <v>9.4225947546843827</v>
          </cell>
          <cell r="AS568">
            <v>12.859687555058319</v>
          </cell>
          <cell r="AT568">
            <v>12.859687555058319</v>
          </cell>
          <cell r="AU568">
            <v>1.400513057969085</v>
          </cell>
        </row>
        <row r="569">
          <cell r="T569">
            <v>1.400513057969085</v>
          </cell>
          <cell r="U569">
            <v>2.80102611593817</v>
          </cell>
          <cell r="V569">
            <v>4.2015391739072552</v>
          </cell>
          <cell r="W569">
            <v>5.6533414174131753</v>
          </cell>
          <cell r="X569">
            <v>6.1742272569148691</v>
          </cell>
          <cell r="Y569">
            <v>7.0344985141553131</v>
          </cell>
          <cell r="Z569">
            <v>7.8947697713957572</v>
          </cell>
          <cell r="AA569">
            <v>8.7550410286362013</v>
          </cell>
          <cell r="AB569">
            <v>9.3508745430349478</v>
          </cell>
          <cell r="AC569">
            <v>9.9467080574336943</v>
          </cell>
          <cell r="AD569">
            <v>10.36892659019763</v>
          </cell>
          <cell r="AE569">
            <v>10.791145122961565</v>
          </cell>
          <cell r="AF569">
            <v>11.2133636557255</v>
          </cell>
          <cell r="AG569">
            <v>11.635582188489435</v>
          </cell>
          <cell r="AH569">
            <v>12.05780072125337</v>
          </cell>
          <cell r="AI569">
            <v>12.480019254017305</v>
          </cell>
          <cell r="AJ569">
            <v>13.855000323086792</v>
          </cell>
          <cell r="AK569">
            <v>23.08732353057863</v>
          </cell>
          <cell r="AL569">
            <v>32.1085374716885</v>
          </cell>
          <cell r="AM569">
            <v>42.373377465293679</v>
          </cell>
          <cell r="AN569">
            <v>45.935372785799764</v>
          </cell>
          <cell r="AO569">
            <v>46.045078305247451</v>
          </cell>
          <cell r="AP569">
            <v>50.809907709142529</v>
          </cell>
          <cell r="AQ569">
            <v>60.339566516932692</v>
          </cell>
          <cell r="AR569">
            <v>69.762161271617074</v>
          </cell>
          <cell r="AS569">
            <v>82.621848826675389</v>
          </cell>
          <cell r="AT569">
            <v>95.481536381733704</v>
          </cell>
          <cell r="AU569">
            <v>96.882049439702783</v>
          </cell>
        </row>
        <row r="571">
          <cell r="AR571" t="str">
            <v>Kupang,  07 Maret  2007</v>
          </cell>
        </row>
        <row r="572">
          <cell r="AR572" t="str">
            <v>PT.  NINDYA KARYA (Persero)</v>
          </cell>
        </row>
        <row r="573">
          <cell r="AR573" t="str">
            <v>Cabang Nusa Tenggara Timur</v>
          </cell>
        </row>
        <row r="581">
          <cell r="AR581" t="str">
            <v>Ir. AHMAD DAIROBI</v>
          </cell>
        </row>
        <row r="582">
          <cell r="AR582" t="str">
            <v>K e p a l a</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6"/>
      <sheetName val="Harga S Dasar"/>
      <sheetName val="D PERIKSA"/>
      <sheetName val="Schedule"/>
      <sheetName val="Summary"/>
      <sheetName val="Estimate"/>
      <sheetName val="Uang Muka"/>
      <sheetName val="Schedule UM"/>
      <sheetName val="MPU"/>
      <sheetName val="D4"/>
      <sheetName val="D7"/>
      <sheetName val="D8"/>
      <sheetName val="mobilisasi"/>
      <sheetName val="rutin"/>
      <sheetName val="10.1 (1)"/>
      <sheetName val="10.1 (2)"/>
      <sheetName val="10.1 (3)"/>
      <sheetName val="10.1 (4)"/>
      <sheetName val="10.1 (5)"/>
      <sheetName val="alat"/>
      <sheetName val="SUBKON"/>
      <sheetName val="method"/>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isDrainase"/>
      <sheetName val="DISCLAIMER"/>
      <sheetName val="Peta Quarry"/>
      <sheetName val="Perhitungan Mobilisasi Alat"/>
      <sheetName val="Lalu Lintas"/>
      <sheetName val="Jembatan Sementara"/>
      <sheetName val="Analisa K3"/>
      <sheetName val="4-Formulir harga bahan"/>
      <sheetName val="6-CETAKAN BETON"/>
      <sheetName val="%"/>
      <sheetName val="MAJOR"/>
      <sheetName val="COV pasir permit"/>
      <sheetName val="terbilang"/>
      <sheetName val="REKAP 10%"/>
      <sheetName val="Harga Quary"/>
      <sheetName val="REKAP"/>
      <sheetName val="RAB"/>
      <sheetName val="REKAP ANL"/>
      <sheetName val="VOLUME"/>
      <sheetName val="Anl.T.14.a1"/>
      <sheetName val="BACKUP"/>
      <sheetName val="Informasi"/>
      <sheetName val="3-Analisa Quarry"/>
      <sheetName val="4-Basic Price"/>
      <sheetName val="Mobilisasi"/>
      <sheetName val="D1"/>
      <sheetName val="SMK3"/>
      <sheetName val="D2"/>
      <sheetName val="D3"/>
      <sheetName val="D4"/>
      <sheetName val="D5"/>
      <sheetName val="D6"/>
      <sheetName val="D7(1)"/>
      <sheetName val="D7(2)"/>
      <sheetName val="D8"/>
      <sheetName val="D9(1)"/>
      <sheetName val="D9(2)"/>
      <sheetName val="D10"/>
      <sheetName val="Rekap Alat"/>
      <sheetName val="5-ALAT(1)"/>
      <sheetName val="5-ALAT(2)"/>
      <sheetName val="Agg Halus &amp; Kasar"/>
      <sheetName val="Agg  CBR 60"/>
      <sheetName val="Agg A, Permukaan"/>
      <sheetName val="Agg B dan S"/>
      <sheetName val="Berat Isi"/>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
          <cell r="F8">
            <v>15428.571428571429</v>
          </cell>
        </row>
        <row r="10">
          <cell r="F10">
            <v>20571.428571428572</v>
          </cell>
        </row>
        <row r="65">
          <cell r="F65">
            <v>11250</v>
          </cell>
        </row>
        <row r="66">
          <cell r="F66">
            <v>11220</v>
          </cell>
        </row>
        <row r="68">
          <cell r="F68">
            <v>1400</v>
          </cell>
        </row>
        <row r="70">
          <cell r="F70">
            <v>25500</v>
          </cell>
        </row>
        <row r="72">
          <cell r="F72">
            <v>180000</v>
          </cell>
        </row>
        <row r="78">
          <cell r="F78">
            <v>2200000</v>
          </cell>
        </row>
        <row r="94">
          <cell r="F94">
            <v>8303.734988736489</v>
          </cell>
        </row>
        <row r="101">
          <cell r="F101">
            <v>3000946.5131218024</v>
          </cell>
        </row>
        <row r="102">
          <cell r="F102">
            <v>13248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3">
          <cell r="AW13">
            <v>88686.588153310106</v>
          </cell>
        </row>
        <row r="14">
          <cell r="AW14">
            <v>540939.80145719845</v>
          </cell>
        </row>
        <row r="16">
          <cell r="AW16">
            <v>445669.21304046217</v>
          </cell>
        </row>
        <row r="17">
          <cell r="AW17">
            <v>502899.73924029683</v>
          </cell>
        </row>
        <row r="18">
          <cell r="N18" t="str">
            <v>ASPHALT MIXING PLANT</v>
          </cell>
          <cell r="O18" t="str">
            <v>E01</v>
          </cell>
        </row>
        <row r="19">
          <cell r="N19" t="str">
            <v>ASPHALT FINISHER</v>
          </cell>
          <cell r="O19" t="str">
            <v>E02</v>
          </cell>
        </row>
        <row r="20">
          <cell r="N20" t="str">
            <v>POWER BROOM</v>
          </cell>
          <cell r="O20" t="str">
            <v>E03</v>
          </cell>
        </row>
        <row r="21">
          <cell r="N21" t="str">
            <v>BULLDOZER 100-150 HP</v>
          </cell>
          <cell r="O21" t="str">
            <v>E04</v>
          </cell>
        </row>
        <row r="22">
          <cell r="N22" t="str">
            <v>COMPRESSOR 4000-6500 L\M</v>
          </cell>
          <cell r="O22" t="str">
            <v>E05</v>
          </cell>
        </row>
        <row r="23">
          <cell r="N23" t="str">
            <v>CONCRETE MIXER 0.3-0.6 M3</v>
          </cell>
          <cell r="O23" t="str">
            <v>E06</v>
          </cell>
        </row>
        <row r="24">
          <cell r="N24" t="str">
            <v>CRANE 10-15 TON</v>
          </cell>
          <cell r="O24" t="str">
            <v>E07</v>
          </cell>
        </row>
        <row r="25">
          <cell r="N25" t="str">
            <v>DUMP TRUCK 3 - 4 M3</v>
          </cell>
          <cell r="O25" t="str">
            <v>E08</v>
          </cell>
        </row>
        <row r="26">
          <cell r="N26" t="str">
            <v>DUMP TRUCK 6-8 M3</v>
          </cell>
          <cell r="O26" t="str">
            <v>E09</v>
          </cell>
          <cell r="AW26">
            <v>310491.00364379829</v>
          </cell>
        </row>
        <row r="27">
          <cell r="N27" t="str">
            <v>EXCAVATOR 80-140 HP</v>
          </cell>
          <cell r="O27" t="str">
            <v>E10</v>
          </cell>
          <cell r="AW27">
            <v>52453.478831074674</v>
          </cell>
        </row>
        <row r="28">
          <cell r="N28" t="str">
            <v>FLAT BED TRUCK 3-4 TON</v>
          </cell>
          <cell r="O28" t="str">
            <v>E11</v>
          </cell>
        </row>
        <row r="29">
          <cell r="N29" t="str">
            <v>GENERATOR SET</v>
          </cell>
          <cell r="O29" t="str">
            <v>E12</v>
          </cell>
        </row>
        <row r="30">
          <cell r="N30" t="str">
            <v>MOTOR GRADER &gt;100 HP</v>
          </cell>
          <cell r="O30" t="str">
            <v>E13</v>
          </cell>
        </row>
        <row r="32">
          <cell r="N32" t="str">
            <v>WHEEL LOADER 1.0-1.6 M3</v>
          </cell>
          <cell r="O32" t="str">
            <v>E15</v>
          </cell>
        </row>
        <row r="33">
          <cell r="N33" t="str">
            <v>THREE WHEEL ROLLER 6-8 T</v>
          </cell>
          <cell r="O33" t="str">
            <v>E16</v>
          </cell>
        </row>
        <row r="34">
          <cell r="N34" t="str">
            <v>TANDEM ROLLER 6-8 T.</v>
          </cell>
          <cell r="O34" t="str">
            <v>E17</v>
          </cell>
        </row>
        <row r="35">
          <cell r="N35" t="str">
            <v>TIRE ROLLER 8-10 T.</v>
          </cell>
          <cell r="O35" t="str">
            <v>E18</v>
          </cell>
        </row>
        <row r="37">
          <cell r="N37" t="str">
            <v>CONCRETE VIBRATOR</v>
          </cell>
          <cell r="O37" t="str">
            <v>E20</v>
          </cell>
        </row>
        <row r="38">
          <cell r="N38" t="str">
            <v>STONE CRUSHER</v>
          </cell>
          <cell r="O38" t="str">
            <v>E21</v>
          </cell>
          <cell r="AW38">
            <v>475460.80214562407</v>
          </cell>
        </row>
        <row r="39">
          <cell r="N39" t="str">
            <v>WATER PUMP 70-100 mm</v>
          </cell>
          <cell r="O39" t="str">
            <v>E22</v>
          </cell>
        </row>
        <row r="40">
          <cell r="N40" t="str">
            <v>WATER TANKER 3000-4500 L.</v>
          </cell>
          <cell r="O40" t="str">
            <v>E23</v>
          </cell>
        </row>
        <row r="41">
          <cell r="N41" t="str">
            <v>PEDESTRIAN ROLLER</v>
          </cell>
          <cell r="O41" t="str">
            <v>E24</v>
          </cell>
        </row>
        <row r="42">
          <cell r="N42" t="str">
            <v>TAMPER</v>
          </cell>
          <cell r="O42" t="str">
            <v>E25</v>
          </cell>
        </row>
        <row r="43">
          <cell r="N43" t="str">
            <v>JACK HAMMER</v>
          </cell>
          <cell r="O43" t="str">
            <v>E26</v>
          </cell>
        </row>
        <row r="44">
          <cell r="N44" t="str">
            <v>FULVI MIXER</v>
          </cell>
          <cell r="O44" t="str">
            <v>E27</v>
          </cell>
        </row>
        <row r="45">
          <cell r="N45" t="str">
            <v>CONCRETE PUMP</v>
          </cell>
          <cell r="O45" t="str">
            <v>E28</v>
          </cell>
        </row>
        <row r="46">
          <cell r="N46" t="str">
            <v>TRAILER 20 TON</v>
          </cell>
          <cell r="O46" t="str">
            <v>E29</v>
          </cell>
        </row>
        <row r="47">
          <cell r="N47" t="str">
            <v>PILE DRIVER + HAMMER</v>
          </cell>
          <cell r="O47" t="str">
            <v>E30</v>
          </cell>
        </row>
        <row r="48">
          <cell r="N48" t="str">
            <v>CRANE ON TRACK 35 TON</v>
          </cell>
          <cell r="O48" t="str">
            <v>E31</v>
          </cell>
        </row>
        <row r="49">
          <cell r="N49" t="str">
            <v>WELDING SET</v>
          </cell>
          <cell r="O49" t="str">
            <v>E32</v>
          </cell>
        </row>
        <row r="50">
          <cell r="N50" t="str">
            <v>BORE PILE MACHINE</v>
          </cell>
          <cell r="O50" t="str">
            <v>E33</v>
          </cell>
        </row>
        <row r="51">
          <cell r="N51" t="str">
            <v>ASPHALT LIQUID MIXER</v>
          </cell>
          <cell r="O51" t="str">
            <v>E34</v>
          </cell>
        </row>
        <row r="77">
          <cell r="N77" t="str">
            <v>TRONTON 15 TON</v>
          </cell>
          <cell r="O77" t="str">
            <v>E35</v>
          </cell>
        </row>
        <row r="78">
          <cell r="N78" t="str">
            <v>COLD MILLING MACHINE</v>
          </cell>
          <cell r="O78" t="str">
            <v>E37</v>
          </cell>
        </row>
        <row r="79">
          <cell r="N79" t="str">
            <v>ROCK DRILL BREAKER</v>
          </cell>
          <cell r="O79" t="str">
            <v>E36</v>
          </cell>
        </row>
        <row r="80">
          <cell r="N80" t="str">
            <v>COLD RECYCLER</v>
          </cell>
          <cell r="O80" t="str">
            <v>E38</v>
          </cell>
        </row>
        <row r="81">
          <cell r="N81" t="str">
            <v>HOT RECYCLER</v>
          </cell>
          <cell r="O81" t="str">
            <v>E39</v>
          </cell>
        </row>
        <row r="82">
          <cell r="N82" t="str">
            <v>AGGREGAT (CHIP) SPREADER</v>
          </cell>
          <cell r="O82" t="str">
            <v>E40</v>
          </cell>
        </row>
        <row r="83">
          <cell r="N83" t="str">
            <v>ASPHALT DISTRIBUTOR</v>
          </cell>
          <cell r="O83" t="str">
            <v>E41</v>
          </cell>
        </row>
        <row r="84">
          <cell r="N84" t="str">
            <v>SLIP FORM PAVER</v>
          </cell>
          <cell r="O84" t="str">
            <v>E42</v>
          </cell>
        </row>
        <row r="85">
          <cell r="N85" t="str">
            <v>CONCRETE PAN MIXER</v>
          </cell>
          <cell r="O85" t="str">
            <v>E43</v>
          </cell>
        </row>
        <row r="86">
          <cell r="N86" t="str">
            <v>CONCRETE BREAKER</v>
          </cell>
          <cell r="O86" t="str">
            <v>E44</v>
          </cell>
        </row>
        <row r="87">
          <cell r="N87" t="str">
            <v>ASPHALT TANKER</v>
          </cell>
          <cell r="O87" t="str">
            <v>E45</v>
          </cell>
        </row>
        <row r="88">
          <cell r="N88" t="str">
            <v>CEMENT TANKER</v>
          </cell>
          <cell r="O88" t="str">
            <v>E46</v>
          </cell>
        </row>
        <row r="89">
          <cell r="N89" t="str">
            <v>CONCRETE MIXER (350)</v>
          </cell>
          <cell r="O89" t="str">
            <v>E47</v>
          </cell>
        </row>
        <row r="90">
          <cell r="N90" t="str">
            <v>VIBRATING RAMMER</v>
          </cell>
          <cell r="O90" t="str">
            <v>E48</v>
          </cell>
        </row>
        <row r="91">
          <cell r="N91" t="str">
            <v>TRUK MIXER (AGITATOR)</v>
          </cell>
          <cell r="O91" t="str">
            <v>E49</v>
          </cell>
        </row>
        <row r="92">
          <cell r="N92" t="str">
            <v>BORE PILE MACHINE</v>
          </cell>
          <cell r="O92" t="str">
            <v>E50</v>
          </cell>
        </row>
        <row r="93">
          <cell r="N93" t="str">
            <v>CRANE ON TRACK 75-100 TON</v>
          </cell>
          <cell r="O93" t="str">
            <v>E51</v>
          </cell>
        </row>
      </sheetData>
      <sheetData sheetId="40"/>
      <sheetData sheetId="41"/>
      <sheetData sheetId="42"/>
      <sheetData sheetId="43"/>
      <sheetData sheetId="44"/>
      <sheetData sheetId="45"/>
      <sheetData sheetId="46"/>
    </sheetDataSet>
  </externalBook>
</externalLink>
</file>

<file path=xl/externalLinks/externalLink7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ashflow"/>
      <sheetName val="CS"/>
      <sheetName val="Meth"/>
      <sheetName val="AN-E"/>
      <sheetName val="Schedulee"/>
      <sheetName val="Koto Panjang"/>
      <sheetName val="harga"/>
      <sheetName val="Rekap Total"/>
      <sheetName val="KEMAJUAN PROYEK"/>
      <sheetName val="Form A"/>
      <sheetName val="Real Siap badan"/>
      <sheetName val="RAB"/>
      <sheetName val="rab pustu"/>
      <sheetName val="OFFICE"/>
      <sheetName val="Analisa "/>
      <sheetName val="Embong-Malang"/>
      <sheetName val="HS"/>
      <sheetName val="UPAH"/>
      <sheetName val="SCHEDULE"/>
    </sheetNames>
    <sheetDataSet>
      <sheetData sheetId="0">
        <row r="1">
          <cell r="A1" t="str">
            <v xml:space="preserve">CASH FLOW </v>
          </cell>
        </row>
      </sheetData>
      <sheetData sheetId="1"/>
      <sheetData sheetId="2" refreshError="1">
        <row r="1">
          <cell r="A1" t="str">
            <v xml:space="preserve">CASH FLOW </v>
          </cell>
        </row>
        <row r="2">
          <cell r="A2" t="str">
            <v>Proyeksi Proyek Road Rehabilitation di Kazakhtan</v>
          </cell>
        </row>
        <row r="4">
          <cell r="A4" t="str">
            <v>Dalam US$</v>
          </cell>
        </row>
        <row r="6">
          <cell r="B6" t="str">
            <v xml:space="preserve">Nama Karya       : </v>
          </cell>
          <cell r="F6" t="str">
            <v xml:space="preserve">Dibuat oleh        : </v>
          </cell>
          <cell r="J6" t="str">
            <v>Kontrak Gross  :</v>
          </cell>
          <cell r="K6">
            <v>71888644715.488297</v>
          </cell>
        </row>
        <row r="7">
          <cell r="B7" t="str">
            <v xml:space="preserve">Nomor Karya      : </v>
          </cell>
          <cell r="F7" t="str">
            <v>Diperiksa oleh     :</v>
          </cell>
          <cell r="J7" t="str">
            <v>Kontrak Net     :</v>
          </cell>
          <cell r="K7">
            <v>65353313377.716637</v>
          </cell>
        </row>
        <row r="8">
          <cell r="A8" t="str">
            <v>NO</v>
          </cell>
          <cell r="B8" t="str">
            <v>URAIAN</v>
          </cell>
          <cell r="C8" t="str">
            <v>%</v>
          </cell>
          <cell r="D8" t="str">
            <v>JUMLAH</v>
          </cell>
        </row>
        <row r="9">
          <cell r="E9">
            <v>0</v>
          </cell>
          <cell r="F9">
            <v>1</v>
          </cell>
          <cell r="G9">
            <v>2</v>
          </cell>
          <cell r="H9">
            <v>3</v>
          </cell>
          <cell r="I9">
            <v>4</v>
          </cell>
          <cell r="J9">
            <v>5</v>
          </cell>
          <cell r="K9">
            <v>6</v>
          </cell>
          <cell r="L9">
            <v>7</v>
          </cell>
          <cell r="M9">
            <v>8</v>
          </cell>
          <cell r="N9">
            <v>9</v>
          </cell>
          <cell r="O9">
            <v>10</v>
          </cell>
          <cell r="P9">
            <v>11</v>
          </cell>
        </row>
        <row r="10">
          <cell r="B10" t="str">
            <v>ANGGARAN BIAYA PELAKSANAAN (ABP)</v>
          </cell>
        </row>
        <row r="11">
          <cell r="B11" t="str">
            <v xml:space="preserve">     1. Bobot Prestasi per bulan (%)</v>
          </cell>
          <cell r="D11">
            <v>0.99999999999999989</v>
          </cell>
          <cell r="E11">
            <v>0</v>
          </cell>
          <cell r="F11">
            <v>0.10059137022861364</v>
          </cell>
          <cell r="G11">
            <v>0.16317048272330911</v>
          </cell>
          <cell r="H11">
            <v>0.16317048272330911</v>
          </cell>
          <cell r="I11">
            <v>0.17492706207262179</v>
          </cell>
          <cell r="J11">
            <v>0.17492706207262179</v>
          </cell>
          <cell r="K11">
            <v>0.17492706207262179</v>
          </cell>
          <cell r="L11">
            <v>1.1756579349312672E-2</v>
          </cell>
          <cell r="M11">
            <v>1.7949909201382046E-2</v>
          </cell>
          <cell r="N11">
            <v>6.1933298520693743E-3</v>
          </cell>
          <cell r="O11">
            <v>6.1933298520693743E-3</v>
          </cell>
          <cell r="P11">
            <v>6.1933298520693743E-3</v>
          </cell>
        </row>
        <row r="12">
          <cell r="B12" t="str">
            <v xml:space="preserve">     2. Bobot Prestasi akumulatif (%)</v>
          </cell>
          <cell r="D12">
            <v>0.99999999999999989</v>
          </cell>
          <cell r="E12">
            <v>0</v>
          </cell>
          <cell r="F12">
            <v>0.10059137022861364</v>
          </cell>
          <cell r="G12">
            <v>0.26376185295192278</v>
          </cell>
          <cell r="H12">
            <v>0.42693233567523192</v>
          </cell>
          <cell r="I12">
            <v>0.60185939774785369</v>
          </cell>
          <cell r="J12">
            <v>0.77678645982047545</v>
          </cell>
          <cell r="K12">
            <v>0.95171352189309721</v>
          </cell>
          <cell r="L12">
            <v>0.96347010124240984</v>
          </cell>
          <cell r="M12">
            <v>0.9814200104437919</v>
          </cell>
          <cell r="N12">
            <v>0.98761334029586123</v>
          </cell>
          <cell r="O12">
            <v>0.99380667014793056</v>
          </cell>
          <cell r="P12">
            <v>0.99999999999999989</v>
          </cell>
        </row>
        <row r="13">
          <cell r="B13" t="str">
            <v xml:space="preserve">     3. Nilai Prestasi per bulan (US $)</v>
          </cell>
          <cell r="C13">
            <v>100.00000000000003</v>
          </cell>
          <cell r="D13">
            <v>65353313377.716652</v>
          </cell>
          <cell r="F13">
            <v>6573979341.6445026</v>
          </cell>
          <cell r="G13">
            <v>10663731691.409719</v>
          </cell>
          <cell r="H13">
            <v>10663731691.409719</v>
          </cell>
          <cell r="I13">
            <v>11432063105.875341</v>
          </cell>
          <cell r="J13">
            <v>11432063105.875341</v>
          </cell>
          <cell r="K13">
            <v>11432063105.875341</v>
          </cell>
          <cell r="L13">
            <v>768331414.46562302</v>
          </cell>
          <cell r="M13">
            <v>1173086041.1394804</v>
          </cell>
          <cell r="N13">
            <v>404754626.67385721</v>
          </cell>
          <cell r="O13">
            <v>404754626.67385721</v>
          </cell>
          <cell r="P13">
            <v>404754626.67385721</v>
          </cell>
        </row>
        <row r="14">
          <cell r="B14" t="str">
            <v xml:space="preserve">     4. Nilai Prestasi akumulatif (US $)</v>
          </cell>
          <cell r="C14">
            <v>100.00000000000003</v>
          </cell>
          <cell r="D14">
            <v>65353313377.716652</v>
          </cell>
          <cell r="E14">
            <v>0</v>
          </cell>
          <cell r="F14">
            <v>6573979341.6445026</v>
          </cell>
          <cell r="G14">
            <v>17237711033.054222</v>
          </cell>
          <cell r="H14">
            <v>27901442724.463943</v>
          </cell>
          <cell r="I14">
            <v>39333505830.339287</v>
          </cell>
          <cell r="J14">
            <v>50765568936.21463</v>
          </cell>
          <cell r="K14">
            <v>62197632042.089973</v>
          </cell>
          <cell r="L14">
            <v>62965963456.555595</v>
          </cell>
          <cell r="M14">
            <v>64139049497.695076</v>
          </cell>
          <cell r="N14">
            <v>64543804124.368935</v>
          </cell>
          <cell r="O14">
            <v>64948558751.042793</v>
          </cell>
          <cell r="P14">
            <v>65353313377.716652</v>
          </cell>
        </row>
        <row r="15">
          <cell r="A15" t="str">
            <v>I</v>
          </cell>
          <cell r="B15" t="str">
            <v>PENERIMAAN UANG</v>
          </cell>
        </row>
        <row r="16">
          <cell r="B16" t="str">
            <v xml:space="preserve">     1. Uang Muka Proyek</v>
          </cell>
          <cell r="C16">
            <v>20</v>
          </cell>
          <cell r="D16">
            <v>13070662675.543327</v>
          </cell>
          <cell r="F16">
            <v>13070662675.543327</v>
          </cell>
          <cell r="G16">
            <v>0</v>
          </cell>
          <cell r="H16">
            <v>0</v>
          </cell>
          <cell r="I16">
            <v>0</v>
          </cell>
          <cell r="J16">
            <v>0</v>
          </cell>
          <cell r="K16">
            <v>0</v>
          </cell>
          <cell r="L16">
            <v>0</v>
          </cell>
          <cell r="M16">
            <v>0</v>
          </cell>
          <cell r="N16">
            <v>0</v>
          </cell>
          <cell r="O16">
            <v>0</v>
          </cell>
          <cell r="P16">
            <v>0</v>
          </cell>
        </row>
        <row r="17">
          <cell r="B17" t="str">
            <v xml:space="preserve">     2. Pengembalian Uang Muka</v>
          </cell>
          <cell r="C17">
            <v>-20.000000000000004</v>
          </cell>
          <cell r="D17">
            <v>-13070662675.543329</v>
          </cell>
          <cell r="F17">
            <v>-657397934.16445029</v>
          </cell>
          <cell r="G17">
            <v>-1723771103.3054223</v>
          </cell>
          <cell r="H17">
            <v>-2132746338.281944</v>
          </cell>
          <cell r="I17">
            <v>-2209579479.7285061</v>
          </cell>
          <cell r="J17">
            <v>-2286412621.1750684</v>
          </cell>
          <cell r="K17">
            <v>-2286412621.1750684</v>
          </cell>
          <cell r="L17">
            <v>-1220039452.0340965</v>
          </cell>
          <cell r="M17">
            <v>-194141745.56051034</v>
          </cell>
          <cell r="N17">
            <v>-157784066.78133377</v>
          </cell>
          <cell r="O17">
            <v>-80950925.334771454</v>
          </cell>
          <cell r="P17">
            <v>-80950925.334771454</v>
          </cell>
        </row>
        <row r="18">
          <cell r="B18" t="str">
            <v xml:space="preserve">     3. Termin</v>
          </cell>
          <cell r="C18">
            <v>100.00000000000003</v>
          </cell>
          <cell r="D18">
            <v>65353313377.716652</v>
          </cell>
          <cell r="F18">
            <v>3286989670.8222513</v>
          </cell>
          <cell r="G18">
            <v>8618855516.5271111</v>
          </cell>
          <cell r="H18">
            <v>10663731691.409719</v>
          </cell>
          <cell r="I18">
            <v>11047897398.64253</v>
          </cell>
          <cell r="J18">
            <v>11432063105.875341</v>
          </cell>
          <cell r="K18">
            <v>11432063105.875341</v>
          </cell>
          <cell r="L18">
            <v>6100197260.1704826</v>
          </cell>
          <cell r="M18">
            <v>970708727.80255163</v>
          </cell>
          <cell r="N18">
            <v>788920333.90666878</v>
          </cell>
          <cell r="O18">
            <v>404754626.67385721</v>
          </cell>
          <cell r="P18">
            <v>404754626.67385721</v>
          </cell>
        </row>
        <row r="19">
          <cell r="B19" t="str">
            <v xml:space="preserve">     4. Retensi</v>
          </cell>
          <cell r="C19">
            <v>0</v>
          </cell>
          <cell r="D19">
            <v>0</v>
          </cell>
          <cell r="F19">
            <v>-164349483.54111257</v>
          </cell>
          <cell r="G19">
            <v>-430942775.82635558</v>
          </cell>
          <cell r="H19">
            <v>-533186584.57048601</v>
          </cell>
          <cell r="I19">
            <v>-552394869.93212652</v>
          </cell>
          <cell r="J19">
            <v>-571603155.29376709</v>
          </cell>
          <cell r="K19">
            <v>-571603155.29376709</v>
          </cell>
          <cell r="L19">
            <v>-305009863.00852412</v>
          </cell>
          <cell r="M19">
            <v>-48535436.390127584</v>
          </cell>
          <cell r="N19">
            <v>-39446016.695333444</v>
          </cell>
          <cell r="O19">
            <v>-20237731.333692864</v>
          </cell>
          <cell r="P19">
            <v>-20237731.333692864</v>
          </cell>
        </row>
        <row r="20">
          <cell r="B20" t="str">
            <v xml:space="preserve">     5. Pengembalian Retensi</v>
          </cell>
          <cell r="C20">
            <v>0</v>
          </cell>
          <cell r="D20">
            <v>0</v>
          </cell>
          <cell r="F20">
            <v>0</v>
          </cell>
          <cell r="H20">
            <v>0</v>
          </cell>
          <cell r="I20">
            <v>0</v>
          </cell>
          <cell r="J20">
            <v>0</v>
          </cell>
          <cell r="K20">
            <v>0</v>
          </cell>
          <cell r="L20">
            <v>0</v>
          </cell>
          <cell r="M20">
            <v>0</v>
          </cell>
          <cell r="N20">
            <v>0</v>
          </cell>
          <cell r="O20">
            <v>0</v>
          </cell>
          <cell r="P20">
            <v>0</v>
          </cell>
        </row>
        <row r="21">
          <cell r="B21" t="str">
            <v xml:space="preserve">     6. Material on Site</v>
          </cell>
          <cell r="C21">
            <v>0</v>
          </cell>
          <cell r="D21">
            <v>0</v>
          </cell>
          <cell r="F21">
            <v>0</v>
          </cell>
          <cell r="H21">
            <v>0</v>
          </cell>
          <cell r="I21">
            <v>0</v>
          </cell>
          <cell r="J21">
            <v>0</v>
          </cell>
          <cell r="K21">
            <v>0</v>
          </cell>
          <cell r="L21">
            <v>0</v>
          </cell>
          <cell r="M21">
            <v>0</v>
          </cell>
          <cell r="N21">
            <v>0</v>
          </cell>
          <cell r="O21">
            <v>0</v>
          </cell>
          <cell r="P21">
            <v>0</v>
          </cell>
        </row>
        <row r="22">
          <cell r="B22" t="str">
            <v xml:space="preserve">     7. Pengembalian Material on Site</v>
          </cell>
          <cell r="C22">
            <v>0</v>
          </cell>
          <cell r="D22">
            <v>0</v>
          </cell>
          <cell r="F22">
            <v>0</v>
          </cell>
          <cell r="H22">
            <v>0</v>
          </cell>
          <cell r="I22">
            <v>0</v>
          </cell>
          <cell r="J22">
            <v>0</v>
          </cell>
          <cell r="K22">
            <v>0</v>
          </cell>
          <cell r="L22">
            <v>0</v>
          </cell>
          <cell r="M22">
            <v>0</v>
          </cell>
          <cell r="N22">
            <v>0</v>
          </cell>
          <cell r="O22">
            <v>0</v>
          </cell>
          <cell r="P22">
            <v>0</v>
          </cell>
        </row>
        <row r="24">
          <cell r="B24" t="str">
            <v>JUMLAH PENERIMAAN :</v>
          </cell>
          <cell r="D24">
            <v>65353313377.716644</v>
          </cell>
          <cell r="E24">
            <v>0</v>
          </cell>
          <cell r="F24">
            <v>15535904928.660017</v>
          </cell>
          <cell r="G24">
            <v>6464141637.3953333</v>
          </cell>
          <cell r="H24">
            <v>7997798768.5572891</v>
          </cell>
          <cell r="I24">
            <v>8285923048.9818974</v>
          </cell>
          <cell r="J24">
            <v>8574047329.4065065</v>
          </cell>
          <cell r="K24">
            <v>8574047329.4065065</v>
          </cell>
          <cell r="L24">
            <v>4575147945.127862</v>
          </cell>
          <cell r="M24">
            <v>728031545.85191381</v>
          </cell>
          <cell r="N24">
            <v>591690250.4300015</v>
          </cell>
          <cell r="O24">
            <v>303565970.00539291</v>
          </cell>
          <cell r="P24">
            <v>303565970.00539291</v>
          </cell>
        </row>
        <row r="26">
          <cell r="A26" t="str">
            <v>II</v>
          </cell>
          <cell r="B26" t="str">
            <v>PENGELUARAN UANG</v>
          </cell>
        </row>
        <row r="27">
          <cell r="B27" t="str">
            <v>I. BIAYA PROYEK</v>
          </cell>
        </row>
        <row r="28">
          <cell r="B28" t="str">
            <v>A. Biaya Swakelola</v>
          </cell>
        </row>
        <row r="29">
          <cell r="B29" t="str">
            <v xml:space="preserve">     1. Biaya Persiapan Kontraktor</v>
          </cell>
          <cell r="C29">
            <v>1.1334420731184671</v>
          </cell>
          <cell r="D29">
            <v>740741950</v>
          </cell>
          <cell r="F29">
            <v>74074195</v>
          </cell>
          <cell r="G29">
            <v>74074195</v>
          </cell>
          <cell r="H29">
            <v>148148390</v>
          </cell>
          <cell r="I29">
            <v>148148390</v>
          </cell>
          <cell r="J29">
            <v>222222585</v>
          </cell>
          <cell r="K29">
            <v>74074195</v>
          </cell>
        </row>
        <row r="30">
          <cell r="B30" t="str">
            <v xml:space="preserve">     2. Bahan</v>
          </cell>
          <cell r="C30">
            <v>36.087173103562286</v>
          </cell>
          <cell r="D30">
            <v>23584163327.530132</v>
          </cell>
          <cell r="F30">
            <v>2372363304.811676</v>
          </cell>
          <cell r="G30">
            <v>3848239314.7784557</v>
          </cell>
          <cell r="H30">
            <v>3848239314.7784557</v>
          </cell>
          <cell r="I30">
            <v>4125508402.3257141</v>
          </cell>
          <cell r="J30">
            <v>4125508402.3257141</v>
          </cell>
          <cell r="K30">
            <v>4125508402.3257141</v>
          </cell>
          <cell r="L30">
            <v>277269087.54725796</v>
          </cell>
          <cell r="M30">
            <v>423333590.31973016</v>
          </cell>
          <cell r="N30">
            <v>146064502.77247214</v>
          </cell>
          <cell r="O30">
            <v>146064502.77247214</v>
          </cell>
          <cell r="P30">
            <v>146064502.77247214</v>
          </cell>
        </row>
        <row r="31">
          <cell r="B31" t="str">
            <v xml:space="preserve">     3. Biaya Upah</v>
          </cell>
          <cell r="C31">
            <v>5.8876570141095046</v>
          </cell>
          <cell r="D31">
            <v>3847778939.036099</v>
          </cell>
          <cell r="F31">
            <v>387053355.81444252</v>
          </cell>
          <cell r="G31">
            <v>627843946.89510262</v>
          </cell>
          <cell r="H31">
            <v>627843946.89510262</v>
          </cell>
          <cell r="I31">
            <v>673080665.31049466</v>
          </cell>
          <cell r="J31">
            <v>673080665.31049466</v>
          </cell>
          <cell r="K31">
            <v>673080665.31049466</v>
          </cell>
          <cell r="L31">
            <v>45236718.415392034</v>
          </cell>
          <cell r="M31">
            <v>69067282.582688138</v>
          </cell>
          <cell r="N31">
            <v>23830564.167296104</v>
          </cell>
          <cell r="O31">
            <v>23830564.167296104</v>
          </cell>
          <cell r="P31">
            <v>23830564.167296104</v>
          </cell>
        </row>
        <row r="32">
          <cell r="B32" t="str">
            <v xml:space="preserve">     4. Biaya Alat</v>
          </cell>
          <cell r="D32">
            <v>0</v>
          </cell>
        </row>
        <row r="33">
          <cell r="B33" t="str">
            <v xml:space="preserve">             4.1.1. Operational Cost</v>
          </cell>
          <cell r="C33">
            <v>17.041357995042166</v>
          </cell>
          <cell r="D33">
            <v>11137092094.318474</v>
          </cell>
          <cell r="F33">
            <v>1120295354.1297553</v>
          </cell>
          <cell r="G33">
            <v>1817244693.1638944</v>
          </cell>
          <cell r="H33">
            <v>1817244693.1638944</v>
          </cell>
          <cell r="I33">
            <v>1948178800.0913525</v>
          </cell>
          <cell r="J33">
            <v>1948178800.0913525</v>
          </cell>
          <cell r="K33">
            <v>1948178800.0913525</v>
          </cell>
          <cell r="L33">
            <v>130934106.92745794</v>
          </cell>
          <cell r="M33">
            <v>199909791.86044636</v>
          </cell>
          <cell r="N33">
            <v>68975684.932988405</v>
          </cell>
          <cell r="O33">
            <v>68975684.932988405</v>
          </cell>
          <cell r="P33">
            <v>68975684.932988405</v>
          </cell>
        </row>
        <row r="34">
          <cell r="B34" t="str">
            <v xml:space="preserve">             4.1.2. Repair &amp; Maintenance Cost</v>
          </cell>
          <cell r="C34">
            <v>0</v>
          </cell>
          <cell r="D34">
            <v>0</v>
          </cell>
          <cell r="F34">
            <v>0</v>
          </cell>
          <cell r="G34">
            <v>0</v>
          </cell>
          <cell r="H34">
            <v>0</v>
          </cell>
          <cell r="I34">
            <v>0</v>
          </cell>
          <cell r="J34">
            <v>0</v>
          </cell>
          <cell r="K34">
            <v>0</v>
          </cell>
          <cell r="L34">
            <v>0</v>
          </cell>
          <cell r="M34">
            <v>0</v>
          </cell>
          <cell r="N34">
            <v>0</v>
          </cell>
          <cell r="O34">
            <v>0</v>
          </cell>
          <cell r="P34">
            <v>0</v>
          </cell>
        </row>
        <row r="35">
          <cell r="B35" t="str">
            <v xml:space="preserve">             4.2.1. Rental Cost</v>
          </cell>
          <cell r="C35">
            <v>0</v>
          </cell>
          <cell r="D35">
            <v>0</v>
          </cell>
          <cell r="F35">
            <v>0</v>
          </cell>
          <cell r="G35">
            <v>0</v>
          </cell>
          <cell r="H35">
            <v>0</v>
          </cell>
          <cell r="I35">
            <v>0</v>
          </cell>
          <cell r="J35">
            <v>0</v>
          </cell>
          <cell r="K35">
            <v>0</v>
          </cell>
          <cell r="L35">
            <v>0</v>
          </cell>
          <cell r="P35">
            <v>0</v>
          </cell>
        </row>
        <row r="36">
          <cell r="B36" t="str">
            <v xml:space="preserve">     5. Mobilisasi / Demobilisasi</v>
          </cell>
          <cell r="C36">
            <v>1.8361731608992318</v>
          </cell>
          <cell r="D36">
            <v>1200000000</v>
          </cell>
          <cell r="F36">
            <v>450000000</v>
          </cell>
          <cell r="G36">
            <v>150000000</v>
          </cell>
          <cell r="I36">
            <v>0</v>
          </cell>
          <cell r="J36">
            <v>0</v>
          </cell>
          <cell r="K36">
            <v>0</v>
          </cell>
          <cell r="L36">
            <v>0</v>
          </cell>
          <cell r="M36">
            <v>450000000</v>
          </cell>
          <cell r="P36">
            <v>150000000</v>
          </cell>
        </row>
        <row r="37">
          <cell r="B37" t="str">
            <v xml:space="preserve">     6. Biaya ditentukan dalam kontrak</v>
          </cell>
          <cell r="C37">
            <v>0</v>
          </cell>
          <cell r="D37">
            <v>0</v>
          </cell>
          <cell r="F37">
            <v>0</v>
          </cell>
          <cell r="G37">
            <v>0</v>
          </cell>
          <cell r="H37">
            <v>0</v>
          </cell>
          <cell r="I37">
            <v>0</v>
          </cell>
          <cell r="J37">
            <v>0</v>
          </cell>
          <cell r="K37">
            <v>0</v>
          </cell>
          <cell r="L37">
            <v>0</v>
          </cell>
        </row>
        <row r="38">
          <cell r="B38" t="str">
            <v xml:space="preserve">     7. Biaya umum lapangan</v>
          </cell>
          <cell r="C38">
            <v>3.2016077878618385</v>
          </cell>
          <cell r="D38">
            <v>2092356770.7267284</v>
          </cell>
          <cell r="F38">
            <v>190214251.88424808</v>
          </cell>
          <cell r="G38">
            <v>190214251.88424808</v>
          </cell>
          <cell r="H38">
            <v>190214251.88424808</v>
          </cell>
          <cell r="I38">
            <v>190214251.88424808</v>
          </cell>
          <cell r="J38">
            <v>190214251.88424808</v>
          </cell>
          <cell r="K38">
            <v>190214251.88424808</v>
          </cell>
          <cell r="L38">
            <v>190214251.88424808</v>
          </cell>
          <cell r="M38">
            <v>190214251.88424808</v>
          </cell>
          <cell r="N38">
            <v>190214251.88424808</v>
          </cell>
          <cell r="O38">
            <v>190214251.88424808</v>
          </cell>
          <cell r="P38">
            <v>190214251.88424808</v>
          </cell>
        </row>
        <row r="39">
          <cell r="B39" t="str">
            <v>B. Biaya Sub Kontraktor</v>
          </cell>
          <cell r="C39">
            <v>0</v>
          </cell>
          <cell r="D39">
            <v>0</v>
          </cell>
          <cell r="F39">
            <v>0</v>
          </cell>
          <cell r="G39">
            <v>0</v>
          </cell>
          <cell r="H39">
            <v>0</v>
          </cell>
          <cell r="I39">
            <v>0</v>
          </cell>
          <cell r="J39">
            <v>0</v>
          </cell>
          <cell r="K39">
            <v>0</v>
          </cell>
          <cell r="L39">
            <v>0</v>
          </cell>
          <cell r="M39">
            <v>0</v>
          </cell>
          <cell r="N39">
            <v>0</v>
          </cell>
          <cell r="O39">
            <v>0</v>
          </cell>
          <cell r="P39">
            <v>0</v>
          </cell>
        </row>
        <row r="40">
          <cell r="B40" t="str">
            <v>C. Biaya Tambahan</v>
          </cell>
        </row>
        <row r="41">
          <cell r="B41" t="str">
            <v xml:space="preserve">     1. Biaya materai (kontrak)</v>
          </cell>
          <cell r="C41">
            <v>3.8253607518733995E-2</v>
          </cell>
          <cell r="D41">
            <v>25000000.000000004</v>
          </cell>
          <cell r="F41">
            <v>2272727.2727272729</v>
          </cell>
          <cell r="G41">
            <v>2272727.2727272729</v>
          </cell>
          <cell r="H41">
            <v>2272727.2727272729</v>
          </cell>
          <cell r="I41">
            <v>2272727.2727272729</v>
          </cell>
          <cell r="J41">
            <v>2272727.2727272729</v>
          </cell>
          <cell r="K41">
            <v>2272727.2727272729</v>
          </cell>
          <cell r="L41">
            <v>2272727.2727272729</v>
          </cell>
          <cell r="M41">
            <v>2272727.2727272729</v>
          </cell>
          <cell r="N41">
            <v>2272727.2727272729</v>
          </cell>
          <cell r="O41">
            <v>2272727.2727272729</v>
          </cell>
          <cell r="P41">
            <v>2272727.2727272729</v>
          </cell>
        </row>
        <row r="42">
          <cell r="B42" t="str">
            <v xml:space="preserve">     2. Biaya asuransi</v>
          </cell>
          <cell r="C42">
            <v>0.3</v>
          </cell>
          <cell r="D42">
            <v>196059940.13314992</v>
          </cell>
          <cell r="F42">
            <v>196059940.13314992</v>
          </cell>
          <cell r="H42">
            <v>0</v>
          </cell>
          <cell r="I42">
            <v>0</v>
          </cell>
          <cell r="J42">
            <v>0</v>
          </cell>
          <cell r="K42">
            <v>0</v>
          </cell>
          <cell r="L42">
            <v>0</v>
          </cell>
          <cell r="P42">
            <v>0</v>
          </cell>
        </row>
        <row r="43">
          <cell r="B43" t="str">
            <v xml:space="preserve">     3. Resiko konstruksi/Pemeliharaan</v>
          </cell>
          <cell r="C43">
            <v>1.9999999999999998</v>
          </cell>
          <cell r="D43">
            <v>1307066267.5543325</v>
          </cell>
          <cell r="F43">
            <v>0</v>
          </cell>
          <cell r="G43">
            <v>131479586.83289006</v>
          </cell>
          <cell r="H43">
            <v>213274633.82819438</v>
          </cell>
          <cell r="I43">
            <v>213274633.82819438</v>
          </cell>
          <cell r="J43">
            <v>228641262.11750683</v>
          </cell>
          <cell r="K43">
            <v>228641262.11750683</v>
          </cell>
          <cell r="L43">
            <v>228641262.11750683</v>
          </cell>
          <cell r="M43">
            <v>15366628.28931246</v>
          </cell>
          <cell r="N43">
            <v>23461720.822789606</v>
          </cell>
          <cell r="O43">
            <v>8095092.5334771443</v>
          </cell>
          <cell r="P43">
            <v>8095092.5334771443</v>
          </cell>
        </row>
        <row r="44">
          <cell r="B44" t="str">
            <v xml:space="preserve">     4. Biaya pra kontrak / tender</v>
          </cell>
          <cell r="C44">
            <v>0.15301443007493595</v>
          </cell>
          <cell r="D44">
            <v>100000000</v>
          </cell>
          <cell r="E44">
            <v>100000000</v>
          </cell>
        </row>
        <row r="45">
          <cell r="B45" t="str">
            <v xml:space="preserve">     5. PPh (2%)</v>
          </cell>
          <cell r="C45">
            <v>2.0000000000000004</v>
          </cell>
          <cell r="D45">
            <v>1307066267.554333</v>
          </cell>
          <cell r="F45">
            <v>65739793.416445024</v>
          </cell>
          <cell r="G45">
            <v>172377110.33054224</v>
          </cell>
          <cell r="H45">
            <v>213274633.82819438</v>
          </cell>
          <cell r="I45">
            <v>220957947.97285062</v>
          </cell>
          <cell r="J45">
            <v>228641262.11750683</v>
          </cell>
          <cell r="K45">
            <v>228641262.11750683</v>
          </cell>
          <cell r="L45">
            <v>122003945.20340966</v>
          </cell>
          <cell r="M45">
            <v>19414174.556051034</v>
          </cell>
          <cell r="N45">
            <v>15778406.678133376</v>
          </cell>
          <cell r="O45">
            <v>8095092.5334771443</v>
          </cell>
          <cell r="P45">
            <v>8095092.5334771443</v>
          </cell>
        </row>
        <row r="46">
          <cell r="B46" t="str">
            <v xml:space="preserve">     6. Sumbangan Pihak III (1%)</v>
          </cell>
          <cell r="C46">
            <v>0</v>
          </cell>
          <cell r="D46">
            <v>0</v>
          </cell>
          <cell r="F46">
            <v>0</v>
          </cell>
          <cell r="H46">
            <v>0</v>
          </cell>
          <cell r="I46">
            <v>0</v>
          </cell>
          <cell r="J46">
            <v>0</v>
          </cell>
          <cell r="K46">
            <v>0</v>
          </cell>
          <cell r="L46">
            <v>0</v>
          </cell>
          <cell r="P46">
            <v>0</v>
          </cell>
        </row>
        <row r="47">
          <cell r="B47" t="str">
            <v xml:space="preserve">     7.  Contingencies</v>
          </cell>
          <cell r="C47">
            <v>0</v>
          </cell>
          <cell r="D47">
            <v>0</v>
          </cell>
          <cell r="F47">
            <v>0</v>
          </cell>
          <cell r="G47">
            <v>0</v>
          </cell>
          <cell r="H47">
            <v>0</v>
          </cell>
          <cell r="I47">
            <v>0</v>
          </cell>
          <cell r="J47">
            <v>0</v>
          </cell>
          <cell r="K47">
            <v>0</v>
          </cell>
          <cell r="L47">
            <v>0</v>
          </cell>
          <cell r="M47">
            <v>0</v>
          </cell>
          <cell r="N47">
            <v>0</v>
          </cell>
          <cell r="O47">
            <v>0</v>
          </cell>
          <cell r="P47">
            <v>0</v>
          </cell>
        </row>
        <row r="49">
          <cell r="B49" t="str">
            <v>JUMLAH PENGELUARAN PROYEK :</v>
          </cell>
          <cell r="D49">
            <v>45537325556.853249</v>
          </cell>
          <cell r="E49">
            <v>100000000</v>
          </cell>
          <cell r="F49">
            <v>4858072922.4624434</v>
          </cell>
          <cell r="G49">
            <v>7013745826.1578608</v>
          </cell>
          <cell r="H49">
            <v>7060512591.6508169</v>
          </cell>
          <cell r="I49">
            <v>7521635818.6855812</v>
          </cell>
          <cell r="J49">
            <v>7618759956.1195498</v>
          </cell>
          <cell r="K49">
            <v>7470611566.1195498</v>
          </cell>
          <cell r="L49">
            <v>996572099.36799979</v>
          </cell>
          <cell r="M49">
            <v>1369578446.7652032</v>
          </cell>
          <cell r="N49">
            <v>470597858.53065497</v>
          </cell>
          <cell r="O49">
            <v>447547916.09668624</v>
          </cell>
          <cell r="P49">
            <v>597547916.09668636</v>
          </cell>
        </row>
        <row r="51">
          <cell r="B51" t="str">
            <v>II. BIAYA PUSAT</v>
          </cell>
        </row>
        <row r="52">
          <cell r="B52" t="str">
            <v>A. Biaya Swakelola</v>
          </cell>
        </row>
        <row r="53">
          <cell r="B53" t="str">
            <v xml:space="preserve">     1. Bahan</v>
          </cell>
          <cell r="C53">
            <v>12.02905770118743</v>
          </cell>
          <cell r="D53">
            <v>7861387775.8433771</v>
          </cell>
          <cell r="F53">
            <v>790787768.27055871</v>
          </cell>
          <cell r="G53">
            <v>1282746438.2594852</v>
          </cell>
          <cell r="H53">
            <v>1282746438.2594852</v>
          </cell>
          <cell r="I53">
            <v>1375169467.4419045</v>
          </cell>
          <cell r="J53">
            <v>1375169467.4419045</v>
          </cell>
          <cell r="K53">
            <v>1375169467.4419045</v>
          </cell>
          <cell r="L53">
            <v>92423029.18241933</v>
          </cell>
          <cell r="M53">
            <v>141111196.77324337</v>
          </cell>
          <cell r="N53">
            <v>48688167.590824053</v>
          </cell>
          <cell r="O53">
            <v>48688167.590824053</v>
          </cell>
          <cell r="P53">
            <v>48688167.590824053</v>
          </cell>
        </row>
        <row r="54">
          <cell r="B54" t="str">
            <v xml:space="preserve">     2. Biaya Alat</v>
          </cell>
          <cell r="C54">
            <v>5.6804526650140534</v>
          </cell>
          <cell r="D54">
            <v>3712364031.4394903</v>
          </cell>
          <cell r="F54">
            <v>373431784.70991844</v>
          </cell>
          <cell r="G54">
            <v>605748231.05463147</v>
          </cell>
          <cell r="H54">
            <v>605748231.05463147</v>
          </cell>
          <cell r="I54">
            <v>649392933.36378407</v>
          </cell>
          <cell r="J54">
            <v>649392933.36378407</v>
          </cell>
          <cell r="K54">
            <v>649392933.36378407</v>
          </cell>
          <cell r="L54">
            <v>43644702.309152648</v>
          </cell>
          <cell r="M54">
            <v>66636597.28681545</v>
          </cell>
          <cell r="N54">
            <v>22991894.977662802</v>
          </cell>
          <cell r="O54">
            <v>22991894.977662802</v>
          </cell>
          <cell r="P54">
            <v>22991894.977662802</v>
          </cell>
        </row>
        <row r="56">
          <cell r="B56" t="str">
            <v>B. Biaya Tambahan</v>
          </cell>
        </row>
        <row r="57">
          <cell r="B57" t="str">
            <v xml:space="preserve">     1. Provisi Bank</v>
          </cell>
          <cell r="C57">
            <v>0.55275000000000007</v>
          </cell>
          <cell r="D57">
            <v>361240439.69532871</v>
          </cell>
          <cell r="F57">
            <v>361240439.69532871</v>
          </cell>
        </row>
        <row r="58">
          <cell r="B58" t="str">
            <v xml:space="preserve">     2. O. K. P.</v>
          </cell>
          <cell r="C58">
            <v>5.0000000000000009</v>
          </cell>
          <cell r="D58">
            <v>3267665668.8858323</v>
          </cell>
          <cell r="F58">
            <v>164349483.54111257</v>
          </cell>
          <cell r="G58">
            <v>430942775.82635558</v>
          </cell>
          <cell r="H58">
            <v>533186584.57048601</v>
          </cell>
          <cell r="I58">
            <v>552394869.93212652</v>
          </cell>
          <cell r="J58">
            <v>571603155.29376709</v>
          </cell>
          <cell r="K58">
            <v>571603155.29376709</v>
          </cell>
          <cell r="L58">
            <v>305009863.00852412</v>
          </cell>
          <cell r="M58">
            <v>48535436.390127584</v>
          </cell>
          <cell r="N58">
            <v>39446016.695333444</v>
          </cell>
          <cell r="O58">
            <v>20237731.333692864</v>
          </cell>
          <cell r="P58">
            <v>20237731.333692864</v>
          </cell>
        </row>
        <row r="60">
          <cell r="B60" t="str">
            <v>JUMLAH PENGELUARAN PUSAT :</v>
          </cell>
          <cell r="D60">
            <v>15202657915.864031</v>
          </cell>
          <cell r="E60">
            <v>0</v>
          </cell>
          <cell r="F60">
            <v>1689809476.2169185</v>
          </cell>
          <cell r="G60">
            <v>2319437445.1404724</v>
          </cell>
          <cell r="H60">
            <v>2421681253.8846025</v>
          </cell>
          <cell r="I60">
            <v>2576957270.7378149</v>
          </cell>
          <cell r="J60">
            <v>2596165556.0994558</v>
          </cell>
          <cell r="K60">
            <v>2596165556.0994558</v>
          </cell>
          <cell r="L60">
            <v>441077594.50009608</v>
          </cell>
          <cell r="M60">
            <v>256283230.45018643</v>
          </cell>
          <cell r="N60">
            <v>111126079.26382029</v>
          </cell>
          <cell r="O60">
            <v>91917793.902179718</v>
          </cell>
          <cell r="P60">
            <v>91917793.902179718</v>
          </cell>
        </row>
        <row r="62">
          <cell r="A62" t="str">
            <v>III</v>
          </cell>
          <cell r="B62" t="str">
            <v>MARK UP</v>
          </cell>
        </row>
        <row r="63">
          <cell r="B63" t="str">
            <v xml:space="preserve">     1. Overhead</v>
          </cell>
          <cell r="C63">
            <v>0</v>
          </cell>
          <cell r="D63">
            <v>0</v>
          </cell>
          <cell r="F63">
            <v>0</v>
          </cell>
          <cell r="G63">
            <v>0</v>
          </cell>
          <cell r="H63">
            <v>0</v>
          </cell>
          <cell r="I63">
            <v>0</v>
          </cell>
          <cell r="J63">
            <v>0</v>
          </cell>
          <cell r="K63">
            <v>0</v>
          </cell>
          <cell r="L63">
            <v>0</v>
          </cell>
          <cell r="M63">
            <v>0</v>
          </cell>
          <cell r="N63">
            <v>0</v>
          </cell>
          <cell r="O63">
            <v>0</v>
          </cell>
          <cell r="P63">
            <v>0</v>
          </cell>
        </row>
        <row r="64">
          <cell r="B64" t="str">
            <v xml:space="preserve">     2. Profit</v>
          </cell>
          <cell r="C64">
            <v>0</v>
          </cell>
        </row>
        <row r="65">
          <cell r="B65" t="str">
            <v xml:space="preserve">        a. Murni = Saldo akhir (baris bawah)</v>
          </cell>
          <cell r="C65">
            <v>5</v>
          </cell>
          <cell r="D65">
            <v>3267665668.8858318</v>
          </cell>
          <cell r="F65">
            <v>0</v>
          </cell>
          <cell r="G65">
            <v>0</v>
          </cell>
          <cell r="H65">
            <v>0</v>
          </cell>
          <cell r="I65">
            <v>0</v>
          </cell>
          <cell r="J65">
            <v>0</v>
          </cell>
          <cell r="K65">
            <v>0</v>
          </cell>
          <cell r="L65">
            <v>0</v>
          </cell>
          <cell r="M65">
            <v>0</v>
          </cell>
          <cell r="N65">
            <v>0</v>
          </cell>
          <cell r="O65">
            <v>0</v>
          </cell>
          <cell r="P65">
            <v>0</v>
          </cell>
        </row>
        <row r="66">
          <cell r="B66" t="str">
            <v xml:space="preserve">        b. Exchange Rate</v>
          </cell>
          <cell r="C66">
            <v>0</v>
          </cell>
        </row>
        <row r="67">
          <cell r="B67" t="str">
            <v xml:space="preserve">        c. Escalation  (diperkirakan)</v>
          </cell>
          <cell r="C67">
            <v>0</v>
          </cell>
          <cell r="D67">
            <v>0</v>
          </cell>
          <cell r="L67">
            <v>0</v>
          </cell>
        </row>
        <row r="68">
          <cell r="B68" t="str">
            <v xml:space="preserve">        d. Escalation Fee</v>
          </cell>
          <cell r="C68">
            <v>0</v>
          </cell>
          <cell r="D68">
            <v>0</v>
          </cell>
          <cell r="L68">
            <v>0</v>
          </cell>
        </row>
        <row r="69">
          <cell r="B69" t="str">
            <v xml:space="preserve">     3. Inflasi</v>
          </cell>
        </row>
        <row r="70">
          <cell r="B70" t="str">
            <v>a.  Bahan</v>
          </cell>
          <cell r="C70">
            <v>0</v>
          </cell>
          <cell r="D70">
            <v>0</v>
          </cell>
          <cell r="F70">
            <v>0</v>
          </cell>
          <cell r="G70">
            <v>0</v>
          </cell>
          <cell r="H70">
            <v>0</v>
          </cell>
          <cell r="I70">
            <v>0</v>
          </cell>
          <cell r="J70">
            <v>0</v>
          </cell>
          <cell r="K70">
            <v>0</v>
          </cell>
          <cell r="L70">
            <v>0</v>
          </cell>
          <cell r="M70">
            <v>0</v>
          </cell>
          <cell r="N70">
            <v>0</v>
          </cell>
          <cell r="O70">
            <v>0</v>
          </cell>
          <cell r="P70">
            <v>0</v>
          </cell>
        </row>
        <row r="71">
          <cell r="B71" t="str">
            <v>b.  Subkon</v>
          </cell>
          <cell r="C71">
            <v>0</v>
          </cell>
          <cell r="D71">
            <v>0</v>
          </cell>
          <cell r="F71">
            <v>0</v>
          </cell>
          <cell r="G71">
            <v>0</v>
          </cell>
          <cell r="H71">
            <v>0</v>
          </cell>
          <cell r="I71">
            <v>0</v>
          </cell>
          <cell r="J71">
            <v>0</v>
          </cell>
          <cell r="K71">
            <v>0</v>
          </cell>
          <cell r="L71">
            <v>0</v>
          </cell>
        </row>
        <row r="72">
          <cell r="B72" t="str">
            <v xml:space="preserve">     4. SF (Sponsor Fee)</v>
          </cell>
          <cell r="C72">
            <v>0.5</v>
          </cell>
          <cell r="D72">
            <v>326766566.88858318</v>
          </cell>
          <cell r="E72">
            <v>29706051.535325743</v>
          </cell>
          <cell r="F72">
            <v>29706051.535325743</v>
          </cell>
          <cell r="G72">
            <v>29706051.535325743</v>
          </cell>
          <cell r="H72">
            <v>29706051.535325743</v>
          </cell>
          <cell r="I72">
            <v>29706051.535325743</v>
          </cell>
          <cell r="J72">
            <v>29706051.535325743</v>
          </cell>
          <cell r="K72">
            <v>29706051.535325743</v>
          </cell>
          <cell r="L72">
            <v>29706051.535325743</v>
          </cell>
          <cell r="M72">
            <v>29706051.535325743</v>
          </cell>
          <cell r="N72">
            <v>29706051.535325743</v>
          </cell>
          <cell r="O72">
            <v>29706051.535325743</v>
          </cell>
        </row>
        <row r="73">
          <cell r="B73" t="str">
            <v xml:space="preserve">     5. Pengeluaran akibat bunga kredit</v>
          </cell>
          <cell r="C73">
            <v>0.15905850006289596</v>
          </cell>
          <cell r="D73">
            <v>103950000.00000001</v>
          </cell>
          <cell r="F73">
            <v>2383333.3333333335</v>
          </cell>
          <cell r="G73">
            <v>0</v>
          </cell>
          <cell r="H73">
            <v>0</v>
          </cell>
          <cell r="I73">
            <v>0</v>
          </cell>
          <cell r="J73">
            <v>0</v>
          </cell>
          <cell r="K73">
            <v>29333333.333333332</v>
          </cell>
          <cell r="L73">
            <v>60500000</v>
          </cell>
          <cell r="M73">
            <v>0</v>
          </cell>
          <cell r="N73">
            <v>1466666.6666666667</v>
          </cell>
          <cell r="O73">
            <v>1466666.6666666667</v>
          </cell>
          <cell r="P73">
            <v>1466666.6666666667</v>
          </cell>
        </row>
        <row r="74">
          <cell r="B74" t="str">
            <v xml:space="preserve">     6. PPN keluaran</v>
          </cell>
          <cell r="C74">
            <v>6.5157588799791863</v>
          </cell>
          <cell r="D74">
            <v>4258264319.7691975</v>
          </cell>
          <cell r="F74">
            <v>428344642.72119904</v>
          </cell>
          <cell r="G74">
            <v>694823044.62018359</v>
          </cell>
          <cell r="H74">
            <v>694823044.62018359</v>
          </cell>
          <cell r="I74">
            <v>744885666.98589706</v>
          </cell>
          <cell r="J74">
            <v>744885666.98589706</v>
          </cell>
          <cell r="K74">
            <v>744885666.98589706</v>
          </cell>
          <cell r="L74">
            <v>50062622.365713529</v>
          </cell>
          <cell r="M74">
            <v>76435457.895341992</v>
          </cell>
          <cell r="N74">
            <v>26372835.529628463</v>
          </cell>
          <cell r="O74">
            <v>26372835.529628463</v>
          </cell>
          <cell r="P74">
            <v>26372835.529628463</v>
          </cell>
        </row>
        <row r="75">
          <cell r="B75" t="str">
            <v xml:space="preserve">     7. Marginal Deposit</v>
          </cell>
          <cell r="C75">
            <v>0</v>
          </cell>
          <cell r="D75">
            <v>0</v>
          </cell>
          <cell r="E75">
            <v>0</v>
          </cell>
          <cell r="H75">
            <v>0</v>
          </cell>
          <cell r="I75">
            <v>0</v>
          </cell>
          <cell r="J75">
            <v>0</v>
          </cell>
          <cell r="K75">
            <v>0</v>
          </cell>
          <cell r="L75">
            <v>0</v>
          </cell>
          <cell r="P75">
            <v>0</v>
          </cell>
        </row>
        <row r="76">
          <cell r="B76" t="str">
            <v xml:space="preserve">     8. PPN masukan</v>
          </cell>
          <cell r="C76">
            <v>-5.1157569184307246</v>
          </cell>
          <cell r="D76">
            <v>-3343316650.544251</v>
          </cell>
          <cell r="I76">
            <v>-342675714.17695928</v>
          </cell>
          <cell r="J76">
            <v>-555858435.69614685</v>
          </cell>
          <cell r="K76">
            <v>-555858435.69614685</v>
          </cell>
          <cell r="L76">
            <v>-595908533.5887177</v>
          </cell>
          <cell r="M76">
            <v>-595908533.5887177</v>
          </cell>
          <cell r="N76">
            <v>-595908533.5887177</v>
          </cell>
          <cell r="O76">
            <v>-40050097.892570823</v>
          </cell>
          <cell r="P76">
            <v>-61148366.3162736</v>
          </cell>
        </row>
        <row r="77">
          <cell r="B77" t="str">
            <v xml:space="preserve">     9. Inventaris</v>
          </cell>
          <cell r="C77">
            <v>0</v>
          </cell>
          <cell r="D77">
            <v>0</v>
          </cell>
          <cell r="F77">
            <v>0</v>
          </cell>
          <cell r="H77">
            <v>0</v>
          </cell>
          <cell r="I77">
            <v>0</v>
          </cell>
          <cell r="J77">
            <v>0</v>
          </cell>
          <cell r="K77">
            <v>0</v>
          </cell>
          <cell r="L77">
            <v>0</v>
          </cell>
          <cell r="P77">
            <v>0</v>
          </cell>
        </row>
        <row r="78">
          <cell r="B78" t="str">
            <v xml:space="preserve">    10. Persediaan</v>
          </cell>
          <cell r="C78">
            <v>0</v>
          </cell>
          <cell r="D78">
            <v>0</v>
          </cell>
          <cell r="F78">
            <v>0</v>
          </cell>
          <cell r="G78">
            <v>0</v>
          </cell>
          <cell r="H78">
            <v>0</v>
          </cell>
          <cell r="I78">
            <v>0</v>
          </cell>
          <cell r="J78">
            <v>0</v>
          </cell>
          <cell r="K78">
            <v>0</v>
          </cell>
          <cell r="L78">
            <v>0</v>
          </cell>
          <cell r="P78">
            <v>0</v>
          </cell>
        </row>
        <row r="79">
          <cell r="B79" t="str">
            <v xml:space="preserve">    11. Hutang Termin Member (MC) + Retensi</v>
          </cell>
          <cell r="C79">
            <v>0</v>
          </cell>
          <cell r="D79">
            <v>0</v>
          </cell>
          <cell r="F79">
            <v>0</v>
          </cell>
          <cell r="G79">
            <v>0</v>
          </cell>
          <cell r="H79">
            <v>0</v>
          </cell>
          <cell r="I79">
            <v>0</v>
          </cell>
          <cell r="J79">
            <v>0</v>
          </cell>
          <cell r="K79">
            <v>0</v>
          </cell>
          <cell r="L79">
            <v>0</v>
          </cell>
          <cell r="P79">
            <v>0</v>
          </cell>
        </row>
        <row r="80">
          <cell r="B80" t="str">
            <v xml:space="preserve">    12. Jasa Tabungan / Giro</v>
          </cell>
          <cell r="C80">
            <v>0</v>
          </cell>
          <cell r="D80">
            <v>0</v>
          </cell>
          <cell r="F80">
            <v>0</v>
          </cell>
          <cell r="H80">
            <v>0</v>
          </cell>
          <cell r="I80">
            <v>0</v>
          </cell>
          <cell r="J80">
            <v>0</v>
          </cell>
          <cell r="K80">
            <v>0</v>
          </cell>
          <cell r="L80">
            <v>0</v>
          </cell>
          <cell r="P80">
            <v>0</v>
          </cell>
        </row>
        <row r="81">
          <cell r="B81" t="str">
            <v xml:space="preserve">    13. Saldo Proyek</v>
          </cell>
          <cell r="C81">
            <v>9.6850185552629864E-2</v>
          </cell>
          <cell r="D81">
            <v>1.7881393432617188E-7</v>
          </cell>
          <cell r="H81">
            <v>0</v>
          </cell>
          <cell r="I81">
            <v>0</v>
          </cell>
          <cell r="J81">
            <v>0</v>
          </cell>
          <cell r="K81">
            <v>0</v>
          </cell>
          <cell r="L81">
            <v>0</v>
          </cell>
          <cell r="P81">
            <v>0</v>
          </cell>
        </row>
        <row r="83">
          <cell r="B83" t="str">
            <v>JUMLAH MARK UP :</v>
          </cell>
          <cell r="D83">
            <v>4550035099.7282543</v>
          </cell>
          <cell r="E83">
            <v>29706051.535325743</v>
          </cell>
          <cell r="F83">
            <v>460434027.58985811</v>
          </cell>
          <cell r="G83">
            <v>724529096.15550935</v>
          </cell>
          <cell r="H83">
            <v>724529096.15550935</v>
          </cell>
          <cell r="I83">
            <v>431916004.34426355</v>
          </cell>
          <cell r="J83">
            <v>218733282.82507598</v>
          </cell>
          <cell r="K83">
            <v>248066616.15840924</v>
          </cell>
          <cell r="L83">
            <v>-455639859.68767846</v>
          </cell>
          <cell r="M83">
            <v>-489767024.15804994</v>
          </cell>
          <cell r="N83">
            <v>-538362979.85709679</v>
          </cell>
          <cell r="O83">
            <v>17495455.839050055</v>
          </cell>
          <cell r="P83">
            <v>-33308864.119978469</v>
          </cell>
        </row>
        <row r="85">
          <cell r="A85" t="str">
            <v>IV</v>
          </cell>
          <cell r="B85" t="str">
            <v>JUMLAH PENGELUARAN ( I+II+III )</v>
          </cell>
          <cell r="D85">
            <v>65290018572.445541</v>
          </cell>
          <cell r="E85">
            <v>129706051.53532574</v>
          </cell>
          <cell r="F85">
            <v>7008316426.2692194</v>
          </cell>
          <cell r="G85">
            <v>10057712367.453842</v>
          </cell>
          <cell r="H85">
            <v>10206722941.690929</v>
          </cell>
          <cell r="I85">
            <v>10530509093.76766</v>
          </cell>
          <cell r="J85">
            <v>10433658795.044081</v>
          </cell>
          <cell r="K85">
            <v>10314843738.377415</v>
          </cell>
          <cell r="L85">
            <v>982009834.18041742</v>
          </cell>
          <cell r="M85">
            <v>1136094653.0573397</v>
          </cell>
          <cell r="N85">
            <v>43360957.937378526</v>
          </cell>
          <cell r="O85">
            <v>556961165.83791602</v>
          </cell>
          <cell r="P85">
            <v>656156845.87888765</v>
          </cell>
        </row>
        <row r="86">
          <cell r="B86" t="str">
            <v>JUMLAH PENGELUARAN KOMULATIF</v>
          </cell>
          <cell r="D86">
            <v>65290018572.445534</v>
          </cell>
          <cell r="E86">
            <v>129706051.53532574</v>
          </cell>
          <cell r="F86">
            <v>7138022477.8045454</v>
          </cell>
          <cell r="G86">
            <v>17195734845.258389</v>
          </cell>
          <cell r="H86">
            <v>27402457786.949318</v>
          </cell>
          <cell r="I86">
            <v>37932966880.71698</v>
          </cell>
          <cell r="J86">
            <v>48366625675.761063</v>
          </cell>
          <cell r="K86">
            <v>58681469414.138474</v>
          </cell>
          <cell r="L86">
            <v>59663479248.318893</v>
          </cell>
          <cell r="M86">
            <v>60799573901.376236</v>
          </cell>
          <cell r="N86">
            <v>60842934859.313614</v>
          </cell>
          <cell r="O86">
            <v>61399896025.151527</v>
          </cell>
          <cell r="P86">
            <v>62056052871.030418</v>
          </cell>
        </row>
        <row r="88">
          <cell r="A88" t="str">
            <v>V</v>
          </cell>
          <cell r="B88" t="str">
            <v>SELISIH (I - IV)</v>
          </cell>
          <cell r="D88">
            <v>63294805.271110222</v>
          </cell>
          <cell r="E88">
            <v>-129706051.53532574</v>
          </cell>
          <cell r="F88">
            <v>8527588502.3907976</v>
          </cell>
          <cell r="G88">
            <v>-3593570730.0585089</v>
          </cell>
          <cell r="H88">
            <v>-2208924173.1336403</v>
          </cell>
          <cell r="I88">
            <v>-2244586044.7857628</v>
          </cell>
          <cell r="J88">
            <v>-1859611465.6375742</v>
          </cell>
          <cell r="K88">
            <v>-1740796408.9709082</v>
          </cell>
          <cell r="L88">
            <v>3593138110.9474444</v>
          </cell>
          <cell r="M88">
            <v>-408063107.20542586</v>
          </cell>
          <cell r="N88">
            <v>548329292.49262297</v>
          </cell>
          <cell r="O88">
            <v>-253395195.83252311</v>
          </cell>
          <cell r="P88">
            <v>-352590875.87349474</v>
          </cell>
        </row>
        <row r="90">
          <cell r="A90" t="str">
            <v>VI</v>
          </cell>
          <cell r="B90" t="str">
            <v>SALDO AWAL KAS</v>
          </cell>
          <cell r="D90">
            <v>0</v>
          </cell>
          <cell r="E90">
            <v>0</v>
          </cell>
          <cell r="F90">
            <v>293948.46467426419</v>
          </cell>
          <cell r="G90">
            <v>8397882450.8554716</v>
          </cell>
          <cell r="H90">
            <v>4804311720.7969627</v>
          </cell>
          <cell r="I90">
            <v>2595387547.6633224</v>
          </cell>
          <cell r="J90">
            <v>350801502.87755966</v>
          </cell>
          <cell r="K90">
            <v>91190037.239985466</v>
          </cell>
          <cell r="L90">
            <v>50393628.269077301</v>
          </cell>
          <cell r="M90">
            <v>343531739.21652174</v>
          </cell>
          <cell r="N90">
            <v>15468632.011095881</v>
          </cell>
          <cell r="O90">
            <v>563797924.50371885</v>
          </cell>
          <cell r="P90">
            <v>310402728.67119575</v>
          </cell>
        </row>
        <row r="92">
          <cell r="A92" t="str">
            <v>VII</v>
          </cell>
          <cell r="B92" t="str">
            <v>KREDIT BANK</v>
          </cell>
          <cell r="D92">
            <v>0</v>
          </cell>
          <cell r="E92">
            <v>130000000</v>
          </cell>
          <cell r="F92">
            <v>-130000000</v>
          </cell>
          <cell r="G92">
            <v>0</v>
          </cell>
          <cell r="H92">
            <v>0</v>
          </cell>
          <cell r="I92">
            <v>0</v>
          </cell>
          <cell r="J92">
            <v>1600000000</v>
          </cell>
          <cell r="K92">
            <v>1700000000</v>
          </cell>
          <cell r="L92">
            <v>-3300000000</v>
          </cell>
          <cell r="M92">
            <v>80000000</v>
          </cell>
          <cell r="N92">
            <v>0</v>
          </cell>
          <cell r="O92">
            <v>0</v>
          </cell>
          <cell r="P92">
            <v>120000000</v>
          </cell>
        </row>
        <row r="94">
          <cell r="A94" t="str">
            <v>VIII</v>
          </cell>
          <cell r="B94" t="str">
            <v>SALDO AKHIR KAS (V+VI+VII)</v>
          </cell>
          <cell r="D94">
            <v>63294805.271110237</v>
          </cell>
          <cell r="E94">
            <v>293948.46467426419</v>
          </cell>
          <cell r="F94">
            <v>8397882450.8554716</v>
          </cell>
          <cell r="G94">
            <v>4804311720.7969627</v>
          </cell>
          <cell r="H94">
            <v>2595387547.6633224</v>
          </cell>
          <cell r="I94">
            <v>350801502.87755966</v>
          </cell>
          <cell r="J94">
            <v>91190037.239985466</v>
          </cell>
          <cell r="K94">
            <v>50393628.269077301</v>
          </cell>
          <cell r="L94">
            <v>343531739.21652174</v>
          </cell>
          <cell r="M94">
            <v>15468632.011095881</v>
          </cell>
          <cell r="N94">
            <v>563797924.50371885</v>
          </cell>
          <cell r="O94">
            <v>310402728.67119575</v>
          </cell>
          <cell r="P94">
            <v>77811852.797701001</v>
          </cell>
        </row>
        <row r="96">
          <cell r="A96">
            <v>0</v>
          </cell>
          <cell r="B96" t="str">
            <v>Saldo Kredit</v>
          </cell>
          <cell r="E96">
            <v>130000000</v>
          </cell>
          <cell r="F96">
            <v>0</v>
          </cell>
          <cell r="G96">
            <v>0</v>
          </cell>
          <cell r="H96">
            <v>0</v>
          </cell>
          <cell r="I96">
            <v>0</v>
          </cell>
          <cell r="J96">
            <v>1600000000</v>
          </cell>
          <cell r="K96">
            <v>3300000000</v>
          </cell>
          <cell r="L96">
            <v>0</v>
          </cell>
          <cell r="M96">
            <v>80000000</v>
          </cell>
          <cell r="N96">
            <v>80000000</v>
          </cell>
          <cell r="O96">
            <v>80000000</v>
          </cell>
          <cell r="P96">
            <v>200000000</v>
          </cell>
        </row>
        <row r="97">
          <cell r="P97">
            <v>3267665668.8858318</v>
          </cell>
        </row>
        <row r="98">
          <cell r="B98" t="str">
            <v>Keuntungan Murni =</v>
          </cell>
          <cell r="C98">
            <v>0</v>
          </cell>
          <cell r="D98">
            <v>0</v>
          </cell>
          <cell r="P98">
            <v>-122188147.202299</v>
          </cell>
        </row>
        <row r="99">
          <cell r="P99">
            <v>-3389853816.088131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ashflow"/>
      <sheetName val="CS"/>
      <sheetName val="Meth"/>
      <sheetName val="AN-E"/>
      <sheetName val="Schedulee"/>
      <sheetName val="Koto Panjang"/>
      <sheetName val="Rekap Total"/>
      <sheetName val="Embong-Malang"/>
      <sheetName val="Form A"/>
      <sheetName val="harga"/>
      <sheetName val="Sat Das"/>
      <sheetName val="KEMAJUAN PROYEK"/>
      <sheetName val="rab pustu"/>
      <sheetName val="SCHEDULE"/>
      <sheetName val="Agregat Halus &amp; Kasar"/>
      <sheetName val="MORTAR 1"/>
      <sheetName val="UPH &amp; BHN"/>
      <sheetName val="RAB"/>
      <sheetName val="Real Siap badan"/>
      <sheetName val="SUM DP"/>
      <sheetName val="ANALISA (2)"/>
      <sheetName val="DUB"/>
      <sheetName val="BOQ"/>
      <sheetName val="ANALISA "/>
      <sheetName val="HS"/>
      <sheetName val="UPAH"/>
      <sheetName val="REKAP RAP"/>
      <sheetName val="DU&amp;B"/>
      <sheetName val="II"/>
      <sheetName val="Total"/>
      <sheetName val="Daftar Upah&amp;Bahan"/>
      <sheetName val="OFFICE"/>
      <sheetName val="U. div 2"/>
      <sheetName val="H.Satuan"/>
      <sheetName val="struktur tdk dipakai"/>
      <sheetName val="Unit Rate"/>
      <sheetName val="Monitor"/>
      <sheetName val="5-Peralatan"/>
      <sheetName val="harga lama"/>
      <sheetName val="Kuantitas &amp; Harga"/>
      <sheetName val="Input"/>
      <sheetName val="TOWN"/>
      <sheetName val="REQDELTA"/>
      <sheetName val="REF.ONLY"/>
      <sheetName val="Analis"/>
      <sheetName val="Lamp-2 (Analisa)"/>
      <sheetName val="REKAP"/>
      <sheetName val="pel  rut bahu jln mat"/>
      <sheetName val="Harga Bahan"/>
      <sheetName val="analisa dermaga"/>
      <sheetName val="DAF-2"/>
      <sheetName val="Harga bahan &amp; upah"/>
      <sheetName val="Lamp 8.7,9"/>
    </sheetNames>
    <sheetDataSet>
      <sheetData sheetId="0">
        <row r="1">
          <cell r="A1" t="str">
            <v xml:space="preserve">CASH FLOW </v>
          </cell>
        </row>
      </sheetData>
      <sheetData sheetId="1"/>
      <sheetData sheetId="2" refreshError="1">
        <row r="1">
          <cell r="A1" t="str">
            <v xml:space="preserve">CASH FLOW </v>
          </cell>
        </row>
        <row r="2">
          <cell r="A2" t="str">
            <v>Proyeksi Proyek Road Rehabilitation di Kazakhtan</v>
          </cell>
        </row>
        <row r="3">
          <cell r="A3" t="str">
            <v>Proyeksi Proyek Road Rehabilitation di Kazakhtan</v>
          </cell>
        </row>
        <row r="4">
          <cell r="A4" t="str">
            <v>Dalam US$</v>
          </cell>
        </row>
        <row r="5">
          <cell r="A5" t="str">
            <v>Dalam US$</v>
          </cell>
        </row>
        <row r="6">
          <cell r="B6" t="str">
            <v xml:space="preserve">Nama Karya       : </v>
          </cell>
          <cell r="F6" t="str">
            <v xml:space="preserve">Dibuat oleh        : </v>
          </cell>
          <cell r="J6" t="str">
            <v>Kontrak Gross  :</v>
          </cell>
          <cell r="K6">
            <v>71888644715.488297</v>
          </cell>
        </row>
        <row r="7">
          <cell r="B7" t="str">
            <v xml:space="preserve">Nomor Karya      : </v>
          </cell>
          <cell r="F7" t="str">
            <v>Diperiksa oleh     :</v>
          </cell>
          <cell r="J7" t="str">
            <v>Kontrak Net     :</v>
          </cell>
          <cell r="K7">
            <v>65353313377.716637</v>
          </cell>
        </row>
        <row r="8">
          <cell r="A8" t="str">
            <v>NO</v>
          </cell>
          <cell r="B8" t="str">
            <v>URAIAN</v>
          </cell>
          <cell r="C8" t="str">
            <v>%</v>
          </cell>
          <cell r="D8" t="str">
            <v>JUMLAH</v>
          </cell>
        </row>
        <row r="9">
          <cell r="E9">
            <v>0</v>
          </cell>
          <cell r="F9">
            <v>1</v>
          </cell>
          <cell r="G9">
            <v>2</v>
          </cell>
          <cell r="H9">
            <v>3</v>
          </cell>
          <cell r="I9">
            <v>4</v>
          </cell>
          <cell r="J9">
            <v>5</v>
          </cell>
          <cell r="K9">
            <v>6</v>
          </cell>
          <cell r="L9">
            <v>7</v>
          </cell>
          <cell r="M9">
            <v>8</v>
          </cell>
          <cell r="N9">
            <v>9</v>
          </cell>
          <cell r="O9">
            <v>10</v>
          </cell>
          <cell r="P9">
            <v>11</v>
          </cell>
        </row>
        <row r="10">
          <cell r="B10" t="str">
            <v>ANGGARAN BIAYA PELAKSANAAN (ABP)</v>
          </cell>
        </row>
        <row r="11">
          <cell r="B11" t="str">
            <v xml:space="preserve">     1. Bobot Prestasi per bulan (%)</v>
          </cell>
          <cell r="D11">
            <v>0.99999999999999989</v>
          </cell>
          <cell r="E11">
            <v>0</v>
          </cell>
          <cell r="F11">
            <v>0.10059137022861364</v>
          </cell>
          <cell r="G11">
            <v>0.16317048272330911</v>
          </cell>
          <cell r="H11">
            <v>0.16317048272330911</v>
          </cell>
          <cell r="I11">
            <v>0.17492706207262179</v>
          </cell>
          <cell r="J11">
            <v>0.17492706207262179</v>
          </cell>
          <cell r="K11">
            <v>0.17492706207262179</v>
          </cell>
          <cell r="L11">
            <v>1.1756579349312672E-2</v>
          </cell>
          <cell r="M11">
            <v>1.7949909201382046E-2</v>
          </cell>
          <cell r="N11">
            <v>6.1933298520693743E-3</v>
          </cell>
          <cell r="O11">
            <v>6.1933298520693743E-3</v>
          </cell>
          <cell r="P11">
            <v>6.1933298520693743E-3</v>
          </cell>
        </row>
        <row r="12">
          <cell r="B12" t="str">
            <v xml:space="preserve">     2. Bobot Prestasi akumulatif (%)</v>
          </cell>
          <cell r="D12">
            <v>0.99999999999999989</v>
          </cell>
          <cell r="E12">
            <v>0</v>
          </cell>
          <cell r="F12">
            <v>0.10059137022861364</v>
          </cell>
          <cell r="G12">
            <v>0.26376185295192278</v>
          </cell>
          <cell r="H12">
            <v>0.42693233567523192</v>
          </cell>
          <cell r="I12">
            <v>0.60185939774785369</v>
          </cell>
          <cell r="J12">
            <v>0.77678645982047545</v>
          </cell>
          <cell r="K12">
            <v>0.95171352189309721</v>
          </cell>
          <cell r="L12">
            <v>0.96347010124240984</v>
          </cell>
          <cell r="M12">
            <v>0.9814200104437919</v>
          </cell>
          <cell r="N12">
            <v>0.98761334029586123</v>
          </cell>
          <cell r="O12">
            <v>0.99380667014793056</v>
          </cell>
          <cell r="P12">
            <v>0.99999999999999989</v>
          </cell>
        </row>
        <row r="13">
          <cell r="B13" t="str">
            <v xml:space="preserve">     3. Nilai Prestasi per bulan (US $)</v>
          </cell>
          <cell r="C13">
            <v>100.00000000000003</v>
          </cell>
          <cell r="D13">
            <v>65353313377.716652</v>
          </cell>
          <cell r="F13">
            <v>6573979341.6445026</v>
          </cell>
          <cell r="G13">
            <v>10663731691.409719</v>
          </cell>
          <cell r="H13">
            <v>10663731691.409719</v>
          </cell>
          <cell r="I13">
            <v>11432063105.875341</v>
          </cell>
          <cell r="J13">
            <v>11432063105.875341</v>
          </cell>
          <cell r="K13">
            <v>11432063105.875341</v>
          </cell>
          <cell r="L13">
            <v>768331414.46562302</v>
          </cell>
          <cell r="M13">
            <v>1173086041.1394804</v>
          </cell>
          <cell r="N13">
            <v>404754626.67385721</v>
          </cell>
          <cell r="O13">
            <v>404754626.67385721</v>
          </cell>
          <cell r="P13">
            <v>404754626.67385721</v>
          </cell>
        </row>
        <row r="14">
          <cell r="B14" t="str">
            <v xml:space="preserve">     4. Nilai Prestasi akumulatif (US $)</v>
          </cell>
          <cell r="C14">
            <v>100.00000000000003</v>
          </cell>
          <cell r="D14">
            <v>65353313377.716652</v>
          </cell>
          <cell r="E14" t="str">
            <v/>
          </cell>
          <cell r="F14">
            <v>6573979341.6445026</v>
          </cell>
          <cell r="G14">
            <v>17237711033.054222</v>
          </cell>
          <cell r="H14">
            <v>27901442724.463943</v>
          </cell>
          <cell r="I14">
            <v>39333505830.339287</v>
          </cell>
          <cell r="J14">
            <v>50765568936.21463</v>
          </cell>
          <cell r="K14">
            <v>62197632042.089973</v>
          </cell>
          <cell r="L14">
            <v>62965963456.555595</v>
          </cell>
          <cell r="M14">
            <v>64139049497.695076</v>
          </cell>
          <cell r="N14">
            <v>64543804124.368935</v>
          </cell>
          <cell r="O14">
            <v>64948558751.042793</v>
          </cell>
          <cell r="P14">
            <v>65353313377.716652</v>
          </cell>
        </row>
        <row r="15">
          <cell r="A15" t="str">
            <v>I</v>
          </cell>
          <cell r="B15" t="str">
            <v>PENERIMAAN UANG</v>
          </cell>
        </row>
        <row r="16">
          <cell r="B16" t="str">
            <v xml:space="preserve">     1. Uang Muka Proyek</v>
          </cell>
          <cell r="C16">
            <v>20</v>
          </cell>
          <cell r="D16">
            <v>13070662675.543327</v>
          </cell>
          <cell r="F16">
            <v>13070662675.543327</v>
          </cell>
          <cell r="G16">
            <v>0</v>
          </cell>
          <cell r="H16">
            <v>0</v>
          </cell>
          <cell r="I16">
            <v>0</v>
          </cell>
          <cell r="J16">
            <v>0</v>
          </cell>
          <cell r="K16">
            <v>0</v>
          </cell>
          <cell r="L16">
            <v>0</v>
          </cell>
          <cell r="M16">
            <v>0</v>
          </cell>
          <cell r="N16">
            <v>0</v>
          </cell>
          <cell r="O16">
            <v>0</v>
          </cell>
          <cell r="P16">
            <v>0</v>
          </cell>
        </row>
        <row r="17">
          <cell r="B17" t="str">
            <v xml:space="preserve">     2. Pengembalian Uang Muka</v>
          </cell>
          <cell r="C17">
            <v>-20.000000000000004</v>
          </cell>
          <cell r="D17">
            <v>-13070662675.543329</v>
          </cell>
          <cell r="F17">
            <v>-657397934.16445029</v>
          </cell>
          <cell r="G17">
            <v>-1723771103.3054223</v>
          </cell>
          <cell r="H17">
            <v>-2132746338.281944</v>
          </cell>
          <cell r="I17">
            <v>-2209579479.7285061</v>
          </cell>
          <cell r="J17">
            <v>-2286412621.1750684</v>
          </cell>
          <cell r="K17">
            <v>-2286412621.1750684</v>
          </cell>
          <cell r="L17">
            <v>-1220039452.0340965</v>
          </cell>
          <cell r="M17">
            <v>-194141745.56051034</v>
          </cell>
          <cell r="N17">
            <v>-157784066.78133377</v>
          </cell>
          <cell r="O17">
            <v>-80950925.334771454</v>
          </cell>
          <cell r="P17">
            <v>-80950925.334771454</v>
          </cell>
        </row>
        <row r="18">
          <cell r="B18" t="str">
            <v xml:space="preserve">     3. Termin</v>
          </cell>
          <cell r="C18">
            <v>100.00000000000003</v>
          </cell>
          <cell r="D18">
            <v>65353313377.716652</v>
          </cell>
          <cell r="F18">
            <v>3286989670.8222513</v>
          </cell>
          <cell r="G18">
            <v>8618855516.5271111</v>
          </cell>
          <cell r="H18">
            <v>10663731691.409719</v>
          </cell>
          <cell r="I18">
            <v>11047897398.64253</v>
          </cell>
          <cell r="J18">
            <v>11432063105.875341</v>
          </cell>
          <cell r="K18">
            <v>11432063105.875341</v>
          </cell>
          <cell r="L18">
            <v>6100197260.1704826</v>
          </cell>
          <cell r="M18">
            <v>970708727.80255163</v>
          </cell>
          <cell r="N18">
            <v>788920333.90666878</v>
          </cell>
          <cell r="O18">
            <v>404754626.67385721</v>
          </cell>
          <cell r="P18">
            <v>404754626.67385721</v>
          </cell>
        </row>
        <row r="19">
          <cell r="B19" t="str">
            <v xml:space="preserve">     4. Retensi</v>
          </cell>
          <cell r="C19">
            <v>0</v>
          </cell>
          <cell r="D19">
            <v>0</v>
          </cell>
          <cell r="F19">
            <v>-164349483.54111257</v>
          </cell>
          <cell r="G19">
            <v>-430942775.82635558</v>
          </cell>
          <cell r="H19">
            <v>-533186584.57048601</v>
          </cell>
          <cell r="I19">
            <v>-552394869.93212652</v>
          </cell>
          <cell r="J19">
            <v>-571603155.29376709</v>
          </cell>
          <cell r="K19">
            <v>-571603155.29376709</v>
          </cell>
          <cell r="L19">
            <v>-305009863.00852412</v>
          </cell>
          <cell r="M19">
            <v>-48535436.390127584</v>
          </cell>
          <cell r="N19">
            <v>-39446016.695333444</v>
          </cell>
          <cell r="O19">
            <v>-20237731.333692864</v>
          </cell>
          <cell r="P19">
            <v>-20237731.333692864</v>
          </cell>
        </row>
        <row r="20">
          <cell r="B20" t="str">
            <v xml:space="preserve">     5. Pengembalian Retensi</v>
          </cell>
          <cell r="C20">
            <v>0</v>
          </cell>
          <cell r="D20">
            <v>0</v>
          </cell>
          <cell r="F20">
            <v>0</v>
          </cell>
          <cell r="H20">
            <v>0</v>
          </cell>
          <cell r="I20">
            <v>0</v>
          </cell>
          <cell r="J20">
            <v>0</v>
          </cell>
          <cell r="K20">
            <v>0</v>
          </cell>
          <cell r="L20">
            <v>0</v>
          </cell>
          <cell r="M20">
            <v>0</v>
          </cell>
          <cell r="N20">
            <v>0</v>
          </cell>
          <cell r="O20">
            <v>0</v>
          </cell>
          <cell r="P20">
            <v>0</v>
          </cell>
        </row>
        <row r="21">
          <cell r="B21" t="str">
            <v xml:space="preserve">     6. Material on Site</v>
          </cell>
          <cell r="C21">
            <v>0</v>
          </cell>
          <cell r="D21">
            <v>0</v>
          </cell>
          <cell r="F21">
            <v>0</v>
          </cell>
          <cell r="H21">
            <v>0</v>
          </cell>
          <cell r="I21">
            <v>0</v>
          </cell>
          <cell r="J21">
            <v>0</v>
          </cell>
          <cell r="K21">
            <v>0</v>
          </cell>
          <cell r="L21">
            <v>0</v>
          </cell>
          <cell r="M21">
            <v>0</v>
          </cell>
          <cell r="N21">
            <v>0</v>
          </cell>
          <cell r="O21">
            <v>0</v>
          </cell>
          <cell r="P21">
            <v>0</v>
          </cell>
        </row>
        <row r="22">
          <cell r="B22" t="str">
            <v xml:space="preserve">     7. Pengembalian Material on Site</v>
          </cell>
          <cell r="C22">
            <v>0</v>
          </cell>
          <cell r="D22">
            <v>0</v>
          </cell>
          <cell r="F22">
            <v>0</v>
          </cell>
          <cell r="H22">
            <v>0</v>
          </cell>
          <cell r="I22">
            <v>0</v>
          </cell>
          <cell r="J22">
            <v>0</v>
          </cell>
          <cell r="K22">
            <v>0</v>
          </cell>
          <cell r="L22">
            <v>0</v>
          </cell>
          <cell r="M22">
            <v>0</v>
          </cell>
          <cell r="N22">
            <v>0</v>
          </cell>
          <cell r="O22">
            <v>0</v>
          </cell>
          <cell r="P22">
            <v>0</v>
          </cell>
        </row>
        <row r="23">
          <cell r="H23">
            <v>0</v>
          </cell>
          <cell r="I23">
            <v>0</v>
          </cell>
          <cell r="J23">
            <v>0</v>
          </cell>
          <cell r="K23">
            <v>0</v>
          </cell>
          <cell r="L23">
            <v>0</v>
          </cell>
          <cell r="M23">
            <v>0</v>
          </cell>
          <cell r="N23">
            <v>0</v>
          </cell>
          <cell r="O23">
            <v>0</v>
          </cell>
          <cell r="P23">
            <v>0</v>
          </cell>
        </row>
        <row r="24">
          <cell r="B24" t="str">
            <v>JUMLAH PENERIMAAN :</v>
          </cell>
          <cell r="D24">
            <v>65353313377.716644</v>
          </cell>
          <cell r="E24">
            <v>0</v>
          </cell>
          <cell r="F24">
            <v>15535904928.660017</v>
          </cell>
          <cell r="G24">
            <v>6464141637.3953333</v>
          </cell>
          <cell r="H24">
            <v>7997798768.5572891</v>
          </cell>
          <cell r="I24">
            <v>8285923048.9818974</v>
          </cell>
          <cell r="J24">
            <v>8574047329.4065065</v>
          </cell>
          <cell r="K24">
            <v>8574047329.4065065</v>
          </cell>
          <cell r="L24">
            <v>4575147945.127862</v>
          </cell>
          <cell r="M24">
            <v>728031545.85191381</v>
          </cell>
          <cell r="N24">
            <v>591690250.4300015</v>
          </cell>
          <cell r="O24">
            <v>303565970.00539291</v>
          </cell>
          <cell r="P24">
            <v>303565970.00539291</v>
          </cell>
        </row>
        <row r="25">
          <cell r="D25">
            <v>65353313377.716644</v>
          </cell>
          <cell r="E25">
            <v>0</v>
          </cell>
          <cell r="F25">
            <v>15535904928.660017</v>
          </cell>
          <cell r="G25">
            <v>6464141637.3953333</v>
          </cell>
          <cell r="H25">
            <v>7997798768.5572891</v>
          </cell>
          <cell r="I25">
            <v>8285923048.9818974</v>
          </cell>
          <cell r="J25">
            <v>8574047329.4065065</v>
          </cell>
          <cell r="K25">
            <v>8574047329.4065065</v>
          </cell>
          <cell r="L25">
            <v>4575147945.127862</v>
          </cell>
          <cell r="M25">
            <v>728031545.85191381</v>
          </cell>
          <cell r="N25">
            <v>591690250.4300015</v>
          </cell>
          <cell r="O25">
            <v>303565970.00539291</v>
          </cell>
          <cell r="P25">
            <v>303565970.00539291</v>
          </cell>
        </row>
        <row r="26">
          <cell r="A26" t="str">
            <v>II</v>
          </cell>
          <cell r="B26" t="str">
            <v>PENGELUARAN UANG</v>
          </cell>
        </row>
        <row r="27">
          <cell r="B27" t="str">
            <v>I. BIAYA PROYEK</v>
          </cell>
        </row>
        <row r="28">
          <cell r="B28" t="str">
            <v>A. Biaya Swakelola</v>
          </cell>
        </row>
        <row r="29">
          <cell r="B29" t="str">
            <v xml:space="preserve">     1. Biaya Persiapan Kontraktor</v>
          </cell>
          <cell r="C29">
            <v>1.1334420731184671</v>
          </cell>
          <cell r="D29">
            <v>740741950</v>
          </cell>
          <cell r="F29">
            <v>74074195</v>
          </cell>
          <cell r="G29">
            <v>74074195</v>
          </cell>
          <cell r="H29">
            <v>148148390</v>
          </cell>
          <cell r="I29">
            <v>148148390</v>
          </cell>
          <cell r="J29">
            <v>222222585</v>
          </cell>
          <cell r="K29">
            <v>74074195</v>
          </cell>
        </row>
        <row r="30">
          <cell r="B30" t="str">
            <v xml:space="preserve">     2. Bahan</v>
          </cell>
          <cell r="C30">
            <v>36.087173103562286</v>
          </cell>
          <cell r="D30">
            <v>23584163327.530132</v>
          </cell>
          <cell r="F30">
            <v>2372363304.811676</v>
          </cell>
          <cell r="G30">
            <v>3848239314.7784557</v>
          </cell>
          <cell r="H30">
            <v>3848239314.7784557</v>
          </cell>
          <cell r="I30">
            <v>4125508402.3257141</v>
          </cell>
          <cell r="J30">
            <v>4125508402.3257141</v>
          </cell>
          <cell r="K30">
            <v>4125508402.3257141</v>
          </cell>
          <cell r="L30">
            <v>277269087.54725796</v>
          </cell>
          <cell r="M30">
            <v>423333590.31973016</v>
          </cell>
          <cell r="N30">
            <v>146064502.77247214</v>
          </cell>
          <cell r="O30">
            <v>146064502.77247214</v>
          </cell>
          <cell r="P30">
            <v>146064502.77247214</v>
          </cell>
        </row>
        <row r="31">
          <cell r="B31" t="str">
            <v xml:space="preserve">     3. Biaya Upah</v>
          </cell>
          <cell r="C31">
            <v>5.8876570141095046</v>
          </cell>
          <cell r="D31">
            <v>3847778939.036099</v>
          </cell>
          <cell r="F31">
            <v>387053355.81444252</v>
          </cell>
          <cell r="G31">
            <v>627843946.89510262</v>
          </cell>
          <cell r="H31">
            <v>627843946.89510262</v>
          </cell>
          <cell r="I31">
            <v>673080665.31049466</v>
          </cell>
          <cell r="J31">
            <v>673080665.31049466</v>
          </cell>
          <cell r="K31">
            <v>673080665.31049466</v>
          </cell>
          <cell r="L31">
            <v>45236718.415392034</v>
          </cell>
          <cell r="M31">
            <v>69067282.582688138</v>
          </cell>
          <cell r="N31">
            <v>23830564.167296104</v>
          </cell>
          <cell r="O31">
            <v>23830564.167296104</v>
          </cell>
          <cell r="P31">
            <v>23830564.167296104</v>
          </cell>
        </row>
        <row r="32">
          <cell r="B32" t="str">
            <v xml:space="preserve">     4. Biaya Alat</v>
          </cell>
          <cell r="D32">
            <v>0</v>
          </cell>
        </row>
        <row r="33">
          <cell r="B33" t="str">
            <v xml:space="preserve">             4.1.1. Operational Cost</v>
          </cell>
          <cell r="C33">
            <v>17.041357995042166</v>
          </cell>
          <cell r="D33">
            <v>11137092094.318474</v>
          </cell>
          <cell r="F33">
            <v>1120295354.1297553</v>
          </cell>
          <cell r="G33">
            <v>1817244693.1638944</v>
          </cell>
          <cell r="H33">
            <v>1817244693.1638944</v>
          </cell>
          <cell r="I33">
            <v>1948178800.0913525</v>
          </cell>
          <cell r="J33">
            <v>1948178800.0913525</v>
          </cell>
          <cell r="K33">
            <v>1948178800.0913525</v>
          </cell>
          <cell r="L33">
            <v>130934106.92745794</v>
          </cell>
          <cell r="M33">
            <v>199909791.86044636</v>
          </cell>
          <cell r="N33">
            <v>68975684.932988405</v>
          </cell>
          <cell r="O33">
            <v>68975684.932988405</v>
          </cell>
          <cell r="P33">
            <v>68975684.932988405</v>
          </cell>
        </row>
        <row r="34">
          <cell r="B34" t="str">
            <v xml:space="preserve">             4.1.2. Repair &amp; Maintenance Cost</v>
          </cell>
          <cell r="C34">
            <v>0</v>
          </cell>
          <cell r="D34">
            <v>0</v>
          </cell>
          <cell r="F34">
            <v>0</v>
          </cell>
          <cell r="G34">
            <v>0</v>
          </cell>
          <cell r="H34">
            <v>0</v>
          </cell>
          <cell r="I34">
            <v>0</v>
          </cell>
          <cell r="J34">
            <v>0</v>
          </cell>
          <cell r="K34">
            <v>0</v>
          </cell>
          <cell r="L34">
            <v>0</v>
          </cell>
          <cell r="M34">
            <v>0</v>
          </cell>
          <cell r="N34">
            <v>0</v>
          </cell>
          <cell r="O34">
            <v>0</v>
          </cell>
          <cell r="P34">
            <v>0</v>
          </cell>
        </row>
        <row r="35">
          <cell r="B35" t="str">
            <v xml:space="preserve">             4.2.1. Rental Cost</v>
          </cell>
          <cell r="C35">
            <v>0</v>
          </cell>
          <cell r="D35">
            <v>0</v>
          </cell>
          <cell r="F35">
            <v>0</v>
          </cell>
          <cell r="G35">
            <v>0</v>
          </cell>
          <cell r="H35">
            <v>0</v>
          </cell>
          <cell r="I35">
            <v>0</v>
          </cell>
          <cell r="J35">
            <v>0</v>
          </cell>
          <cell r="K35">
            <v>0</v>
          </cell>
          <cell r="L35">
            <v>0</v>
          </cell>
          <cell r="P35">
            <v>0</v>
          </cell>
        </row>
        <row r="36">
          <cell r="B36" t="str">
            <v xml:space="preserve">     5. Mobilisasi / Demobilisasi</v>
          </cell>
          <cell r="C36">
            <v>1.8361731608992318</v>
          </cell>
          <cell r="D36">
            <v>1200000000</v>
          </cell>
          <cell r="F36">
            <v>450000000</v>
          </cell>
          <cell r="G36">
            <v>150000000</v>
          </cell>
          <cell r="I36">
            <v>0</v>
          </cell>
          <cell r="J36">
            <v>0</v>
          </cell>
          <cell r="K36">
            <v>0</v>
          </cell>
          <cell r="L36">
            <v>0</v>
          </cell>
          <cell r="M36">
            <v>450000000</v>
          </cell>
          <cell r="P36">
            <v>150000000</v>
          </cell>
        </row>
        <row r="37">
          <cell r="B37" t="str">
            <v xml:space="preserve">     6. Biaya ditentukan dalam kontrak</v>
          </cell>
          <cell r="C37">
            <v>0</v>
          </cell>
          <cell r="D37">
            <v>0</v>
          </cell>
          <cell r="F37">
            <v>0</v>
          </cell>
          <cell r="G37">
            <v>0</v>
          </cell>
          <cell r="H37">
            <v>0</v>
          </cell>
          <cell r="I37">
            <v>0</v>
          </cell>
          <cell r="J37">
            <v>0</v>
          </cell>
          <cell r="K37">
            <v>0</v>
          </cell>
          <cell r="L37">
            <v>0</v>
          </cell>
        </row>
        <row r="38">
          <cell r="B38" t="str">
            <v xml:space="preserve">     7. Biaya umum lapangan</v>
          </cell>
          <cell r="C38">
            <v>3.2016077878618385</v>
          </cell>
          <cell r="D38">
            <v>2092356770.7267284</v>
          </cell>
          <cell r="F38">
            <v>190214251.88424808</v>
          </cell>
          <cell r="G38">
            <v>190214251.88424808</v>
          </cell>
          <cell r="H38">
            <v>190214251.88424808</v>
          </cell>
          <cell r="I38">
            <v>190214251.88424808</v>
          </cell>
          <cell r="J38">
            <v>190214251.88424808</v>
          </cell>
          <cell r="K38">
            <v>190214251.88424808</v>
          </cell>
          <cell r="L38">
            <v>190214251.88424808</v>
          </cell>
          <cell r="M38">
            <v>190214251.88424808</v>
          </cell>
          <cell r="N38">
            <v>190214251.88424808</v>
          </cell>
          <cell r="O38">
            <v>190214251.88424808</v>
          </cell>
          <cell r="P38">
            <v>190214251.88424808</v>
          </cell>
        </row>
        <row r="39">
          <cell r="B39" t="str">
            <v>B. Biaya Sub Kontraktor</v>
          </cell>
          <cell r="C39">
            <v>0</v>
          </cell>
          <cell r="D39">
            <v>0</v>
          </cell>
          <cell r="F39">
            <v>0</v>
          </cell>
          <cell r="G39">
            <v>0</v>
          </cell>
          <cell r="H39">
            <v>0</v>
          </cell>
          <cell r="I39">
            <v>0</v>
          </cell>
          <cell r="J39">
            <v>0</v>
          </cell>
          <cell r="K39">
            <v>0</v>
          </cell>
          <cell r="L39">
            <v>0</v>
          </cell>
          <cell r="M39">
            <v>0</v>
          </cell>
          <cell r="N39">
            <v>0</v>
          </cell>
          <cell r="O39">
            <v>0</v>
          </cell>
          <cell r="P39">
            <v>0</v>
          </cell>
        </row>
        <row r="40">
          <cell r="B40" t="str">
            <v>C. Biaya Tambahan</v>
          </cell>
        </row>
        <row r="41">
          <cell r="B41" t="str">
            <v xml:space="preserve">     1. Biaya materai (kontrak)</v>
          </cell>
          <cell r="C41">
            <v>3.8253607518733995E-2</v>
          </cell>
          <cell r="D41">
            <v>25000000.000000004</v>
          </cell>
          <cell r="F41">
            <v>2272727.2727272729</v>
          </cell>
          <cell r="G41">
            <v>2272727.2727272729</v>
          </cell>
          <cell r="H41">
            <v>2272727.2727272729</v>
          </cell>
          <cell r="I41">
            <v>2272727.2727272729</v>
          </cell>
          <cell r="J41">
            <v>2272727.2727272729</v>
          </cell>
          <cell r="K41">
            <v>2272727.2727272729</v>
          </cell>
          <cell r="L41">
            <v>2272727.2727272729</v>
          </cell>
          <cell r="M41">
            <v>2272727.2727272729</v>
          </cell>
          <cell r="N41">
            <v>2272727.2727272729</v>
          </cell>
          <cell r="O41">
            <v>2272727.2727272729</v>
          </cell>
          <cell r="P41">
            <v>2272727.2727272729</v>
          </cell>
        </row>
        <row r="42">
          <cell r="B42" t="str">
            <v xml:space="preserve">     2. Biaya asuransi</v>
          </cell>
          <cell r="C42">
            <v>0.3</v>
          </cell>
          <cell r="D42">
            <v>196059940.13314992</v>
          </cell>
          <cell r="F42">
            <v>196059940.13314992</v>
          </cell>
          <cell r="H42">
            <v>0</v>
          </cell>
          <cell r="I42">
            <v>0</v>
          </cell>
          <cell r="J42">
            <v>0</v>
          </cell>
          <cell r="K42">
            <v>0</v>
          </cell>
          <cell r="L42">
            <v>0</v>
          </cell>
          <cell r="P42">
            <v>0</v>
          </cell>
        </row>
        <row r="43">
          <cell r="B43" t="str">
            <v xml:space="preserve">     3. Resiko konstruksi/Pemeliharaan</v>
          </cell>
          <cell r="C43">
            <v>1.9999999999999998</v>
          </cell>
          <cell r="D43">
            <v>1307066267.5543325</v>
          </cell>
          <cell r="F43">
            <v>0</v>
          </cell>
          <cell r="G43">
            <v>131479586.83289006</v>
          </cell>
          <cell r="H43">
            <v>213274633.82819438</v>
          </cell>
          <cell r="I43">
            <v>213274633.82819438</v>
          </cell>
          <cell r="J43">
            <v>228641262.11750683</v>
          </cell>
          <cell r="K43">
            <v>228641262.11750683</v>
          </cell>
          <cell r="L43">
            <v>228641262.11750683</v>
          </cell>
          <cell r="M43">
            <v>15366628.28931246</v>
          </cell>
          <cell r="N43">
            <v>23461720.822789606</v>
          </cell>
          <cell r="O43">
            <v>8095092.5334771443</v>
          </cell>
          <cell r="P43">
            <v>8095092.5334771443</v>
          </cell>
        </row>
        <row r="44">
          <cell r="B44" t="str">
            <v xml:space="preserve">     4. Biaya pra kontrak / tender</v>
          </cell>
          <cell r="C44">
            <v>0.15301443007493595</v>
          </cell>
          <cell r="D44">
            <v>100000000</v>
          </cell>
          <cell r="E44">
            <v>100000000</v>
          </cell>
        </row>
        <row r="45">
          <cell r="B45" t="str">
            <v xml:space="preserve">     5. PPh (2%)</v>
          </cell>
          <cell r="C45">
            <v>2.0000000000000004</v>
          </cell>
          <cell r="D45">
            <v>1307066267.554333</v>
          </cell>
          <cell r="F45">
            <v>65739793.416445024</v>
          </cell>
          <cell r="G45">
            <v>172377110.33054224</v>
          </cell>
          <cell r="H45">
            <v>213274633.82819438</v>
          </cell>
          <cell r="I45">
            <v>220957947.97285062</v>
          </cell>
          <cell r="J45">
            <v>228641262.11750683</v>
          </cell>
          <cell r="K45">
            <v>228641262.11750683</v>
          </cell>
          <cell r="L45">
            <v>122003945.20340966</v>
          </cell>
          <cell r="M45">
            <v>19414174.556051034</v>
          </cell>
          <cell r="N45">
            <v>15778406.678133376</v>
          </cell>
          <cell r="O45">
            <v>8095092.5334771443</v>
          </cell>
          <cell r="P45">
            <v>8095092.5334771443</v>
          </cell>
        </row>
        <row r="46">
          <cell r="B46" t="str">
            <v xml:space="preserve">     6. Sumbangan Pihak III (1%)</v>
          </cell>
          <cell r="C46">
            <v>0</v>
          </cell>
          <cell r="D46">
            <v>0</v>
          </cell>
          <cell r="F46">
            <v>0</v>
          </cell>
          <cell r="H46">
            <v>0</v>
          </cell>
          <cell r="I46">
            <v>0</v>
          </cell>
          <cell r="J46">
            <v>0</v>
          </cell>
          <cell r="K46">
            <v>0</v>
          </cell>
          <cell r="L46">
            <v>0</v>
          </cell>
          <cell r="P46">
            <v>0</v>
          </cell>
        </row>
        <row r="47">
          <cell r="B47" t="str">
            <v xml:space="preserve">     7.  Contingencies</v>
          </cell>
          <cell r="C47">
            <v>0</v>
          </cell>
          <cell r="D47">
            <v>0</v>
          </cell>
          <cell r="F47">
            <v>0</v>
          </cell>
          <cell r="G47">
            <v>0</v>
          </cell>
          <cell r="H47">
            <v>0</v>
          </cell>
          <cell r="I47">
            <v>0</v>
          </cell>
          <cell r="J47">
            <v>0</v>
          </cell>
          <cell r="K47">
            <v>0</v>
          </cell>
          <cell r="L47">
            <v>0</v>
          </cell>
          <cell r="M47">
            <v>0</v>
          </cell>
          <cell r="N47">
            <v>0</v>
          </cell>
          <cell r="O47">
            <v>0</v>
          </cell>
          <cell r="P47">
            <v>0</v>
          </cell>
        </row>
        <row r="48">
          <cell r="F48">
            <v>0</v>
          </cell>
          <cell r="G48">
            <v>0</v>
          </cell>
          <cell r="H48">
            <v>0</v>
          </cell>
          <cell r="I48">
            <v>0</v>
          </cell>
          <cell r="J48">
            <v>0</v>
          </cell>
          <cell r="K48">
            <v>0</v>
          </cell>
          <cell r="L48">
            <v>0</v>
          </cell>
          <cell r="M48">
            <v>0</v>
          </cell>
          <cell r="N48">
            <v>0</v>
          </cell>
          <cell r="O48">
            <v>0</v>
          </cell>
          <cell r="P48">
            <v>0</v>
          </cell>
        </row>
        <row r="49">
          <cell r="B49" t="str">
            <v>JUMLAH PENGELUARAN PROYEK :</v>
          </cell>
          <cell r="D49">
            <v>45537325556.853249</v>
          </cell>
          <cell r="E49">
            <v>100000000</v>
          </cell>
          <cell r="F49">
            <v>4858072922.4624434</v>
          </cell>
          <cell r="G49">
            <v>7013745826.1578608</v>
          </cell>
          <cell r="H49">
            <v>7060512591.6508169</v>
          </cell>
          <cell r="I49">
            <v>7521635818.6855812</v>
          </cell>
          <cell r="J49">
            <v>7618759956.1195498</v>
          </cell>
          <cell r="K49">
            <v>7470611566.1195498</v>
          </cell>
          <cell r="L49">
            <v>996572099.36799979</v>
          </cell>
          <cell r="M49">
            <v>1369578446.7652032</v>
          </cell>
          <cell r="N49">
            <v>470597858.53065497</v>
          </cell>
          <cell r="O49">
            <v>447547916.09668624</v>
          </cell>
          <cell r="P49">
            <v>597547916.09668636</v>
          </cell>
        </row>
        <row r="50">
          <cell r="D50">
            <v>45537325556.853249</v>
          </cell>
          <cell r="E50">
            <v>100000000</v>
          </cell>
          <cell r="F50">
            <v>4858072922.4624434</v>
          </cell>
          <cell r="G50">
            <v>7013745826.1578608</v>
          </cell>
          <cell r="H50">
            <v>7060512591.6508169</v>
          </cell>
          <cell r="I50">
            <v>7521635818.6855812</v>
          </cell>
          <cell r="J50">
            <v>7618759956.1195498</v>
          </cell>
          <cell r="K50">
            <v>7470611566.1195498</v>
          </cell>
          <cell r="L50">
            <v>996572099.36799979</v>
          </cell>
          <cell r="M50">
            <v>1369578446.7652032</v>
          </cell>
          <cell r="N50">
            <v>470597858.53065497</v>
          </cell>
          <cell r="O50">
            <v>447547916.09668624</v>
          </cell>
          <cell r="P50">
            <v>597547916.09668636</v>
          </cell>
        </row>
        <row r="51">
          <cell r="B51" t="str">
            <v>II. BIAYA PUSAT</v>
          </cell>
        </row>
        <row r="52">
          <cell r="B52" t="str">
            <v>A. Biaya Swakelola</v>
          </cell>
        </row>
        <row r="53">
          <cell r="B53" t="str">
            <v xml:space="preserve">     1. Bahan</v>
          </cell>
          <cell r="C53">
            <v>12.02905770118743</v>
          </cell>
          <cell r="D53">
            <v>7861387775.8433771</v>
          </cell>
          <cell r="F53">
            <v>790787768.27055871</v>
          </cell>
          <cell r="G53">
            <v>1282746438.2594852</v>
          </cell>
          <cell r="H53">
            <v>1282746438.2594852</v>
          </cell>
          <cell r="I53">
            <v>1375169467.4419045</v>
          </cell>
          <cell r="J53">
            <v>1375169467.4419045</v>
          </cell>
          <cell r="K53">
            <v>1375169467.4419045</v>
          </cell>
          <cell r="L53">
            <v>92423029.18241933</v>
          </cell>
          <cell r="M53">
            <v>141111196.77324337</v>
          </cell>
          <cell r="N53">
            <v>48688167.590824053</v>
          </cell>
          <cell r="O53">
            <v>48688167.590824053</v>
          </cell>
          <cell r="P53">
            <v>48688167.590824053</v>
          </cell>
        </row>
        <row r="54">
          <cell r="B54" t="str">
            <v xml:space="preserve">     2. Biaya Alat</v>
          </cell>
          <cell r="C54">
            <v>5.6804526650140534</v>
          </cell>
          <cell r="D54">
            <v>3712364031.4394903</v>
          </cell>
          <cell r="F54">
            <v>373431784.70991844</v>
          </cell>
          <cell r="G54">
            <v>605748231.05463147</v>
          </cell>
          <cell r="H54">
            <v>605748231.05463147</v>
          </cell>
          <cell r="I54">
            <v>649392933.36378407</v>
          </cell>
          <cell r="J54">
            <v>649392933.36378407</v>
          </cell>
          <cell r="K54">
            <v>649392933.36378407</v>
          </cell>
          <cell r="L54">
            <v>43644702.309152648</v>
          </cell>
          <cell r="M54">
            <v>66636597.28681545</v>
          </cell>
          <cell r="N54">
            <v>22991894.977662802</v>
          </cell>
          <cell r="O54">
            <v>22991894.977662802</v>
          </cell>
          <cell r="P54">
            <v>22991894.977662802</v>
          </cell>
        </row>
        <row r="55">
          <cell r="F55">
            <v>373431784.70991844</v>
          </cell>
          <cell r="G55">
            <v>605748231.05463147</v>
          </cell>
          <cell r="H55">
            <v>605748231.05463147</v>
          </cell>
          <cell r="I55">
            <v>649392933.36378407</v>
          </cell>
          <cell r="J55">
            <v>649392933.36378407</v>
          </cell>
          <cell r="K55">
            <v>649392933.36378407</v>
          </cell>
          <cell r="L55">
            <v>43644702.309152648</v>
          </cell>
          <cell r="M55">
            <v>66636597.28681545</v>
          </cell>
          <cell r="N55">
            <v>22991894.977662802</v>
          </cell>
          <cell r="O55">
            <v>22991894.977662802</v>
          </cell>
          <cell r="P55">
            <v>22991894.977662802</v>
          </cell>
        </row>
        <row r="56">
          <cell r="B56" t="str">
            <v>B. Biaya Tambahan</v>
          </cell>
        </row>
        <row r="57">
          <cell r="B57" t="str">
            <v xml:space="preserve">     1. Provisi Bank</v>
          </cell>
          <cell r="C57">
            <v>0.55275000000000007</v>
          </cell>
          <cell r="D57">
            <v>361240439.69532871</v>
          </cell>
          <cell r="F57">
            <v>361240439.69532871</v>
          </cell>
        </row>
        <row r="58">
          <cell r="B58" t="str">
            <v xml:space="preserve">     2. O. K. P.</v>
          </cell>
          <cell r="C58">
            <v>5.0000000000000009</v>
          </cell>
          <cell r="D58">
            <v>3267665668.8858323</v>
          </cell>
          <cell r="F58">
            <v>164349483.54111257</v>
          </cell>
          <cell r="G58">
            <v>430942775.82635558</v>
          </cell>
          <cell r="H58">
            <v>533186584.57048601</v>
          </cell>
          <cell r="I58">
            <v>552394869.93212652</v>
          </cell>
          <cell r="J58">
            <v>571603155.29376709</v>
          </cell>
          <cell r="K58">
            <v>571603155.29376709</v>
          </cell>
          <cell r="L58">
            <v>305009863.00852412</v>
          </cell>
          <cell r="M58">
            <v>48535436.390127584</v>
          </cell>
          <cell r="N58">
            <v>39446016.695333444</v>
          </cell>
          <cell r="O58">
            <v>20237731.333692864</v>
          </cell>
          <cell r="P58">
            <v>20237731.333692864</v>
          </cell>
        </row>
        <row r="59">
          <cell r="F59">
            <v>164349483.54111257</v>
          </cell>
          <cell r="G59">
            <v>430942775.82635558</v>
          </cell>
          <cell r="H59">
            <v>533186584.57048601</v>
          </cell>
          <cell r="I59">
            <v>552394869.93212652</v>
          </cell>
          <cell r="J59">
            <v>571603155.29376709</v>
          </cell>
          <cell r="K59">
            <v>571603155.29376709</v>
          </cell>
          <cell r="L59">
            <v>305009863.00852412</v>
          </cell>
          <cell r="M59">
            <v>48535436.390127584</v>
          </cell>
          <cell r="N59">
            <v>39446016.695333444</v>
          </cell>
          <cell r="O59">
            <v>20237731.333692864</v>
          </cell>
          <cell r="P59">
            <v>20237731.333692864</v>
          </cell>
        </row>
        <row r="60">
          <cell r="B60" t="str">
            <v>JUMLAH PENGELUARAN PUSAT :</v>
          </cell>
          <cell r="D60">
            <v>15202657915.864031</v>
          </cell>
          <cell r="E60">
            <v>0</v>
          </cell>
          <cell r="F60">
            <v>1689809476.2169185</v>
          </cell>
          <cell r="G60">
            <v>2319437445.1404724</v>
          </cell>
          <cell r="H60">
            <v>2421681253.8846025</v>
          </cell>
          <cell r="I60">
            <v>2576957270.7378149</v>
          </cell>
          <cell r="J60">
            <v>2596165556.0994558</v>
          </cell>
          <cell r="K60">
            <v>2596165556.0994558</v>
          </cell>
          <cell r="L60">
            <v>441077594.50009608</v>
          </cell>
          <cell r="M60">
            <v>256283230.45018643</v>
          </cell>
          <cell r="N60">
            <v>111126079.26382029</v>
          </cell>
          <cell r="O60">
            <v>91917793.902179718</v>
          </cell>
          <cell r="P60">
            <v>91917793.902179718</v>
          </cell>
        </row>
        <row r="61">
          <cell r="D61">
            <v>15202657915.864031</v>
          </cell>
          <cell r="E61">
            <v>0</v>
          </cell>
          <cell r="F61">
            <v>1689809476.2169185</v>
          </cell>
          <cell r="G61">
            <v>2319437445.1404724</v>
          </cell>
          <cell r="H61">
            <v>2421681253.8846025</v>
          </cell>
          <cell r="I61">
            <v>2576957270.7378149</v>
          </cell>
          <cell r="J61">
            <v>2596165556.0994558</v>
          </cell>
          <cell r="K61">
            <v>2596165556.0994558</v>
          </cell>
          <cell r="L61">
            <v>441077594.50009608</v>
          </cell>
          <cell r="M61">
            <v>256283230.45018643</v>
          </cell>
          <cell r="N61">
            <v>111126079.26382029</v>
          </cell>
          <cell r="O61">
            <v>91917793.902179718</v>
          </cell>
          <cell r="P61">
            <v>91917793.902179718</v>
          </cell>
        </row>
        <row r="62">
          <cell r="A62" t="str">
            <v>III</v>
          </cell>
          <cell r="B62" t="str">
            <v>MARK UP</v>
          </cell>
        </row>
        <row r="63">
          <cell r="B63" t="str">
            <v xml:space="preserve">     1. Overhead</v>
          </cell>
          <cell r="C63">
            <v>0</v>
          </cell>
          <cell r="D63">
            <v>0</v>
          </cell>
          <cell r="F63">
            <v>0</v>
          </cell>
          <cell r="G63">
            <v>0</v>
          </cell>
          <cell r="H63">
            <v>0</v>
          </cell>
          <cell r="I63">
            <v>0</v>
          </cell>
          <cell r="J63">
            <v>0</v>
          </cell>
          <cell r="K63">
            <v>0</v>
          </cell>
          <cell r="L63">
            <v>0</v>
          </cell>
          <cell r="M63">
            <v>0</v>
          </cell>
          <cell r="N63">
            <v>0</v>
          </cell>
          <cell r="O63">
            <v>0</v>
          </cell>
          <cell r="P63">
            <v>0</v>
          </cell>
        </row>
        <row r="64">
          <cell r="B64" t="str">
            <v xml:space="preserve">     2. Profit</v>
          </cell>
          <cell r="C64">
            <v>0</v>
          </cell>
        </row>
        <row r="65">
          <cell r="B65" t="str">
            <v xml:space="preserve">        a. Murni = Saldo akhir (baris bawah)</v>
          </cell>
          <cell r="C65">
            <v>5</v>
          </cell>
          <cell r="D65">
            <v>3267665668.8858318</v>
          </cell>
          <cell r="F65">
            <v>0</v>
          </cell>
          <cell r="G65">
            <v>0</v>
          </cell>
          <cell r="H65">
            <v>0</v>
          </cell>
          <cell r="I65">
            <v>0</v>
          </cell>
          <cell r="J65">
            <v>0</v>
          </cell>
          <cell r="K65">
            <v>0</v>
          </cell>
          <cell r="L65">
            <v>0</v>
          </cell>
          <cell r="M65">
            <v>0</v>
          </cell>
          <cell r="N65">
            <v>0</v>
          </cell>
          <cell r="O65">
            <v>0</v>
          </cell>
          <cell r="P65">
            <v>0</v>
          </cell>
        </row>
        <row r="66">
          <cell r="B66" t="str">
            <v xml:space="preserve">        b. Exchange Rate</v>
          </cell>
          <cell r="C66">
            <v>0</v>
          </cell>
        </row>
        <row r="67">
          <cell r="B67" t="str">
            <v xml:space="preserve">        c. Escalation  (diperkirakan)</v>
          </cell>
          <cell r="C67">
            <v>0</v>
          </cell>
          <cell r="D67">
            <v>0</v>
          </cell>
          <cell r="L67">
            <v>0</v>
          </cell>
        </row>
        <row r="68">
          <cell r="B68" t="str">
            <v xml:space="preserve">        d. Escalation Fee</v>
          </cell>
          <cell r="C68">
            <v>0</v>
          </cell>
          <cell r="D68">
            <v>0</v>
          </cell>
          <cell r="L68">
            <v>0</v>
          </cell>
        </row>
        <row r="69">
          <cell r="B69" t="str">
            <v xml:space="preserve">     3. Inflasi</v>
          </cell>
        </row>
        <row r="70">
          <cell r="B70" t="str">
            <v>a.  Bahan</v>
          </cell>
          <cell r="C70">
            <v>0</v>
          </cell>
          <cell r="D70">
            <v>0</v>
          </cell>
          <cell r="F70">
            <v>0</v>
          </cell>
          <cell r="G70">
            <v>0</v>
          </cell>
          <cell r="H70">
            <v>0</v>
          </cell>
          <cell r="I70">
            <v>0</v>
          </cell>
          <cell r="J70">
            <v>0</v>
          </cell>
          <cell r="K70">
            <v>0</v>
          </cell>
          <cell r="L70">
            <v>0</v>
          </cell>
          <cell r="M70">
            <v>0</v>
          </cell>
          <cell r="N70">
            <v>0</v>
          </cell>
          <cell r="O70">
            <v>0</v>
          </cell>
          <cell r="P70">
            <v>0</v>
          </cell>
        </row>
        <row r="71">
          <cell r="B71" t="str">
            <v>b.  Subkon</v>
          </cell>
          <cell r="C71">
            <v>0</v>
          </cell>
          <cell r="D71">
            <v>0</v>
          </cell>
          <cell r="F71">
            <v>0</v>
          </cell>
          <cell r="G71">
            <v>0</v>
          </cell>
          <cell r="H71">
            <v>0</v>
          </cell>
          <cell r="I71">
            <v>0</v>
          </cell>
          <cell r="J71">
            <v>0</v>
          </cell>
          <cell r="K71">
            <v>0</v>
          </cell>
          <cell r="L71">
            <v>0</v>
          </cell>
        </row>
        <row r="72">
          <cell r="B72" t="str">
            <v xml:space="preserve">     4. SF (Sponsor Fee)</v>
          </cell>
          <cell r="C72">
            <v>0.5</v>
          </cell>
          <cell r="D72">
            <v>326766566.88858318</v>
          </cell>
          <cell r="E72">
            <v>29706051.535325743</v>
          </cell>
          <cell r="F72">
            <v>29706051.535325743</v>
          </cell>
          <cell r="G72">
            <v>29706051.535325743</v>
          </cell>
          <cell r="H72">
            <v>29706051.535325743</v>
          </cell>
          <cell r="I72">
            <v>29706051.535325743</v>
          </cell>
          <cell r="J72">
            <v>29706051.535325743</v>
          </cell>
          <cell r="K72">
            <v>29706051.535325743</v>
          </cell>
          <cell r="L72">
            <v>29706051.535325743</v>
          </cell>
          <cell r="M72">
            <v>29706051.535325743</v>
          </cell>
          <cell r="N72">
            <v>29706051.535325743</v>
          </cell>
          <cell r="O72">
            <v>29706051.535325743</v>
          </cell>
        </row>
        <row r="73">
          <cell r="B73" t="str">
            <v xml:space="preserve">     5. Pengeluaran akibat bunga kredit</v>
          </cell>
          <cell r="C73">
            <v>0.15905850006289596</v>
          </cell>
          <cell r="D73">
            <v>103950000.00000001</v>
          </cell>
          <cell r="F73">
            <v>2383333.3333333335</v>
          </cell>
          <cell r="G73">
            <v>0</v>
          </cell>
          <cell r="H73">
            <v>0</v>
          </cell>
          <cell r="I73">
            <v>0</v>
          </cell>
          <cell r="J73">
            <v>0</v>
          </cell>
          <cell r="K73">
            <v>29333333.333333332</v>
          </cell>
          <cell r="L73">
            <v>60500000</v>
          </cell>
          <cell r="M73">
            <v>0</v>
          </cell>
          <cell r="N73">
            <v>1466666.6666666667</v>
          </cell>
          <cell r="O73">
            <v>1466666.6666666667</v>
          </cell>
          <cell r="P73">
            <v>1466666.6666666667</v>
          </cell>
        </row>
        <row r="74">
          <cell r="B74" t="str">
            <v xml:space="preserve">     6. PPN keluaran</v>
          </cell>
          <cell r="C74">
            <v>6.5157588799791863</v>
          </cell>
          <cell r="D74">
            <v>4258264319.7691975</v>
          </cell>
          <cell r="F74">
            <v>428344642.72119904</v>
          </cell>
          <cell r="G74">
            <v>694823044.62018359</v>
          </cell>
          <cell r="H74">
            <v>694823044.62018359</v>
          </cell>
          <cell r="I74">
            <v>744885666.98589706</v>
          </cell>
          <cell r="J74">
            <v>744885666.98589706</v>
          </cell>
          <cell r="K74">
            <v>744885666.98589706</v>
          </cell>
          <cell r="L74">
            <v>50062622.365713529</v>
          </cell>
          <cell r="M74">
            <v>76435457.895341992</v>
          </cell>
          <cell r="N74">
            <v>26372835.529628463</v>
          </cell>
          <cell r="O74">
            <v>26372835.529628463</v>
          </cell>
          <cell r="P74">
            <v>26372835.529628463</v>
          </cell>
        </row>
        <row r="75">
          <cell r="B75" t="str">
            <v xml:space="preserve">     7. Marginal Deposit</v>
          </cell>
          <cell r="C75">
            <v>0</v>
          </cell>
          <cell r="D75">
            <v>0</v>
          </cell>
          <cell r="E75">
            <v>0</v>
          </cell>
          <cell r="H75">
            <v>0</v>
          </cell>
          <cell r="I75">
            <v>0</v>
          </cell>
          <cell r="J75">
            <v>0</v>
          </cell>
          <cell r="K75">
            <v>0</v>
          </cell>
          <cell r="L75">
            <v>0</v>
          </cell>
          <cell r="P75">
            <v>0</v>
          </cell>
        </row>
        <row r="76">
          <cell r="B76" t="str">
            <v xml:space="preserve">     8. PPN masukan</v>
          </cell>
          <cell r="C76">
            <v>-5.1157569184307246</v>
          </cell>
          <cell r="D76">
            <v>-3343316650.544251</v>
          </cell>
          <cell r="I76">
            <v>-342675714.17695928</v>
          </cell>
          <cell r="J76">
            <v>-555858435.69614685</v>
          </cell>
          <cell r="K76">
            <v>-555858435.69614685</v>
          </cell>
          <cell r="L76">
            <v>-595908533.5887177</v>
          </cell>
          <cell r="M76">
            <v>-595908533.5887177</v>
          </cell>
          <cell r="N76">
            <v>-595908533.5887177</v>
          </cell>
          <cell r="O76">
            <v>-40050097.892570823</v>
          </cell>
          <cell r="P76">
            <v>-61148366.3162736</v>
          </cell>
        </row>
        <row r="77">
          <cell r="B77" t="str">
            <v xml:space="preserve">     9. Inventaris</v>
          </cell>
          <cell r="C77">
            <v>0</v>
          </cell>
          <cell r="D77">
            <v>0</v>
          </cell>
          <cell r="F77">
            <v>0</v>
          </cell>
          <cell r="H77">
            <v>0</v>
          </cell>
          <cell r="I77">
            <v>0</v>
          </cell>
          <cell r="J77">
            <v>0</v>
          </cell>
          <cell r="K77">
            <v>0</v>
          </cell>
          <cell r="L77">
            <v>0</v>
          </cell>
          <cell r="P77">
            <v>0</v>
          </cell>
        </row>
        <row r="78">
          <cell r="B78" t="str">
            <v xml:space="preserve">    10. Persediaan</v>
          </cell>
          <cell r="C78">
            <v>0</v>
          </cell>
          <cell r="D78">
            <v>0</v>
          </cell>
          <cell r="F78">
            <v>0</v>
          </cell>
          <cell r="G78">
            <v>0</v>
          </cell>
          <cell r="H78">
            <v>0</v>
          </cell>
          <cell r="I78">
            <v>0</v>
          </cell>
          <cell r="J78">
            <v>0</v>
          </cell>
          <cell r="K78">
            <v>0</v>
          </cell>
          <cell r="L78">
            <v>0</v>
          </cell>
          <cell r="P78">
            <v>0</v>
          </cell>
        </row>
        <row r="79">
          <cell r="B79" t="str">
            <v xml:space="preserve">    11. Hutang Termin Member (MC) + Retensi</v>
          </cell>
          <cell r="C79">
            <v>0</v>
          </cell>
          <cell r="D79">
            <v>0</v>
          </cell>
          <cell r="F79">
            <v>0</v>
          </cell>
          <cell r="G79">
            <v>0</v>
          </cell>
          <cell r="H79">
            <v>0</v>
          </cell>
          <cell r="I79">
            <v>0</v>
          </cell>
          <cell r="J79">
            <v>0</v>
          </cell>
          <cell r="K79">
            <v>0</v>
          </cell>
          <cell r="L79">
            <v>0</v>
          </cell>
          <cell r="P79">
            <v>0</v>
          </cell>
        </row>
        <row r="80">
          <cell r="B80" t="str">
            <v xml:space="preserve">    12. Jasa Tabungan / Giro</v>
          </cell>
          <cell r="C80">
            <v>0</v>
          </cell>
          <cell r="D80">
            <v>0</v>
          </cell>
          <cell r="F80">
            <v>0</v>
          </cell>
          <cell r="H80">
            <v>0</v>
          </cell>
          <cell r="I80">
            <v>0</v>
          </cell>
          <cell r="J80">
            <v>0</v>
          </cell>
          <cell r="K80">
            <v>0</v>
          </cell>
          <cell r="L80">
            <v>0</v>
          </cell>
          <cell r="P80">
            <v>0</v>
          </cell>
        </row>
        <row r="81">
          <cell r="B81" t="str">
            <v xml:space="preserve">    13. Saldo Proyek</v>
          </cell>
          <cell r="C81">
            <v>9.6850185552629864E-2</v>
          </cell>
          <cell r="D81">
            <v>1.7881393432617188E-7</v>
          </cell>
          <cell r="H81">
            <v>0</v>
          </cell>
          <cell r="I81">
            <v>0</v>
          </cell>
          <cell r="J81">
            <v>0</v>
          </cell>
          <cell r="K81">
            <v>0</v>
          </cell>
          <cell r="L81">
            <v>0</v>
          </cell>
          <cell r="P81">
            <v>0</v>
          </cell>
        </row>
        <row r="82">
          <cell r="P82">
            <v>0</v>
          </cell>
        </row>
        <row r="83">
          <cell r="B83" t="str">
            <v>JUMLAH MARK UP :</v>
          </cell>
          <cell r="D83">
            <v>4550035099.7282543</v>
          </cell>
          <cell r="E83">
            <v>29706051.535325743</v>
          </cell>
          <cell r="F83">
            <v>460434027.58985811</v>
          </cell>
          <cell r="G83">
            <v>724529096.15550935</v>
          </cell>
          <cell r="H83">
            <v>724529096.15550935</v>
          </cell>
          <cell r="I83">
            <v>431916004.34426355</v>
          </cell>
          <cell r="J83">
            <v>218733282.82507598</v>
          </cell>
          <cell r="K83">
            <v>248066616.15840924</v>
          </cell>
          <cell r="L83">
            <v>-455639859.68767846</v>
          </cell>
          <cell r="M83">
            <v>-489767024.15804994</v>
          </cell>
          <cell r="N83">
            <v>-538362979.85709679</v>
          </cell>
          <cell r="O83">
            <v>17495455.839050055</v>
          </cell>
          <cell r="P83">
            <v>-33308864.119978469</v>
          </cell>
        </row>
        <row r="84">
          <cell r="D84">
            <v>4550035099.7282543</v>
          </cell>
          <cell r="E84">
            <v>29706051.535325743</v>
          </cell>
          <cell r="F84">
            <v>460434027.58985811</v>
          </cell>
          <cell r="G84">
            <v>724529096.15550935</v>
          </cell>
          <cell r="H84">
            <v>724529096.15550935</v>
          </cell>
          <cell r="I84">
            <v>431916004.34426355</v>
          </cell>
          <cell r="J84">
            <v>218733282.82507598</v>
          </cell>
          <cell r="K84">
            <v>248066616.15840924</v>
          </cell>
          <cell r="L84">
            <v>-455639859.68767846</v>
          </cell>
          <cell r="M84">
            <v>-489767024.15804994</v>
          </cell>
          <cell r="N84">
            <v>-538362979.85709679</v>
          </cell>
          <cell r="O84">
            <v>17495455.839050055</v>
          </cell>
          <cell r="P84">
            <v>-33308864.119978469</v>
          </cell>
        </row>
        <row r="85">
          <cell r="A85" t="str">
            <v>IV</v>
          </cell>
          <cell r="B85" t="str">
            <v>JUMLAH PENGELUARAN ( I+II+III )</v>
          </cell>
          <cell r="D85">
            <v>65290018572.445541</v>
          </cell>
          <cell r="E85">
            <v>129706051.53532574</v>
          </cell>
          <cell r="F85">
            <v>7008316426.2692194</v>
          </cell>
          <cell r="G85">
            <v>10057712367.453842</v>
          </cell>
          <cell r="H85">
            <v>10206722941.690929</v>
          </cell>
          <cell r="I85">
            <v>10530509093.76766</v>
          </cell>
          <cell r="J85">
            <v>10433658795.044081</v>
          </cell>
          <cell r="K85">
            <v>10314843738.377415</v>
          </cell>
          <cell r="L85">
            <v>982009834.18041742</v>
          </cell>
          <cell r="M85">
            <v>1136094653.0573397</v>
          </cell>
          <cell r="N85">
            <v>43360957.937378526</v>
          </cell>
          <cell r="O85">
            <v>556961165.83791602</v>
          </cell>
          <cell r="P85">
            <v>656156845.87888765</v>
          </cell>
        </row>
        <row r="86">
          <cell r="B86" t="str">
            <v>JUMLAH PENGELUARAN KOMULATIF</v>
          </cell>
          <cell r="D86">
            <v>65290018572.445534</v>
          </cell>
          <cell r="E86">
            <v>129706051.53532574</v>
          </cell>
          <cell r="F86">
            <v>7138022477.8045454</v>
          </cell>
          <cell r="G86">
            <v>17195734845.258389</v>
          </cell>
          <cell r="H86">
            <v>27402457786.949318</v>
          </cell>
          <cell r="I86">
            <v>37932966880.71698</v>
          </cell>
          <cell r="J86">
            <v>48366625675.761063</v>
          </cell>
          <cell r="K86">
            <v>58681469414.138474</v>
          </cell>
          <cell r="L86">
            <v>59663479248.318893</v>
          </cell>
          <cell r="M86">
            <v>60799573901.376236</v>
          </cell>
          <cell r="N86">
            <v>60842934859.313614</v>
          </cell>
          <cell r="O86">
            <v>61399896025.151527</v>
          </cell>
          <cell r="P86">
            <v>62056052871.030418</v>
          </cell>
        </row>
        <row r="87">
          <cell r="D87">
            <v>65290018572.445534</v>
          </cell>
          <cell r="E87">
            <v>129706051.53532574</v>
          </cell>
          <cell r="F87">
            <v>7138022477.8045454</v>
          </cell>
          <cell r="G87">
            <v>17195734845.258389</v>
          </cell>
          <cell r="H87">
            <v>27402457786.949318</v>
          </cell>
          <cell r="I87">
            <v>37932966880.71698</v>
          </cell>
          <cell r="J87">
            <v>48366625675.761063</v>
          </cell>
          <cell r="K87">
            <v>58681469414.138474</v>
          </cell>
          <cell r="L87">
            <v>59663479248.318893</v>
          </cell>
          <cell r="M87">
            <v>60799573901.376236</v>
          </cell>
          <cell r="N87">
            <v>60842934859.313614</v>
          </cell>
          <cell r="O87">
            <v>61399896025.151527</v>
          </cell>
          <cell r="P87">
            <v>62056052871.030418</v>
          </cell>
        </row>
        <row r="88">
          <cell r="A88" t="str">
            <v>V</v>
          </cell>
          <cell r="B88" t="str">
            <v>SELISIH (I - IV)</v>
          </cell>
          <cell r="D88">
            <v>63294805.271110222</v>
          </cell>
          <cell r="E88">
            <v>-129706051.53532574</v>
          </cell>
          <cell r="F88">
            <v>8527588502.3907976</v>
          </cell>
          <cell r="G88">
            <v>-3593570730.0585089</v>
          </cell>
          <cell r="H88">
            <v>-2208924173.1336403</v>
          </cell>
          <cell r="I88">
            <v>-2244586044.7857628</v>
          </cell>
          <cell r="J88">
            <v>-1859611465.6375742</v>
          </cell>
          <cell r="K88">
            <v>-1740796408.9709082</v>
          </cell>
          <cell r="L88">
            <v>3593138110.9474444</v>
          </cell>
          <cell r="M88">
            <v>-408063107.20542586</v>
          </cell>
          <cell r="N88">
            <v>548329292.49262297</v>
          </cell>
          <cell r="O88">
            <v>-253395195.83252311</v>
          </cell>
          <cell r="P88">
            <v>-352590875.87349474</v>
          </cell>
        </row>
        <row r="89">
          <cell r="D89">
            <v>63294805.271110222</v>
          </cell>
          <cell r="E89">
            <v>-129706051.53532574</v>
          </cell>
          <cell r="F89">
            <v>8527588502.3907976</v>
          </cell>
          <cell r="G89">
            <v>-3593570730.0585089</v>
          </cell>
          <cell r="H89">
            <v>-2208924173.1336403</v>
          </cell>
          <cell r="I89">
            <v>-2244586044.7857628</v>
          </cell>
          <cell r="J89">
            <v>-1859611465.6375742</v>
          </cell>
          <cell r="K89">
            <v>-1740796408.9709082</v>
          </cell>
          <cell r="L89">
            <v>3593138110.9474444</v>
          </cell>
          <cell r="M89">
            <v>-408063107.20542586</v>
          </cell>
          <cell r="N89">
            <v>548329292.49262297</v>
          </cell>
          <cell r="O89">
            <v>-253395195.83252311</v>
          </cell>
          <cell r="P89">
            <v>-352590875.87349474</v>
          </cell>
        </row>
        <row r="90">
          <cell r="A90" t="str">
            <v>VI</v>
          </cell>
          <cell r="B90" t="str">
            <v>SALDO AWAL KAS</v>
          </cell>
          <cell r="D90">
            <v>0</v>
          </cell>
          <cell r="E90">
            <v>0</v>
          </cell>
          <cell r="F90">
            <v>293948.46467426419</v>
          </cell>
          <cell r="G90">
            <v>8397882450.8554716</v>
          </cell>
          <cell r="H90">
            <v>4804311720.7969627</v>
          </cell>
          <cell r="I90">
            <v>2595387547.6633224</v>
          </cell>
          <cell r="J90">
            <v>350801502.87755966</v>
          </cell>
          <cell r="K90">
            <v>91190037.239985466</v>
          </cell>
          <cell r="L90">
            <v>50393628.269077301</v>
          </cell>
          <cell r="M90">
            <v>343531739.21652174</v>
          </cell>
          <cell r="N90">
            <v>15468632.011095881</v>
          </cell>
          <cell r="O90">
            <v>563797924.50371885</v>
          </cell>
          <cell r="P90">
            <v>310402728.67119575</v>
          </cell>
        </row>
        <row r="91">
          <cell r="D91">
            <v>0</v>
          </cell>
          <cell r="E91">
            <v>0</v>
          </cell>
          <cell r="F91">
            <v>293948.46467426419</v>
          </cell>
          <cell r="G91">
            <v>8397882450.8554716</v>
          </cell>
          <cell r="H91">
            <v>4804311720.7969627</v>
          </cell>
          <cell r="I91">
            <v>2595387547.6633224</v>
          </cell>
          <cell r="J91">
            <v>350801502.87755966</v>
          </cell>
          <cell r="K91">
            <v>91190037.239985466</v>
          </cell>
          <cell r="L91">
            <v>50393628.269077301</v>
          </cell>
          <cell r="M91">
            <v>343531739.21652174</v>
          </cell>
          <cell r="N91">
            <v>15468632.011095881</v>
          </cell>
          <cell r="O91">
            <v>563797924.50371885</v>
          </cell>
          <cell r="P91">
            <v>310402728.67119575</v>
          </cell>
        </row>
        <row r="92">
          <cell r="A92" t="str">
            <v>VII</v>
          </cell>
          <cell r="B92" t="str">
            <v>KREDIT BANK</v>
          </cell>
          <cell r="D92">
            <v>0</v>
          </cell>
          <cell r="E92">
            <v>130000000</v>
          </cell>
          <cell r="F92">
            <v>-130000000</v>
          </cell>
          <cell r="G92">
            <v>0</v>
          </cell>
          <cell r="H92">
            <v>0</v>
          </cell>
          <cell r="I92">
            <v>0</v>
          </cell>
          <cell r="J92">
            <v>1600000000</v>
          </cell>
          <cell r="K92">
            <v>1700000000</v>
          </cell>
          <cell r="L92">
            <v>-3300000000</v>
          </cell>
          <cell r="M92">
            <v>80000000</v>
          </cell>
          <cell r="N92">
            <v>0</v>
          </cell>
          <cell r="O92">
            <v>0</v>
          </cell>
          <cell r="P92">
            <v>120000000</v>
          </cell>
        </row>
        <row r="93">
          <cell r="D93">
            <v>0</v>
          </cell>
          <cell r="E93">
            <v>130000000</v>
          </cell>
          <cell r="F93">
            <v>-130000000</v>
          </cell>
          <cell r="G93">
            <v>0</v>
          </cell>
          <cell r="H93">
            <v>0</v>
          </cell>
          <cell r="I93">
            <v>0</v>
          </cell>
          <cell r="J93">
            <v>1600000000</v>
          </cell>
          <cell r="K93">
            <v>1700000000</v>
          </cell>
          <cell r="L93">
            <v>-3300000000</v>
          </cell>
          <cell r="M93">
            <v>80000000</v>
          </cell>
          <cell r="N93">
            <v>0</v>
          </cell>
          <cell r="O93">
            <v>0</v>
          </cell>
          <cell r="P93">
            <v>120000000</v>
          </cell>
        </row>
        <row r="94">
          <cell r="A94" t="str">
            <v>VIII</v>
          </cell>
          <cell r="B94" t="str">
            <v>SALDO AKHIR KAS (V+VI+VII)</v>
          </cell>
          <cell r="D94">
            <v>63294805.271110237</v>
          </cell>
          <cell r="E94">
            <v>293948.46467426419</v>
          </cell>
          <cell r="F94">
            <v>8397882450.8554716</v>
          </cell>
          <cell r="G94">
            <v>4804311720.7969627</v>
          </cell>
          <cell r="H94">
            <v>2595387547.6633224</v>
          </cell>
          <cell r="I94">
            <v>350801502.87755966</v>
          </cell>
          <cell r="J94">
            <v>91190037.239985466</v>
          </cell>
          <cell r="K94">
            <v>50393628.269077301</v>
          </cell>
          <cell r="L94">
            <v>343531739.21652174</v>
          </cell>
          <cell r="M94">
            <v>15468632.011095881</v>
          </cell>
          <cell r="N94">
            <v>563797924.50371885</v>
          </cell>
          <cell r="O94">
            <v>310402728.67119575</v>
          </cell>
          <cell r="P94">
            <v>77811852.797701001</v>
          </cell>
        </row>
        <row r="95">
          <cell r="D95">
            <v>63294805.271110237</v>
          </cell>
          <cell r="E95">
            <v>293948.46467426419</v>
          </cell>
          <cell r="F95">
            <v>8397882450.8554716</v>
          </cell>
          <cell r="G95">
            <v>4804311720.7969627</v>
          </cell>
          <cell r="H95">
            <v>2595387547.6633224</v>
          </cell>
          <cell r="I95">
            <v>350801502.87755966</v>
          </cell>
          <cell r="J95">
            <v>91190037.239985466</v>
          </cell>
          <cell r="K95">
            <v>50393628.269077301</v>
          </cell>
          <cell r="L95">
            <v>343531739.21652174</v>
          </cell>
          <cell r="M95">
            <v>15468632.011095881</v>
          </cell>
          <cell r="N95">
            <v>563797924.50371885</v>
          </cell>
          <cell r="O95">
            <v>310402728.67119575</v>
          </cell>
          <cell r="P95">
            <v>77811852.797701001</v>
          </cell>
        </row>
        <row r="96">
          <cell r="A96" t="str">
            <v/>
          </cell>
          <cell r="B96" t="str">
            <v>Saldo Kredit</v>
          </cell>
          <cell r="E96">
            <v>130000000</v>
          </cell>
          <cell r="F96">
            <v>0</v>
          </cell>
          <cell r="G96">
            <v>0</v>
          </cell>
          <cell r="H96">
            <v>0</v>
          </cell>
          <cell r="I96">
            <v>0</v>
          </cell>
          <cell r="J96">
            <v>1600000000</v>
          </cell>
          <cell r="K96">
            <v>3300000000</v>
          </cell>
          <cell r="L96">
            <v>0</v>
          </cell>
          <cell r="M96">
            <v>80000000</v>
          </cell>
          <cell r="N96">
            <v>80000000</v>
          </cell>
          <cell r="O96">
            <v>80000000</v>
          </cell>
          <cell r="P96">
            <v>200000000</v>
          </cell>
        </row>
        <row r="97">
          <cell r="P97">
            <v>3267665668.8858318</v>
          </cell>
        </row>
        <row r="98">
          <cell r="B98" t="str">
            <v>Keuntungan Murni =</v>
          </cell>
          <cell r="C98">
            <v>0</v>
          </cell>
          <cell r="D98">
            <v>0</v>
          </cell>
          <cell r="P98">
            <v>-122188147.202299</v>
          </cell>
        </row>
        <row r="99">
          <cell r="P99">
            <v>-3389853816.088131</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b"/>
      <sheetName val="analisa"/>
      <sheetName val="rekap"/>
    </sheetNames>
    <sheetDataSet>
      <sheetData sheetId="0" refreshError="1">
        <row r="6">
          <cell r="D6">
            <v>25000</v>
          </cell>
        </row>
        <row r="42">
          <cell r="D42">
            <v>1800000</v>
          </cell>
        </row>
      </sheetData>
      <sheetData sheetId="1"/>
      <sheetData sheetId="2"/>
      <sheetData sheetId="3"/>
    </sheetDataSet>
  </externalBook>
</externalLink>
</file>

<file path=xl/externalLinks/externalLink7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Koef"/>
      <sheetName val="MPU"/>
      <sheetName val="Hrg Dasar"/>
      <sheetName val="Anls Hrg"/>
      <sheetName val="Schedule"/>
      <sheetName val="Schedule Alat"/>
      <sheetName val="Prsnl inti"/>
      <sheetName val="Alat Utm"/>
      <sheetName val="Analisa Alat"/>
      <sheetName val="Kualitas Bhn"/>
      <sheetName val="Kuantitas Bhn"/>
      <sheetName val="M. Onsite"/>
      <sheetName val="Kuantitas alat"/>
      <sheetName val="Perht.Bahan"/>
      <sheetName val="Schedule Bahan"/>
      <sheetName val="Sub-KOnt"/>
      <sheetName val="Konf-plant"/>
      <sheetName val="Srt Pnwrn"/>
      <sheetName val="Pem. Rutin"/>
      <sheetName val="Urn Anl 1-5"/>
      <sheetName val="Urn Anl 6-10"/>
      <sheetName val="Check-list"/>
      <sheetName val="Pelaksan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IKUL"/>
      <sheetName val="INPUT TRANSPORTASI"/>
      <sheetName val="BIAYA PIKUL &amp; ANGKUT"/>
      <sheetName val="ANALISA PIKUL"/>
      <sheetName val="ANALISA TRANSPOR"/>
      <sheetName val="ANGKUT ALTERNATIF"/>
      <sheetName val="ANGKUT ALTERNATIF (2)"/>
      <sheetName val="ANGKUT ALTERNATIF (3)"/>
      <sheetName val="ANALISA  ANGKUT PER KG"/>
      <sheetName val="ANALISA  ANGKUT PER KG RUDY"/>
      <sheetName val="GALIAN MEKANIS"/>
      <sheetName val="PEMBENTUKAN JALAN"/>
      <sheetName val="ALAT"/>
      <sheetName val="Basic Price"/>
      <sheetName val="Plat Beton"/>
      <sheetName val="Sch"/>
      <sheetName val="HARGA"/>
      <sheetName val="Rekap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ver"/>
      <sheetName val="Info"/>
      <sheetName val="Rekap"/>
      <sheetName val="Volume"/>
      <sheetName val="MOB"/>
      <sheetName val="RAB"/>
      <sheetName val="Koef"/>
      <sheetName val="Rangka"/>
      <sheetName val="Daf.Harga Sat."/>
      <sheetName val="Hardas"/>
      <sheetName val="Peralata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0001"/>
      <sheetName val="RAB LT II"/>
      <sheetName val="RAB"/>
      <sheetName val="rekapAnlgdg"/>
      <sheetName val="cover"/>
      <sheetName val="anl gedung"/>
      <sheetName val="H.bh"/>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ting Yard"/>
      <sheetName val="TS&amp;BEK"/>
      <sheetName val="u-gird"/>
      <sheetName val="fw-ugirder"/>
      <sheetName val="CY"/>
      <sheetName val="map"/>
      <sheetName val="ref"/>
      <sheetName val="simak"/>
      <sheetName val="rkp"/>
      <sheetName val="boq"/>
      <sheetName val="mob"/>
      <sheetName val="anal"/>
      <sheetName val="7.1(3)"/>
      <sheetName val="antek"/>
      <sheetName val="plant"/>
      <sheetName val="mpu"/>
      <sheetName val="sub"/>
      <sheetName val="harsat"/>
      <sheetName val="pos4"/>
      <sheetName val="pos5"/>
      <sheetName val="pos6"/>
      <sheetName val="pos7"/>
      <sheetName val="pos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3">
          <cell r="K43">
            <v>5690</v>
          </cell>
        </row>
      </sheetData>
      <sheetData sheetId="18" refreshError="1"/>
      <sheetData sheetId="19" refreshError="1"/>
      <sheetData sheetId="20" refreshError="1"/>
      <sheetData sheetId="21" refreshError="1"/>
      <sheetData sheetId="22" refreshError="1"/>
    </sheetDataSet>
  </externalBook>
</externalLink>
</file>

<file path=xl/externalLinks/externalLink7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2-UMUM"/>
      <sheetName val="schedule"/>
      <sheetName val="BOQ-1"/>
      <sheetName val="MPU-1"/>
      <sheetName val="3-DIV1"/>
      <sheetName val="3-DIV2"/>
      <sheetName val="3-DIV3"/>
      <sheetName val="3-DIV4"/>
      <sheetName val="3-DIV5"/>
      <sheetName val="3-DIV6"/>
      <sheetName val="3-DIV7"/>
      <sheetName val="BETON"/>
      <sheetName val="K-500 (Girder)"/>
      <sheetName val="3-DIV8"/>
      <sheetName val="3-DIV8(Conc.Pav)"/>
      <sheetName val="5-ALAT"/>
      <sheetName val="5-ALAT (2)"/>
      <sheetName val="4-BASIC"/>
      <sheetName val="4-MOS"/>
      <sheetName val="4-QUARRY"/>
      <sheetName val="6-AGREGAT"/>
      <sheetName val="COVER"/>
      <sheetName val="COVER BAB"/>
      <sheetName val="Sheet1"/>
      <sheetName val="Sheet3"/>
      <sheetName val="Sheet4"/>
      <sheetName val="3-DIV7(GIRDER)-TDK DIPAKAI"/>
      <sheetName val="BOQ-TDK DIPAKAI"/>
      <sheetName val="MPU-TDK DIPAK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2-UMUM"/>
      <sheetName val="schedule"/>
      <sheetName val="BOQ-1"/>
      <sheetName val="MPU-1"/>
      <sheetName val="3-DIV1"/>
      <sheetName val="3-DIV2"/>
      <sheetName val="3-DIV3"/>
      <sheetName val="3-DIV4"/>
      <sheetName val="3-DIV5"/>
      <sheetName val="3-DIV6"/>
      <sheetName val="3-DIV7"/>
      <sheetName val="BETON"/>
      <sheetName val="K-500 (Girder)"/>
      <sheetName val="3-DIV8"/>
      <sheetName val="3-DIV8(Conc.Pav)"/>
      <sheetName val="5-ALAT"/>
      <sheetName val="5-ALAT (2)"/>
      <sheetName val="4-BASIC"/>
      <sheetName val="4-MOS"/>
      <sheetName val="4-QUARRY"/>
      <sheetName val="6-AGREGAT"/>
      <sheetName val="COVER"/>
      <sheetName val="COVER BAB"/>
      <sheetName val="Sheet1"/>
      <sheetName val="Sheet3"/>
      <sheetName val="Sheet4"/>
      <sheetName val="3-DIV7(GIRDER)-TDK DIPAKAI"/>
      <sheetName val="BOQ-TDK DIPAKAI"/>
      <sheetName val="MPU-TDK DIPAKAI"/>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BOQ"/>
      <sheetName val="Mobilisasi"/>
      <sheetName val="SMK3"/>
      <sheetName val="5-ALAT(1)"/>
      <sheetName val="4-Basic Price"/>
      <sheetName val="D3"/>
      <sheetName val="D5"/>
      <sheetName val="D6"/>
      <sheetName val="D7(1)"/>
      <sheetName val="D7(2)"/>
      <sheetName val="JADWAL"/>
      <sheetName val="MPU"/>
    </sheetNames>
    <sheetDataSet>
      <sheetData sheetId="0">
        <row r="30">
          <cell r="F30">
            <v>14015720183.65</v>
          </cell>
        </row>
      </sheetData>
      <sheetData sheetId="1"/>
      <sheetData sheetId="2"/>
      <sheetData sheetId="3">
        <row r="93">
          <cell r="I93">
            <v>63250000</v>
          </cell>
        </row>
      </sheetData>
      <sheetData sheetId="4">
        <row r="27">
          <cell r="I27">
            <v>59731.158962508081</v>
          </cell>
        </row>
      </sheetData>
      <sheetData sheetId="5">
        <row r="9">
          <cell r="F9">
            <v>14285.71</v>
          </cell>
        </row>
        <row r="10">
          <cell r="F10">
            <v>15714.29</v>
          </cell>
        </row>
        <row r="11">
          <cell r="F11">
            <v>16428.57</v>
          </cell>
        </row>
        <row r="69">
          <cell r="F69">
            <v>81200</v>
          </cell>
        </row>
        <row r="72">
          <cell r="F72">
            <v>19000</v>
          </cell>
        </row>
      </sheetData>
      <sheetData sheetId="6">
        <row r="55">
          <cell r="J55">
            <v>41608</v>
          </cell>
        </row>
        <row r="129">
          <cell r="J129">
            <v>134730</v>
          </cell>
        </row>
      </sheetData>
      <sheetData sheetId="7">
        <row r="54">
          <cell r="L54">
            <v>528288</v>
          </cell>
        </row>
        <row r="118">
          <cell r="L118">
            <v>487493</v>
          </cell>
        </row>
        <row r="184">
          <cell r="L184">
            <v>504882</v>
          </cell>
        </row>
      </sheetData>
      <sheetData sheetId="8"/>
      <sheetData sheetId="9"/>
      <sheetData sheetId="10"/>
      <sheetData sheetId="11"/>
      <sheetData sheetId="12"/>
    </sheetDataSet>
  </externalBook>
</externalLink>
</file>

<file path=xl/externalLinks/externalLink7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Analisa K3"/>
      <sheetName val="alat-inflasi"/>
      <sheetName val="4-Basic Price"/>
      <sheetName val="4-Analisa Quarry"/>
      <sheetName val="4-formulir harga bahan"/>
      <sheetName val="angkut lokal"/>
      <sheetName val="5-ALAT(1)"/>
      <sheetName val="5-ALAT (2)"/>
      <sheetName val="berat bahan"/>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cvr"/>
      <sheetName val="RUPIAH AGUNG"/>
      <sheetName val="Time Schedule"/>
      <sheetName val="schedule"/>
      <sheetName val="HARGA ALAT DENPASAR"/>
      <sheetName val="RUPIAH"/>
      <sheetName val="HARGA ALA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D8" t="str">
            <v>(L01)</v>
          </cell>
        </row>
        <row r="10">
          <cell r="F10">
            <v>8571.4285714285706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Set>
  </externalBook>
</externalLink>
</file>

<file path=xl/externalLinks/externalLink7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Jalan"/>
      <sheetName val="Lampiran"/>
      <sheetName val="time_schedule"/>
      <sheetName val="Rekap Jalan"/>
      <sheetName val="Rekap Kb. Putih"/>
      <sheetName val="RAB Kb. Putih"/>
      <sheetName val="Rekap Panji"/>
      <sheetName val="RAB Panji"/>
      <sheetName val="Rekap Sp. Kapau"/>
      <sheetName val="RAB Sp. Kapau"/>
      <sheetName val="Rekap Koto Baru"/>
      <sheetName val="RAB Koto Baru"/>
      <sheetName val="Koefisien-bahan"/>
      <sheetName val="Anal-onsite"/>
      <sheetName val="Konfirmasi-kap"/>
      <sheetName val="daftar-peralatan"/>
      <sheetName val="daftar-personil"/>
      <sheetName val="Sub-kontrak"/>
      <sheetName val="Bukan Pegawai Negeri"/>
      <sheetName val="Mata Pemb Utama"/>
      <sheetName val="Upah&amp;Bahan"/>
      <sheetName val="Analisa ALat"/>
      <sheetName val="Anal. Harga Bahan"/>
      <sheetName val="Analisa1-10"/>
      <sheetName val="Analisa Harga Pek."/>
      <sheetName val="Anal-Teknik"/>
      <sheetName val="Anal Koef Bab 1-5"/>
      <sheetName val="Anal Koef Bab 6-10"/>
      <sheetName val="struktur"/>
      <sheetName val="data-pendukung"/>
      <sheetName val="anl gedu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7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61004"/>
      <sheetName val="61005"/>
      <sheetName val="61006"/>
      <sheetName val="61007"/>
      <sheetName val="61008"/>
      <sheetName val="Rek-Thp II"/>
      <sheetName val="BOQ-Thp II"/>
      <sheetName val="An-Real"/>
      <sheetName val="An-Tek"/>
      <sheetName val="ANALISA"/>
      <sheetName val="Uph,Bh,Alt"/>
      <sheetName val="H.DASAR"/>
      <sheetName val="BEKIST"/>
      <sheetName val="REKAP"/>
      <sheetName val="BQ"/>
      <sheetName val="DASH"/>
      <sheetName val="BA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K5">
            <v>1</v>
          </cell>
        </row>
      </sheetData>
      <sheetData sheetId="13" refreshError="1"/>
      <sheetData sheetId="14" refreshError="1"/>
      <sheetData sheetId="15" refreshError="1"/>
      <sheetData sheetId="16" refreshError="1"/>
      <sheetData sheetId="17" refreshError="1"/>
    </sheetDataSet>
  </externalBook>
</externalLink>
</file>

<file path=xl/externalLinks/externalLink7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UP"/>
      <sheetName val="Rekap RAP"/>
      <sheetName val="RAP"/>
      <sheetName val="Analisa"/>
      <sheetName val="Bahan"/>
      <sheetName val="Upah"/>
      <sheetName val="Alat"/>
      <sheetName val="Sub"/>
      <sheetName val="BUL"/>
      <sheetName val="Sheet tdk dipakai"/>
      <sheetName val="TAWAR"/>
      <sheetName val="RAB"/>
      <sheetName val="SKBDN SEMEN"/>
      <sheetName val="SKBDN BESI"/>
      <sheetName val="SKBDN SUB"/>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CFLOW"/>
      <sheetName val="SCHED"/>
      <sheetName val="BASIC (2)"/>
      <sheetName val="ANALISA (3)"/>
      <sheetName val="summary"/>
      <sheetName val="BoQ 0707"/>
      <sheetName val="BQ RAB"/>
      <sheetName val="BRICKDOWN"/>
      <sheetName val="REKAP RAP"/>
      <sheetName val="Harga Jadi"/>
      <sheetName val="Analisa Pekerjaan"/>
      <sheetName val="Biaya Umum"/>
      <sheetName val="Alat"/>
      <sheetName val="Bahan"/>
      <sheetName val="Bahan Alat"/>
      <sheetName val="Analisa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Rutin"/>
      <sheetName val="Kuantitas"/>
      <sheetName val="Analisa HSP"/>
    </sheetNames>
    <sheetDataSet>
      <sheetData sheetId="0" refreshError="1"/>
      <sheetData sheetId="1" refreshError="1"/>
      <sheetData sheetId="2" refreshError="1">
        <row r="231">
          <cell r="U231">
            <v>1365845.2060548861</v>
          </cell>
        </row>
      </sheetData>
    </sheetDataSet>
  </externalBook>
</externalLink>
</file>

<file path=xl/externalLinks/externalLink7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Penawaran"/>
      <sheetName val="Ls-Mobilisasi (OK)"/>
      <sheetName val="SAT-DAS"/>
      <sheetName val="Ur-Anl (ok punya)"/>
      <sheetName val="Rekap"/>
      <sheetName val="R A B"/>
      <sheetName val="Daf Kuan &amp; Harga"/>
      <sheetName val="Analisa (ok punya)"/>
      <sheetName val="Anl-Alt (2)"/>
      <sheetName val="Lamp-11 (Sub-kont) ok"/>
      <sheetName val="Lamp-1 (Schedule ok"/>
      <sheetName val="Lamp-1 (Schedule2)ok"/>
      <sheetName val="Data Personalia"/>
      <sheetName val="Anl-Bhn (ok)"/>
      <sheetName val="Lamp-14 -Hit-Alt"/>
      <sheetName val="Lamp-13-Pengg Alat"/>
      <sheetName val="Lamp-4 (Pemel. Rutin)"/>
      <sheetName val="Lamp-5 (On Site)"/>
      <sheetName val="Lamp-6 (Plant)"/>
      <sheetName val="Lamp-7 (Df-Utm) ok"/>
      <sheetName val="Lamp-8 (Kont Seleksi)"/>
      <sheetName val="Lamp-9 (Df-Alat)"/>
      <sheetName val="Lamp-14 (Lamp-Penaw) 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sheetName val="Hrg"/>
      <sheetName val="Anl (2)"/>
      <sheetName val="Sheet2"/>
      <sheetName val="Sheet3"/>
      <sheetName val="REK"/>
      <sheetName val="Analisa"/>
      <sheetName val="METODE"/>
      <sheetName val="BASIC"/>
      <sheetName val="MOBILI"/>
      <sheetName val="REKAP RAP"/>
      <sheetName val="Informasi"/>
      <sheetName val="SCHEDULE"/>
      <sheetName val="REKAP"/>
      <sheetName val="DAFTAR BAHAN"/>
      <sheetName val="ANALISA YANG DIPAKAI"/>
      <sheetName val="ANA"/>
      <sheetName val="BAHAN"/>
      <sheetName val="Terbilang"/>
      <sheetName val="SP"/>
      <sheetName val="REKAP "/>
      <sheetName val="RAB "/>
      <sheetName val="Har. Sat"/>
      <sheetName val="Schedulle"/>
      <sheetName val="TKDN"/>
      <sheetName val="RK3"/>
      <sheetName val="Rekap Waktu dan Pekerja"/>
      <sheetName val="Sheet1"/>
      <sheetName val="subkon"/>
      <sheetName val="RAB Jalan"/>
    </sheetNames>
    <sheetDataSet>
      <sheetData sheetId="0" refreshError="1"/>
      <sheetData sheetId="1">
        <row r="8">
          <cell r="B8" t="str">
            <v>BAHAN</v>
          </cell>
          <cell r="D8" t="str">
            <v>M3</v>
          </cell>
          <cell r="E8" t="str">
            <v>Rp.</v>
          </cell>
          <cell r="F8">
            <v>240500</v>
          </cell>
        </row>
        <row r="9">
          <cell r="B9" t="str">
            <v>Batu Bata</v>
          </cell>
          <cell r="D9" t="str">
            <v>Bh</v>
          </cell>
          <cell r="E9" t="str">
            <v>Rp</v>
          </cell>
          <cell r="F9">
            <v>525</v>
          </cell>
        </row>
        <row r="10">
          <cell r="B10" t="str">
            <v>Besi beton</v>
          </cell>
          <cell r="D10" t="str">
            <v>Kg</v>
          </cell>
          <cell r="E10" t="str">
            <v>Rp</v>
          </cell>
          <cell r="F10">
            <v>5000</v>
          </cell>
        </row>
      </sheetData>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an"/>
      <sheetName val="surat"/>
      <sheetName val="simak"/>
      <sheetName val="Summary"/>
      <sheetName val="Estimate"/>
      <sheetName val="konf.kap"/>
      <sheetName val="schedulle"/>
      <sheetName val="flowchart"/>
      <sheetName val="MPU"/>
      <sheetName val="SUBCON"/>
      <sheetName val="STAFINTI"/>
      <sheetName val="USULALAT"/>
      <sheetName val="mobilisasi"/>
      <sheetName val="2"/>
      <sheetName val="D3"/>
      <sheetName val="D4"/>
      <sheetName val="D6"/>
      <sheetName val="5"/>
      <sheetName val="d7bton"/>
      <sheetName val="D"/>
      <sheetName val="D8"/>
      <sheetName val="D8 kerblma"/>
      <sheetName val="Harga S Dasar UNTUK IDISI"/>
      <sheetName val="alat"/>
      <sheetName val="quary"/>
      <sheetName val="agregat"/>
      <sheetName val="rutin"/>
      <sheetName val="10.1 (1)"/>
      <sheetName val="10.1 (2)"/>
      <sheetName val="10.1 (3)"/>
      <sheetName val="10.1 (4)"/>
      <sheetName val="10.1 (5)"/>
      <sheetName val="D10"/>
      <sheetName val="DAFTAR HARGA"/>
    </sheetNames>
    <sheetDataSet>
      <sheetData sheetId="0">
        <row r="16">
          <cell r="D16" t="str">
            <v>:  2006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7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
      <sheetName val="REKAP"/>
      <sheetName val="KUANTITAS"/>
      <sheetName val="Bahan Print"/>
      <sheetName val="Bahan-1"/>
      <sheetName val="analisa_gedung"/>
      <sheetName val="Mobilisasi"/>
      <sheetName val="KOMFIR BATCHING"/>
      <sheetName val="Schedule"/>
      <sheetName val="MPU"/>
      <sheetName val="SUB KON"/>
      <sheetName val="Mat on site"/>
    </sheetNames>
    <sheetDataSet>
      <sheetData sheetId="0">
        <row r="8">
          <cell r="F8" t="str">
            <v>1</v>
          </cell>
          <cell r="G8" t="str">
            <v>2</v>
          </cell>
          <cell r="H8" t="str">
            <v>3</v>
          </cell>
          <cell r="I8" t="str">
            <v>4</v>
          </cell>
          <cell r="J8" t="str">
            <v>5</v>
          </cell>
          <cell r="K8" t="str">
            <v>6</v>
          </cell>
          <cell r="L8" t="str">
            <v>7</v>
          </cell>
          <cell r="M8" t="str">
            <v>8</v>
          </cell>
          <cell r="N8" t="str">
            <v>9</v>
          </cell>
        </row>
        <row r="9">
          <cell r="F9" t="str">
            <v>SATU</v>
          </cell>
          <cell r="G9" t="str">
            <v>DUA</v>
          </cell>
          <cell r="H9" t="str">
            <v>TIGA</v>
          </cell>
          <cell r="I9" t="str">
            <v>EMPAT</v>
          </cell>
          <cell r="J9" t="str">
            <v>LIMA</v>
          </cell>
          <cell r="K9" t="str">
            <v>ENAM</v>
          </cell>
          <cell r="L9" t="str">
            <v>TUJUH</v>
          </cell>
          <cell r="M9" t="str">
            <v>DELAPAN</v>
          </cell>
          <cell r="N9" t="str">
            <v>SEMBILAN</v>
          </cell>
        </row>
        <row r="10">
          <cell r="F10" t="str">
            <v>SEBELAS</v>
          </cell>
          <cell r="G10" t="str">
            <v>DUA BELAS</v>
          </cell>
          <cell r="H10" t="str">
            <v>TIGA BELAS</v>
          </cell>
          <cell r="I10" t="str">
            <v>EMPAT BELAS</v>
          </cell>
          <cell r="J10" t="str">
            <v>LIMA BELAS</v>
          </cell>
          <cell r="K10" t="str">
            <v>ENAM BELAS</v>
          </cell>
          <cell r="L10" t="str">
            <v>TUJUH BELAS</v>
          </cell>
          <cell r="M10" t="str">
            <v>DELAPAN BELAS</v>
          </cell>
          <cell r="N10" t="str">
            <v>SEMBILAN BELAS</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Kamus"/>
      <sheetName val="Daf. Simak"/>
      <sheetName val="Rekap"/>
      <sheetName val="Kuantitas &amp; Harga"/>
      <sheetName val="Mob"/>
      <sheetName val="Lalu Lintas"/>
      <sheetName val="Mata Utama"/>
      <sheetName val="Price"/>
      <sheetName val="SEWA Alat"/>
      <sheetName val="D2"/>
      <sheetName val="D3"/>
      <sheetName val="D4"/>
      <sheetName val="D5"/>
      <sheetName val="D6"/>
      <sheetName val="D71"/>
      <sheetName val="D72"/>
      <sheetName val="D8"/>
      <sheetName val="D9"/>
      <sheetName val="Material On Site"/>
      <sheetName val="Pemecah Batu"/>
      <sheetName val="Pencampur Aspal"/>
      <sheetName val="Pencampur Beton)"/>
      <sheetName val="LS-Rutin"/>
      <sheetName val="Analisa HSP"/>
      <sheetName val="Analisa Quarry"/>
      <sheetName val="Halus &amp; Kasar"/>
      <sheetName val="Kelas A"/>
      <sheetName val="Kelas B"/>
      <sheetName val="Kelas C"/>
      <sheetName val="Analisa Alat"/>
      <sheetName val="JP. Pekerjaan"/>
      <sheetName val="JP. Alat"/>
      <sheetName val="Material"/>
      <sheetName val="JP. Bahan"/>
      <sheetName val="JP.  Person In &amp; Tnaga Kerja"/>
      <sheetName val="Subkontrak"/>
      <sheetName val="Ku&amp; Ha (6)"/>
      <sheetName val="DISCLAIMER"/>
      <sheetName val="Terbilang"/>
      <sheetName val="MAJOR"/>
      <sheetName val="%"/>
      <sheetName val="Peta Quarry"/>
      <sheetName val="Informasi"/>
      <sheetName val="Jembatan Sementara"/>
      <sheetName val="Perhitungan Mobilisasi Alat"/>
      <sheetName val="Analisa K3"/>
      <sheetName val="BOQ"/>
      <sheetName val="Mobilisasi"/>
      <sheetName val="4-Basic Price"/>
      <sheetName val="4-Analisa Quarry"/>
      <sheetName val="4-Formulir harga bahan"/>
      <sheetName val="5-ALAT(1)"/>
      <sheetName val="5-ALAT(2)"/>
      <sheetName val="Agg Halus &amp; Kasar"/>
      <sheetName val="Agg A"/>
      <sheetName val="Agg B"/>
      <sheetName val="Agg C"/>
      <sheetName val="Agg  CBR 60"/>
      <sheetName val="D1"/>
      <sheetName val="D7(1)"/>
      <sheetName val="D7(2)"/>
      <sheetName val="D8(1)"/>
      <sheetName val="D8(2)"/>
      <sheetName val="D10 LS-Rutin"/>
      <sheetName val="D10 Kuantitas"/>
      <sheetName val="D10 Analisa HSP"/>
      <sheetName val="D7(3)"/>
      <sheetName val="Empiris"/>
      <sheetName val="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H11">
            <v>7071.4285714285725</v>
          </cell>
        </row>
        <row r="17">
          <cell r="H17">
            <v>11785.714285714286</v>
          </cell>
        </row>
        <row r="78">
          <cell r="H78">
            <v>141300</v>
          </cell>
        </row>
        <row r="94">
          <cell r="H94">
            <v>14000</v>
          </cell>
        </row>
        <row r="118">
          <cell r="H118">
            <v>6500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8"/>
      <sheetName val="Sheet4"/>
      <sheetName val="Sheet7"/>
      <sheetName val="Sheet3"/>
      <sheetName val="Sheet5"/>
      <sheetName val="Sheet6"/>
      <sheetName val="NP"/>
      <sheetName val="isian"/>
    </sheetNames>
    <sheetDataSet>
      <sheetData sheetId="0">
        <row r="53">
          <cell r="Z53">
            <v>125</v>
          </cell>
          <cell r="AA53">
            <v>0.68</v>
          </cell>
        </row>
        <row r="54">
          <cell r="Z54">
            <v>150</v>
          </cell>
          <cell r="AA54">
            <v>0.65</v>
          </cell>
        </row>
        <row r="55">
          <cell r="Z55">
            <v>175</v>
          </cell>
          <cell r="AA55">
            <v>0.61</v>
          </cell>
        </row>
        <row r="56">
          <cell r="Z56">
            <v>200</v>
          </cell>
          <cell r="AA56">
            <v>0.57999999999999996</v>
          </cell>
        </row>
        <row r="57">
          <cell r="Z57">
            <v>225</v>
          </cell>
          <cell r="AA57">
            <v>0.55000000000000004</v>
          </cell>
        </row>
        <row r="58">
          <cell r="Z58">
            <v>250</v>
          </cell>
          <cell r="AA58">
            <v>0.52</v>
          </cell>
        </row>
        <row r="59">
          <cell r="Z59">
            <v>275</v>
          </cell>
          <cell r="AA59">
            <v>0.5</v>
          </cell>
        </row>
        <row r="60">
          <cell r="Z60">
            <v>300</v>
          </cell>
          <cell r="AA60">
            <v>0.47</v>
          </cell>
        </row>
        <row r="61">
          <cell r="Z61">
            <v>350</v>
          </cell>
          <cell r="AA61">
            <v>0.42</v>
          </cell>
        </row>
        <row r="62">
          <cell r="Z62">
            <v>375</v>
          </cell>
          <cell r="AA62">
            <v>0.4</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heet3"/>
      <sheetName val="Sheet4"/>
      <sheetName val="Sheet5"/>
      <sheetName val="Sheet6"/>
      <sheetName val="Sheet7"/>
      <sheetName val="Sheet8"/>
      <sheetName val="Sheet9 "/>
      <sheetName val="Sheet10"/>
      <sheetName val=" Sheet11"/>
    </sheetNames>
    <sheetDataSet>
      <sheetData sheetId="0" refreshError="1"/>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7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sheetName val="AHS Kusen Alum"/>
      <sheetName val="AHS Lain2"/>
      <sheetName val="AHS Atap"/>
    </sheetNames>
    <sheetDataSet>
      <sheetData sheetId="0">
        <row r="1">
          <cell r="B1">
            <v>9550</v>
          </cell>
        </row>
      </sheetData>
      <sheetData sheetId="1"/>
      <sheetData sheetId="2"/>
      <sheetData sheetId="3"/>
    </sheetDataSet>
  </externalBook>
</externalLink>
</file>

<file path=xl/externalLinks/externalLink7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B"/>
      <sheetName val="Bahan"/>
      <sheetName val="Analisa_K"/>
      <sheetName val="Analisa_E"/>
      <sheetName val="TS"/>
      <sheetName val="Alat (19)"/>
      <sheetName val="Tawar"/>
      <sheetName val="Minat"/>
      <sheetName val="BknPNS"/>
      <sheetName val="Pakta"/>
    </sheetNames>
    <sheetDataSet>
      <sheetData sheetId="0">
        <row r="11">
          <cell r="B11" t="str">
            <v>13 Juni 2006</v>
          </cell>
        </row>
        <row r="12">
          <cell r="B12" t="str">
            <v>14 dan 15 Juni 2006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Keu"/>
    </sheetNames>
    <sheetDataSet>
      <sheetData sheetId="0" refreshError="1"/>
    </sheetDataSet>
  </externalBook>
</externalLink>
</file>

<file path=xl/externalLinks/externalLink7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 TOTAL"/>
      <sheetName val="HSD"/>
      <sheetName val="RAP HM"/>
      <sheetName val="PORSI"/>
      <sheetName val="ANKUTAN"/>
    </sheetNames>
    <sheetDataSet>
      <sheetData sheetId="0" refreshError="1"/>
      <sheetData sheetId="1" refreshError="1"/>
      <sheetData sheetId="2" refreshError="1"/>
      <sheetData sheetId="3" refreshError="1"/>
      <sheetData sheetId="4" refreshError="1"/>
    </sheetDataSet>
  </externalBook>
</externalLink>
</file>

<file path=xl/externalLinks/externalLink7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FO"/>
      <sheetName val="RAB 2007"/>
      <sheetName val="ANALISA HRG SAT."/>
    </sheetNames>
    <sheetDataSet>
      <sheetData sheetId="0" refreshError="1"/>
      <sheetData sheetId="1"/>
      <sheetData sheetId="2" refreshError="1"/>
    </sheetDataSet>
  </externalBook>
</externalLink>
</file>

<file path=xl/externalLinks/externalLink7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Ketentuan"/>
      <sheetName val="Disclaimer-"/>
      <sheetName val="Informasi"/>
      <sheetName val="4-Basic Price"/>
      <sheetName val="Rekap"/>
      <sheetName val="BOQ"/>
      <sheetName val="Hitungan Vol"/>
      <sheetName val="MOBILISASI"/>
      <sheetName val="BOQ Rutin"/>
      <sheetName val="4-Analisa Quarry"/>
      <sheetName val="MAJOR (X)"/>
      <sheetName val="% (X)"/>
      <sheetName val="Peta Quarry (X)"/>
      <sheetName val="Mobilisasi (X)"/>
      <sheetName val="Perhitungan Mobilisasi Alat (X)"/>
      <sheetName val="Lalu Lintas (X)"/>
      <sheetName val="Jembatan Sementara (X)"/>
      <sheetName val="Analisa K3 (X)"/>
      <sheetName val="Rekap Basic Price (x)"/>
      <sheetName val="4-formulir harga bahan (X)"/>
      <sheetName val="5-ALAT(1)"/>
      <sheetName val="5-ALAT (2)"/>
      <sheetName val="Agg Halus &amp; Kasar"/>
      <sheetName val="Agg A"/>
      <sheetName val="Sheet1"/>
      <sheetName val="Agg B"/>
      <sheetName val="Agg C"/>
      <sheetName val="HPS 95 vs 10"/>
      <sheetName val="D Tambahan"/>
      <sheetName val="D2"/>
      <sheetName val="D3"/>
      <sheetName val="D4"/>
      <sheetName val="D5 - telford"/>
      <sheetName val="D5"/>
      <sheetName val="D6"/>
      <sheetName val="D6 ASBT"/>
      <sheetName val="D7(1)"/>
      <sheetName val="D7(2)"/>
      <sheetName val="D7(3)"/>
      <sheetName val="D8(1)"/>
      <sheetName val="D8(2)"/>
      <sheetName val="Rutin Perkersan"/>
      <sheetName val="Rutin Bahu"/>
      <sheetName val="Rutin Saluran"/>
      <sheetName val="Rutin Perlengkapan Jln"/>
      <sheetName val="Rutin Jbt"/>
      <sheetName val="D9 (X)"/>
      <sheetName val="D10 LS-Rutin (X)"/>
      <sheetName val="D10 Kuantitas ( X )"/>
      <sheetName val="x"/>
      <sheetName val="MAP"/>
      <sheetName val="BQ"/>
    </sheetNames>
    <sheetDataSet>
      <sheetData sheetId="0" refreshError="1"/>
      <sheetData sheetId="1"/>
      <sheetData sheetId="2"/>
      <sheetData sheetId="3">
        <row r="9">
          <cell r="G9" t="str">
            <v xml:space="preserve">PEMELIHARAAN BERKALA JALAN </v>
          </cell>
        </row>
      </sheetData>
      <sheetData sheetId="4">
        <row r="14">
          <cell r="E14" t="str">
            <v>(L01)</v>
          </cell>
        </row>
      </sheetData>
      <sheetData sheetId="5"/>
      <sheetData sheetId="6">
        <row r="30">
          <cell r="K30">
            <v>20750000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AW10">
            <v>237794.65759033026</v>
          </cell>
        </row>
      </sheetData>
      <sheetData sheetId="22"/>
      <sheetData sheetId="23"/>
      <sheetData sheetId="24"/>
      <sheetData sheetId="25"/>
      <sheetData sheetId="26"/>
      <sheetData sheetId="27"/>
      <sheetData sheetId="28"/>
      <sheetData sheetId="29"/>
      <sheetData sheetId="30"/>
      <sheetData sheetId="31"/>
      <sheetData sheetId="32"/>
      <sheetData sheetId="33" refreshError="1">
        <row r="52">
          <cell r="U52">
            <v>213310.96015400751</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7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rekap"/>
      <sheetName val="V.kantor"/>
      <sheetName val="Kantor"/>
      <sheetName val="V.Kom"/>
      <sheetName val="komp"/>
      <sheetName val="V.rkb"/>
      <sheetName val="2rkb1"/>
      <sheetName val="2rkb2"/>
      <sheetName val="V.mus"/>
      <sheetName val="mus"/>
      <sheetName val="vr.g"/>
      <sheetName val="r.gr"/>
      <sheetName val="r.g betul"/>
      <sheetName val="vr.k"/>
      <sheetName val="rk"/>
      <sheetName val="non standar"/>
      <sheetName val="L.fisika"/>
      <sheetName val="MCK"/>
      <sheetName val="Selasar"/>
      <sheetName val="harg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gkar"/>
      <sheetName val="tanah"/>
      <sheetName val="MSC"/>
      <sheetName val="Pasangan"/>
      <sheetName val="Pas-batu"/>
      <sheetName val="patch"/>
      <sheetName val="Alat DC"/>
      <sheetName val="Mob"/>
      <sheetName val="H.Satuan"/>
      <sheetName val="bq"/>
      <sheetName val="x milling"/>
      <sheetName val="coat"/>
      <sheetName val="AC"/>
      <sheetName val="Sheet2"/>
      <sheetName val="AC (2)"/>
      <sheetName val="Proses"/>
      <sheetName val="aspal"/>
      <sheetName val="Ang-Qua"/>
      <sheetName val="Franco-BC"/>
      <sheetName val="Crush-pro"/>
      <sheetName val="mix-pro"/>
      <sheetName val="haul-pro"/>
      <sheetName val="Spread"/>
      <sheetName val="Sum"/>
      <sheetName val="Kaps-alat"/>
      <sheetName val="hrg-elemen"/>
      <sheetName val="Sheet1"/>
      <sheetName val="H_Satuan"/>
      <sheetName val="SBDY"/>
      <sheetName val="RAB-2006-Total"/>
      <sheetName val="Anls"/>
      <sheetName val="Cal_Slab_Admin"/>
      <sheetName val="Peralatan (2)"/>
      <sheetName val="S-Curve"/>
      <sheetName val="Alat_DC"/>
      <sheetName val="H_Satuan1"/>
      <sheetName val="x_milling"/>
      <sheetName val="AC_(2)"/>
      <sheetName val="List Material"/>
      <sheetName val="INDEX"/>
      <sheetName val="COST"/>
      <sheetName val="dasar"/>
      <sheetName val="Elektrikal"/>
      <sheetName val="Pipe"/>
      <sheetName val="BAHAN"/>
      <sheetName val="Daftar Harga"/>
      <sheetName val="Daftar Upah"/>
      <sheetName val="FORM X COST"/>
      <sheetName val="Analisa"/>
      <sheetName val="RAB.SEKRETARIAT (1)"/>
      <sheetName val="Pt"/>
      <sheetName val="HARGA SATUAN UPAH PEKERJA"/>
      <sheetName val="Daf 1"/>
      <sheetName val="REKAP TOTAL"/>
      <sheetName val="U. div 2"/>
      <sheetName val="A"/>
      <sheetName val="SAT-DAS"/>
      <sheetName val="Muncraaat-6"/>
      <sheetName val="Unit Rate"/>
      <sheetName val="K-125"/>
      <sheetName val="3.1"/>
      <sheetName val="TOWN"/>
      <sheetName val="Perm. Test"/>
      <sheetName val="FINISHING"/>
      <sheetName val="Rkp"/>
      <sheetName val="Supl.X"/>
      <sheetName val="CH"/>
      <sheetName val="struktur tdk dipakai"/>
      <sheetName val="H.DASAR"/>
      <sheetName val="DHrg"/>
      <sheetName val="Harsat"/>
      <sheetName val="UPH,BHN,ALT"/>
      <sheetName val="Upah"/>
      <sheetName val="Basic"/>
      <sheetName val="Div2"/>
      <sheetName val="IND LBR"/>
      <sheetName val="KEBALAT"/>
      <sheetName val="5.NP"/>
      <sheetName val="TEST CASE"/>
      <sheetName val="Schedule"/>
      <sheetName val="HRG-DASAR"/>
      <sheetName val="Master Edit"/>
      <sheetName val="MA035"/>
      <sheetName val="Bill of Qty MEP"/>
      <sheetName val="coeff"/>
      <sheetName val="Volume"/>
      <sheetName val="Harga Upah+B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Terbilang"/>
      <sheetName val="Peta Quarry"/>
      <sheetName val="Perhitungan Mobilisasi Alat"/>
      <sheetName val="Lalu Lintas"/>
      <sheetName val="Jembatan Sementara"/>
      <sheetName val="Informasi"/>
      <sheetName val="Empiris"/>
      <sheetName val="Rekap"/>
      <sheetName val="BOQ"/>
      <sheetName val="Mobilisasi"/>
      <sheetName val="Analisa K3"/>
      <sheetName val="4-Basic Price"/>
      <sheetName val="4-Analisa Quarry"/>
      <sheetName val="Hspk-Oe"/>
      <sheetName val="5-ALAT(1)"/>
      <sheetName val="5-ALAT (2)"/>
      <sheetName val="Agg Halus &amp; Kasar"/>
      <sheetName val="Agg A"/>
      <sheetName val="Agg B"/>
      <sheetName val="D1"/>
      <sheetName val="D2"/>
      <sheetName val="D3"/>
      <sheetName val="D3Coferdam"/>
      <sheetName val="D4"/>
      <sheetName val="D5"/>
      <sheetName val="D6"/>
      <sheetName val="D6 ASBT"/>
      <sheetName val="D7(1)"/>
      <sheetName val="D7(2)"/>
      <sheetName val="D7(3)"/>
      <sheetName val="D7(4)"/>
      <sheetName val="Lantai Kayu"/>
      <sheetName val="D8(1)"/>
      <sheetName val="D8(2)"/>
      <sheetName val="BOQ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8">
          <cell r="F8">
            <v>7553.5714285714284</v>
          </cell>
        </row>
        <row r="77">
          <cell r="F77">
            <v>540000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bilang (2)"/>
      <sheetName val="Usulan (2)"/>
      <sheetName val="Data"/>
      <sheetName val="Sheet1 (2)"/>
      <sheetName val="cov-eva"/>
      <sheetName val="klarifiks"/>
      <sheetName val="BA-Klar"/>
      <sheetName val="BA"/>
      <sheetName val="Usulan"/>
      <sheetName val="RESUME"/>
      <sheetName val="rek(nK)"/>
      <sheetName val="III.2"/>
      <sheetName val="III.1"/>
      <sheetName val="II.2"/>
      <sheetName val="II.1"/>
      <sheetName val="I"/>
      <sheetName val="Teknik"/>
      <sheetName val="Adm.Pen."/>
      <sheetName val="RankArt"/>
    </sheetNames>
    <sheetDataSet>
      <sheetData sheetId="0" refreshError="1"/>
      <sheetData sheetId="1" refreshError="1"/>
      <sheetData sheetId="2" refreshError="1"/>
      <sheetData sheetId="3" refreshError="1">
        <row r="64">
          <cell r="D64" t="str">
            <v>( Tujuh belas )</v>
          </cell>
          <cell r="G64" t="e">
            <v>#VALUE!</v>
          </cell>
          <cell r="J64" t="str">
            <v>( Tujuh belas )</v>
          </cell>
          <cell r="M64" t="str">
            <v>( Tujuh belas )</v>
          </cell>
          <cell r="P64" t="str">
            <v>( Dua belas )</v>
          </cell>
          <cell r="S64" t="str">
            <v>( Lima )</v>
          </cell>
          <cell r="V64" t="str">
            <v>( Dua belas )</v>
          </cell>
          <cell r="Y64" t="str">
            <v>( Sebelas )</v>
          </cell>
          <cell r="AB64" t="str">
            <v>( Satu )</v>
          </cell>
          <cell r="AE64" t="str">
            <v>( Empat )</v>
          </cell>
          <cell r="AH64" t="str">
            <v>( Empat )</v>
          </cell>
          <cell r="AK64" t="e">
            <v>#VALUE!</v>
          </cell>
          <cell r="AN64" t="str">
            <v>( Tiga )</v>
          </cell>
          <cell r="AQ64" t="str">
            <v>( Tiga )</v>
          </cell>
          <cell r="AT64" t="e">
            <v>#VALUE!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IKUL"/>
      <sheetName val="INPUT TRANSPORTASI"/>
      <sheetName val="BIAYA PIKUL &amp; ANGKUT"/>
      <sheetName val="ANALISA PIKUL"/>
      <sheetName val="ANALISA TRANSPOR"/>
      <sheetName val="ANGKUT ALTERNATIF"/>
      <sheetName val="ANGKUT ALTERNATIF (2)"/>
      <sheetName val="ANGKUT ALTERNATIF (3)"/>
      <sheetName val="ANALISA  ANGKUT PER KG"/>
      <sheetName val="ANALISA  ANGKUT PER KG RUDY"/>
      <sheetName val="GALIAN MEKANIS"/>
      <sheetName val="PEMBENTUKAN JALAN"/>
      <sheetName val="ALAT"/>
      <sheetName val="Basic Price"/>
      <sheetName val="Plat Beton"/>
      <sheetName val="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f-isi"/>
      <sheetName val="GASATAGG.XLS"/>
      <sheetName val="Basic Price"/>
      <sheetName val="Informasi"/>
      <sheetName val="Analisa Quarry"/>
      <sheetName val="Agregat ABC"/>
      <sheetName val="Peralatan"/>
      <sheetName val="NP-10"/>
      <sheetName val="NP-9"/>
      <sheetName val="NP-8"/>
      <sheetName val="NP-7(1)"/>
      <sheetName val="NP-7"/>
      <sheetName val="NP-6"/>
      <sheetName val="NP-5"/>
      <sheetName val="NP-4"/>
      <sheetName val="NP-3"/>
      <sheetName val="NP-2"/>
      <sheetName val="Mobilisasi"/>
      <sheetName val="HSUMUM.XLS"/>
      <sheetName val="koef-beton"/>
      <sheetName val="HSBETON"/>
      <sheetName val="koef-tanah"/>
      <sheetName val="HSTANAH"/>
      <sheetName val="BOQ-RecylerSCB-10cm "/>
      <sheetName val="Qty-RecyclerSCB-10cm"/>
      <sheetName val="BOQ-Rigid-ALT-4"/>
      <sheetName val="Form-Qty"/>
      <sheetName val="Qty-Rigid-ALT-4"/>
      <sheetName val="Time Schedule"/>
      <sheetName val="BOQ-Recyler-4cm"/>
      <sheetName val="Qty-Recycler-4cm"/>
      <sheetName val="BOQ-Box Culvert"/>
      <sheetName val="BOQ-ALT-1"/>
      <sheetName val="Qty-ALT-1"/>
      <sheetName val="Earth Work"/>
      <sheetName val="Earth Work (2)"/>
      <sheetName val="Reinf steel Box"/>
      <sheetName val="Reinf steel Box (2)"/>
      <sheetName val="Reinf steel Box (3)"/>
    </sheetNames>
    <sheetDataSet>
      <sheetData sheetId="0" refreshError="1"/>
      <sheetData sheetId="1" refreshError="1"/>
      <sheetData sheetId="2" refreshError="1"/>
      <sheetData sheetId="3" refreshError="1"/>
      <sheetData sheetId="4" refreshError="1">
        <row r="33">
          <cell r="H33">
            <v>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Bahan2012"/>
      <sheetName val="Sheet1"/>
      <sheetName val="Harga Bahan2012PERBANDINGAN"/>
      <sheetName val="TERBILANG  "/>
      <sheetName val="ALLOW.."/>
      <sheetName val="back up"/>
      <sheetName val="rekap  (2)"/>
      <sheetName val="RAB 2"/>
      <sheetName val="RAB"/>
      <sheetName val="9 (REV)"/>
      <sheetName val="6 (REV)"/>
      <sheetName val="REVISI"/>
      <sheetName val="material listrik_2012"/>
      <sheetName val="Harga Satuan Pekerjaan"/>
      <sheetName val="Daftar Isi Analisa"/>
      <sheetName val="1"/>
      <sheetName val="2"/>
      <sheetName val="3"/>
      <sheetName val="4"/>
      <sheetName val="5"/>
      <sheetName val="6"/>
      <sheetName val="7"/>
      <sheetName val="8"/>
      <sheetName val="9"/>
      <sheetName val="10"/>
      <sheetName val="12"/>
      <sheetName val="13"/>
      <sheetName val="14"/>
      <sheetName val="11"/>
      <sheetName val="15"/>
      <sheetName val="Survey"/>
      <sheetName val="Daftar Isi"/>
    </sheetNames>
    <sheetDataSet>
      <sheetData sheetId="0">
        <row r="410">
          <cell r="E410">
            <v>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tan"/>
      <sheetName val="Jadwal"/>
      <sheetName val="Sheet1"/>
      <sheetName val="Sheet2"/>
      <sheetName val="TDR"/>
      <sheetName val="REKAP-MAP"/>
      <sheetName val="MAP"/>
      <sheetName val="PKT-III-1"/>
      <sheetName val="RKP-JEMB"/>
      <sheetName val="RAB-JEMB"/>
      <sheetName val="ANAL_bab_1"/>
      <sheetName val="UM31_jln"/>
      <sheetName val="ANAL_jln"/>
      <sheetName val="ANTEK"/>
      <sheetName val="UM31_jembt"/>
      <sheetName val="ANAL_jembt"/>
      <sheetName val="HS-1"/>
      <sheetName val="HS-2"/>
      <sheetName val="OPOW"/>
      <sheetName val="JMLAT31"/>
      <sheetName val="JMLAT32"/>
      <sheetName val="ANSTRUK"/>
      <sheetName val="UM32"/>
      <sheetName val="HPJI"/>
      <sheetName val="ALAT"/>
      <sheetName val="61004"/>
      <sheetName val="61005"/>
      <sheetName val="61006"/>
      <sheetName val="610 06"/>
      <sheetName val="61007"/>
      <sheetName val="61008"/>
      <sheetName val="checklist"/>
      <sheetName val="PKT-III-2"/>
      <sheetName val="LAMP"/>
      <sheetName val="RKP"/>
      <sheetName val="RAB"/>
      <sheetName val="MPU"/>
      <sheetName val="HS"/>
      <sheetName val="HS.1"/>
      <sheetName val="AN-BAB1"/>
      <sheetName val="AN-BAB2-8"/>
      <sheetName val="Addenda"/>
      <sheetName val="SUBKON"/>
      <sheetName val="DIV-7"/>
      <sheetName val="Div- Addenda"/>
      <sheetName val="DT-1"/>
      <sheetName val="DT-2"/>
      <sheetName val="DT-3"/>
      <sheetName val="DT-5"/>
      <sheetName val="DT-4"/>
      <sheetName val="DT-6"/>
      <sheetName val="Analisa pek"/>
      <sheetName val="Daftar Alat"/>
      <sheetName val="bilangan"/>
      <sheetName val="srt"/>
      <sheetName val="Markup"/>
      <sheetName val="Rekap"/>
      <sheetName val="BQ"/>
      <sheetName val="Analisa"/>
      <sheetName val="MOS"/>
      <sheetName val="H Sat"/>
      <sheetName val="BAU"/>
      <sheetName val="Umum"/>
      <sheetName val="lamp11"/>
      <sheetName val="JO"/>
      <sheetName val="JO2"/>
      <sheetName val="srtpnwran"/>
      <sheetName val="lamp 1-schd"/>
      <sheetName val="BOQ"/>
      <sheetName val="lamp 2-analisa"/>
      <sheetName val="antek div-7"/>
      <sheetName val="antek div-3"/>
      <sheetName val="antek div-5"/>
      <sheetName val="antek div-6"/>
      <sheetName val="antek div-7a"/>
      <sheetName val="Har Sat"/>
      <sheetName val="lamp3ab"/>
      <sheetName val="lamp4ae"/>
      <sheetName val="Lamp5"/>
      <sheetName val="lamp6a"/>
      <sheetName val="lamp6b"/>
      <sheetName val="LAMP7"/>
      <sheetName val="LAMP8"/>
      <sheetName val="lamp9"/>
      <sheetName val="lamp10"/>
      <sheetName val="Lamp13"/>
      <sheetName val="604"/>
      <sheetName val="606"/>
      <sheetName val="daftar"/>
      <sheetName val="DASHBOARD"/>
      <sheetName val="LIST"/>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row r="26">
          <cell r="I26">
            <v>35000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7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AK"/>
      <sheetName val="Rekap Biaya"/>
      <sheetName val="Kuantitas &amp; Harga"/>
      <sheetName val="MOS"/>
      <sheetName val="MPU"/>
      <sheetName val="PLANT"/>
      <sheetName val="Sheet1"/>
      <sheetName val="Subkon"/>
      <sheetName val="SC_ITEM"/>
      <sheetName val="SC_ALAT"/>
      <sheetName val="SC_BAHAN"/>
      <sheetName val="SC personil"/>
      <sheetName val="%"/>
      <sheetName val="Sheet1 (2)"/>
    </sheetNames>
    <sheetDataSet>
      <sheetData sheetId="0"/>
      <sheetData sheetId="1">
        <row r="29">
          <cell r="H29">
            <v>24317799591.137001</v>
          </cell>
        </row>
      </sheetData>
      <sheetData sheetId="2">
        <row r="31">
          <cell r="G31">
            <v>250900000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urat"/>
      <sheetName val="Rekap"/>
      <sheetName val="BOQ"/>
      <sheetName val="DS"/>
      <sheetName val="Jadwal"/>
      <sheetName val="Ana. PU"/>
      <sheetName val="ANA mob"/>
      <sheetName val="ANA Rutin"/>
      <sheetName val="MOS"/>
      <sheetName val="Confirm"/>
      <sheetName val="DPU"/>
      <sheetName val="data"/>
      <sheetName val="alat"/>
      <sheetName val="staff"/>
      <sheetName val="Sub-Kont"/>
      <sheetName val="HSD"/>
      <sheetName val="Met-PU-3.2 (2)"/>
      <sheetName val="Met-PU-5.1 (1)"/>
      <sheetName val="Met-PU-5.1 (2)"/>
      <sheetName val="Met-PU-6.3 (5)"/>
      <sheetName val="Met-PU-6.3 (6)"/>
      <sheetName val="Met-PU-6.3 (7)"/>
      <sheetName val="Met-PU-7.10 (3)"/>
      <sheetName val="Alamat"/>
      <sheetName val="LP-1"/>
      <sheetName val="LP-2"/>
      <sheetName val="LP-3"/>
      <sheetName val="Schedule"/>
      <sheetName val="IND"/>
    </sheetNames>
    <sheetDataSet>
      <sheetData sheetId="0"/>
      <sheetData sheetId="1" refreshError="1"/>
      <sheetData sheetId="2">
        <row r="32">
          <cell r="I32">
            <v>5353033488.25</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g Dipakai"/>
      <sheetName val="Dermaga"/>
      <sheetName val="Causeway"/>
      <sheetName val="Talud"/>
      <sheetName val="Gudang"/>
      <sheetName val="Kantor"/>
      <sheetName val="Gerbang"/>
      <sheetName val="Pos"/>
      <sheetName val="Elektrikal"/>
      <sheetName val="Air KeKapal"/>
      <sheetName val="Tangki Air"/>
      <sheetName val="Rumah Genset"/>
      <sheetName val="R Dinas"/>
      <sheetName val="Sheet1"/>
      <sheetName val="Btg Awal"/>
      <sheetName val="Rekapitula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08">
          <cell r="L408">
            <v>5316362528.5045719</v>
          </cell>
        </row>
      </sheetData>
    </sheetDataSet>
  </externalBook>
</externalLink>
</file>

<file path=xl/externalLinks/externalLink7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war"/>
      <sheetName val="rekap"/>
      <sheetName val="kuant"/>
      <sheetName val="dmpu"/>
      <sheetName val="an mpu"/>
      <sheetName val="an biasa"/>
      <sheetName val="an Ls"/>
      <sheetName val="an pek minor"/>
      <sheetName val="Rincian pemel rutin"/>
      <sheetName val="an pemel rutin"/>
      <sheetName val="an moblssi"/>
      <sheetName val="upah bahan"/>
      <sheetName val="scedule"/>
      <sheetName val="subkont"/>
      <sheetName val="metode"/>
      <sheetName val="terke"/>
      <sheetName val="met mpu"/>
      <sheetName val="met biasa"/>
      <sheetName val="mtde s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atuan"/>
      <sheetName val="BILL"/>
      <sheetName val="REKAP 1 SECTION"/>
      <sheetName val="DIREC COST"/>
      <sheetName val="BEKISTING"/>
      <sheetName val="form besi"/>
      <sheetName val="REKAP STRUCTURE"/>
      <sheetName val="BESI"/>
      <sheetName val="H_Satuan"/>
      <sheetName val="Rp"/>
      <sheetName val="Potongan"/>
      <sheetName val="BPM"/>
      <sheetName val="ANAL2"/>
      <sheetName val="basic_price"/>
      <sheetName val="HSTANAH.XLS"/>
      <sheetName val="HSTANAH"/>
      <sheetName val="HSBETON"/>
      <sheetName val="ch"/>
      <sheetName val="H_Satuan1"/>
      <sheetName val="REKAP_1_SECTION"/>
      <sheetName val="DIREC_COST"/>
      <sheetName val="form_besi"/>
      <sheetName val="REKAP_STRUCTURE"/>
      <sheetName val="Master 1.0"/>
      <sheetName val="ANALISA GRS TENGAH"/>
      <sheetName val="lamp. 12"/>
      <sheetName val="GRAND REKAP"/>
      <sheetName val="BQ ARS"/>
      <sheetName val="A-11 Steel Str (2)"/>
      <sheetName val="Pipe"/>
      <sheetName val="Material"/>
      <sheetName val="351BQMCN"/>
      <sheetName val="D4"/>
      <sheetName val="D6"/>
      <sheetName val="D7"/>
      <sheetName val="D8"/>
      <sheetName val="AHS"/>
      <sheetName val="BAHAN &amp; UPAH"/>
      <sheetName val="4"/>
      <sheetName val="Harsat"/>
      <sheetName val="FORM X COST"/>
      <sheetName val="Mobilisasi"/>
      <sheetName val="Analisa Upah &amp; Bahan Plum"/>
      <sheetName val="IPL_SCHEDULE"/>
      <sheetName val="J"/>
      <sheetName val="I-KAMAR"/>
      <sheetName val="EK"/>
      <sheetName val="Analisa &amp; Upah"/>
      <sheetName val="Koefisien"/>
      <sheetName val="BID_PRC"/>
      <sheetName val="PRC_COMP"/>
      <sheetName val="Bahan"/>
    </sheetNames>
    <sheetDataSet>
      <sheetData sheetId="0" refreshError="1"/>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a Quarry"/>
      <sheetName val="Perhitungan Mobilisasi Alat"/>
      <sheetName val="Lalu Lintas"/>
      <sheetName val="Jembatan Sementara"/>
      <sheetName val="Analisa K3"/>
      <sheetName val="4-Basic Price"/>
      <sheetName val="4-Analisa Quarry"/>
      <sheetName val="4-formulir harga bahan"/>
      <sheetName val="5-ALAT(1)"/>
      <sheetName val="Agg Halus &amp; Kasar"/>
      <sheetName val="BOQ"/>
      <sheetName val="Analisa-1"/>
      <sheetName val="Analisa-2"/>
      <sheetName val="Analisa-3"/>
    </sheetNames>
    <sheetDataSet>
      <sheetData sheetId="0"/>
      <sheetData sheetId="1"/>
      <sheetData sheetId="2"/>
      <sheetData sheetId="3"/>
      <sheetData sheetId="4"/>
      <sheetData sheetId="5">
        <row r="8">
          <cell r="F8">
            <v>10776.785714285714</v>
          </cell>
        </row>
        <row r="48">
          <cell r="F48">
            <v>132900</v>
          </cell>
        </row>
        <row r="64">
          <cell r="F64">
            <v>12000</v>
          </cell>
        </row>
      </sheetData>
      <sheetData sheetId="6"/>
      <sheetData sheetId="7"/>
      <sheetData sheetId="8">
        <row r="16">
          <cell r="AW16">
            <v>303249.81678448716</v>
          </cell>
        </row>
      </sheetData>
      <sheetData sheetId="9"/>
      <sheetData sheetId="10"/>
      <sheetData sheetId="11"/>
      <sheetData sheetId="12"/>
      <sheetData sheetId="13"/>
    </sheetDataSet>
  </externalBook>
</externalLink>
</file>

<file path=xl/externalLinks/externalLink8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 (4)"/>
      <sheetName val="Tawar (4)"/>
      <sheetName val="TSC (3)"/>
      <sheetName val="Tawar (3)"/>
      <sheetName val="TSC (2)"/>
      <sheetName val="TSC"/>
      <sheetName val="Tawar (2)"/>
      <sheetName val="ts"/>
      <sheetName val="Tawar"/>
      <sheetName val="ts "/>
      <sheetName val="Sheet1"/>
      <sheetName val="Sheet2"/>
      <sheetName val="Sheet3"/>
      <sheetName val="TSC (5)"/>
      <sheetName val="Tawar (5)"/>
      <sheetName val="TSC (7)"/>
      <sheetName val="Tawar (7)"/>
      <sheetName val="TSC (6)"/>
      <sheetName val="Tawar (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G1" t="str">
            <v>rh\d\j\Angg 2007\dlk bt nanggar</v>
          </cell>
        </row>
        <row r="2">
          <cell r="A2" t="str">
            <v>JADWAL PELAKSANAAN (TIME SCHEDULE)</v>
          </cell>
        </row>
        <row r="4">
          <cell r="A4" t="str">
            <v>Program</v>
          </cell>
          <cell r="B4" t="str">
            <v>:</v>
          </cell>
          <cell r="C4" t="str">
            <v xml:space="preserve">Program Pembangunan Jalan dan Jembatan </v>
          </cell>
        </row>
        <row r="5">
          <cell r="A5" t="str">
            <v>Nama Kegiatan</v>
          </cell>
          <cell r="B5" t="str">
            <v>:</v>
          </cell>
          <cell r="C5" t="str">
            <v>Perkerasan Jalan Gonting Bulu - Simangaronsang</v>
          </cell>
          <cell r="AJ5">
            <v>2.7272701263427734E-3</v>
          </cell>
        </row>
        <row r="6">
          <cell r="A6" t="str">
            <v>Prop. / Kab</v>
          </cell>
          <cell r="B6" t="str">
            <v>:</v>
          </cell>
          <cell r="C6" t="str">
            <v>Sumatera Utara / Humbang Hasundutan</v>
          </cell>
        </row>
        <row r="7">
          <cell r="A7" t="str">
            <v>Kecamatan</v>
          </cell>
          <cell r="B7" t="str">
            <v>:</v>
          </cell>
          <cell r="C7" t="str">
            <v xml:space="preserve">Doloksanggul </v>
          </cell>
        </row>
        <row r="8">
          <cell r="A8" t="str">
            <v>Volume</v>
          </cell>
          <cell r="B8" t="str">
            <v>:</v>
          </cell>
          <cell r="C8" t="str">
            <v>7.186 x 6,00 M</v>
          </cell>
        </row>
        <row r="10">
          <cell r="D10" t="str">
            <v/>
          </cell>
          <cell r="E10" t="str">
            <v/>
          </cell>
          <cell r="I10" t="str">
            <v>MINGGU</v>
          </cell>
          <cell r="J10" t="str">
            <v>MINGGU</v>
          </cell>
          <cell r="X10" t="str">
            <v>KETERANGAN</v>
          </cell>
          <cell r="AC10">
            <v>22.5</v>
          </cell>
        </row>
        <row r="11">
          <cell r="A11" t="str">
            <v>No. Mata</v>
          </cell>
          <cell r="B11" t="str">
            <v>Uraian</v>
          </cell>
          <cell r="D11" t="str">
            <v>Satuan</v>
          </cell>
          <cell r="E11" t="str">
            <v>Perkiraan</v>
          </cell>
          <cell r="F11" t="str">
            <v>Harga</v>
          </cell>
          <cell r="G11" t="str">
            <v>Jumlah</v>
          </cell>
        </row>
        <row r="12">
          <cell r="A12" t="str">
            <v>Pembayaran</v>
          </cell>
          <cell r="E12" t="str">
            <v>Kuantitas</v>
          </cell>
          <cell r="F12" t="str">
            <v>Satuan</v>
          </cell>
          <cell r="G12" t="str">
            <v>Harga-Harga</v>
          </cell>
        </row>
        <row r="13">
          <cell r="F13" t="str">
            <v>(Rupiah)</v>
          </cell>
          <cell r="G13" t="str">
            <v>(Rupiah)</v>
          </cell>
          <cell r="I13" t="str">
            <v>(%)</v>
          </cell>
          <cell r="J13">
            <v>1</v>
          </cell>
          <cell r="K13">
            <v>2</v>
          </cell>
          <cell r="L13">
            <v>3</v>
          </cell>
          <cell r="M13">
            <v>4</v>
          </cell>
          <cell r="N13">
            <v>5</v>
          </cell>
          <cell r="O13">
            <v>6</v>
          </cell>
          <cell r="P13">
            <v>7</v>
          </cell>
          <cell r="Q13">
            <v>8</v>
          </cell>
          <cell r="R13">
            <v>9</v>
          </cell>
          <cell r="S13">
            <v>10</v>
          </cell>
          <cell r="T13">
            <v>11</v>
          </cell>
          <cell r="U13">
            <v>12</v>
          </cell>
          <cell r="V13">
            <v>13</v>
          </cell>
          <cell r="W13">
            <v>14</v>
          </cell>
        </row>
        <row r="14">
          <cell r="A14" t="str">
            <v>a</v>
          </cell>
          <cell r="C14" t="str">
            <v>b</v>
          </cell>
          <cell r="D14" t="str">
            <v>c</v>
          </cell>
          <cell r="E14" t="str">
            <v>d</v>
          </cell>
          <cell r="F14" t="str">
            <v>e</v>
          </cell>
          <cell r="G14" t="str">
            <v>f = (d x e)</v>
          </cell>
          <cell r="AB14">
            <v>2.7272701263427734E-3</v>
          </cell>
        </row>
      </sheetData>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Set>
  </externalBook>
</externalLink>
</file>

<file path=xl/externalLinks/externalLink8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ur Dua"/>
      <sheetName val="Info"/>
      <sheetName val="Sarah Teube"/>
      <sheetName val="Alur Nireh"/>
      <sheetName val="Nicah Awe"/>
      <sheetName val="Damar Tutong"/>
      <sheetName val="PUTOH SA"/>
      <sheetName val="Jml Box"/>
      <sheetName val="EFF"/>
      <sheetName val="Jml Total"/>
      <sheetName val="DAFTAR"/>
      <sheetName val="box putoh sa"/>
      <sheetName val="Diagram"/>
      <sheetName val="Pas Batu"/>
      <sheetName val="Quary"/>
      <sheetName val="Perht. Jrk"/>
      <sheetName val="Lokasi"/>
      <sheetName val="cross jln"/>
      <sheetName val="sal-ALUE LHOK BHANI"/>
      <sheetName val="Rekap Biaya"/>
      <sheetName val="Kuantitas &amp; Harga"/>
      <sheetName val="Pekerjaan Utama"/>
      <sheetName val="%"/>
      <sheetName val="Volume"/>
      <sheetName val="Alur_Dua"/>
      <sheetName val="Sarah_Teube"/>
      <sheetName val="Alur_Nireh"/>
      <sheetName val="Nicah_Awe"/>
      <sheetName val="Damar_Tutong"/>
      <sheetName val="PUTOH_SA"/>
      <sheetName val="Jml_Box"/>
      <sheetName val="Jml_Total"/>
      <sheetName val="box_putoh_sa"/>
      <sheetName val="Pas_Batu"/>
      <sheetName val="Perht__Jrk"/>
      <sheetName val="cross_jln"/>
      <sheetName val="sal-ALUE_LHOK_BHANI"/>
      <sheetName val="Rekap_Biaya"/>
      <sheetName val="Kuantitas_&amp;_Harga"/>
      <sheetName val="Pekerjaan_Utama"/>
      <sheetName val="Sheet1"/>
      <sheetName val="data-data"/>
      <sheetName val="Rekap cot damar"/>
      <sheetName val="Rekap balohan aneuk laot"/>
      <sheetName val="cot damar keunekai"/>
      <sheetName val="Rekap Biaya (3)"/>
      <sheetName val="balohan anak laot"/>
      <sheetName val="keunekai lhung angen"/>
      <sheetName val="VOL"/>
      <sheetName val="rekap"/>
      <sheetName val="B"/>
      <sheetName val="KONTRAK"/>
      <sheetName val="OE"/>
      <sheetName val="kulit dok"/>
      <sheetName val="kulit"/>
      <sheetName val="REKAP PUTIH"/>
      <sheetName val="MENU"/>
      <sheetName val="Data Print"/>
      <sheetName val="COVER"/>
      <sheetName val="Simak"/>
      <sheetName val="S.PEN"/>
      <sheetName val="BoQ PP"/>
      <sheetName val="D-MPU"/>
      <sheetName val="Mtd.Jln"/>
      <sheetName val="Mutu"/>
      <sheetName val="Anl. tek"/>
      <sheetName val="Skdl-NM"/>
      <sheetName val="Skdl-KP"/>
      <sheetName val="Skdl-NS"/>
      <sheetName val="Lamp.16"/>
      <sheetName val="Lamp.17"/>
      <sheetName val="Lamp.18"/>
      <sheetName val="L.11-SUBKON"/>
      <sheetName val="Mtd. Jemb"/>
      <sheetName val="PESERTA"/>
      <sheetName val="Terblg"/>
      <sheetName val="C-1"/>
      <sheetName val="C2"/>
      <sheetName val="S-PEN"/>
      <sheetName val="S-PEN2"/>
      <sheetName val="D-lamp"/>
      <sheetName val="T-D"/>
      <sheetName val="P-K"/>
      <sheetName val="D-MP"/>
      <sheetName val="Mtd.-1"/>
      <sheetName val="Mtd-2"/>
      <sheetName val="ANTEK-2"/>
      <sheetName val="NWP-1"/>
      <sheetName val="NWP-3"/>
      <sheetName val="SKDL-A"/>
      <sheetName val="SKD-1"/>
      <sheetName val="Sdl-2"/>
      <sheetName val="Skdl-2.1"/>
      <sheetName val="nwp-2"/>
      <sheetName val="Skdl-3"/>
      <sheetName val="Skdl-3.1"/>
      <sheetName val="spek-1"/>
      <sheetName val="spek-2"/>
      <sheetName val="TKDN"/>
      <sheetName val="NWP"/>
      <sheetName val="#REF"/>
      <sheetName val="Cp"/>
      <sheetName val="S-Pen-b"/>
      <sheetName val="Cph"/>
      <sheetName val="R-1"/>
      <sheetName val="BoQ-1"/>
      <sheetName val="R-2"/>
      <sheetName val="BoQ-2"/>
      <sheetName val="U-Price"/>
      <sheetName val="U-Price-2"/>
      <sheetName val="Cpt"/>
      <sheetName val="MTD-4"/>
      <sheetName val="Sdl-7"/>
      <sheetName val="Sdl-7a"/>
      <sheetName val="C-ls"/>
      <sheetName val="RK3-a"/>
      <sheetName val="Ur-MPU-1"/>
      <sheetName val="Anl-MP"/>
      <sheetName val="Ls-Mob"/>
      <sheetName val="LL"/>
      <sheetName val="Bts Pakai"/>
      <sheetName val="Ls- Rutin"/>
      <sheetName val="Mtd-1"/>
      <sheetName val="MTD-3"/>
      <sheetName val="RK3-b"/>
      <sheetName val="Cpk"/>
      <sheetName val="On Site"/>
      <sheetName val="MP"/>
      <sheetName val="SKDL-2"/>
      <sheetName val="S-PNWR"/>
      <sheetName val="C-2"/>
      <sheetName val="Anl-PU"/>
      <sheetName val="Anl-Mob"/>
      <sheetName val="Price List-U(B)"/>
      <sheetName val="Price List-A"/>
      <sheetName val="C-3"/>
      <sheetName val="METOD-01"/>
      <sheetName val="SPEK-TEK"/>
      <sheetName val="SPEK-div-3"/>
      <sheetName val="SPEK-DIV-5"/>
      <sheetName val="SPEK DIV-6"/>
      <sheetName val="SPEK-DIV-7"/>
      <sheetName val="C-4"/>
      <sheetName val="Ranking %"/>
      <sheetName val="Informasi"/>
      <sheetName val="TERBILANG"/>
      <sheetName val="H-SAT"/>
      <sheetName val="KOEF"/>
      <sheetName val="BoQ (T)"/>
      <sheetName val="Mob-1"/>
      <sheetName val="Sheet5"/>
      <sheetName val="Sheet4"/>
      <sheetName val="Sheet3"/>
      <sheetName val="Sheet6"/>
      <sheetName val="Jembatan Sementara"/>
      <sheetName val="Lalu Lintas"/>
      <sheetName val="4-Basic Price"/>
      <sheetName val="K-3"/>
      <sheetName val="Utilitas"/>
      <sheetName val="Basc-1"/>
      <sheetName val="Basic-2"/>
      <sheetName val="B-Price Alat"/>
      <sheetName val="B-Alt-2"/>
      <sheetName val="MPU"/>
      <sheetName val="4-Analisa Quarry"/>
      <sheetName val="4-formulir harga bahan"/>
      <sheetName val="skdl-1a"/>
      <sheetName val="skd-2"/>
      <sheetName val="skd-2a"/>
      <sheetName val="K-PB"/>
      <sheetName val="K=PA"/>
      <sheetName val="K-BT"/>
      <sheetName val="Mob-2"/>
      <sheetName val="spek1"/>
      <sheetName val="spek2"/>
      <sheetName val="subkon"/>
      <sheetName val="Perhitungan Mobilisasi Alat"/>
      <sheetName val="H-ALAT"/>
      <sheetName val="5-ALAT(1)"/>
      <sheetName val="5-ALAT (2)"/>
      <sheetName val="Agg Halus &amp; Kasar"/>
      <sheetName val="Agg A"/>
      <sheetName val="Agg B"/>
      <sheetName val="Agg C"/>
      <sheetName val="D2"/>
      <sheetName val="D3"/>
      <sheetName val="D4"/>
      <sheetName val="D5"/>
      <sheetName val="D6"/>
      <sheetName val="Sheet2"/>
      <sheetName val="D6 ASBT"/>
      <sheetName val="D7(1)"/>
      <sheetName val="D-7 RJ"/>
      <sheetName val="Sheet8"/>
      <sheetName val="D7(2)"/>
      <sheetName val="D7(3)"/>
      <sheetName val="D-7 Cyl"/>
      <sheetName val="D8(1)"/>
      <sheetName val="D8(2)"/>
      <sheetName val="MPU LAMPU"/>
      <sheetName val="D9"/>
      <sheetName val="D10 LS-Rutin"/>
      <sheetName val="D10 Kuantitas"/>
      <sheetName val="D-10 RUTIN(2)"/>
      <sheetName val="D10 Analisa HSP"/>
      <sheetName val="H Bahan (1)"/>
      <sheetName val="Sheet7"/>
      <sheetName val="Jbt Bailley"/>
      <sheetName val="Anl-Jbt-Bailley"/>
      <sheetName val="K225"/>
      <sheetName val="D7-1b"/>
      <sheetName val="D7(2)B"/>
      <sheetName val="S-PEN-1"/>
      <sheetName val="S-PEN-2"/>
      <sheetName val="C-ph"/>
      <sheetName val="BOQ"/>
      <sheetName val="ANL-1"/>
      <sheetName val="U-Anl-1"/>
      <sheetName val="Anl-2"/>
      <sheetName val="U-Anl-2"/>
      <sheetName val="Basic-1"/>
      <sheetName val="C-pt"/>
      <sheetName val="Sdl-1"/>
      <sheetName val="AnTek1"/>
      <sheetName val="Skdl-1.1"/>
      <sheetName val="Antek2"/>
      <sheetName val="D-prs"/>
      <sheetName val="C-pl"/>
      <sheetName val="RK3K"/>
      <sheetName val="C-pq"/>
      <sheetName val="Analisa-Harga"/>
      <sheetName val="Alur_Dua1"/>
      <sheetName val="Sarah_Teube1"/>
      <sheetName val="Alur_Nireh1"/>
      <sheetName val="Nicah_Awe1"/>
      <sheetName val="Damar_Tutong1"/>
      <sheetName val="PUTOH_SA1"/>
      <sheetName val="Jml_Box1"/>
      <sheetName val="Jml_Total1"/>
      <sheetName val="box_putoh_sa1"/>
      <sheetName val="Pas_Batu1"/>
      <sheetName val="Perht__Jrk1"/>
      <sheetName val="cross_jln1"/>
      <sheetName val="sal-ALUE_LHOK_BHANI1"/>
      <sheetName val="Rekap_Biaya1"/>
      <sheetName val="Kuantitas_&amp;_Harga1"/>
      <sheetName val="Pekerjaan_Utama1"/>
      <sheetName val="Data_Print"/>
      <sheetName val="S_PEN"/>
      <sheetName val="BoQ_PP"/>
      <sheetName val="Mtd_Jln"/>
      <sheetName val="Anl__tek"/>
      <sheetName val="Lamp_16"/>
      <sheetName val="Lamp_17"/>
      <sheetName val="Lamp_18"/>
      <sheetName val="L_11-SUBKON"/>
      <sheetName val="Mtd__Jemb"/>
      <sheetName val="Mtd_-1"/>
      <sheetName val="Skdl-2_1"/>
      <sheetName val="Skdl-3_1"/>
      <sheetName val="Rumus"/>
      <sheetName val="L.1"/>
      <sheetName val="L.9"/>
      <sheetName val="L.10"/>
      <sheetName val="L.11"/>
      <sheetName val="L.12"/>
      <sheetName val="L.16"/>
      <sheetName val="L.17"/>
      <sheetName val="L. 20"/>
      <sheetName val="SNI"/>
      <sheetName val="analisa teknis SNI"/>
      <sheetName val="Perbandingan Hspk Oe"/>
      <sheetName val="Revisi 03A Baru (3)"/>
      <sheetName val="TYPICAL"/>
      <sheetName val="mayor item"/>
      <sheetName val="Revisi 03B Baru (3)"/>
      <sheetName val="Rekap Kontrol C"/>
      <sheetName val="tipical"/>
      <sheetName val="taligitar"/>
      <sheetName val="3-DIV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24">
          <cell r="G24">
            <v>262200000</v>
          </cell>
        </row>
        <row r="46">
          <cell r="G46">
            <v>638024278.14999998</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row r="21">
          <cell r="G21">
            <v>56615000</v>
          </cell>
        </row>
      </sheetData>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ow r="21">
          <cell r="G21">
            <v>56615000</v>
          </cell>
        </row>
      </sheetData>
      <sheetData sheetId="251">
        <row r="21">
          <cell r="G21">
            <v>56615000</v>
          </cell>
        </row>
      </sheetData>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Set>
  </externalBook>
</externalLink>
</file>

<file path=xl/externalLinks/externalLink8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BETON DER"/>
      <sheetName val="BOQ PERK"/>
      <sheetName val="REKAP 1504"/>
      <sheetName val="BOQ TIANG"/>
      <sheetName val="SALTP"/>
      <sheetName val="drainase"/>
      <sheetName val="Rekap"/>
      <sheetName val="pekerjaan sementara"/>
      <sheetName val="Pek Sementara"/>
      <sheetName val="pekerjaan air"/>
      <sheetName val="Pek Air"/>
      <sheetName val="pekerjaan darat"/>
      <sheetName val="vol"/>
      <sheetName val="pekerjaan darat (2)"/>
      <sheetName val="Analisa 2"/>
      <sheetName val="Pek darat"/>
      <sheetName val="pekerjaan m&amp;e"/>
      <sheetName val="315 Perk"/>
      <sheetName val="316 Drain"/>
      <sheetName val="Upah, Material, Alat"/>
      <sheetName val="Up, Mat, Alt"/>
      <sheetName val="DaftarHarga"/>
      <sheetName val="Lain"/>
      <sheetName val="Analisa 1"/>
      <sheetName val="Currency"/>
      <sheetName val="Scd_R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520">
          <cell r="D1520">
            <v>60000</v>
          </cell>
        </row>
        <row r="1522">
          <cell r="D1522">
            <v>72216</v>
          </cell>
        </row>
      </sheetData>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8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Peta Quarry"/>
      <sheetName val="Mobilisasi"/>
      <sheetName val="Perhitungan Mobilisasi Alat"/>
      <sheetName val="Lalu Lintas"/>
      <sheetName val="Jembatan Sementara"/>
      <sheetName val="Informasi"/>
      <sheetName val="Rekap"/>
      <sheetName val="BOQ"/>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tr Bhn"/>
      <sheetName val="REKAP"/>
      <sheetName val="BQ"/>
      <sheetName val="Sched"/>
      <sheetName val="SchMat"/>
      <sheetName val="Sch ALat"/>
      <sheetName val="Ans H.Stn"/>
      <sheetName val="UTAHS"/>
      <sheetName val="DMPU"/>
      <sheetName val="Mob"/>
      <sheetName val="Aggregat"/>
      <sheetName val="Basic"/>
      <sheetName val="Anl Alat"/>
      <sheetName val="DUPSUBKON"/>
      <sheetName val="Jembt. Sementara"/>
      <sheetName val="KKPPB"/>
      <sheetName val="METOD"/>
      <sheetName val="DLLP"/>
      <sheetName val="MOS"/>
      <sheetName val="RDK"/>
      <sheetName val="DUP"/>
      <sheetName val="Sheet2"/>
      <sheetName val="DUSIP"/>
      <sheetName val="CashBank71750"/>
    </sheetNames>
    <sheetDataSet>
      <sheetData sheetId="0" refreshError="1">
        <row r="11">
          <cell r="F11" t="str">
            <v>Pekerja</v>
          </cell>
          <cell r="I11" t="str">
            <v>L01</v>
          </cell>
          <cell r="J11" t="str">
            <v>Jam</v>
          </cell>
          <cell r="K11">
            <v>5000</v>
          </cell>
        </row>
        <row r="12">
          <cell r="F12" t="str">
            <v>Tukang</v>
          </cell>
          <cell r="I12" t="str">
            <v>L02</v>
          </cell>
          <cell r="J12" t="str">
            <v>Jam</v>
          </cell>
          <cell r="K12">
            <v>7500</v>
          </cell>
        </row>
        <row r="13">
          <cell r="F13" t="str">
            <v>Mandor</v>
          </cell>
          <cell r="I13" t="str">
            <v>L03</v>
          </cell>
          <cell r="J13" t="str">
            <v>Jam</v>
          </cell>
          <cell r="K13">
            <v>7000</v>
          </cell>
        </row>
        <row r="14">
          <cell r="F14" t="str">
            <v>Operator</v>
          </cell>
          <cell r="I14" t="str">
            <v>L04</v>
          </cell>
          <cell r="J14" t="str">
            <v>Jam</v>
          </cell>
          <cell r="K14">
            <v>8000</v>
          </cell>
        </row>
        <row r="15">
          <cell r="F15" t="str">
            <v>Pembantu Operator</v>
          </cell>
          <cell r="I15" t="str">
            <v>L05</v>
          </cell>
          <cell r="J15" t="str">
            <v>Jam</v>
          </cell>
          <cell r="K15">
            <v>5500</v>
          </cell>
        </row>
        <row r="16">
          <cell r="F16" t="str">
            <v>Mekanik</v>
          </cell>
          <cell r="I16" t="str">
            <v>L06</v>
          </cell>
          <cell r="J16" t="str">
            <v>Jam</v>
          </cell>
          <cell r="K16">
            <v>8000</v>
          </cell>
        </row>
        <row r="17">
          <cell r="F17" t="str">
            <v>Pembantu Mekanik</v>
          </cell>
          <cell r="I17" t="str">
            <v>L07</v>
          </cell>
          <cell r="J17" t="str">
            <v>Jam</v>
          </cell>
          <cell r="K17">
            <v>6000</v>
          </cell>
        </row>
        <row r="18">
          <cell r="F18" t="str">
            <v>Sopir / Driver</v>
          </cell>
          <cell r="I18" t="str">
            <v>L08</v>
          </cell>
          <cell r="J18" t="str">
            <v>Jam</v>
          </cell>
          <cell r="K18">
            <v>6000</v>
          </cell>
        </row>
        <row r="19">
          <cell r="F19" t="str">
            <v>Pembantu Sopir / Driver</v>
          </cell>
          <cell r="I19" t="str">
            <v>L09</v>
          </cell>
          <cell r="J19" t="str">
            <v>Jam</v>
          </cell>
          <cell r="K19">
            <v>5000</v>
          </cell>
        </row>
        <row r="20">
          <cell r="F20" t="str">
            <v>Kepala Tukang</v>
          </cell>
          <cell r="I20" t="str">
            <v>L10</v>
          </cell>
          <cell r="J20" t="str">
            <v>Jam</v>
          </cell>
          <cell r="K20">
            <v>9000</v>
          </cell>
        </row>
        <row r="25">
          <cell r="G25" t="str">
            <v>:</v>
          </cell>
          <cell r="H25" t="str">
            <v>PEMELIHARAAN JALAN DAN JEMBATAN</v>
          </cell>
        </row>
        <row r="26">
          <cell r="G26" t="str">
            <v>:</v>
          </cell>
          <cell r="H26" t="str">
            <v>PENGGANTIAN JEMBT. AEK SIMOTUNG JURS. SIMANGAMBAT - SIPAGIMBAR</v>
          </cell>
        </row>
        <row r="27">
          <cell r="G27" t="str">
            <v>:</v>
          </cell>
          <cell r="H27" t="str">
            <v>SUMATERA UTARA</v>
          </cell>
        </row>
        <row r="28">
          <cell r="G28" t="str">
            <v>:</v>
          </cell>
          <cell r="H28" t="str">
            <v>PT. M O K O</v>
          </cell>
        </row>
        <row r="29">
          <cell r="F29" t="str">
            <v>Uraian</v>
          </cell>
          <cell r="I29" t="str">
            <v>Kode</v>
          </cell>
          <cell r="J29" t="str">
            <v>Satuan</v>
          </cell>
          <cell r="K29" t="str">
            <v>Harga Satuan          Dasar                                  ( Rp. )</v>
          </cell>
        </row>
        <row r="32">
          <cell r="F32" t="str">
            <v>BAHAN</v>
          </cell>
          <cell r="K32" t="str">
            <v/>
          </cell>
        </row>
        <row r="33">
          <cell r="F33" t="str">
            <v>Pasir</v>
          </cell>
          <cell r="I33" t="str">
            <v>M01</v>
          </cell>
          <cell r="J33" t="str">
            <v>M³</v>
          </cell>
          <cell r="K33">
            <v>55600</v>
          </cell>
        </row>
        <row r="34">
          <cell r="F34" t="str">
            <v>Batu Kali</v>
          </cell>
          <cell r="I34" t="str">
            <v>M02</v>
          </cell>
          <cell r="J34" t="str">
            <v>M³</v>
          </cell>
          <cell r="K34">
            <v>73800</v>
          </cell>
        </row>
        <row r="35">
          <cell r="F35" t="str">
            <v>Batu Belah</v>
          </cell>
          <cell r="I35" t="str">
            <v>M03</v>
          </cell>
          <cell r="J35" t="str">
            <v>M³</v>
          </cell>
          <cell r="K35">
            <v>86400</v>
          </cell>
        </row>
        <row r="36">
          <cell r="F36" t="str">
            <v>Aggregat Kasar</v>
          </cell>
          <cell r="I36" t="str">
            <v>M04</v>
          </cell>
          <cell r="J36" t="str">
            <v>M³</v>
          </cell>
          <cell r="K36">
            <v>107300</v>
          </cell>
        </row>
        <row r="37">
          <cell r="F37" t="str">
            <v>Aggregat Halus</v>
          </cell>
          <cell r="I37" t="str">
            <v>M05</v>
          </cell>
          <cell r="J37" t="str">
            <v>M³</v>
          </cell>
          <cell r="K37">
            <v>116800</v>
          </cell>
        </row>
        <row r="38">
          <cell r="F38" t="str">
            <v>Filler</v>
          </cell>
          <cell r="I38" t="str">
            <v>M06</v>
          </cell>
          <cell r="J38" t="str">
            <v>Kg</v>
          </cell>
          <cell r="K38">
            <v>850</v>
          </cell>
        </row>
        <row r="39">
          <cell r="F39" t="str">
            <v>Sirtu</v>
          </cell>
          <cell r="I39" t="str">
            <v>M07</v>
          </cell>
          <cell r="J39" t="str">
            <v>M³</v>
          </cell>
          <cell r="K39">
            <v>105000</v>
          </cell>
        </row>
        <row r="40">
          <cell r="F40" t="str">
            <v>Gravel</v>
          </cell>
          <cell r="I40" t="str">
            <v>M08</v>
          </cell>
          <cell r="J40" t="str">
            <v>M³</v>
          </cell>
          <cell r="K40">
            <v>75600</v>
          </cell>
        </row>
        <row r="41">
          <cell r="F41" t="str">
            <v>Aggregat Kelas C</v>
          </cell>
          <cell r="I41" t="str">
            <v>M09</v>
          </cell>
          <cell r="J41" t="str">
            <v>M³</v>
          </cell>
          <cell r="K41">
            <v>94800</v>
          </cell>
        </row>
        <row r="42">
          <cell r="F42" t="str">
            <v>Beton K350</v>
          </cell>
          <cell r="I42" t="str">
            <v>M10</v>
          </cell>
          <cell r="J42" t="str">
            <v>M³</v>
          </cell>
          <cell r="K42">
            <v>826745.93895949528</v>
          </cell>
        </row>
        <row r="43">
          <cell r="F43" t="str">
            <v>Beton K250</v>
          </cell>
          <cell r="I43" t="str">
            <v>M11</v>
          </cell>
          <cell r="J43" t="str">
            <v>M³</v>
          </cell>
          <cell r="K43">
            <v>677765.49709951819</v>
          </cell>
        </row>
        <row r="44">
          <cell r="F44" t="str">
            <v>Beton K175</v>
          </cell>
          <cell r="I44" t="str">
            <v>M12</v>
          </cell>
          <cell r="J44" t="str">
            <v>M³</v>
          </cell>
          <cell r="K44">
            <v>656928.83043285145</v>
          </cell>
        </row>
        <row r="45">
          <cell r="F45" t="str">
            <v>Kawat Beton</v>
          </cell>
          <cell r="I45" t="str">
            <v>M13</v>
          </cell>
          <cell r="J45" t="str">
            <v>Kg</v>
          </cell>
          <cell r="K45">
            <v>15000</v>
          </cell>
        </row>
        <row r="46">
          <cell r="F46" t="str">
            <v>Baja Tulangan (Polos) U24</v>
          </cell>
          <cell r="I46" t="str">
            <v>M14</v>
          </cell>
          <cell r="J46" t="str">
            <v>Kg</v>
          </cell>
          <cell r="K46">
            <v>6000</v>
          </cell>
        </row>
        <row r="47">
          <cell r="F47" t="str">
            <v>Plat Baja</v>
          </cell>
          <cell r="I47" t="str">
            <v>M15</v>
          </cell>
          <cell r="J47" t="str">
            <v>Kg</v>
          </cell>
          <cell r="K47">
            <v>12500</v>
          </cell>
        </row>
        <row r="48">
          <cell r="F48" t="str">
            <v>Baja Struktur</v>
          </cell>
          <cell r="I48" t="str">
            <v>M16</v>
          </cell>
          <cell r="J48" t="str">
            <v>Kg</v>
          </cell>
          <cell r="K48">
            <v>12500</v>
          </cell>
        </row>
        <row r="49">
          <cell r="F49" t="str">
            <v>Elastomer</v>
          </cell>
          <cell r="I49" t="str">
            <v>M17</v>
          </cell>
          <cell r="J49" t="str">
            <v>M³</v>
          </cell>
          <cell r="K49">
            <v>750000</v>
          </cell>
        </row>
        <row r="50">
          <cell r="F50" t="str">
            <v>Aspal</v>
          </cell>
          <cell r="I50" t="str">
            <v>M18</v>
          </cell>
          <cell r="J50" t="str">
            <v>Kg</v>
          </cell>
          <cell r="K50">
            <v>5300</v>
          </cell>
        </row>
        <row r="51">
          <cell r="F51" t="str">
            <v>Solar</v>
          </cell>
          <cell r="I51" t="str">
            <v>M19</v>
          </cell>
          <cell r="J51" t="str">
            <v>Ltr</v>
          </cell>
          <cell r="K51">
            <v>5000</v>
          </cell>
        </row>
        <row r="52">
          <cell r="F52" t="str">
            <v>Kerosene</v>
          </cell>
          <cell r="I52" t="str">
            <v>M20</v>
          </cell>
          <cell r="J52" t="str">
            <v>Ltr</v>
          </cell>
          <cell r="K52">
            <v>6500</v>
          </cell>
        </row>
        <row r="53">
          <cell r="F53" t="str">
            <v>Minyak Pelumas</v>
          </cell>
          <cell r="I53" t="str">
            <v>M21</v>
          </cell>
          <cell r="J53" t="str">
            <v>Ltr</v>
          </cell>
          <cell r="K53">
            <v>25000</v>
          </cell>
        </row>
        <row r="54">
          <cell r="F54" t="str">
            <v>Thinner</v>
          </cell>
          <cell r="I54" t="str">
            <v>M22</v>
          </cell>
          <cell r="J54" t="str">
            <v>Ltr</v>
          </cell>
          <cell r="K54">
            <v>7500</v>
          </cell>
        </row>
        <row r="55">
          <cell r="F55" t="str">
            <v>Semen</v>
          </cell>
          <cell r="I55" t="str">
            <v>M23</v>
          </cell>
          <cell r="J55" t="str">
            <v>Kg</v>
          </cell>
          <cell r="K55">
            <v>850</v>
          </cell>
        </row>
        <row r="56">
          <cell r="F56" t="str">
            <v>Kayu Perancah dan/atau Bekisting</v>
          </cell>
          <cell r="I56" t="str">
            <v>M24</v>
          </cell>
          <cell r="J56" t="str">
            <v>M³</v>
          </cell>
          <cell r="K56">
            <v>5200000</v>
          </cell>
        </row>
        <row r="57">
          <cell r="F57" t="str">
            <v>Kayu untuk Jembatan Sementara</v>
          </cell>
          <cell r="I57" t="str">
            <v>M25</v>
          </cell>
          <cell r="J57" t="str">
            <v>M³</v>
          </cell>
          <cell r="K57">
            <v>2850000</v>
          </cell>
        </row>
        <row r="58">
          <cell r="F58" t="str">
            <v>Pipa Putih Ø 3"</v>
          </cell>
          <cell r="I58" t="str">
            <v>M26</v>
          </cell>
          <cell r="J58" t="str">
            <v>Mtr</v>
          </cell>
          <cell r="K58">
            <v>45000</v>
          </cell>
        </row>
        <row r="59">
          <cell r="F59" t="str">
            <v>Plat Beugel + Baut</v>
          </cell>
          <cell r="I59" t="str">
            <v>M27</v>
          </cell>
          <cell r="J59" t="str">
            <v>Buah</v>
          </cell>
          <cell r="K59">
            <v>14000</v>
          </cell>
        </row>
        <row r="60">
          <cell r="F60" t="str">
            <v>Paku</v>
          </cell>
          <cell r="I60" t="str">
            <v>M28</v>
          </cell>
          <cell r="J60" t="str">
            <v>M³</v>
          </cell>
          <cell r="K60">
            <v>11500</v>
          </cell>
        </row>
        <row r="61">
          <cell r="F61" t="str">
            <v>Tanah Timbun</v>
          </cell>
          <cell r="I61" t="str">
            <v>M29</v>
          </cell>
          <cell r="J61" t="str">
            <v>M³</v>
          </cell>
          <cell r="K61">
            <v>41500</v>
          </cell>
        </row>
        <row r="62">
          <cell r="F62" t="str">
            <v>Material Pilihan</v>
          </cell>
          <cell r="I62" t="str">
            <v>M30</v>
          </cell>
          <cell r="J62" t="str">
            <v>M³</v>
          </cell>
          <cell r="K62">
            <v>59400</v>
          </cell>
        </row>
        <row r="63">
          <cell r="F63" t="str">
            <v>Urugan Pilihan</v>
          </cell>
          <cell r="I63" t="str">
            <v>M31</v>
          </cell>
          <cell r="J63" t="str">
            <v>M³</v>
          </cell>
          <cell r="K63">
            <v>120984.31721106647</v>
          </cell>
        </row>
        <row r="64">
          <cell r="F64" t="str">
            <v>Pasir Urug</v>
          </cell>
          <cell r="I64" t="str">
            <v>M32</v>
          </cell>
          <cell r="J64" t="str">
            <v>M³</v>
          </cell>
          <cell r="K64">
            <v>68900</v>
          </cell>
        </row>
        <row r="68">
          <cell r="G68" t="str">
            <v>:</v>
          </cell>
          <cell r="H68" t="str">
            <v>PEMELIHARAAN JALAN DAN JEMBATAN</v>
          </cell>
        </row>
        <row r="69">
          <cell r="G69" t="str">
            <v>:</v>
          </cell>
          <cell r="H69" t="str">
            <v>PENGGANTIAN JEMBT. AEK SIMOTUNG JURS. SIMANGAMBAT - SIPAGIMBAR</v>
          </cell>
        </row>
        <row r="70">
          <cell r="G70" t="str">
            <v>:</v>
          </cell>
          <cell r="H70" t="str">
            <v>SUMATERA UTARA</v>
          </cell>
        </row>
        <row r="71">
          <cell r="G71" t="str">
            <v>:</v>
          </cell>
          <cell r="H71" t="str">
            <v>PT. M O K O</v>
          </cell>
        </row>
        <row r="72">
          <cell r="I72" t="str">
            <v>Kode</v>
          </cell>
          <cell r="J72" t="str">
            <v>Satuan</v>
          </cell>
          <cell r="K72" t="str">
            <v>Harga Satuan          Dasar                                  ( Rp. )</v>
          </cell>
        </row>
        <row r="75">
          <cell r="F75" t="str">
            <v>ALAT</v>
          </cell>
        </row>
        <row r="76">
          <cell r="F76" t="str">
            <v>ASPHALT MIXING PLANT</v>
          </cell>
          <cell r="I76" t="str">
            <v>E01</v>
          </cell>
          <cell r="J76" t="str">
            <v>Jam</v>
          </cell>
          <cell r="K76">
            <v>2692400</v>
          </cell>
        </row>
        <row r="77">
          <cell r="F77" t="str">
            <v>ASPHALT FINISHER</v>
          </cell>
          <cell r="I77" t="str">
            <v>E02</v>
          </cell>
          <cell r="J77" t="str">
            <v>Jam</v>
          </cell>
          <cell r="K77">
            <v>198300</v>
          </cell>
        </row>
        <row r="78">
          <cell r="F78" t="str">
            <v>ASPHALT SPRAYER</v>
          </cell>
          <cell r="I78" t="str">
            <v>E03</v>
          </cell>
          <cell r="J78" t="str">
            <v>Jam</v>
          </cell>
          <cell r="K78">
            <v>52300</v>
          </cell>
        </row>
        <row r="79">
          <cell r="F79" t="str">
            <v>BULLDOZER 100-150 HP</v>
          </cell>
          <cell r="I79" t="str">
            <v>E04</v>
          </cell>
          <cell r="J79" t="str">
            <v>Jam</v>
          </cell>
          <cell r="K79">
            <v>299000</v>
          </cell>
        </row>
        <row r="80">
          <cell r="F80" t="str">
            <v>COMPRESSOR</v>
          </cell>
          <cell r="I80" t="str">
            <v>E05</v>
          </cell>
          <cell r="J80" t="str">
            <v>Jam</v>
          </cell>
          <cell r="K80">
            <v>120700</v>
          </cell>
        </row>
        <row r="81">
          <cell r="F81" t="str">
            <v>CONCRETE MIXER</v>
          </cell>
          <cell r="I81" t="str">
            <v>E06</v>
          </cell>
          <cell r="J81" t="str">
            <v>Jam</v>
          </cell>
          <cell r="K81">
            <v>42200</v>
          </cell>
        </row>
        <row r="82">
          <cell r="F82" t="str">
            <v>CRANE 10-15 TON</v>
          </cell>
          <cell r="I82" t="str">
            <v>E07</v>
          </cell>
          <cell r="J82" t="str">
            <v>Jam</v>
          </cell>
          <cell r="K82">
            <v>235200</v>
          </cell>
        </row>
        <row r="83">
          <cell r="F83" t="str">
            <v>DUMP TRUCK 3-4 M3</v>
          </cell>
          <cell r="I83" t="str">
            <v>E08</v>
          </cell>
          <cell r="J83" t="str">
            <v>Jam</v>
          </cell>
          <cell r="K83">
            <v>144600</v>
          </cell>
        </row>
        <row r="84">
          <cell r="F84" t="str">
            <v>DUMP TRUCK</v>
          </cell>
          <cell r="I84" t="str">
            <v>E09</v>
          </cell>
          <cell r="J84" t="str">
            <v>Jam</v>
          </cell>
          <cell r="K84">
            <v>181200</v>
          </cell>
        </row>
        <row r="85">
          <cell r="F85" t="str">
            <v>EXCAVATOR</v>
          </cell>
          <cell r="I85" t="str">
            <v>E10</v>
          </cell>
          <cell r="J85" t="str">
            <v>Jam</v>
          </cell>
          <cell r="K85">
            <v>220800</v>
          </cell>
        </row>
        <row r="86">
          <cell r="F86" t="str">
            <v>FLAT BED TRUCK</v>
          </cell>
          <cell r="I86" t="str">
            <v>E11</v>
          </cell>
          <cell r="J86" t="str">
            <v>Jam</v>
          </cell>
          <cell r="K86">
            <v>141600</v>
          </cell>
        </row>
        <row r="87">
          <cell r="F87" t="str">
            <v>GENERATOR</v>
          </cell>
          <cell r="I87" t="str">
            <v>E12</v>
          </cell>
          <cell r="J87" t="str">
            <v>Jam</v>
          </cell>
          <cell r="K87">
            <v>221100</v>
          </cell>
        </row>
        <row r="88">
          <cell r="F88" t="str">
            <v>MOTOR GRADER</v>
          </cell>
          <cell r="I88" t="str">
            <v>E13</v>
          </cell>
          <cell r="J88" t="str">
            <v>Jam</v>
          </cell>
          <cell r="K88">
            <v>240300</v>
          </cell>
        </row>
        <row r="89">
          <cell r="F89" t="str">
            <v>TRACK LOADER 75-100 HP</v>
          </cell>
          <cell r="I89" t="str">
            <v>E14</v>
          </cell>
          <cell r="J89" t="str">
            <v>Jam</v>
          </cell>
          <cell r="K89">
            <v>213500</v>
          </cell>
        </row>
        <row r="90">
          <cell r="F90" t="str">
            <v>WHEEL LOADER</v>
          </cell>
          <cell r="I90" t="str">
            <v>E15</v>
          </cell>
          <cell r="J90" t="str">
            <v>Jam</v>
          </cell>
          <cell r="K90">
            <v>204200</v>
          </cell>
        </row>
        <row r="91">
          <cell r="F91" t="str">
            <v>THREE WHEEL ROLLER</v>
          </cell>
          <cell r="I91" t="str">
            <v>E16</v>
          </cell>
          <cell r="J91" t="str">
            <v>Jam</v>
          </cell>
          <cell r="K91">
            <v>114400</v>
          </cell>
        </row>
        <row r="92">
          <cell r="F92" t="str">
            <v>TANDEM ROLLER</v>
          </cell>
          <cell r="I92" t="str">
            <v>E17</v>
          </cell>
          <cell r="J92" t="str">
            <v>Jam</v>
          </cell>
          <cell r="K92">
            <v>141900</v>
          </cell>
        </row>
        <row r="93">
          <cell r="F93" t="str">
            <v>P. TIRE ROLLER</v>
          </cell>
          <cell r="I93" t="str">
            <v>E18</v>
          </cell>
          <cell r="J93" t="str">
            <v>Jam</v>
          </cell>
          <cell r="K93">
            <v>160300</v>
          </cell>
        </row>
        <row r="94">
          <cell r="F94" t="str">
            <v>VIBRO ROLLER</v>
          </cell>
          <cell r="I94" t="str">
            <v>E19</v>
          </cell>
          <cell r="J94" t="str">
            <v>Jam</v>
          </cell>
          <cell r="K94">
            <v>185900</v>
          </cell>
        </row>
        <row r="95">
          <cell r="F95" t="str">
            <v>CONCRETE VIBRATOR</v>
          </cell>
          <cell r="I95" t="str">
            <v>E20</v>
          </cell>
          <cell r="J95" t="str">
            <v>Jam</v>
          </cell>
          <cell r="K95">
            <v>23900</v>
          </cell>
        </row>
        <row r="96">
          <cell r="F96" t="str">
            <v>STONE CRUSHER</v>
          </cell>
          <cell r="I96" t="str">
            <v>E21</v>
          </cell>
          <cell r="J96" t="str">
            <v>Jam</v>
          </cell>
          <cell r="K96">
            <v>416300</v>
          </cell>
        </row>
        <row r="97">
          <cell r="F97" t="str">
            <v>WATER PUMP 70-100 mm</v>
          </cell>
          <cell r="I97" t="str">
            <v>E22</v>
          </cell>
          <cell r="J97" t="str">
            <v>Jam</v>
          </cell>
          <cell r="K97">
            <v>21400</v>
          </cell>
        </row>
        <row r="98">
          <cell r="F98" t="str">
            <v>WATER TANK TRUCK</v>
          </cell>
          <cell r="I98" t="str">
            <v>E23</v>
          </cell>
          <cell r="J98" t="str">
            <v>Jam</v>
          </cell>
          <cell r="K98">
            <v>122100</v>
          </cell>
        </row>
        <row r="99">
          <cell r="F99" t="str">
            <v>PEDESTRIAN ROLLER</v>
          </cell>
          <cell r="I99" t="str">
            <v>E24</v>
          </cell>
          <cell r="J99" t="str">
            <v>Jam</v>
          </cell>
          <cell r="K99">
            <v>53900</v>
          </cell>
        </row>
        <row r="100">
          <cell r="F100" t="str">
            <v>TAMPER</v>
          </cell>
          <cell r="I100" t="str">
            <v>E25</v>
          </cell>
          <cell r="J100" t="str">
            <v>Jam</v>
          </cell>
          <cell r="K100">
            <v>19600</v>
          </cell>
        </row>
        <row r="101">
          <cell r="F101" t="str">
            <v>JACK HAMMER</v>
          </cell>
          <cell r="I101" t="str">
            <v>E26</v>
          </cell>
          <cell r="J101" t="str">
            <v>Jam</v>
          </cell>
          <cell r="K101">
            <v>19100</v>
          </cell>
        </row>
        <row r="102">
          <cell r="F102" t="str">
            <v>FULVI MIXER</v>
          </cell>
          <cell r="I102" t="str">
            <v>E27</v>
          </cell>
          <cell r="J102" t="str">
            <v>Jam</v>
          </cell>
          <cell r="K102">
            <v>123900</v>
          </cell>
        </row>
        <row r="103">
          <cell r="F103" t="str">
            <v>CONCRETE PUMP</v>
          </cell>
          <cell r="I103" t="str">
            <v>E28</v>
          </cell>
          <cell r="J103" t="str">
            <v>Jam</v>
          </cell>
          <cell r="K103">
            <v>163600</v>
          </cell>
        </row>
        <row r="104">
          <cell r="F104" t="str">
            <v>TRAILER 20 TON</v>
          </cell>
          <cell r="I104" t="str">
            <v>E29</v>
          </cell>
          <cell r="J104" t="str">
            <v>Jam</v>
          </cell>
          <cell r="K104">
            <v>232700</v>
          </cell>
        </row>
        <row r="105">
          <cell r="F105" t="str">
            <v>PILE DRIVER + HAMMER</v>
          </cell>
          <cell r="I105" t="str">
            <v>E30</v>
          </cell>
          <cell r="J105" t="str">
            <v>Jam</v>
          </cell>
          <cell r="K105">
            <v>86700</v>
          </cell>
        </row>
        <row r="106">
          <cell r="F106" t="str">
            <v>CRANE ON TRACK 35 TON</v>
          </cell>
          <cell r="I106" t="str">
            <v>E31</v>
          </cell>
          <cell r="J106" t="str">
            <v>Jam</v>
          </cell>
          <cell r="K106">
            <v>262000</v>
          </cell>
        </row>
        <row r="107">
          <cell r="F107" t="str">
            <v>WELDING SET</v>
          </cell>
          <cell r="I107" t="str">
            <v>E32</v>
          </cell>
          <cell r="J107" t="str">
            <v>Jam</v>
          </cell>
          <cell r="K107">
            <v>52200</v>
          </cell>
        </row>
        <row r="108">
          <cell r="F108" t="str">
            <v>BORE PILE MACHINE</v>
          </cell>
          <cell r="I108" t="str">
            <v>E33</v>
          </cell>
          <cell r="J108" t="str">
            <v>Jam</v>
          </cell>
          <cell r="K108">
            <v>815700</v>
          </cell>
        </row>
        <row r="109">
          <cell r="F109" t="str">
            <v>ASPHALT LIQUID MIXER</v>
          </cell>
          <cell r="I109" t="str">
            <v>E34</v>
          </cell>
          <cell r="J109" t="str">
            <v>Jam</v>
          </cell>
          <cell r="K109">
            <v>21400</v>
          </cell>
        </row>
        <row r="110">
          <cell r="F110" t="str">
            <v>TRAILLER 15 TON</v>
          </cell>
          <cell r="I110" t="str">
            <v>E35</v>
          </cell>
          <cell r="J110" t="str">
            <v>Jam</v>
          </cell>
          <cell r="K110">
            <v>164300</v>
          </cell>
        </row>
        <row r="111">
          <cell r="F111" t="str">
            <v>COLD MILLING</v>
          </cell>
          <cell r="I111" t="str">
            <v>E36</v>
          </cell>
          <cell r="J111" t="str">
            <v>Jam</v>
          </cell>
          <cell r="K111">
            <v>203900</v>
          </cell>
        </row>
        <row r="112">
          <cell r="F112" t="str">
            <v>CHAIN SAW</v>
          </cell>
          <cell r="I112" t="str">
            <v>E37</v>
          </cell>
          <cell r="J112" t="str">
            <v>Jam</v>
          </cell>
          <cell r="K112">
            <v>17700</v>
          </cell>
        </row>
        <row r="113">
          <cell r="F113" t="str">
            <v>ROCK DRILL BREAKER</v>
          </cell>
          <cell r="I113" t="str">
            <v>E38</v>
          </cell>
          <cell r="J113" t="str">
            <v>Jam</v>
          </cell>
          <cell r="K113">
            <v>20800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INFORMASI  UMUM</v>
          </cell>
          <cell r="D1" t="str">
            <v>:  8.1 (1)</v>
          </cell>
          <cell r="J1" t="str">
            <v>Analisa EI-811</v>
          </cell>
        </row>
        <row r="2">
          <cell r="A2" t="str">
            <v>JENIS PEKERJAAN</v>
          </cell>
          <cell r="D2" t="str">
            <v>:  Pondasi Agregat Kls. A Untuk Pek. Minor</v>
          </cell>
        </row>
        <row r="3">
          <cell r="A3" t="str">
            <v>SATUAN PEMBAYARAN</v>
          </cell>
          <cell r="D3" t="str">
            <v>:  M3</v>
          </cell>
          <cell r="H3" t="str">
            <v xml:space="preserve">         URAIAN ANALISA HARGA SATUAN</v>
          </cell>
          <cell r="L3" t="str">
            <v>FORMULIR STANDAR UNTUK</v>
          </cell>
        </row>
        <row r="4">
          <cell r="A4" t="str">
            <v>No.</v>
          </cell>
          <cell r="C4" t="str">
            <v>U R A I A N</v>
          </cell>
          <cell r="F4" t="str">
            <v>I N F O R M A S I</v>
          </cell>
          <cell r="L4" t="str">
            <v>PEREKAMAN ANALISA MASING-MASING HARGA SATUAN</v>
          </cell>
        </row>
        <row r="5">
          <cell r="L5" t="str">
            <v/>
          </cell>
        </row>
        <row r="6">
          <cell r="A6" t="str">
            <v>No.</v>
          </cell>
          <cell r="C6" t="str">
            <v>U R A I A N</v>
          </cell>
          <cell r="G6" t="str">
            <v>KODE</v>
          </cell>
          <cell r="H6" t="str">
            <v>KOEF.</v>
          </cell>
          <cell r="I6" t="str">
            <v>SATUAN</v>
          </cell>
          <cell r="J6" t="str">
            <v>KETERANGAN</v>
          </cell>
        </row>
        <row r="7">
          <cell r="A7" t="str">
            <v>1.</v>
          </cell>
          <cell r="C7" t="str">
            <v>Nomor Paket Kontrak</v>
          </cell>
          <cell r="L7" t="str">
            <v>SNVT</v>
          </cell>
        </row>
        <row r="8">
          <cell r="L8" t="str">
            <v>BAGIAN PEL. KEGIATAN</v>
          </cell>
        </row>
        <row r="9">
          <cell r="A9" t="str">
            <v>2.</v>
          </cell>
          <cell r="C9" t="str">
            <v>Nama Paket</v>
          </cell>
          <cell r="G9" t="str">
            <v>Pemeliharaan Berkala Jalan Kapten Sumarsono</v>
          </cell>
          <cell r="L9" t="str">
            <v>No. PAKET KONTRAK</v>
          </cell>
        </row>
        <row r="10">
          <cell r="A10">
            <v>1</v>
          </cell>
          <cell r="C10" t="str">
            <v>Menggunakan alat berat (cara mekanik)</v>
          </cell>
          <cell r="L10" t="str">
            <v>NAMA PAKET</v>
          </cell>
        </row>
        <row r="11">
          <cell r="A11" t="str">
            <v>3.</v>
          </cell>
          <cell r="C11" t="str">
            <v>Propinsi / Kabupaten / Kotamadya</v>
          </cell>
          <cell r="G11" t="str">
            <v>Sumatera Utara / Medan</v>
          </cell>
          <cell r="L11" t="str">
            <v>PROP / KAB / KODYA</v>
          </cell>
        </row>
        <row r="12">
          <cell r="A12">
            <v>3</v>
          </cell>
          <cell r="C12" t="str">
            <v>Kondisi existing jalan : sedang</v>
          </cell>
        </row>
        <row r="13">
          <cell r="A13">
            <v>4</v>
          </cell>
          <cell r="C13" t="str">
            <v>Jarak rata-rata Base Camp ke lokasi pekerjaan</v>
          </cell>
          <cell r="G13" t="str">
            <v>L</v>
          </cell>
          <cell r="H13">
            <v>28.350000000000005</v>
          </cell>
          <cell r="I13" t="str">
            <v>KM</v>
          </cell>
        </row>
        <row r="14">
          <cell r="A14" t="str">
            <v>4.</v>
          </cell>
          <cell r="C14" t="str">
            <v>Lokasi pekerjaan</v>
          </cell>
          <cell r="G14" t="str">
            <v>t</v>
          </cell>
          <cell r="H14" t="str">
            <v>Periksa lampiran</v>
          </cell>
          <cell r="I14" t="str">
            <v>M</v>
          </cell>
        </row>
        <row r="15">
          <cell r="A15">
            <v>6</v>
          </cell>
          <cell r="C15" t="str">
            <v>Faktor kembang material (Padat-Lepas)</v>
          </cell>
          <cell r="G15" t="str">
            <v>Fk</v>
          </cell>
          <cell r="H15">
            <v>1.2</v>
          </cell>
          <cell r="I15" t="str">
            <v>-</v>
          </cell>
        </row>
        <row r="16">
          <cell r="A16" t="str">
            <v>5.</v>
          </cell>
          <cell r="C16" t="str">
            <v>Kondisi jalan lama</v>
          </cell>
          <cell r="G16" t="str">
            <v>Tk</v>
          </cell>
          <cell r="H16" t="str">
            <v>Hotmix</v>
          </cell>
          <cell r="I16" t="str">
            <v>jam</v>
          </cell>
        </row>
        <row r="17">
          <cell r="A17">
            <v>8</v>
          </cell>
          <cell r="C17" t="str">
            <v>Proporsi Campuran :</v>
          </cell>
          <cell r="D17" t="str">
            <v>- Agregat Kasar</v>
          </cell>
          <cell r="G17" t="str">
            <v>Ak</v>
          </cell>
          <cell r="H17">
            <v>64</v>
          </cell>
          <cell r="I17" t="str">
            <v>%</v>
          </cell>
          <cell r="J17" t="str">
            <v xml:space="preserve"> Gradasi harus</v>
          </cell>
        </row>
        <row r="18">
          <cell r="A18" t="str">
            <v>6.</v>
          </cell>
          <cell r="C18" t="str">
            <v>Panjang efektif</v>
          </cell>
          <cell r="D18" t="str">
            <v>- Agregat Halus</v>
          </cell>
          <cell r="G18" t="str">
            <v>Ah</v>
          </cell>
          <cell r="H18">
            <v>2.34</v>
          </cell>
          <cell r="I18" t="str">
            <v>Kilometer</v>
          </cell>
          <cell r="J18" t="str">
            <v xml:space="preserve"> memenuhi Spec.</v>
          </cell>
        </row>
        <row r="19">
          <cell r="A19" t="str">
            <v>II.</v>
          </cell>
          <cell r="C19" t="str">
            <v>URUTAN KERJA</v>
          </cell>
        </row>
        <row r="20">
          <cell r="A20" t="str">
            <v>7.</v>
          </cell>
          <cell r="C20" t="str">
            <v>Lebar jalan lama</v>
          </cell>
          <cell r="D20" t="str">
            <v>( bahu + perkerasan + bahu )</v>
          </cell>
          <cell r="G20" t="str">
            <v>(</v>
          </cell>
          <cell r="H20">
            <v>1.5</v>
          </cell>
          <cell r="I20" t="str">
            <v>+</v>
          </cell>
          <cell r="J20">
            <v>7</v>
          </cell>
          <cell r="K20" t="str">
            <v>+</v>
          </cell>
          <cell r="L20">
            <v>1.5</v>
          </cell>
          <cell r="M20" t="str">
            <v>)</v>
          </cell>
          <cell r="N20" t="str">
            <v xml:space="preserve"> meter</v>
          </cell>
        </row>
        <row r="21">
          <cell r="C21" t="str">
            <v>dalam Dump Truck di Base Camp</v>
          </cell>
        </row>
        <row r="22">
          <cell r="A22" t="str">
            <v>8.</v>
          </cell>
          <cell r="C22" t="str">
            <v>Lebar Rencana</v>
          </cell>
          <cell r="D22" t="str">
            <v>( bahu + perkerasan + bahu )</v>
          </cell>
          <cell r="G22" t="str">
            <v>(</v>
          </cell>
          <cell r="H22">
            <v>1.5</v>
          </cell>
          <cell r="I22" t="str">
            <v>+</v>
          </cell>
          <cell r="J22">
            <v>7</v>
          </cell>
          <cell r="K22" t="str">
            <v>+</v>
          </cell>
          <cell r="L22">
            <v>1.5</v>
          </cell>
          <cell r="M22" t="str">
            <v>)</v>
          </cell>
          <cell r="N22" t="str">
            <v xml:space="preserve"> meter</v>
          </cell>
        </row>
        <row r="23">
          <cell r="C23" t="str">
            <v>pekerjaan dan dihampar secara manual</v>
          </cell>
        </row>
        <row r="24">
          <cell r="A24" t="str">
            <v>9.</v>
          </cell>
          <cell r="C24" t="str">
            <v>Penampang jalan, jenis dan volume pekerjaan pokok</v>
          </cell>
          <cell r="H24" t="str">
            <v>Lihat lampiran.</v>
          </cell>
        </row>
        <row r="25">
          <cell r="C25" t="str">
            <v>Truck sebelum dipadatkan dengan Pedestrian Roller</v>
          </cell>
        </row>
        <row r="26">
          <cell r="A26" t="str">
            <v>10.</v>
          </cell>
          <cell r="C26" t="str">
            <v>Jangka waktu pelaksanaan pekerjaan</v>
          </cell>
          <cell r="H26">
            <v>120</v>
          </cell>
          <cell r="I26" t="str">
            <v xml:space="preserve"> hari kalender</v>
          </cell>
        </row>
        <row r="27">
          <cell r="C27" t="str">
            <v>merapikan tepi hamparan dan level permukaan</v>
          </cell>
          <cell r="G27" t="str">
            <v>Atau :</v>
          </cell>
          <cell r="H27">
            <v>4</v>
          </cell>
          <cell r="I27" t="str">
            <v xml:space="preserve"> bulan (Periode Pelaksanaan)</v>
          </cell>
        </row>
        <row r="28">
          <cell r="C28" t="str">
            <v>dengan menggunakan Alat Bantu</v>
          </cell>
        </row>
        <row r="30">
          <cell r="A30" t="str">
            <v>11.</v>
          </cell>
          <cell r="C30" t="str">
            <v>Jarak rata-rata Base Camp ke lokasi pekerjaan  ---&gt;</v>
          </cell>
          <cell r="G30" t="str">
            <v>L =</v>
          </cell>
          <cell r="H30">
            <v>28.350000000000005</v>
          </cell>
          <cell r="I30" t="str">
            <v xml:space="preserve"> Kilometer</v>
          </cell>
        </row>
        <row r="32">
          <cell r="A32" t="str">
            <v xml:space="preserve">   1.</v>
          </cell>
          <cell r="C32" t="str">
            <v>Perhitungan didasarkan pada sketsa di bawah ini :</v>
          </cell>
          <cell r="G32" t="str">
            <v>L = { (c+a/2)*a + (c+b/2)*b } / (a+b)</v>
          </cell>
        </row>
        <row r="33">
          <cell r="C33" t="str">
            <v>- Agregat Kasar</v>
          </cell>
          <cell r="D33" t="str">
            <v>=  Ak x 1 M3 x Fk</v>
          </cell>
          <cell r="G33" t="str">
            <v>M03</v>
          </cell>
          <cell r="H33">
            <v>0.76800000000000002</v>
          </cell>
          <cell r="I33" t="str">
            <v>M3</v>
          </cell>
        </row>
        <row r="34">
          <cell r="C34" t="str">
            <v>- Agregat Halus</v>
          </cell>
          <cell r="D34">
            <v>0</v>
          </cell>
          <cell r="E34" t="str">
            <v>Km = a</v>
          </cell>
          <cell r="G34" t="str">
            <v>M04</v>
          </cell>
          <cell r="H34">
            <v>2.7</v>
          </cell>
          <cell r="I34" t="str">
            <v>Km = b</v>
          </cell>
        </row>
        <row r="36">
          <cell r="A36" t="str">
            <v xml:space="preserve">   2.</v>
          </cell>
          <cell r="B36" t="str">
            <v xml:space="preserve"> A</v>
          </cell>
          <cell r="C36" t="str">
            <v>ALAT</v>
          </cell>
          <cell r="G36">
            <v>27</v>
          </cell>
          <cell r="H36" t="str">
            <v>Km = c</v>
          </cell>
          <cell r="K36" t="str">
            <v xml:space="preserve"> B</v>
          </cell>
        </row>
        <row r="37">
          <cell r="A37" t="str">
            <v xml:space="preserve">   2.a.</v>
          </cell>
          <cell r="C37" t="str">
            <v>WHEEL LOADER</v>
          </cell>
          <cell r="G37" t="str">
            <v>(E15)</v>
          </cell>
        </row>
        <row r="38">
          <cell r="C38" t="str">
            <v>Kapasitas bucket</v>
          </cell>
          <cell r="D38" t="str">
            <v>Base Camp -------&gt;</v>
          </cell>
          <cell r="G38" t="str">
            <v>V</v>
          </cell>
          <cell r="H38">
            <v>1.5</v>
          </cell>
          <cell r="I38" t="str">
            <v>M3</v>
          </cell>
        </row>
        <row r="39">
          <cell r="C39" t="str">
            <v>Faktor bucket</v>
          </cell>
          <cell r="G39" t="str">
            <v>Fb</v>
          </cell>
          <cell r="H39">
            <v>0.9</v>
          </cell>
          <cell r="I39" t="str">
            <v>-</v>
          </cell>
        </row>
        <row r="40">
          <cell r="C40" t="str">
            <v>Faktor Efisiensi alat</v>
          </cell>
          <cell r="G40" t="str">
            <v>Fa</v>
          </cell>
          <cell r="H40">
            <v>0.83</v>
          </cell>
          <cell r="I40" t="str">
            <v>-</v>
          </cell>
        </row>
        <row r="41">
          <cell r="C41" t="str">
            <v>Waktu Siklus :</v>
          </cell>
          <cell r="G41" t="str">
            <v>Ts1</v>
          </cell>
        </row>
        <row r="42">
          <cell r="C42" t="str">
            <v>- Mencampur</v>
          </cell>
          <cell r="G42" t="str">
            <v>T1</v>
          </cell>
          <cell r="H42">
            <v>0.5</v>
          </cell>
          <cell r="I42" t="str">
            <v>menit</v>
          </cell>
        </row>
        <row r="43">
          <cell r="A43" t="str">
            <v>12.</v>
          </cell>
          <cell r="C43" t="str">
            <v>Jam kerja efektif dalam 1 hari</v>
          </cell>
          <cell r="G43" t="str">
            <v>T2</v>
          </cell>
          <cell r="H43">
            <v>7</v>
          </cell>
          <cell r="I43" t="str">
            <v xml:space="preserve"> jam</v>
          </cell>
        </row>
        <row r="44">
          <cell r="A44" t="str">
            <v>13.</v>
          </cell>
          <cell r="C44" t="str">
            <v>Asuransi, Pajak, dsb. untuk Peralatan</v>
          </cell>
          <cell r="G44" t="str">
            <v>Ts1</v>
          </cell>
          <cell r="H44">
            <v>2E-3</v>
          </cell>
          <cell r="I44" t="str">
            <v xml:space="preserve"> x  Harga Pokok Alat</v>
          </cell>
        </row>
        <row r="45">
          <cell r="A45" t="str">
            <v>14.</v>
          </cell>
          <cell r="C45" t="str">
            <v>Tingkat Suku Bunga Investasi Alat</v>
          </cell>
          <cell r="H45">
            <v>20</v>
          </cell>
          <cell r="I45" t="str">
            <v xml:space="preserve"> %</v>
          </cell>
        </row>
        <row r="46">
          <cell r="A46" t="str">
            <v>15.</v>
          </cell>
          <cell r="C46" t="str">
            <v>Biaya Umum dan Keuntungan</v>
          </cell>
          <cell r="D46" t="str">
            <v>V x Fb x Fa x 60</v>
          </cell>
          <cell r="G46" t="str">
            <v>Q1</v>
          </cell>
          <cell r="H46">
            <v>10</v>
          </cell>
          <cell r="I46" t="str">
            <v xml:space="preserve"> % x Biaya Langsung</v>
          </cell>
        </row>
        <row r="47">
          <cell r="D47" t="str">
            <v>Fk x Ts1</v>
          </cell>
        </row>
        <row r="48">
          <cell r="C48" t="str">
            <v>Koefisien Alat / M3</v>
          </cell>
          <cell r="D48" t="str">
            <v xml:space="preserve"> =  1  :  Q1</v>
          </cell>
          <cell r="G48" t="str">
            <v>(E15)</v>
          </cell>
          <cell r="H48">
            <v>1.7849174475680497E-2</v>
          </cell>
          <cell r="I48" t="str">
            <v>jam</v>
          </cell>
        </row>
        <row r="49">
          <cell r="A49" t="str">
            <v>16.</v>
          </cell>
          <cell r="C49" t="str">
            <v>RINGKASAN METHODE PELAKSANAAN</v>
          </cell>
        </row>
        <row r="50">
          <cell r="A50" t="str">
            <v xml:space="preserve">   2.b.</v>
          </cell>
          <cell r="C50" t="str">
            <v>DUMP TRUCK</v>
          </cell>
          <cell r="G50" t="str">
            <v>(E09)</v>
          </cell>
        </row>
        <row r="51">
          <cell r="A51" t="str">
            <v>a.</v>
          </cell>
          <cell r="C51" t="str">
            <v>Mobilisasi dilaksanakan sesuai ketentuan yang berlaku dalam Kontrak.</v>
          </cell>
          <cell r="G51" t="str">
            <v>V</v>
          </cell>
          <cell r="H51">
            <v>6</v>
          </cell>
          <cell r="I51" t="str">
            <v>M3</v>
          </cell>
        </row>
        <row r="52">
          <cell r="C52" t="str">
            <v>Faktor Efisiensi alat</v>
          </cell>
          <cell r="G52" t="str">
            <v>Fa</v>
          </cell>
          <cell r="H52">
            <v>0.83</v>
          </cell>
          <cell r="I52" t="str">
            <v>-</v>
          </cell>
        </row>
        <row r="53">
          <cell r="A53" t="str">
            <v>b.</v>
          </cell>
          <cell r="C53" t="str">
            <v>Pekerjaan Tanah dilaksanakan untuk  . . . . . . . . . . . . . . . . . . . . . . . . . . . . . . . . . . . . . . . . . . . . . . .</v>
          </cell>
          <cell r="G53" t="str">
            <v>v1</v>
          </cell>
          <cell r="H53">
            <v>30</v>
          </cell>
          <cell r="I53" t="str">
            <v>KM/jam</v>
          </cell>
        </row>
        <row r="54">
          <cell r="C54" t="str">
            <v>. . . . . . . . . . . . . . . . . . . . . . . . . . . . . . . . . . . . . . . . . . . . . . . . . . . . . . . . . . . . . . . . . . . . . . . . . . .</v>
          </cell>
          <cell r="G54" t="str">
            <v>v2</v>
          </cell>
          <cell r="H54">
            <v>50</v>
          </cell>
          <cell r="I54" t="str">
            <v>KM/jam</v>
          </cell>
          <cell r="L54" t="str">
            <v>Note: 1</v>
          </cell>
          <cell r="N54" t="str">
            <v>SATUAN dapat berdasarkan atas jam operasi untuk Tenaga Kerja dan Peralatan, volume dan/atau ukuran</v>
          </cell>
        </row>
        <row r="55">
          <cell r="A55" t="str">
            <v>c.</v>
          </cell>
          <cell r="C55" t="str">
            <v>Pekerjaan Lapis Pondasi Agregat dilaksanakan untuk  . . . . . . . . . . . . . . . . . . . . . . . . . . . . . . . . . . .</v>
          </cell>
          <cell r="N55" t="str">
            <v>berat untuk bahan-bahan.</v>
          </cell>
        </row>
        <row r="56">
          <cell r="C56" t="str">
            <v>. . . . . . . . . . . . . . . . . . . . . . . . . . . . . . . . . . . . . . . . . . . . . . . . . . . . . . . . . . . . . . . . . . . . . . . . . . .</v>
          </cell>
          <cell r="G56" t="str">
            <v>T1</v>
          </cell>
          <cell r="H56">
            <v>56.70000000000001</v>
          </cell>
          <cell r="I56" t="str">
            <v>menit</v>
          </cell>
          <cell r="L56">
            <v>2</v>
          </cell>
          <cell r="N56" t="str">
            <v>Kuantitas satuan adalah kuantitas setiap komponen untuk menyelesaikan satu satuan pekerjaan dari nomor</v>
          </cell>
        </row>
        <row r="57">
          <cell r="A57" t="str">
            <v>d.</v>
          </cell>
          <cell r="C57" t="str">
            <v>Pekerjaan Campuran Aspal Panas dilaksanakan untuk  . . . . . . . . . . . . . . . . . . . . . . . . . . . . . . . . . . .</v>
          </cell>
          <cell r="G57" t="str">
            <v>T2</v>
          </cell>
          <cell r="H57">
            <v>34.020000000000003</v>
          </cell>
          <cell r="I57" t="str">
            <v>menit</v>
          </cell>
          <cell r="N57" t="str">
            <v>mata pembayaran.</v>
          </cell>
        </row>
        <row r="58">
          <cell r="C58" t="str">
            <v>. . . . . . . . . . . . . . . . . . . . . . . . . . . . . . . . . . . . . . . . . . . . . . . . . . . . . . . . . . . . . . . . . . . . . . . . . . .</v>
          </cell>
          <cell r="G58" t="str">
            <v>T3</v>
          </cell>
          <cell r="H58">
            <v>5</v>
          </cell>
          <cell r="I58" t="str">
            <v>menit</v>
          </cell>
          <cell r="L58">
            <v>3</v>
          </cell>
          <cell r="N58" t="str">
            <v>Biaya satuan untuk peralatan sudah termasuk bahan bakar, bahan habis dipakai dan operator.</v>
          </cell>
        </row>
        <row r="59">
          <cell r="A59" t="str">
            <v>e.</v>
          </cell>
          <cell r="C59" t="str">
            <v>Pekerjaan Pasangan Batu dilaksanakan untuk . . . . . . . . . . . . . . . . . . . . . . . . . . . . . . . . . . . . . . . . .</v>
          </cell>
          <cell r="G59" t="str">
            <v>Ts2</v>
          </cell>
          <cell r="H59">
            <v>95.720000000000013</v>
          </cell>
          <cell r="I59" t="str">
            <v>menit</v>
          </cell>
          <cell r="L59">
            <v>4</v>
          </cell>
          <cell r="N59" t="str">
            <v>Biaya satuan sudah termasuk pengeluaran untuk seluruh pajak yang berkaitan (tetapi tidak termasuk PPN</v>
          </cell>
        </row>
        <row r="60">
          <cell r="C60" t="str">
            <v>. . . . . . . . . . . . . . . . . . . . . . . . . . . . . . . . . . . . . . . . . . . . . . . . . . . . . . . . . . . . . . . . . . . . . . . . . . .</v>
          </cell>
          <cell r="N60" t="str">
            <v>yang dibayar dari kontrak) dan biaya-biaya lainnya.</v>
          </cell>
        </row>
        <row r="61">
          <cell r="A61" t="str">
            <v>f.</v>
          </cell>
          <cell r="C61" t="str">
            <v>Pekerjaan Pengembalian Kondisi dilaksanakan untuk . . . . . . . . . . . . . . . . . . . . . . . . . . . . . . . . . . . .</v>
          </cell>
          <cell r="J61" t="str">
            <v>Berlanjut ke halaman berikut</v>
          </cell>
        </row>
        <row r="62">
          <cell r="A62" t="str">
            <v>ITEM PEMBAYARAN NO.</v>
          </cell>
          <cell r="C62" t="str">
            <v>. . . . . . . . . . . . . . . . . . . . . . . . . . . . . . . . . . . . . . . . . . . . . . . . . . . . . . . . . . . . . . . . . . . . . . . . . . .</v>
          </cell>
          <cell r="D62" t="str">
            <v>:  8.1 (1)</v>
          </cell>
          <cell r="J62" t="str">
            <v>Analisa EI-811</v>
          </cell>
        </row>
        <row r="63">
          <cell r="A63" t="str">
            <v>g.</v>
          </cell>
          <cell r="C63" t="str">
            <v>. . . . . . . . . . . . . . . . . . . . . . . . . . . . . . . . . . . . . . . . . . . . . . . . . . . . . . . . . . . . . . . . . . . . . . . . . . .</v>
          </cell>
          <cell r="D63" t="str">
            <v>:  Pondasi Agregat Kls. A Untuk Pek. Minor</v>
          </cell>
        </row>
        <row r="64">
          <cell r="A64" t="str">
            <v>SATUAN PEMBAYARAN</v>
          </cell>
          <cell r="C64" t="str">
            <v>. . . . . . . . . . . . . . . . . . . . . . . . . . . . . . . . . . . . . . . . . . . . . . . . . . . . . . . . . . . . . . . . . . . . . . . . . . .</v>
          </cell>
          <cell r="D64" t="str">
            <v>:  M3</v>
          </cell>
          <cell r="H64" t="str">
            <v xml:space="preserve">         URAIAN ANALISA HARGA SATUAN</v>
          </cell>
        </row>
        <row r="65">
          <cell r="J65" t="str">
            <v>Lanjutan</v>
          </cell>
        </row>
        <row r="67">
          <cell r="A67" t="str">
            <v>17.</v>
          </cell>
          <cell r="C67" t="str">
            <v>Lokasi Quarry</v>
          </cell>
          <cell r="G67" t="str">
            <v>KODE</v>
          </cell>
          <cell r="H67" t="str">
            <v>Periksa lampiran.</v>
          </cell>
          <cell r="I67" t="str">
            <v>SATUAN</v>
          </cell>
          <cell r="J67" t="str">
            <v>KETERANGAN</v>
          </cell>
        </row>
        <row r="69">
          <cell r="A69">
            <v>18</v>
          </cell>
          <cell r="C69" t="str">
            <v>Jumlah Jembatan  =  ...................... Buah</v>
          </cell>
          <cell r="H69" t="str">
            <v>Periksa lampiran.</v>
          </cell>
        </row>
        <row r="70">
          <cell r="C70" t="str">
            <v>Kap. Prod. / jam =</v>
          </cell>
          <cell r="D70" t="str">
            <v>V x Fa x 60</v>
          </cell>
          <cell r="G70" t="str">
            <v>Q2</v>
          </cell>
          <cell r="H70">
            <v>2.6013372335979934</v>
          </cell>
          <cell r="I70" t="str">
            <v>M3</v>
          </cell>
        </row>
        <row r="71">
          <cell r="A71">
            <v>19</v>
          </cell>
          <cell r="C71" t="str">
            <v>Total Bentang Jembatan  =  .................. Buah</v>
          </cell>
          <cell r="D71" t="str">
            <v>Fk x Ts2</v>
          </cell>
          <cell r="H71" t="str">
            <v>Periksa lampiran.</v>
          </cell>
        </row>
        <row r="72">
          <cell r="C72" t="str">
            <v>Koefisien Alat / M3</v>
          </cell>
          <cell r="D72" t="str">
            <v xml:space="preserve"> =  1  :  Q2</v>
          </cell>
          <cell r="G72" t="str">
            <v>(E09)</v>
          </cell>
          <cell r="H72">
            <v>0.38441767068273103</v>
          </cell>
          <cell r="I72" t="str">
            <v>jam</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oard"/>
      <sheetName val="Rekap"/>
      <sheetName val="RAB"/>
      <sheetName val="Harsat"/>
      <sheetName val="BD_Alat"/>
      <sheetName val="Analisa"/>
      <sheetName val="An_Alat"/>
      <sheetName val="EFGH"/>
    </sheetNames>
    <sheetDataSet>
      <sheetData sheetId="0"/>
      <sheetData sheetId="1"/>
      <sheetData sheetId="2"/>
      <sheetData sheetId="3" refreshError="1">
        <row r="21">
          <cell r="H21">
            <v>32500</v>
          </cell>
        </row>
      </sheetData>
      <sheetData sheetId="4"/>
      <sheetData sheetId="5"/>
      <sheetData sheetId="6"/>
      <sheetData sheetId="7"/>
    </sheetDataSet>
  </externalBook>
</externalLink>
</file>

<file path=xl/externalLinks/externalLink8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s"/>
      <sheetName val="Nego Per Ruas"/>
      <sheetName val="EE Per Ruas"/>
      <sheetName val="Negosiasi"/>
      <sheetName val="Bukan Pegawai Negeri"/>
      <sheetName val="Judul Cover"/>
      <sheetName val="Data"/>
      <sheetName val="Surat Penawaran"/>
      <sheetName val="Rekapitulasi"/>
      <sheetName val="RAB TOTAL"/>
      <sheetName val="Jadwal"/>
      <sheetName val="070"/>
      <sheetName val="123"/>
      <sheetName val="203"/>
      <sheetName val="069"/>
      <sheetName val="062"/>
      <sheetName val="137"/>
      <sheetName val="149"/>
      <sheetName val="143"/>
      <sheetName val="216"/>
      <sheetName val="215"/>
      <sheetName val="128"/>
      <sheetName val="106"/>
      <sheetName val="163"/>
      <sheetName val="028"/>
      <sheetName val="217"/>
      <sheetName val="27"/>
      <sheetName val="159"/>
      <sheetName val="240"/>
      <sheetName val="80"/>
      <sheetName val="158"/>
      <sheetName val="78"/>
      <sheetName val="199"/>
      <sheetName val="087"/>
      <sheetName val="122"/>
      <sheetName val="84"/>
      <sheetName val="98"/>
      <sheetName val="102"/>
      <sheetName val="79"/>
      <sheetName val="32"/>
      <sheetName val="40"/>
      <sheetName val="35"/>
      <sheetName val="208"/>
      <sheetName val="178"/>
      <sheetName val="160"/>
      <sheetName val="086"/>
      <sheetName val="194"/>
      <sheetName val="77"/>
      <sheetName val="126"/>
      <sheetName val="95"/>
      <sheetName val="197"/>
      <sheetName val="210"/>
      <sheetName val="101"/>
      <sheetName val="180"/>
      <sheetName val="213"/>
      <sheetName val="212"/>
      <sheetName val="12"/>
      <sheetName val="071"/>
      <sheetName val="220"/>
      <sheetName val="211"/>
      <sheetName val="195"/>
      <sheetName val="214"/>
      <sheetName val="221"/>
      <sheetName val="222"/>
      <sheetName val="223"/>
      <sheetName val="224"/>
      <sheetName val="209"/>
      <sheetName val="132"/>
      <sheetName val="Daftar Harga Satuan"/>
      <sheetName val="Daftar Harga Material"/>
      <sheetName val="Daftar Upah Tenaga Kerja"/>
      <sheetName val="Daftar Harga Satuan Alat"/>
      <sheetName val="Analisa Harga Satuan"/>
      <sheetName val="Anal Alat"/>
      <sheetName val="Analisa Harga Peralatan"/>
      <sheetName val="Pemb. Utama"/>
      <sheetName val="Data Kontrak"/>
      <sheetName val="Peralatan"/>
      <sheetName val="Personil"/>
      <sheetName val="Mobilisasi"/>
      <sheetName val="Lampiran 8"/>
      <sheetName val="harg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Set>
  </externalBook>
</externalLink>
</file>

<file path=xl/externalLinks/externalLink8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kap"/>
      <sheetName val="RAB"/>
      <sheetName val="Analisa SNI"/>
      <sheetName val="hrg uph+bhn"/>
      <sheetName val="Jarak Angkut"/>
      <sheetName val="Biaya Angkut"/>
      <sheetName val="Harga Bahan On Site"/>
      <sheetName val="Langsir"/>
      <sheetName val="Cerucuk"/>
      <sheetName val="Pelimpas"/>
      <sheetName val="Rekap Anl.SNI"/>
      <sheetName val="Sipon"/>
      <sheetName val="Saluran"/>
      <sheetName val="Sheet1"/>
    </sheetNames>
    <sheetDataSet>
      <sheetData sheetId="0"/>
      <sheetData sheetId="1"/>
      <sheetData sheetId="2"/>
      <sheetData sheetId="3"/>
      <sheetData sheetId="4" refreshError="1">
        <row r="5">
          <cell r="D5" t="str">
            <v>JENIS UPAH</v>
          </cell>
          <cell r="F5" t="str">
            <v>HARGA UPAH</v>
          </cell>
        </row>
        <row r="6">
          <cell r="F6" t="str">
            <v>Rp.</v>
          </cell>
        </row>
        <row r="8">
          <cell r="D8" t="str">
            <v>Pekerja</v>
          </cell>
          <cell r="F8">
            <v>44000</v>
          </cell>
        </row>
        <row r="9">
          <cell r="D9" t="str">
            <v>Tukang Batu</v>
          </cell>
          <cell r="F9">
            <v>60500</v>
          </cell>
        </row>
        <row r="10">
          <cell r="D10" t="str">
            <v>Tukang Besi</v>
          </cell>
          <cell r="F10">
            <v>60500</v>
          </cell>
        </row>
        <row r="11">
          <cell r="D11" t="str">
            <v>Tukang Besi Konstruksi</v>
          </cell>
          <cell r="F11">
            <v>60500</v>
          </cell>
        </row>
        <row r="12">
          <cell r="D12" t="str">
            <v>Tukang Cat</v>
          </cell>
          <cell r="F12">
            <v>60500</v>
          </cell>
        </row>
        <row r="13">
          <cell r="D13" t="str">
            <v>Tukang Gali</v>
          </cell>
          <cell r="F13">
            <v>60500</v>
          </cell>
        </row>
        <row r="14">
          <cell r="D14" t="str">
            <v>Tukang Kayu</v>
          </cell>
          <cell r="F14">
            <v>60500</v>
          </cell>
        </row>
        <row r="15">
          <cell r="D15" t="str">
            <v>Masinis/Operator/Mekanik</v>
          </cell>
          <cell r="F15">
            <v>70000</v>
          </cell>
        </row>
        <row r="16">
          <cell r="D16" t="str">
            <v>Tukang Las Konstruksi</v>
          </cell>
          <cell r="F16">
            <v>65000</v>
          </cell>
        </row>
        <row r="17">
          <cell r="D17" t="str">
            <v>Tukang Las Biasa</v>
          </cell>
          <cell r="F17">
            <v>60500</v>
          </cell>
        </row>
        <row r="18">
          <cell r="D18" t="str">
            <v>Kepala Tukang</v>
          </cell>
          <cell r="F18">
            <v>70000</v>
          </cell>
        </row>
        <row r="19">
          <cell r="D19" t="str">
            <v>Tukang Pipa</v>
          </cell>
          <cell r="F19">
            <v>60500</v>
          </cell>
        </row>
        <row r="20">
          <cell r="D20" t="str">
            <v>Mandor</v>
          </cell>
          <cell r="F20">
            <v>55000</v>
          </cell>
        </row>
        <row r="21">
          <cell r="D21" t="str">
            <v>Pekerja Terampil</v>
          </cell>
          <cell r="F21">
            <v>49000</v>
          </cell>
        </row>
        <row r="22">
          <cell r="D22" t="str">
            <v>Surveyor Geodesi</v>
          </cell>
          <cell r="F22">
            <v>70000</v>
          </cell>
        </row>
        <row r="26">
          <cell r="D26" t="str">
            <v>JENIS BAHAN</v>
          </cell>
          <cell r="E26" t="str">
            <v>SPESIFIKASI</v>
          </cell>
          <cell r="F26" t="str">
            <v>HARGA BAHAN</v>
          </cell>
        </row>
        <row r="27">
          <cell r="F27" t="str">
            <v>Rp.</v>
          </cell>
        </row>
        <row r="29">
          <cell r="D29" t="str">
            <v>Air</v>
          </cell>
          <cell r="F29">
            <v>50</v>
          </cell>
        </row>
        <row r="30">
          <cell r="D30" t="str">
            <v>Alat Bantu  ( set @ 3 alat)</v>
          </cell>
          <cell r="F30">
            <v>100000</v>
          </cell>
        </row>
        <row r="31">
          <cell r="D31" t="str">
            <v>Bahan Bakar Minyak</v>
          </cell>
          <cell r="F31">
            <v>4500</v>
          </cell>
        </row>
        <row r="32">
          <cell r="D32" t="str">
            <v>Bata Merah</v>
          </cell>
          <cell r="F32">
            <v>480</v>
          </cell>
        </row>
        <row r="33">
          <cell r="D33" t="str">
            <v>Batu belah 15 cm/20 cm</v>
          </cell>
          <cell r="F33">
            <v>258929</v>
          </cell>
        </row>
        <row r="34">
          <cell r="D34" t="str">
            <v>Batu belah 10 cm/15 cm</v>
          </cell>
          <cell r="F34">
            <v>258929</v>
          </cell>
        </row>
        <row r="35">
          <cell r="D35" t="str">
            <v>Batu Kali 15 - 20 cm</v>
          </cell>
          <cell r="F35">
            <v>210929</v>
          </cell>
        </row>
        <row r="36">
          <cell r="D36" t="str">
            <v>Batu Kerikil</v>
          </cell>
          <cell r="F36">
            <v>182548</v>
          </cell>
        </row>
        <row r="37">
          <cell r="D37" t="str">
            <v>Batu Koral</v>
          </cell>
          <cell r="F37">
            <v>267548</v>
          </cell>
        </row>
        <row r="38">
          <cell r="D38" t="str">
            <v>Besi beton</v>
          </cell>
          <cell r="F38">
            <v>10000</v>
          </cell>
        </row>
        <row r="39">
          <cell r="D39" t="str">
            <v>Besi Jaring Kawat Baja</v>
          </cell>
          <cell r="F39">
            <v>17000</v>
          </cell>
        </row>
        <row r="40">
          <cell r="D40" t="str">
            <v>Cat Dasar</v>
          </cell>
          <cell r="F40">
            <v>36000</v>
          </cell>
        </row>
        <row r="41">
          <cell r="D41" t="str">
            <v>Cat Meni besi</v>
          </cell>
          <cell r="F41">
            <v>15000</v>
          </cell>
        </row>
        <row r="42">
          <cell r="D42" t="str">
            <v>Cat Penutup</v>
          </cell>
          <cell r="F42">
            <v>16000</v>
          </cell>
        </row>
        <row r="43">
          <cell r="D43" t="str">
            <v>Cat Besi</v>
          </cell>
          <cell r="F43">
            <v>37500</v>
          </cell>
        </row>
        <row r="44">
          <cell r="D44" t="str">
            <v>Formite/penjaga jarak begisting</v>
          </cell>
          <cell r="F44">
            <v>20000</v>
          </cell>
        </row>
        <row r="45">
          <cell r="D45" t="str">
            <v>Dolken Kayu Kelas III Ø 8 - 10/400 cm</v>
          </cell>
          <cell r="F45">
            <v>20000</v>
          </cell>
        </row>
        <row r="46">
          <cell r="D46" t="str">
            <v>Kasar</v>
          </cell>
          <cell r="F46">
            <v>6000</v>
          </cell>
        </row>
        <row r="47">
          <cell r="D47" t="str">
            <v>Kawat Beton</v>
          </cell>
          <cell r="F47">
            <v>15600</v>
          </cell>
        </row>
        <row r="48">
          <cell r="D48" t="str">
            <v>Kawat diameter 4 mm (Galvanis)</v>
          </cell>
          <cell r="F48">
            <v>18000</v>
          </cell>
        </row>
        <row r="49">
          <cell r="D49" t="str">
            <v>Kayu Kelas II ( 2 x 3 Cm)</v>
          </cell>
          <cell r="F49">
            <v>7300000</v>
          </cell>
        </row>
        <row r="50">
          <cell r="D50" t="str">
            <v>Kayu Kelas II ( 3 x 4 Cm)</v>
          </cell>
          <cell r="F50">
            <v>7300000</v>
          </cell>
        </row>
        <row r="51">
          <cell r="D51" t="str">
            <v>Kayu Kelas II ( 5 x 7 cm)</v>
          </cell>
          <cell r="F51">
            <v>7300000</v>
          </cell>
        </row>
        <row r="52">
          <cell r="D52" t="str">
            <v>Kayu kelas II (balok)</v>
          </cell>
          <cell r="F52">
            <v>7300000</v>
          </cell>
        </row>
        <row r="53">
          <cell r="D53" t="str">
            <v>Kayu Kelas II (Papan)</v>
          </cell>
          <cell r="F53">
            <v>7300000</v>
          </cell>
        </row>
        <row r="54">
          <cell r="D54" t="str">
            <v>Kayu Kelas III ( 3  cm x 20 cm)</v>
          </cell>
          <cell r="F54">
            <v>5600000</v>
          </cell>
        </row>
        <row r="55">
          <cell r="D55" t="str">
            <v>Kayu Kelas III ( 5 x 7 cm)</v>
          </cell>
          <cell r="F55">
            <v>5600000</v>
          </cell>
        </row>
        <row r="56">
          <cell r="D56" t="str">
            <v>Kayu Kelas III (Balok)</v>
          </cell>
          <cell r="F56">
            <v>5600000</v>
          </cell>
        </row>
        <row r="57">
          <cell r="D57" t="str">
            <v>Kayu kelas III (papan)</v>
          </cell>
          <cell r="F57">
            <v>5600000</v>
          </cell>
        </row>
        <row r="58">
          <cell r="D58" t="str">
            <v>Kayu Kelas IV</v>
          </cell>
          <cell r="F58">
            <v>4200000</v>
          </cell>
        </row>
        <row r="59">
          <cell r="D59" t="str">
            <v xml:space="preserve">Kayu Terentang </v>
          </cell>
          <cell r="F59">
            <v>3200000</v>
          </cell>
        </row>
        <row r="60">
          <cell r="D60" t="str">
            <v>Koral Beton</v>
          </cell>
          <cell r="F60">
            <v>202012</v>
          </cell>
        </row>
        <row r="61">
          <cell r="D61" t="str">
            <v>Minyak Bekisting</v>
          </cell>
          <cell r="F61">
            <v>4500</v>
          </cell>
        </row>
        <row r="62">
          <cell r="D62" t="str">
            <v>Minyak Cat</v>
          </cell>
          <cell r="F62">
            <v>5000</v>
          </cell>
        </row>
        <row r="63">
          <cell r="D63" t="str">
            <v>Minyak Pelumas</v>
          </cell>
          <cell r="F63">
            <v>27500</v>
          </cell>
        </row>
        <row r="64">
          <cell r="D64" t="str">
            <v>Minyak Solar Industri</v>
          </cell>
          <cell r="F64">
            <v>10900</v>
          </cell>
        </row>
        <row r="65">
          <cell r="D65" t="str">
            <v>Paku 5 cm - 10 cm</v>
          </cell>
          <cell r="F65">
            <v>20500</v>
          </cell>
        </row>
        <row r="66">
          <cell r="D66" t="str">
            <v>Paku 5 cm - 12 cm</v>
          </cell>
          <cell r="F66">
            <v>20500</v>
          </cell>
        </row>
        <row r="67">
          <cell r="D67" t="str">
            <v>Pasir Beton</v>
          </cell>
          <cell r="F67">
            <v>149838</v>
          </cell>
        </row>
        <row r="68">
          <cell r="D68" t="str">
            <v>Pasir Pasang</v>
          </cell>
          <cell r="F68">
            <v>149838</v>
          </cell>
        </row>
        <row r="69">
          <cell r="D69" t="str">
            <v>Pasir Urug</v>
          </cell>
          <cell r="F69">
            <v>144838</v>
          </cell>
        </row>
        <row r="70">
          <cell r="D70" t="str">
            <v>Tanah Timbunan didatangkan</v>
          </cell>
          <cell r="F70">
            <v>144838</v>
          </cell>
        </row>
        <row r="71">
          <cell r="D71" t="str">
            <v>Perancah Kayu</v>
          </cell>
          <cell r="F71">
            <v>4200000</v>
          </cell>
        </row>
        <row r="72">
          <cell r="D72" t="str">
            <v>Residu</v>
          </cell>
          <cell r="F72">
            <v>6000</v>
          </cell>
        </row>
        <row r="73">
          <cell r="D73" t="str">
            <v>Semen Portland</v>
          </cell>
          <cell r="F73">
            <v>1275</v>
          </cell>
        </row>
        <row r="74">
          <cell r="D74" t="str">
            <v>Sirtu</v>
          </cell>
          <cell r="F74">
            <v>149548</v>
          </cell>
        </row>
        <row r="75">
          <cell r="D75" t="str">
            <v>Seng Gelombang BJLS 32</v>
          </cell>
          <cell r="F75">
            <v>52000</v>
          </cell>
        </row>
        <row r="76">
          <cell r="D76" t="str">
            <v>Teak Oil</v>
          </cell>
          <cell r="F76">
            <v>17500</v>
          </cell>
        </row>
        <row r="77">
          <cell r="D77" t="str">
            <v>Thinner</v>
          </cell>
          <cell r="F77">
            <v>18500</v>
          </cell>
        </row>
        <row r="78">
          <cell r="D78" t="str">
            <v>Plywood tebal 9 mm</v>
          </cell>
          <cell r="F78">
            <v>162500</v>
          </cell>
        </row>
        <row r="79">
          <cell r="D79" t="str">
            <v>Plywood tebal 4 mm Uk. (90 x 220) cm</v>
          </cell>
          <cell r="F79">
            <v>81000</v>
          </cell>
        </row>
        <row r="80">
          <cell r="D80" t="str">
            <v>Teakwood tebal 4 mm, Uk. 120 cm x 240 cm</v>
          </cell>
          <cell r="F80">
            <v>105000</v>
          </cell>
        </row>
        <row r="83">
          <cell r="D83" t="str">
            <v>SEWA PERALATAN</v>
          </cell>
        </row>
        <row r="84">
          <cell r="D84" t="str">
            <v>Alat Bantu untuk Pek.Pengeboran</v>
          </cell>
          <cell r="F84">
            <v>63300</v>
          </cell>
        </row>
        <row r="85">
          <cell r="D85" t="str">
            <v>Alat Bantu.</v>
          </cell>
          <cell r="F85">
            <v>49500</v>
          </cell>
        </row>
        <row r="86">
          <cell r="D86" t="str">
            <v>Sewa Alat Longingtest</v>
          </cell>
          <cell r="F86">
            <v>140300</v>
          </cell>
        </row>
        <row r="87">
          <cell r="D87" t="str">
            <v>Sewa Generator</v>
          </cell>
          <cell r="F87">
            <v>5000</v>
          </cell>
        </row>
        <row r="88">
          <cell r="D88" t="str">
            <v>Sewa Mesin Bor Tanah</v>
          </cell>
          <cell r="F88">
            <v>63300</v>
          </cell>
        </row>
        <row r="89">
          <cell r="D89" t="str">
            <v>Sewa Pompa</v>
          </cell>
          <cell r="F89">
            <v>93500</v>
          </cell>
        </row>
        <row r="90">
          <cell r="D90" t="str">
            <v>Sewa Alat Las Listrik</v>
          </cell>
          <cell r="F90">
            <v>44000</v>
          </cell>
        </row>
        <row r="91">
          <cell r="D91" t="str">
            <v>Sewa Alat Perakitan besi</v>
          </cell>
          <cell r="F91">
            <v>24800</v>
          </cell>
        </row>
        <row r="92">
          <cell r="D92" t="str">
            <v>Kompresor, Blasting Pot , Selang Dan Nozzle</v>
          </cell>
          <cell r="F92">
            <v>85000</v>
          </cell>
        </row>
        <row r="93">
          <cell r="D93" t="str">
            <v>Sewa Dump Truck 5 T</v>
          </cell>
          <cell r="F93">
            <v>128409</v>
          </cell>
        </row>
        <row r="94">
          <cell r="D94" t="str">
            <v>Sewa Alat Water Pass/Theodolit</v>
          </cell>
          <cell r="F94">
            <v>300000</v>
          </cell>
        </row>
        <row r="95">
          <cell r="D95" t="str">
            <v xml:space="preserve"> Compressor</v>
          </cell>
          <cell r="F95">
            <v>62016</v>
          </cell>
        </row>
        <row r="96">
          <cell r="D96" t="str">
            <v xml:space="preserve"> Dump Truck</v>
          </cell>
          <cell r="F96">
            <v>128409</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8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antitas &amp; Harga"/>
      <sheetName val="REKAP.VOL.PEKPU"/>
    </sheetNames>
    <sheetDataSet>
      <sheetData sheetId="0"/>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tas"/>
      <sheetName val="Lokasi"/>
      <sheetName val="1.info "/>
      <sheetName val="2.stuktur"/>
      <sheetName val="3.uraian kegiatan"/>
      <sheetName val="4.FLOWCART"/>
      <sheetName val="5.metode KERJA"/>
      <sheetName val="6.KEB.ALAT"/>
      <sheetName val="6.DAFTARALAT"/>
      <sheetName val="6.MOBALAT"/>
      <sheetName val="7.Personil"/>
      <sheetName val="7.MOBPERSON"/>
      <sheetName val="8. Keb.T. kerja"/>
      <sheetName val="8.T. KERJA"/>
      <sheetName val="9.Keb.Bahan"/>
      <sheetName val="9.MOBBAHAN"/>
      <sheetName val="10.CASH FLOW"/>
      <sheetName val="11 penutup"/>
      <sheetName val="Schedule A"/>
      <sheetName val="anal.teknik"/>
      <sheetName val="Hari Kerja"/>
      <sheetName val="MITRA"/>
      <sheetName val="abc RAB"/>
      <sheetName val="Galian C"/>
      <sheetName val="Informasi"/>
      <sheetName val="MPU"/>
      <sheetName val="Rekap Biaya"/>
      <sheetName val="Kuantitas &amp; Harga"/>
      <sheetName val="Mobilisasi"/>
      <sheetName val="NP2"/>
      <sheetName val="NP4 urpil"/>
      <sheetName val="NP3"/>
      <sheetName val="NP3(a)"/>
      <sheetName val="NP5"/>
      <sheetName val="NP6"/>
      <sheetName val="NP7"/>
      <sheetName val="NP7 (a)"/>
      <sheetName val="NP8(a)"/>
      <sheetName val="NP8"/>
      <sheetName val="Rutin"/>
      <sheetName val="KONFIRMASI ALAT"/>
      <sheetName val="Agregat Halus &amp; Kasar"/>
      <sheetName val="Basic Price"/>
      <sheetName val="MOS"/>
      <sheetName val="M0S 1"/>
      <sheetName val="M0T"/>
      <sheetName val="Peralatan2"/>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6">
          <cell r="H16">
            <v>5500</v>
          </cell>
        </row>
        <row r="99">
          <cell r="H99">
            <v>13416</v>
          </cell>
        </row>
        <row r="101">
          <cell r="H101">
            <v>38500</v>
          </cell>
        </row>
      </sheetData>
      <sheetData sheetId="43"/>
      <sheetData sheetId="44"/>
      <sheetData sheetId="45"/>
      <sheetData sheetId="46"/>
      <sheetData sheetId="47" refreshError="1"/>
    </sheetDataSet>
  </externalBook>
</externalLink>
</file>

<file path=xl/externalLinks/externalLink8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U (2)"/>
      <sheetName val="kop"/>
      <sheetName val="rinc_vol_pruas"/>
      <sheetName val="cvr_kualfks"/>
      <sheetName val="cvr"/>
      <sheetName val="rek"/>
      <sheetName val="boq"/>
      <sheetName val="urut_kgiatn"/>
      <sheetName val="met"/>
      <sheetName val="rek_kebutalt"/>
      <sheetName val="koef"/>
      <sheetName val="denah_BC"/>
      <sheetName val="angkt_mos"/>
      <sheetName val="basic"/>
      <sheetName val="AHS"/>
      <sheetName val="mob"/>
      <sheetName val="plant"/>
      <sheetName val="bt_pch"/>
      <sheetName val="jdw"/>
      <sheetName val="jdw_bhn"/>
      <sheetName val="an.alt"/>
      <sheetName val="dft_alt"/>
      <sheetName val="mpu"/>
      <sheetName val="ARSIP"/>
      <sheetName val="prod_alt"/>
      <sheetName val="koef_bhn"/>
      <sheetName val="Sheet3"/>
      <sheetName val="Sheet2"/>
      <sheetName val="a.2"/>
      <sheetName val="a.3"/>
      <sheetName val="a.4"/>
      <sheetName val="a.5"/>
      <sheetName val="a.6"/>
      <sheetName val="a.7"/>
      <sheetName val="a.8"/>
      <sheetName val="a.9"/>
      <sheetName val="a.10"/>
      <sheetName val="habis"/>
      <sheetName val="met_ref"/>
      <sheetName val="x1"/>
      <sheetName val="div2"/>
      <sheetName val="div3"/>
      <sheetName val="div4"/>
      <sheetName val="mos"/>
      <sheetName val="met_um"/>
      <sheetName val="div5"/>
      <sheetName val="div6"/>
      <sheetName val="div7"/>
      <sheetName val="div8"/>
      <sheetName val="div9"/>
      <sheetName val="div10"/>
      <sheetName val="cross"/>
      <sheetName val="Sheet1"/>
      <sheetName val="dft_effalt"/>
      <sheetName val="ref_pip"/>
      <sheetName val="X_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4">
          <cell r="H34">
            <v>263663.19929999998</v>
          </cell>
        </row>
        <row r="259">
          <cell r="H259">
            <v>288335.29830000002</v>
          </cell>
        </row>
        <row r="261">
          <cell r="H261">
            <v>192234.29829999999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G-2"/>
      <sheetName val="BAG_2"/>
      <sheetName val="CAT_HRG"/>
      <sheetName val="BAG-1"/>
      <sheetName val="BAG-3"/>
      <sheetName val="BAG-4"/>
      <sheetName val="BAG-5"/>
      <sheetName val="BAG-6"/>
      <sheetName val="BAG-7"/>
      <sheetName val="BAG-8"/>
      <sheetName val="BAG-9"/>
      <sheetName val="BAG-10"/>
      <sheetName val="BAG-11"/>
      <sheetName val="BAG-12"/>
      <sheetName val="BAG-13"/>
      <sheetName val="TOTAL"/>
      <sheetName val="GRAND TOTAL"/>
      <sheetName val="[BQ-PS&amp;A.xlsÝCAT_HRG"/>
      <sheetName val="304-06"/>
      <sheetName val="304_06"/>
      <sheetName val="Week (2)"/>
      <sheetName val="Fill this out first___"/>
      <sheetName val="SAT-BHN"/>
      <sheetName val="Cover Daf_2"/>
      <sheetName val="Material"/>
      <sheetName val="Mall"/>
      <sheetName val="A"/>
      <sheetName val="data grafik"/>
      <sheetName val="Cover"/>
      <sheetName val="DAFTAR 7"/>
      <sheetName val="DAFTAR_8"/>
      <sheetName val="DAF_1"/>
      <sheetName val="Bag_1"/>
      <sheetName val="HRG BHN"/>
      <sheetName val="_BQ-PS&amp;A.xlsÝCAT_HRG"/>
      <sheetName val="PAD-F"/>
      <sheetName val="Anl"/>
      <sheetName val="rab - persiapan &amp; lantai-1"/>
      <sheetName val="DivVII"/>
      <sheetName val="I_KAMAR"/>
      <sheetName val="S-Curve"/>
      <sheetName val="DETAIL"/>
      <sheetName val="BQ"/>
      <sheetName val="DAFTAR NO_1_PRELIM"/>
      <sheetName val="DAFTAR HARGA"/>
      <sheetName val="Analisa"/>
      <sheetName val="daftar harsat"/>
      <sheetName val="BQ-E20-02(Rp)"/>
      <sheetName val="struktur tdk dipakai"/>
      <sheetName val="LAMP_AB "/>
      <sheetName val="Bill No 6 Koord _ Attendance"/>
      <sheetName val="ES-PARK"/>
      <sheetName val="ES_PARK"/>
      <sheetName val="Bag_9"/>
      <sheetName val="Payment Status"/>
      <sheetName val="Rev &amp; CI"/>
      <sheetName val="name"/>
      <sheetName val="TE TS FA LAN MATV"/>
      <sheetName val="PERALATAN AHU"/>
      <sheetName val="AIR CURTAIN"/>
      <sheetName val="DUCTING "/>
      <sheetName val="DIFFUSER &amp; GRILLE "/>
      <sheetName val="PERALATAN EVB+CU"/>
      <sheetName val="PERALATAN FAN"/>
      <sheetName val="KATUP-KATUP"/>
      <sheetName val="PIPA CHILLER"/>
      <sheetName val="PIPA DRAIN"/>
      <sheetName val="PIPA REFRIGERANT"/>
      <sheetName val="POMPA CHILLER"/>
      <sheetName val="CATU DAYA LISTRIK"/>
      <sheetName val="DAF_2 "/>
      <sheetName val="DAF_2"/>
      <sheetName val="DAF_3"/>
      <sheetName val="DAF_4"/>
      <sheetName val="COMM"/>
      <sheetName val="FINAL"/>
      <sheetName val="Sumber Daya"/>
      <sheetName val="SCHEDULE"/>
      <sheetName val="BOQ INTERN"/>
      <sheetName val="ANALYS EXTERN"/>
      <sheetName val="WELCOME"/>
      <sheetName val="BQ RESO"/>
      <sheetName val="REKAP INDIRECT"/>
      <sheetName val="CASH FLOW"/>
      <sheetName val="ORGANIZATION"/>
      <sheetName val="MATRIX"/>
      <sheetName val="SUMMARY IN"/>
      <sheetName val="PROGRAM"/>
      <sheetName val="INDIRECT COST"/>
      <sheetName val="rumus"/>
      <sheetName val="Plat"/>
      <sheetName val="eqp-rek"/>
      <sheetName val="H.Satuan"/>
      <sheetName val="daf_3_OK_"/>
      <sheetName val="daf-3(OK)"/>
      <sheetName val="daf_7_OK_"/>
      <sheetName val="daf-7(OK)"/>
      <sheetName val="RC-ANL"/>
      <sheetName val="Break_down"/>
      <sheetName val="DAF-4"/>
      <sheetName val="DAF-1"/>
      <sheetName val="Std-Spek EL"/>
      <sheetName val="PERSIAPAN"/>
      <sheetName val="Hrg Sat"/>
      <sheetName val="DAF-2"/>
      <sheetName val="Analisa Gabungan"/>
      <sheetName val="Sub"/>
      <sheetName val="Alat"/>
      <sheetName val="atap"/>
      <sheetName val="REKAP"/>
      <sheetName val="04.GS"/>
      <sheetName val="Hargamat"/>
      <sheetName val="TOWN"/>
      <sheetName val="hsd"/>
      <sheetName val="anal_hs"/>
      <sheetName val="boq"/>
      <sheetName val="Hsatbahan"/>
      <sheetName val="RAB"/>
      <sheetName val="FAK"/>
      <sheetName val="DAF-3"/>
      <sheetName val="BAHAN"/>
      <sheetName val="REKAP_Akap"/>
      <sheetName val="Bill-2"/>
      <sheetName val="upah"/>
      <sheetName val="FINISHING"/>
      <sheetName val="Grand summary"/>
      <sheetName val="D2.8"/>
      <sheetName val="Fill this out first..."/>
      <sheetName val="Sum"/>
      <sheetName val="DAFTAR NO_2"/>
      <sheetName val="DAFTAR NO_3"/>
      <sheetName val="GRAND_TOTAL"/>
      <sheetName val="[BQ-PS&amp;A_xlsÝCAT_HRG"/>
      <sheetName val="Week_(2)"/>
      <sheetName val="DAFTAR_7"/>
      <sheetName val="data_grafik"/>
      <sheetName val="HRG_BHN"/>
      <sheetName val="Fill_this_out_first___"/>
      <sheetName val="Cover_Daf_2"/>
      <sheetName val="_BQ-PS&amp;A_xlsÝCAT_HRG"/>
      <sheetName val="DAFTAR_HARGA"/>
      <sheetName val="LAMP_AB_"/>
      <sheetName val="DUCT"/>
      <sheetName val="I-KAMAR"/>
      <sheetName val="DAFTAR NO_4"/>
      <sheetName val="AC"/>
      <sheetName val="Daf 1"/>
      <sheetName val="LISTRIK"/>
      <sheetName val="F ALARM"/>
      <sheetName val="Ch"/>
      <sheetName val="CAT HRG"/>
      <sheetName val="BOQ KSN"/>
      <sheetName val="Harga Satuan"/>
      <sheetName val="Rincian"/>
      <sheetName val="PPC"/>
      <sheetName val="Bill of Qty MEP"/>
      <sheetName val="sched"/>
      <sheetName val="Cash Flow bulanan"/>
      <sheetName val="STR"/>
      <sheetName val="ANA-HRG"/>
      <sheetName val="Isolasi Luar Dalam"/>
      <sheetName val="Isolasi Luar"/>
      <sheetName val="umum"/>
      <sheetName val="analisa alat"/>
      <sheetName val="SUB LAIN2"/>
      <sheetName val="SUB ME"/>
      <sheetName val="SUB KUSEN"/>
      <sheetName val="analisa pekerjaan"/>
      <sheetName val="ars asrama "/>
      <sheetName val="str asrama"/>
      <sheetName val="mechanical asrama"/>
      <sheetName val="electrical asrama"/>
      <sheetName val="ME. Kelas"/>
      <sheetName val="ars kelas"/>
      <sheetName val="str kelas"/>
      <sheetName val="REKAP MERAH"/>
      <sheetName val="Markup"/>
      <sheetName val="Estimate"/>
      <sheetName val="Bill No 6 Koord &amp; Attendance"/>
      <sheetName val="B - Norelec"/>
      <sheetName val="Resume"/>
      <sheetName val="LAL _ PASAR PAGI "/>
      <sheetName val="Analis_Tanah"/>
      <sheetName val="Plumbing"/>
      <sheetName val="Harga"/>
      <sheetName val="Anls"/>
      <sheetName val="SAP"/>
      <sheetName val="Plafond"/>
      <sheetName val="合成単価作成表-BLDG"/>
      <sheetName val="合成単価作成表_BLDG"/>
      <sheetName val="Panel,feeder,elek"/>
      <sheetName val="harsat"/>
      <sheetName val="PREM"/>
      <sheetName val="escon"/>
      <sheetName val="GRAND_TOTAL1"/>
      <sheetName val="[BQ-PS&amp;A_xlsÝCAT_HRG1"/>
      <sheetName val="Week_(2)1"/>
      <sheetName val="DAFTAR_71"/>
      <sheetName val="_BQ-PS&amp;A_xlsÝCAT_HRG1"/>
      <sheetName val="Fill_this_out_first___1"/>
      <sheetName val="data_grafik1"/>
      <sheetName val="HRG_BHN1"/>
      <sheetName val="Cover_Daf_21"/>
      <sheetName val="anal"/>
      <sheetName val="HARGA ALAT"/>
      <sheetName val="Analisa 2"/>
      <sheetName val="???????-BLDG"/>
      <sheetName val="6-MVAC"/>
      <sheetName val="upah_borong"/>
      <sheetName val="satuan_pek"/>
      <sheetName val="Ahs_2"/>
      <sheetName val="Ahs_1"/>
      <sheetName val="data"/>
      <sheetName val="REKAP GROSS"/>
      <sheetName val="AN-ALT"/>
      <sheetName val="#REF!"/>
      <sheetName val="BQ-PS&amp;A"/>
      <sheetName val="me"/>
      <sheetName val="Master Edit"/>
      <sheetName val="luar"/>
      <sheetName val="RINC hotel"/>
      <sheetName val="RINC FIN T4 "/>
      <sheetName val="RINC FIN T4  _3_"/>
      <sheetName val="RINC FIN T4  _2_"/>
      <sheetName val="2.1"/>
      <sheetName val="2.2"/>
      <sheetName val="BQ-1A prelim"/>
      <sheetName val="Vibro_Roller"/>
      <sheetName val="SITE-E"/>
      <sheetName val="VLOOK"/>
      <sheetName val="Price"/>
      <sheetName val="A_2"/>
      <sheetName val="DAF-9"/>
      <sheetName val="Level"/>
      <sheetName val="Sheet1"/>
      <sheetName val="Mekanikal"/>
      <sheetName val="5-Peralatan"/>
      <sheetName val="lokasari-el"/>
      <sheetName val="Pile"/>
      <sheetName val="Elektrikal"/>
      <sheetName val="Bag_1_prelim_"/>
      <sheetName val="BQ STR_BONGKARAN_Bag 2_5_"/>
      <sheetName val="Sumber_Daya"/>
      <sheetName val="BOQ_INTERN"/>
      <sheetName val="ANALYS_EXTERN"/>
      <sheetName val="BQ_RESO"/>
      <sheetName val="REKAP_INDIRECT"/>
      <sheetName val="CASH_FLOW"/>
      <sheetName val="SUMMARY_IN"/>
      <sheetName val="INDIRECT_COST"/>
      <sheetName val="rab_-_persiapan_&amp;_lantai-1"/>
      <sheetName val="daftar_harsat"/>
      <sheetName val="TE_TS_FA_LAN_MATV"/>
      <sheetName val="DAFTAR_NO_1_PRELIM"/>
      <sheetName val="dasboard"/>
      <sheetName val="AHS_Kusen"/>
      <sheetName val="harsat&amp;upah"/>
      <sheetName val="HB"/>
      <sheetName val="D &amp; W sizes"/>
      <sheetName val="COVER "/>
      <sheetName val="TOTAL "/>
      <sheetName val="Hrg.Sat"/>
      <sheetName val="BPS"/>
      <sheetName val="RTO"/>
      <sheetName val="Sche_R1"/>
      <sheetName val="Sche_R2"/>
      <sheetName val="FAC"/>
      <sheetName val="WCF"/>
      <sheetName val="EQA"/>
      <sheetName val="BUP"/>
      <sheetName val="Sche_Og"/>
      <sheetName val="Sche_R2B"/>
      <sheetName val="QPV"/>
      <sheetName val="Pay"/>
      <sheetName val="KOM-HAR1"/>
      <sheetName val="KOM-HAR2"/>
      <sheetName val="KOM-HAR4"/>
      <sheetName val="PKK"/>
      <sheetName val="CAT_HAR"/>
      <sheetName val="Analisa &amp; Upah"/>
      <sheetName val="BAHAN UPAH"/>
      <sheetName val="_AnaBah"/>
      <sheetName val="Daftar Harga Material"/>
      <sheetName val="LAMP-A"/>
      <sheetName val="Analisa Harga"/>
      <sheetName val="PMK"/>
      <sheetName val="Ahs. Pipa-Valve"/>
      <sheetName val="Ahs.Peralatan"/>
      <sheetName val="Bill_2"/>
      <sheetName val="Pipe"/>
      <sheetName val="ANALISA VALVE"/>
      <sheetName val="CATATAN HARGA (Int)"/>
      <sheetName val="Cover Daft 2"/>
      <sheetName val="DAFTAR NO.1"/>
      <sheetName val="DAF 2"/>
      <sheetName val="Panel"/>
      <sheetName val="[BQ-PS&amp;A.xls�CAT_HRG"/>
      <sheetName val="_BQ-PS&amp;A.xls�CAT_HRG"/>
      <sheetName val="[BQ-PS&amp;A_xls�CAT_HRG"/>
      <sheetName val="_BQ-PS&amp;A_xls�CAT_HRG"/>
      <sheetName val="01A- RAB"/>
      <sheetName val="A2"/>
      <sheetName val="PIPA"/>
      <sheetName val="Art"/>
      <sheetName val="AA_Eng"/>
      <sheetName val="U_rate"/>
      <sheetName val="Basic Price"/>
      <sheetName val="CPAoC"/>
      <sheetName val="L_TIGA"/>
      <sheetName val="L-TIGA"/>
      <sheetName val="Rekap Bill"/>
      <sheetName val="Bill"/>
      <sheetName val="Menu"/>
      <sheetName val="Daf Alat"/>
      <sheetName val="Jdw Alat"/>
      <sheetName val="Plant"/>
      <sheetName val="S Penawar"/>
      <sheetName val="Subkon"/>
      <sheetName val="O"/>
      <sheetName val="Har-mat"/>
      <sheetName val="Bill rekap"/>
      <sheetName val="Analisa  (2)"/>
      <sheetName val="AC-C"/>
      <sheetName val="BQ ARS"/>
      <sheetName val="Penjumlahan"/>
      <sheetName val="Harga Bahan &amp; Upah "/>
      <sheetName val="analisa struktur"/>
      <sheetName val="Lansekap"/>
      <sheetName val="TNH, PAGAR &amp; TURAP"/>
      <sheetName val="NAMES"/>
      <sheetName val="Equipment"/>
      <sheetName val="HB "/>
      <sheetName val="G_SUMMARY"/>
      <sheetName val="Outline"/>
      <sheetName val="daffin"/>
      <sheetName val="Kolom UT"/>
      <sheetName val="COV_3"/>
      <sheetName val="???????_BLDG"/>
      <sheetName val="[BQ-PS&amp;A.xls?CAT_HRG"/>
      <sheetName val="_BQ-PS&amp;A.xls?CAT_HRG"/>
      <sheetName val="[BQ-PS&amp;A_xls?CAT_HRG"/>
      <sheetName val="_BQ-PS&amp;A_xls?CAT_HRG"/>
      <sheetName val="BQ-IABK"/>
      <sheetName val="BQ_IABK"/>
      <sheetName val="Uraian Teknis"/>
      <sheetName val="K"/>
      <sheetName val="NK-BP"/>
      <sheetName val="rab me (by owner) "/>
      <sheetName val="BQ (by owner)"/>
      <sheetName val="rab me (fisik)"/>
      <sheetName val="BTL-Persiapan"/>
      <sheetName val="BTL-Bau"/>
      <sheetName val="BTL-alat"/>
      <sheetName val="Bill of Qty"/>
      <sheetName val="4-MVAC"/>
      <sheetName val="5-El"/>
      <sheetName val="2-Pl"/>
      <sheetName val="_______-BLDG"/>
      <sheetName val="GTS I PS"/>
      <sheetName val="1500P_3+0"/>
      <sheetName val="Calculation Details"/>
      <sheetName val="Sat Bah _ Up"/>
      <sheetName val="Ana"/>
      <sheetName val="Bangunan Utama"/>
      <sheetName val="FORM X COST"/>
      <sheetName val="Analisa Harga Satuan"/>
      <sheetName val="총괄표"/>
      <sheetName val="DAF_HARGA_PEK"/>
      <sheetName val="RABT"/>
      <sheetName val="Analisa STR"/>
      <sheetName val="ME_External"/>
      <sheetName val="Mall_ME"/>
      <sheetName val="Ijin"/>
      <sheetName val="G1 Sheet"/>
      <sheetName val="OFFICE"/>
      <sheetName val="RECEIVING INPECTION"/>
      <sheetName val="BQ_E20_02_Rp_"/>
      <sheetName val="IPL_SCHEDULE"/>
      <sheetName val="TB"/>
      <sheetName val="GENERAL"/>
      <sheetName val="koef"/>
      <sheetName val="HSATUAN"/>
      <sheetName val="NET表"/>
      <sheetName val="BQ表"/>
      <sheetName val="RUKO TYPE 1"/>
      <sheetName val="OFFICE 2 LT"/>
      <sheetName val="Standard Room Deluxe Queen"/>
      <sheetName val="EE-PROP"/>
      <sheetName val="BQ Detail"/>
      <sheetName val="Analisa pre"/>
      <sheetName val="Materials"/>
      <sheetName val="METHOD"/>
      <sheetName val="Labour"/>
      <sheetName val="BQ Rekap"/>
      <sheetName val="bq analisa"/>
      <sheetName val="BOQ EXTERN"/>
      <sheetName val="bau"/>
      <sheetName val="MAPP"/>
      <sheetName val="rek det 1-3"/>
      <sheetName val="Sheet3"/>
      <sheetName val="INDEX"/>
      <sheetName val="refrig 12"/>
      <sheetName val="Ducting12"/>
      <sheetName val="valve"/>
      <sheetName val="Rekap MEP"/>
      <sheetName val="D.2.1.Peralatan Utama "/>
      <sheetName val="Sal"/>
      <sheetName val="TH XL"/>
      <sheetName val="THPDMoi  (2)"/>
      <sheetName val="lam-moi"/>
      <sheetName val="#REF"/>
      <sheetName val="thao-go"/>
      <sheetName val="t-h HA THE"/>
      <sheetName val="bhn-upah"/>
      <sheetName val="UPAH BAHAN"/>
      <sheetName val="2"/>
      <sheetName val="3"/>
      <sheetName val="4"/>
      <sheetName val="5"/>
      <sheetName val="6"/>
      <sheetName val="7.1"/>
      <sheetName val="7.2"/>
      <sheetName val="8"/>
      <sheetName val="GSMTOWER"/>
      <sheetName val="Pricing"/>
      <sheetName val="harga bahan"/>
      <sheetName val="L-4 Rutin"/>
      <sheetName val="DAF.ALAT"/>
      <sheetName val="For RKAP OKOP"/>
      <sheetName val="Harga "/>
      <sheetName val=" "/>
      <sheetName val="H_Satuan"/>
      <sheetName val=" R A B"/>
      <sheetName val="UP_an"/>
      <sheetName val="ANA-C"/>
      <sheetName val="chitimc"/>
      <sheetName val="dongia (2)"/>
      <sheetName val="LKVL-CK-HT-GD1"/>
      <sheetName val="giathanh1"/>
      <sheetName val="gtrinh"/>
      <sheetName val="phuluc1"/>
      <sheetName val="TONG HOP VL-NC"/>
      <sheetName val="chitiet"/>
      <sheetName val="TONGKE3p "/>
      <sheetName val="TH VL, NC, DDHT Thanhphuoc"/>
      <sheetName val="DONGIA"/>
      <sheetName val="DON GIA"/>
      <sheetName val="TONGKE-HT"/>
      <sheetName val="DG"/>
      <sheetName val="dtxl"/>
      <sheetName val="CHITIET VL-NC-TT -1p"/>
      <sheetName val="TONG HOP VL-NC TT"/>
      <sheetName val="TNHCHINH"/>
      <sheetName val="CHITIET VL-NC"/>
      <sheetName val="VC"/>
      <sheetName val="Tiepdia"/>
      <sheetName val="CHITIET VL-NC-TT-3p"/>
      <sheetName val="TDTKP"/>
      <sheetName val="TDTKP1"/>
      <sheetName val="KPVC-BD "/>
      <sheetName val="VCV-BE-TONG"/>
      <sheetName val="arab"/>
      <sheetName val="Concrete"/>
      <sheetName val="Harga Satuan Dasar"/>
      <sheetName val="analysis"/>
      <sheetName val="Hrg.mat.1"/>
      <sheetName val="Hrata bj (20x40)"/>
      <sheetName val="Ana CV(pen)."/>
      <sheetName val="AHS - CPO"/>
      <sheetName val="TRE TABLE"/>
      <sheetName val="I-ME"/>
      <sheetName val="HARGA RATA"/>
      <sheetName val="概総括1"/>
      <sheetName val="GRAND_TOTAL2"/>
      <sheetName val="[BQ-PS&amp;A_xlsÝCAT_HRG2"/>
      <sheetName val="Week_(2)2"/>
      <sheetName val="DAFTAR_72"/>
      <sheetName val="_BQ-PS&amp;A_xlsÝCAT_HRG2"/>
      <sheetName val="Fill_this_out_first___2"/>
      <sheetName val="data_grafik2"/>
      <sheetName val="HRG_BHN2"/>
      <sheetName val="Cover_Daf_22"/>
      <sheetName val="DAFTAR_HARGA1"/>
      <sheetName val="LAMP_AB_1"/>
      <sheetName val="PERALATAN_AHU"/>
      <sheetName val="AIR_CURTAIN"/>
      <sheetName val="DUCTING_"/>
      <sheetName val="DIFFUSER_&amp;_GRILLE_"/>
      <sheetName val="PERALATAN_EVB+CU"/>
      <sheetName val="PERALATAN_FAN"/>
      <sheetName val="PIPA_CHILLER"/>
      <sheetName val="PIPA_DRAIN"/>
      <sheetName val="PIPA_REFRIGERANT"/>
      <sheetName val="POMPA_CHILLER"/>
      <sheetName val="CATU_DAYA_LISTRIK"/>
      <sheetName val="Std-Spek_EL"/>
      <sheetName val="Analisa_Gabungan"/>
      <sheetName val="Bill_No_6_Koord___Attendance"/>
      <sheetName val="Fill_this_out_first___3"/>
      <sheetName val="DAF_2_"/>
      <sheetName val="DAFTAR_NO_2"/>
      <sheetName val="DAFTAR_NO_3"/>
      <sheetName val="Payment_Status"/>
      <sheetName val="BOQ_KSN"/>
      <sheetName val="Harga_Satuan"/>
      <sheetName val="04_GS"/>
      <sheetName val="Hrg_Sat"/>
      <sheetName val="struktur"/>
      <sheetName val="Analisa HSP"/>
      <sheetName val="Beton"/>
      <sheetName val="Aspal (2)"/>
      <sheetName val="Relok-PJU"/>
      <sheetName val="DIV1"/>
      <sheetName val="Div2"/>
      <sheetName val="Input Bobot Rc. Mingguan Int"/>
      <sheetName val="Rekap Prog. Mingguan"/>
      <sheetName val="Mtd_Pelak"/>
      <sheetName val="U. div 2"/>
      <sheetName val="SAT-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Set>
  </externalBook>
</externalLink>
</file>

<file path=xl/externalLinks/externalLink8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rek"/>
      <sheetName val="rekvol"/>
      <sheetName val="boq"/>
      <sheetName val="umum"/>
      <sheetName val="div1"/>
      <sheetName val="div2"/>
      <sheetName val="div3"/>
      <sheetName val="div4"/>
      <sheetName val="div5"/>
      <sheetName val="div6"/>
      <sheetName val="div7"/>
      <sheetName val="div8"/>
      <sheetName val="div9"/>
      <sheetName val="div10"/>
      <sheetName val="basic"/>
      <sheetName val="angk_nonlok"/>
      <sheetName val="nonlok"/>
      <sheetName val="angkt_quary"/>
      <sheetName val="Analisa Quarry"/>
      <sheetName val="alat"/>
      <sheetName val="aggr"/>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Taksir"/>
      <sheetName val="Gedung Kantor"/>
      <sheetName val="wc"/>
    </sheetNames>
    <sheetDataSet>
      <sheetData sheetId="0"/>
      <sheetData sheetId="1"/>
      <sheetData sheetId="2"/>
      <sheetData sheetId="3"/>
      <sheetData sheetId="4"/>
    </sheetDataSet>
  </externalBook>
</externalLink>
</file>

<file path=xl/externalLinks/externalLink8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 3a"/>
      <sheetName val="Ur-Anl"/>
      <sheetName val="REKAP"/>
      <sheetName val="BQ"/>
      <sheetName val="Analisa (ok)"/>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6">
          <cell r="J66">
            <v>198627.38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DISCLAIMER"/>
      <sheetName val="Rekap"/>
      <sheetName val="VOL WLERI"/>
      <sheetName val="MAJOR"/>
      <sheetName val="%"/>
      <sheetName val="Peta Quarry"/>
      <sheetName val="Mobilisasi"/>
      <sheetName val="Perhitungan Mobilisasi Alat"/>
      <sheetName val="Lalu Lintas"/>
      <sheetName val="Jembatan Sementara"/>
      <sheetName val="SKh-1.5.3.(3)"/>
      <sheetName val="Analisa K3"/>
      <sheetName val="4-Basic Price"/>
      <sheetName val="HSD"/>
      <sheetName val="4-Analisa Quarry"/>
      <sheetName val="4-Formulir harga bahan"/>
      <sheetName val="5-ALAT(1)"/>
      <sheetName val="5-ALAT(2)"/>
      <sheetName val="Agg Halus &amp; Kasar"/>
      <sheetName val="Agg A"/>
      <sheetName val="Agg B"/>
      <sheetName val="Agg C"/>
      <sheetName val="Agg  CBR 60"/>
      <sheetName val="Informasi"/>
      <sheetName val="Sheet1"/>
      <sheetName val="D1"/>
      <sheetName val="D2"/>
      <sheetName val="D3"/>
      <sheetName val="D4"/>
      <sheetName val="D5(1)"/>
      <sheetName val="D5(2)"/>
      <sheetName val="D6"/>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RAB)"/>
      <sheetName val="BQ(RAB) (2)"/>
      <sheetName val="BQ(RAB) (3)"/>
      <sheetName val="BQ1"/>
      <sheetName val="BQ2"/>
      <sheetName val="JADWAL(1)"/>
      <sheetName val="JADWAL(2)"/>
      <sheetName val="Item8"/>
      <sheetName val="sket"/>
      <sheetName val="adukan "/>
      <sheetName val="HL"/>
      <sheetName val="BU"/>
      <sheetName val="plester"/>
      <sheetName val="Item7"/>
      <sheetName val="rutinBahu"/>
      <sheetName val="Item10"/>
      <sheetName val="Estimate"/>
      <sheetName val="Item1"/>
      <sheetName val="Item4"/>
      <sheetName val="Item6"/>
      <sheetName val="rekap"/>
      <sheetName val="Hotmix"/>
      <sheetName val="Analisa Alat"/>
      <sheetName val="Elemen"/>
      <sheetName val="Item3"/>
      <sheetName val="Idle"/>
      <sheetName val="Pas.batu"/>
      <sheetName val="Crusher"/>
      <sheetName val="Proses"/>
      <sheetName val="Alat Kudus"/>
      <sheetName val="Kap.Alat"/>
      <sheetName val="ATB(T)"/>
      <sheetName val="ac4CM(T)"/>
      <sheetName val="SKETSA"/>
      <sheetName val="BAHAN"/>
      <sheetName val="upah"/>
      <sheetName val="ALAT"/>
      <sheetName val="alatnonbuas"/>
      <sheetName val="PNWRN"/>
      <sheetName val="Sheet1"/>
      <sheetName val="vICTOR"/>
      <sheetName val="CCO"/>
      <sheetName val="BQ(RAB)_(2)"/>
      <sheetName val="BQ(RAB)_(3)"/>
      <sheetName val="adukan_"/>
      <sheetName val="Analisa_Alat"/>
      <sheetName val="Pas_batu"/>
      <sheetName val="Alat_Kudus"/>
      <sheetName val="Kap_Alat"/>
      <sheetName val="Analisa SNI STANDART "/>
      <sheetName val="H.Satuan"/>
      <sheetName val="Analisa"/>
      <sheetName val="data"/>
      <sheetName val="KH-Q1,Q2,01"/>
      <sheetName val="Cover"/>
      <sheetName val="Fill this out first..."/>
      <sheetName val="Fill this out first___"/>
      <sheetName val="PriceList"/>
      <sheetName val="FAKTOR"/>
      <sheetName val="RFP009"/>
      <sheetName val="struktur tdk dipakai"/>
      <sheetName val="DAF-2"/>
      <sheetName val="Material"/>
      <sheetName val="HRG BAHAN &amp; UPAH okk"/>
      <sheetName val="Analis Kusen okk"/>
      <sheetName val="Pipe"/>
      <sheetName val="Cover Daf-2"/>
      <sheetName val="A"/>
      <sheetName val="H_Satuan"/>
      <sheetName val="SBDY"/>
      <sheetName val="WI"/>
      <sheetName val="Pt"/>
      <sheetName val="Elektrikal"/>
      <sheetName val="LO"/>
      <sheetName val="Breakdown"/>
      <sheetName val="harsat"/>
      <sheetName val="HARGA BAHAN"/>
      <sheetName val="IN OUT"/>
      <sheetName val="PLUMBING"/>
      <sheetName val="PEMBESIAN BALOK tukang (2)"/>
      <sheetName val="BAG-2"/>
      <sheetName val="DAF_2"/>
      <sheetName val="JAN"/>
      <sheetName val="HSD"/>
      <sheetName val="BTL-Bau"/>
      <sheetName val="Management"/>
      <sheetName val="D _ W sizes"/>
      <sheetName val="AnalisaSIPIL RIIL RAP"/>
      <sheetName val="HRG BHN"/>
      <sheetName val="product"/>
      <sheetName val="Har-sat-dasr"/>
      <sheetName val="BoQ"/>
      <sheetName val="Perm. Test"/>
      <sheetName val="EQT-ESTN"/>
      <sheetName val="DAFTAR_8"/>
      <sheetName val="TOTAL"/>
      <sheetName val="DAFTAR 7"/>
      <sheetName val="SITE-E"/>
      <sheetName val="Rekap Prelim"/>
      <sheetName val="BQ ARS"/>
      <sheetName val="Spec ME"/>
      <sheetName val="name"/>
      <sheetName val="HARGA MATERIAL"/>
      <sheetName val="Ch"/>
      <sheetName val="Cal_Slab_Admin"/>
      <sheetName val="DAF-1"/>
      <sheetName val="gvl"/>
      <sheetName val="ganda"/>
      <sheetName val="Format Report-for analysis only"/>
      <sheetName val="XREF"/>
      <sheetName val="P-late"/>
      <sheetName val="rab lt 2 bo"/>
      <sheetName val="COST"/>
      <sheetName val="RAB-2006-Total"/>
      <sheetName val="UBA"/>
      <sheetName val="B - Norelec"/>
      <sheetName val="Harga Bahan &amp; Upah "/>
      <sheetName val="MASTER"/>
      <sheetName val="AHSbj"/>
      <sheetName val="I_KAMAR"/>
      <sheetName val="Konfirm"/>
      <sheetName val="BQ"/>
      <sheetName val="rkp"/>
      <sheetName val="sdm"/>
      <sheetName val="map"/>
      <sheetName val="TABEL"/>
      <sheetName val="gal"/>
      <sheetName val="Analisa RAP"/>
      <sheetName val="Listrik"/>
      <sheetName val="Jembatan I"/>
      <sheetName val="Volume 1"/>
      <sheetName val="Ana. PU"/>
      <sheetName val="C. Analisa "/>
      <sheetName val="SCH"/>
      <sheetName val="AN-ME"/>
      <sheetName val="2. BQ"/>
      <sheetName val="Analisa 2"/>
      <sheetName val="ANALISA UTAMA"/>
      <sheetName val="RAB.SEKRETARIAT (1)"/>
      <sheetName val="1"/>
      <sheetName val="Harga Satuan"/>
      <sheetName val="Harsat Bahan"/>
      <sheetName val="Back-Up"/>
      <sheetName val="Man Power _ Comp"/>
      <sheetName val="Meth"/>
      <sheetName val="AN-E"/>
      <sheetName val="Cashflow"/>
      <sheetName val="概総括1"/>
      <sheetName val="Harsat Upah"/>
      <sheetName val="BQ(RAB)_(2)1"/>
      <sheetName val="BQ(RAB)_(3)1"/>
      <sheetName val="adukan_1"/>
      <sheetName val="Analisa_Alat1"/>
      <sheetName val="Pas_batu1"/>
      <sheetName val="Alat_Kudus1"/>
      <sheetName val="Kap_Alat1"/>
      <sheetName val="H_Satuan1"/>
      <sheetName val="Analisa_SNI_STANDART_"/>
      <sheetName val="Fill_this_out_first___"/>
      <sheetName val="Fill_this_out_first___1"/>
      <sheetName val="HRG_BAHAN_&amp;_UPAH_okk"/>
      <sheetName val="Analis_Kusen_okk"/>
      <sheetName val="Cover_Daf-2"/>
      <sheetName val="BQ_ARS"/>
      <sheetName val="Spec_ME"/>
      <sheetName val="HSATUAN"/>
      <sheetName val="UTILITAS"/>
      <sheetName val="S_Suramadu"/>
      <sheetName val="Master 1.0"/>
      <sheetName val="3-DIV4"/>
      <sheetName val="FINISHING"/>
      <sheetName val="GEDUNG-A"/>
      <sheetName val="1.19"/>
      <sheetName val="ANALISA railing"/>
      <sheetName val="산근"/>
      <sheetName val="ALL"/>
      <sheetName val="Man Power &amp; Comp"/>
      <sheetName val="NAMES"/>
      <sheetName val="TOWN"/>
      <sheetName val="Posisi Biaya"/>
      <sheetName val="C_Flow"/>
      <sheetName val="Conn. Lib"/>
      <sheetName val="BD Div-2 sd 7.6"/>
      <sheetName val=" schedule AMD-2 Rev III"/>
      <sheetName val="Str BT"/>
      <sheetName val="GRAND TOTAL"/>
      <sheetName val="AnalisaSIPIL RIIL"/>
      <sheetName val="Sumda1"/>
      <sheetName val="MU"/>
      <sheetName val="Rekap_elban"/>
      <sheetName val="rekap mekanikal"/>
      <sheetName val="Currency"/>
      <sheetName val="Agregat Halus &amp; Kasar"/>
      <sheetName val="INDEX"/>
      <sheetName val="Cover Daf_2"/>
      <sheetName val="MUTASI"/>
      <sheetName val="MAT'L LIST"/>
      <sheetName val="2. MVAC R1"/>
      <sheetName val="Off + Wh"/>
      <sheetName val="Up &amp; bhn"/>
      <sheetName val="표지"/>
      <sheetName val="List Material"/>
      <sheetName val="Koefisien"/>
      <sheetName val="Uraian Teknis"/>
      <sheetName val="1. BQ"/>
      <sheetName val="BQ23"/>
      <sheetName val="BQ25"/>
      <sheetName val="Vibro_Roller"/>
      <sheetName val="rate"/>
      <sheetName val="Analisa Upah &amp; Bahan Plum"/>
      <sheetName val="MC_strp CoDa "/>
      <sheetName val="ANALISA-HST"/>
      <sheetName val="RAB"/>
      <sheetName val="Analisa Harsat"/>
      <sheetName val="Equity"/>
      <sheetName val="A-11 Steel Str"/>
      <sheetName val="A-03 Pile"/>
      <sheetName val="ana_str"/>
      <sheetName val="BasicPrice"/>
      <sheetName val="???1"/>
      <sheetName val="SEX"/>
      <sheetName val="304-06"/>
      <sheetName val="01A- RAB"/>
      <sheetName val="FAK"/>
      <sheetName val="3.1"/>
      <sheetName val="Fin Sum"/>
      <sheetName val="ES-PARK"/>
      <sheetName val="ES_PARK"/>
      <sheetName val="UPAHBAHAN"/>
      <sheetName val="Daftar Upah"/>
      <sheetName val="DIV2"/>
      <sheetName val="3.4-PIPE"/>
      <sheetName val="9DHSDBU"/>
      <sheetName val="405BQBAK-ME 26 bakrie"/>
      <sheetName val="Kegiatan"/>
      <sheetName val="H. Satuan"/>
      <sheetName val="Harga Upah+Bahan"/>
      <sheetName val="B Q 2007"/>
      <sheetName val="Hrg"/>
      <sheetName val="REKAP TOTAL"/>
      <sheetName val="dasar"/>
      <sheetName val="Pricing"/>
      <sheetName val="Galian batu"/>
      <sheetName val="unit price"/>
      <sheetName val="Kurva S"/>
      <sheetName val="Mobilisasi"/>
      <sheetName val="Relokasi-Telkom"/>
      <sheetName val="Relokasi PDAM"/>
      <sheetName val="Relokasi-PLN"/>
      <sheetName val="SUBKon"/>
      <sheetName val="Daf Alat"/>
      <sheetName val="Jadual Alat"/>
      <sheetName val="Daftar MPU"/>
      <sheetName val="2.1"/>
      <sheetName val="2.3 (3)"/>
      <sheetName val="SK.6(1)"/>
      <sheetName val="SK.6(2)"/>
      <sheetName val="3.1(1)"/>
      <sheetName val="3.1(8)"/>
      <sheetName val="3.2(1)"/>
      <sheetName val="3.3(1)"/>
      <sheetName val="SK.6.09"/>
      <sheetName val="5.1(2)"/>
      <sheetName val="5.6(1)"/>
      <sheetName val="5.7(1)"/>
      <sheetName val="5.7(2)"/>
      <sheetName val="6.1(1)"/>
      <sheetName val="6.1(2)"/>
      <sheetName val="6.3(1)"/>
      <sheetName val="6.3(5a)"/>
      <sheetName val="6.3(6c)"/>
      <sheetName val="6.3(7a)"/>
      <sheetName val="Sumber Daya"/>
      <sheetName val="6.5(1a)"/>
      <sheetName val="7.1(7)"/>
      <sheetName val="7.1(10)"/>
      <sheetName val="7.2 (9)"/>
      <sheetName val="7.2 (10)"/>
      <sheetName val="7.3(1)"/>
      <sheetName val="7.6.(1)"/>
      <sheetName val="7.10(1)"/>
      <sheetName val="7.15(2)"/>
      <sheetName val="7.15(9)"/>
      <sheetName val="11.1(1)"/>
      <sheetName val="11.1(3)a"/>
      <sheetName val="11.1(7)"/>
      <sheetName val="11.1(10)"/>
      <sheetName val="NP (2)"/>
      <sheetName val="BQ Arsit"/>
      <sheetName val="An HarSatPek"/>
      <sheetName val="Sat Bah &amp; Up"/>
      <sheetName val="Kurva S (barch-bulanan-25)"/>
      <sheetName val="3.Sch_ch"/>
      <sheetName val="HARSAT-lain"/>
      <sheetName val="HARSAT-tanah"/>
      <sheetName val="HARSAT-lhn"/>
      <sheetName val="Master Edit"/>
      <sheetName val="basic_price"/>
      <sheetName val="pml"/>
      <sheetName val="S-Curve"/>
      <sheetName val="pivot"/>
      <sheetName val="KEBALAT"/>
      <sheetName val="PPh 22"/>
      <sheetName val="2.2 BQ"/>
      <sheetName val="Kalibrasi Mock (2)"/>
      <sheetName val="PAD-F"/>
      <sheetName val="RAP"/>
      <sheetName val="DAFTAR HARGA"/>
      <sheetName val="BQ Detail"/>
      <sheetName val="WS"/>
      <sheetName val="srtberkas"/>
      <sheetName val="Por"/>
      <sheetName val="3-DIV5"/>
      <sheetName val="JPC Breakdown Price"/>
      <sheetName val="jobhist"/>
      <sheetName val="analisa hor"/>
      <sheetName val="Sub"/>
      <sheetName val="SAT-DAS"/>
      <sheetName val="U. div 2"/>
      <sheetName val="GRADASI KELAS A (2)"/>
      <sheetName val="timbunan pilihan"/>
      <sheetName val="JDE-522444"/>
      <sheetName val="D 5243-ARAMCO"/>
      <sheetName val="D-4801 OXY"/>
      <sheetName val="H-SAT(noprint)"/>
      <sheetName val="HB me"/>
      <sheetName val="."/>
      <sheetName val="%"/>
      <sheetName val="Indirect"/>
      <sheetName val="AHS"/>
      <sheetName val="HRGA SATUAN UPAH-BAHAN"/>
      <sheetName val="Bangunan Utama B"/>
      <sheetName val="Time Schedule"/>
      <sheetName val="BM"/>
      <sheetName val="??"/>
      <sheetName val="PEMBESIAN_BALOK_tukang_(2)"/>
      <sheetName val="struktur_tdk_dipakai"/>
      <sheetName val="HRG_BHN"/>
      <sheetName val="HARGA_BAHAN"/>
      <sheetName val="Man_Power___Comp"/>
      <sheetName val="HARGA_MATERIAL"/>
      <sheetName val="Rekap_Prelim"/>
      <sheetName val="DAFTAR_7"/>
      <sheetName val="AnalisaSIPIL_RIIL_RAP"/>
      <sheetName val="Harsat_Upah"/>
      <sheetName val="D___W_sizes"/>
      <sheetName val="B_-_Norelec"/>
      <sheetName val="rab_lt_2_bo"/>
      <sheetName val="A-11_Steel_Str"/>
      <sheetName val="A-03_Pile"/>
      <sheetName val="Cover_Daf_2"/>
      <sheetName val="Jembatan_I"/>
      <sheetName val="C__Analisa_"/>
      <sheetName val="IN_OUT"/>
      <sheetName val="Kuantitas &amp; Harga"/>
      <sheetName val="Prices-600"/>
      <sheetName val="Connections"/>
      <sheetName val="DWTables"/>
      <sheetName val="DK&amp;H"/>
      <sheetName val="harga dasar"/>
      <sheetName val="bialangsung"/>
      <sheetName val="S-QD5"/>
      <sheetName val="Rekapitulasi"/>
      <sheetName val="rab me (by owner) "/>
      <sheetName val="BQ (by owner)"/>
      <sheetName val="rab me (fisik)"/>
      <sheetName val="Public Area"/>
      <sheetName val="BAG_2"/>
      <sheetName val="DHrg"/>
      <sheetName val="BQ.Rekapitulasi  Akhir"/>
      <sheetName val="Lamp_V"/>
      <sheetName val="#REF"/>
      <sheetName val="induk1"/>
      <sheetName val="1.1 ALAT TULIS KANTOR"/>
      <sheetName val="VCV_BE_TONG"/>
      <sheetName val="CHITIET VL_NC"/>
      <sheetName val="LPP-201"/>
      <sheetName val="NP"/>
      <sheetName val="Eng_Hrs (HO)"/>
      <sheetName val="351BQMCN"/>
      <sheetName val="钢筋"/>
      <sheetName val="Eng_Hrs"/>
      <sheetName val="HB "/>
      <sheetName val="Pag_hal"/>
      <sheetName val="Sat~Bahu"/>
      <sheetName val="MAT'L LLIST"/>
      <sheetName val="D &amp; W sizes"/>
      <sheetName val="플랜트 설치"/>
      <sheetName val="RM IA"/>
      <sheetName val="HB"/>
      <sheetName val="Pg2"/>
      <sheetName val="DESBT"/>
      <sheetName val="Isolasi Luar Dalam"/>
      <sheetName val="Isolasi Luar"/>
      <sheetName val="SELISIH HARGA"/>
      <sheetName val="Struktur"/>
      <sheetName val="Monitoring Progres"/>
      <sheetName val="ANGGARAN"/>
      <sheetName val="AC"/>
      <sheetName val="Alat   Master"/>
      <sheetName val="Alat  Jembatan"/>
      <sheetName val="BQ(RAB)_(2)2"/>
      <sheetName val="BQ(RAB)_(3)2"/>
      <sheetName val="adukan_2"/>
      <sheetName val="Analisa_Alat2"/>
      <sheetName val="Pas_batu2"/>
      <sheetName val="Alat_Kudus2"/>
      <sheetName val="Kap_Alat2"/>
      <sheetName val="H_Satuan2"/>
      <sheetName val="Analisa_SNI_STANDART_1"/>
      <sheetName val="HRG_BAHAN_&amp;_UPAH_okk1"/>
      <sheetName val="Analis_Kusen_okk1"/>
      <sheetName val="Fill_this_out_first___2"/>
      <sheetName val="Fill_this_out_first___3"/>
      <sheetName val="Cover_Daf-21"/>
      <sheetName val="Perm__Test"/>
      <sheetName val="BQ_ARS1"/>
      <sheetName val="Spec_ME1"/>
      <sheetName val="1__BQ"/>
      <sheetName val="Master_1_0"/>
      <sheetName val="Harga_Bahan_&amp;_Upah_"/>
      <sheetName val="Uraian_Teknis"/>
      <sheetName val="Analisa_RAP"/>
      <sheetName val="Ana__PU"/>
      <sheetName val="Harga_Satuan"/>
      <sheetName val="1_19"/>
      <sheetName val="Analisa_Upah_&amp;_Bahan_Plum"/>
      <sheetName val="MC_strp_CoDa_"/>
      <sheetName val="Format_Report-for_analysis_only"/>
      <sheetName val="Man_Power_&amp;_Comp"/>
      <sheetName val="2__BQ"/>
      <sheetName val="Analisa_2"/>
      <sheetName val="Volume_1"/>
      <sheetName val="MAT'L_LIST"/>
      <sheetName val="Harga_Upah+Bahan"/>
      <sheetName val="B_Q_2007"/>
      <sheetName val="ANALISA_railing"/>
      <sheetName val="Master_Edit"/>
      <sheetName val="3_Sch_ch"/>
      <sheetName val="rekap_mekanikal"/>
      <sheetName val="AnalisaSIPIL_RIIL"/>
      <sheetName val="Up_&amp;_bhn"/>
      <sheetName val="2__MVAC_R1"/>
      <sheetName val="Bangunan_Utama_B"/>
      <sheetName val="Conn__Lib"/>
      <sheetName val="Agregat_Halus_&amp;_Kasar"/>
      <sheetName val="Rekap Biaya"/>
      <sheetName val="Bhn+Uph"/>
      <sheetName val="DAF.ALAT"/>
      <sheetName val="BOQ+BTL+RAPI"/>
      <sheetName val="harga-SD"/>
      <sheetName val="NET表"/>
      <sheetName val="BQ表"/>
      <sheetName val="Fire Alarm"/>
      <sheetName val="Mall"/>
      <sheetName val="GRAFIK "/>
      <sheetName val="terbilang"/>
      <sheetName val="F1c DATA ADM6"/>
      <sheetName val="HARDAS"/>
      <sheetName val="CODE"/>
      <sheetName val="HARGA"/>
      <sheetName val="Dft. Hrg Bahan"/>
      <sheetName val="Hrg_Sat"/>
      <sheetName val="SUR-HARGA"/>
      <sheetName val="BOQ Full"/>
      <sheetName val="Analisa Teknik"/>
      <sheetName val="fr BS"/>
      <sheetName val="Blk-Mnl"/>
      <sheetName val="Klm-Mnl"/>
      <sheetName val="Ope FC"/>
      <sheetName val="Sheet2"/>
      <sheetName val="汇总"/>
      <sheetName val="REGISTRATION"/>
      <sheetName val="OIF"/>
      <sheetName val="D-base"/>
      <sheetName val="hutang-lapangan"/>
      <sheetName val="Hutang-Wilayah"/>
      <sheetName val="@"/>
      <sheetName val="Analisa Bor"/>
      <sheetName val="Rekap Direct Cost"/>
      <sheetName val="KoefMixer"/>
      <sheetName val="KoefExc_Dump_Vibro"/>
      <sheetName val="Alat Berat"/>
      <sheetName val="ANALIS"/>
      <sheetName val="4-Basic Price"/>
      <sheetName val="cal belakang"/>
      <sheetName val="JBAHAN"/>
      <sheetName val="DashB"/>
      <sheetName val="Markup"/>
      <sheetName val="1.2.용역비"/>
      <sheetName val="REKAP-STR"/>
      <sheetName val="FORM"/>
      <sheetName val="Perhit.Alat"/>
      <sheetName val="CondPol"/>
      <sheetName val="GRADASI_KELAS_A_(2)"/>
      <sheetName val="timbunan_pilihan"/>
      <sheetName val="TB(Koordinat XY) (OK)"/>
      <sheetName val="unit_price"/>
      <sheetName val="Posisi_Biaya"/>
      <sheetName val="BD_Div-2_sd_7_6"/>
      <sheetName val="Str_BT"/>
      <sheetName val="GRAND_TOTAL"/>
      <sheetName val="Sumber_Daya"/>
      <sheetName val="_schedule_AMD-2_Rev_III"/>
      <sheetName val="3_1"/>
      <sheetName val="JPC_Breakdown_Price"/>
      <sheetName val="Kuantitas_&amp;_Harga"/>
      <sheetName val="List_Material"/>
      <sheetName val="Daftar_Upah"/>
      <sheetName val="Off_+_Wh"/>
      <sheetName val="01A-_RAB"/>
      <sheetName val="Fin_Sum"/>
      <sheetName val="HB_"/>
      <sheetName val="3_4-PIPE"/>
      <sheetName val="RAB_SEKRETARIAT_(1)"/>
      <sheetName val="Galian_batu"/>
      <sheetName val="405BQBAK-ME_26_bakrie"/>
      <sheetName val="H__Satuan"/>
      <sheetName val="REKAP_TOTAL"/>
      <sheetName val="Kurva_S_(barch-bulanan-25)"/>
      <sheetName val="Rekaman"/>
      <sheetName val="PRY 03-1 (Amd1)"/>
      <sheetName val="escon"/>
      <sheetName val="PP ALAT"/>
      <sheetName val="Penawaran"/>
      <sheetName val="upah_borong"/>
      <sheetName val="Owning cost Alat"/>
      <sheetName val="Input"/>
      <sheetName val="asumsi"/>
      <sheetName val="FIRE FIGHTING"/>
      <sheetName val="원가"/>
      <sheetName val="Sum_Intern"/>
      <sheetName val="M+MC"/>
      <sheetName val="차액보증"/>
      <sheetName val="계수시트"/>
      <sheetName val="Jati Gede"/>
      <sheetName val="DIV.2"/>
      <sheetName val="est proy"/>
      <sheetName val="투찰"/>
      <sheetName val="DC_JL-Demak-GD-Pwdd"/>
      <sheetName val="D6"/>
      <sheetName val="D7"/>
      <sheetName val="DATE"/>
      <sheetName val="원가계산서"/>
      <sheetName val="식재"/>
      <sheetName val="시설물"/>
      <sheetName val="식재출력용"/>
      <sheetName val="유지관리"/>
      <sheetName val="단가"/>
      <sheetName val="UnitRateA.1.II"/>
      <sheetName val="pay items"/>
      <sheetName val="Abutment"/>
      <sheetName val="실행철강하도"/>
      <sheetName val="예가표"/>
      <sheetName val="STAFFSCHED "/>
      <sheetName val="DRUP (ASLI)"/>
      <sheetName val="RKP PLUMBING"/>
      <sheetName val="STR(CANCEL)"/>
      <sheetName val="fill in first"/>
      <sheetName val="___1"/>
      <sheetName val="Sat"/>
      <sheetName val="Scope of work"/>
      <sheetName val="B-Utama"/>
      <sheetName val="Luar"/>
      <sheetName val="Office"/>
      <sheetName val="Baja"/>
      <sheetName val="Utility"/>
      <sheetName val="tam-kur sipil"/>
      <sheetName val="tam-kur baja"/>
      <sheetName val="ME"/>
      <sheetName val="Preliminary"/>
      <sheetName val="har.sat"/>
      <sheetName val="M'trl Baja"/>
      <sheetName val="analbj"/>
      <sheetName val="UPAH KERJA"/>
      <sheetName val="EXTERNAL"/>
      <sheetName val="Paint"/>
      <sheetName val="Pintu"/>
      <sheetName val="Door"/>
      <sheetName val="Scope_of_work"/>
      <sheetName val="tam-kur_sipil"/>
      <sheetName val="tam-kur_baja"/>
      <sheetName val="har_sat"/>
      <sheetName val="M'trl_Baja"/>
      <sheetName val="UPAH_KERJA"/>
      <sheetName val="HARGA ALAT"/>
      <sheetName val="BQNSC"/>
      <sheetName val="EK-JAN-07"/>
      <sheetName val="Rekap Tahap 1"/>
      <sheetName val="Weight Bridge"/>
      <sheetName val="326BQSTC"/>
      <sheetName val="Analisa -Baku"/>
      <sheetName val="chitimc"/>
      <sheetName val="THPDMoi  (2)"/>
      <sheetName val="dongia (2)"/>
      <sheetName val="gtrinh"/>
      <sheetName val="phuluc1"/>
      <sheetName val="TONG HOP VL-NC"/>
      <sheetName val="lam-moi"/>
      <sheetName val="chitiet"/>
      <sheetName val="TONGKE3p "/>
      <sheetName val="giathanh1"/>
      <sheetName val="TH VL, NC, DDHT Thanhphuoc"/>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ELEMENT SUM"/>
      <sheetName val="00_Jumlah Total"/>
      <sheetName val="D3.1"/>
      <sheetName val="D4"/>
      <sheetName val="D8"/>
      <sheetName val="Scope_of_work1"/>
      <sheetName val="tam-kur_sipil1"/>
      <sheetName val="tam-kur_baja1"/>
      <sheetName val="har_sat1"/>
      <sheetName val="M'trl_Baja1"/>
      <sheetName val="HARGA_MATERIAL1"/>
      <sheetName val="UPAH_KERJA1"/>
      <sheetName val="HARGA_ALAT"/>
      <sheetName val="Rekap_Direct_Cost"/>
      <sheetName val="BASIC"/>
      <sheetName val="tifico"/>
      <sheetName val="STAFF"/>
      <sheetName val="Hrg.Sat"/>
      <sheetName val="ALT"/>
      <sheetName val="SCHEDULE"/>
      <sheetName val="Resume"/>
      <sheetName val="STR"/>
      <sheetName val="RAB &amp; RCO OWNER VERS."/>
      <sheetName val="112-885"/>
      <sheetName val="BAG_III"/>
      <sheetName val="Rekap_Prelim1"/>
      <sheetName val="Tataudara"/>
      <sheetName val="ISBL-CIV"/>
      <sheetName val="Analisa Harga Satuan"/>
      <sheetName val="Anal"/>
      <sheetName val="RAB-NEGO"/>
      <sheetName val="derm"/>
      <sheetName val="misc"/>
      <sheetName val="pile1"/>
      <sheetName val="pile2"/>
      <sheetName val="timb"/>
      <sheetName val="Daf Harga"/>
      <sheetName val="Daf 1"/>
      <sheetName val="SUM,EC"/>
      <sheetName val="PP-8000AB"/>
      <sheetName val="rINCIAN"/>
      <sheetName val="G-Alat"/>
      <sheetName val="공정계획(내부계획25%,내부w.f)"/>
      <sheetName val="MPU"/>
      <sheetName val="AnalisaSIPIL_RIIL_RAP1"/>
      <sheetName val="PEMBESIAN_BALOK_tukang_(2)1"/>
      <sheetName val="DAFTAR_71"/>
      <sheetName val="HRG_BHN1"/>
      <sheetName val="HARGA_BAHAN1"/>
      <sheetName val="struktur_tdk_dipakai1"/>
      <sheetName val="13.Nangakara Weir"/>
      <sheetName val="14.Irr.Canal Work"/>
      <sheetName val="15.Irr. Struc.Work"/>
      <sheetName val="16.Pipe Inst."/>
      <sheetName val="18.Lateral Pipe"/>
      <sheetName val="B_-_Norelec1"/>
      <sheetName val="Jembatan_I1"/>
      <sheetName val="C__Analisa_1"/>
      <sheetName val="IN_OUT1"/>
      <sheetName val="D___W_sizes1"/>
      <sheetName val="rab_lt_2_bo1"/>
      <sheetName val="Man_Power___Comp1"/>
      <sheetName val="Harsat_Upah1"/>
      <sheetName val="Cover_Daf_21"/>
      <sheetName val="A-11_Steel_Str1"/>
      <sheetName val="A-03_Pile1"/>
      <sheetName val="PPh_22"/>
      <sheetName val="2_2_BQ"/>
      <sheetName val="BQ_Detail"/>
      <sheetName val="D_5243-ARAMCO"/>
      <sheetName val="D-4801_OXY"/>
      <sheetName val="DAFTAR_HARGA"/>
      <sheetName val="HB_me"/>
      <sheetName val="_"/>
      <sheetName val="HRGA_SATUAN_UPAH-BAHAN"/>
      <sheetName val="Time_Schedule"/>
      <sheetName val="CHITIET_VL_NC"/>
      <sheetName val="rab_me_(by_owner)_"/>
      <sheetName val="BQ_(by_owner)"/>
      <sheetName val="rab_me_(fisik)"/>
      <sheetName val="MAT'L_LLIST"/>
      <sheetName val="Public_Area"/>
      <sheetName val="U__div_2"/>
      <sheetName val="harga_dasar"/>
      <sheetName val="Analisa_Harsat"/>
      <sheetName val="1_2_용역비"/>
      <sheetName val="Eng_Hrs_(HO)"/>
      <sheetName val="SELISIH_HARGA"/>
      <sheetName val="Fire_Alarm"/>
      <sheetName val="fr_BS"/>
      <sheetName val="BQ(RAB)_(2)3"/>
      <sheetName val="BQ(RAB)_(3)3"/>
      <sheetName val="adukan_3"/>
      <sheetName val="Analisa_Alat3"/>
      <sheetName val="Pas_batu3"/>
      <sheetName val="Alat_Kudus3"/>
      <sheetName val="Kap_Alat3"/>
      <sheetName val="H_Satuan3"/>
      <sheetName val="Analisa_SNI_STANDART_2"/>
      <sheetName val="Fill_this_out_first___4"/>
      <sheetName val="Fill_this_out_first___5"/>
      <sheetName val="Cover_Daf-22"/>
      <sheetName val="BQ_ARS2"/>
      <sheetName val="Spec_ME2"/>
      <sheetName val="HRG_BAHAN_&amp;_UPAH_okk2"/>
      <sheetName val="Analis_Kusen_okk2"/>
      <sheetName val="AnalisaSIPIL_RIIL_RAP2"/>
      <sheetName val="PEMBESIAN_BALOK_tukang_(2)2"/>
      <sheetName val="DAFTAR_72"/>
      <sheetName val="HRG_BHN2"/>
      <sheetName val="Rekap_Prelim2"/>
      <sheetName val="HARGA_MATERIAL2"/>
      <sheetName val="HARGA_BAHAN2"/>
      <sheetName val="struktur_tdk_dipakai2"/>
      <sheetName val="B_-_Norelec2"/>
      <sheetName val="Jembatan_I2"/>
      <sheetName val="C__Analisa_2"/>
      <sheetName val="1_191"/>
      <sheetName val="Master_1_01"/>
      <sheetName val="Analisa_21"/>
      <sheetName val="ANALISA_railing1"/>
      <sheetName val="IN_OUT2"/>
      <sheetName val="D___W_sizes2"/>
      <sheetName val="Perm__Test1"/>
      <sheetName val="2__BQ1"/>
      <sheetName val="Harga_Bahan_&amp;_Upah_1"/>
      <sheetName val="rab_lt_2_bo2"/>
      <sheetName val="Man_Power_&amp;_Comp1"/>
      <sheetName val="GRAND_TOTAL1"/>
      <sheetName val="Analisa_RAP1"/>
      <sheetName val="Man_Power___Comp2"/>
      <sheetName val="Harsat_Upah2"/>
      <sheetName val="Str_BT1"/>
      <sheetName val="Posisi_Biaya1"/>
      <sheetName val="Conn__Lib1"/>
      <sheetName val="BD_Div-2_sd_7_61"/>
      <sheetName val="Harga_Satuan1"/>
      <sheetName val="AnalisaSIPIL_RIIL1"/>
      <sheetName val="Ana__PU1"/>
      <sheetName val="rekap_mekanikal1"/>
      <sheetName val="Agregat_Halus_&amp;_Kasar1"/>
      <sheetName val="Cover_Daf_22"/>
      <sheetName val="405BQBAK-ME_26_bakrie1"/>
      <sheetName val="Format_Report-for_analysis_onl1"/>
      <sheetName val="Volume_11"/>
      <sheetName val="_schedule_AMD-2_Rev_III1"/>
      <sheetName val="MAT'L_LIST1"/>
      <sheetName val="2__MVAC_R11"/>
      <sheetName val="Off_+_Wh1"/>
      <sheetName val="Up_&amp;_bhn1"/>
      <sheetName val="List_Material1"/>
      <sheetName val="Uraian_Teknis1"/>
      <sheetName val="MC_strp_CoDa_1"/>
      <sheetName val="H__Satuan1"/>
      <sheetName val="A-11_Steel_Str2"/>
      <sheetName val="A-03_Pile2"/>
      <sheetName val="1__BQ1"/>
      <sheetName val="01A-_RAB1"/>
      <sheetName val="Daftar_Upah1"/>
      <sheetName val="Analisa_Upah_&amp;_Bahan_Plum1"/>
      <sheetName val="3_11"/>
      <sheetName val="Fin_Sum1"/>
      <sheetName val="3_4-PIPE1"/>
      <sheetName val="Harga_Upah+Bahan1"/>
      <sheetName val="B_Q_20071"/>
      <sheetName val="REKAP_TOTAL1"/>
      <sheetName val="RAB_SEKRETARIAT_(1)1"/>
      <sheetName val="Kurva_S_(barch-bulanan-25)1"/>
      <sheetName val="3_Sch_ch1"/>
      <sheetName val="Master_Edit1"/>
      <sheetName val="PPh_221"/>
      <sheetName val="2_2_BQ1"/>
      <sheetName val="Galian_batu1"/>
      <sheetName val="unit_price1"/>
      <sheetName val="BQ_Detail1"/>
      <sheetName val="D_5243-ARAMCO1"/>
      <sheetName val="D-4801_OXY1"/>
      <sheetName val="DAFTAR_HARGA1"/>
      <sheetName val="JPC_Breakdown_Price1"/>
      <sheetName val="HB_me1"/>
      <sheetName val="_1"/>
      <sheetName val="HRGA_SATUAN_UPAH-BAHAN1"/>
      <sheetName val="Bangunan_Utama_B1"/>
      <sheetName val="Time_Schedule1"/>
      <sheetName val="CHITIET_VL_NC1"/>
      <sheetName val="rab_me_(by_owner)_1"/>
      <sheetName val="BQ_(by_owner)1"/>
      <sheetName val="rab_me_(fisik)1"/>
      <sheetName val="HB_1"/>
      <sheetName val="MAT'L_LLIST1"/>
      <sheetName val="Public_Area1"/>
      <sheetName val="U__div_21"/>
      <sheetName val="harga_dasar1"/>
      <sheetName val="Analisa_Harsat1"/>
      <sheetName val="Sumber_Daya1"/>
      <sheetName val="Kuantitas_&amp;_Harga1"/>
      <sheetName val="1_2_용역비1"/>
      <sheetName val="Eng_Hrs_(HO)1"/>
      <sheetName val="SELISIH_HARGA1"/>
      <sheetName val="Fire_Alarm1"/>
      <sheetName val="fr_BS1"/>
      <sheetName val="Volume"/>
      <sheetName val="Profil"/>
      <sheetName val="Mat Real"/>
      <sheetName val="LPS APRL'08"/>
      <sheetName val="Proyeksi 2017 Update 3 april"/>
      <sheetName val="VENDOR"/>
      <sheetName val="Penyusutan Kendaraan"/>
      <sheetName val="Est"/>
      <sheetName val="faktor &amp; disc"/>
      <sheetName val="prelim"/>
      <sheetName val="anal2"/>
      <sheetName val="RESOURCES-6"/>
      <sheetName val="Notes"/>
      <sheetName val="ANalisa "/>
      <sheetName val="RBP- 2"/>
      <sheetName val="DAF-5"/>
      <sheetName val="I-ME"/>
      <sheetName val="3"/>
      <sheetName val="4"/>
      <sheetName val="hARGA SAT"/>
      <sheetName val="PO-2"/>
      <sheetName val="DTCT"/>
      <sheetName val="Nc-0698"/>
      <sheetName val="__"/>
      <sheetName val="beton"/>
      <sheetName val="cable-data"/>
      <sheetName val="Vendor Information"/>
      <sheetName val="MAPP"/>
      <sheetName val="koef"/>
      <sheetName val="BL- (JOB)"/>
      <sheetName val="harga dasar T-M-A"/>
      <sheetName val="Bill of Qty MEP"/>
      <sheetName val="Weight"/>
      <sheetName val="BHN"/>
      <sheetName val="SCH Total"/>
      <sheetName val="Daf. Upah &amp; Bah"/>
      <sheetName val="PROGRESS BULAN"/>
      <sheetName val="Construction"/>
      <sheetName val="An H.Sat Pek.Ut"/>
      <sheetName val="HOK-K210"/>
      <sheetName val="villa"/>
      <sheetName val="Unit Rate"/>
      <sheetName val="I-KAMAR"/>
      <sheetName val="OwnEq"/>
      <sheetName val="Hargamat"/>
      <sheetName val="Harga Sat_APP"/>
      <sheetName val="PNT"/>
      <sheetName val="Cash2"/>
      <sheetName val="Rek.An"/>
      <sheetName val="SIRTU"/>
      <sheetName val="7.공정표"/>
      <sheetName val="KH_Q1_Q2_01"/>
      <sheetName val="RAB 2007"/>
      <sheetName val="REF.ONLY"/>
      <sheetName val="Galian 1"/>
      <sheetName val="Harsat_Mk"/>
      <sheetName val="LAL - PASAR PAGI "/>
      <sheetName val="htg"/>
      <sheetName val="A-12"/>
      <sheetName val="%S"/>
      <sheetName val="A_ars"/>
      <sheetName val="Fin-Bengkel"/>
      <sheetName val="Fin-Showroom"/>
      <sheetName val="Hal_Pagar"/>
      <sheetName val="Str-Bengkel"/>
      <sheetName val="Str-Showroom"/>
      <sheetName val="AU Zone"/>
      <sheetName val="Price Breakdown"/>
      <sheetName val="Schedule 11a"/>
      <sheetName val="Temporary"/>
      <sheetName val="Septick tank"/>
      <sheetName val="DATA PROYEK"/>
      <sheetName val="Rekap 1"/>
      <sheetName val="RPP01 3"/>
      <sheetName val="Skedjul Rev"/>
      <sheetName val="Rekap RAP real (2)"/>
      <sheetName val="WT-LIST"/>
      <sheetName val="Supl.X"/>
      <sheetName val="DB"/>
      <sheetName val="D7(1)"/>
      <sheetName val="Kabel"/>
      <sheetName val="Sales"/>
      <sheetName val="Sheet"/>
      <sheetName val="ASat"/>
      <sheetName val="1.B"/>
      <sheetName val="RKP_1"/>
      <sheetName val="HS"/>
      <sheetName val="Ts Tahap I Kesehatan &amp; Bea Cuka"/>
      <sheetName val="Criteria"/>
      <sheetName val="coeff"/>
      <sheetName val="Sort 3"/>
      <sheetName val="BQ(RAB)_(2)4"/>
      <sheetName val="BQ(RAB)_(3)4"/>
      <sheetName val="adukan_4"/>
      <sheetName val="Analisa_Alat4"/>
      <sheetName val="Pas_batu4"/>
      <sheetName val="Alat_Kudus4"/>
      <sheetName val="Kap_Alat4"/>
      <sheetName val="Analisa_SNI_STANDART_3"/>
      <sheetName val="H_Satuan4"/>
      <sheetName val="HRG_BAHAN_&amp;_UPAH_okk3"/>
      <sheetName val="Analis_Kusen_okk3"/>
      <sheetName val="Fill_this_out_first___6"/>
      <sheetName val="Fill_this_out_first___7"/>
      <sheetName val="struktur_tdk_dipakai3"/>
      <sheetName val="HARGA_BAHAN3"/>
      <sheetName val="Cover_Daf-23"/>
      <sheetName val="Rekap_Prelim3"/>
      <sheetName val="BQ_ARS3"/>
      <sheetName val="Spec_ME3"/>
      <sheetName val="D___W_sizes3"/>
      <sheetName val="AnalisaSIPIL_RIIL_RAP3"/>
      <sheetName val="HRG_BHN3"/>
      <sheetName val="Master_1_02"/>
      <sheetName val="DAFTAR_73"/>
      <sheetName val="HARGA_MATERIAL3"/>
      <sheetName val="B_-_Norelec3"/>
      <sheetName val="PEMBESIAN_BALOK_tukang_(2)3"/>
      <sheetName val="Harga_Bahan_&amp;_Upah_2"/>
      <sheetName val="Jembatan_I3"/>
      <sheetName val="C__Analisa_3"/>
      <sheetName val="IN_OUT3"/>
      <sheetName val="Perm__Test2"/>
      <sheetName val="1_192"/>
      <sheetName val="rab_lt_2_bo3"/>
      <sheetName val="Uraian_Teknis2"/>
      <sheetName val="1__BQ2"/>
      <sheetName val="Ana__PU2"/>
      <sheetName val="Man_Power___Comp3"/>
      <sheetName val="Harsat_Upah3"/>
      <sheetName val="Harga_Satuan2"/>
      <sheetName val="unit_price2"/>
      <sheetName val="Analisa_RAP2"/>
      <sheetName val="Man_Power_&amp;_Comp2"/>
      <sheetName val="Up_&amp;_bhn2"/>
      <sheetName val="AnalisaSIPIL_RIIL2"/>
      <sheetName val="A-11_Steel_Str3"/>
      <sheetName val="A-03_Pile3"/>
      <sheetName val="Conn__Lib2"/>
      <sheetName val="Format_Report-for_analysis_onl2"/>
      <sheetName val="2__BQ2"/>
      <sheetName val="Analisa_22"/>
      <sheetName val="Volume_12"/>
      <sheetName val="ANALISA_railing2"/>
      <sheetName val="rekap_mekanikal2"/>
      <sheetName val="Agregat_Halus_&amp;_Kasar2"/>
      <sheetName val="Cover_Daf_23"/>
      <sheetName val="JPC_Breakdown_Price2"/>
      <sheetName val="MAT'L_LIST2"/>
      <sheetName val="Posisi_Biaya2"/>
      <sheetName val="BD_Div-2_sd_7_62"/>
      <sheetName val="Str_BT2"/>
      <sheetName val="GRAND_TOTAL2"/>
      <sheetName val="Sumber_Daya2"/>
      <sheetName val="Harga_Upah+Bahan2"/>
      <sheetName val="B_Q_20072"/>
      <sheetName val="2__MVAC_R12"/>
      <sheetName val="Analisa_Upah_&amp;_Bahan_Plum2"/>
      <sheetName val="Kuantitas_&amp;_Harga2"/>
      <sheetName val="MC_strp_CoDa_2"/>
      <sheetName val="List_Material2"/>
      <sheetName val="3_12"/>
      <sheetName val="Daftar_Upah2"/>
      <sheetName val="Off_+_Wh2"/>
      <sheetName val="01A-_RAB2"/>
      <sheetName val="Fin_Sum2"/>
      <sheetName val="HB_2"/>
      <sheetName val="_schedule_AMD-2_Rev_III2"/>
      <sheetName val="405BQBAK-ME_26_bakrie2"/>
      <sheetName val="H__Satuan2"/>
      <sheetName val="3_4-PIPE2"/>
      <sheetName val="REKAP_TOTAL2"/>
      <sheetName val="RAB_SEKRETARIAT_(1)2"/>
      <sheetName val="Galian_batu2"/>
      <sheetName val="Kurva_S_(barch-bulanan-25)2"/>
      <sheetName val="_2"/>
      <sheetName val="PRY_03-1_(Amd1)"/>
      <sheetName val="PP_ALAT"/>
      <sheetName val="Owning_cost_Alat"/>
      <sheetName val="D_5243-ARAMCO2"/>
      <sheetName val="D-4801_OXY2"/>
      <sheetName val="DAFTAR_HARGA2"/>
      <sheetName val="Time_Schedule2"/>
      <sheetName val="BQ_Detail2"/>
      <sheetName val="Master_Edit2"/>
      <sheetName val="3_Sch_ch2"/>
      <sheetName val="U__div_22"/>
      <sheetName val="HB_me2"/>
      <sheetName val="Public_Area2"/>
      <sheetName val="Alat___Master"/>
      <sheetName val="Alat__Jembatan"/>
      <sheetName val="HRGA_SATUAN_UPAH-BAHAN2"/>
      <sheetName val="Bangunan_Utama_B2"/>
      <sheetName val="BQ_Rekapitulasi__Akhir"/>
      <sheetName val="GRAFIK_"/>
      <sheetName val="PPh_222"/>
      <sheetName val="2_2_BQ2"/>
      <sheetName val="CHITIET_VL_NC2"/>
      <sheetName val="rab_me_(by_owner)_2"/>
      <sheetName val="BQ_(by_owner)2"/>
      <sheetName val="rab_me_(fisik)2"/>
      <sheetName val="MAT'L_LLIST2"/>
      <sheetName val="fr_BS2"/>
      <sheetName val="Perhit_Alat"/>
      <sheetName val="SELISIH_HARGA2"/>
      <sheetName val="Kalibrasi_Mock_(2)"/>
      <sheetName val="DIV_2"/>
      <sheetName val="analisa_hor"/>
      <sheetName val="D_&amp;_W_sizes"/>
      <sheetName val="1_1_ALAT_TULIS_KANTOR"/>
      <sheetName val="Analisa_Harsat2"/>
      <sheetName val="1_2_용역비2"/>
      <sheetName val="Eng_Hrs_(HO)2"/>
      <sheetName val="Fire_Alarm2"/>
      <sheetName val="Monitoring_Progres"/>
      <sheetName val="Ope_FC"/>
      <sheetName val="Isolasi_Luar_Dalam"/>
      <sheetName val="Isolasi_Luar"/>
      <sheetName val="플랜트_설치"/>
      <sheetName val="RM_IA"/>
      <sheetName val="BOQ_Full"/>
      <sheetName val="RKP_PLUMBING"/>
      <sheetName val="FIRE_FIGHTING"/>
      <sheetName val="Jati_Gede"/>
      <sheetName val="Rekap_Biaya"/>
      <sheetName val="Kurva_S"/>
      <sheetName val="Relokasi_PDAM"/>
      <sheetName val="Daf_Alat"/>
      <sheetName val="Jadual_Alat"/>
      <sheetName val="Daftar_MPU"/>
      <sheetName val="2_1"/>
      <sheetName val="2_3_(3)"/>
      <sheetName val="SK_6(1)"/>
      <sheetName val="SK_6(2)"/>
      <sheetName val="3_1(1)"/>
      <sheetName val="3_1(8)"/>
      <sheetName val="3_2(1)"/>
      <sheetName val="3_3(1)"/>
      <sheetName val="SK_6_09"/>
      <sheetName val="5_1(2)"/>
      <sheetName val="5_6(1)"/>
      <sheetName val="5_7(1)"/>
      <sheetName val="5_7(2)"/>
      <sheetName val="6_1(1)"/>
      <sheetName val="6_1(2)"/>
      <sheetName val="6_3(1)"/>
      <sheetName val="6_3(5a)"/>
      <sheetName val="6_3(6c)"/>
      <sheetName val="6_3(7a)"/>
      <sheetName val="6_5(1a)"/>
      <sheetName val="7_1(7)"/>
      <sheetName val="7_1(10)"/>
      <sheetName val="7_2_(9)"/>
      <sheetName val="7_2_(10)"/>
      <sheetName val="7_3(1)"/>
      <sheetName val="7_6_(1)"/>
      <sheetName val="7_10(1)"/>
      <sheetName val="7_15(2)"/>
      <sheetName val="7_15(9)"/>
      <sheetName val="11_1(1)"/>
      <sheetName val="11_1(3)a"/>
      <sheetName val="11_1(7)"/>
      <sheetName val="11_1(10)"/>
      <sheetName val="NP_(2)"/>
      <sheetName val="BQ_Arsit"/>
      <sheetName val="An_HarSatPek"/>
      <sheetName val="Sat_Bah_&amp;_Up"/>
      <sheetName val="F1c_DATA_ADM6"/>
      <sheetName val="RBP-_2"/>
      <sheetName val="fill_in_first"/>
      <sheetName val="Dft__Hrg_Bahan"/>
      <sheetName val="Harsat_Bahan"/>
      <sheetName val="Daf_Harga"/>
      <sheetName val="공정계획(내부계획25%,내부w_f)"/>
      <sheetName val="BL-_(JOB)"/>
      <sheetName val="harga_dasar_T-M-A"/>
      <sheetName val="Rekap_Direct_Cost1"/>
      <sheetName val="hARGA_SAT"/>
      <sheetName val="Daf_1"/>
      <sheetName val="cal_belakang"/>
      <sheetName val="Analisa_Teknik"/>
      <sheetName val="Unit_Rate"/>
      <sheetName val="Bill_of_Qty_MEP"/>
      <sheetName val="est_proy"/>
      <sheetName val="UnitRateA_1_II"/>
      <sheetName val="pay_items"/>
      <sheetName val="STAFFSCHED_"/>
      <sheetName val="Harga_Sat_APP"/>
      <sheetName val="Rek_An"/>
      <sheetName val="7_공정표"/>
      <sheetName val="Penyusutan_Kendaraan"/>
      <sheetName val="Vendor_Information"/>
      <sheetName val="RAB_&amp;_RCO_OWNER_VERS_"/>
      <sheetName val="RAB_2007"/>
      <sheetName val="Analisa_Harga_Satuan"/>
      <sheetName val="REF_ONLY"/>
      <sheetName val="Galian_1"/>
      <sheetName val="LAL_-_PASAR_PAGI_"/>
      <sheetName val="Scope_of_work2"/>
      <sheetName val="tam-kur_sipil2"/>
      <sheetName val="tam-kur_baja2"/>
      <sheetName val="har_sat2"/>
      <sheetName val="M'trl_Baja2"/>
      <sheetName val="UPAH_KERJA2"/>
      <sheetName val="HARGA_ALAT1"/>
      <sheetName val="Rekap_Tahap_1"/>
      <sheetName val="Weight_Bridge"/>
      <sheetName val="Analisa_-Baku"/>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ELEMENT_SUM"/>
      <sheetName val="00_Jumlah_Total"/>
      <sheetName val="D3_1"/>
      <sheetName val="Hrg_Sat1"/>
      <sheetName val="ANalisa_"/>
      <sheetName val="AU_Zone"/>
      <sheetName val="Price_Breakdown"/>
      <sheetName val="Schedule_11a"/>
      <sheetName val="Septick_tank"/>
      <sheetName val="DATA_PROYEK"/>
      <sheetName val="Rekap_1"/>
      <sheetName val="RPP01_3"/>
      <sheetName val="Supl_X"/>
      <sheetName val="DRUP_(ASLI)"/>
      <sheetName val="1_B"/>
      <sheetName val="61004"/>
      <sheetName val="61005"/>
      <sheetName val="61006"/>
      <sheetName val="61007"/>
      <sheetName val="61008"/>
      <sheetName val="Spec1"/>
      <sheetName val="DKH-S3"/>
      <sheetName val="RinciBab1"/>
      <sheetName val="BASEMENT"/>
      <sheetName val="Anls"/>
      <sheetName val="notasi"/>
      <sheetName val="SATUAN JADI "/>
      <sheetName val="NYATDOK"/>
      <sheetName val="Basic Data"/>
      <sheetName val="rab-SAPHIR"/>
      <sheetName val="5-HARGA"/>
      <sheetName val="DP-CASH-lapangan"/>
      <sheetName val="CASH-wilayah&amp;Cab"/>
      <sheetName val="RAB J18 "/>
      <sheetName val="PO2"/>
      <sheetName val="B.Kim2010"/>
      <sheetName val="daf kh"/>
      <sheetName val="DIV.1"/>
      <sheetName val="Written"/>
      <sheetName val="RAPA"/>
      <sheetName val="Indeks"/>
      <sheetName val="LPP_101"/>
      <sheetName val="Hit_ANT+RRK"/>
      <sheetName val="ANT_titab"/>
      <sheetName val="CASH_Titab"/>
      <sheetName val="HUTANG_Titab"/>
      <sheetName val="SOP_ANT+RRK"/>
      <sheetName val="3-DIV2"/>
      <sheetName val="An_ Harga"/>
      <sheetName val="Superstruc"/>
      <sheetName val="노임단가"/>
      <sheetName val="BoQrap"/>
      <sheetName val="Rekap (2)"/>
      <sheetName val="Database"/>
      <sheetName val="MAP-Prog"/>
      <sheetName val="PRD01-5"/>
      <sheetName val="sch 1.2"/>
      <sheetName val="Parameter"/>
      <sheetName val="CP3 Rkp"/>
      <sheetName val="Daywork1"/>
      <sheetName val="Cont. Fabrikasi"/>
      <sheetName val="Analisa STR"/>
      <sheetName val="RFP003D"/>
      <sheetName val="rating curve"/>
      <sheetName val="Cost Summary"/>
      <sheetName val="JOB'S"/>
      <sheetName val="1.2"/>
      <sheetName val="TEST CASE"/>
      <sheetName val="K.Lokal"/>
      <sheetName val="time scedul "/>
      <sheetName val="HARSATALAT"/>
      <sheetName val="rekap bahan dan alat"/>
      <sheetName val="Hst,upah"/>
      <sheetName val="Kode"/>
      <sheetName val="Hst_mat"/>
      <sheetName val="S3B11R"/>
      <sheetName val="Harga Upah"/>
      <sheetName val="anal_hs"/>
      <sheetName val="Anl.+"/>
      <sheetName val="Sales Parameter"/>
      <sheetName val="ANAL-str2"/>
      <sheetName val="prg-old"/>
      <sheetName val="SDMTA"/>
      <sheetName val="UMUM-PU"/>
      <sheetName val="Cash Flow bulanan"/>
      <sheetName val="An_Basic"/>
      <sheetName val="An-str(krgnyr)"/>
      <sheetName val="MAP GAB"/>
      <sheetName val="7.1(3)"/>
      <sheetName val="Orgs Proy"/>
      <sheetName val="Upah &amp; Bahan"/>
      <sheetName val="Shares Outstanding"/>
      <sheetName val="DCF_10"/>
      <sheetName val="Controls"/>
      <sheetName val="lookup_trend"/>
      <sheetName val="Price"/>
      <sheetName val="Pol"/>
      <sheetName val="HargaBahan"/>
      <sheetName val="lokasari-el"/>
      <sheetName val="ASEM내역"/>
      <sheetName val="B.U ARC  POS JAGA"/>
      <sheetName val="EurotoolsXRates"/>
      <sheetName val="BQ All_2"/>
      <sheetName val="Bill No_1"/>
      <sheetName val="PAD_F"/>
      <sheetName val="BoQ C4"/>
      <sheetName val="LAIN-LAIN"/>
      <sheetName val="MT_an"/>
      <sheetName val="an-alat"/>
      <sheetName val="DIV1"/>
      <sheetName val="Upah "/>
      <sheetName val="Bill_Qua"/>
      <sheetName val="DAFT_ALAT,UPAH &amp; MAT"/>
      <sheetName val="lampiran"/>
      <sheetName val="B D_AHS6"/>
      <sheetName val="Currency Rate"/>
      <sheetName val="Waktu"/>
      <sheetName val="Huruf"/>
      <sheetName val="Kantor"/>
      <sheetName val="hitungan"/>
      <sheetName val="schalat"/>
      <sheetName val="schman"/>
      <sheetName val="schmat"/>
      <sheetName val="Daftar Upah&amp;Bahan"/>
      <sheetName val="D-Analisa1"/>
      <sheetName val="D-Upah&amp;Bahan"/>
      <sheetName val="vol_P31Ki"/>
      <sheetName val="당초"/>
      <sheetName val="TBPP-PPKA (%) (2)"/>
      <sheetName val="BOW"/>
      <sheetName val="jadw"/>
      <sheetName val="Anls Teknis"/>
      <sheetName val="harga_dasar2"/>
      <sheetName val="An__Harga"/>
      <sheetName val="Proyeksi_2017_Update_3_april"/>
      <sheetName val="Basic Price"/>
      <sheetName val="TS"/>
      <sheetName val="DCF"/>
      <sheetName val="Assumptions"/>
      <sheetName val="Targt"/>
      <sheetName val="STP"/>
      <sheetName val="Sum_Unrecon"/>
      <sheetName val="TB"/>
      <sheetName val="B.T"/>
      <sheetName val="basic-price"/>
      <sheetName val="Parameters"/>
      <sheetName val="Data Tower"/>
      <sheetName val="KALK_GES"/>
      <sheetName val="Man Power"/>
      <sheetName val="Pile径1m･27"/>
      <sheetName val="Sur Site"/>
      <sheetName val="TBLSKILL"/>
      <sheetName val="EE-PROP"/>
      <sheetName val="B.1 Engineering"/>
      <sheetName val="B.2.6 Proc HSE MT"/>
      <sheetName val="29"/>
      <sheetName val="Mobilisasi &amp; Demob"/>
      <sheetName val="B.2.5 Proc &amp; Constr Civil1"/>
      <sheetName val="B.2.3 Proc &amp; Constr Electrical"/>
      <sheetName val="B.2.4 Proc &amp; Constr Instru"/>
      <sheetName val="B.2.1 Proc &amp; Constr Mech "/>
      <sheetName val="B.2.2 Proc &amp; Constr Pipe "/>
      <sheetName val="A.1 Project Management EPCC"/>
      <sheetName val="B.3 Pre Com &amp; Start Up"/>
      <sheetName val="Work Permit"/>
      <sheetName val="KURS"/>
      <sheetName val="BQ-Str"/>
      <sheetName val="List of Material Price"/>
      <sheetName val="GEDUNG_A"/>
      <sheetName val="Metod TWR"/>
      <sheetName val="Analis (2)"/>
      <sheetName val="ME_DOSEN"/>
      <sheetName val="bhn FINAL"/>
      <sheetName val="SUMMARY"/>
      <sheetName val="Qty_pile"/>
      <sheetName val="Steel_slab"/>
      <sheetName val="Steel_tank"/>
      <sheetName val="Steel_wall"/>
      <sheetName val="AssumptionValue"/>
      <sheetName val="CloseOuts by Package"/>
      <sheetName val="PEMASARAN"/>
      <sheetName val="Grandtotals"/>
      <sheetName val="RAP FLAT+OPEN"/>
      <sheetName val="LPP"/>
      <sheetName val="6-AGREGAT"/>
      <sheetName val="Risalah KOM"/>
      <sheetName val="schalt"/>
      <sheetName val="schtng"/>
      <sheetName val="schbhn"/>
      <sheetName val="셀명"/>
      <sheetName val="수지표"/>
      <sheetName val="JANUARI"/>
      <sheetName val="hrgsat"/>
      <sheetName val="DIRECT"/>
      <sheetName val="DATA 2"/>
      <sheetName val="Allowance"/>
      <sheetName val="SPJ"/>
      <sheetName val="Gaji"/>
      <sheetName val="Anal. Alat"/>
      <sheetName val="antek12a-13"/>
      <sheetName val="Monitor"/>
      <sheetName val="224-225"/>
      <sheetName val="Estm-Progres"/>
      <sheetName val="DKH"/>
      <sheetName val="Stay Cable PDMR2"/>
      <sheetName val="work shop"/>
      <sheetName val="RAB-LANSEKAP"/>
      <sheetName val="DIV.9"/>
      <sheetName val="L-Mechanical"/>
      <sheetName val="HALAMAN 1-60"/>
      <sheetName val="HD ALAT"/>
      <sheetName val="SAT-BHN"/>
      <sheetName val="5-ALAT(1)"/>
      <sheetName val="SD"/>
      <sheetName val="KEB-MAT"/>
      <sheetName val="Rek-Analisa"/>
      <sheetName val="SEDULC"/>
      <sheetName val="Form Harga"/>
      <sheetName val="M2"/>
      <sheetName val="HS-1"/>
      <sheetName val="BALT"/>
      <sheetName val="MASTER Alat"/>
      <sheetName val="Demolation"/>
      <sheetName val="Alat B"/>
      <sheetName val="Bahan B"/>
      <sheetName val="Telusur"/>
      <sheetName val="Upah B"/>
      <sheetName val="MI(data base)"/>
      <sheetName val="RANKING PELAPORAN"/>
      <sheetName val="railing"/>
      <sheetName val="Material&amp;Alat"/>
      <sheetName val="JUNI"/>
      <sheetName val="telp"/>
      <sheetName val="trans"/>
      <sheetName val="Rutin"/>
      <sheetName val="029Cikeas00"/>
      <sheetName val="Source"/>
      <sheetName val="Uraian Upah"/>
      <sheetName val="PRD01-1"/>
      <sheetName val="DETANAL-AUG"/>
      <sheetName val="YRACCT"/>
      <sheetName val="DASH"/>
      <sheetName val="rekap str_ars"/>
      <sheetName val="SAN REDUCED 1"/>
      <sheetName val="SH-C"/>
      <sheetName val="LAMP-A"/>
      <sheetName val="k341k612"/>
      <sheetName val="DIVI6"/>
      <sheetName val="GSMTOWER"/>
      <sheetName val="汎用設備調達日程表"/>
      <sheetName val="Bahan &amp; Upah"/>
      <sheetName val="PileCap"/>
      <sheetName val="Tie Beam GN"/>
      <sheetName val="Tangga GN"/>
      <sheetName val="weekly"/>
      <sheetName val="F-PLT BB"/>
      <sheetName val="GAL DKK BB"/>
      <sheetName val="BACK HARIAN GAL DKK BB"/>
      <sheetName val="BACKUP GAL DKK SB"/>
      <sheetName val="GAL DKK SB"/>
      <sheetName val="F-PLT SB"/>
      <sheetName val="BESI FP BB"/>
      <sheetName val="BESI FP SB"/>
      <sheetName val="RKP BESI PONDASI"/>
      <sheetName val="Page 1"/>
      <sheetName val="Tubing &amp; fitting"/>
      <sheetName val="D3"/>
      <sheetName val="SDE"/>
      <sheetName val="Penwrn"/>
      <sheetName val="AnMobilisasi"/>
      <sheetName val="U&amp;B"/>
      <sheetName val="Morsip Ht Julu"/>
      <sheetName val="3Div10a"/>
      <sheetName val="3Div10c"/>
      <sheetName val="3Div3"/>
      <sheetName val="3Div5"/>
      <sheetName val="3Div6"/>
      <sheetName val="3Div7"/>
      <sheetName val="3Div7a"/>
      <sheetName val="3Div8"/>
      <sheetName val="MARK-UP HARGA PENAWARAN"/>
      <sheetName val="MATERIAL-UPAH"/>
      <sheetName val="Luas Timb I"/>
      <sheetName val="AHS 6.3a ( 2a )"/>
      <sheetName val="PERALATAN PROYEK GOL III A"/>
      <sheetName val="F.1 1.G.ST.1A"/>
      <sheetName val="SCED"/>
      <sheetName val="eqp-rek"/>
      <sheetName val="MVAC (4)"/>
      <sheetName val="Daftar Upax"/>
      <sheetName val="DHS AC"/>
      <sheetName val="str-Rab"/>
      <sheetName val="SPK"/>
      <sheetName val="1@(2x2,5)"/>
      <sheetName val="REKAP.VOLUME"/>
      <sheetName val="UPAH-BAHAN"/>
      <sheetName val="anal-mos"/>
      <sheetName val="anal-drainase,tanah&amp;ps batu"/>
      <sheetName val="anal-beton"/>
      <sheetName val="anal-aspal"/>
      <sheetName val="COST-PERSON-J.O."/>
      <sheetName val="RENTAL1"/>
      <sheetName val="BSIS"/>
      <sheetName val="IS"/>
      <sheetName val="Gedung Kan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2">
          <cell r="B32" t="str">
            <v>2.3(1)</v>
          </cell>
          <cell r="C32" t="str">
            <v>Gorong-gorong pipa beton bertulang diameter dalam</v>
          </cell>
          <cell r="D32" t="str">
            <v>Gorong-gorong pipa beton bertulang diameter dalam</v>
          </cell>
          <cell r="E32">
            <v>0</v>
          </cell>
          <cell r="F32" t="str">
            <v>m</v>
          </cell>
          <cell r="G32">
            <v>0</v>
          </cell>
          <cell r="H32">
            <v>0</v>
          </cell>
          <cell r="I32">
            <v>0</v>
          </cell>
        </row>
        <row r="33">
          <cell r="D33" t="str">
            <v>80 cm -120 cm.</v>
          </cell>
        </row>
        <row r="34">
          <cell r="B34" t="str">
            <v>2.3(2)</v>
          </cell>
          <cell r="C34" t="str">
            <v>Gorong-gorong pipa baja gelombang.</v>
          </cell>
          <cell r="D34" t="str">
            <v>Gorong-gorong pipa baja gelombang.</v>
          </cell>
          <cell r="E34">
            <v>0</v>
          </cell>
          <cell r="F34" t="str">
            <v>ton</v>
          </cell>
          <cell r="G34">
            <v>0</v>
          </cell>
          <cell r="H34">
            <v>0</v>
          </cell>
          <cell r="I34">
            <v>0</v>
          </cell>
        </row>
        <row r="35">
          <cell r="I35">
            <v>0</v>
          </cell>
        </row>
        <row r="36">
          <cell r="B36" t="str">
            <v>2.3 (3)</v>
          </cell>
          <cell r="C36" t="str">
            <v>Saluran Beton Bertulang U  20 - 40 cm</v>
          </cell>
          <cell r="D36" t="str">
            <v>Saluran Beton Bertulang U  20 - 40 cm</v>
          </cell>
          <cell r="E36" t="e">
            <v>#REF!</v>
          </cell>
          <cell r="F36" t="str">
            <v>m</v>
          </cell>
          <cell r="G36">
            <v>0</v>
          </cell>
          <cell r="H36" t="e">
            <v>#REF!</v>
          </cell>
          <cell r="I36" t="e">
            <v>#REF!</v>
          </cell>
        </row>
        <row r="37">
          <cell r="B37" t="str">
            <v>2.3 (3)</v>
          </cell>
          <cell r="C37" t="str">
            <v>Saluran Beton Bertulang U  20 - 40 cm</v>
          </cell>
          <cell r="D37" t="str">
            <v>Saluran Beton Bertulang U  20 - 40 cm</v>
          </cell>
        </row>
        <row r="38">
          <cell r="B38" t="str">
            <v>2.3 (4)</v>
          </cell>
          <cell r="C38" t="str">
            <v>Saluran Beton Bertulang U  40 - 60 cm</v>
          </cell>
          <cell r="D38" t="str">
            <v>Saluran Beton Bertulang U  40 - 60 cm</v>
          </cell>
          <cell r="E38" t="e">
            <v>#REF!</v>
          </cell>
          <cell r="F38" t="str">
            <v>m</v>
          </cell>
          <cell r="G38">
            <v>0</v>
          </cell>
          <cell r="H38" t="e">
            <v>#REF!</v>
          </cell>
          <cell r="I38" t="e">
            <v>#REF!</v>
          </cell>
        </row>
        <row r="40">
          <cell r="B40" t="str">
            <v>2.4 (1)</v>
          </cell>
          <cell r="C40" t="str">
            <v xml:space="preserve">Urugan Berongga Atau Material Penyaring </v>
          </cell>
          <cell r="D40" t="str">
            <v xml:space="preserve">Urugan Berongga Atau Material Penyaring </v>
          </cell>
          <cell r="E40" t="e">
            <v>#REF!</v>
          </cell>
          <cell r="F40" t="str">
            <v>m3</v>
          </cell>
          <cell r="G40">
            <v>0</v>
          </cell>
          <cell r="H40" t="e">
            <v>#REF!</v>
          </cell>
          <cell r="I40" t="e">
            <v>#REF!</v>
          </cell>
        </row>
        <row r="42">
          <cell r="B42" t="str">
            <v>2.4(2)</v>
          </cell>
          <cell r="C42" t="str">
            <v>Pekerjaan drainase dibawah permukaan.</v>
          </cell>
          <cell r="D42" t="str">
            <v>Pekerjaan drainase dibawah permukaan.</v>
          </cell>
          <cell r="E42">
            <v>0</v>
          </cell>
          <cell r="F42" t="str">
            <v>m3</v>
          </cell>
          <cell r="G42">
            <v>0</v>
          </cell>
          <cell r="H42">
            <v>0</v>
          </cell>
          <cell r="I42">
            <v>0</v>
          </cell>
        </row>
        <row r="56">
          <cell r="B56" t="str">
            <v>3.1.(3a)</v>
          </cell>
          <cell r="C56" t="str">
            <v>Galian Kontruksi Kedalaman 0 - 2 m</v>
          </cell>
          <cell r="D56" t="str">
            <v>Galian Kontruksi Kedalaman 0 - 2 m</v>
          </cell>
          <cell r="E56">
            <v>0</v>
          </cell>
          <cell r="F56" t="str">
            <v>m3</v>
          </cell>
          <cell r="G56">
            <v>0</v>
          </cell>
          <cell r="H56">
            <v>0</v>
          </cell>
          <cell r="I56">
            <v>0</v>
          </cell>
        </row>
        <row r="58">
          <cell r="B58" t="str">
            <v>3.1.(3b)</v>
          </cell>
          <cell r="C58" t="str">
            <v>Galian Kontruksi Kedalaman 2 - 4 m</v>
          </cell>
          <cell r="D58" t="str">
            <v>Galian Kontruksi Kedalaman 2 - 4 m</v>
          </cell>
          <cell r="E58">
            <v>0</v>
          </cell>
          <cell r="F58" t="str">
            <v>m3</v>
          </cell>
          <cell r="G58">
            <v>0</v>
          </cell>
          <cell r="H58">
            <v>0</v>
          </cell>
          <cell r="I58">
            <v>0</v>
          </cell>
        </row>
        <row r="60">
          <cell r="B60" t="str">
            <v>3.1.(3c)</v>
          </cell>
          <cell r="C60" t="str">
            <v>Galian Kontruksi Kedalaman 4 - 6 m</v>
          </cell>
          <cell r="D60" t="str">
            <v>Galian Kontruksi Kedalaman 4 - 6 m</v>
          </cell>
          <cell r="E60">
            <v>0</v>
          </cell>
          <cell r="F60" t="str">
            <v>m3</v>
          </cell>
          <cell r="G60">
            <v>0</v>
          </cell>
          <cell r="H60">
            <v>0</v>
          </cell>
          <cell r="I60">
            <v>0</v>
          </cell>
        </row>
        <row r="62">
          <cell r="B62" t="str">
            <v>3.1.(4)</v>
          </cell>
          <cell r="C62" t="str">
            <v>Kisdam Pengering</v>
          </cell>
          <cell r="D62" t="str">
            <v>Kisdam Pengering</v>
          </cell>
          <cell r="E62">
            <v>0</v>
          </cell>
          <cell r="F62" t="str">
            <v>Ls</v>
          </cell>
          <cell r="G62">
            <v>0</v>
          </cell>
          <cell r="H62">
            <v>0</v>
          </cell>
          <cell r="I62">
            <v>0</v>
          </cell>
        </row>
        <row r="70">
          <cell r="B70" t="str">
            <v>3.4(1)</v>
          </cell>
          <cell r="C70" t="str">
            <v>Resapan pasir vertikal (diameter ....  cm)</v>
          </cell>
          <cell r="D70" t="str">
            <v>Resapan pasir vertikal (diameter ....  cm)</v>
          </cell>
          <cell r="E70">
            <v>0</v>
          </cell>
          <cell r="F70" t="str">
            <v>m</v>
          </cell>
          <cell r="G70">
            <v>0</v>
          </cell>
          <cell r="H70">
            <v>0</v>
          </cell>
          <cell r="I70">
            <v>0</v>
          </cell>
        </row>
        <row r="72">
          <cell r="B72" t="str">
            <v>3.4(2)</v>
          </cell>
          <cell r="C72" t="str">
            <v>Resapan pasir mendatar.</v>
          </cell>
          <cell r="D72" t="str">
            <v>Resapan pasir mendatar.</v>
          </cell>
          <cell r="E72">
            <v>0</v>
          </cell>
          <cell r="F72" t="str">
            <v>m3</v>
          </cell>
          <cell r="G72">
            <v>0</v>
          </cell>
          <cell r="H72">
            <v>0</v>
          </cell>
          <cell r="I72">
            <v>0</v>
          </cell>
        </row>
        <row r="86">
          <cell r="B86" t="str">
            <v>4.2(5)</v>
          </cell>
          <cell r="C86" t="str">
            <v>Bahu jalan agregat batu kapur.</v>
          </cell>
          <cell r="D86" t="str">
            <v>Bahu jalan agregat batu kapur.</v>
          </cell>
          <cell r="E86">
            <v>0</v>
          </cell>
          <cell r="F86" t="str">
            <v>m3</v>
          </cell>
          <cell r="G86">
            <v>0</v>
          </cell>
          <cell r="H86">
            <v>0</v>
          </cell>
          <cell r="I86">
            <v>0</v>
          </cell>
        </row>
        <row r="88">
          <cell r="B88" t="str">
            <v>4.2(6)</v>
          </cell>
          <cell r="C88" t="str">
            <v>Bahu jalan beton K . . . .</v>
          </cell>
          <cell r="D88" t="str">
            <v>Bahu jalan beton K . . . .</v>
          </cell>
          <cell r="E88">
            <v>0</v>
          </cell>
          <cell r="F88" t="str">
            <v>m3</v>
          </cell>
          <cell r="G88">
            <v>0</v>
          </cell>
          <cell r="H88">
            <v>0</v>
          </cell>
          <cell r="I88">
            <v>0</v>
          </cell>
        </row>
        <row r="90">
          <cell r="B90" t="str">
            <v>4.2(7)</v>
          </cell>
          <cell r="C90" t="str">
            <v>Bahu jalan paving block K . . . .</v>
          </cell>
          <cell r="D90" t="str">
            <v>Bahu jalan paving block K . . . .</v>
          </cell>
          <cell r="E90">
            <v>0</v>
          </cell>
          <cell r="F90" t="str">
            <v>m2</v>
          </cell>
          <cell r="G90">
            <v>0</v>
          </cell>
          <cell r="H90">
            <v>0</v>
          </cell>
          <cell r="I90">
            <v>0</v>
          </cell>
        </row>
        <row r="104">
          <cell r="B104">
            <v>5.3</v>
          </cell>
          <cell r="C104" t="str">
            <v>Lapis pondasi agregat Cement Treated Base (CTB).</v>
          </cell>
          <cell r="D104" t="str">
            <v>Lapis pondasi agregat Cement Treated Base (CTB).</v>
          </cell>
          <cell r="E104">
            <v>0</v>
          </cell>
          <cell r="F104" t="str">
            <v>m3</v>
          </cell>
          <cell r="G104">
            <v>0</v>
          </cell>
          <cell r="H104">
            <v>0</v>
          </cell>
          <cell r="I104">
            <v>0</v>
          </cell>
        </row>
        <row r="106">
          <cell r="B106" t="str">
            <v>5.4(1)</v>
          </cell>
          <cell r="C106" t="str">
            <v>Semen untuk lapis pondasi tanah semen.</v>
          </cell>
          <cell r="D106" t="str">
            <v>Semen untuk lapis pondasi tanah semen.</v>
          </cell>
          <cell r="E106">
            <v>0</v>
          </cell>
          <cell r="F106" t="str">
            <v>Ton</v>
          </cell>
          <cell r="G106">
            <v>0</v>
          </cell>
          <cell r="H106">
            <v>0</v>
          </cell>
          <cell r="I106">
            <v>0</v>
          </cell>
        </row>
        <row r="108">
          <cell r="B108" t="str">
            <v>5.4(2)</v>
          </cell>
          <cell r="C108" t="str">
            <v>Tanah untuk lapis pondasi tanah semen.</v>
          </cell>
          <cell r="D108" t="str">
            <v>Tanah untuk lapis pondasi tanah semen.</v>
          </cell>
          <cell r="E108">
            <v>0</v>
          </cell>
          <cell r="F108" t="str">
            <v>m3</v>
          </cell>
          <cell r="G108">
            <v>0</v>
          </cell>
          <cell r="H108">
            <v>0</v>
          </cell>
          <cell r="I108">
            <v>0</v>
          </cell>
        </row>
        <row r="126">
          <cell r="B126" t="str">
            <v>6.3(1)</v>
          </cell>
          <cell r="C126" t="str">
            <v>Latasir (sand sheet).</v>
          </cell>
          <cell r="D126" t="str">
            <v>Latasir (sand sheet).</v>
          </cell>
          <cell r="E126">
            <v>0</v>
          </cell>
          <cell r="F126" t="str">
            <v>m2</v>
          </cell>
          <cell r="G126">
            <v>0</v>
          </cell>
          <cell r="H126">
            <v>0</v>
          </cell>
          <cell r="I126">
            <v>0</v>
          </cell>
        </row>
        <row r="142">
          <cell r="B142" t="str">
            <v>7.1 (1)</v>
          </cell>
          <cell r="C142" t="str">
            <v>Beton K-350</v>
          </cell>
          <cell r="D142" t="str">
            <v>Beton K-350</v>
          </cell>
          <cell r="E142">
            <v>0</v>
          </cell>
          <cell r="F142" t="str">
            <v>m3</v>
          </cell>
          <cell r="G142">
            <v>0</v>
          </cell>
          <cell r="H142">
            <v>0</v>
          </cell>
          <cell r="I142">
            <v>0</v>
          </cell>
        </row>
        <row r="144">
          <cell r="B144" t="str">
            <v>7.1 (2)</v>
          </cell>
          <cell r="C144" t="str">
            <v>Beton K-300</v>
          </cell>
          <cell r="D144" t="str">
            <v>Beton K-300</v>
          </cell>
          <cell r="E144">
            <v>0</v>
          </cell>
          <cell r="F144" t="str">
            <v>m3</v>
          </cell>
          <cell r="G144">
            <v>0</v>
          </cell>
          <cell r="H144">
            <v>0</v>
          </cell>
          <cell r="I144">
            <v>0</v>
          </cell>
        </row>
        <row r="146">
          <cell r="B146" t="str">
            <v>7.1 (3)</v>
          </cell>
          <cell r="C146" t="str">
            <v>Beton K-275</v>
          </cell>
          <cell r="D146" t="str">
            <v>Beton K-275</v>
          </cell>
          <cell r="E146">
            <v>0</v>
          </cell>
          <cell r="F146" t="str">
            <v>m3</v>
          </cell>
          <cell r="G146">
            <v>0</v>
          </cell>
          <cell r="H146">
            <v>0</v>
          </cell>
          <cell r="I146">
            <v>0</v>
          </cell>
        </row>
        <row r="152">
          <cell r="B152" t="str">
            <v>7.1 (6)</v>
          </cell>
          <cell r="C152" t="str">
            <v>Beton Siklop ( K-175)</v>
          </cell>
          <cell r="D152" t="str">
            <v>Beton Siklop ( K-175)</v>
          </cell>
          <cell r="E152">
            <v>0</v>
          </cell>
          <cell r="F152" t="str">
            <v>m3</v>
          </cell>
          <cell r="G152">
            <v>0</v>
          </cell>
          <cell r="H152">
            <v>0</v>
          </cell>
          <cell r="I152">
            <v>0</v>
          </cell>
        </row>
        <row r="154">
          <cell r="B154" t="str">
            <v>7.1 (7)</v>
          </cell>
          <cell r="C154" t="str">
            <v>Beton Siklop ( K-225)</v>
          </cell>
          <cell r="D154" t="str">
            <v>Beton Siklop ( K-225)</v>
          </cell>
          <cell r="E154">
            <v>0</v>
          </cell>
          <cell r="F154" t="str">
            <v>m3</v>
          </cell>
          <cell r="G154">
            <v>0</v>
          </cell>
          <cell r="H154">
            <v>0</v>
          </cell>
          <cell r="I154">
            <v>0</v>
          </cell>
        </row>
        <row r="158">
          <cell r="B158" t="str">
            <v xml:space="preserve">7.1 (9) </v>
          </cell>
          <cell r="C158" t="str">
            <v>Tambahan biaya perancah beton dgn ketinggian diatas 5 m</v>
          </cell>
          <cell r="D158" t="str">
            <v>Tambahan biaya perancah beton dgn ketinggian diatas 5 m</v>
          </cell>
          <cell r="E158">
            <v>0</v>
          </cell>
          <cell r="F158" t="str">
            <v>m3</v>
          </cell>
          <cell r="G158">
            <v>0</v>
          </cell>
          <cell r="H158">
            <v>0</v>
          </cell>
          <cell r="I158">
            <v>0</v>
          </cell>
        </row>
        <row r="160">
          <cell r="B160" t="str">
            <v>7.2(1a)</v>
          </cell>
          <cell r="C160" t="str">
            <v>Pengadaan trucuk kayu dia ..... cm.</v>
          </cell>
          <cell r="D160" t="str">
            <v>Pengadaan trucuk kayu dia ..... cm.</v>
          </cell>
          <cell r="E160">
            <v>0</v>
          </cell>
          <cell r="F160" t="str">
            <v>m</v>
          </cell>
          <cell r="G160">
            <v>0</v>
          </cell>
          <cell r="H160">
            <v>0</v>
          </cell>
          <cell r="I160">
            <v>0</v>
          </cell>
        </row>
        <row r="162">
          <cell r="B162" t="str">
            <v>7.2(1 b)</v>
          </cell>
          <cell r="C162" t="str">
            <v>Pengadaan trucuk bambu dia ..... cm.</v>
          </cell>
          <cell r="D162" t="str">
            <v>Pengadaan trucuk bambu dia ..... cm.</v>
          </cell>
          <cell r="E162">
            <v>0</v>
          </cell>
          <cell r="F162" t="str">
            <v>m</v>
          </cell>
          <cell r="G162">
            <v>0</v>
          </cell>
          <cell r="H162">
            <v>0</v>
          </cell>
          <cell r="I162">
            <v>0</v>
          </cell>
        </row>
        <row r="164">
          <cell r="B164" t="str">
            <v>7.2(2)</v>
          </cell>
          <cell r="C164" t="str">
            <v>Pengadaan tiang pancang kayu dia ..... cm.</v>
          </cell>
          <cell r="D164" t="str">
            <v>Pengadaan tiang pancang kayu dia ..... cm.</v>
          </cell>
          <cell r="E164">
            <v>0</v>
          </cell>
          <cell r="F164" t="str">
            <v>m</v>
          </cell>
          <cell r="G164">
            <v>0</v>
          </cell>
          <cell r="H164">
            <v>0</v>
          </cell>
          <cell r="I164">
            <v>0</v>
          </cell>
        </row>
        <row r="166">
          <cell r="B166" t="str">
            <v>7.2(3)</v>
          </cell>
          <cell r="C166" t="str">
            <v>Pengadaan tiang pancang baja dia ..... cm.</v>
          </cell>
          <cell r="D166" t="str">
            <v>Pengadaan tiang pancang baja dia ..... cm.</v>
          </cell>
          <cell r="E166">
            <v>0</v>
          </cell>
          <cell r="F166" t="str">
            <v>m</v>
          </cell>
          <cell r="G166">
            <v>0</v>
          </cell>
          <cell r="H166">
            <v>0</v>
          </cell>
          <cell r="I166">
            <v>0</v>
          </cell>
        </row>
        <row r="168">
          <cell r="B168" t="str">
            <v>7.2(4)</v>
          </cell>
          <cell r="C168" t="str">
            <v>Pengadaan tiang pancang beton uk . . . x .   . cm</v>
          </cell>
          <cell r="D168" t="str">
            <v>Pengadaan tiang pancang beton uk . . . x .   . cm</v>
          </cell>
          <cell r="E168">
            <v>0</v>
          </cell>
          <cell r="F168" t="str">
            <v>m</v>
          </cell>
          <cell r="G168">
            <v>0</v>
          </cell>
          <cell r="H168">
            <v>0</v>
          </cell>
          <cell r="I168">
            <v>0</v>
          </cell>
        </row>
        <row r="170">
          <cell r="B170" t="str">
            <v>7.2(5)</v>
          </cell>
          <cell r="C170" t="str">
            <v>Pengadaan tiang pancang beton dia ... cm.</v>
          </cell>
          <cell r="D170" t="str">
            <v>Pengadaan tiang pancang beton dia ... cm.</v>
          </cell>
          <cell r="E170">
            <v>0</v>
          </cell>
          <cell r="F170" t="str">
            <v>m</v>
          </cell>
          <cell r="G170">
            <v>0</v>
          </cell>
          <cell r="H170">
            <v>0</v>
          </cell>
          <cell r="I170">
            <v>0</v>
          </cell>
        </row>
        <row r="172">
          <cell r="B172" t="str">
            <v>7.2(6)</v>
          </cell>
          <cell r="C172" t="str">
            <v>Pengadaan Sheet Pile baja.</v>
          </cell>
          <cell r="D172" t="str">
            <v>Pengadaan Sheet Pile baja.</v>
          </cell>
          <cell r="E172">
            <v>0</v>
          </cell>
          <cell r="F172" t="str">
            <v>m</v>
          </cell>
          <cell r="G172">
            <v>0</v>
          </cell>
          <cell r="H172">
            <v>0</v>
          </cell>
          <cell r="I172">
            <v>0</v>
          </cell>
        </row>
        <row r="174">
          <cell r="B174" t="str">
            <v>7.2(7)</v>
          </cell>
          <cell r="C174" t="str">
            <v>Pengadaan Sheet Pile beton.</v>
          </cell>
          <cell r="D174" t="str">
            <v>Pengadaan Sheet Pile beton.</v>
          </cell>
          <cell r="E174">
            <v>0</v>
          </cell>
          <cell r="F174" t="str">
            <v>m</v>
          </cell>
          <cell r="G174">
            <v>0</v>
          </cell>
          <cell r="H174">
            <v>0</v>
          </cell>
          <cell r="I174">
            <v>0</v>
          </cell>
        </row>
        <row r="176">
          <cell r="B176" t="str">
            <v>7.2(8a)</v>
          </cell>
          <cell r="C176" t="str">
            <v>Pemancangan trucuk kayu dia ..... cm.</v>
          </cell>
          <cell r="D176" t="str">
            <v>Pemancangan trucuk kayu dia ..... cm.</v>
          </cell>
          <cell r="E176">
            <v>0</v>
          </cell>
          <cell r="F176" t="str">
            <v>m</v>
          </cell>
          <cell r="G176">
            <v>0</v>
          </cell>
          <cell r="H176">
            <v>0</v>
          </cell>
          <cell r="I176">
            <v>0</v>
          </cell>
        </row>
        <row r="178">
          <cell r="B178" t="str">
            <v>7.2(8b)</v>
          </cell>
          <cell r="C178" t="str">
            <v>Pemancangan trucuk bambu dia ..... cm.</v>
          </cell>
          <cell r="D178" t="str">
            <v>Pemancangan trucuk bambu dia ..... cm.</v>
          </cell>
          <cell r="E178">
            <v>0</v>
          </cell>
          <cell r="F178" t="str">
            <v>m</v>
          </cell>
          <cell r="G178">
            <v>0</v>
          </cell>
          <cell r="H178">
            <v>0</v>
          </cell>
          <cell r="I178">
            <v>0</v>
          </cell>
        </row>
        <row r="180">
          <cell r="B180" t="str">
            <v>7.2(9)</v>
          </cell>
          <cell r="C180" t="str">
            <v>Pemancangan tiang pancang kayu dia ..... cm.</v>
          </cell>
          <cell r="D180" t="str">
            <v>Pemancangan tiang pancang kayu dia ..... cm.</v>
          </cell>
          <cell r="E180">
            <v>0</v>
          </cell>
          <cell r="F180" t="str">
            <v>m</v>
          </cell>
          <cell r="G180">
            <v>0</v>
          </cell>
          <cell r="H180">
            <v>0</v>
          </cell>
          <cell r="I180">
            <v>0</v>
          </cell>
        </row>
        <row r="182">
          <cell r="B182" t="str">
            <v>7.2(10)</v>
          </cell>
          <cell r="C182" t="str">
            <v>Pemancangan tiang pancang baja dia ..... cm.</v>
          </cell>
          <cell r="D182" t="str">
            <v>Pemancangan tiang pancang baja dia ..... cm.</v>
          </cell>
          <cell r="E182">
            <v>0</v>
          </cell>
          <cell r="F182" t="str">
            <v>m</v>
          </cell>
          <cell r="G182">
            <v>0</v>
          </cell>
          <cell r="H182">
            <v>0</v>
          </cell>
          <cell r="I182">
            <v>0</v>
          </cell>
        </row>
        <row r="184">
          <cell r="B184" t="str">
            <v>7.2(11)</v>
          </cell>
          <cell r="C184" t="str">
            <v>Pemancangan tiang pancang beton uk ... x ... cm.</v>
          </cell>
          <cell r="D184" t="str">
            <v>Pemancangan tiang pancang beton uk ... x ... cm.</v>
          </cell>
          <cell r="E184">
            <v>0</v>
          </cell>
          <cell r="F184" t="str">
            <v>m</v>
          </cell>
          <cell r="G184">
            <v>0</v>
          </cell>
          <cell r="H184">
            <v>0</v>
          </cell>
          <cell r="I184">
            <v>0</v>
          </cell>
        </row>
        <row r="186">
          <cell r="B186" t="str">
            <v>7.2 (12)</v>
          </cell>
          <cell r="C186" t="str">
            <v>Pemancangan Tiang Pancang Beton Dia 45 Cm</v>
          </cell>
          <cell r="D186" t="str">
            <v>Pemancangan Tiang Pancang Beton Dia 45 Cm</v>
          </cell>
          <cell r="E186">
            <v>0</v>
          </cell>
          <cell r="F186" t="str">
            <v>M'</v>
          </cell>
          <cell r="G186">
            <v>0</v>
          </cell>
          <cell r="H186">
            <v>0</v>
          </cell>
          <cell r="I186">
            <v>0</v>
          </cell>
        </row>
        <row r="188">
          <cell r="B188" t="str">
            <v>7.2(13)</v>
          </cell>
          <cell r="C188" t="str">
            <v>Pemancangan Sheet Pile baja.</v>
          </cell>
          <cell r="D188" t="str">
            <v>Pemancangan Sheet Pile baja.</v>
          </cell>
          <cell r="E188">
            <v>0</v>
          </cell>
          <cell r="F188" t="str">
            <v>m</v>
          </cell>
          <cell r="G188">
            <v>0</v>
          </cell>
          <cell r="H188">
            <v>0</v>
          </cell>
          <cell r="I188">
            <v>0</v>
          </cell>
        </row>
        <row r="190">
          <cell r="B190" t="str">
            <v>7.2(14)</v>
          </cell>
          <cell r="C190" t="str">
            <v>Pemancangan Sheet Pile beton.</v>
          </cell>
          <cell r="D190" t="str">
            <v>Pemancangan Sheet Pile beton.</v>
          </cell>
          <cell r="E190">
            <v>0</v>
          </cell>
          <cell r="F190" t="str">
            <v>m</v>
          </cell>
          <cell r="G190">
            <v>0</v>
          </cell>
          <cell r="H190">
            <v>0</v>
          </cell>
          <cell r="I190">
            <v>0</v>
          </cell>
        </row>
        <row r="194">
          <cell r="B194" t="str">
            <v>7.3(2)</v>
          </cell>
          <cell r="C194" t="str">
            <v>Baja tulangan U24 ulir.</v>
          </cell>
          <cell r="D194" t="str">
            <v>Baja tulangan U24 ulir.</v>
          </cell>
          <cell r="E194">
            <v>0</v>
          </cell>
          <cell r="F194" t="str">
            <v>kg</v>
          </cell>
          <cell r="G194">
            <v>0</v>
          </cell>
          <cell r="H194">
            <v>0</v>
          </cell>
          <cell r="I194">
            <v>0</v>
          </cell>
        </row>
        <row r="198">
          <cell r="B198" t="str">
            <v>7.4(1)</v>
          </cell>
          <cell r="C198" t="str">
            <v>Pabrikasi dan pemasangan baja bangunan, tegangan</v>
          </cell>
          <cell r="D198" t="str">
            <v>Pabrikasi dan pemasangan baja bangunan, tegangan</v>
          </cell>
          <cell r="E198">
            <v>0</v>
          </cell>
          <cell r="F198" t="str">
            <v>kg</v>
          </cell>
          <cell r="G198">
            <v>0</v>
          </cell>
          <cell r="H198">
            <v>0</v>
          </cell>
          <cell r="I198">
            <v>0</v>
          </cell>
        </row>
        <row r="199">
          <cell r="D199" t="str">
            <v>leleh 28 kg/mm2 untuk pipa railing dan drainase.</v>
          </cell>
        </row>
        <row r="200">
          <cell r="B200" t="str">
            <v>7.4(2)</v>
          </cell>
          <cell r="C200" t="str">
            <v>Pabrikasi dan pemasangan baja bangunan, tegangan</v>
          </cell>
          <cell r="D200" t="str">
            <v>Pabrikasi dan pemasangan baja bangunan, tegangan</v>
          </cell>
          <cell r="E200">
            <v>0</v>
          </cell>
          <cell r="F200" t="str">
            <v>kg</v>
          </cell>
          <cell r="G200">
            <v>0</v>
          </cell>
          <cell r="H200">
            <v>0</v>
          </cell>
          <cell r="I200">
            <v>0</v>
          </cell>
        </row>
        <row r="201">
          <cell r="D201" t="str">
            <v>leleh 35 kg/mm2 untuk plat dan profil.</v>
          </cell>
        </row>
        <row r="202">
          <cell r="B202" t="str">
            <v>7.4(3)</v>
          </cell>
          <cell r="C202" t="str">
            <v>Perletakan baja.</v>
          </cell>
          <cell r="D202" t="str">
            <v>Perletakan baja.</v>
          </cell>
          <cell r="E202">
            <v>0</v>
          </cell>
          <cell r="F202" t="str">
            <v>kg</v>
          </cell>
          <cell r="G202">
            <v>0</v>
          </cell>
          <cell r="H202">
            <v>0</v>
          </cell>
          <cell r="I202">
            <v>0</v>
          </cell>
        </row>
        <row r="204">
          <cell r="B204" t="str">
            <v>7.4(4)</v>
          </cell>
          <cell r="C204" t="str">
            <v>Perletakan elastomeric.</v>
          </cell>
          <cell r="D204" t="str">
            <v>Perletakan elastomeric.</v>
          </cell>
          <cell r="E204">
            <v>0</v>
          </cell>
          <cell r="F204" t="str">
            <v>dm3</v>
          </cell>
          <cell r="G204">
            <v>0</v>
          </cell>
          <cell r="H204">
            <v>0</v>
          </cell>
          <cell r="I204">
            <v>0</v>
          </cell>
        </row>
        <row r="206">
          <cell r="B206" t="str">
            <v>7.4(5)</v>
          </cell>
          <cell r="C206" t="str">
            <v>Pemasangan lengkap bangunan atas Steel Plate Girder.</v>
          </cell>
          <cell r="D206" t="str">
            <v>Pemasangan lengkap bangunan atas Steel Plate Girder.</v>
          </cell>
          <cell r="E206">
            <v>0</v>
          </cell>
          <cell r="F206" t="str">
            <v>kg</v>
          </cell>
          <cell r="G206">
            <v>0</v>
          </cell>
          <cell r="H206">
            <v>0</v>
          </cell>
          <cell r="I206">
            <v>0</v>
          </cell>
        </row>
        <row r="208">
          <cell r="B208" t="str">
            <v>7.4(6)</v>
          </cell>
          <cell r="C208" t="str">
            <v>Pemasangan lengkap bangunan atas Rangka Baja.</v>
          </cell>
          <cell r="D208" t="str">
            <v>Pemasangan lengkap bangunan atas Rangka Baja.</v>
          </cell>
          <cell r="E208">
            <v>0</v>
          </cell>
          <cell r="F208" t="str">
            <v>kg</v>
          </cell>
          <cell r="G208">
            <v>0</v>
          </cell>
          <cell r="H208">
            <v>0</v>
          </cell>
          <cell r="I208">
            <v>0</v>
          </cell>
        </row>
        <row r="210">
          <cell r="B210" t="str">
            <v>7.5(1)</v>
          </cell>
          <cell r="C210" t="str">
            <v>Sumuran silinder diameter .... cm.</v>
          </cell>
          <cell r="D210" t="str">
            <v>Sumuran silinder diameter .... cm.</v>
          </cell>
          <cell r="E210">
            <v>0</v>
          </cell>
          <cell r="F210" t="str">
            <v>m</v>
          </cell>
          <cell r="G210">
            <v>0</v>
          </cell>
          <cell r="H210">
            <v>0</v>
          </cell>
          <cell r="I210">
            <v>0</v>
          </cell>
        </row>
        <row r="212">
          <cell r="B212" t="str">
            <v>7.5(2)</v>
          </cell>
          <cell r="C212" t="str">
            <v>Sumuran box ukuran .... cm x .... cm.</v>
          </cell>
          <cell r="D212" t="str">
            <v>Sumuran box ukuran .... cm x .... cm.</v>
          </cell>
          <cell r="E212">
            <v>0</v>
          </cell>
          <cell r="F212" t="str">
            <v>m</v>
          </cell>
          <cell r="G212">
            <v>0</v>
          </cell>
          <cell r="H212">
            <v>0</v>
          </cell>
          <cell r="I212">
            <v>0</v>
          </cell>
        </row>
        <row r="214">
          <cell r="B214" t="str">
            <v>7.5(3)</v>
          </cell>
          <cell r="C214" t="str">
            <v>Menurunkan sumuran silinder diameter .... cm.</v>
          </cell>
          <cell r="D214" t="str">
            <v>Menurunkan sumuran silinder diameter .... cm.</v>
          </cell>
          <cell r="E214">
            <v>0</v>
          </cell>
          <cell r="F214" t="str">
            <v>m</v>
          </cell>
          <cell r="G214">
            <v>0</v>
          </cell>
          <cell r="H214">
            <v>0</v>
          </cell>
          <cell r="I214">
            <v>0</v>
          </cell>
        </row>
        <row r="216">
          <cell r="B216" t="str">
            <v>7.5(4)</v>
          </cell>
          <cell r="C216" t="str">
            <v>Menurunkan sumuran box ukuran .... cm x .... cm.</v>
          </cell>
          <cell r="D216" t="str">
            <v>Menurunkan sumuran box ukuran .... cm x .... cm.</v>
          </cell>
          <cell r="E216">
            <v>0</v>
          </cell>
          <cell r="F216" t="str">
            <v>m</v>
          </cell>
          <cell r="G216">
            <v>0</v>
          </cell>
          <cell r="H216">
            <v>0</v>
          </cell>
          <cell r="I216">
            <v>0</v>
          </cell>
        </row>
        <row r="218">
          <cell r="B218" t="str">
            <v>7.6(1)</v>
          </cell>
          <cell r="C218" t="str">
            <v>Beton Pratekan cast-in place bentang . . . . M.</v>
          </cell>
          <cell r="D218" t="str">
            <v>Beton Pratekan cast-in place bentang . . . . M.</v>
          </cell>
          <cell r="E218">
            <v>0</v>
          </cell>
          <cell r="F218" t="str">
            <v>Buah</v>
          </cell>
          <cell r="G218">
            <v>0</v>
          </cell>
          <cell r="H218">
            <v>0</v>
          </cell>
          <cell r="I218">
            <v>0</v>
          </cell>
        </row>
        <row r="220">
          <cell r="B220" t="str">
            <v>7.6(2)</v>
          </cell>
          <cell r="C220" t="str">
            <v>Beton Pratekan pre-cast bentang . . . . M.</v>
          </cell>
          <cell r="D220" t="str">
            <v>Beton Pratekan pre-cast bentang . . . . M.</v>
          </cell>
          <cell r="E220">
            <v>0</v>
          </cell>
          <cell r="F220" t="str">
            <v>Buah</v>
          </cell>
          <cell r="G220">
            <v>0</v>
          </cell>
          <cell r="H220">
            <v>0</v>
          </cell>
          <cell r="I220">
            <v>0</v>
          </cell>
        </row>
        <row r="222">
          <cell r="B222" t="str">
            <v>7.6(3)</v>
          </cell>
          <cell r="C222" t="str">
            <v>Pelat Berongga Beton Pratekan pre-cast bentang . . . . M.</v>
          </cell>
          <cell r="D222" t="str">
            <v>Pelat Berongga Beton Pratekan pre-cast bentang . . . . M.</v>
          </cell>
          <cell r="E222">
            <v>0</v>
          </cell>
          <cell r="F222" t="str">
            <v>Buah</v>
          </cell>
          <cell r="G222">
            <v>0</v>
          </cell>
          <cell r="H222">
            <v>0</v>
          </cell>
          <cell r="I222">
            <v>0</v>
          </cell>
        </row>
        <row r="224">
          <cell r="B224" t="str">
            <v>7.8(1)</v>
          </cell>
          <cell r="C224" t="str">
            <v>Pasangan batu kosong.</v>
          </cell>
          <cell r="D224" t="str">
            <v>Pasangan batu kosong.</v>
          </cell>
          <cell r="E224">
            <v>0</v>
          </cell>
          <cell r="F224" t="str">
            <v>m3</v>
          </cell>
          <cell r="G224">
            <v>0</v>
          </cell>
          <cell r="H224">
            <v>0</v>
          </cell>
          <cell r="I224">
            <v>0</v>
          </cell>
        </row>
        <row r="228">
          <cell r="B228" t="str">
            <v>7.8(2)</v>
          </cell>
          <cell r="C228" t="str">
            <v>Gabion (bronjong).</v>
          </cell>
          <cell r="D228" t="str">
            <v>Gabion (bronjong).</v>
          </cell>
          <cell r="E228">
            <v>0</v>
          </cell>
          <cell r="F228" t="str">
            <v>m3</v>
          </cell>
          <cell r="G228">
            <v>0</v>
          </cell>
          <cell r="H228">
            <v>0</v>
          </cell>
          <cell r="I228">
            <v>0</v>
          </cell>
        </row>
        <row r="230">
          <cell r="B230" t="str">
            <v>7.11(1)</v>
          </cell>
          <cell r="C230" t="str">
            <v>Expantiont joint type I.</v>
          </cell>
          <cell r="D230" t="str">
            <v>Expantiont joint type I.</v>
          </cell>
          <cell r="E230">
            <v>0</v>
          </cell>
          <cell r="F230" t="str">
            <v>m</v>
          </cell>
          <cell r="G230">
            <v>0</v>
          </cell>
          <cell r="H230">
            <v>0</v>
          </cell>
          <cell r="I230">
            <v>0</v>
          </cell>
        </row>
        <row r="232">
          <cell r="B232" t="str">
            <v>7.11(2)</v>
          </cell>
          <cell r="C232" t="str">
            <v>Expantiont joint type II (mutu tinggi).</v>
          </cell>
          <cell r="D232" t="str">
            <v>Expantiont joint type II (mutu tinggi).</v>
          </cell>
          <cell r="E232">
            <v>0</v>
          </cell>
          <cell r="F232" t="str">
            <v>m</v>
          </cell>
          <cell r="G232">
            <v>0</v>
          </cell>
          <cell r="H232">
            <v>0</v>
          </cell>
          <cell r="I232">
            <v>0</v>
          </cell>
        </row>
        <row r="254">
          <cell r="B254" t="str">
            <v>8.1 (6)</v>
          </cell>
          <cell r="C254" t="str">
            <v>Campuran Aspal Dingin untuk Pekerjaan Minor</v>
          </cell>
          <cell r="D254" t="str">
            <v>Campuran Aspal Dingin untuk Pekerjaan Minor</v>
          </cell>
          <cell r="E254">
            <v>0</v>
          </cell>
          <cell r="F254" t="str">
            <v>M3</v>
          </cell>
          <cell r="G254">
            <v>0</v>
          </cell>
          <cell r="H254">
            <v>0</v>
          </cell>
          <cell r="I254">
            <v>0</v>
          </cell>
        </row>
        <row r="266">
          <cell r="B266" t="str">
            <v>8.1(12)</v>
          </cell>
          <cell r="C266" t="str">
            <v>Material urugan pilihan untuk pekerjaan minor.</v>
          </cell>
          <cell r="D266" t="str">
            <v>Material urugan pilihan untuk pekerjaan minor.</v>
          </cell>
          <cell r="E266">
            <v>0</v>
          </cell>
          <cell r="F266" t="str">
            <v>m3</v>
          </cell>
          <cell r="G266">
            <v>0</v>
          </cell>
          <cell r="H266">
            <v>0</v>
          </cell>
          <cell r="I266">
            <v>0</v>
          </cell>
        </row>
        <row r="268">
          <cell r="B268" t="str">
            <v>8.1(13)</v>
          </cell>
          <cell r="C268" t="str">
            <v>Latasir (Sand sheet) untuk pekerjaan minor.</v>
          </cell>
          <cell r="D268" t="str">
            <v>Latasir (Sand sheet) untuk pekerjaan minor.</v>
          </cell>
          <cell r="E268">
            <v>0</v>
          </cell>
          <cell r="F268" t="str">
            <v>m2</v>
          </cell>
          <cell r="G268">
            <v>0</v>
          </cell>
          <cell r="H268">
            <v>0</v>
          </cell>
          <cell r="I268">
            <v>0</v>
          </cell>
        </row>
        <row r="270">
          <cell r="B270" t="str">
            <v>8.1(14)</v>
          </cell>
          <cell r="C270" t="str">
            <v>Beton K-125/BO untuk pekerjaan minor.</v>
          </cell>
          <cell r="D270" t="str">
            <v>Beton K-125/BO untuk pekerjaan minor.</v>
          </cell>
          <cell r="E270">
            <v>0</v>
          </cell>
          <cell r="F270" t="str">
            <v>m3</v>
          </cell>
          <cell r="G270">
            <v>0</v>
          </cell>
          <cell r="H270">
            <v>0</v>
          </cell>
          <cell r="I270">
            <v>0</v>
          </cell>
        </row>
        <row r="272">
          <cell r="B272" t="str">
            <v>8.1(15)</v>
          </cell>
          <cell r="C272" t="str">
            <v>Beton K-175 untuk pekerjaan minor.</v>
          </cell>
          <cell r="D272" t="str">
            <v>Beton K-175 untuk pekerjaan minor.</v>
          </cell>
          <cell r="E272">
            <v>0</v>
          </cell>
          <cell r="F272" t="str">
            <v>m3</v>
          </cell>
          <cell r="G272">
            <v>0</v>
          </cell>
          <cell r="H272">
            <v>0</v>
          </cell>
          <cell r="I272">
            <v>0</v>
          </cell>
        </row>
        <row r="274">
          <cell r="B274" t="str">
            <v>8.3(1)</v>
          </cell>
          <cell r="C274" t="str">
            <v>Stabilisasi dengan tanaman rumput.</v>
          </cell>
          <cell r="D274" t="str">
            <v>Stabilisasi dengan tanaman rumput.</v>
          </cell>
          <cell r="E274">
            <v>0</v>
          </cell>
          <cell r="F274" t="str">
            <v>m2</v>
          </cell>
          <cell r="G274">
            <v>0</v>
          </cell>
          <cell r="H274">
            <v>0</v>
          </cell>
          <cell r="I274">
            <v>0</v>
          </cell>
        </row>
        <row r="288">
          <cell r="B288" t="str">
            <v>8.4 (6)</v>
          </cell>
          <cell r="C288" t="str">
            <v>Rel Pengaman ( Guard Rail )</v>
          </cell>
          <cell r="D288" t="str">
            <v>Rel Pengaman ( Guard Rail )</v>
          </cell>
          <cell r="E288">
            <v>0</v>
          </cell>
          <cell r="F288" t="str">
            <v>Buah</v>
          </cell>
          <cell r="G288">
            <v>0</v>
          </cell>
          <cell r="H288">
            <v>0</v>
          </cell>
          <cell r="I288">
            <v>0</v>
          </cell>
        </row>
        <row r="290">
          <cell r="B290" t="str">
            <v>8.5(1)</v>
          </cell>
          <cell r="C290" t="str">
            <v>Pengembalian kondisi lantai jembatan beton.</v>
          </cell>
          <cell r="D290" t="str">
            <v>Pengembalian kondisi lantai jembatan beton.</v>
          </cell>
          <cell r="E290">
            <v>0</v>
          </cell>
          <cell r="F290" t="str">
            <v>m2</v>
          </cell>
          <cell r="G290">
            <v>0</v>
          </cell>
          <cell r="H290">
            <v>0</v>
          </cell>
          <cell r="I290">
            <v>0</v>
          </cell>
        </row>
        <row r="292">
          <cell r="B292" t="str">
            <v>8.5(2)</v>
          </cell>
          <cell r="C292" t="str">
            <v>Pengembalian kondisi lantai jembatan kayu.</v>
          </cell>
          <cell r="D292" t="str">
            <v>Pengembalian kondisi lantai jembatan kayu.</v>
          </cell>
          <cell r="E292">
            <v>0</v>
          </cell>
          <cell r="F292" t="str">
            <v>m2</v>
          </cell>
          <cell r="G292">
            <v>0</v>
          </cell>
          <cell r="H292">
            <v>0</v>
          </cell>
          <cell r="I292">
            <v>0</v>
          </cell>
        </row>
        <row r="294">
          <cell r="B294" t="str">
            <v>8.5(3)</v>
          </cell>
          <cell r="C294" t="str">
            <v>Pengembalian kondisi pelapisan permukaan baja struktur</v>
          </cell>
          <cell r="D294" t="str">
            <v>Pengembalian kondisi pelapisan permukaan baja struktur</v>
          </cell>
          <cell r="E294">
            <v>0</v>
          </cell>
          <cell r="F294" t="str">
            <v>m2</v>
          </cell>
          <cell r="G294">
            <v>0</v>
          </cell>
          <cell r="H294">
            <v>0</v>
          </cell>
          <cell r="I294">
            <v>0</v>
          </cell>
        </row>
        <row r="295">
          <cell r="D295" t="str">
            <v>(pengecatan).</v>
          </cell>
        </row>
        <row r="296">
          <cell r="B296" t="str">
            <v>8.5(4)</v>
          </cell>
          <cell r="C296" t="str">
            <v>Penyuntikan epoxy resin grout.</v>
          </cell>
          <cell r="D296" t="str">
            <v>Penyuntikan epoxy resin grout.</v>
          </cell>
          <cell r="E296">
            <v>0</v>
          </cell>
          <cell r="F296" t="str">
            <v>m2</v>
          </cell>
          <cell r="G296">
            <v>0</v>
          </cell>
          <cell r="H296">
            <v>0</v>
          </cell>
          <cell r="I296">
            <v>0</v>
          </cell>
        </row>
        <row r="298">
          <cell r="B298">
            <v>8.6</v>
          </cell>
          <cell r="C298" t="str">
            <v>Kerb beton.</v>
          </cell>
          <cell r="D298" t="str">
            <v>Kerb beton.</v>
          </cell>
          <cell r="E298">
            <v>0</v>
          </cell>
          <cell r="F298" t="str">
            <v>m</v>
          </cell>
          <cell r="G298">
            <v>0</v>
          </cell>
          <cell r="H298">
            <v>0</v>
          </cell>
          <cell r="I298">
            <v>0</v>
          </cell>
        </row>
        <row r="300">
          <cell r="B300">
            <v>8.6999999999999993</v>
          </cell>
          <cell r="C300" t="str">
            <v>Perkerasan blok pada trotoir dan median.</v>
          </cell>
          <cell r="D300" t="str">
            <v>Perkerasan blok pada trotoir dan median.</v>
          </cell>
          <cell r="E300">
            <v>0</v>
          </cell>
          <cell r="F300" t="str">
            <v>m2</v>
          </cell>
          <cell r="G300">
            <v>0</v>
          </cell>
          <cell r="H300">
            <v>0</v>
          </cell>
          <cell r="I300">
            <v>0</v>
          </cell>
        </row>
        <row r="302">
          <cell r="B302" t="str">
            <v>8.8(1)</v>
          </cell>
          <cell r="C302" t="str">
            <v>Penerangan jalan lampu tunggal.</v>
          </cell>
          <cell r="D302" t="str">
            <v>Penerangan jalan lampu tunggal.</v>
          </cell>
          <cell r="E302">
            <v>0</v>
          </cell>
          <cell r="F302" t="str">
            <v>Buah</v>
          </cell>
          <cell r="G302">
            <v>0</v>
          </cell>
          <cell r="H302">
            <v>0</v>
          </cell>
          <cell r="I302">
            <v>0</v>
          </cell>
        </row>
        <row r="304">
          <cell r="B304" t="str">
            <v>8.8(2)</v>
          </cell>
          <cell r="C304" t="str">
            <v>Penerangan jalan lampu ganda.</v>
          </cell>
          <cell r="D304" t="str">
            <v>Penerangan jalan lampu ganda.</v>
          </cell>
          <cell r="E304">
            <v>0</v>
          </cell>
          <cell r="F304" t="str">
            <v>Buah</v>
          </cell>
          <cell r="G304">
            <v>0</v>
          </cell>
          <cell r="H304">
            <v>0</v>
          </cell>
          <cell r="I304">
            <v>0</v>
          </cell>
        </row>
        <row r="306">
          <cell r="B306">
            <v>8.9</v>
          </cell>
          <cell r="C306" t="str">
            <v>Penghalang median beton pracetak.</v>
          </cell>
          <cell r="D306" t="str">
            <v>Penghalang median beton pracetak.</v>
          </cell>
          <cell r="E306">
            <v>0</v>
          </cell>
          <cell r="F306" t="str">
            <v>m</v>
          </cell>
          <cell r="G306">
            <v>0</v>
          </cell>
          <cell r="H306">
            <v>0</v>
          </cell>
          <cell r="I306">
            <v>0</v>
          </cell>
        </row>
        <row r="308">
          <cell r="B308" t="str">
            <v>8.10(1)</v>
          </cell>
          <cell r="C308" t="str">
            <v>Pengecatan kayu.</v>
          </cell>
          <cell r="D308" t="str">
            <v>Pengecatan kayu.</v>
          </cell>
          <cell r="E308">
            <v>0</v>
          </cell>
          <cell r="F308" t="str">
            <v>m2</v>
          </cell>
          <cell r="G308">
            <v>0</v>
          </cell>
          <cell r="H308">
            <v>0</v>
          </cell>
          <cell r="I308">
            <v>0</v>
          </cell>
        </row>
        <row r="310">
          <cell r="B310" t="str">
            <v>8.10(2)</v>
          </cell>
          <cell r="C310" t="str">
            <v>Pengecatan besi.</v>
          </cell>
          <cell r="D310" t="str">
            <v>Pengecatan besi.</v>
          </cell>
          <cell r="E310">
            <v>0</v>
          </cell>
          <cell r="F310" t="str">
            <v>m2</v>
          </cell>
          <cell r="G310">
            <v>0</v>
          </cell>
          <cell r="H310">
            <v>0</v>
          </cell>
          <cell r="I310">
            <v>0</v>
          </cell>
        </row>
        <row r="312">
          <cell r="B312" t="str">
            <v>8.10(3)</v>
          </cell>
          <cell r="C312" t="str">
            <v>Pengecatan tembok / beton.</v>
          </cell>
          <cell r="D312" t="str">
            <v>Pengecatan tembok / beton.</v>
          </cell>
          <cell r="E312">
            <v>0</v>
          </cell>
          <cell r="F312" t="str">
            <v>m2</v>
          </cell>
          <cell r="G312">
            <v>0</v>
          </cell>
          <cell r="H312">
            <v>0</v>
          </cell>
          <cell r="I312">
            <v>0</v>
          </cell>
        </row>
        <row r="314">
          <cell r="B314">
            <v>8.11</v>
          </cell>
          <cell r="C314" t="str">
            <v>Pagar penghalang (Guard rail).</v>
          </cell>
          <cell r="D314" t="str">
            <v>Pagar penghalang (Guard rail).</v>
          </cell>
          <cell r="E314">
            <v>0</v>
          </cell>
          <cell r="F314" t="str">
            <v>m</v>
          </cell>
          <cell r="G314">
            <v>0</v>
          </cell>
          <cell r="H314">
            <v>0</v>
          </cell>
          <cell r="I314">
            <v>0</v>
          </cell>
        </row>
        <row r="316">
          <cell r="B316">
            <v>8.1199999999999992</v>
          </cell>
          <cell r="C316" t="str">
            <v>Pipa utilitas</v>
          </cell>
          <cell r="D316" t="str">
            <v>Pipa utilitas</v>
          </cell>
          <cell r="E316">
            <v>0</v>
          </cell>
          <cell r="F316" t="str">
            <v>m</v>
          </cell>
          <cell r="G316">
            <v>0</v>
          </cell>
          <cell r="H316">
            <v>0</v>
          </cell>
          <cell r="I316">
            <v>0</v>
          </cell>
        </row>
        <row r="320">
          <cell r="B320" t="str">
            <v>DIV. IX</v>
          </cell>
          <cell r="C320" t="str">
            <v>PEKERJAAN HARIAN</v>
          </cell>
          <cell r="D320" t="str">
            <v>PEKERJAAN HARIAN</v>
          </cell>
        </row>
        <row r="322">
          <cell r="B322">
            <v>9.1</v>
          </cell>
          <cell r="C322" t="str">
            <v>Mandor.</v>
          </cell>
          <cell r="D322" t="str">
            <v>Mandor.</v>
          </cell>
          <cell r="E322">
            <v>0</v>
          </cell>
          <cell r="F322" t="str">
            <v>Jam</v>
          </cell>
          <cell r="G322">
            <v>0</v>
          </cell>
          <cell r="H322">
            <v>0</v>
          </cell>
          <cell r="I322">
            <v>0</v>
          </cell>
        </row>
        <row r="324">
          <cell r="B324">
            <v>9.1999999999999993</v>
          </cell>
          <cell r="C324" t="str">
            <v>Pekerja</v>
          </cell>
          <cell r="D324" t="str">
            <v>Pekerja</v>
          </cell>
          <cell r="E324">
            <v>0</v>
          </cell>
          <cell r="F324" t="str">
            <v>Jam</v>
          </cell>
          <cell r="G324">
            <v>0</v>
          </cell>
          <cell r="H324">
            <v>0</v>
          </cell>
          <cell r="I324">
            <v>0</v>
          </cell>
        </row>
        <row r="326">
          <cell r="B326">
            <v>9.3000000000000007</v>
          </cell>
          <cell r="C326" t="str">
            <v>Tukang</v>
          </cell>
          <cell r="D326" t="str">
            <v>Tukang</v>
          </cell>
          <cell r="E326">
            <v>0</v>
          </cell>
          <cell r="F326" t="str">
            <v>Jam</v>
          </cell>
          <cell r="G326">
            <v>0</v>
          </cell>
          <cell r="H326">
            <v>0</v>
          </cell>
          <cell r="I326">
            <v>0</v>
          </cell>
        </row>
        <row r="328">
          <cell r="B328">
            <v>9.4</v>
          </cell>
          <cell r="C328" t="str">
            <v>Dump Truck.</v>
          </cell>
          <cell r="D328" t="str">
            <v>Dump Truck.</v>
          </cell>
          <cell r="E328">
            <v>0</v>
          </cell>
          <cell r="F328" t="str">
            <v>Jam</v>
          </cell>
          <cell r="G328">
            <v>0</v>
          </cell>
          <cell r="H328">
            <v>0</v>
          </cell>
          <cell r="I328">
            <v>0</v>
          </cell>
        </row>
        <row r="330">
          <cell r="B330">
            <v>9.5</v>
          </cell>
          <cell r="C330" t="str">
            <v>Tangki Air.</v>
          </cell>
          <cell r="D330" t="str">
            <v>Tangki Air.</v>
          </cell>
          <cell r="E330">
            <v>0</v>
          </cell>
          <cell r="F330" t="str">
            <v>Jam</v>
          </cell>
          <cell r="G330">
            <v>0</v>
          </cell>
          <cell r="H330">
            <v>0</v>
          </cell>
          <cell r="I330">
            <v>0</v>
          </cell>
        </row>
        <row r="332">
          <cell r="B332">
            <v>9.6</v>
          </cell>
          <cell r="C332" t="str">
            <v>Bulldozer.</v>
          </cell>
          <cell r="D332" t="str">
            <v>Bulldozer.</v>
          </cell>
          <cell r="E332">
            <v>0</v>
          </cell>
          <cell r="F332" t="str">
            <v>Jam</v>
          </cell>
          <cell r="G332">
            <v>0</v>
          </cell>
          <cell r="H332">
            <v>0</v>
          </cell>
          <cell r="I332">
            <v>0</v>
          </cell>
        </row>
        <row r="334">
          <cell r="B334">
            <v>9.6999999999999993</v>
          </cell>
          <cell r="C334" t="str">
            <v>Motor Grader.</v>
          </cell>
          <cell r="D334" t="str">
            <v>Motor Grader.</v>
          </cell>
          <cell r="E334">
            <v>0</v>
          </cell>
          <cell r="F334" t="str">
            <v>Jam</v>
          </cell>
          <cell r="G334">
            <v>0</v>
          </cell>
          <cell r="H334">
            <v>0</v>
          </cell>
          <cell r="I334">
            <v>0</v>
          </cell>
        </row>
        <row r="336">
          <cell r="B336">
            <v>9.8000000000000007</v>
          </cell>
          <cell r="C336" t="str">
            <v>Wheel Loader.</v>
          </cell>
          <cell r="D336" t="str">
            <v>Wheel Loader.</v>
          </cell>
          <cell r="E336">
            <v>0</v>
          </cell>
          <cell r="F336" t="str">
            <v>Jam</v>
          </cell>
          <cell r="G336">
            <v>0</v>
          </cell>
          <cell r="H336">
            <v>0</v>
          </cell>
          <cell r="I336">
            <v>0</v>
          </cell>
        </row>
        <row r="338">
          <cell r="B338">
            <v>9.9</v>
          </cell>
          <cell r="C338" t="str">
            <v>Excavator.</v>
          </cell>
          <cell r="D338" t="str">
            <v>Excavator.</v>
          </cell>
          <cell r="E338">
            <v>0</v>
          </cell>
          <cell r="F338" t="str">
            <v>Jam</v>
          </cell>
          <cell r="G338">
            <v>0</v>
          </cell>
          <cell r="H338">
            <v>0</v>
          </cell>
          <cell r="I338">
            <v>0</v>
          </cell>
        </row>
        <row r="340">
          <cell r="B340">
            <v>9.1</v>
          </cell>
          <cell r="C340" t="str">
            <v>Crane.   .</v>
          </cell>
          <cell r="D340" t="str">
            <v>Crane.   .</v>
          </cell>
          <cell r="E340">
            <v>0</v>
          </cell>
          <cell r="F340" t="str">
            <v>Jam</v>
          </cell>
          <cell r="G340">
            <v>0</v>
          </cell>
          <cell r="H340">
            <v>0</v>
          </cell>
          <cell r="I340">
            <v>0</v>
          </cell>
        </row>
        <row r="342">
          <cell r="B342">
            <v>9.11</v>
          </cell>
          <cell r="C342" t="str">
            <v>Vibrator Rollers - 13 ton</v>
          </cell>
          <cell r="D342" t="str">
            <v>Vibrator Rollers - 13 ton</v>
          </cell>
          <cell r="E342">
            <v>0</v>
          </cell>
          <cell r="F342" t="str">
            <v>Jam</v>
          </cell>
          <cell r="G342">
            <v>0</v>
          </cell>
          <cell r="H342">
            <v>0</v>
          </cell>
          <cell r="I342">
            <v>0</v>
          </cell>
        </row>
        <row r="344">
          <cell r="B344">
            <v>9.1199999999999992</v>
          </cell>
          <cell r="C344" t="str">
            <v>Vibrator Roller 4 - 6 ton</v>
          </cell>
          <cell r="D344" t="str">
            <v>Vibrator Roller 4 - 6 ton</v>
          </cell>
          <cell r="E344">
            <v>0</v>
          </cell>
          <cell r="F344" t="str">
            <v>Jam</v>
          </cell>
          <cell r="G344">
            <v>0</v>
          </cell>
          <cell r="H344">
            <v>0</v>
          </cell>
          <cell r="I344">
            <v>0</v>
          </cell>
        </row>
        <row r="346">
          <cell r="B346">
            <v>9.1300000000000008</v>
          </cell>
          <cell r="C346" t="str">
            <v>Stamper</v>
          </cell>
          <cell r="D346" t="str">
            <v>Stamper</v>
          </cell>
          <cell r="E346">
            <v>0</v>
          </cell>
          <cell r="F346" t="str">
            <v>Jam</v>
          </cell>
          <cell r="G346">
            <v>0</v>
          </cell>
          <cell r="H346">
            <v>0</v>
          </cell>
          <cell r="I346">
            <v>0</v>
          </cell>
          <cell r="J346">
            <v>0</v>
          </cell>
          <cell r="K346">
            <v>60</v>
          </cell>
        </row>
        <row r="348">
          <cell r="B348">
            <v>9.14</v>
          </cell>
          <cell r="C348" t="str">
            <v>Drop Hammer 500 kg</v>
          </cell>
          <cell r="D348" t="str">
            <v>Drop Hammer 500 kg</v>
          </cell>
          <cell r="E348">
            <v>0</v>
          </cell>
          <cell r="F348" t="str">
            <v>Jam</v>
          </cell>
          <cell r="G348">
            <v>0</v>
          </cell>
          <cell r="H348">
            <v>0</v>
          </cell>
          <cell r="I348">
            <v>0</v>
          </cell>
        </row>
        <row r="350">
          <cell r="B350">
            <v>9.15</v>
          </cell>
          <cell r="C350" t="str">
            <v>Jack Hammer</v>
          </cell>
          <cell r="D350" t="str">
            <v>Jack Hammer</v>
          </cell>
          <cell r="E350">
            <v>0</v>
          </cell>
          <cell r="F350" t="str">
            <v>Jam</v>
          </cell>
          <cell r="G350">
            <v>0</v>
          </cell>
          <cell r="H350">
            <v>0</v>
          </cell>
          <cell r="I350">
            <v>0</v>
          </cell>
        </row>
        <row r="352">
          <cell r="B352">
            <v>9.16</v>
          </cell>
          <cell r="C352" t="str">
            <v>Chain Saw</v>
          </cell>
          <cell r="D352" t="str">
            <v>Chain Saw</v>
          </cell>
          <cell r="E352">
            <v>0</v>
          </cell>
          <cell r="F352" t="str">
            <v>Jam</v>
          </cell>
          <cell r="G352">
            <v>0</v>
          </cell>
          <cell r="H352">
            <v>0</v>
          </cell>
          <cell r="I352">
            <v>0</v>
          </cell>
        </row>
        <row r="354">
          <cell r="B354" t="str">
            <v>Jumlah Harga Pekerjaan Divisi IX</v>
          </cell>
          <cell r="C354">
            <v>0</v>
          </cell>
          <cell r="D354">
            <v>0</v>
          </cell>
          <cell r="E354">
            <v>0</v>
          </cell>
          <cell r="F354">
            <v>0</v>
          </cell>
          <cell r="G354">
            <v>0</v>
          </cell>
          <cell r="H354">
            <v>0</v>
          </cell>
          <cell r="I354">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sheetData sheetId="377"/>
      <sheetData sheetId="378"/>
      <sheetData sheetId="379"/>
      <sheetData sheetId="380" refreshError="1"/>
      <sheetData sheetId="381" refreshError="1"/>
      <sheetData sheetId="382"/>
      <sheetData sheetId="383" refreshError="1"/>
      <sheetData sheetId="384" refreshError="1"/>
      <sheetData sheetId="385" refreshError="1"/>
      <sheetData sheetId="386" refreshError="1"/>
      <sheetData sheetId="387"/>
      <sheetData sheetId="388" refreshError="1"/>
      <sheetData sheetId="389"/>
      <sheetData sheetId="390"/>
      <sheetData sheetId="391" refreshError="1"/>
      <sheetData sheetId="392" refreshError="1"/>
      <sheetData sheetId="393" refreshError="1"/>
      <sheetData sheetId="394"/>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refreshError="1"/>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refreshError="1"/>
      <sheetData sheetId="502" refreshError="1"/>
      <sheetData sheetId="503" refreshError="1"/>
      <sheetData sheetId="504"/>
      <sheetData sheetId="505"/>
      <sheetData sheetId="506"/>
      <sheetData sheetId="507" refreshError="1"/>
      <sheetData sheetId="508"/>
      <sheetData sheetId="509"/>
      <sheetData sheetId="510" refreshError="1"/>
      <sheetData sheetId="511" refreshError="1"/>
      <sheetData sheetId="512" refreshError="1"/>
      <sheetData sheetId="513"/>
      <sheetData sheetId="514"/>
      <sheetData sheetId="515" refreshError="1"/>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refreshError="1"/>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refreshError="1"/>
      <sheetData sheetId="656" refreshError="1"/>
      <sheetData sheetId="657"/>
      <sheetData sheetId="658"/>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sheetData sheetId="670"/>
      <sheetData sheetId="671" refreshError="1"/>
      <sheetData sheetId="672" refreshError="1"/>
      <sheetData sheetId="673" refreshError="1"/>
      <sheetData sheetId="674"/>
      <sheetData sheetId="675"/>
      <sheetData sheetId="676"/>
      <sheetData sheetId="677"/>
      <sheetData sheetId="678"/>
      <sheetData sheetId="679"/>
      <sheetData sheetId="680"/>
      <sheetData sheetId="681"/>
      <sheetData sheetId="682" refreshError="1"/>
      <sheetData sheetId="683"/>
      <sheetData sheetId="684"/>
      <sheetData sheetId="685"/>
      <sheetData sheetId="686"/>
      <sheetData sheetId="687"/>
      <sheetData sheetId="688" refreshError="1"/>
      <sheetData sheetId="689" refreshError="1"/>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refreshError="1"/>
      <sheetData sheetId="1208" refreshError="1"/>
      <sheetData sheetId="1209" refreshError="1"/>
      <sheetData sheetId="1210"/>
      <sheetData sheetId="121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sheetData sheetId="1278"/>
      <sheetData sheetId="1279"/>
      <sheetData sheetId="1280" refreshError="1"/>
      <sheetData sheetId="128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sheetData sheetId="1314" refreshError="1"/>
      <sheetData sheetId="1315" refreshError="1"/>
      <sheetData sheetId="1316" refreshError="1"/>
      <sheetData sheetId="1317"/>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sheetData sheetId="1429"/>
      <sheetData sheetId="1430"/>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Set>
  </externalBook>
</externalLink>
</file>

<file path=xl/externalLinks/externalLink8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Ls-Mobilisasi (OK)"/>
      <sheetName val="SAT-DAS"/>
      <sheetName val="Ur-Anl (ok punya)"/>
      <sheetName val="Analisa (ok punya)"/>
      <sheetName val="Kuan&amp;Harga(BQ)"/>
      <sheetName val="Rekap"/>
      <sheetName val="Anl-Alt"/>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0"/>
      <sheetName val="Lamp-11 (Sub-kont) ok"/>
      <sheetName val="Lamp-14 (Lamp-Penaw) OK"/>
    </sheetNames>
    <sheetDataSet>
      <sheetData sheetId="0"/>
      <sheetData sheetId="1"/>
      <sheetData sheetId="2"/>
      <sheetData sheetId="3" refreshError="1">
        <row r="19">
          <cell r="J19">
            <v>59787</v>
          </cell>
        </row>
        <row r="36">
          <cell r="J36">
            <v>275428.96000000002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Sheet1"/>
      <sheetName val="MAJOR"/>
      <sheetName val="%"/>
      <sheetName val="Peta Quarry"/>
      <sheetName val="Mobilisasi"/>
      <sheetName val="Perhitungan Mobilisasi Alat"/>
      <sheetName val="Lalu Lintas"/>
      <sheetName val="Jembatan Sementara"/>
      <sheetName val="Analisa K3"/>
      <sheetName val="4-Formulir harga bahan"/>
      <sheetName val="5-ALAT(1)"/>
      <sheetName val="5-ALAT(2)"/>
      <sheetName val="Agg Halus &amp; Kasar"/>
      <sheetName val="Agg A"/>
      <sheetName val="Agg B"/>
      <sheetName val="Agg C"/>
      <sheetName val="Agg  CBR 60"/>
      <sheetName val="Perhitungan Kebutuhan Alat"/>
      <sheetName val="4-Analisa Quarry"/>
      <sheetName val="4-Basic Price"/>
      <sheetName val="Informasi"/>
      <sheetName val="Rekap"/>
      <sheetName val="EDIT 1000"/>
      <sheetName val="BOQ"/>
      <sheetName val="JADWAL"/>
      <sheetName val="D1"/>
      <sheetName val="D2"/>
      <sheetName val="D3"/>
      <sheetName val="D4"/>
      <sheetName val="D5"/>
      <sheetName val="D6"/>
      <sheetName val="D7(1)"/>
      <sheetName val="D7(2)"/>
      <sheetName val="D8(1)"/>
      <sheetName val="D8(2)"/>
      <sheetName val="D9"/>
      <sheetName val="D10 LS-Rutin"/>
      <sheetName val="D10 Kuantitas"/>
      <sheetName val="D10 Analisa HSP"/>
      <sheetName val="Waktu"/>
      <sheetName val="(3.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9">
          <cell r="AW9">
            <v>314814.30980254372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F8">
            <v>10466.300366300366</v>
          </cell>
        </row>
      </sheetData>
      <sheetData sheetId="21" refreshError="1"/>
      <sheetData sheetId="22">
        <row r="28">
          <cell r="H28">
            <v>8020430743.8067188</v>
          </cell>
        </row>
      </sheetData>
      <sheetData sheetId="23" refreshError="1"/>
      <sheetData sheetId="24">
        <row r="25">
          <cell r="G25">
            <v>313375000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RAP"/>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pisDrainase"/>
      <sheetName val="DISCLAIMER"/>
      <sheetName val="Peta Quarry"/>
      <sheetName val="Perhitungan Mobilisasi Alat"/>
      <sheetName val="Lalu Lintas"/>
      <sheetName val="Jembatan Sementara"/>
      <sheetName val="Analisa K3"/>
      <sheetName val="4-Formulir harga bahan"/>
      <sheetName val="6-CETAKAN BETON"/>
      <sheetName val="%"/>
      <sheetName val="MAJOR"/>
      <sheetName val="COV pasir permit"/>
      <sheetName val="terbilang"/>
      <sheetName val="REKAP 10%"/>
      <sheetName val="Harga Quary"/>
      <sheetName val="REKAP"/>
      <sheetName val="RAB"/>
      <sheetName val="REKAP ANL"/>
      <sheetName val="VOLUME"/>
      <sheetName val="Anl.T.14.a1"/>
      <sheetName val="BACKUP"/>
      <sheetName val="Informasi"/>
      <sheetName val="3-Analisa Quarry"/>
      <sheetName val="4-Basic Price"/>
      <sheetName val="Mobilisasi"/>
      <sheetName val="D1"/>
      <sheetName val="SMK3"/>
      <sheetName val="D2"/>
      <sheetName val="D3"/>
      <sheetName val="D4"/>
      <sheetName val="D5"/>
      <sheetName val="D6"/>
      <sheetName val="D7(1)"/>
      <sheetName val="D7(2)"/>
      <sheetName val="D8"/>
      <sheetName val="D9(1)"/>
      <sheetName val="D9(2)"/>
      <sheetName val="D10"/>
      <sheetName val="Rekap Alat"/>
      <sheetName val="5-ALAT(1)"/>
      <sheetName val="5-ALAT(2)"/>
      <sheetName val="Agg Halus &amp; Kasar"/>
      <sheetName val="Agg  CBR 60"/>
      <sheetName val="Agg A, Permukaan"/>
      <sheetName val="Agg B dan S"/>
      <sheetName val="Berat Isi"/>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5">
          <cell r="F65">
            <v>11250</v>
          </cell>
        </row>
        <row r="66">
          <cell r="F66">
            <v>11220</v>
          </cell>
        </row>
        <row r="72">
          <cell r="F72">
            <v>180000</v>
          </cell>
        </row>
        <row r="78">
          <cell r="F78">
            <v>2200000</v>
          </cell>
        </row>
        <row r="94">
          <cell r="F94">
            <v>8303.734988736489</v>
          </cell>
        </row>
        <row r="101">
          <cell r="F101">
            <v>3000946.5131218024</v>
          </cell>
        </row>
        <row r="102">
          <cell r="F102">
            <v>13248</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3">
          <cell r="AW13">
            <v>88686.588153310106</v>
          </cell>
        </row>
        <row r="14">
          <cell r="AW14">
            <v>540939.80145719845</v>
          </cell>
        </row>
        <row r="16">
          <cell r="AW16">
            <v>445669.21304046217</v>
          </cell>
        </row>
        <row r="17">
          <cell r="AW17">
            <v>502899.73924029683</v>
          </cell>
        </row>
        <row r="26">
          <cell r="AW26">
            <v>310491.00364379829</v>
          </cell>
        </row>
        <row r="38">
          <cell r="AW38">
            <v>475460.80214562407</v>
          </cell>
        </row>
      </sheetData>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Analisa K3"/>
      <sheetName val="alat-inflasi"/>
      <sheetName val="4-Basic Price"/>
      <sheetName val="4-Analisa Quarry"/>
      <sheetName val="4-formulir harga bahan"/>
      <sheetName val="angkut lokal"/>
      <sheetName val="5-ALAT(1)"/>
      <sheetName val="5-ALAT (2)"/>
      <sheetName val="berat bahan"/>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cvr"/>
      <sheetName val="RUPIAH AGUNG"/>
      <sheetName val="Time Schedule"/>
      <sheetName val="schedule"/>
      <sheetName val="HARGA ALAT DENPASAR"/>
      <sheetName val="RUPIAH"/>
      <sheetName val="HARGA ALAT "/>
    </sheetNames>
    <sheetDataSet>
      <sheetData sheetId="0"/>
      <sheetData sheetId="1"/>
      <sheetData sheetId="2"/>
      <sheetData sheetId="3">
        <row r="29">
          <cell r="H29">
            <v>3737201158.4956341</v>
          </cell>
        </row>
      </sheetData>
      <sheetData sheetId="4"/>
      <sheetData sheetId="5"/>
      <sheetData sheetId="6">
        <row r="28">
          <cell r="G28">
            <v>467840000</v>
          </cell>
        </row>
      </sheetData>
      <sheetData sheetId="7">
        <row r="29">
          <cell r="H29">
            <v>3737201158.4956341</v>
          </cell>
        </row>
      </sheetData>
      <sheetData sheetId="8"/>
      <sheetData sheetId="9">
        <row r="28">
          <cell r="G28">
            <v>467840000</v>
          </cell>
        </row>
      </sheetData>
      <sheetData sheetId="10">
        <row r="28">
          <cell r="G28">
            <v>467840000</v>
          </cell>
        </row>
      </sheetData>
      <sheetData sheetId="11"/>
      <sheetData sheetId="12">
        <row r="29">
          <cell r="H29">
            <v>3737201158.4956341</v>
          </cell>
        </row>
      </sheetData>
      <sheetData sheetId="13">
        <row r="8">
          <cell r="D8" t="str">
            <v>(L01)</v>
          </cell>
        </row>
        <row r="71">
          <cell r="F71">
            <v>0</v>
          </cell>
        </row>
      </sheetData>
      <sheetData sheetId="14">
        <row r="59">
          <cell r="E59">
            <v>5.75</v>
          </cell>
        </row>
      </sheetData>
      <sheetData sheetId="15"/>
      <sheetData sheetId="16">
        <row r="8">
          <cell r="D8" t="str">
            <v>(L01)</v>
          </cell>
        </row>
      </sheetData>
      <sheetData sheetId="17">
        <row r="8">
          <cell r="D8" t="str">
            <v>(L01)</v>
          </cell>
        </row>
      </sheetData>
      <sheetData sheetId="18">
        <row r="59">
          <cell r="E59">
            <v>5.75</v>
          </cell>
        </row>
      </sheetData>
      <sheetData sheetId="19"/>
      <sheetData sheetId="20">
        <row r="41">
          <cell r="M41">
            <v>616.81367282785629</v>
          </cell>
        </row>
      </sheetData>
      <sheetData sheetId="21">
        <row r="8">
          <cell r="D8" t="str">
            <v>(L01)</v>
          </cell>
        </row>
      </sheetData>
      <sheetData sheetId="22">
        <row r="9">
          <cell r="AW9">
            <v>352133.70469503757</v>
          </cell>
        </row>
      </sheetData>
      <sheetData sheetId="23"/>
      <sheetData sheetId="24"/>
      <sheetData sheetId="25">
        <row r="9">
          <cell r="AW9">
            <v>352133.70469503757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Set>
  </externalBook>
</externalLink>
</file>

<file path=xl/externalLinks/externalLink8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Anl-Alt"/>
      <sheetName val="Lamp 2a(Schedule) ok"/>
      <sheetName val="Jadwal Alat"/>
      <sheetName val="Jadwal Bahan"/>
      <sheetName val="Ls-Mobilisasi (OK)"/>
      <sheetName val="Lamp-3a(Analisa)"/>
      <sheetName val="Lamp-3b(Ur-Anl)"/>
      <sheetName val="REKAP"/>
      <sheetName val="BQ"/>
      <sheetName val="SAT-DAS"/>
      <sheetName val="Anl-Bhn (ok)"/>
      <sheetName val="Lamp-14 -Hit-Alt"/>
      <sheetName val="Lamp-4 (Pemel. Rutin)"/>
      <sheetName val="Lamp-5 (On Site)"/>
      <sheetName val="Lamp-6 (Plant)"/>
      <sheetName val="Lamp-7 (Df-Utm) ok"/>
      <sheetName val="Lamp-8 (Kont Seleksi)"/>
      <sheetName val="Lamp-9 (Df-Alat)"/>
      <sheetName val="Lamp-10"/>
      <sheetName val="Lamp-11 (Sub-kont) ok"/>
      <sheetName val="Lamp-14 (Lamp-Penaw) OK"/>
    </sheetNames>
    <sheetDataSet>
      <sheetData sheetId="0"/>
      <sheetData sheetId="1"/>
      <sheetData sheetId="2"/>
      <sheetData sheetId="3"/>
      <sheetData sheetId="4"/>
      <sheetData sheetId="5"/>
      <sheetData sheetId="6"/>
      <sheetData sheetId="7"/>
      <sheetData sheetId="8"/>
      <sheetData sheetId="9"/>
      <sheetData sheetId="10"/>
      <sheetData sheetId="11">
        <row r="28">
          <cell r="J28">
            <v>15700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sheetName val="BQ"/>
      <sheetName val="Scedule"/>
      <sheetName val="alat"/>
      <sheetName val=" major"/>
      <sheetName val="basic-price"/>
      <sheetName val="ana-ls"/>
      <sheetName val="ana"/>
      <sheetName val="cash-flow"/>
      <sheetName val="cash-flow (2)"/>
      <sheetName val="cash-flow (3)"/>
      <sheetName val="readymix"/>
      <sheetName val="Sheet1"/>
    </sheetNames>
    <sheetDataSet>
      <sheetData sheetId="0" refreshError="1"/>
      <sheetData sheetId="1" refreshError="1">
        <row r="6">
          <cell r="T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P"/>
      <sheetName val="REKAP 1"/>
      <sheetName val="REKAP 2"/>
      <sheetName val="JUMLAH"/>
      <sheetName val="BQ"/>
      <sheetName val="APP-DB"/>
      <sheetName val="Beda_hst"/>
      <sheetName val="Hrg. DSr App"/>
      <sheetName val="RAB"/>
      <sheetName val="Sub-Cont"/>
      <sheetName val="SummaryPaket2"/>
      <sheetName val="Paket2"/>
      <sheetName val="UnitRatePaket2"/>
      <sheetName val="PriceList"/>
      <sheetName val="ALAT"/>
      <sheetName val="PERSIAPAN"/>
      <sheetName val="BAU"/>
      <sheetName val="RUPA"/>
      <sheetName val="BANK"/>
      <sheetName val="Rinc Gaji"/>
      <sheetName val="Rinc BAU"/>
      <sheetName val="Cashflow"/>
      <sheetName val="Hrg_tnh"/>
      <sheetName val="EquipProduct"/>
      <sheetName val="Time schedule 2"/>
      <sheetName val="Cashflow_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Q4">
            <v>87.5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7.1"/>
      <sheetName val="7.2"/>
      <sheetName val="7.3"/>
      <sheetName val="7.4"/>
      <sheetName val="7.5"/>
      <sheetName val="7.6"/>
      <sheetName val="7.7"/>
      <sheetName val="7.8"/>
      <sheetName val="7.9"/>
      <sheetName val="Neraca"/>
      <sheetName val="Person1"/>
      <sheetName val="Person2"/>
      <sheetName val="Person3"/>
      <sheetName val="7.14"/>
      <sheetName val="7.15"/>
      <sheetName val="7.16"/>
      <sheetName val="7.17"/>
      <sheetName val="7.18"/>
      <sheetName val="ALAT.19"/>
      <sheetName val="Lamp.20"/>
      <sheetName val="Riwayat"/>
      <sheetName val="Karyawan"/>
      <sheetName val="cover"/>
      <sheetName val="kop"/>
      <sheetName val="Judul"/>
      <sheetName val="7.19"/>
      <sheetName val="3-DIV2"/>
      <sheetName val="Perhitungan RAB"/>
      <sheetName val="bahan"/>
      <sheetName val="H.Satuan"/>
      <sheetName val="Schedul RD"/>
      <sheetName val="Gedung Kantor"/>
      <sheetName val="Rekap"/>
      <sheetName val="MAPP"/>
      <sheetName val="Analisa"/>
      <sheetName val="RAB"/>
      <sheetName val="Elektrikal"/>
      <sheetName val="7_11"/>
      <sheetName val="7_21"/>
      <sheetName val="7_31"/>
      <sheetName val="7_41"/>
      <sheetName val="7_51"/>
      <sheetName val="7_61"/>
      <sheetName val="7_71"/>
      <sheetName val="7_81"/>
      <sheetName val="7_91"/>
      <sheetName val="7_141"/>
      <sheetName val="7_151"/>
      <sheetName val="7_161"/>
      <sheetName val="7_171"/>
      <sheetName val="7_181"/>
      <sheetName val="ALAT_191"/>
      <sheetName val="Lamp_201"/>
      <sheetName val="7_191"/>
      <sheetName val="Perhitungan_RAB1"/>
      <sheetName val="7_1"/>
      <sheetName val="7_2"/>
      <sheetName val="7_3"/>
      <sheetName val="7_4"/>
      <sheetName val="7_5"/>
      <sheetName val="7_6"/>
      <sheetName val="7_7"/>
      <sheetName val="7_8"/>
      <sheetName val="7_9"/>
      <sheetName val="7_14"/>
      <sheetName val="7_15"/>
      <sheetName val="7_16"/>
      <sheetName val="7_17"/>
      <sheetName val="7_18"/>
      <sheetName val="ALAT_19"/>
      <sheetName val="Lamp_20"/>
      <sheetName val="7_19"/>
      <sheetName val="Perhitungan_RAB"/>
      <sheetName val="7_12"/>
      <sheetName val="7_22"/>
      <sheetName val="7_32"/>
      <sheetName val="7_42"/>
      <sheetName val="7_52"/>
      <sheetName val="7_62"/>
      <sheetName val="7_72"/>
      <sheetName val="7_82"/>
      <sheetName val="7_92"/>
      <sheetName val="7_142"/>
      <sheetName val="7_152"/>
      <sheetName val="7_162"/>
      <sheetName val="7_172"/>
      <sheetName val="7_182"/>
      <sheetName val="ALAT_192"/>
      <sheetName val="Lamp_202"/>
      <sheetName val="7_192"/>
      <sheetName val="Perhitungan_RAB2"/>
      <sheetName val="7_13"/>
      <sheetName val="7_23"/>
      <sheetName val="7_33"/>
      <sheetName val="7_43"/>
      <sheetName val="7_53"/>
      <sheetName val="7_63"/>
      <sheetName val="7_73"/>
      <sheetName val="7_83"/>
      <sheetName val="7_93"/>
      <sheetName val="7_143"/>
      <sheetName val="7_153"/>
      <sheetName val="7_163"/>
      <sheetName val="7_173"/>
      <sheetName val="7_183"/>
      <sheetName val="ALAT_193"/>
      <sheetName val="Lamp_203"/>
      <sheetName val="7_193"/>
      <sheetName val="Perhitungan_RAB3"/>
    </sheetNames>
    <sheetDataSet>
      <sheetData sheetId="0" refreshError="1">
        <row r="3">
          <cell r="A3" t="str">
            <v>Yohannes A. Efferin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8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l kost "/>
      <sheetName val="COV"/>
      <sheetName val="Srt Penawaran"/>
      <sheetName val="RAB (2)"/>
      <sheetName val="SATUAN JADI"/>
      <sheetName val="ANALISA"/>
      <sheetName val="HARGA BAHAN"/>
      <sheetName val="Kurva S"/>
      <sheetName val="JADWAL BAHAN"/>
      <sheetName val="JADWAL TENAGA"/>
      <sheetName val="mstr"/>
      <sheetName val="Per.Pasca "/>
      <sheetName val="minat"/>
      <sheetName val="inst.pemrintah"/>
      <sheetName val="s.p.dok"/>
      <sheetName val="ganti rugi"/>
      <sheetName val="kode etik"/>
      <sheetName val="dh"/>
      <sheetName val="pengadilan"/>
      <sheetName val="Pakta "/>
      <sheetName val="FOR.2"/>
      <sheetName val="DATA PERUS."/>
      <sheetName val="NERACA"/>
      <sheetName val="PERSONALIA"/>
      <sheetName val="ALAT"/>
      <sheetName val="PENGALAMAN"/>
      <sheetName val="modal"/>
      <sheetName val="skn"/>
      <sheetName val="ALAT UTAMA"/>
      <sheetName val="PERSNIL INTI"/>
      <sheetName val="SAMPUL"/>
      <sheetName val="Kaf Kualif"/>
      <sheetName val="Kaf Penawaran"/>
      <sheetName val="KAFER"/>
      <sheetName val="CEK LIST"/>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7(1)"/>
      <sheetName val="DISCLAIMER"/>
      <sheetName val="DATA KHUSUS"/>
      <sheetName val="MAJOR"/>
      <sheetName val="%"/>
      <sheetName val="Rekap"/>
      <sheetName val="Peta Quarry"/>
      <sheetName val="Mobilisasi"/>
      <sheetName val="Perhitungan Mobilisasi Alat"/>
      <sheetName val="Lalu Lintas"/>
      <sheetName val="Jembatan Sementara"/>
      <sheetName val="Informasi"/>
      <sheetName val="BPT Vs Pokja"/>
      <sheetName val="4-Basic Price"/>
      <sheetName val="4-Analisa Quarry"/>
      <sheetName val="4-formulir harga bahan"/>
      <sheetName val="5-ALAT(1)"/>
      <sheetName val="5-ALAT (2)"/>
      <sheetName val="Agg Halus &amp; Kasar"/>
      <sheetName val="Agg A"/>
      <sheetName val="Agg B"/>
      <sheetName val="Agg C"/>
      <sheetName val="BOQ"/>
      <sheetName val="D2"/>
      <sheetName val="D3"/>
      <sheetName val="D4"/>
      <sheetName val="D5"/>
      <sheetName val="D6"/>
      <sheetName val="D6 ASBT"/>
      <sheetName val="D7(2)"/>
      <sheetName val="D7(3)"/>
      <sheetName val="D8(1)"/>
      <sheetName val="D8(2)"/>
      <sheetName val="D9"/>
      <sheetName val="D10 LS-Rutin"/>
      <sheetName val="D10 Kuantitas"/>
      <sheetName val="D10 Analisa HSP"/>
      <sheetName val="Sheet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8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CH Met Bab"/>
      <sheetName val="Rekap"/>
      <sheetName val="BoQ"/>
      <sheetName val="Jadwal"/>
      <sheetName val="Ana. PU"/>
      <sheetName val="Konfirm"/>
      <sheetName val="DPU"/>
      <sheetName val="Alat"/>
      <sheetName val="Staf"/>
      <sheetName val="Sub Kont"/>
      <sheetName val="HSD Upah+Alat"/>
      <sheetName val="HSD Bahan"/>
      <sheetName val="Met Bab 05"/>
      <sheetName val="Met Bab 06 (a)"/>
      <sheetName val="Met Bab 06 (b)"/>
      <sheetName val="I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kp"/>
      <sheetName val="BQ"/>
      <sheetName val="L2a"/>
      <sheetName val="L2b"/>
      <sheetName val="L2c"/>
      <sheetName val="Anl"/>
      <sheetName val="Var"/>
      <sheetName val="Q"/>
      <sheetName val="Peta"/>
      <sheetName val="Umum"/>
      <sheetName val="1"/>
      <sheetName val="2"/>
      <sheetName val="3"/>
      <sheetName val="4"/>
      <sheetName val="5"/>
      <sheetName val="6"/>
      <sheetName val="7"/>
      <sheetName val="8"/>
      <sheetName val="9"/>
      <sheetName val="L5"/>
      <sheetName val="L5x"/>
      <sheetName val="L6a"/>
      <sheetName val="L6b"/>
      <sheetName val="HK"/>
      <sheetName val="A"/>
      <sheetName val="B"/>
      <sheetName val="Price"/>
      <sheetName val="Alt"/>
      <sheetName val="Alt2"/>
      <sheetName val="Agg"/>
      <sheetName val="Agg A"/>
      <sheetName val="Pnw"/>
      <sheetName val="Pnw (2)"/>
      <sheetName val="Rekap"/>
      <sheetName val="Lam 10"/>
      <sheetName val="U"/>
      <sheetName val="Inf"/>
      <sheetName val="K&amp;H"/>
      <sheetName val="Anl 2"/>
      <sheetName val="L 7"/>
      <sheetName val="L 7,8,9"/>
      <sheetName val="L11"/>
      <sheetName val="Lamp 1"/>
      <sheetName val="Lamp 5a"/>
      <sheetName val="Lam 6a"/>
      <sheetName val="Lam 6B"/>
      <sheetName val="Sheet1"/>
      <sheetName val="L2a (2)"/>
      <sheetName val="SURAT"/>
      <sheetName val="L2D"/>
      <sheetName val="SAMPUL"/>
      <sheetName val="SERTIFIKAT MC-02"/>
      <sheetName val="MC-02"/>
      <sheetName val="BLN 2"/>
      <sheetName val="MINGGU 5"/>
      <sheetName val="MINGGU 4"/>
      <sheetName val="MINGGU 3"/>
      <sheetName val="MINGGU 2"/>
      <sheetName val="REKAP MC"/>
      <sheetName val="MOB"/>
      <sheetName val="HITUNG VOL"/>
      <sheetName val="HARIAN"/>
      <sheetName val="RFW"/>
      <sheetName val="JADWAL CCO - 01"/>
      <sheetName val="Schedule-TKerja"/>
    </sheetNames>
    <sheetDataSet>
      <sheetData sheetId="0" refreshError="1"/>
      <sheetData sheetId="1" refreshError="1"/>
      <sheetData sheetId="2" refreshError="1">
        <row r="2">
          <cell r="A2" t="str">
            <v>DAFTAR  KUANTITAS DAN HARGA</v>
          </cell>
        </row>
        <row r="4">
          <cell r="A4" t="str">
            <v>Kegiatan</v>
          </cell>
          <cell r="E4" t="str">
            <v>:</v>
          </cell>
          <cell r="F4" t="str">
            <v>PEMELIHARAAN JALAN DAN JEMBATAN</v>
          </cell>
        </row>
        <row r="5">
          <cell r="A5" t="str">
            <v>Nama Paket</v>
          </cell>
          <cell r="E5" t="str">
            <v>:</v>
          </cell>
          <cell r="F5" t="str">
            <v>PEMELIHARAAN BERKALA JALAN KAPTEN SUMARSONO</v>
          </cell>
        </row>
        <row r="6">
          <cell r="A6" t="str">
            <v>Prop / Kab / Kodya</v>
          </cell>
          <cell r="E6" t="str">
            <v>:</v>
          </cell>
          <cell r="F6" t="str">
            <v>SUMATERA UTARA / DELI SERDANG-MEDAN</v>
          </cell>
          <cell r="R6" t="str">
            <v>HARGA EE</v>
          </cell>
          <cell r="S6" t="str">
            <v>HARGA BALANCE</v>
          </cell>
        </row>
        <row r="7">
          <cell r="A7" t="str">
            <v>Kontraktor</v>
          </cell>
          <cell r="E7" t="str">
            <v>:</v>
          </cell>
          <cell r="F7" t="str">
            <v>PT. DIAN WIRA PUTRA</v>
          </cell>
        </row>
        <row r="9">
          <cell r="G9" t="str">
            <v/>
          </cell>
          <cell r="H9" t="str">
            <v/>
          </cell>
        </row>
        <row r="10">
          <cell r="A10" t="str">
            <v>No. Mata</v>
          </cell>
          <cell r="B10" t="str">
            <v>U r a i a n</v>
          </cell>
          <cell r="G10" t="str">
            <v>Satuan</v>
          </cell>
          <cell r="H10" t="str">
            <v>Perkiraan</v>
          </cell>
          <cell r="I10" t="str">
            <v>Harga</v>
          </cell>
          <cell r="J10" t="str">
            <v>Jumlah</v>
          </cell>
        </row>
        <row r="11">
          <cell r="A11" t="str">
            <v>Pemba-</v>
          </cell>
          <cell r="H11" t="str">
            <v>Kuantitas</v>
          </cell>
          <cell r="I11" t="str">
            <v>Satuan</v>
          </cell>
          <cell r="J11" t="str">
            <v>Harga-Harga</v>
          </cell>
        </row>
        <row r="12">
          <cell r="A12" t="str">
            <v>yaran</v>
          </cell>
          <cell r="I12" t="str">
            <v>(Rupiah)</v>
          </cell>
          <cell r="J12" t="str">
            <v>(Rupiah)</v>
          </cell>
          <cell r="R12">
            <v>397402210.37054187</v>
          </cell>
          <cell r="S12">
            <v>-358531593.84000009</v>
          </cell>
        </row>
        <row r="13">
          <cell r="A13" t="str">
            <v>a</v>
          </cell>
          <cell r="D13" t="str">
            <v>b</v>
          </cell>
          <cell r="G13" t="str">
            <v>c</v>
          </cell>
          <cell r="H13" t="str">
            <v>d</v>
          </cell>
          <cell r="I13" t="str">
            <v>e</v>
          </cell>
          <cell r="J13" t="str">
            <v>f = (d x e)</v>
          </cell>
        </row>
        <row r="15">
          <cell r="D15" t="str">
            <v>DIVISI 1. UMUM</v>
          </cell>
        </row>
        <row r="17">
          <cell r="A17" t="str">
            <v>1.2</v>
          </cell>
          <cell r="D17" t="str">
            <v>Mobilisasi</v>
          </cell>
          <cell r="G17" t="str">
            <v>Lump Sum</v>
          </cell>
          <cell r="H17">
            <v>1</v>
          </cell>
          <cell r="I17">
            <v>36040000</v>
          </cell>
          <cell r="J17">
            <v>36040000</v>
          </cell>
        </row>
        <row r="18">
          <cell r="A18" t="str">
            <v>1.18 (1)</v>
          </cell>
          <cell r="D18" t="str">
            <v>Relokasi Utilitas dan Pelayanan Telkom Yang ada</v>
          </cell>
          <cell r="G18" t="str">
            <v>Lump Sum</v>
          </cell>
        </row>
        <row r="19">
          <cell r="A19" t="str">
            <v>1.18 (2)</v>
          </cell>
          <cell r="D19" t="str">
            <v>Relokasi Utilitas dan Pelayanan PDAM Yang ada</v>
          </cell>
          <cell r="G19" t="str">
            <v>Lump Sum</v>
          </cell>
        </row>
        <row r="20">
          <cell r="A20" t="str">
            <v>1.18 (3)</v>
          </cell>
          <cell r="D20" t="str">
            <v>Relokasi Utilitas dan Pelayanan PLN Yang ada</v>
          </cell>
          <cell r="G20" t="str">
            <v>Lump Sum</v>
          </cell>
        </row>
        <row r="21">
          <cell r="A21" t="str">
            <v>1.18 (4)</v>
          </cell>
          <cell r="D21" t="str">
            <v>Relokasi Utilitas dan Pelayanan GAS Yang ada</v>
          </cell>
          <cell r="G21" t="str">
            <v>Lump Sum</v>
          </cell>
        </row>
        <row r="22">
          <cell r="A22" t="str">
            <v>1.18 (5)</v>
          </cell>
          <cell r="D22" t="str">
            <v>Relokasi Utilitas dan Pelayanan Lain Yang Ada</v>
          </cell>
          <cell r="G22" t="str">
            <v>Lump Sum</v>
          </cell>
        </row>
        <row r="25">
          <cell r="D25" t="str">
            <v>Jumlah Harga Pekerjaan DIVISI 1  (masuk pada Rekapitulasi Perkiraan Harga Pekerjaan)</v>
          </cell>
          <cell r="J25">
            <v>36040000</v>
          </cell>
        </row>
        <row r="28">
          <cell r="D28" t="str">
            <v>DIVISI 2. DRAINASE</v>
          </cell>
        </row>
        <row r="30">
          <cell r="A30" t="str">
            <v>2.1</v>
          </cell>
          <cell r="D30" t="str">
            <v>Pekerjaan Galian untuk Drainase Selokan dan Saluran Air</v>
          </cell>
          <cell r="G30" t="str">
            <v>M3</v>
          </cell>
          <cell r="H30">
            <v>0</v>
          </cell>
          <cell r="I30">
            <v>0</v>
          </cell>
          <cell r="J30">
            <v>0</v>
          </cell>
        </row>
        <row r="31">
          <cell r="A31" t="str">
            <v>2.2</v>
          </cell>
          <cell r="D31" t="str">
            <v>Pekerjaan Pasangan Batu dengan Mortar</v>
          </cell>
          <cell r="G31" t="str">
            <v>M3</v>
          </cell>
          <cell r="H31">
            <v>0</v>
          </cell>
          <cell r="I31">
            <v>0</v>
          </cell>
          <cell r="J31">
            <v>0</v>
          </cell>
        </row>
        <row r="32">
          <cell r="A32" t="str">
            <v>2.3 (1)</v>
          </cell>
          <cell r="D32" t="str">
            <v>Gorong-Gorong Pipa Beton Bertulang, Diameter Dalam  50 cm</v>
          </cell>
          <cell r="G32" t="str">
            <v>M1</v>
          </cell>
        </row>
        <row r="33">
          <cell r="A33" t="str">
            <v>2.3 (2)</v>
          </cell>
          <cell r="D33" t="str">
            <v>Gorong-Gorong Pipa Beton Bertulang, Diameter Dalam 50-70 cm</v>
          </cell>
          <cell r="G33" t="str">
            <v>M1</v>
          </cell>
        </row>
        <row r="34">
          <cell r="A34" t="str">
            <v>2.3 (3)</v>
          </cell>
          <cell r="D34" t="str">
            <v xml:space="preserve">Gorong-Gorong Pipa Beton Bertulang, Diameter Dalam 70-100 cm </v>
          </cell>
          <cell r="G34" t="str">
            <v>M1</v>
          </cell>
        </row>
        <row r="35">
          <cell r="A35" t="str">
            <v>2.3 (4)</v>
          </cell>
          <cell r="D35" t="str">
            <v xml:space="preserve">Gorong-Gorong Pipa Beton Bertulang, Diameter Dalam 100-130 cm </v>
          </cell>
          <cell r="G35" t="str">
            <v>M1</v>
          </cell>
        </row>
        <row r="36">
          <cell r="A36" t="str">
            <v>2.3 (5)</v>
          </cell>
          <cell r="D36" t="str">
            <v xml:space="preserve">Gorong-Gorong Pipa Beton Bertulang, Diameter Dalam 140-150 cm </v>
          </cell>
          <cell r="G36" t="str">
            <v>M1</v>
          </cell>
        </row>
        <row r="37">
          <cell r="A37" t="str">
            <v>2.3 (6)</v>
          </cell>
          <cell r="D37" t="str">
            <v>Gorong-Gorong Pipa Baja Bergelombang</v>
          </cell>
          <cell r="G37" t="str">
            <v>Ton</v>
          </cell>
        </row>
        <row r="38">
          <cell r="A38" t="str">
            <v>2.3 (7)</v>
          </cell>
          <cell r="D38" t="str">
            <v>Gorong-Gorong Pipa Beton Tanpa Tulangan Diameter Dalam 20-30 Cm</v>
          </cell>
          <cell r="G38" t="str">
            <v>M1</v>
          </cell>
        </row>
        <row r="39">
          <cell r="A39" t="str">
            <v>2.4 (1)</v>
          </cell>
          <cell r="D39" t="str">
            <v>Timbunan Porous atau Bahan Penyaring (Filter)</v>
          </cell>
          <cell r="G39" t="str">
            <v>M3</v>
          </cell>
        </row>
        <row r="40">
          <cell r="A40" t="str">
            <v>2.4 (2)</v>
          </cell>
          <cell r="D40" t="str">
            <v>Anyaman Filter Plastik</v>
          </cell>
          <cell r="G40" t="str">
            <v>M2</v>
          </cell>
        </row>
        <row r="41">
          <cell r="A41" t="str">
            <v>2.4 (3)</v>
          </cell>
          <cell r="D41" t="str">
            <v>Pipa Berlubang Banyak (Perforated Pipe) untuk Pekerjaan Drainase</v>
          </cell>
          <cell r="G41" t="str">
            <v>M1</v>
          </cell>
        </row>
        <row r="42">
          <cell r="D42" t="str">
            <v>Bawah Permukaan</v>
          </cell>
        </row>
        <row r="44">
          <cell r="B44" t="str">
            <v>Jumlah Harga Pekerjaan DIVISI 2  (masuk pada Rekapitulasi Perkiraan Harga Pekerjaan)</v>
          </cell>
          <cell r="J44">
            <v>0</v>
          </cell>
        </row>
        <row r="47">
          <cell r="D47" t="str">
            <v>DIVISI  3.  PEKERJAAN  TANAH</v>
          </cell>
        </row>
        <row r="49">
          <cell r="A49" t="str">
            <v>3.1 (1)</v>
          </cell>
          <cell r="D49" t="str">
            <v>Galian Biasa</v>
          </cell>
          <cell r="G49" t="str">
            <v>M3</v>
          </cell>
        </row>
        <row r="50">
          <cell r="A50" t="str">
            <v>3.1 (2)</v>
          </cell>
          <cell r="D50" t="str">
            <v>Galian Batu</v>
          </cell>
          <cell r="G50" t="str">
            <v>M3</v>
          </cell>
        </row>
        <row r="51">
          <cell r="A51" t="str">
            <v>3.1 (3)</v>
          </cell>
          <cell r="D51" t="str">
            <v>Galian Struktur dengan Kedalaman 0 - 2 meter</v>
          </cell>
          <cell r="G51" t="str">
            <v>M3</v>
          </cell>
        </row>
        <row r="52">
          <cell r="A52" t="str">
            <v>3.1 (4)</v>
          </cell>
          <cell r="D52" t="str">
            <v>Galian Struktur dengan Kedalaman 2 - 4 meter</v>
          </cell>
          <cell r="G52" t="str">
            <v>M3</v>
          </cell>
        </row>
        <row r="53">
          <cell r="A53" t="str">
            <v>3.1 (5)</v>
          </cell>
          <cell r="D53" t="str">
            <v>Galian Struktur dengan Kedalaman 4 - 6 meter</v>
          </cell>
          <cell r="G53" t="str">
            <v>M3</v>
          </cell>
        </row>
        <row r="54">
          <cell r="A54" t="str">
            <v>3.1 (6)</v>
          </cell>
          <cell r="D54" t="str">
            <v>Cofferdam, Penyokong, Pengaku dan Pekerjaan yang Berkaitan</v>
          </cell>
          <cell r="G54" t="str">
            <v>Lump Sum</v>
          </cell>
        </row>
        <row r="55">
          <cell r="A55" t="str">
            <v>3.1 (7)</v>
          </cell>
          <cell r="D55" t="str">
            <v xml:space="preserve">Galian Perkerasan Beraspal Dengan Cold Milling Machine </v>
          </cell>
          <cell r="G55" t="str">
            <v>M3</v>
          </cell>
        </row>
        <row r="56">
          <cell r="A56" t="str">
            <v>3.1 (8)</v>
          </cell>
          <cell r="D56" t="str">
            <v xml:space="preserve">Galian Perkerasan Beraspal Tanpa Cold Milling Machine </v>
          </cell>
          <cell r="G56" t="str">
            <v>M3</v>
          </cell>
        </row>
        <row r="57">
          <cell r="A57" t="str">
            <v>3.1 (9)</v>
          </cell>
          <cell r="D57" t="str">
            <v>Biaya Tambahan Utk. Pengangkutan Bahan Hasil Galian dengan Jarak</v>
          </cell>
          <cell r="G57" t="str">
            <v>M3/Km</v>
          </cell>
        </row>
        <row r="58">
          <cell r="D58" t="str">
            <v>Melebihi 5 Km</v>
          </cell>
        </row>
        <row r="59">
          <cell r="A59" t="str">
            <v>3.2 (1)</v>
          </cell>
          <cell r="D59" t="str">
            <v>Timbunan Biasa dari Selain Galian Sumber Bahan</v>
          </cell>
          <cell r="G59" t="str">
            <v>M3</v>
          </cell>
          <cell r="H59">
            <v>0</v>
          </cell>
          <cell r="I59">
            <v>0</v>
          </cell>
          <cell r="J59">
            <v>0</v>
          </cell>
        </row>
        <row r="60">
          <cell r="A60" t="str">
            <v>3.2 (2)</v>
          </cell>
          <cell r="D60" t="str">
            <v>Timbunan Pilihan</v>
          </cell>
          <cell r="G60" t="str">
            <v>M3</v>
          </cell>
        </row>
        <row r="61">
          <cell r="A61" t="str">
            <v>3.2 (3)</v>
          </cell>
          <cell r="D61" t="str">
            <v>Timbunan Pilihan di Atas Tanah Rawa (diukur di atas bak truk)</v>
          </cell>
          <cell r="G61" t="str">
            <v>M3</v>
          </cell>
        </row>
        <row r="62">
          <cell r="A62" t="str">
            <v>3.2 (4)</v>
          </cell>
          <cell r="D62" t="str">
            <v>Timbunan Batu dengan Manual</v>
          </cell>
          <cell r="G62" t="str">
            <v>M3</v>
          </cell>
        </row>
        <row r="63">
          <cell r="A63" t="str">
            <v>3.2 (5)</v>
          </cell>
          <cell r="D63" t="str">
            <v>Timbunan Batu dengan Derek</v>
          </cell>
          <cell r="G63" t="str">
            <v>M3</v>
          </cell>
        </row>
        <row r="64">
          <cell r="A64" t="str">
            <v>3.2 (6)</v>
          </cell>
          <cell r="D64" t="str">
            <v>Timbunan Batu dengan Derek</v>
          </cell>
          <cell r="G64" t="str">
            <v>Ton</v>
          </cell>
        </row>
        <row r="65">
          <cell r="A65" t="str">
            <v>3.3</v>
          </cell>
          <cell r="D65" t="str">
            <v>Penyiapan Badan Jalan</v>
          </cell>
          <cell r="G65" t="str">
            <v>M2</v>
          </cell>
        </row>
        <row r="66">
          <cell r="A66" t="str">
            <v>3.4</v>
          </cell>
          <cell r="D66" t="str">
            <v>Pengupasan Permukaan Aspal Lama dan Pencampuran Kembali</v>
          </cell>
          <cell r="G66" t="str">
            <v>M2</v>
          </cell>
        </row>
        <row r="67">
          <cell r="D67" t="str">
            <v>(Tebal 15 Cm)</v>
          </cell>
        </row>
        <row r="69">
          <cell r="B69" t="str">
            <v>Jumlah Harga Pekerjaan DIVISI 3  (masuk pada Rekapitulasi Perkiraan Harga Pekerjaan)</v>
          </cell>
          <cell r="J69">
            <v>0</v>
          </cell>
        </row>
        <row r="72">
          <cell r="D72" t="str">
            <v>DIVISI  4.  PELEBARAN PERKERASAN DAN BAHU JALAN</v>
          </cell>
        </row>
        <row r="74">
          <cell r="A74" t="str">
            <v>4.2 (1)</v>
          </cell>
          <cell r="D74" t="str">
            <v>Lapis Pondasi Agregat Kelas A</v>
          </cell>
          <cell r="G74" t="str">
            <v>M3</v>
          </cell>
        </row>
        <row r="75">
          <cell r="A75" t="str">
            <v>4.2 (2)</v>
          </cell>
          <cell r="D75" t="str">
            <v>Lapis Pondasi Agregat Kelas B</v>
          </cell>
          <cell r="G75" t="str">
            <v>M3</v>
          </cell>
          <cell r="H75">
            <v>0</v>
          </cell>
          <cell r="I75">
            <v>0</v>
          </cell>
          <cell r="J75">
            <v>0</v>
          </cell>
        </row>
        <row r="76">
          <cell r="A76" t="str">
            <v>4.2 (3)</v>
          </cell>
          <cell r="D76" t="str">
            <v>Semen Untuk Lapis Pondasi Semen Tanah</v>
          </cell>
          <cell r="G76" t="str">
            <v>Ton</v>
          </cell>
        </row>
        <row r="77">
          <cell r="A77" t="str">
            <v>4.2 (4)</v>
          </cell>
          <cell r="D77" t="str">
            <v>Lapis Pondasi Semen Tanah</v>
          </cell>
          <cell r="G77" t="str">
            <v>M3</v>
          </cell>
        </row>
        <row r="78">
          <cell r="A78" t="str">
            <v>4.2 (5)</v>
          </cell>
          <cell r="D78" t="str">
            <v>Aggregate Penutup Burtu</v>
          </cell>
          <cell r="G78" t="str">
            <v>M2</v>
          </cell>
        </row>
        <row r="79">
          <cell r="A79" t="str">
            <v>4.2 (6)</v>
          </cell>
          <cell r="D79" t="str">
            <v>Bahan Aspal Untuk Pekerjaan Pelaburan</v>
          </cell>
          <cell r="G79" t="str">
            <v>Liter</v>
          </cell>
        </row>
        <row r="80">
          <cell r="A80" t="str">
            <v>4.2 (7)</v>
          </cell>
          <cell r="D80" t="str">
            <v>Lapis Resap Pengikat</v>
          </cell>
          <cell r="G80" t="str">
            <v>Liter</v>
          </cell>
        </row>
        <row r="83">
          <cell r="B83" t="str">
            <v>Jumlah Harga Pekerjaan DIVISI 4  (masuk pada Rekapitulasi Perkiraan Harga Pekerjaan)</v>
          </cell>
          <cell r="J83">
            <v>0</v>
          </cell>
        </row>
        <row r="86">
          <cell r="D86" t="str">
            <v>DIVISI  5.  PERKERASAN  BERBUTIR</v>
          </cell>
        </row>
        <row r="88">
          <cell r="A88" t="str">
            <v>5.1 (1)</v>
          </cell>
          <cell r="D88" t="str">
            <v>Lapis Pondasi Agregat Kelas A</v>
          </cell>
          <cell r="G88" t="str">
            <v>M3</v>
          </cell>
          <cell r="H88">
            <v>0</v>
          </cell>
          <cell r="I88">
            <v>260468.14</v>
          </cell>
          <cell r="J88">
            <v>0</v>
          </cell>
        </row>
        <row r="89">
          <cell r="A89" t="str">
            <v>5.1 (2)</v>
          </cell>
          <cell r="D89" t="str">
            <v>Lapis Pondasi Agregat Kelas B</v>
          </cell>
          <cell r="G89" t="str">
            <v>M3</v>
          </cell>
        </row>
        <row r="90">
          <cell r="A90" t="str">
            <v>5.2 (1)</v>
          </cell>
          <cell r="D90" t="str">
            <v>Lapis Pondasi Agregat Kelas C</v>
          </cell>
          <cell r="G90" t="str">
            <v>M3</v>
          </cell>
        </row>
        <row r="91">
          <cell r="A91" t="str">
            <v>5.3 (1)</v>
          </cell>
          <cell r="D91" t="str">
            <v>Cement Treated Base (CTB)</v>
          </cell>
          <cell r="G91" t="str">
            <v>M3</v>
          </cell>
        </row>
        <row r="92">
          <cell r="A92" t="str">
            <v>5.3 (2)</v>
          </cell>
          <cell r="D92" t="str">
            <v>Cement Treated Sub Base (CTSB)</v>
          </cell>
          <cell r="G92" t="str">
            <v>M3</v>
          </cell>
        </row>
        <row r="93">
          <cell r="A93" t="str">
            <v>5.4 (1)</v>
          </cell>
          <cell r="D93" t="str">
            <v>Semen Untuk Lapis Pondasi Semen Tanah</v>
          </cell>
          <cell r="G93" t="str">
            <v>Ton</v>
          </cell>
        </row>
        <row r="94">
          <cell r="A94" t="str">
            <v>5.4 (2)</v>
          </cell>
          <cell r="D94" t="str">
            <v>Lapis Pondasi Semen Tanah</v>
          </cell>
          <cell r="G94" t="str">
            <v>M3</v>
          </cell>
        </row>
        <row r="95">
          <cell r="A95" t="str">
            <v>5.5 (1)</v>
          </cell>
          <cell r="D95" t="str">
            <v>Lapis Beton Semen Pondasi Bawah (Cement Treated Sub Base)</v>
          </cell>
          <cell r="G95" t="str">
            <v>M3</v>
          </cell>
        </row>
        <row r="96">
          <cell r="A96" t="str">
            <v>5.6 (1)</v>
          </cell>
          <cell r="D96" t="str">
            <v>Lapis Pondasi Agregat Dengan Cement Treated Base (CTB)</v>
          </cell>
          <cell r="G96" t="str">
            <v>M3</v>
          </cell>
        </row>
        <row r="99">
          <cell r="B99" t="str">
            <v>Jumlah Harga Pekerjaan DIVISI 5  (masuk pada Rekapitulasi Perkiraan Harga Pekerjaan)</v>
          </cell>
          <cell r="J99">
            <v>0</v>
          </cell>
        </row>
        <row r="102">
          <cell r="D102" t="str">
            <v>DIVISI  6.  PERKERASAN  ASPAL</v>
          </cell>
        </row>
        <row r="104">
          <cell r="A104" t="str">
            <v>6.1 (1)</v>
          </cell>
          <cell r="D104" t="str">
            <v>Lapis Resap Pengikat</v>
          </cell>
          <cell r="G104" t="str">
            <v>Liter</v>
          </cell>
          <cell r="H104">
            <v>0</v>
          </cell>
          <cell r="I104">
            <v>5564.05</v>
          </cell>
          <cell r="J104">
            <v>0</v>
          </cell>
        </row>
        <row r="105">
          <cell r="A105" t="str">
            <v>6.1 (2)</v>
          </cell>
          <cell r="D105" t="str">
            <v>Lapis Perekat</v>
          </cell>
          <cell r="G105" t="str">
            <v>Liter</v>
          </cell>
          <cell r="H105">
            <v>6552</v>
          </cell>
          <cell r="I105">
            <v>6642.05</v>
          </cell>
          <cell r="J105">
            <v>43518711.600000001</v>
          </cell>
        </row>
        <row r="106">
          <cell r="A106" t="str">
            <v>6.2 (1)</v>
          </cell>
          <cell r="D106" t="str">
            <v>Agregat Penutup BURTU</v>
          </cell>
          <cell r="G106" t="str">
            <v>M2</v>
          </cell>
        </row>
        <row r="107">
          <cell r="A107" t="str">
            <v>6.2 (2)</v>
          </cell>
          <cell r="D107" t="str">
            <v>Agregat Penutup BURDA</v>
          </cell>
          <cell r="G107" t="str">
            <v>M2</v>
          </cell>
        </row>
        <row r="108">
          <cell r="A108" t="str">
            <v>6.2 (3)</v>
          </cell>
          <cell r="D108" t="str">
            <v>Bahan Aspal untuk Pekerjaan Laburan</v>
          </cell>
          <cell r="G108" t="str">
            <v>Liter</v>
          </cell>
        </row>
        <row r="109">
          <cell r="A109" t="str">
            <v>6.3 (1)</v>
          </cell>
          <cell r="D109" t="str">
            <v>Latasir Kelas A (SS-A)</v>
          </cell>
          <cell r="G109" t="str">
            <v>M2</v>
          </cell>
        </row>
        <row r="110">
          <cell r="A110" t="str">
            <v>6.3 (2)</v>
          </cell>
          <cell r="D110" t="str">
            <v>Latasir Kelas B (SS-B)</v>
          </cell>
          <cell r="G110" t="str">
            <v>M2</v>
          </cell>
        </row>
        <row r="111">
          <cell r="A111" t="str">
            <v>6.3 (3)</v>
          </cell>
          <cell r="D111" t="str">
            <v>Laston Lapis Aus (HRS-WC)</v>
          </cell>
          <cell r="G111" t="str">
            <v>M2</v>
          </cell>
        </row>
        <row r="112">
          <cell r="A112" t="str">
            <v>6.3 (3a)</v>
          </cell>
          <cell r="D112" t="str">
            <v>Laston Lapis Aus (HRS-WC) Levelling</v>
          </cell>
          <cell r="G112" t="str">
            <v>Ton</v>
          </cell>
        </row>
        <row r="113">
          <cell r="A113" t="str">
            <v>6.3 (4)</v>
          </cell>
          <cell r="D113" t="str">
            <v>Laston Lapis Pondasi  (HRS - Base)</v>
          </cell>
          <cell r="G113" t="str">
            <v>M3</v>
          </cell>
        </row>
        <row r="114">
          <cell r="A114" t="str">
            <v>6.3 (4a)</v>
          </cell>
          <cell r="D114" t="str">
            <v>Laston Lapis Pondasi (HRS-Base) Levelling</v>
          </cell>
          <cell r="G114" t="str">
            <v>Ton</v>
          </cell>
        </row>
        <row r="115">
          <cell r="A115" t="str">
            <v>6.3 (5a)</v>
          </cell>
          <cell r="D115" t="str">
            <v>Laston Lapis Aus (AC-WC) t = 4 cm</v>
          </cell>
          <cell r="G115" t="str">
            <v>M2</v>
          </cell>
          <cell r="H115">
            <v>18720</v>
          </cell>
          <cell r="I115">
            <v>56959.08</v>
          </cell>
          <cell r="J115">
            <v>1066273977.6</v>
          </cell>
        </row>
        <row r="116">
          <cell r="A116" t="str">
            <v>6.3 (5b)</v>
          </cell>
          <cell r="D116" t="str">
            <v>Laston Lapis Aus (AC-WC) Modifikasi</v>
          </cell>
          <cell r="G116" t="str">
            <v>M2</v>
          </cell>
        </row>
        <row r="117">
          <cell r="A117" t="str">
            <v>6.3 (5c)</v>
          </cell>
          <cell r="D117" t="str">
            <v>Laston Lapis Aus (AC-WC) Levelling</v>
          </cell>
          <cell r="G117" t="str">
            <v>Ton</v>
          </cell>
        </row>
        <row r="118">
          <cell r="A118" t="str">
            <v>6.3 (5d)</v>
          </cell>
          <cell r="D118" t="str">
            <v>Laston Lapis Aus (AC-WC) Modifikasi Levelling</v>
          </cell>
          <cell r="G118" t="str">
            <v>Ton</v>
          </cell>
        </row>
        <row r="119">
          <cell r="A119" t="str">
            <v>6.3 (6a)</v>
          </cell>
          <cell r="D119" t="str">
            <v>Laston Lapis Antara (AC-BC) t = 5 cm</v>
          </cell>
          <cell r="G119" t="str">
            <v>M3</v>
          </cell>
          <cell r="H119">
            <v>0</v>
          </cell>
          <cell r="I119">
            <v>0</v>
          </cell>
          <cell r="J119">
            <v>0</v>
          </cell>
        </row>
        <row r="120">
          <cell r="A120" t="str">
            <v>6.3 (6b)</v>
          </cell>
          <cell r="D120" t="str">
            <v>Laston Lapis Antara (AC-BC) Modifikasi</v>
          </cell>
          <cell r="G120" t="str">
            <v>M3</v>
          </cell>
        </row>
        <row r="121">
          <cell r="A121" t="str">
            <v>6.3 (6c)</v>
          </cell>
          <cell r="D121" t="str">
            <v>Laston Lapis Antara (AC-BC) Levelling</v>
          </cell>
          <cell r="G121" t="str">
            <v>Ton</v>
          </cell>
        </row>
        <row r="122">
          <cell r="A122" t="str">
            <v>6.3 (6d)</v>
          </cell>
          <cell r="D122" t="str">
            <v>Laston Lapis Antara (AC-BC) Modifikasi Levelling</v>
          </cell>
          <cell r="G122" t="str">
            <v>Ton</v>
          </cell>
        </row>
        <row r="123">
          <cell r="A123" t="str">
            <v>6.3 (7a)</v>
          </cell>
          <cell r="D123" t="str">
            <v>Laston Lapis Pondasi (AC-Base)</v>
          </cell>
          <cell r="G123" t="str">
            <v>M3</v>
          </cell>
        </row>
        <row r="124">
          <cell r="A124" t="str">
            <v>6.3 (7b)</v>
          </cell>
          <cell r="D124" t="str">
            <v>Laston Lapis Pondasi (AC-Base) Modifikasi</v>
          </cell>
          <cell r="G124" t="str">
            <v>M3</v>
          </cell>
        </row>
        <row r="125">
          <cell r="A125" t="str">
            <v>6.3 (7c)</v>
          </cell>
          <cell r="D125" t="str">
            <v>Laston Lapis Pondasi (AC-Base) Levelling</v>
          </cell>
          <cell r="G125" t="str">
            <v>Ton</v>
          </cell>
        </row>
        <row r="126">
          <cell r="A126" t="str">
            <v>6.3 (7d)</v>
          </cell>
          <cell r="D126" t="str">
            <v>Laston Lapis Pondasi (AC-Base) Modifikasi Levelling</v>
          </cell>
          <cell r="G126" t="str">
            <v>Ton</v>
          </cell>
        </row>
        <row r="127">
          <cell r="A127" t="str">
            <v>6.4 (1)</v>
          </cell>
          <cell r="D127" t="str">
            <v>Lasbutag</v>
          </cell>
          <cell r="G127" t="str">
            <v>M2</v>
          </cell>
        </row>
        <row r="128">
          <cell r="A128" t="str">
            <v>6.4 (2)</v>
          </cell>
          <cell r="D128" t="str">
            <v>Latasbusir Kelas A</v>
          </cell>
          <cell r="G128" t="str">
            <v>M2</v>
          </cell>
        </row>
        <row r="129">
          <cell r="A129" t="str">
            <v>6.4 (3)</v>
          </cell>
          <cell r="D129" t="str">
            <v>Latasbusir Kelas B</v>
          </cell>
          <cell r="G129" t="str">
            <v>M2</v>
          </cell>
        </row>
        <row r="130">
          <cell r="A130" t="str">
            <v>6.4 (4)</v>
          </cell>
          <cell r="D130" t="str">
            <v>Bitumen Asbuton</v>
          </cell>
          <cell r="G130" t="str">
            <v>Ton</v>
          </cell>
        </row>
        <row r="131">
          <cell r="A131" t="str">
            <v>6.4 (5)</v>
          </cell>
          <cell r="D131" t="str">
            <v>Bitumen Bahan Peremaja</v>
          </cell>
          <cell r="G131" t="str">
            <v>Ton</v>
          </cell>
        </row>
        <row r="132">
          <cell r="A132" t="str">
            <v>6.4 (6)</v>
          </cell>
          <cell r="D132" t="str">
            <v>Bahan Anti Pengelupasan (Anti Stripping-Agent)</v>
          </cell>
          <cell r="G132" t="str">
            <v>Liter</v>
          </cell>
        </row>
        <row r="133">
          <cell r="A133" t="str">
            <v>6.5 (1)</v>
          </cell>
          <cell r="D133" t="str">
            <v>Aspal Campuran Dingin</v>
          </cell>
          <cell r="G133" t="str">
            <v>M3</v>
          </cell>
        </row>
        <row r="136">
          <cell r="B136" t="str">
            <v>Jumlah Harga Pekerjaan DIVISI 6  (masuk pada Rekapitulasi Perkiraan Harga Pekerjaan)</v>
          </cell>
          <cell r="J136">
            <v>1109792689.2</v>
          </cell>
        </row>
        <row r="139">
          <cell r="D139" t="str">
            <v>DIVISI  7.  STRUKTUR</v>
          </cell>
        </row>
        <row r="141">
          <cell r="A141" t="str">
            <v>7.1 (1)</v>
          </cell>
          <cell r="D141" t="str">
            <v>Beton K-500</v>
          </cell>
          <cell r="G141" t="str">
            <v>M3</v>
          </cell>
        </row>
        <row r="142">
          <cell r="A142" t="str">
            <v>7.1 (2)</v>
          </cell>
          <cell r="D142" t="str">
            <v>Beton K-400</v>
          </cell>
          <cell r="G142" t="str">
            <v>M3</v>
          </cell>
        </row>
        <row r="143">
          <cell r="A143" t="str">
            <v>7.1 (3)</v>
          </cell>
          <cell r="D143" t="str">
            <v>Beton K-350</v>
          </cell>
          <cell r="G143" t="str">
            <v>M3</v>
          </cell>
        </row>
        <row r="144">
          <cell r="A144" t="str">
            <v>7.1 (4)</v>
          </cell>
          <cell r="D144" t="str">
            <v>Beton K-300</v>
          </cell>
          <cell r="G144" t="str">
            <v>M3</v>
          </cell>
        </row>
        <row r="145">
          <cell r="A145" t="str">
            <v>7.1 (5)</v>
          </cell>
          <cell r="D145" t="str">
            <v>Beton K-250</v>
          </cell>
          <cell r="G145" t="str">
            <v>M3</v>
          </cell>
        </row>
        <row r="146">
          <cell r="A146" t="str">
            <v>7.1 (6)</v>
          </cell>
          <cell r="D146" t="str">
            <v>Beton K-175</v>
          </cell>
          <cell r="G146" t="str">
            <v>M3</v>
          </cell>
        </row>
        <row r="147">
          <cell r="A147" t="str">
            <v>7.1 (7)</v>
          </cell>
          <cell r="D147" t="str">
            <v>Beton Siklop K-175</v>
          </cell>
          <cell r="G147" t="str">
            <v>M3</v>
          </cell>
        </row>
        <row r="148">
          <cell r="A148" t="str">
            <v>7.1 (8)</v>
          </cell>
          <cell r="D148" t="str">
            <v>Beton K-125</v>
          </cell>
          <cell r="G148" t="str">
            <v>M3</v>
          </cell>
        </row>
        <row r="149">
          <cell r="A149" t="str">
            <v>7.2 (1)</v>
          </cell>
          <cell r="D149" t="str">
            <v>Unit Pracetak Gelagar Tipe I Bentang  16  meter</v>
          </cell>
          <cell r="G149" t="str">
            <v>Buah</v>
          </cell>
        </row>
        <row r="150">
          <cell r="A150" t="str">
            <v>7.2 (2)</v>
          </cell>
          <cell r="D150" t="str">
            <v>Unit Pracetak Gelagar Tipe I Bentang  20  meter</v>
          </cell>
          <cell r="G150" t="str">
            <v>Buah</v>
          </cell>
        </row>
        <row r="151">
          <cell r="A151" t="str">
            <v>7.2 (3)</v>
          </cell>
          <cell r="D151" t="str">
            <v>Unit Pracetak Gelagar Tipe I Bentang  22  meter</v>
          </cell>
          <cell r="G151" t="str">
            <v>Buah</v>
          </cell>
        </row>
        <row r="152">
          <cell r="A152" t="str">
            <v>7.2 (4)</v>
          </cell>
          <cell r="D152" t="str">
            <v>Unit Pracetak Gelagar Tipe I Bentang  25  meter</v>
          </cell>
          <cell r="G152" t="str">
            <v>Buah</v>
          </cell>
        </row>
        <row r="153">
          <cell r="A153" t="str">
            <v>7.2 (5)</v>
          </cell>
          <cell r="D153" t="str">
            <v>Unit Pracetak Gelagar Tipe I Bentang  28  meter</v>
          </cell>
          <cell r="G153" t="str">
            <v>Buah</v>
          </cell>
        </row>
        <row r="154">
          <cell r="A154" t="str">
            <v>7.2 (6)</v>
          </cell>
          <cell r="D154" t="str">
            <v>Unit Pracetak Gelagar Tipe I Bentang  30  meter</v>
          </cell>
          <cell r="G154" t="str">
            <v>Buah</v>
          </cell>
        </row>
        <row r="155">
          <cell r="A155" t="str">
            <v>7.2 (7)</v>
          </cell>
          <cell r="D155" t="str">
            <v>Unit Pracetak Gelagar Tipe I Bentang  31  meter</v>
          </cell>
          <cell r="G155" t="str">
            <v>Buah</v>
          </cell>
        </row>
        <row r="156">
          <cell r="A156" t="str">
            <v>7.2 (8)</v>
          </cell>
          <cell r="D156" t="str">
            <v>Unit Pracetak Gelagar Tipe I Bentang  35  meter</v>
          </cell>
          <cell r="G156" t="str">
            <v>Buah</v>
          </cell>
        </row>
        <row r="157">
          <cell r="A157" t="str">
            <v>7.2 (9)</v>
          </cell>
          <cell r="D157" t="str">
            <v>Baja Prategang</v>
          </cell>
          <cell r="G157" t="str">
            <v>Kg</v>
          </cell>
        </row>
        <row r="158">
          <cell r="A158" t="str">
            <v>7.2 (10)</v>
          </cell>
          <cell r="D158" t="str">
            <v>Pelat Berongga (Hollow Slab) Pracetak bentang 21 meter</v>
          </cell>
          <cell r="G158" t="str">
            <v>Buah</v>
          </cell>
        </row>
        <row r="159">
          <cell r="A159" t="str">
            <v>7.2 (11)</v>
          </cell>
          <cell r="D159" t="str">
            <v>Beton Diafragma K-350 termasuk pekerjaan penegangan setelah</v>
          </cell>
          <cell r="G159" t="str">
            <v>M3</v>
          </cell>
        </row>
        <row r="160">
          <cell r="D160" t="str">
            <v>pengecoran (Post-Tension)</v>
          </cell>
        </row>
        <row r="161">
          <cell r="A161" t="str">
            <v>7.3 (1)</v>
          </cell>
          <cell r="D161" t="str">
            <v>Baja Tulangan U-24 Polos</v>
          </cell>
          <cell r="G161" t="str">
            <v>Kg</v>
          </cell>
        </row>
        <row r="162">
          <cell r="A162" t="str">
            <v>7.3 (2)</v>
          </cell>
          <cell r="D162" t="str">
            <v>Baja Tulangan U-32 Polos</v>
          </cell>
          <cell r="G162" t="str">
            <v>Kg</v>
          </cell>
        </row>
        <row r="163">
          <cell r="A163" t="str">
            <v>7.3 (3)</v>
          </cell>
          <cell r="D163" t="str">
            <v>Baja Tulangan D-32 Ulir</v>
          </cell>
          <cell r="G163" t="str">
            <v>Kg</v>
          </cell>
        </row>
        <row r="164">
          <cell r="A164" t="str">
            <v>7.3 (4)</v>
          </cell>
          <cell r="D164" t="str">
            <v>Baja Tulangan D-39 Ulir</v>
          </cell>
          <cell r="G164" t="str">
            <v>Kg</v>
          </cell>
        </row>
        <row r="165">
          <cell r="A165" t="str">
            <v>7.3 (5)</v>
          </cell>
          <cell r="D165" t="str">
            <v>Baja Tulangan D-48 Ulir</v>
          </cell>
          <cell r="G165" t="str">
            <v>Kg</v>
          </cell>
        </row>
        <row r="166">
          <cell r="A166" t="str">
            <v>7.3 (6)</v>
          </cell>
          <cell r="D166" t="str">
            <v>Anyaman Kawat yang dilas (Welded Wire Mesh)</v>
          </cell>
          <cell r="G166" t="str">
            <v>Kg</v>
          </cell>
        </row>
        <row r="167">
          <cell r="A167" t="str">
            <v>7.4 (1)</v>
          </cell>
          <cell r="D167" t="str">
            <v>Baja Struktur Ttk.Leleh 2500 kg/cm2, pengadaan &amp; pemasangan</v>
          </cell>
          <cell r="G167" t="str">
            <v>Kg</v>
          </cell>
        </row>
        <row r="168">
          <cell r="A168" t="str">
            <v>7.4 (2)</v>
          </cell>
          <cell r="D168" t="str">
            <v>Baja Struktur Ttk.Leleh 2800 kg/cm2, pengadaan &amp; pemasangan</v>
          </cell>
          <cell r="G168" t="str">
            <v>Kg</v>
          </cell>
        </row>
        <row r="169">
          <cell r="A169" t="str">
            <v>7.4 (3)</v>
          </cell>
          <cell r="D169" t="str">
            <v>Baja Struktur Ttk.Leleh 3500 kg/cm2, pengadaan &amp; pemasangan</v>
          </cell>
          <cell r="G169" t="str">
            <v>Kg</v>
          </cell>
        </row>
        <row r="170">
          <cell r="A170" t="str">
            <v>7.5 (1)</v>
          </cell>
          <cell r="D170" t="str">
            <v>Pemasangan Jembatan Rangka Baja</v>
          </cell>
          <cell r="G170" t="str">
            <v>Kg</v>
          </cell>
        </row>
        <row r="171">
          <cell r="A171" t="str">
            <v>7.5 (2)</v>
          </cell>
          <cell r="D171" t="str">
            <v>Pengangkutan Bahan Jembatan</v>
          </cell>
          <cell r="G171" t="str">
            <v>Kg</v>
          </cell>
        </row>
        <row r="172">
          <cell r="A172" t="str">
            <v>7.6 (1)</v>
          </cell>
          <cell r="D172" t="str">
            <v>Pondasi Cerucuk, Penyediaan dan Pemancangan</v>
          </cell>
          <cell r="G172" t="str">
            <v>M1</v>
          </cell>
        </row>
        <row r="173">
          <cell r="A173" t="str">
            <v>7.6 (2)</v>
          </cell>
          <cell r="D173" t="str">
            <v>Dinding Turap Kayu Tanpa Pengawetan</v>
          </cell>
          <cell r="G173" t="str">
            <v>M2</v>
          </cell>
        </row>
        <row r="174">
          <cell r="A174" t="str">
            <v>7.6 (3)</v>
          </cell>
          <cell r="D174" t="str">
            <v>Dinding Turap Kayu Dengan Pengawetan</v>
          </cell>
          <cell r="G174" t="str">
            <v>M2</v>
          </cell>
        </row>
        <row r="175">
          <cell r="A175" t="str">
            <v>7.6 (4)</v>
          </cell>
          <cell r="D175" t="str">
            <v>Dinding Turap Baja</v>
          </cell>
          <cell r="G175" t="str">
            <v>M2</v>
          </cell>
        </row>
        <row r="176">
          <cell r="A176" t="str">
            <v>7.6 (5)</v>
          </cell>
          <cell r="D176" t="str">
            <v>Dinding Turap Beton</v>
          </cell>
          <cell r="G176" t="str">
            <v>M2</v>
          </cell>
        </row>
        <row r="177">
          <cell r="A177" t="str">
            <v>7.6 (6)</v>
          </cell>
          <cell r="D177" t="str">
            <v>Penyediaan Tiang Pancang Kayu Tanpa Pengawetan</v>
          </cell>
          <cell r="G177" t="str">
            <v>M3</v>
          </cell>
        </row>
        <row r="178">
          <cell r="A178" t="str">
            <v>7.6 (7)</v>
          </cell>
          <cell r="D178" t="str">
            <v>Penyediaan Tiang Pancang Kayu Dengan Pengawetan</v>
          </cell>
          <cell r="G178" t="str">
            <v>M3</v>
          </cell>
        </row>
        <row r="179">
          <cell r="A179" t="str">
            <v>7.6 (8)</v>
          </cell>
          <cell r="D179" t="str">
            <v>Penyediaan Tiang Pancang Baja</v>
          </cell>
          <cell r="G179" t="str">
            <v>Kg</v>
          </cell>
        </row>
        <row r="180">
          <cell r="A180" t="str">
            <v>7.6 (9)</v>
          </cell>
          <cell r="D180" t="str">
            <v>Penyediaan Tiang Pancang Beton Bertulang Pracetak</v>
          </cell>
          <cell r="G180" t="str">
            <v>M3</v>
          </cell>
        </row>
        <row r="181">
          <cell r="A181" t="str">
            <v>7.6 (10)</v>
          </cell>
          <cell r="D181" t="str">
            <v>Penyediaan Tiang Pancang Beton Pratekan Pracetak</v>
          </cell>
          <cell r="G181" t="str">
            <v>M3</v>
          </cell>
        </row>
        <row r="182">
          <cell r="A182" t="str">
            <v>7.6 (11)</v>
          </cell>
          <cell r="D182" t="str">
            <v>Pemancangan Tiang Pancang Kayu</v>
          </cell>
          <cell r="G182" t="str">
            <v>M1</v>
          </cell>
        </row>
        <row r="183">
          <cell r="A183" t="str">
            <v>7.6 (12)</v>
          </cell>
          <cell r="D183" t="str">
            <v>Pemancangan Tiang Pancang Pipa Baja : Diameter 400 mm</v>
          </cell>
          <cell r="G183" t="str">
            <v>M1</v>
          </cell>
        </row>
        <row r="184">
          <cell r="A184" t="str">
            <v>7.6 (13)</v>
          </cell>
          <cell r="D184" t="str">
            <v>Pemancangan Tiang Pancang Pipa Baja : Diameter 500 mm</v>
          </cell>
          <cell r="G184" t="str">
            <v>M1</v>
          </cell>
        </row>
        <row r="185">
          <cell r="A185" t="str">
            <v>7.6 (14)</v>
          </cell>
          <cell r="D185" t="str">
            <v>Pemancangan Tiang Pancang Pipa Baja : Diameter 600 mm</v>
          </cell>
          <cell r="G185" t="str">
            <v>M1</v>
          </cell>
        </row>
        <row r="186">
          <cell r="A186" t="str">
            <v>7.6 (15)</v>
          </cell>
          <cell r="D186" t="str">
            <v>Pemancangan Tiang Pancang Beton Pracetak 30x30cm atau dia. 300 mm</v>
          </cell>
          <cell r="G186" t="str">
            <v>M1</v>
          </cell>
        </row>
        <row r="187">
          <cell r="A187" t="str">
            <v>7.6 (16)</v>
          </cell>
          <cell r="D187" t="str">
            <v>Pemancangan Tiang Pancang Beton Pracetak 40x40cm atau dia. 400 mm</v>
          </cell>
          <cell r="G187" t="str">
            <v>M1</v>
          </cell>
        </row>
        <row r="188">
          <cell r="A188" t="str">
            <v>7.6 (17)</v>
          </cell>
          <cell r="D188" t="str">
            <v>Pemancangan Tiang Pancang Beton Pracetak 50x50cm atau dia. 500 mm</v>
          </cell>
          <cell r="G188" t="str">
            <v>M1</v>
          </cell>
        </row>
        <row r="191">
          <cell r="K191" t="str">
            <v xml:space="preserve">DIVISI 7 berlanjut ke halaman berikut.  </v>
          </cell>
        </row>
        <row r="194">
          <cell r="A194" t="str">
            <v>7.6 (18)</v>
          </cell>
          <cell r="D194" t="str">
            <v>Tiang Bor Beton, Diameter 600 mm</v>
          </cell>
          <cell r="G194" t="str">
            <v>M1</v>
          </cell>
        </row>
        <row r="195">
          <cell r="A195" t="str">
            <v>7.6 (19)</v>
          </cell>
          <cell r="D195" t="str">
            <v>Tiang Bor Beton, Diameter 800 mm</v>
          </cell>
          <cell r="G195" t="str">
            <v>M1</v>
          </cell>
        </row>
        <row r="196">
          <cell r="A196" t="str">
            <v>7.6 (20)</v>
          </cell>
          <cell r="D196" t="str">
            <v>Tiang Bor Beton, Diameter 1000 mm</v>
          </cell>
          <cell r="G196" t="str">
            <v>M1</v>
          </cell>
        </row>
        <row r="197">
          <cell r="A197" t="str">
            <v>7.6 (21)</v>
          </cell>
          <cell r="D197" t="str">
            <v>Tiang Bor Beton, Diameter 1200 mm</v>
          </cell>
          <cell r="G197" t="str">
            <v>M1</v>
          </cell>
        </row>
        <row r="198">
          <cell r="A198" t="str">
            <v>7.6 (22)</v>
          </cell>
          <cell r="D198" t="str">
            <v>Tiang Bor Beton, Diameter 1500 mm</v>
          </cell>
          <cell r="G198" t="str">
            <v>M1</v>
          </cell>
        </row>
        <row r="199">
          <cell r="A199" t="str">
            <v>7.6 (23)</v>
          </cell>
          <cell r="D199" t="str">
            <v>Tambahan Biaya untuk Nomor Mata Pembayaran 7.6 (11) s/d 7.6 (17)</v>
          </cell>
          <cell r="G199" t="str">
            <v>M1</v>
          </cell>
        </row>
        <row r="200">
          <cell r="D200" t="str">
            <v>bila Tiang Pancang Beton Dikerjakan di Tempat Berair</v>
          </cell>
        </row>
        <row r="201">
          <cell r="A201" t="str">
            <v>7.6 (24)</v>
          </cell>
          <cell r="D201" t="str">
            <v>Tambahan Biaya untuk Nomor Mata Pembayaran 7.6 (18) s/d 7.6 (22)</v>
          </cell>
          <cell r="G201" t="str">
            <v>M1</v>
          </cell>
        </row>
        <row r="202">
          <cell r="D202" t="str">
            <v>bila Tiang Pancang Beton Dikerjakan di Tempat Berair</v>
          </cell>
        </row>
        <row r="203">
          <cell r="A203" t="str">
            <v>7.6 (25)</v>
          </cell>
          <cell r="D203" t="str">
            <v>Pengujian Pembebanan  Pada Tiang dgn. Dia. s/d 600 mm</v>
          </cell>
          <cell r="G203" t="str">
            <v>Buah</v>
          </cell>
        </row>
        <row r="204">
          <cell r="A204" t="str">
            <v>7.6 (26)</v>
          </cell>
          <cell r="D204" t="str">
            <v>Pengujian Pembebanan  Pada Tiang dgn. Dia. &gt; 600 mm</v>
          </cell>
          <cell r="G204" t="str">
            <v>Buah</v>
          </cell>
        </row>
        <row r="205">
          <cell r="A205" t="str">
            <v>7.7 (1)</v>
          </cell>
          <cell r="D205" t="str">
            <v>Penyediaan Dinding Sumuran Silinder, Diameter 250 cm</v>
          </cell>
          <cell r="G205" t="str">
            <v>M1</v>
          </cell>
        </row>
        <row r="206">
          <cell r="A206" t="str">
            <v>7.7 (2)</v>
          </cell>
          <cell r="D206" t="str">
            <v>Penyediaan Dinding Sumuran Silinder, Diameter 300 cm</v>
          </cell>
          <cell r="G206" t="str">
            <v>M1</v>
          </cell>
        </row>
        <row r="207">
          <cell r="A207" t="str">
            <v>7.7 (3)</v>
          </cell>
          <cell r="D207" t="str">
            <v>Penyediaan Dinding Sumuran Silinder, Diameter 350 cm</v>
          </cell>
          <cell r="G207" t="str">
            <v>M1</v>
          </cell>
        </row>
        <row r="208">
          <cell r="A208" t="str">
            <v>7.7 (4)</v>
          </cell>
          <cell r="D208" t="str">
            <v>Penyediaan Dinding Sumuran Silinder, Diameter 400 cm</v>
          </cell>
          <cell r="G208" t="str">
            <v>M1</v>
          </cell>
        </row>
        <row r="209">
          <cell r="A209" t="str">
            <v>7.7 (5)</v>
          </cell>
          <cell r="D209" t="str">
            <v>Penurunan Dinding Sumuran Silinder, Diameter 250 cm</v>
          </cell>
          <cell r="G209" t="str">
            <v>M1</v>
          </cell>
        </row>
        <row r="210">
          <cell r="A210" t="str">
            <v>7.7 (6)</v>
          </cell>
          <cell r="D210" t="str">
            <v>Penurunan Dinding Sumuran Silinder, Diameter 300 cm</v>
          </cell>
          <cell r="G210" t="str">
            <v>M1</v>
          </cell>
        </row>
        <row r="211">
          <cell r="A211" t="str">
            <v>7.7 (7)</v>
          </cell>
          <cell r="D211" t="str">
            <v>Penurunan Dinding Sumuran Silinder, Diameter 350 cm</v>
          </cell>
          <cell r="G211" t="str">
            <v>M1</v>
          </cell>
        </row>
        <row r="212">
          <cell r="A212" t="str">
            <v>7.7 (8)</v>
          </cell>
          <cell r="D212" t="str">
            <v>Penurunan Dinding Sumuran Silinder, Diameter 400 cm</v>
          </cell>
          <cell r="G212" t="str">
            <v>M1</v>
          </cell>
        </row>
        <row r="213">
          <cell r="A213" t="str">
            <v>7.9</v>
          </cell>
          <cell r="D213" t="str">
            <v>Pasangan Batu</v>
          </cell>
          <cell r="G213" t="str">
            <v>M3</v>
          </cell>
        </row>
        <row r="214">
          <cell r="A214" t="str">
            <v>7.10 (1)</v>
          </cell>
          <cell r="D214" t="str">
            <v>Pasangan Batu Kosong Yang Diisi Adukan</v>
          </cell>
          <cell r="G214" t="str">
            <v>M3</v>
          </cell>
        </row>
        <row r="215">
          <cell r="A215" t="str">
            <v>7.10 (2)</v>
          </cell>
          <cell r="D215" t="str">
            <v>Pasangan Batu Kosong</v>
          </cell>
          <cell r="G215" t="str">
            <v>M3</v>
          </cell>
        </row>
        <row r="216">
          <cell r="A216" t="str">
            <v>7.10 (3)</v>
          </cell>
          <cell r="D216" t="str">
            <v>Bronjong</v>
          </cell>
          <cell r="G216" t="str">
            <v>M3</v>
          </cell>
        </row>
        <row r="217">
          <cell r="A217" t="str">
            <v>7.11 (1)</v>
          </cell>
          <cell r="D217" t="str">
            <v>Expansion Joint Tipe Asphaltic Plug</v>
          </cell>
          <cell r="G217" t="str">
            <v>M1</v>
          </cell>
        </row>
        <row r="218">
          <cell r="A218" t="str">
            <v>7.11 (2)</v>
          </cell>
          <cell r="D218" t="str">
            <v>Expansion Joint Tipe Rubber 1 (Celah 21-41 mm)</v>
          </cell>
          <cell r="G218" t="str">
            <v>M1</v>
          </cell>
        </row>
        <row r="219">
          <cell r="A219" t="str">
            <v>7.11 (3)</v>
          </cell>
          <cell r="D219" t="str">
            <v>Expansion Joint Tipe Rubber 2 (Celah 32 - 62mm)</v>
          </cell>
          <cell r="G219" t="str">
            <v>M1</v>
          </cell>
        </row>
        <row r="220">
          <cell r="A220" t="str">
            <v>7.11 (4)</v>
          </cell>
          <cell r="D220" t="str">
            <v>Expansion Joint Tipe Rubber 3 (Celah 42 - 82mm)</v>
          </cell>
          <cell r="G220" t="str">
            <v>M1</v>
          </cell>
        </row>
        <row r="221">
          <cell r="A221" t="str">
            <v>7.11 (5)</v>
          </cell>
          <cell r="D221" t="str">
            <v>Joint Filler untuk Expansion Joint</v>
          </cell>
          <cell r="G221" t="str">
            <v>M1</v>
          </cell>
        </row>
        <row r="222">
          <cell r="A222" t="str">
            <v>7.11 (6)</v>
          </cell>
          <cell r="D222" t="str">
            <v>Expansion Join Tipe Rubber 1 (celah 21 - 41 mm)</v>
          </cell>
          <cell r="G222" t="str">
            <v>M1</v>
          </cell>
        </row>
        <row r="223">
          <cell r="A223" t="str">
            <v>7.12 (1)</v>
          </cell>
          <cell r="D223" t="str">
            <v>Perletakan Logam</v>
          </cell>
          <cell r="G223" t="str">
            <v>Buah</v>
          </cell>
        </row>
        <row r="224">
          <cell r="A224" t="str">
            <v>7.12 (2)</v>
          </cell>
          <cell r="D224" t="str">
            <v>Perletakan Elastomer Jenis 1 (300 x 350 x 36)</v>
          </cell>
          <cell r="G224" t="str">
            <v>Buah</v>
          </cell>
        </row>
        <row r="225">
          <cell r="A225" t="str">
            <v>7.12 (3)</v>
          </cell>
          <cell r="D225" t="str">
            <v>Perletakan Elastomer Jenis 2 (350 x 400 x 39)</v>
          </cell>
          <cell r="G225" t="str">
            <v>Buah</v>
          </cell>
        </row>
        <row r="226">
          <cell r="A226" t="str">
            <v>7.12 (4)</v>
          </cell>
          <cell r="D226" t="str">
            <v>Perletakan Elastomer Jenis 3 (400 x 450 x 45)</v>
          </cell>
          <cell r="G226" t="str">
            <v>Buah</v>
          </cell>
        </row>
        <row r="227">
          <cell r="A227" t="str">
            <v>7.12 (5)</v>
          </cell>
          <cell r="D227" t="str">
            <v>Perletakan Strip</v>
          </cell>
          <cell r="G227" t="str">
            <v>M1</v>
          </cell>
        </row>
        <row r="228">
          <cell r="A228" t="str">
            <v>7.13</v>
          </cell>
          <cell r="D228" t="str">
            <v>Sandaran (Railling)</v>
          </cell>
          <cell r="G228" t="str">
            <v>M1</v>
          </cell>
        </row>
        <row r="229">
          <cell r="A229" t="str">
            <v>7.14</v>
          </cell>
          <cell r="D229" t="str">
            <v>Papan Nama Jembatan</v>
          </cell>
          <cell r="G229" t="str">
            <v>Buah</v>
          </cell>
        </row>
        <row r="230">
          <cell r="A230" t="str">
            <v>7.15 (1)</v>
          </cell>
          <cell r="D230" t="str">
            <v>Pembongkaran Pasangan Batu</v>
          </cell>
          <cell r="G230" t="str">
            <v>M2</v>
          </cell>
        </row>
        <row r="231">
          <cell r="A231" t="str">
            <v>7.15 (2)</v>
          </cell>
          <cell r="D231" t="str">
            <v>Pembongkaran Beton</v>
          </cell>
          <cell r="G231" t="str">
            <v>M3</v>
          </cell>
        </row>
        <row r="232">
          <cell r="A232" t="str">
            <v>7.15 (3)</v>
          </cell>
          <cell r="D232" t="str">
            <v>Pembongkaran Beton Pratekan</v>
          </cell>
          <cell r="G232" t="str">
            <v>M3</v>
          </cell>
        </row>
        <row r="233">
          <cell r="A233" t="str">
            <v>7.15 (4)</v>
          </cell>
          <cell r="D233" t="str">
            <v>Pembongkaran Bangunan Gedung</v>
          </cell>
          <cell r="G233" t="str">
            <v>M2</v>
          </cell>
        </row>
        <row r="234">
          <cell r="A234" t="str">
            <v>7.15 (5)</v>
          </cell>
          <cell r="D234" t="str">
            <v>Pembongkaran Rangka Baja</v>
          </cell>
          <cell r="G234" t="str">
            <v>M2</v>
          </cell>
        </row>
        <row r="235">
          <cell r="A235" t="str">
            <v>7.15 (6)</v>
          </cell>
          <cell r="D235" t="str">
            <v>Pembongkaran Balok Baja (Steel Stringers)</v>
          </cell>
          <cell r="G235" t="str">
            <v>M1</v>
          </cell>
        </row>
        <row r="236">
          <cell r="A236" t="str">
            <v>7.15 (7)</v>
          </cell>
          <cell r="D236" t="str">
            <v>Pembongkaran Lantai Jembatan Kayu</v>
          </cell>
          <cell r="G236" t="str">
            <v>M2</v>
          </cell>
        </row>
        <row r="237">
          <cell r="A237" t="str">
            <v>7.15 (8)</v>
          </cell>
          <cell r="D237" t="str">
            <v>Pembongkaran Jembatan Kayu</v>
          </cell>
          <cell r="G237" t="str">
            <v>M2</v>
          </cell>
        </row>
        <row r="238">
          <cell r="A238" t="str">
            <v>7.15 (9)</v>
          </cell>
          <cell r="D238" t="str">
            <v>Pengangkutan Hasil Bongkaran yang Melebihi 5 Km.</v>
          </cell>
          <cell r="G238" t="str">
            <v>M3/Km</v>
          </cell>
        </row>
        <row r="239">
          <cell r="A239" t="str">
            <v>7.16 (1)</v>
          </cell>
          <cell r="D239" t="str">
            <v>Perkerasan Jalan Beton</v>
          </cell>
          <cell r="G239" t="str">
            <v>M3</v>
          </cell>
        </row>
        <row r="240">
          <cell r="A240" t="str">
            <v>7.17 (1)</v>
          </cell>
          <cell r="D240" t="str">
            <v>Wet Lean Concrete</v>
          </cell>
          <cell r="G240" t="str">
            <v>M3</v>
          </cell>
        </row>
        <row r="241">
          <cell r="A241" t="str">
            <v>7.17 (2)</v>
          </cell>
          <cell r="D241" t="str">
            <v>Sand Bedding (t=4 cm)</v>
          </cell>
          <cell r="G241" t="str">
            <v>M3</v>
          </cell>
        </row>
        <row r="244">
          <cell r="B244" t="str">
            <v>Jumlah Harga Pekerjaan DIVISI 7  (masuk pada Rekapitulasi Perkiraan Harga Pekerjaan)</v>
          </cell>
          <cell r="J244">
            <v>0</v>
          </cell>
        </row>
        <row r="247">
          <cell r="D247" t="str">
            <v>DIVISI  8.  PENGEMBALIAN  KONDISI  DAN  PEKERJAAN  MINOR</v>
          </cell>
        </row>
        <row r="249">
          <cell r="A249" t="str">
            <v>8.1 (1)</v>
          </cell>
          <cell r="D249" t="str">
            <v>Lapis Pondasi Agregat Kelas A untuk Pekerjaan Minor</v>
          </cell>
          <cell r="G249" t="str">
            <v>M3</v>
          </cell>
          <cell r="H249">
            <v>30</v>
          </cell>
          <cell r="I249">
            <v>246463.33000000002</v>
          </cell>
          <cell r="J249">
            <v>7393899.9000000004</v>
          </cell>
        </row>
        <row r="250">
          <cell r="A250" t="str">
            <v>8.1 (2)</v>
          </cell>
          <cell r="D250" t="str">
            <v>Lapis Pondasi Agregat Kelas B untuk Pekerjaan Minor</v>
          </cell>
          <cell r="G250" t="str">
            <v>M3</v>
          </cell>
        </row>
        <row r="251">
          <cell r="A251" t="str">
            <v>8.1 (3)</v>
          </cell>
          <cell r="D251" t="str">
            <v>Agregat utk.Lapis Pondasi Jalan Tanpa Penutup utk. Pek. Minor</v>
          </cell>
          <cell r="G251" t="str">
            <v>M3</v>
          </cell>
        </row>
        <row r="252">
          <cell r="A252" t="str">
            <v>8.1 (4)</v>
          </cell>
          <cell r="D252" t="str">
            <v>Waterbound Macadam untuk Pekerjaan Minor</v>
          </cell>
          <cell r="G252" t="str">
            <v>M3</v>
          </cell>
        </row>
        <row r="253">
          <cell r="A253" t="str">
            <v>8.1 (5)</v>
          </cell>
          <cell r="D253" t="str">
            <v>Campuran Aspal Panas untuk Pekerjaan Minor</v>
          </cell>
          <cell r="G253" t="str">
            <v>M3</v>
          </cell>
          <cell r="H253">
            <v>20</v>
          </cell>
          <cell r="I253">
            <v>1158074.9700000002</v>
          </cell>
          <cell r="J253">
            <v>23161499.399999999</v>
          </cell>
        </row>
        <row r="254">
          <cell r="A254" t="str">
            <v>8.1 (6)</v>
          </cell>
          <cell r="D254" t="str">
            <v>Lasbutag atau Latasbusir untuk Pekerjaan minor</v>
          </cell>
          <cell r="G254" t="str">
            <v>M3</v>
          </cell>
        </row>
        <row r="255">
          <cell r="A255" t="str">
            <v>8.1 (7)</v>
          </cell>
          <cell r="D255" t="str">
            <v>Penetrasi Macadam untuk Pekerjaan Minor</v>
          </cell>
          <cell r="G255" t="str">
            <v>M3</v>
          </cell>
        </row>
        <row r="256">
          <cell r="A256" t="str">
            <v>8.1 (8)</v>
          </cell>
          <cell r="D256" t="str">
            <v>Campuran Aspal Dingin untuk Pekerjaan Minor</v>
          </cell>
          <cell r="G256" t="str">
            <v>M3</v>
          </cell>
        </row>
        <row r="257">
          <cell r="A257" t="str">
            <v>8.1 (9)</v>
          </cell>
          <cell r="D257" t="str">
            <v>Bitumen Residual untuk Pekerjaan Minor</v>
          </cell>
          <cell r="G257" t="str">
            <v>Liter</v>
          </cell>
        </row>
        <row r="258">
          <cell r="A258" t="str">
            <v>8.2 (1)</v>
          </cell>
          <cell r="D258" t="str">
            <v>Perbaikan Pada Bahu Jalan dan Pekerjaan Minor Lainnya</v>
          </cell>
          <cell r="G258" t="str">
            <v>M3</v>
          </cell>
        </row>
        <row r="259">
          <cell r="A259" t="str">
            <v>8.2 (2)</v>
          </cell>
          <cell r="D259" t="str">
            <v>Pembersihan dan Pembongkaran Tanaman (diameter &lt;30 cm)</v>
          </cell>
          <cell r="G259" t="str">
            <v>M2</v>
          </cell>
        </row>
        <row r="260">
          <cell r="A260" t="str">
            <v>8.2 (3)</v>
          </cell>
          <cell r="D260" t="str">
            <v>Pemotongan Pohon Diameter 30 - &lt;50 Cm</v>
          </cell>
          <cell r="G260" t="str">
            <v>Buah</v>
          </cell>
        </row>
        <row r="261">
          <cell r="A261" t="str">
            <v>8.2 (4)</v>
          </cell>
          <cell r="D261" t="str">
            <v>Pemotongan Pohon Diameter 50 - &lt;75 Cm</v>
          </cell>
          <cell r="G261" t="str">
            <v>Buah</v>
          </cell>
        </row>
        <row r="262">
          <cell r="A262" t="str">
            <v>8.2 (5)</v>
          </cell>
          <cell r="D262" t="str">
            <v>Pemotongan Pohon Diameter &gt;75 Cm</v>
          </cell>
          <cell r="G262" t="str">
            <v>Buah</v>
          </cell>
        </row>
        <row r="263">
          <cell r="A263" t="str">
            <v>8.3 (1)</v>
          </cell>
          <cell r="D263" t="str">
            <v>Stabilisasi Dengan Tanaman</v>
          </cell>
          <cell r="G263" t="str">
            <v>M2</v>
          </cell>
        </row>
        <row r="264">
          <cell r="A264" t="str">
            <v>8.3 (2)</v>
          </cell>
          <cell r="D264" t="str">
            <v>Penanaman Perdu</v>
          </cell>
          <cell r="G264" t="str">
            <v>M2</v>
          </cell>
        </row>
        <row r="265">
          <cell r="A265" t="str">
            <v>8.3 (3)</v>
          </cell>
          <cell r="D265" t="str">
            <v>Penanaman Pohon</v>
          </cell>
          <cell r="G265" t="str">
            <v>Buah</v>
          </cell>
        </row>
        <row r="266">
          <cell r="A266" t="str">
            <v>8.4 (1)</v>
          </cell>
          <cell r="D266" t="str">
            <v>Marka Jalan Thermoplastic</v>
          </cell>
          <cell r="G266" t="str">
            <v>M2</v>
          </cell>
          <cell r="H266">
            <v>0</v>
          </cell>
          <cell r="I266">
            <v>0</v>
          </cell>
          <cell r="J266">
            <v>0</v>
          </cell>
        </row>
        <row r="267">
          <cell r="A267" t="str">
            <v>8.4 (2)</v>
          </cell>
          <cell r="D267" t="str">
            <v>Marka Jalan Bukan Thermoplastic</v>
          </cell>
          <cell r="G267" t="str">
            <v>M2</v>
          </cell>
        </row>
        <row r="268">
          <cell r="A268" t="str">
            <v>8.4 (3)</v>
          </cell>
          <cell r="D268" t="str">
            <v>Rumble Strip</v>
          </cell>
          <cell r="G268" t="str">
            <v>M2</v>
          </cell>
        </row>
        <row r="269">
          <cell r="A269" t="str">
            <v>8.4 (3) a</v>
          </cell>
          <cell r="D269" t="str">
            <v>Rambu Jalan Tunggal dgn. Permukaan Pantul Engineering Grade</v>
          </cell>
          <cell r="G269" t="str">
            <v>Buah</v>
          </cell>
        </row>
        <row r="270">
          <cell r="A270" t="str">
            <v>8.4 (3) b</v>
          </cell>
          <cell r="D270" t="str">
            <v>Rambu Jalan Ganda dgn. Permukaan Pantul Engineering Grade</v>
          </cell>
          <cell r="G270" t="str">
            <v>Buah</v>
          </cell>
        </row>
        <row r="271">
          <cell r="A271" t="str">
            <v>8.4 (4) a</v>
          </cell>
          <cell r="D271" t="str">
            <v>Rambu Jalan Tunggal dgn. Permukaan Pemantul High Intensity Grade</v>
          </cell>
          <cell r="G271" t="str">
            <v>Buah</v>
          </cell>
        </row>
        <row r="272">
          <cell r="A272" t="str">
            <v>8.4 (4) b</v>
          </cell>
          <cell r="D272" t="str">
            <v>Rambu Jalan Ganda dgn. Permukaan Pemantul High Intensity Grade</v>
          </cell>
          <cell r="G272" t="str">
            <v>Buah</v>
          </cell>
        </row>
        <row r="273">
          <cell r="A273" t="str">
            <v>8.4 (5)</v>
          </cell>
          <cell r="D273" t="str">
            <v>Patok Pengarah</v>
          </cell>
          <cell r="G273" t="str">
            <v>Buah</v>
          </cell>
        </row>
        <row r="274">
          <cell r="A274" t="str">
            <v>8.4 (6) a</v>
          </cell>
          <cell r="D274" t="str">
            <v>Patok Kilometer</v>
          </cell>
          <cell r="G274" t="str">
            <v>Buah</v>
          </cell>
        </row>
        <row r="275">
          <cell r="A275" t="str">
            <v>8.4 (6) b</v>
          </cell>
          <cell r="D275" t="str">
            <v>Patok Hektometer</v>
          </cell>
          <cell r="G275" t="str">
            <v>Buah</v>
          </cell>
        </row>
        <row r="276">
          <cell r="A276" t="str">
            <v>8.4 (7)</v>
          </cell>
          <cell r="D276" t="str">
            <v>Rel Pengaman</v>
          </cell>
          <cell r="G276" t="str">
            <v>M1</v>
          </cell>
        </row>
        <row r="277">
          <cell r="A277" t="str">
            <v>8.4 (8)</v>
          </cell>
          <cell r="D277" t="str">
            <v>Paku Jalan (Road Stud)</v>
          </cell>
          <cell r="G277" t="str">
            <v>Buah</v>
          </cell>
        </row>
        <row r="278">
          <cell r="A278" t="str">
            <v>8.4 (9)</v>
          </cell>
          <cell r="D278" t="str">
            <v>Mata Kucing (Cat Eyes)</v>
          </cell>
          <cell r="G278" t="str">
            <v>Buah</v>
          </cell>
        </row>
        <row r="279">
          <cell r="A279" t="str">
            <v>8.4 (10)</v>
          </cell>
          <cell r="D279" t="str">
            <v>Kerb Pracetak (Gutter)</v>
          </cell>
          <cell r="G279" t="str">
            <v>M1</v>
          </cell>
        </row>
        <row r="280">
          <cell r="A280" t="str">
            <v>8.4 (11)</v>
          </cell>
          <cell r="D280" t="str">
            <v>Kerb Yang Digunakan Kembali</v>
          </cell>
          <cell r="G280" t="str">
            <v>Buah</v>
          </cell>
        </row>
        <row r="281">
          <cell r="A281" t="str">
            <v>8.4 (12)</v>
          </cell>
          <cell r="D281" t="str">
            <v>Perkerasan Blok Beton Pada trotoar dan Median</v>
          </cell>
          <cell r="G281" t="str">
            <v>M2</v>
          </cell>
        </row>
        <row r="282">
          <cell r="A282" t="str">
            <v>8.5 (1)</v>
          </cell>
          <cell r="D282" t="str">
            <v>Pengembalian Kondisi Lantai Jembatan Beton</v>
          </cell>
          <cell r="G282" t="str">
            <v>M2</v>
          </cell>
        </row>
        <row r="283">
          <cell r="A283" t="str">
            <v>8.5 (2)</v>
          </cell>
          <cell r="D283" t="str">
            <v>Pengembalian Kondisi Lantai Jembatan Kayu</v>
          </cell>
          <cell r="G283" t="str">
            <v>M2</v>
          </cell>
        </row>
        <row r="284">
          <cell r="A284" t="str">
            <v>8.5 (3)</v>
          </cell>
          <cell r="D284" t="str">
            <v>Pengembalian Kondisi Pelapisan Permukaan Baja Struktur</v>
          </cell>
          <cell r="G284" t="str">
            <v>M2</v>
          </cell>
        </row>
        <row r="285">
          <cell r="A285" t="str">
            <v>8.6 (1)</v>
          </cell>
          <cell r="D285" t="str">
            <v>Kerb Pracetak Pemisah Jalan (Concrete Barrier)</v>
          </cell>
          <cell r="G285" t="str">
            <v>M1</v>
          </cell>
        </row>
        <row r="286">
          <cell r="A286" t="str">
            <v>8.7 (1)</v>
          </cell>
          <cell r="D286" t="str">
            <v>Unit Lampu Penerangan jalan Lengan Tunggal Type Sodium 250 Watt</v>
          </cell>
          <cell r="G286" t="str">
            <v>Buah</v>
          </cell>
        </row>
        <row r="287">
          <cell r="A287" t="str">
            <v>8.7 (2)</v>
          </cell>
          <cell r="D287" t="str">
            <v>Unit Lampu Penerangan jalan Lengan Ganda Type Sodium 250 Watt</v>
          </cell>
          <cell r="G287" t="str">
            <v>Buah</v>
          </cell>
        </row>
        <row r="288">
          <cell r="A288" t="str">
            <v>8.7 (3)</v>
          </cell>
          <cell r="D288" t="str">
            <v>Unit Lampu Penerangan jalan Lengan Tunggal Type Merkuri  250 Watt</v>
          </cell>
          <cell r="G288" t="str">
            <v>Buah</v>
          </cell>
        </row>
        <row r="289">
          <cell r="A289" t="str">
            <v>8.7 (4)</v>
          </cell>
          <cell r="D289" t="str">
            <v>Unit Lampu Penerangan jalan Lengan Ganda Type Merkuri  250 Watt</v>
          </cell>
          <cell r="G289" t="str">
            <v>Buah</v>
          </cell>
        </row>
        <row r="290">
          <cell r="A290" t="str">
            <v>8.7 (5)</v>
          </cell>
          <cell r="D290" t="str">
            <v>Unit Lampu Penerangan jalan Lengan Tunggal Type Merkuri  400 Watt</v>
          </cell>
          <cell r="G290" t="str">
            <v>Buah</v>
          </cell>
        </row>
        <row r="291">
          <cell r="A291" t="str">
            <v>8.7 (6)</v>
          </cell>
          <cell r="D291" t="str">
            <v>Unit Lampu Penerangan jalan Lengan Ganda Type Merkuri  400 Watt</v>
          </cell>
          <cell r="G291" t="str">
            <v>Buah</v>
          </cell>
        </row>
        <row r="292">
          <cell r="A292" t="str">
            <v>8.8(1)</v>
          </cell>
          <cell r="D292" t="str">
            <v>Pagar Pemisah Pedestrian Carbon Steel</v>
          </cell>
          <cell r="G292" t="str">
            <v>M1</v>
          </cell>
        </row>
        <row r="293">
          <cell r="A293" t="str">
            <v>8.8(2)</v>
          </cell>
          <cell r="D293" t="str">
            <v>Pagar Pemisah Pedestrian Galvanised</v>
          </cell>
          <cell r="G293" t="str">
            <v>M1</v>
          </cell>
        </row>
        <row r="300">
          <cell r="D300">
            <v>0</v>
          </cell>
        </row>
        <row r="303">
          <cell r="B303" t="str">
            <v>Jumlah Harga Pekerjaan DIVISI 8  (masuk pada Rekapitulasi Perkiraan Harga Pekerjaan)</v>
          </cell>
          <cell r="J303">
            <v>30555399.299999997</v>
          </cell>
        </row>
        <row r="306">
          <cell r="D306" t="str">
            <v>DIVISI  9.  PEKERJAAN  HARIAN</v>
          </cell>
        </row>
        <row r="308">
          <cell r="A308" t="str">
            <v>9.1(1)</v>
          </cell>
          <cell r="D308" t="str">
            <v>Mandor</v>
          </cell>
          <cell r="G308" t="str">
            <v>Jam</v>
          </cell>
          <cell r="H308">
            <v>0</v>
          </cell>
          <cell r="I308">
            <v>0</v>
          </cell>
          <cell r="J308">
            <v>0</v>
          </cell>
        </row>
        <row r="309">
          <cell r="A309" t="str">
            <v>9.1(2)</v>
          </cell>
          <cell r="D309" t="str">
            <v>Pekerja Biasa</v>
          </cell>
          <cell r="G309" t="str">
            <v>Jam</v>
          </cell>
          <cell r="H309">
            <v>0</v>
          </cell>
          <cell r="I309">
            <v>0</v>
          </cell>
          <cell r="J309">
            <v>0</v>
          </cell>
        </row>
        <row r="310">
          <cell r="A310" t="str">
            <v>9.1(3)</v>
          </cell>
          <cell r="D310" t="str">
            <v>Tukang Kayu, Tukang Batu, dsb</v>
          </cell>
          <cell r="G310" t="str">
            <v>Jam</v>
          </cell>
          <cell r="H310">
            <v>0</v>
          </cell>
          <cell r="I310">
            <v>0</v>
          </cell>
          <cell r="J310">
            <v>0</v>
          </cell>
        </row>
        <row r="311">
          <cell r="A311" t="str">
            <v>9.1(4)</v>
          </cell>
          <cell r="D311" t="str">
            <v>Dump Truck 3 - 4 M3</v>
          </cell>
          <cell r="G311" t="str">
            <v>Jam</v>
          </cell>
          <cell r="H311">
            <v>0</v>
          </cell>
          <cell r="I311">
            <v>0</v>
          </cell>
          <cell r="J311">
            <v>0</v>
          </cell>
        </row>
        <row r="312">
          <cell r="A312" t="str">
            <v>9.1(5)</v>
          </cell>
          <cell r="D312" t="str">
            <v>Truk Bak Datar kapasitas 3 - 4 M3</v>
          </cell>
          <cell r="G312" t="str">
            <v>Jam</v>
          </cell>
        </row>
        <row r="313">
          <cell r="A313" t="str">
            <v>9.1(6)</v>
          </cell>
          <cell r="D313" t="str">
            <v>Truk Tangki (Water Tank) 3000 - 4500 Liter</v>
          </cell>
          <cell r="G313" t="str">
            <v>Jam</v>
          </cell>
        </row>
        <row r="314">
          <cell r="A314" t="str">
            <v>9.1(7)</v>
          </cell>
          <cell r="D314" t="str">
            <v>Bulldozer 100 - 150 HP</v>
          </cell>
          <cell r="G314" t="str">
            <v>Jam</v>
          </cell>
          <cell r="H314">
            <v>0</v>
          </cell>
          <cell r="I314">
            <v>0</v>
          </cell>
          <cell r="J314">
            <v>0</v>
          </cell>
        </row>
        <row r="315">
          <cell r="A315" t="str">
            <v>9.1(8)</v>
          </cell>
          <cell r="D315" t="str">
            <v>Motor Grader min 100 HP</v>
          </cell>
          <cell r="G315" t="str">
            <v>Jam</v>
          </cell>
          <cell r="H315">
            <v>0</v>
          </cell>
          <cell r="I315">
            <v>0</v>
          </cell>
          <cell r="J315">
            <v>0</v>
          </cell>
        </row>
        <row r="316">
          <cell r="A316" t="str">
            <v>9.1(9)</v>
          </cell>
          <cell r="D316" t="str">
            <v>Loader Roda Karet (Wheel Loader) 1.0 - 1.6 M3</v>
          </cell>
          <cell r="G316" t="str">
            <v>Jam</v>
          </cell>
          <cell r="H316">
            <v>0</v>
          </cell>
          <cell r="I316">
            <v>0</v>
          </cell>
          <cell r="J316">
            <v>0</v>
          </cell>
        </row>
        <row r="317">
          <cell r="A317" t="str">
            <v>9.1(10)</v>
          </cell>
          <cell r="D317" t="str">
            <v>Loader Roda Berantai (Track Loader) 75 - 100 HP</v>
          </cell>
          <cell r="G317" t="str">
            <v>Jam</v>
          </cell>
        </row>
        <row r="318">
          <cell r="A318" t="str">
            <v>9.1(11)</v>
          </cell>
          <cell r="D318" t="str">
            <v>Alat Penggali (Excavator) 80 - 140 HP</v>
          </cell>
          <cell r="G318" t="str">
            <v>Jam</v>
          </cell>
          <cell r="H318">
            <v>0</v>
          </cell>
          <cell r="I318">
            <v>0</v>
          </cell>
          <cell r="J318">
            <v>0</v>
          </cell>
        </row>
        <row r="319">
          <cell r="A319" t="str">
            <v>9.1(12)</v>
          </cell>
          <cell r="D319" t="str">
            <v>Crane 10 - 15 Ton</v>
          </cell>
          <cell r="G319" t="str">
            <v>Jam</v>
          </cell>
        </row>
        <row r="320">
          <cell r="A320" t="str">
            <v>9.1(13)</v>
          </cell>
          <cell r="D320" t="str">
            <v>Penggilas Roda Besi (Steel Wheel Roller) 6 - 9 Ton</v>
          </cell>
          <cell r="G320" t="str">
            <v>Jam</v>
          </cell>
        </row>
        <row r="321">
          <cell r="A321" t="str">
            <v>9.1(14)</v>
          </cell>
          <cell r="D321" t="str">
            <v>Penggilas Bervibrasi  (Vibratory Roller) 5 - 8  Ton</v>
          </cell>
          <cell r="G321" t="str">
            <v>Jam</v>
          </cell>
        </row>
        <row r="322">
          <cell r="A322" t="str">
            <v>9.1(15)</v>
          </cell>
          <cell r="D322" t="str">
            <v>Pemadat Bervibrasi (Vibratory Compactor) 1.5 - 3.0 PK</v>
          </cell>
          <cell r="G322" t="str">
            <v>Jam</v>
          </cell>
        </row>
        <row r="323">
          <cell r="A323" t="str">
            <v>9.1(16)</v>
          </cell>
          <cell r="D323" t="str">
            <v>Penggilas Roda Karet (P. Tyre Roller) 8 - 10 Ton</v>
          </cell>
          <cell r="G323" t="str">
            <v>Jam</v>
          </cell>
        </row>
        <row r="324">
          <cell r="A324" t="str">
            <v>9.1(17)</v>
          </cell>
          <cell r="D324" t="str">
            <v>Compressor 4000 - 6500 Ltr/mnt</v>
          </cell>
          <cell r="G324" t="str">
            <v>Jam</v>
          </cell>
        </row>
        <row r="325">
          <cell r="A325" t="str">
            <v>9.1(18)</v>
          </cell>
          <cell r="D325" t="str">
            <v>Mesin Pengaduk Beton (Concrete Mixer) 0.3 - 0.6 M3</v>
          </cell>
          <cell r="G325" t="str">
            <v>Jam</v>
          </cell>
        </row>
        <row r="326">
          <cell r="A326" t="str">
            <v>9.1(19)</v>
          </cell>
          <cell r="D326" t="str">
            <v>Pompa Air (Water Pump) 70 - 100 MM</v>
          </cell>
          <cell r="G326" t="str">
            <v>Jam</v>
          </cell>
        </row>
        <row r="327">
          <cell r="A327" t="str">
            <v>9.1(20)</v>
          </cell>
          <cell r="D327" t="str">
            <v>Jack Hammer</v>
          </cell>
          <cell r="G327" t="str">
            <v>Jam</v>
          </cell>
        </row>
        <row r="328">
          <cell r="A328" t="str">
            <v>9.1(21)</v>
          </cell>
          <cell r="D328" t="str">
            <v>Benkelmean Beam Test</v>
          </cell>
          <cell r="G328" t="str">
            <v>Titik</v>
          </cell>
        </row>
        <row r="329">
          <cell r="A329" t="str">
            <v>9.1(22)</v>
          </cell>
          <cell r="D329" t="str">
            <v>DCP - CBR</v>
          </cell>
          <cell r="G329" t="str">
            <v>Titik</v>
          </cell>
        </row>
        <row r="330">
          <cell r="A330" t="str">
            <v>9.1(23)</v>
          </cell>
          <cell r="D330" t="str">
            <v>Survey Kekerasan Cara NAASRA</v>
          </cell>
          <cell r="G330" t="str">
            <v>Km</v>
          </cell>
        </row>
        <row r="333">
          <cell r="B333" t="str">
            <v>Jumlah Harga Pekerjaan DIVISI 9  (masuk pada Rekapitulasi Perkiraan Harga Pekerjaan)</v>
          </cell>
          <cell r="J333">
            <v>0</v>
          </cell>
        </row>
        <row r="336">
          <cell r="D336" t="str">
            <v>DIVISI  10.  PEKERJAAN PEMELIHARAAN RUTIN</v>
          </cell>
        </row>
        <row r="338">
          <cell r="A338" t="str">
            <v>10.1 (1)</v>
          </cell>
          <cell r="D338" t="str">
            <v>Pemeliharaan Rutin Perkerasan</v>
          </cell>
          <cell r="G338" t="str">
            <v>Lump Sum</v>
          </cell>
          <cell r="H338">
            <v>1</v>
          </cell>
          <cell r="I338">
            <v>11903333.9</v>
          </cell>
          <cell r="J338">
            <v>11903333.9</v>
          </cell>
        </row>
        <row r="339">
          <cell r="A339" t="str">
            <v>10.1 (2)</v>
          </cell>
          <cell r="D339" t="str">
            <v>Pemeliharaan Rutin Bahu Jalan</v>
          </cell>
          <cell r="G339" t="str">
            <v>Lump Sum</v>
          </cell>
          <cell r="H339">
            <v>1</v>
          </cell>
          <cell r="I339">
            <v>33602376</v>
          </cell>
          <cell r="J339">
            <v>33602376</v>
          </cell>
        </row>
        <row r="340">
          <cell r="A340" t="str">
            <v>10.1 (3)</v>
          </cell>
          <cell r="D340" t="str">
            <v>Pemeliharaan Rutin Selokan, Saluran Air, Galian &amp; Timbunan</v>
          </cell>
          <cell r="G340" t="str">
            <v>Lump Sum</v>
          </cell>
          <cell r="H340">
            <v>1</v>
          </cell>
          <cell r="I340">
            <v>11902460</v>
          </cell>
          <cell r="J340">
            <v>11902460</v>
          </cell>
        </row>
        <row r="341">
          <cell r="A341" t="str">
            <v>10.1 (4)</v>
          </cell>
          <cell r="D341" t="str">
            <v>Pemeliharaan Rutin Perlengkapan Jalan</v>
          </cell>
          <cell r="G341" t="str">
            <v>Lump Sum</v>
          </cell>
          <cell r="H341">
            <v>1</v>
          </cell>
          <cell r="I341">
            <v>6500000</v>
          </cell>
          <cell r="J341">
            <v>6500000</v>
          </cell>
        </row>
        <row r="342">
          <cell r="A342" t="str">
            <v>10.1 (5)</v>
          </cell>
          <cell r="D342" t="str">
            <v>Pemeliharaan Rutin Jembatan</v>
          </cell>
          <cell r="G342" t="str">
            <v>Lump Sum</v>
          </cell>
          <cell r="J342">
            <v>0</v>
          </cell>
        </row>
        <row r="367">
          <cell r="B367" t="str">
            <v>Jumlah Harga Pekerjaan DIVISI 10  (masuk pada Rekapitulasi Perkiraan Harga Pekerjaan)</v>
          </cell>
          <cell r="J367">
            <v>63908169.899999999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8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2)"/>
      <sheetName val="SCH "/>
      <sheetName val="Konfirm"/>
      <sheetName val="CH"/>
      <sheetName val="MPU"/>
      <sheetName val="Lamp2"/>
      <sheetName val="Lamp.3"/>
      <sheetName val="SRT"/>
      <sheetName val="REK"/>
      <sheetName val="BQ"/>
      <sheetName val="Jadwal"/>
      <sheetName val="ANA"/>
      <sheetName val="Meth "/>
      <sheetName val="HSD Bahan"/>
      <sheetName val="HSD Upah+Alat"/>
      <sheetName val="bab-02"/>
      <sheetName val="bab-03"/>
      <sheetName val="bab-05"/>
      <sheetName val="bab-06"/>
      <sheetName val="bab-07"/>
      <sheetName val="bab-08"/>
      <sheetName val="bab-11"/>
      <sheetName val="HSD"/>
      <sheetName val="MOS"/>
      <sheetName val="Staf"/>
      <sheetName val="Alat1"/>
      <sheetName val="LN"/>
      <sheetName val="SCHE"/>
      <sheetName val="sub"/>
      <sheetName val="KOMP"/>
      <sheetName val="Peng."/>
      <sheetName val="Modal"/>
      <sheetName val="Sipil"/>
      <sheetName val="Hitung"/>
    </sheetNames>
    <sheetDataSet>
      <sheetData sheetId="0" refreshError="1"/>
      <sheetData sheetId="1" refreshError="1"/>
      <sheetData sheetId="2" refreshError="1">
        <row r="3">
          <cell r="A3" t="str">
            <v>KONFIRMASI KAPASITAS PLANT PEMECAH BATU</v>
          </cell>
        </row>
        <row r="6">
          <cell r="A6" t="str">
            <v>NAMA PESERTA LELANG</v>
          </cell>
          <cell r="E6" t="str">
            <v>:</v>
          </cell>
          <cell r="F6" t="str">
            <v>PT. MANDALA BAKTI UTAMA</v>
          </cell>
        </row>
        <row r="8">
          <cell r="A8" t="str">
            <v>1.</v>
          </cell>
          <cell r="B8" t="str">
            <v>Waktu Bekerja yang tersedia</v>
          </cell>
        </row>
        <row r="9">
          <cell r="B9" t="str">
            <v>( a )</v>
          </cell>
          <cell r="C9" t="str">
            <v>Jangka Waktu Pelaksanaan</v>
          </cell>
          <cell r="M9" t="str">
            <v>=</v>
          </cell>
          <cell r="N9">
            <v>80</v>
          </cell>
          <cell r="O9" t="str">
            <v>hari</v>
          </cell>
        </row>
        <row r="10">
          <cell r="B10" t="str">
            <v>( b )</v>
          </cell>
          <cell r="C10" t="str">
            <v>Mobilisasi Jangka Waktu Pemasangan Peralatan dan Persediaan Material  (max. = 15 hari)</v>
          </cell>
          <cell r="M10" t="str">
            <v>=</v>
          </cell>
          <cell r="N10">
            <v>15</v>
          </cell>
          <cell r="O10" t="str">
            <v>hari</v>
          </cell>
        </row>
        <row r="11">
          <cell r="B11" t="str">
            <v>( c )</v>
          </cell>
          <cell r="C11" t="str">
            <v>Demobilisasi / Waktu tidak produktip pada akhir masa Kontrak (max. = 7 hari)</v>
          </cell>
          <cell r="M11" t="str">
            <v>=</v>
          </cell>
          <cell r="N11">
            <v>7</v>
          </cell>
          <cell r="O11" t="str">
            <v>hari</v>
          </cell>
        </row>
        <row r="12">
          <cell r="B12" t="str">
            <v>( d )</v>
          </cell>
          <cell r="C12" t="str">
            <v>Hari-hari libur, kerusakan-kerusakan / gangguan-gangguan, dsb.</v>
          </cell>
          <cell r="M12" t="str">
            <v>=</v>
          </cell>
          <cell r="N12">
            <v>7</v>
          </cell>
          <cell r="O12" t="str">
            <v>hari</v>
          </cell>
        </row>
        <row r="14">
          <cell r="B14" t="str">
            <v>( e )</v>
          </cell>
          <cell r="C14" t="str">
            <v>Jumlah Hari Kerja yang sesungguhnya ( a ) - ( b ) - ( c ) - ( d )</v>
          </cell>
          <cell r="M14" t="str">
            <v>=</v>
          </cell>
          <cell r="N14">
            <v>51</v>
          </cell>
          <cell r="O14" t="str">
            <v>hari</v>
          </cell>
        </row>
        <row r="15">
          <cell r="B15" t="str">
            <v>( A )</v>
          </cell>
          <cell r="C15" t="str">
            <v>Jumlah Jam Kerja Plant yang sesungguhnya</v>
          </cell>
          <cell r="K15">
            <v>7</v>
          </cell>
          <cell r="L15" t="str">
            <v>jam/hari</v>
          </cell>
          <cell r="M15" t="str">
            <v>=</v>
          </cell>
          <cell r="N15">
            <v>357</v>
          </cell>
          <cell r="O15" t="str">
            <v>jam</v>
          </cell>
        </row>
        <row r="17">
          <cell r="A17" t="str">
            <v>2.</v>
          </cell>
          <cell r="B17" t="str">
            <v>Kebutuhan Bahan Batu Pecah</v>
          </cell>
        </row>
        <row r="18">
          <cell r="B18" t="str">
            <v>( 1 )</v>
          </cell>
          <cell r="C18" t="str">
            <v xml:space="preserve">Lapis Pondasi Aggregat </v>
          </cell>
          <cell r="G18">
            <v>2273</v>
          </cell>
          <cell r="L18" t="str">
            <v>….*m3 x 2.20 x f** x W***</v>
          </cell>
          <cell r="M18" t="str">
            <v>=</v>
          </cell>
          <cell r="N18">
            <v>5250.630000000001</v>
          </cell>
          <cell r="O18" t="str">
            <v>ton</v>
          </cell>
        </row>
        <row r="19">
          <cell r="B19" t="str">
            <v>( 2 )</v>
          </cell>
          <cell r="C19" t="str">
            <v>Pondasi Jalan Tanpa Penutup</v>
          </cell>
          <cell r="L19" t="str">
            <v>….*m3 x 2.20 x f** x W***</v>
          </cell>
          <cell r="M19" t="str">
            <v>=</v>
          </cell>
          <cell r="O19" t="str">
            <v>ton</v>
          </cell>
        </row>
        <row r="20">
          <cell r="B20" t="str">
            <v>( 3 )</v>
          </cell>
          <cell r="C20" t="str">
            <v>Aggregat Penutup Burtu</v>
          </cell>
          <cell r="L20" t="str">
            <v>….*m2 x 0.0165 x 2.00 x 1.00 x W***</v>
          </cell>
          <cell r="M20" t="str">
            <v>=</v>
          </cell>
          <cell r="O20" t="str">
            <v>ton</v>
          </cell>
        </row>
        <row r="21">
          <cell r="B21" t="str">
            <v>( 4 )</v>
          </cell>
          <cell r="C21" t="str">
            <v>Aggregat Penutup Burda</v>
          </cell>
          <cell r="L21" t="str">
            <v>….*m2 x 0.025 x 2.00 x 1.00 x W***</v>
          </cell>
          <cell r="M21" t="str">
            <v>=</v>
          </cell>
          <cell r="O21" t="str">
            <v>ton</v>
          </cell>
        </row>
        <row r="22">
          <cell r="B22" t="str">
            <v>( 5 )</v>
          </cell>
          <cell r="C22" t="str">
            <v>Latasir ( SS ) Kelas A</v>
          </cell>
          <cell r="L22" t="str">
            <v>…*m2 x 0.015 x 2.30 x 0.5 x W***</v>
          </cell>
          <cell r="M22" t="str">
            <v>=</v>
          </cell>
          <cell r="O22" t="str">
            <v>ton</v>
          </cell>
        </row>
        <row r="23">
          <cell r="B23" t="str">
            <v>( 6 )</v>
          </cell>
          <cell r="C23" t="str">
            <v>Latasir ( SS ) Kelas B</v>
          </cell>
          <cell r="L23" t="str">
            <v>….*m2 x 0.02 x 2.30 x 0.5 x W***</v>
          </cell>
          <cell r="M23" t="str">
            <v>=</v>
          </cell>
          <cell r="O23" t="str">
            <v>ton</v>
          </cell>
        </row>
        <row r="24">
          <cell r="B24" t="str">
            <v>( 7 )</v>
          </cell>
          <cell r="C24" t="str">
            <v>Lataston Lapis Aus ( HRS - WC )</v>
          </cell>
          <cell r="L24" t="str">
            <v>….*m2 x 0.03 x 2.30 x 0.75 x W***</v>
          </cell>
          <cell r="M24" t="str">
            <v>=</v>
          </cell>
          <cell r="O24" t="str">
            <v>ton</v>
          </cell>
        </row>
        <row r="25">
          <cell r="B25" t="str">
            <v>( 8 )</v>
          </cell>
          <cell r="C25" t="str">
            <v>Lataston Lapis Pondasi ( HRS - Base )</v>
          </cell>
          <cell r="L25" t="str">
            <v>….*m3 x 2.30  x 0.75 x W***</v>
          </cell>
          <cell r="M25" t="str">
            <v>=</v>
          </cell>
          <cell r="O25" t="str">
            <v>ton</v>
          </cell>
        </row>
        <row r="26">
          <cell r="B26" t="str">
            <v>( 9 )</v>
          </cell>
          <cell r="C26" t="str">
            <v>Laston Lapis Aus ( AC - WC )</v>
          </cell>
          <cell r="G26">
            <v>14994</v>
          </cell>
          <cell r="L26" t="str">
            <v>….*m2 x 0.04 x 2.30 x 0.75 x W***</v>
          </cell>
          <cell r="M26" t="str">
            <v>=</v>
          </cell>
          <cell r="N26">
            <v>1086.32</v>
          </cell>
          <cell r="O26" t="str">
            <v>ton</v>
          </cell>
        </row>
        <row r="27">
          <cell r="B27" t="str">
            <v>( 10 )</v>
          </cell>
          <cell r="C27" t="str">
            <v>Laston Lapis Pengikat ( AC - BC )</v>
          </cell>
          <cell r="G27">
            <v>506</v>
          </cell>
          <cell r="L27" t="str">
            <v>….*m3 x 2.30 x 0.75 x W***</v>
          </cell>
          <cell r="M27" t="str">
            <v>=</v>
          </cell>
          <cell r="N27">
            <v>916.49</v>
          </cell>
          <cell r="O27" t="str">
            <v>ton</v>
          </cell>
        </row>
        <row r="28">
          <cell r="B28" t="str">
            <v>( 11 )</v>
          </cell>
          <cell r="C28" t="str">
            <v>Laston Lapis Pondasi  ( AC - Base )</v>
          </cell>
          <cell r="G28">
            <v>293</v>
          </cell>
          <cell r="L28" t="str">
            <v>….*m3 x 2.30 x 0.75 x W***</v>
          </cell>
          <cell r="M28" t="str">
            <v>=</v>
          </cell>
          <cell r="N28">
            <v>530.69624999999996</v>
          </cell>
          <cell r="O28" t="str">
            <v>ton</v>
          </cell>
        </row>
        <row r="29">
          <cell r="B29" t="str">
            <v>( 12 )</v>
          </cell>
          <cell r="C29" t="str">
            <v>Lain-lain ( Aggregat Beton, Drainase Porous, dll )</v>
          </cell>
          <cell r="M29" t="str">
            <v>=</v>
          </cell>
          <cell r="O29" t="str">
            <v>ton</v>
          </cell>
        </row>
        <row r="31">
          <cell r="B31" t="str">
            <v>( B )</v>
          </cell>
          <cell r="C31" t="str">
            <v>Jumlah Kebutuhan Batu Pecah</v>
          </cell>
          <cell r="M31" t="str">
            <v>=</v>
          </cell>
          <cell r="N31">
            <v>7784.1362500000005</v>
          </cell>
          <cell r="O31" t="str">
            <v>ton</v>
          </cell>
        </row>
        <row r="33">
          <cell r="A33" t="str">
            <v>3.</v>
          </cell>
          <cell r="B33" t="str">
            <v>Kapasitas Plant Pemecah Batu</v>
          </cell>
        </row>
        <row r="34">
          <cell r="C34" t="str">
            <v>Kapasitas yang diperlukan ( B ) / ( A )</v>
          </cell>
          <cell r="J34" t="str">
            <v>=</v>
          </cell>
          <cell r="K34">
            <v>21.8</v>
          </cell>
          <cell r="L34" t="str">
            <v>ton/jam</v>
          </cell>
        </row>
        <row r="35">
          <cell r="C35" t="str">
            <v>Kapasitas yang sesungguhnya</v>
          </cell>
          <cell r="I35" t="str">
            <v>Plant 1</v>
          </cell>
          <cell r="J35" t="str">
            <v>=</v>
          </cell>
          <cell r="K35">
            <v>100</v>
          </cell>
          <cell r="L35" t="str">
            <v>ton/jam</v>
          </cell>
        </row>
        <row r="36">
          <cell r="I36" t="str">
            <v>Plant 2</v>
          </cell>
          <cell r="J36" t="str">
            <v>=</v>
          </cell>
          <cell r="L36" t="str">
            <v>ton/jam</v>
          </cell>
        </row>
        <row r="37">
          <cell r="I37" t="str">
            <v>Lain-lain</v>
          </cell>
          <cell r="J37" t="str">
            <v>=</v>
          </cell>
          <cell r="L37" t="str">
            <v>ton/jam</v>
          </cell>
        </row>
        <row r="38">
          <cell r="C38" t="str">
            <v>Jumlah Kapasitas yang sesungguhnya</v>
          </cell>
          <cell r="J38" t="str">
            <v>=</v>
          </cell>
          <cell r="K38">
            <v>100</v>
          </cell>
          <cell r="L38" t="str">
            <v>ton/jam</v>
          </cell>
        </row>
        <row r="41">
          <cell r="A41" t="str">
            <v>Catatan :</v>
          </cell>
        </row>
        <row r="42">
          <cell r="A42" t="str">
            <v>*</v>
          </cell>
          <cell r="B42" t="str">
            <v>Kuantitas yang diperoleh dari Daftar Kuantitas dan Harga, dan kalikan Kuantitas tersebut dengan faktor-faktor yang ditunjukkan</v>
          </cell>
        </row>
        <row r="43">
          <cell r="A43" t="str">
            <v>**</v>
          </cell>
          <cell r="B43" t="str">
            <v xml:space="preserve">Faktor " f " didasarkan atas perkiraan Penawar dari proporsi batu pecah yang diperlukan untuk menjamin bahwa sifat-sifat bahan </v>
          </cell>
        </row>
        <row r="44">
          <cell r="B44" t="str">
            <v>yang ditentukan dapat diperoleh. untuk Estimasi Kapasitas Plant Pemecah Batu ini, nilai " f " dianggap berada diantara 0,5 s/d 1,0.</v>
          </cell>
        </row>
        <row r="45">
          <cell r="A45" t="str">
            <v>***</v>
          </cell>
          <cell r="B45" t="str">
            <v xml:space="preserve">Faktor "W" adalah untuk memperhitungkan material yang terbuang, tumpah, dll dan untuk kuantitas tambahan yang diperlukan </v>
          </cell>
        </row>
        <row r="46">
          <cell r="B46" t="str">
            <v xml:space="preserve">sebagai koreksi bentuk bila ditetapkan adanya Lapis Perata. Untuk Kalkulasi kapasitas Plant  Pemecah batu ini, "W" dianggap 1,05 </v>
          </cell>
        </row>
        <row r="47">
          <cell r="B47" t="str">
            <v>jika material yang terbuang dan tumpah dalam kondisi normal dan lebih besar dari 1,05 bilamana lapisan-lapisan perata ditentukan,</v>
          </cell>
        </row>
        <row r="48">
          <cell r="B48" t="str">
            <v>berdasarkan estimasi Penawar terhadap kemungkinan tambahan kuantitas bahan yang diperlukan.</v>
          </cell>
        </row>
        <row r="50">
          <cell r="L50" t="str">
            <v>Bandung, 9 Maret 2006</v>
          </cell>
        </row>
        <row r="51">
          <cell r="L51" t="str">
            <v>PT. MANDALA BAKTI UTAMA</v>
          </cell>
        </row>
        <row r="57">
          <cell r="L57" t="str">
            <v>Ir. Pantas Hutapea</v>
          </cell>
        </row>
        <row r="58">
          <cell r="L58" t="str">
            <v>Direktur</v>
          </cell>
        </row>
        <row r="59">
          <cell r="A59" t="str">
            <v>Lampiran 3.e</v>
          </cell>
        </row>
        <row r="61">
          <cell r="A61" t="str">
            <v>KONFIRMASI KAPASITAS PLANT PENCAMPUR ASPAL</v>
          </cell>
        </row>
        <row r="64">
          <cell r="A64" t="str">
            <v>NAMA PESERTA LELANG</v>
          </cell>
          <cell r="E64" t="str">
            <v>:</v>
          </cell>
          <cell r="F64" t="str">
            <v>PT. MANDALA BAKTI UTAMA</v>
          </cell>
        </row>
        <row r="66">
          <cell r="A66" t="str">
            <v>1.</v>
          </cell>
          <cell r="B66" t="str">
            <v>Waktu bekerja yang tersedia</v>
          </cell>
        </row>
        <row r="67">
          <cell r="B67" t="str">
            <v>( a )</v>
          </cell>
          <cell r="C67" t="str">
            <v>Jangka Waktu Pelaksanaan</v>
          </cell>
          <cell r="M67" t="str">
            <v>=</v>
          </cell>
          <cell r="N67">
            <v>80</v>
          </cell>
          <cell r="O67" t="str">
            <v>hari</v>
          </cell>
        </row>
        <row r="68">
          <cell r="B68" t="str">
            <v>( b )</v>
          </cell>
          <cell r="C68" t="str">
            <v>Mobilisasi Jangka Waktu Pemasangan Peralatan dan Persediaan Material  (max. = 15 hari)</v>
          </cell>
          <cell r="M68" t="str">
            <v>=</v>
          </cell>
          <cell r="N68">
            <v>7</v>
          </cell>
          <cell r="O68" t="str">
            <v>hari</v>
          </cell>
        </row>
        <row r="69">
          <cell r="B69" t="str">
            <v>( c )</v>
          </cell>
          <cell r="C69" t="str">
            <v>Demobilisasi / Waktu tidak produktip pada akhir masa Kontrak (max. = 7 hari)</v>
          </cell>
          <cell r="M69" t="str">
            <v>=</v>
          </cell>
          <cell r="N69">
            <v>5</v>
          </cell>
          <cell r="O69" t="str">
            <v>hari</v>
          </cell>
        </row>
        <row r="70">
          <cell r="B70" t="str">
            <v>( d )</v>
          </cell>
          <cell r="C70" t="str">
            <v>Hari-hari libur, kerusakan-kerusakan / gangguan-gangguan, dsb.</v>
          </cell>
          <cell r="M70" t="str">
            <v>=</v>
          </cell>
          <cell r="N70">
            <v>4</v>
          </cell>
          <cell r="O70" t="str">
            <v>hari</v>
          </cell>
        </row>
        <row r="72">
          <cell r="B72" t="str">
            <v>( e )</v>
          </cell>
          <cell r="C72" t="str">
            <v>Jumlah Hari Kerja yang sesungguhnya ( a ) - ( b ) - ( c ) - ( d )</v>
          </cell>
          <cell r="M72" t="str">
            <v>=</v>
          </cell>
          <cell r="N72">
            <v>64</v>
          </cell>
          <cell r="O72" t="str">
            <v>hari</v>
          </cell>
        </row>
        <row r="73">
          <cell r="B73" t="str">
            <v>( C )</v>
          </cell>
          <cell r="C73" t="str">
            <v>Jumlah Jam Kerja Plant yang sesungguhnya</v>
          </cell>
          <cell r="K73">
            <v>7</v>
          </cell>
          <cell r="L73" t="str">
            <v>jam/hari</v>
          </cell>
          <cell r="M73" t="str">
            <v>=</v>
          </cell>
          <cell r="N73">
            <v>448</v>
          </cell>
          <cell r="O73" t="str">
            <v>jam</v>
          </cell>
        </row>
        <row r="75">
          <cell r="A75" t="str">
            <v>2.</v>
          </cell>
          <cell r="B75" t="str">
            <v>Kebutuhan Bahan Aspal Campuran Panas</v>
          </cell>
        </row>
        <row r="76">
          <cell r="B76" t="str">
            <v>( 1 )</v>
          </cell>
          <cell r="C76" t="str">
            <v>Latasir ( SS ) Kelas A</v>
          </cell>
          <cell r="L76" t="str">
            <v>……m2 x 0.015 x 2.25 x W***</v>
          </cell>
          <cell r="M76" t="str">
            <v>=</v>
          </cell>
          <cell r="O76" t="str">
            <v>ton</v>
          </cell>
        </row>
        <row r="77">
          <cell r="B77" t="str">
            <v>( 2 )</v>
          </cell>
          <cell r="C77" t="str">
            <v>Latasir ( SS ) Kelas B</v>
          </cell>
          <cell r="L77" t="str">
            <v>…….m2 x 0.03 x 2.25 x W***</v>
          </cell>
          <cell r="M77" t="str">
            <v>=</v>
          </cell>
          <cell r="O77" t="str">
            <v>ton</v>
          </cell>
        </row>
        <row r="78">
          <cell r="B78" t="str">
            <v>( 3 )</v>
          </cell>
          <cell r="C78" t="str">
            <v>Lataston Lapis Aus ( HRS - WC )</v>
          </cell>
          <cell r="L78" t="str">
            <v>…….m2 x 0.03 x 2.30 x W***</v>
          </cell>
          <cell r="M78" t="str">
            <v>=</v>
          </cell>
          <cell r="O78" t="str">
            <v>ton</v>
          </cell>
        </row>
        <row r="79">
          <cell r="B79" t="str">
            <v>( 4 )</v>
          </cell>
          <cell r="C79" t="str">
            <v>Lataston Lapis Pondasi ( HRS - Base )</v>
          </cell>
          <cell r="L79" t="str">
            <v>…….m3 x 2.30 x W***</v>
          </cell>
          <cell r="M79" t="str">
            <v>=</v>
          </cell>
          <cell r="O79" t="str">
            <v>ton</v>
          </cell>
        </row>
        <row r="80">
          <cell r="B80" t="str">
            <v>( 5 )</v>
          </cell>
          <cell r="C80" t="str">
            <v>Laston Lapis Aus ( AC - WC )</v>
          </cell>
          <cell r="G80">
            <v>14994</v>
          </cell>
          <cell r="L80" t="str">
            <v>…….m2 x 0.04 x 2.30 x W***</v>
          </cell>
          <cell r="M80" t="str">
            <v>=</v>
          </cell>
          <cell r="N80">
            <v>1448.42</v>
          </cell>
          <cell r="O80" t="str">
            <v>ton</v>
          </cell>
        </row>
        <row r="81">
          <cell r="B81" t="str">
            <v>( 6 )</v>
          </cell>
          <cell r="C81" t="str">
            <v>Laston Lapis Pengikat ( AC - BC )</v>
          </cell>
          <cell r="G81">
            <v>506</v>
          </cell>
          <cell r="L81" t="str">
            <v>…….m3 x 2.30 x W***</v>
          </cell>
          <cell r="M81" t="str">
            <v>=</v>
          </cell>
          <cell r="N81">
            <v>1221.99</v>
          </cell>
          <cell r="O81" t="str">
            <v>ton</v>
          </cell>
        </row>
        <row r="82">
          <cell r="B82" t="str">
            <v>( 7 )</v>
          </cell>
          <cell r="C82" t="str">
            <v>Laston Lapis Pondasi  ( AC - Base )</v>
          </cell>
          <cell r="G82">
            <v>293</v>
          </cell>
          <cell r="L82" t="str">
            <v>…….m3 x 2.30 x W***</v>
          </cell>
          <cell r="M82" t="str">
            <v>=</v>
          </cell>
          <cell r="N82">
            <v>707.59500000000003</v>
          </cell>
          <cell r="O82" t="str">
            <v>ton</v>
          </cell>
        </row>
        <row r="83">
          <cell r="B83" t="str">
            <v>( 8 )</v>
          </cell>
          <cell r="C83" t="str">
            <v xml:space="preserve">Lain-lain </v>
          </cell>
          <cell r="M83" t="str">
            <v>=</v>
          </cell>
          <cell r="O83" t="str">
            <v>ton</v>
          </cell>
        </row>
        <row r="85">
          <cell r="B85" t="str">
            <v>( D )</v>
          </cell>
          <cell r="C85" t="str">
            <v>Jumlah Kebutuhan Aspal Campuran Panas</v>
          </cell>
          <cell r="M85" t="str">
            <v>=</v>
          </cell>
          <cell r="N85">
            <v>3378.0050000000001</v>
          </cell>
          <cell r="O85" t="str">
            <v>ton</v>
          </cell>
        </row>
        <row r="87">
          <cell r="A87" t="str">
            <v>3.</v>
          </cell>
          <cell r="B87" t="str">
            <v>Kapasitas Peralatan Pencampuran Aspal</v>
          </cell>
        </row>
        <row r="88">
          <cell r="C88" t="str">
            <v>Kapasitas yang diperlukan = Jumlah Kebutuhan Campuran Aspal / Jumlah Jam Kerja</v>
          </cell>
          <cell r="J88" t="str">
            <v>=</v>
          </cell>
          <cell r="K88" t="str">
            <v>( D ) / ( C )</v>
          </cell>
          <cell r="M88" t="str">
            <v>=</v>
          </cell>
          <cell r="N88">
            <v>7.54</v>
          </cell>
          <cell r="O88" t="str">
            <v>ton/jam</v>
          </cell>
        </row>
        <row r="89">
          <cell r="C89" t="str">
            <v>Kapasitas yang sesungguhnya</v>
          </cell>
          <cell r="I89" t="str">
            <v>Plant 1</v>
          </cell>
          <cell r="J89" t="str">
            <v>=</v>
          </cell>
          <cell r="K89">
            <v>40</v>
          </cell>
          <cell r="L89" t="str">
            <v>ton/jam</v>
          </cell>
        </row>
        <row r="90">
          <cell r="I90" t="str">
            <v>Plant 2</v>
          </cell>
          <cell r="J90" t="str">
            <v>=</v>
          </cell>
          <cell r="L90" t="str">
            <v>ton/jam</v>
          </cell>
        </row>
        <row r="91">
          <cell r="I91" t="str">
            <v>Lain-lain</v>
          </cell>
          <cell r="J91" t="str">
            <v>=</v>
          </cell>
          <cell r="L91" t="str">
            <v>ton/jam</v>
          </cell>
        </row>
        <row r="92">
          <cell r="C92" t="str">
            <v>Jumlah Kapasitas yang sesungguhnya</v>
          </cell>
          <cell r="J92" t="str">
            <v>=</v>
          </cell>
          <cell r="K92">
            <v>40</v>
          </cell>
          <cell r="L92" t="str">
            <v>ton/jam</v>
          </cell>
        </row>
        <row r="95">
          <cell r="A95" t="str">
            <v>Catatan :</v>
          </cell>
        </row>
        <row r="96">
          <cell r="A96" t="str">
            <v>*</v>
          </cell>
          <cell r="B96" t="str">
            <v>Kuantitas yang diperoleh dari Daftar Kuantitas dan Harga, dan kalikan Kuantitas tersebut dengan faktor-faktor yang ditunjukkan</v>
          </cell>
        </row>
        <row r="97">
          <cell r="A97" t="str">
            <v>***</v>
          </cell>
          <cell r="B97" t="str">
            <v xml:space="preserve">Faktor "W" adalah untuk memperhitungkan material yang terbuang, tumpah, dll dan untuk kuantitas tambahan yang diperlukan </v>
          </cell>
        </row>
        <row r="98">
          <cell r="B98" t="str">
            <v xml:space="preserve">sebagai  koreksi bentuk bila ditetapkan adanya Lapis Perata. Utk Kalkulasi kapasitas Plant Pencanpur Aspal ini, "W" dianggap 1,05 </v>
          </cell>
        </row>
        <row r="99">
          <cell r="B99" t="str">
            <v>jika material yang terbuang dan tumpah dalam kondisi normal dan lebih besar dari 1,05 bilamana lapisan-lapisan perata ditentukan,</v>
          </cell>
        </row>
        <row r="100">
          <cell r="B100" t="str">
            <v>berdasarkan estimasi Peserta Lelang terhadap kemungkinan tambahan kuantitas bahan yang diperlukan</v>
          </cell>
        </row>
        <row r="102">
          <cell r="K102" t="str">
            <v>Bandung, 9 Maret 2006</v>
          </cell>
        </row>
        <row r="103">
          <cell r="K103" t="str">
            <v>PT. MANDALA BAKTI UTAMA</v>
          </cell>
        </row>
        <row r="109">
          <cell r="K109" t="str">
            <v>Ir. Pantas Hutapea</v>
          </cell>
        </row>
        <row r="110">
          <cell r="K110" t="str">
            <v>Direktur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r"/>
      <sheetName val="peta"/>
      <sheetName val="diagrm"/>
      <sheetName val="rab_nmuti"/>
      <sheetName val="rab_polen"/>
      <sheetName val="rekvol"/>
      <sheetName val="plot_item"/>
      <sheetName val="rek"/>
      <sheetName val="boq"/>
      <sheetName val="umum"/>
      <sheetName val="div1"/>
      <sheetName val="div2"/>
      <sheetName val="div3"/>
      <sheetName val="div4"/>
      <sheetName val="div5"/>
      <sheetName val="div6"/>
      <sheetName val="div7"/>
      <sheetName val="div8"/>
      <sheetName val="div9"/>
      <sheetName val="div10"/>
      <sheetName val="basic"/>
      <sheetName val="mos"/>
      <sheetName val="nonlok"/>
      <sheetName val="angkt_quary"/>
      <sheetName val="alat"/>
      <sheetName val="aggr"/>
      <sheetName val="mpu"/>
      <sheetName val="back_up"/>
      <sheetName val="mortar"/>
      <sheetName val="T.P"/>
      <sheetName val="gorong2"/>
      <sheetName val="patching"/>
      <sheetName val="patching (2)"/>
      <sheetName val="plot(item)"/>
      <sheetName val="ske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rat "/>
      <sheetName val="IND (2)"/>
      <sheetName val="CH"/>
      <sheetName val="CH Met Bab"/>
      <sheetName val="Rekap"/>
      <sheetName val="BoQ"/>
      <sheetName val="Jadwal"/>
      <sheetName val="Ana. PU"/>
      <sheetName val="Konfirm"/>
      <sheetName val="DPU"/>
      <sheetName val="HSD Upah+Alat"/>
      <sheetName val="Alat"/>
      <sheetName val="HSD Bahan"/>
      <sheetName val="Staf"/>
      <sheetName val="Sub Kont"/>
      <sheetName val="k-300"/>
      <sheetName val="ac-wc"/>
      <sheetName val="tack"/>
      <sheetName val="ac-Bc"/>
      <sheetName val="Ind"/>
    </sheetNames>
    <sheetDataSet>
      <sheetData sheetId="0" refreshError="1"/>
      <sheetData sheetId="1" refreshError="1"/>
      <sheetData sheetId="2" refreshError="1"/>
      <sheetData sheetId="3" refreshError="1"/>
      <sheetData sheetId="4" refreshError="1"/>
      <sheetData sheetId="5" refreshError="1">
        <row r="2">
          <cell r="A2" t="str">
            <v>DAFTAR KUANTITAS DAN HARGA</v>
          </cell>
        </row>
        <row r="4">
          <cell r="A4" t="str">
            <v xml:space="preserve"> No. Paket Kontrak</v>
          </cell>
          <cell r="B4" t="str">
            <v>:</v>
          </cell>
          <cell r="C4" t="str">
            <v>-</v>
          </cell>
        </row>
        <row r="5">
          <cell r="A5" t="str">
            <v xml:space="preserve"> NAMA PAKET</v>
          </cell>
          <cell r="B5" t="str">
            <v>:</v>
          </cell>
          <cell r="C5" t="str">
            <v>PENINGKATAN JALAN PHH MUSTOFA</v>
          </cell>
        </row>
        <row r="6">
          <cell r="A6" t="str">
            <v xml:space="preserve"> TARGET</v>
          </cell>
          <cell r="B6" t="str">
            <v>:</v>
          </cell>
          <cell r="C6" t="str">
            <v>2.000 KM.</v>
          </cell>
        </row>
        <row r="7">
          <cell r="A7" t="str">
            <v xml:space="preserve"> KAB / KODYA</v>
          </cell>
          <cell r="B7" t="str">
            <v>:</v>
          </cell>
          <cell r="C7" t="str">
            <v>KOTAMADYA BANDUNG</v>
          </cell>
        </row>
        <row r="9">
          <cell r="A9" t="str">
            <v>No. Mata Pembayaran</v>
          </cell>
          <cell r="B9" t="str">
            <v>Uraian</v>
          </cell>
          <cell r="E9" t="str">
            <v>Perkiraan Kuantitas</v>
          </cell>
          <cell r="F9" t="str">
            <v>Harga</v>
          </cell>
          <cell r="G9" t="str">
            <v>Jumlah</v>
          </cell>
        </row>
        <row r="10">
          <cell r="D10" t="str">
            <v>Satuan</v>
          </cell>
          <cell r="F10" t="str">
            <v>Satuan</v>
          </cell>
          <cell r="G10" t="str">
            <v>Harga-Harga</v>
          </cell>
        </row>
        <row r="11">
          <cell r="F11" t="str">
            <v>(Rupiah)</v>
          </cell>
          <cell r="G11" t="str">
            <v>(Rupiah)</v>
          </cell>
        </row>
        <row r="12">
          <cell r="A12" t="str">
            <v>a</v>
          </cell>
          <cell r="C12" t="str">
            <v>b</v>
          </cell>
          <cell r="D12" t="str">
            <v>c</v>
          </cell>
          <cell r="E12" t="str">
            <v>d</v>
          </cell>
          <cell r="F12" t="str">
            <v>e</v>
          </cell>
          <cell r="G12" t="str">
            <v>f = ( d x e )</v>
          </cell>
        </row>
        <row r="14">
          <cell r="C14" t="str">
            <v>DIVISI 1 - UMUM</v>
          </cell>
          <cell r="E14">
            <v>0</v>
          </cell>
        </row>
        <row r="16">
          <cell r="A16" t="str">
            <v>1.2.4</v>
          </cell>
          <cell r="C16" t="str">
            <v>Mobilisasi dan Demobilisasi</v>
          </cell>
          <cell r="D16" t="str">
            <v>Ls</v>
          </cell>
        </row>
        <row r="17">
          <cell r="A17" t="str">
            <v>1.4.3 (1)</v>
          </cell>
          <cell r="C17" t="str">
            <v>Relokasi Utilitas dan Pelayanan Telkom yang ada</v>
          </cell>
          <cell r="D17" t="str">
            <v>Ls</v>
          </cell>
        </row>
        <row r="18">
          <cell r="A18" t="str">
            <v>1.4.3 (2)</v>
          </cell>
          <cell r="C18" t="str">
            <v>Relokasi Utilitas dan Pelayanan PDAM yang ada</v>
          </cell>
          <cell r="D18" t="str">
            <v>Ls</v>
          </cell>
        </row>
        <row r="19">
          <cell r="A19" t="str">
            <v>1.4.3 (3)</v>
          </cell>
          <cell r="C19" t="str">
            <v>Relokasi Utilitas dan Pelayanan PLN yang ada</v>
          </cell>
          <cell r="D19" t="str">
            <v>Ls</v>
          </cell>
          <cell r="G19">
            <v>0</v>
          </cell>
        </row>
        <row r="20">
          <cell r="A20" t="str">
            <v>1.4.3 (4)</v>
          </cell>
          <cell r="C20" t="str">
            <v>Relokasi Utilitas dan Pelayanan Gas yang ada</v>
          </cell>
          <cell r="D20" t="str">
            <v>Ls</v>
          </cell>
        </row>
        <row r="21">
          <cell r="A21" t="str">
            <v>1.4.3 (5)</v>
          </cell>
          <cell r="C21" t="str">
            <v>Relokasi Utilitas dan Pelayanan Prasarana yang ada</v>
          </cell>
          <cell r="D21" t="str">
            <v>Ls</v>
          </cell>
        </row>
        <row r="24">
          <cell r="C24" t="str">
            <v xml:space="preserve"> Jumlah Harga Pekerjaan DIVISI 1 (masuk pada Rekapitulasi Perkiraan Harga Pekerjaan)</v>
          </cell>
          <cell r="G24">
            <v>0</v>
          </cell>
        </row>
        <row r="27">
          <cell r="C27" t="str">
            <v>DIVISI 2 - DRAINASE</v>
          </cell>
        </row>
        <row r="29">
          <cell r="A29" t="str">
            <v>2.1</v>
          </cell>
          <cell r="C29" t="str">
            <v>Galian untuk Drainase Selokan dan Saluran Air</v>
          </cell>
          <cell r="D29" t="str">
            <v>M³</v>
          </cell>
          <cell r="E29">
            <v>287</v>
          </cell>
          <cell r="F29">
            <v>20000</v>
          </cell>
          <cell r="G29">
            <v>5740000</v>
          </cell>
        </row>
        <row r="30">
          <cell r="A30" t="str">
            <v>2.2</v>
          </cell>
          <cell r="C30" t="str">
            <v xml:space="preserve">Pasangan Batu dengan Mortar untuk Saluran             </v>
          </cell>
          <cell r="D30" t="str">
            <v>M³</v>
          </cell>
          <cell r="E30">
            <v>201</v>
          </cell>
          <cell r="F30">
            <v>345000</v>
          </cell>
          <cell r="G30">
            <v>69345000</v>
          </cell>
        </row>
        <row r="31">
          <cell r="A31" t="str">
            <v>2.3 (1)</v>
          </cell>
          <cell r="C31" t="str">
            <v>Gorong-gorong Pipa Beton Bertulang, diameter dalam 50 cm</v>
          </cell>
          <cell r="D31" t="str">
            <v>M¹</v>
          </cell>
          <cell r="E31">
            <v>20</v>
          </cell>
          <cell r="F31">
            <v>560000</v>
          </cell>
          <cell r="G31">
            <v>11200000</v>
          </cell>
        </row>
        <row r="32">
          <cell r="A32" t="str">
            <v>2.3 (2)</v>
          </cell>
          <cell r="C32" t="str">
            <v>Gorong-gorong Pipa Beton Bertulang, diameter dalam 50 cm sampai 70 cm</v>
          </cell>
          <cell r="D32" t="str">
            <v>M¹</v>
          </cell>
          <cell r="G32">
            <v>0</v>
          </cell>
        </row>
        <row r="33">
          <cell r="A33" t="str">
            <v>2.3 (3)</v>
          </cell>
          <cell r="C33" t="str">
            <v>Gorong-gorong Pipa Beton Bertulang, diameter dalam 70 cm sampai 100 cm</v>
          </cell>
          <cell r="D33" t="str">
            <v>M¹</v>
          </cell>
          <cell r="G33">
            <v>0</v>
          </cell>
        </row>
        <row r="34">
          <cell r="A34" t="str">
            <v>2.3 (4)</v>
          </cell>
          <cell r="C34" t="str">
            <v>Gorong-gorong Pipa Beton Bertulang, diameter dalam 100 cm sampai 130 cm</v>
          </cell>
          <cell r="D34" t="str">
            <v>M¹</v>
          </cell>
          <cell r="G34">
            <v>0</v>
          </cell>
        </row>
        <row r="35">
          <cell r="A35" t="str">
            <v>2.3 (5)</v>
          </cell>
          <cell r="C35" t="str">
            <v>Gorong-gorong Pipa Beton Bertulang, diameter dalam 140 cm sampai 150 cm</v>
          </cell>
          <cell r="D35" t="str">
            <v>M¹</v>
          </cell>
          <cell r="G35">
            <v>0</v>
          </cell>
        </row>
        <row r="36">
          <cell r="A36" t="str">
            <v>2.3 (6)</v>
          </cell>
          <cell r="C36" t="str">
            <v>Gorong-gorong Pipa Beton Bertulang, dengan diameter selain 2.3 (1) sampai 2.3 (4)</v>
          </cell>
          <cell r="D36" t="str">
            <v>M¹</v>
          </cell>
          <cell r="G36">
            <v>0</v>
          </cell>
        </row>
        <row r="37">
          <cell r="A37" t="str">
            <v>2.3 (7)</v>
          </cell>
          <cell r="C37" t="str">
            <v>Gorong-gorong Pipa Baja Bergelombang dengan dimensi ……….</v>
          </cell>
          <cell r="D37" t="str">
            <v>Ton</v>
          </cell>
        </row>
        <row r="38">
          <cell r="A38" t="str">
            <v>2.3 (8)</v>
          </cell>
          <cell r="C38" t="str">
            <v>Gorong-gorong Pipa Beton Tanpa Tulangan diameter dalam 20 cm sampai 30 cm</v>
          </cell>
          <cell r="D38" t="str">
            <v>M¹</v>
          </cell>
        </row>
        <row r="39">
          <cell r="A39" t="str">
            <v>2.3 (9)</v>
          </cell>
          <cell r="C39" t="str">
            <v>Gorong-gorong persegi beton bertulang pracetak dengan dimensi ……….</v>
          </cell>
          <cell r="D39" t="str">
            <v>M¹</v>
          </cell>
        </row>
        <row r="40">
          <cell r="A40" t="str">
            <v>2.4 (1)</v>
          </cell>
          <cell r="C40" t="str">
            <v>Timbunan Porous atau Bahan Penyaring</v>
          </cell>
          <cell r="D40" t="str">
            <v>M³</v>
          </cell>
        </row>
        <row r="41">
          <cell r="A41" t="str">
            <v>2.4 (2)</v>
          </cell>
          <cell r="C41" t="str">
            <v>Penyaring Geotekstil</v>
          </cell>
          <cell r="D41" t="str">
            <v>M²</v>
          </cell>
        </row>
        <row r="42">
          <cell r="A42" t="str">
            <v>2.4 (3)</v>
          </cell>
          <cell r="C42" t="str">
            <v xml:space="preserve">Pipa Berlubang Banyak untuk Pekerjaan Drainase Bawah Permukaan </v>
          </cell>
          <cell r="D42" t="str">
            <v>M¹</v>
          </cell>
        </row>
        <row r="43">
          <cell r="E43">
            <v>0</v>
          </cell>
          <cell r="G43">
            <v>0</v>
          </cell>
        </row>
        <row r="45">
          <cell r="C45" t="str">
            <v xml:space="preserve"> Jumlah Harga Pekerjaan DIVISI 2 (masuk pada Rekapitulasi Perkiraan Harga Pekerjaan)</v>
          </cell>
          <cell r="G45">
            <v>86285000</v>
          </cell>
        </row>
        <row r="48">
          <cell r="C48" t="str">
            <v>DIVISI 3 - PEKERJAAN TANAH</v>
          </cell>
        </row>
        <row r="50">
          <cell r="A50" t="str">
            <v>3.1 (1)</v>
          </cell>
          <cell r="C50" t="str">
            <v>Galian Biasa</v>
          </cell>
          <cell r="D50" t="str">
            <v>M³</v>
          </cell>
          <cell r="E50">
            <v>700</v>
          </cell>
          <cell r="F50">
            <v>20000</v>
          </cell>
          <cell r="G50">
            <v>14000000</v>
          </cell>
        </row>
        <row r="51">
          <cell r="A51" t="str">
            <v>3.1 (2)</v>
          </cell>
          <cell r="C51" t="str">
            <v>Galian Batu</v>
          </cell>
          <cell r="D51" t="str">
            <v>M³</v>
          </cell>
        </row>
        <row r="52">
          <cell r="A52" t="str">
            <v>3.1 (3)</v>
          </cell>
          <cell r="C52" t="str">
            <v>Galian Struktur dengan Kedalaman 0 - 2 meter</v>
          </cell>
          <cell r="D52" t="str">
            <v>M³</v>
          </cell>
        </row>
        <row r="53">
          <cell r="A53" t="str">
            <v>3.1 (4)</v>
          </cell>
          <cell r="C53" t="str">
            <v>Galian Struktur dengan Kedalaman 2 - 4 meter</v>
          </cell>
          <cell r="D53" t="str">
            <v>M³</v>
          </cell>
        </row>
        <row r="54">
          <cell r="A54" t="str">
            <v>3.1 (5)</v>
          </cell>
          <cell r="C54" t="str">
            <v>Galian Struktur dengan Kedalaman 4 - 6 meter</v>
          </cell>
          <cell r="D54" t="str">
            <v>M³</v>
          </cell>
        </row>
        <row r="55">
          <cell r="C55" t="str">
            <v>Galian Struktur dengan Kedalaman &gt; 6 meter</v>
          </cell>
          <cell r="D55" t="str">
            <v>M³</v>
          </cell>
        </row>
        <row r="56">
          <cell r="A56" t="str">
            <v>3.1 (6)</v>
          </cell>
          <cell r="C56" t="str">
            <v>Cofferdam, Penyokong, Pengaku dan pekerjaan terkait</v>
          </cell>
          <cell r="D56" t="str">
            <v>Ls</v>
          </cell>
        </row>
        <row r="57">
          <cell r="A57" t="str">
            <v>3.1 (7)</v>
          </cell>
          <cell r="C57" t="str">
            <v>Galian Perkerasan Beraspal Dengan Cold Milling Machine</v>
          </cell>
          <cell r="D57" t="str">
            <v>M³</v>
          </cell>
          <cell r="E57">
            <v>420</v>
          </cell>
          <cell r="F57">
            <v>340000</v>
          </cell>
          <cell r="G57">
            <v>142800000</v>
          </cell>
        </row>
        <row r="58">
          <cell r="A58" t="str">
            <v>3.1 (8)</v>
          </cell>
          <cell r="C58" t="str">
            <v>Galian Perkerasan Beraspal Tanpa Cold Milling Machine</v>
          </cell>
          <cell r="D58" t="str">
            <v>M³</v>
          </cell>
          <cell r="G58">
            <v>0</v>
          </cell>
        </row>
        <row r="59">
          <cell r="A59" t="str">
            <v>3.1 (9)</v>
          </cell>
          <cell r="C59" t="str">
            <v>Biaya Tambahan Untuk Pengangkutan Bahan Galian hasil galian dengan</v>
          </cell>
          <cell r="D59" t="str">
            <v>M³/Km</v>
          </cell>
        </row>
        <row r="60">
          <cell r="C60" t="str">
            <v>jarak melebihi 5 km</v>
          </cell>
        </row>
        <row r="61">
          <cell r="A61" t="str">
            <v>3.2 (1)</v>
          </cell>
          <cell r="C61" t="str">
            <v>Timbunan Biasa dari selain Galian Sumber Bahan</v>
          </cell>
          <cell r="D61" t="str">
            <v>M³</v>
          </cell>
        </row>
        <row r="62">
          <cell r="A62" t="str">
            <v>3.2 (2)</v>
          </cell>
          <cell r="C62" t="str">
            <v>Timbunan  Pilihan</v>
          </cell>
          <cell r="D62" t="str">
            <v>M³</v>
          </cell>
          <cell r="E62">
            <v>120</v>
          </cell>
          <cell r="F62">
            <v>77500</v>
          </cell>
          <cell r="G62">
            <v>9300000</v>
          </cell>
        </row>
        <row r="63">
          <cell r="A63" t="str">
            <v>3.2 (3)-i</v>
          </cell>
          <cell r="C63" t="str">
            <v>Timbunan Pilihan di atas Tanah Rawa Biasa (diukur di atas bak truk)</v>
          </cell>
          <cell r="D63" t="str">
            <v>M³</v>
          </cell>
        </row>
        <row r="64">
          <cell r="A64" t="str">
            <v>3.2 (3)-ii</v>
          </cell>
          <cell r="C64" t="str">
            <v>Timbunan Pilihan di atas Tanah Rawa Rambut</v>
          </cell>
          <cell r="D64" t="str">
            <v>M³</v>
          </cell>
        </row>
        <row r="65">
          <cell r="C65" t="str">
            <v>(diukur berdasarkan pelat penurunan)</v>
          </cell>
        </row>
        <row r="66">
          <cell r="A66" t="str">
            <v>3.2 (4)</v>
          </cell>
          <cell r="C66" t="str">
            <v>Timbunan Batu dengan Manual</v>
          </cell>
          <cell r="D66" t="str">
            <v>M³</v>
          </cell>
        </row>
        <row r="67">
          <cell r="A67" t="str">
            <v>3.2 (5)</v>
          </cell>
          <cell r="C67" t="str">
            <v>Timbunan Batu dengan Derek</v>
          </cell>
          <cell r="D67" t="str">
            <v>M³</v>
          </cell>
        </row>
        <row r="68">
          <cell r="A68" t="str">
            <v>3.2 (6)</v>
          </cell>
          <cell r="C68" t="str">
            <v>Timbunan Batu dengan Derek</v>
          </cell>
          <cell r="D68" t="str">
            <v>Ton</v>
          </cell>
        </row>
        <row r="69">
          <cell r="A69">
            <v>3.3</v>
          </cell>
          <cell r="C69" t="str">
            <v>Penyiapan Badan Jalan</v>
          </cell>
          <cell r="D69" t="str">
            <v>M²</v>
          </cell>
          <cell r="G69">
            <v>0</v>
          </cell>
        </row>
        <row r="70">
          <cell r="A70">
            <v>3.4</v>
          </cell>
          <cell r="C70" t="str">
            <v>Pengupasan Permukaan Aspal Lama dan Pencampuran Kembali ( Tebal 15 cm )</v>
          </cell>
          <cell r="D70" t="str">
            <v>M³</v>
          </cell>
        </row>
        <row r="73">
          <cell r="C73" t="str">
            <v xml:space="preserve"> Jumlah Harga Pekerjaan DIVISI 3 (masuk pada Rekapitulasi Perkiraan Harga Pekerjaan)</v>
          </cell>
          <cell r="G73">
            <v>166100000</v>
          </cell>
        </row>
        <row r="76">
          <cell r="C76" t="str">
            <v>DIVISI 4 - PELEBARAN PERKERASAN DAN BAHU JALAN</v>
          </cell>
        </row>
        <row r="78">
          <cell r="A78" t="str">
            <v>4.2 (2)</v>
          </cell>
          <cell r="C78" t="str">
            <v>Lapis Pondasi Agregat Kelas B (M.P. 5.1 (2))</v>
          </cell>
          <cell r="D78" t="str">
            <v>M³</v>
          </cell>
          <cell r="G78">
            <v>0</v>
          </cell>
        </row>
        <row r="79">
          <cell r="A79" t="str">
            <v>4.2 (3)</v>
          </cell>
          <cell r="C79" t="str">
            <v>Lapis Pondasi Tanah Semen</v>
          </cell>
          <cell r="D79" t="str">
            <v>M³</v>
          </cell>
        </row>
        <row r="80">
          <cell r="A80" t="str">
            <v>4.2 (4)</v>
          </cell>
          <cell r="C80" t="str">
            <v>Semen Untuk Lapis Pondasi Tanah Semen</v>
          </cell>
          <cell r="D80" t="str">
            <v>Ton</v>
          </cell>
        </row>
        <row r="81">
          <cell r="A81" t="str">
            <v>4.2 (5)</v>
          </cell>
          <cell r="C81" t="str">
            <v>Laburan Aspal Satu Lapis ( Burtu )</v>
          </cell>
          <cell r="D81" t="str">
            <v>M²</v>
          </cell>
        </row>
        <row r="82">
          <cell r="A82" t="str">
            <v>4.2 (6)</v>
          </cell>
          <cell r="C82" t="str">
            <v>Material Aspal Untuk Pekerjaan Pelaburan</v>
          </cell>
          <cell r="D82" t="str">
            <v>Liter</v>
          </cell>
        </row>
        <row r="83">
          <cell r="A83" t="str">
            <v>4.2 (7)</v>
          </cell>
          <cell r="C83" t="str">
            <v>Lapis Resap Pengikat</v>
          </cell>
          <cell r="D83" t="str">
            <v>Liter</v>
          </cell>
          <cell r="E83">
            <v>0</v>
          </cell>
          <cell r="G83">
            <v>0</v>
          </cell>
        </row>
        <row r="86">
          <cell r="C86" t="str">
            <v xml:space="preserve"> Jumlah Harga Pekerjaan DIVISI 4 (masuk pada Rekapitulasi Perkiraan Harga Pekerjaan)</v>
          </cell>
          <cell r="G86">
            <v>0</v>
          </cell>
        </row>
        <row r="89">
          <cell r="C89" t="str">
            <v>DIVISI 5 - PERKERASAN BERBUTIR DAN BETON SEMEN</v>
          </cell>
        </row>
        <row r="91">
          <cell r="A91" t="str">
            <v>5.1 (1)</v>
          </cell>
          <cell r="C91" t="str">
            <v>Lapis Pondasi Agregat Kelas A</v>
          </cell>
          <cell r="D91" t="str">
            <v>M³</v>
          </cell>
          <cell r="E91">
            <v>95</v>
          </cell>
          <cell r="F91">
            <v>165000</v>
          </cell>
          <cell r="G91">
            <v>15675000</v>
          </cell>
        </row>
        <row r="92">
          <cell r="A92" t="str">
            <v>5.1 (2)</v>
          </cell>
          <cell r="C92" t="str">
            <v>Lapis Pondasi Agregat Kelas B</v>
          </cell>
          <cell r="D92" t="str">
            <v>M³</v>
          </cell>
          <cell r="E92">
            <v>300</v>
          </cell>
          <cell r="F92">
            <v>160000</v>
          </cell>
          <cell r="G92">
            <v>48000000</v>
          </cell>
        </row>
        <row r="93">
          <cell r="A93" t="str">
            <v>5.1 (3)</v>
          </cell>
          <cell r="C93" t="str">
            <v>Lapis Pondasi Agregat Kelas C</v>
          </cell>
          <cell r="D93" t="str">
            <v>M³</v>
          </cell>
        </row>
        <row r="94">
          <cell r="A94" t="str">
            <v>5.2 (1)</v>
          </cell>
          <cell r="C94" t="str">
            <v>Lapis Pondasi Agregat Kelas D</v>
          </cell>
          <cell r="D94" t="str">
            <v>M³</v>
          </cell>
        </row>
        <row r="95">
          <cell r="A95" t="str">
            <v>5.4 (1)</v>
          </cell>
          <cell r="C95" t="str">
            <v>Lapis Beton Semen Pondasi Bawah ( CTSB )</v>
          </cell>
          <cell r="D95" t="str">
            <v>M²</v>
          </cell>
        </row>
        <row r="96">
          <cell r="A96" t="str">
            <v>5.5 (1)</v>
          </cell>
          <cell r="C96" t="str">
            <v>Lapis Pondasi Agregat dengan Cement Treated Base ( CTB )</v>
          </cell>
          <cell r="D96" t="str">
            <v>M³</v>
          </cell>
          <cell r="G96">
            <v>0</v>
          </cell>
        </row>
        <row r="97">
          <cell r="A97" t="str">
            <v>5.5 (2)</v>
          </cell>
          <cell r="C97" t="str">
            <v>Semen</v>
          </cell>
          <cell r="D97" t="str">
            <v>Ton</v>
          </cell>
        </row>
        <row r="98">
          <cell r="A98" t="str">
            <v>5.6 (1)</v>
          </cell>
          <cell r="C98" t="str">
            <v>Perkerasan Jalan Beton K-300</v>
          </cell>
          <cell r="D98" t="str">
            <v>M³</v>
          </cell>
          <cell r="E98">
            <v>410</v>
          </cell>
          <cell r="F98">
            <v>675873.55</v>
          </cell>
          <cell r="G98">
            <v>277108155.5</v>
          </cell>
        </row>
        <row r="99">
          <cell r="A99" t="str">
            <v>5.7 (1)</v>
          </cell>
          <cell r="C99" t="str">
            <v>Wet Lean Concrete ( t = 10 cm )</v>
          </cell>
          <cell r="D99" t="str">
            <v>M²</v>
          </cell>
          <cell r="G99">
            <v>0</v>
          </cell>
        </row>
        <row r="100">
          <cell r="A100" t="str">
            <v>5.7 (2)</v>
          </cell>
          <cell r="C100" t="str">
            <v>Sand Bedding ( t = 5 cm )</v>
          </cell>
          <cell r="D100" t="str">
            <v>M²</v>
          </cell>
          <cell r="G100">
            <v>0</v>
          </cell>
        </row>
        <row r="103">
          <cell r="C103" t="str">
            <v xml:space="preserve"> Jumlah Harga Pekerjaan DIVISI 5 (masuk pada Rekapitulasi Perkiraan Harga Pekerjaan)</v>
          </cell>
          <cell r="G103">
            <v>340783155.5</v>
          </cell>
        </row>
        <row r="106">
          <cell r="C106" t="str">
            <v>DIVISI 6 - PERKERASAN ASPAL</v>
          </cell>
        </row>
        <row r="108">
          <cell r="A108" t="str">
            <v>6.1 (1)</v>
          </cell>
          <cell r="C108" t="str">
            <v>Lapis Resap Pengikat</v>
          </cell>
          <cell r="D108" t="str">
            <v>Liter</v>
          </cell>
        </row>
        <row r="109">
          <cell r="A109" t="str">
            <v>6.1 (2)</v>
          </cell>
          <cell r="C109" t="str">
            <v>Lapis Perekat</v>
          </cell>
          <cell r="D109" t="str">
            <v>Liter</v>
          </cell>
          <cell r="E109">
            <v>23200</v>
          </cell>
          <cell r="F109">
            <v>6703</v>
          </cell>
          <cell r="G109">
            <v>155509600</v>
          </cell>
        </row>
        <row r="110">
          <cell r="A110" t="str">
            <v>6.2.1</v>
          </cell>
          <cell r="C110" t="str">
            <v>Agregat Penutup BURTU</v>
          </cell>
          <cell r="D110" t="str">
            <v>M²</v>
          </cell>
        </row>
        <row r="111">
          <cell r="A111" t="str">
            <v>6.2.2</v>
          </cell>
          <cell r="C111" t="str">
            <v>Agregat Penutup BURDA</v>
          </cell>
          <cell r="D111" t="str">
            <v>M²</v>
          </cell>
        </row>
        <row r="112">
          <cell r="A112" t="str">
            <v>6.2.3</v>
          </cell>
          <cell r="C112" t="str">
            <v>Aspal untuk Pekerjaan Pelaburan</v>
          </cell>
          <cell r="D112" t="str">
            <v>Liter</v>
          </cell>
        </row>
        <row r="113">
          <cell r="A113" t="str">
            <v>6.3 (1)</v>
          </cell>
          <cell r="C113" t="str">
            <v>Latasir Kelas A (SS - A), (t = ……cm)</v>
          </cell>
          <cell r="D113" t="str">
            <v>M²</v>
          </cell>
        </row>
        <row r="114">
          <cell r="A114" t="str">
            <v>6.3 (2)</v>
          </cell>
          <cell r="C114" t="str">
            <v>Latasir Kelas B (SS - B), (t = ……cm)</v>
          </cell>
          <cell r="D114" t="str">
            <v>M²</v>
          </cell>
        </row>
        <row r="115">
          <cell r="A115" t="str">
            <v>6.3 (3)</v>
          </cell>
          <cell r="C115" t="str">
            <v>Lataston - Lapis Aus (HRS - WC), (t = ….cm)</v>
          </cell>
          <cell r="D115" t="str">
            <v>M²</v>
          </cell>
        </row>
        <row r="116">
          <cell r="A116" t="str">
            <v>6.3 (3a)</v>
          </cell>
          <cell r="C116" t="str">
            <v>Lataston - Lapis AusLevelling (HRS - WC L)</v>
          </cell>
          <cell r="D116" t="str">
            <v>Ton</v>
          </cell>
        </row>
        <row r="117">
          <cell r="A117" t="str">
            <v>6.3 (4)</v>
          </cell>
          <cell r="C117" t="str">
            <v>Lataston - Lapis Pondasi (HRS - Base)</v>
          </cell>
          <cell r="D117" t="str">
            <v>M³</v>
          </cell>
        </row>
        <row r="118">
          <cell r="A118" t="str">
            <v>6.3 (4a)</v>
          </cell>
          <cell r="C118" t="str">
            <v>Lataston - Lapis Pondasi Levelling (HRS - Base L)</v>
          </cell>
          <cell r="D118" t="str">
            <v>Ton</v>
          </cell>
        </row>
        <row r="119">
          <cell r="A119" t="str">
            <v>6.3 (5a)</v>
          </cell>
          <cell r="C119" t="str">
            <v>Laston - Lapis Aus (AC - WC), (t = 4 cm)</v>
          </cell>
          <cell r="D119" t="str">
            <v>M²</v>
          </cell>
          <cell r="E119">
            <v>29000</v>
          </cell>
          <cell r="F119">
            <v>48103.11</v>
          </cell>
          <cell r="G119">
            <v>1394990190</v>
          </cell>
        </row>
        <row r="120">
          <cell r="A120" t="str">
            <v>6.3 (5b)</v>
          </cell>
          <cell r="C120" t="str">
            <v>Laston - Lapis Aus Modifikasi (AC - WC Mod), (t = …..cm)</v>
          </cell>
          <cell r="D120" t="str">
            <v>M²</v>
          </cell>
        </row>
        <row r="121">
          <cell r="A121" t="str">
            <v>6.3 (5c)</v>
          </cell>
          <cell r="C121" t="str">
            <v>Laston - Lapis Aus Levelling (AC - WC L)</v>
          </cell>
          <cell r="D121" t="str">
            <v>Ton</v>
          </cell>
        </row>
        <row r="122">
          <cell r="A122" t="str">
            <v>6.3 (5d)</v>
          </cell>
          <cell r="C122" t="str">
            <v>Laston - Lapis Aus Modifikasi (AC - WC Mod)</v>
          </cell>
          <cell r="D122" t="str">
            <v>Ton</v>
          </cell>
        </row>
        <row r="123">
          <cell r="A123" t="str">
            <v>6.3 (6a)</v>
          </cell>
          <cell r="C123" t="str">
            <v>Laston - Lapis Antara (AC - BC)</v>
          </cell>
          <cell r="D123" t="str">
            <v>M³</v>
          </cell>
          <cell r="E123">
            <v>1740</v>
          </cell>
          <cell r="F123">
            <v>1173282.45</v>
          </cell>
          <cell r="G123">
            <v>2041511463</v>
          </cell>
        </row>
        <row r="124">
          <cell r="A124" t="str">
            <v>6.3 (6b)</v>
          </cell>
          <cell r="C124" t="str">
            <v>Laston - Lapis Antara Modifikasi (AC - BC Mod)</v>
          </cell>
          <cell r="D124" t="str">
            <v>M³</v>
          </cell>
        </row>
        <row r="125">
          <cell r="A125" t="str">
            <v>6.3 (6c)</v>
          </cell>
          <cell r="C125" t="str">
            <v>Laston - Lapis Antara Levelling (AC - BC L)</v>
          </cell>
          <cell r="D125" t="str">
            <v>Ton</v>
          </cell>
        </row>
        <row r="126">
          <cell r="A126" t="str">
            <v>6.3 (6d)</v>
          </cell>
          <cell r="C126" t="str">
            <v>Laston - Lapis Antara Modifikasi Levelling (AC - BC Mod)</v>
          </cell>
          <cell r="D126" t="str">
            <v>Ton</v>
          </cell>
        </row>
        <row r="127">
          <cell r="A127" t="str">
            <v>6.3 (7a)</v>
          </cell>
          <cell r="C127" t="str">
            <v>Laston - Lapis Pondasi (AC - Base)</v>
          </cell>
          <cell r="D127" t="str">
            <v>M³</v>
          </cell>
        </row>
        <row r="128">
          <cell r="A128" t="str">
            <v>6.3 (7b)</v>
          </cell>
          <cell r="C128" t="str">
            <v>Laston - Lapis Pondasi Modifikasi (AC - Base Mod)</v>
          </cell>
          <cell r="D128" t="str">
            <v>M³</v>
          </cell>
        </row>
        <row r="129">
          <cell r="A129" t="str">
            <v>6.3 (7c)</v>
          </cell>
          <cell r="C129" t="str">
            <v>Laston - Lapis Pondasi Levelling (AC - Base L)</v>
          </cell>
          <cell r="D129" t="str">
            <v>Ton</v>
          </cell>
        </row>
        <row r="130">
          <cell r="A130" t="str">
            <v>6.3 (7d)</v>
          </cell>
          <cell r="C130" t="str">
            <v>Laston - Lapis Pondasi Modifikasi Levelling (AC - Base Mod L)</v>
          </cell>
          <cell r="D130" t="str">
            <v>Ton</v>
          </cell>
        </row>
        <row r="131">
          <cell r="A131" t="str">
            <v>6.4 (1)</v>
          </cell>
          <cell r="C131" t="str">
            <v>Lasbutag</v>
          </cell>
          <cell r="D131" t="str">
            <v>M²</v>
          </cell>
        </row>
        <row r="132">
          <cell r="A132" t="str">
            <v>6.4 (2)</v>
          </cell>
          <cell r="C132" t="str">
            <v>Latasbusir Kelas A</v>
          </cell>
          <cell r="D132" t="str">
            <v>M²</v>
          </cell>
        </row>
        <row r="133">
          <cell r="A133" t="str">
            <v>6.4 (3)</v>
          </cell>
          <cell r="C133" t="str">
            <v>Latasbusir Kelas B</v>
          </cell>
          <cell r="D133" t="str">
            <v>M²</v>
          </cell>
        </row>
        <row r="134">
          <cell r="A134" t="str">
            <v>6.4 (4)</v>
          </cell>
          <cell r="C134" t="str">
            <v>Bitumen Asbuton</v>
          </cell>
          <cell r="D134" t="str">
            <v>Ton</v>
          </cell>
        </row>
        <row r="135">
          <cell r="A135" t="str">
            <v>6.4 (5)</v>
          </cell>
          <cell r="C135" t="str">
            <v>Bitumen Bahan Peremaja</v>
          </cell>
          <cell r="D135" t="str">
            <v>Ton</v>
          </cell>
        </row>
        <row r="136">
          <cell r="A136" t="str">
            <v>6.4 (6)</v>
          </cell>
          <cell r="C136" t="str">
            <v>Bahan Anti Pengelupasan (anti - stripping agent)</v>
          </cell>
          <cell r="D136" t="str">
            <v>Liter</v>
          </cell>
        </row>
        <row r="137">
          <cell r="A137" t="str">
            <v>6.5 (1)</v>
          </cell>
          <cell r="C137" t="str">
            <v>Campuran Aspal Dingin untuk Pelapisan</v>
          </cell>
          <cell r="D137" t="str">
            <v>M³</v>
          </cell>
        </row>
        <row r="138">
          <cell r="A138" t="str">
            <v>6.6 (1)</v>
          </cell>
          <cell r="C138" t="str">
            <v>Lapis Penetrasi Macadam</v>
          </cell>
          <cell r="D138" t="str">
            <v>M³</v>
          </cell>
        </row>
        <row r="139">
          <cell r="A139" t="str">
            <v>6.6 (2)</v>
          </cell>
          <cell r="C139" t="str">
            <v>Lapis Pondasi atau Perata Penetrasi Macadam</v>
          </cell>
          <cell r="D139" t="str">
            <v>M³</v>
          </cell>
        </row>
        <row r="142">
          <cell r="C142" t="str">
            <v xml:space="preserve"> Jumlah Harga Pekerjaan DIVISI 6 (masuk pada Rekapitulasi Perkiraan Harga Pekerjaan)</v>
          </cell>
          <cell r="G142">
            <v>3592011253</v>
          </cell>
        </row>
        <row r="145">
          <cell r="C145" t="str">
            <v>DIVISI 7 - STRUKTUR</v>
          </cell>
        </row>
        <row r="147">
          <cell r="A147" t="str">
            <v>7.1.(1)</v>
          </cell>
          <cell r="C147" t="str">
            <v>Beton mutu tinggi dengan fc' = 50 Mpa (K - 600)</v>
          </cell>
          <cell r="D147" t="str">
            <v>M³</v>
          </cell>
        </row>
        <row r="148">
          <cell r="A148" t="str">
            <v>7.1.(2)</v>
          </cell>
          <cell r="C148" t="str">
            <v>Beton mutu tinggi dengan fc' = 45 Mpa (K - 500)</v>
          </cell>
          <cell r="D148" t="str">
            <v>M³</v>
          </cell>
        </row>
        <row r="149">
          <cell r="A149" t="str">
            <v>7.1.(3)</v>
          </cell>
          <cell r="C149" t="str">
            <v>Beton mutu tinggi dengan fc' = 38 Mpa (K - 450)</v>
          </cell>
          <cell r="D149" t="str">
            <v>M³</v>
          </cell>
        </row>
        <row r="150">
          <cell r="A150" t="str">
            <v>7.1.(4)</v>
          </cell>
          <cell r="C150" t="str">
            <v>Beton mutu tinggi dengan fc' = 35 Mpa (K - 400)</v>
          </cell>
          <cell r="D150" t="str">
            <v>M³</v>
          </cell>
        </row>
        <row r="151">
          <cell r="A151" t="str">
            <v>7.1.(5)</v>
          </cell>
          <cell r="C151" t="str">
            <v>Beton mutu sedang dengan fc' = 30 Mpa (K - 350)</v>
          </cell>
          <cell r="D151" t="str">
            <v>M³</v>
          </cell>
        </row>
        <row r="152">
          <cell r="A152" t="str">
            <v>7.1.(6)</v>
          </cell>
          <cell r="C152" t="str">
            <v>Beton mutu sedang dengan fc' = 25 Mpa (K - 300)</v>
          </cell>
          <cell r="D152" t="str">
            <v>M³</v>
          </cell>
        </row>
        <row r="153">
          <cell r="A153" t="str">
            <v>7.1.(7)</v>
          </cell>
          <cell r="C153" t="str">
            <v>Beton mutu sedang dengan fc' = 20 Mpa (K - 250)</v>
          </cell>
          <cell r="D153" t="str">
            <v>M³</v>
          </cell>
          <cell r="E153">
            <v>60</v>
          </cell>
          <cell r="F153">
            <v>690000</v>
          </cell>
          <cell r="G153">
            <v>41400000</v>
          </cell>
        </row>
        <row r="154">
          <cell r="A154" t="str">
            <v>7.1.(8)</v>
          </cell>
          <cell r="C154" t="str">
            <v>Beton mutu rendah dengan fc' = 15 Mpa (K - 175)</v>
          </cell>
          <cell r="D154" t="str">
            <v>M³</v>
          </cell>
        </row>
        <row r="155">
          <cell r="A155" t="str">
            <v>7.1.(9)</v>
          </cell>
          <cell r="C155" t="str">
            <v>Beton Siklop fc' = 15 Mpa (K - 175)</v>
          </cell>
          <cell r="D155" t="str">
            <v>M³</v>
          </cell>
        </row>
        <row r="156">
          <cell r="A156" t="str">
            <v>7.1.(10)</v>
          </cell>
          <cell r="C156" t="str">
            <v>Beton mutu rendah dengan fc' = 10 Mpa (K - 125)</v>
          </cell>
          <cell r="D156" t="str">
            <v>M³</v>
          </cell>
        </row>
        <row r="157">
          <cell r="A157" t="str">
            <v>7.2.(1)</v>
          </cell>
          <cell r="C157" t="str">
            <v>Unit Pracetak Gelagar Tipe I Bentang…..</v>
          </cell>
          <cell r="D157" t="str">
            <v>Buah</v>
          </cell>
        </row>
        <row r="158">
          <cell r="A158" t="str">
            <v>7.2.(2)</v>
          </cell>
          <cell r="C158" t="str">
            <v>Unit Pracetak Gelagar Tipe I Bentang…..</v>
          </cell>
          <cell r="D158" t="str">
            <v>Buah</v>
          </cell>
        </row>
        <row r="159">
          <cell r="A159" t="str">
            <v>7.2.(3)</v>
          </cell>
          <cell r="C159" t="str">
            <v>Pengadaan Unit Pracetak Gelagar Tipe U Bentang…..</v>
          </cell>
          <cell r="D159" t="str">
            <v>Buah</v>
          </cell>
        </row>
        <row r="160">
          <cell r="A160" t="str">
            <v>7.2.(4)</v>
          </cell>
          <cell r="C160" t="str">
            <v>Pengadaan Unit Pracetak Gelagar Tipe Y Bentang…..</v>
          </cell>
          <cell r="D160" t="str">
            <v>Buah</v>
          </cell>
        </row>
        <row r="161">
          <cell r="A161" t="str">
            <v>7.2.(5)</v>
          </cell>
          <cell r="C161" t="str">
            <v>Pengadaan Unit Pracetak Gelagar Tipe       Bentang…..</v>
          </cell>
          <cell r="D161" t="str">
            <v>Buah</v>
          </cell>
        </row>
        <row r="162">
          <cell r="A162" t="str">
            <v>7.2.(6)</v>
          </cell>
          <cell r="C162" t="str">
            <v>Pengadaan Unit Pracetak Voided Slab Bentang…..</v>
          </cell>
          <cell r="D162" t="str">
            <v>Buah</v>
          </cell>
        </row>
        <row r="163">
          <cell r="A163" t="str">
            <v>7.2.(7)</v>
          </cell>
          <cell r="C163" t="str">
            <v>Pengadaan Unit Pracetak Flat Slab Bentang…..</v>
          </cell>
          <cell r="D163" t="str">
            <v>Buah</v>
          </cell>
        </row>
        <row r="164">
          <cell r="A164" t="str">
            <v>7.2.(8)</v>
          </cell>
          <cell r="C164" t="str">
            <v xml:space="preserve">Pengadaan dan Pemasangan unit Pracetak diagfragma Bentang….. </v>
          </cell>
          <cell r="D164" t="str">
            <v>Buah</v>
          </cell>
        </row>
        <row r="165">
          <cell r="A165" t="str">
            <v>7.2.(9)</v>
          </cell>
          <cell r="C165" t="str">
            <v>Pengadaan dan Pemasangan unit Pracetak Panel Deck…..</v>
          </cell>
          <cell r="D165" t="str">
            <v>M²</v>
          </cell>
        </row>
        <row r="166">
          <cell r="A166" t="str">
            <v>7.2.(10)</v>
          </cell>
          <cell r="C166" t="str">
            <v>Kabel prategang, pengadaan dan penarikan</v>
          </cell>
          <cell r="D166" t="str">
            <v>Kg</v>
          </cell>
        </row>
        <row r="167">
          <cell r="A167" t="str">
            <v>7.2.(11)</v>
          </cell>
          <cell r="C167" t="str">
            <v>Pemasangan Unit Pracetak Gelagar Tipe I Bentang…..</v>
          </cell>
          <cell r="D167" t="str">
            <v>Buah</v>
          </cell>
        </row>
        <row r="168">
          <cell r="A168" t="str">
            <v>7.2.(12)</v>
          </cell>
          <cell r="C168" t="str">
            <v>Pemsangan Unit Pracetak Gelagar Tipe T5  Bentang…..</v>
          </cell>
          <cell r="D168" t="str">
            <v>Buah</v>
          </cell>
        </row>
        <row r="169">
          <cell r="A169" t="str">
            <v>7.2.(13)</v>
          </cell>
          <cell r="C169" t="str">
            <v>Pemasangan Unit Pracetak Gelagar Tipe U Bentang…..</v>
          </cell>
          <cell r="D169" t="str">
            <v>Buah</v>
          </cell>
        </row>
        <row r="170">
          <cell r="A170" t="str">
            <v>7.2.(14)</v>
          </cell>
          <cell r="C170" t="str">
            <v>Pemasangan Unit Pracetak Gelagar TipeY Bentang…..</v>
          </cell>
          <cell r="D170" t="str">
            <v>Buah</v>
          </cell>
        </row>
        <row r="171">
          <cell r="A171" t="str">
            <v>7.2.(15)</v>
          </cell>
          <cell r="C171" t="str">
            <v>Pemasangan Unit Pracetak Gelagar Tipe      Bentang…..</v>
          </cell>
          <cell r="D171" t="str">
            <v>Buah</v>
          </cell>
        </row>
        <row r="172">
          <cell r="A172" t="str">
            <v>7.2.(16)</v>
          </cell>
          <cell r="C172" t="str">
            <v>Pemasangan Unit Pracetak Voided Slab Bentang…..</v>
          </cell>
          <cell r="D172" t="str">
            <v>Buah</v>
          </cell>
        </row>
        <row r="173">
          <cell r="A173" t="str">
            <v>7.2.(17)</v>
          </cell>
          <cell r="C173" t="str">
            <v>Pemasangan Unit Pracetak Flat Slab Bentang…..</v>
          </cell>
          <cell r="D173" t="str">
            <v>Buah</v>
          </cell>
        </row>
        <row r="174">
          <cell r="A174" t="str">
            <v>7.2.(18)</v>
          </cell>
          <cell r="C174" t="str">
            <v xml:space="preserve">Pengadaan dan Pemasangan Unit pracetak diagfragma termasuk </v>
          </cell>
          <cell r="D174" t="str">
            <v>Buah</v>
          </cell>
        </row>
        <row r="175">
          <cell r="C175" t="str">
            <v>penegangan untuk gelagar beton prategang tipe…..</v>
          </cell>
        </row>
        <row r="176">
          <cell r="A176" t="str">
            <v>7.3.(1)</v>
          </cell>
          <cell r="C176" t="str">
            <v>Baja Tulangan BJ 24 Polos</v>
          </cell>
          <cell r="D176" t="str">
            <v>Kg</v>
          </cell>
          <cell r="E176">
            <v>7500</v>
          </cell>
          <cell r="F176">
            <v>8600</v>
          </cell>
          <cell r="G176">
            <v>64500000</v>
          </cell>
        </row>
        <row r="177">
          <cell r="A177" t="str">
            <v>7.3.(1).(b)</v>
          </cell>
          <cell r="C177" t="str">
            <v>Baja Tulangan BJ 24 Polos (epoxy coated)</v>
          </cell>
          <cell r="D177" t="str">
            <v>Kg</v>
          </cell>
        </row>
        <row r="178">
          <cell r="A178" t="str">
            <v>7.3.(2)</v>
          </cell>
          <cell r="C178" t="str">
            <v>Baja Tulangan BJ 32 Polos</v>
          </cell>
          <cell r="D178" t="str">
            <v>Kg</v>
          </cell>
        </row>
        <row r="179">
          <cell r="A179" t="str">
            <v>7.3.(2).(b)</v>
          </cell>
          <cell r="C179" t="str">
            <v>Baja Tulangan BJ 32 Polos (epoxy coated)</v>
          </cell>
          <cell r="D179" t="str">
            <v>Kg</v>
          </cell>
        </row>
        <row r="180">
          <cell r="A180" t="str">
            <v>7.3.(3)</v>
          </cell>
          <cell r="C180" t="str">
            <v>Baja Tulangan BJ 32 Ulir</v>
          </cell>
          <cell r="D180" t="str">
            <v>Kg</v>
          </cell>
        </row>
        <row r="181">
          <cell r="A181" t="str">
            <v>7.3.(3).(b)</v>
          </cell>
          <cell r="C181" t="str">
            <v>Baja Tulangan BJ 32 Ulir (epoxy coated)</v>
          </cell>
          <cell r="D181" t="str">
            <v>Kg</v>
          </cell>
        </row>
        <row r="182">
          <cell r="A182" t="str">
            <v>7.3.(4)</v>
          </cell>
          <cell r="C182" t="str">
            <v>Baja Tulangan BJ 39 Ulir</v>
          </cell>
          <cell r="D182" t="str">
            <v>Kg</v>
          </cell>
        </row>
        <row r="183">
          <cell r="A183" t="str">
            <v>7.3.(4).(b)</v>
          </cell>
          <cell r="C183" t="str">
            <v>Baja Tulangan BJ 39 Ulir (epoxy coated)</v>
          </cell>
          <cell r="D183" t="str">
            <v>Kg</v>
          </cell>
        </row>
        <row r="184">
          <cell r="A184" t="str">
            <v>7.3.(5)</v>
          </cell>
          <cell r="C184" t="str">
            <v xml:space="preserve">Baja Tulangan BJ 48 Ulir </v>
          </cell>
          <cell r="D184" t="str">
            <v>Kg</v>
          </cell>
        </row>
        <row r="185">
          <cell r="A185" t="str">
            <v>7.3.(5).(b)</v>
          </cell>
          <cell r="C185" t="str">
            <v>Baja Tulangan BJ 48 Ulir (epoxy coated)</v>
          </cell>
          <cell r="D185" t="str">
            <v>Kg</v>
          </cell>
        </row>
        <row r="186">
          <cell r="A186" t="str">
            <v>7.3.(6)</v>
          </cell>
          <cell r="C186" t="str">
            <v>Anyaman Kawat yang Dilas (Welded Wire Mesh)</v>
          </cell>
          <cell r="D186" t="str">
            <v>Kg</v>
          </cell>
        </row>
        <row r="187">
          <cell r="A187" t="str">
            <v>7.4.(1)</v>
          </cell>
          <cell r="C187" t="str">
            <v>Baja struktur Titik Leleh 250 Mpa, penyediaan dan pemasangan</v>
          </cell>
          <cell r="D187" t="str">
            <v>Kg</v>
          </cell>
        </row>
        <row r="188">
          <cell r="A188" t="str">
            <v>7.4.(2)</v>
          </cell>
          <cell r="C188" t="str">
            <v>Baja struktur Titik Leleh 290 Mpa, penyediaan dan pemasangan</v>
          </cell>
          <cell r="D188" t="str">
            <v>Kg</v>
          </cell>
        </row>
        <row r="189">
          <cell r="A189" t="str">
            <v>7.4.(3)</v>
          </cell>
          <cell r="C189" t="str">
            <v>Baja struktur Titik Leleh 410 Mpa, penyediaan dan pemasangan</v>
          </cell>
          <cell r="D189" t="str">
            <v>Kg</v>
          </cell>
        </row>
        <row r="190">
          <cell r="A190" t="str">
            <v>7.4.(4)</v>
          </cell>
          <cell r="C190" t="str">
            <v>Pengadaan Jembatan Baja</v>
          </cell>
          <cell r="D190" t="str">
            <v>Kg</v>
          </cell>
          <cell r="E190">
            <v>400</v>
          </cell>
          <cell r="F190">
            <v>20000</v>
          </cell>
          <cell r="G190">
            <v>8000000</v>
          </cell>
        </row>
        <row r="191">
          <cell r="A191" t="str">
            <v>7.4.(5)</v>
          </cell>
          <cell r="C191" t="str">
            <v>Pemasangan Jembatan Baja</v>
          </cell>
          <cell r="D191" t="str">
            <v>Kg</v>
          </cell>
          <cell r="E191">
            <v>400</v>
          </cell>
          <cell r="F191">
            <v>20000</v>
          </cell>
          <cell r="G191">
            <v>8000000</v>
          </cell>
        </row>
        <row r="192">
          <cell r="A192" t="str">
            <v>7.4.(6)</v>
          </cell>
          <cell r="C192" t="str">
            <v>Pengangkutan Bahan Jembatan</v>
          </cell>
          <cell r="D192" t="str">
            <v>Kg</v>
          </cell>
          <cell r="E192">
            <v>400</v>
          </cell>
          <cell r="F192">
            <v>20000</v>
          </cell>
          <cell r="G192">
            <v>8000000</v>
          </cell>
        </row>
        <row r="193">
          <cell r="A193" t="str">
            <v>7.5.(1)</v>
          </cell>
          <cell r="C193" t="str">
            <v>Lantai Kayu Jembatan</v>
          </cell>
          <cell r="D193" t="str">
            <v>M³</v>
          </cell>
        </row>
        <row r="194">
          <cell r="A194" t="str">
            <v>7.5.(2)</v>
          </cell>
          <cell r="C194" t="str">
            <v>Struktur Jembatan Kayu</v>
          </cell>
          <cell r="D194" t="str">
            <v>M³</v>
          </cell>
        </row>
        <row r="195">
          <cell r="A195" t="str">
            <v>7.6.(1)</v>
          </cell>
          <cell r="C195" t="str">
            <v xml:space="preserve">Pondasi Cerucuk, Pengadaan dan Pemasangan </v>
          </cell>
          <cell r="D195" t="str">
            <v>M¹</v>
          </cell>
        </row>
        <row r="196">
          <cell r="A196" t="str">
            <v>7.6.(2)</v>
          </cell>
          <cell r="C196" t="str">
            <v>Penyediaan Tiang Pancang Kayu tanpa Pengawet Ukuran…..</v>
          </cell>
          <cell r="D196" t="str">
            <v>M³</v>
          </cell>
        </row>
        <row r="197">
          <cell r="A197" t="str">
            <v>7.6.(3)</v>
          </cell>
          <cell r="C197" t="str">
            <v>Penyediaan Tiang Pancang Kayu dengan Pengawet Ukuran…..</v>
          </cell>
          <cell r="D197" t="str">
            <v>M¹</v>
          </cell>
        </row>
        <row r="198">
          <cell r="A198" t="str">
            <v>7.6.(4)</v>
          </cell>
          <cell r="C198" t="str">
            <v>Penyediaan Tiang Pancang Baja Ukuran…..</v>
          </cell>
          <cell r="D198" t="str">
            <v>Kg</v>
          </cell>
        </row>
        <row r="199">
          <cell r="A199" t="str">
            <v>7.6.(5)</v>
          </cell>
          <cell r="C199" t="str">
            <v>Penyediaan Tiang Pancang Beton Bertulang Pracetak ukuran/diameter 40 Cm</v>
          </cell>
          <cell r="D199" t="str">
            <v>M¹</v>
          </cell>
          <cell r="E199">
            <v>20</v>
          </cell>
          <cell r="F199">
            <v>750000</v>
          </cell>
          <cell r="G199">
            <v>15000000</v>
          </cell>
        </row>
        <row r="200">
          <cell r="A200" t="str">
            <v>7.6.(6)</v>
          </cell>
          <cell r="C200" t="str">
            <v>Penyediaan Tiang Pancang Beton Prategang Pracetak ukuran/diameter…..</v>
          </cell>
          <cell r="D200" t="str">
            <v>M¹</v>
          </cell>
        </row>
        <row r="201">
          <cell r="A201" t="str">
            <v>7.6.(7)</v>
          </cell>
          <cell r="C201" t="str">
            <v>Pemancangan Tiang Pancang Kayu,Ukuran…..</v>
          </cell>
          <cell r="D201" t="str">
            <v>M¹</v>
          </cell>
        </row>
        <row r="202">
          <cell r="A202" t="str">
            <v>7.6.(8)</v>
          </cell>
          <cell r="C202" t="str">
            <v>Pemancangan Tiang Pancang Beton,Ukuran 40 Cm</v>
          </cell>
          <cell r="D202" t="str">
            <v>M¹</v>
          </cell>
          <cell r="E202">
            <v>10</v>
          </cell>
          <cell r="F202">
            <v>2000000</v>
          </cell>
          <cell r="G202">
            <v>20000000</v>
          </cell>
        </row>
        <row r="203">
          <cell r="A203" t="str">
            <v>7.6.(9)</v>
          </cell>
          <cell r="C203" t="str">
            <v>Pemancangan Tiang Pancang Pipa Baja,Ukuran…..</v>
          </cell>
          <cell r="D203" t="str">
            <v>M¹</v>
          </cell>
        </row>
        <row r="204">
          <cell r="A204" t="str">
            <v>7.6.(10)</v>
          </cell>
          <cell r="C204" t="str">
            <v>Tiang Bor Beton Ukuran…..</v>
          </cell>
          <cell r="D204" t="str">
            <v>M¹</v>
          </cell>
        </row>
        <row r="205">
          <cell r="A205" t="str">
            <v>7.6.(11)</v>
          </cell>
          <cell r="C205" t="str">
            <v xml:space="preserve">Tambahan Biaya untuk No.Mata Pembayaran 7.6.(8) dan 7.6.(9) bila </v>
          </cell>
          <cell r="D205" t="str">
            <v>M¹</v>
          </cell>
        </row>
        <row r="206">
          <cell r="C206" t="str">
            <v>Tiang Pancang dikerjakan di Air</v>
          </cell>
        </row>
        <row r="207">
          <cell r="A207" t="str">
            <v>7.6.(13)</v>
          </cell>
          <cell r="C207" t="str">
            <v xml:space="preserve">Tambahan Biaya untuk No.Mata Pembayaran 7.6.(10) bila Tiang Bor </v>
          </cell>
          <cell r="D207" t="str">
            <v>M¹</v>
          </cell>
        </row>
        <row r="208">
          <cell r="C208" t="str">
            <v>dikerjakan di Air</v>
          </cell>
        </row>
        <row r="209">
          <cell r="A209" t="str">
            <v>7.6.(14)</v>
          </cell>
          <cell r="C209" t="str">
            <v>Tiang Uji Ukuran….. Jenis</v>
          </cell>
          <cell r="D209" t="str">
            <v>M¹</v>
          </cell>
        </row>
        <row r="210">
          <cell r="A210" t="str">
            <v>7.6.(15)</v>
          </cell>
          <cell r="C210" t="str">
            <v>Pengujian Pembebanan Statis pada Tiang ukuran/diameter…..</v>
          </cell>
          <cell r="D210" t="str">
            <v>M¹</v>
          </cell>
        </row>
        <row r="211">
          <cell r="A211" t="str">
            <v>7.6.(16)</v>
          </cell>
          <cell r="C211" t="str">
            <v>Pengujian Pembebanan Statis pada Tiang ukuran/diameter…..</v>
          </cell>
          <cell r="D211" t="str">
            <v>M¹</v>
          </cell>
        </row>
        <row r="212">
          <cell r="A212" t="str">
            <v>7.6.(17)</v>
          </cell>
          <cell r="C212" t="str">
            <v>Pengujian Pembebanan Dinamis pada Tiang ukuran/diameter…..</v>
          </cell>
          <cell r="D212" t="str">
            <v>M¹</v>
          </cell>
        </row>
        <row r="213">
          <cell r="A213" t="str">
            <v>7.6.(18)</v>
          </cell>
          <cell r="C213" t="str">
            <v>Pengujian Pembebanan Dinamis pada Tiang ukuran/diameter…..</v>
          </cell>
          <cell r="D213" t="str">
            <v>M¹</v>
          </cell>
        </row>
        <row r="214">
          <cell r="A214" t="str">
            <v>7.7.(1)</v>
          </cell>
          <cell r="C214" t="str">
            <v>Pengadaan Dinding Sumuran Silinder, Diameter…..</v>
          </cell>
          <cell r="D214" t="str">
            <v>M¹</v>
          </cell>
        </row>
        <row r="215">
          <cell r="A215" t="str">
            <v>7.7.(2)</v>
          </cell>
          <cell r="C215" t="str">
            <v>Pengadaan Dinding Sumuran Silinder, Diameter…..</v>
          </cell>
          <cell r="D215" t="str">
            <v>M¹</v>
          </cell>
        </row>
        <row r="216">
          <cell r="A216">
            <v>7.9</v>
          </cell>
          <cell r="C216" t="str">
            <v xml:space="preserve">Pasangan Batu </v>
          </cell>
          <cell r="D216" t="str">
            <v>M³</v>
          </cell>
          <cell r="E216">
            <v>75</v>
          </cell>
          <cell r="F216">
            <v>340000</v>
          </cell>
          <cell r="G216">
            <v>25500000</v>
          </cell>
        </row>
        <row r="217">
          <cell r="A217" t="str">
            <v>7.10.(1)</v>
          </cell>
          <cell r="C217" t="str">
            <v xml:space="preserve">Pasangan Batu Kosong yang diisi Adukan </v>
          </cell>
          <cell r="D217" t="str">
            <v>M³</v>
          </cell>
        </row>
        <row r="218">
          <cell r="A218" t="str">
            <v>7.10.(2)</v>
          </cell>
          <cell r="C218" t="str">
            <v>Pasangan Batu Kosong</v>
          </cell>
          <cell r="D218" t="str">
            <v>M³</v>
          </cell>
        </row>
        <row r="219">
          <cell r="A219" t="str">
            <v>7.10.(3)</v>
          </cell>
          <cell r="C219" t="str">
            <v>Bronjong</v>
          </cell>
          <cell r="D219" t="str">
            <v>M³</v>
          </cell>
        </row>
        <row r="220">
          <cell r="A220" t="str">
            <v>7.11.(1)</v>
          </cell>
          <cell r="C220" t="str">
            <v>Sambungan Siar Muai Tipe Tertutup, Tipe Asphaltic plug</v>
          </cell>
          <cell r="D220" t="str">
            <v>M¹</v>
          </cell>
        </row>
        <row r="221">
          <cell r="A221" t="str">
            <v>7.11.(2)</v>
          </cell>
          <cell r="C221" t="str">
            <v>Sambungan Siar Muai Tipe Tertutup, dengan Penutup Karet - Karet</v>
          </cell>
          <cell r="D221" t="str">
            <v>M¹</v>
          </cell>
        </row>
        <row r="222">
          <cell r="A222" t="str">
            <v>7.11.(3)</v>
          </cell>
          <cell r="C222" t="str">
            <v>Sambungan Siar Muai Tipe Terbuka</v>
          </cell>
          <cell r="D222" t="str">
            <v>M¹</v>
          </cell>
        </row>
        <row r="223">
          <cell r="A223" t="str">
            <v>7.11.(4)</v>
          </cell>
          <cell r="C223" t="str">
            <v>Sambungan Siar Muai Tipe Khusus</v>
          </cell>
          <cell r="D223" t="str">
            <v>M¹</v>
          </cell>
        </row>
        <row r="224">
          <cell r="A224" t="str">
            <v>7.11.(5)</v>
          </cell>
          <cell r="C224" t="str">
            <v>Joint Filler untuk Siar Muai</v>
          </cell>
          <cell r="D224" t="str">
            <v>M¹</v>
          </cell>
        </row>
        <row r="225">
          <cell r="A225" t="str">
            <v>7.12.(1)</v>
          </cell>
          <cell r="C225" t="str">
            <v>Landasan logam</v>
          </cell>
          <cell r="D225" t="str">
            <v>Buah</v>
          </cell>
        </row>
        <row r="226">
          <cell r="A226" t="str">
            <v>7.12.(2)</v>
          </cell>
          <cell r="C226" t="str">
            <v>Landasan Elastomer Karet Alam</v>
          </cell>
          <cell r="D226" t="str">
            <v>Buah</v>
          </cell>
        </row>
        <row r="227">
          <cell r="A227" t="str">
            <v>7.12.(3)</v>
          </cell>
          <cell r="C227" t="str">
            <v>Landasan Elastomer Neophrene</v>
          </cell>
          <cell r="D227" t="str">
            <v>Buah</v>
          </cell>
        </row>
        <row r="228">
          <cell r="A228" t="str">
            <v>7.12.(4)</v>
          </cell>
          <cell r="C228" t="str">
            <v>Landasan Elastomer Strip</v>
          </cell>
          <cell r="D228" t="str">
            <v>M¹</v>
          </cell>
        </row>
        <row r="229">
          <cell r="A229" t="str">
            <v>7.12.(5)</v>
          </cell>
          <cell r="C229" t="str">
            <v>Landasan Jenis Khusus</v>
          </cell>
          <cell r="D229" t="str">
            <v>Buah</v>
          </cell>
        </row>
        <row r="230">
          <cell r="A230">
            <v>7.13</v>
          </cell>
          <cell r="C230" t="str">
            <v>Sandaran Jembatan (Railling)</v>
          </cell>
          <cell r="D230" t="str">
            <v>M¹</v>
          </cell>
        </row>
        <row r="231">
          <cell r="A231">
            <v>7.14</v>
          </cell>
          <cell r="C231" t="str">
            <v>Papan Nama Jembatan</v>
          </cell>
          <cell r="D231" t="str">
            <v>Buah</v>
          </cell>
        </row>
        <row r="232">
          <cell r="A232" t="str">
            <v>7.15.(1)</v>
          </cell>
          <cell r="C232" t="str">
            <v>Pembongkaran Pasangan Batu</v>
          </cell>
          <cell r="D232" t="str">
            <v>M³</v>
          </cell>
          <cell r="E232">
            <v>80</v>
          </cell>
          <cell r="F232">
            <v>85000</v>
          </cell>
          <cell r="G232">
            <v>6800000</v>
          </cell>
        </row>
        <row r="233">
          <cell r="A233" t="str">
            <v>7.15.(2)</v>
          </cell>
          <cell r="C233" t="str">
            <v>Pembongkaran Beton</v>
          </cell>
          <cell r="D233" t="str">
            <v>M³</v>
          </cell>
          <cell r="E233">
            <v>30</v>
          </cell>
          <cell r="F233">
            <v>120000</v>
          </cell>
          <cell r="G233">
            <v>3600000</v>
          </cell>
        </row>
        <row r="234">
          <cell r="A234" t="str">
            <v>7.15.(3)</v>
          </cell>
          <cell r="C234" t="str">
            <v>Pembongkaran Beton Prategang</v>
          </cell>
          <cell r="D234" t="str">
            <v>M³</v>
          </cell>
        </row>
        <row r="235">
          <cell r="A235" t="str">
            <v>7.15.(4)</v>
          </cell>
          <cell r="C235" t="str">
            <v>Pembongkaran Bangunan Gedung</v>
          </cell>
          <cell r="D235" t="str">
            <v>M²</v>
          </cell>
        </row>
        <row r="236">
          <cell r="A236" t="str">
            <v>7.15.(5)</v>
          </cell>
          <cell r="C236" t="str">
            <v>Pembongkaran Rangka Baja</v>
          </cell>
          <cell r="D236" t="str">
            <v>M²</v>
          </cell>
        </row>
        <row r="237">
          <cell r="A237" t="str">
            <v>7.15.(6)</v>
          </cell>
          <cell r="C237" t="str">
            <v>Pembongkaran Gelagar Baja</v>
          </cell>
          <cell r="D237" t="str">
            <v>M¹</v>
          </cell>
        </row>
        <row r="238">
          <cell r="A238" t="str">
            <v>7.15.(7)</v>
          </cell>
          <cell r="C238" t="str">
            <v>Pembongkaran Lantai Jembatan Kayu</v>
          </cell>
          <cell r="D238" t="str">
            <v>M²</v>
          </cell>
        </row>
        <row r="239">
          <cell r="A239" t="str">
            <v>7.15.(8)</v>
          </cell>
          <cell r="C239" t="str">
            <v>Pembongkaran Jembatan Kayu</v>
          </cell>
          <cell r="D239" t="str">
            <v>M²</v>
          </cell>
        </row>
        <row r="240">
          <cell r="A240" t="str">
            <v>7.15.(9)</v>
          </cell>
          <cell r="C240" t="str">
            <v>Pengangkutan Hasil Bongkaran yang melebihi 5 km</v>
          </cell>
          <cell r="D240" t="str">
            <v>M³ / Km</v>
          </cell>
        </row>
        <row r="241">
          <cell r="A241" t="str">
            <v>7.16.(1)</v>
          </cell>
          <cell r="C241" t="str">
            <v>Turap Kayu Tanpa Pengawet</v>
          </cell>
          <cell r="D241" t="str">
            <v>M²</v>
          </cell>
        </row>
        <row r="242">
          <cell r="A242" t="str">
            <v>7.16.(2)</v>
          </cell>
          <cell r="C242" t="str">
            <v>Turap Kayu dengan Pengawet</v>
          </cell>
          <cell r="D242" t="str">
            <v>M²</v>
          </cell>
        </row>
        <row r="243">
          <cell r="A243" t="str">
            <v>7.16.(3)</v>
          </cell>
          <cell r="C243" t="str">
            <v>Turap Baja</v>
          </cell>
          <cell r="D243" t="str">
            <v>M²</v>
          </cell>
        </row>
        <row r="244">
          <cell r="A244" t="str">
            <v>7.16.(4)</v>
          </cell>
          <cell r="C244" t="str">
            <v>Turap Beton Pracetak</v>
          </cell>
          <cell r="D244" t="str">
            <v>M²</v>
          </cell>
        </row>
        <row r="245">
          <cell r="A245" t="str">
            <v>7.16.(5)</v>
          </cell>
          <cell r="C245" t="str">
            <v>Pengadaan Turap Kayu tanpa Pengawetan</v>
          </cell>
          <cell r="D245" t="str">
            <v>M³</v>
          </cell>
        </row>
        <row r="246">
          <cell r="A246" t="str">
            <v>7.16.(6)</v>
          </cell>
          <cell r="C246" t="str">
            <v>Pengadaan Turap Kayu dengan Pengawetan</v>
          </cell>
          <cell r="D246" t="str">
            <v>M¹</v>
          </cell>
        </row>
        <row r="247">
          <cell r="A247" t="str">
            <v>7.16.(7)</v>
          </cell>
          <cell r="C247" t="str">
            <v>Pengadaan Turap Baja</v>
          </cell>
          <cell r="D247" t="str">
            <v>Kg</v>
          </cell>
        </row>
        <row r="248">
          <cell r="A248" t="str">
            <v>7.16.(8)</v>
          </cell>
          <cell r="C248" t="str">
            <v>Pengadaan Turap Beton Pracetak</v>
          </cell>
          <cell r="D248" t="str">
            <v>M¹</v>
          </cell>
        </row>
        <row r="249">
          <cell r="A249" t="str">
            <v>7.16.(9)</v>
          </cell>
          <cell r="C249" t="str">
            <v>Pengadaan Turap Beton Pracetak</v>
          </cell>
          <cell r="D249" t="str">
            <v>M¹</v>
          </cell>
        </row>
        <row r="250">
          <cell r="A250" t="str">
            <v>7.16.(10)</v>
          </cell>
          <cell r="C250" t="str">
            <v>Pemancangan Turap Kayu</v>
          </cell>
          <cell r="D250" t="str">
            <v>M¹</v>
          </cell>
        </row>
        <row r="251">
          <cell r="A251" t="str">
            <v>7.16.(11)</v>
          </cell>
          <cell r="C251" t="str">
            <v>Pemancangan Turap Beton Pracetak</v>
          </cell>
          <cell r="D251" t="str">
            <v>M¹</v>
          </cell>
        </row>
        <row r="252">
          <cell r="A252" t="str">
            <v>7.16.(12)</v>
          </cell>
          <cell r="C252" t="str">
            <v>Pemancangan Turap Baja</v>
          </cell>
          <cell r="D252" t="str">
            <v>M¹</v>
          </cell>
        </row>
        <row r="253">
          <cell r="A253" t="str">
            <v>7.16.(13)</v>
          </cell>
          <cell r="C253" t="str">
            <v>Tiang Bor Beton</v>
          </cell>
          <cell r="D253" t="str">
            <v>M¹</v>
          </cell>
        </row>
        <row r="254">
          <cell r="A254" t="str">
            <v>7.16.(14)</v>
          </cell>
          <cell r="C254" t="str">
            <v xml:space="preserve">Tambahan Biaya untuk No. Mata Pembayaran 7.16.(11) dan 7.16.(13) bila </v>
          </cell>
          <cell r="D254" t="str">
            <v>M¹</v>
          </cell>
        </row>
        <row r="255">
          <cell r="C255" t="str">
            <v>Tiang pancang dikerjakan di Air</v>
          </cell>
        </row>
        <row r="256">
          <cell r="A256" t="str">
            <v>7.16.(15)</v>
          </cell>
          <cell r="C256" t="str">
            <v xml:space="preserve">Tambahan Biaya untuk No. Mata Pembayaran 7.16.(13)  bila </v>
          </cell>
          <cell r="D256" t="str">
            <v>M¹</v>
          </cell>
        </row>
        <row r="257">
          <cell r="C257" t="str">
            <v>Tiang Bor dikerjakan di Air</v>
          </cell>
        </row>
        <row r="258">
          <cell r="A258" t="str">
            <v>7.16.(16)</v>
          </cell>
          <cell r="C258" t="str">
            <v>Tiang Uji Jenis</v>
          </cell>
          <cell r="D258" t="str">
            <v>M¹</v>
          </cell>
        </row>
        <row r="259">
          <cell r="A259" t="str">
            <v>7.16.(18)</v>
          </cell>
          <cell r="C259" t="str">
            <v>Pengujian Pembebanan Statis pada Tiang dengan Diameter s/d 600 mm</v>
          </cell>
          <cell r="D259" t="str">
            <v>M¹</v>
          </cell>
        </row>
        <row r="260">
          <cell r="A260" t="str">
            <v>7.16.(19)</v>
          </cell>
          <cell r="C260" t="str">
            <v>Pengujian Pembebanan Statis pada Tiang dengan Diameter &gt; 600 mm</v>
          </cell>
          <cell r="D260" t="str">
            <v>M¹</v>
          </cell>
        </row>
        <row r="261">
          <cell r="A261" t="str">
            <v>7.16.(20)</v>
          </cell>
          <cell r="C261" t="str">
            <v>Pengujian Pembebanan Dinamis pada Tiang dengan Diameter s/d 600 mm</v>
          </cell>
          <cell r="D261" t="str">
            <v>M¹</v>
          </cell>
        </row>
        <row r="262">
          <cell r="A262" t="str">
            <v>7.16.(21)</v>
          </cell>
          <cell r="C262" t="str">
            <v>Pengujian Pembebanan Dinamis pada Tiang dengan Diameter &gt; 600 mm</v>
          </cell>
          <cell r="D262" t="str">
            <v>M¹</v>
          </cell>
        </row>
        <row r="263">
          <cell r="A263">
            <v>7.17</v>
          </cell>
          <cell r="C263" t="str">
            <v>Pipa Cucuran</v>
          </cell>
          <cell r="D263" t="str">
            <v>M¹</v>
          </cell>
        </row>
        <row r="264">
          <cell r="A264">
            <v>7.18</v>
          </cell>
          <cell r="C264" t="str">
            <v>Pasangan Parapet</v>
          </cell>
          <cell r="D264" t="str">
            <v>M³</v>
          </cell>
        </row>
        <row r="267">
          <cell r="C267" t="str">
            <v xml:space="preserve"> Jumlah Harga Pekerjaan DIVISI 7 (masuk pada Rekapitulasi Perkiraan Harga Pekerjaan)</v>
          </cell>
          <cell r="G267">
            <v>200800000</v>
          </cell>
        </row>
        <row r="270">
          <cell r="C270" t="str">
            <v>DIVISI 8 - PENGEMBALIAN KONDISI DAN PEKERJAAN MINOR</v>
          </cell>
        </row>
        <row r="272">
          <cell r="A272" t="str">
            <v>8.1 (1)</v>
          </cell>
          <cell r="C272" t="str">
            <v>Lapis Pondasi agregat Kelas A untuk Pekerjaan Minor</v>
          </cell>
          <cell r="D272" t="str">
            <v>M³</v>
          </cell>
          <cell r="E272">
            <v>80</v>
          </cell>
          <cell r="F272">
            <v>230999.99999999997</v>
          </cell>
          <cell r="G272">
            <v>18480000</v>
          </cell>
        </row>
        <row r="273">
          <cell r="A273" t="str">
            <v>8.1 (2)</v>
          </cell>
          <cell r="C273" t="str">
            <v>Lapis Pondasi agregat Kelas B untuk Pekerjaan Minor</v>
          </cell>
          <cell r="D273" t="str">
            <v>M³</v>
          </cell>
          <cell r="G273">
            <v>0</v>
          </cell>
        </row>
        <row r="274">
          <cell r="A274" t="str">
            <v>8.1 (3)</v>
          </cell>
          <cell r="C274" t="str">
            <v>Agregat untuk Lapis Pondasi Jalan Tanpa Penutup untuk Pekerjaan Minor</v>
          </cell>
          <cell r="D274" t="str">
            <v>M³</v>
          </cell>
        </row>
        <row r="275">
          <cell r="A275" t="str">
            <v>8.1 (4)</v>
          </cell>
          <cell r="C275" t="str">
            <v>Waterbound Macadam untuk Pekerjaan Minor</v>
          </cell>
          <cell r="D275" t="str">
            <v>M³</v>
          </cell>
          <cell r="G275">
            <v>0</v>
          </cell>
        </row>
        <row r="276">
          <cell r="A276" t="str">
            <v>8.1 (5)</v>
          </cell>
          <cell r="C276" t="str">
            <v xml:space="preserve">Campuran Aspal Panas untuk Pekerjaan Minor              </v>
          </cell>
          <cell r="D276" t="str">
            <v>M³</v>
          </cell>
          <cell r="E276">
            <v>20</v>
          </cell>
          <cell r="F276">
            <v>1500000</v>
          </cell>
          <cell r="G276">
            <v>30000000</v>
          </cell>
        </row>
        <row r="277">
          <cell r="A277" t="str">
            <v>8.1 (6)</v>
          </cell>
          <cell r="C277" t="str">
            <v>Penetrasi Macadam untuk Pekerjaan Minor</v>
          </cell>
          <cell r="D277" t="str">
            <v>M³</v>
          </cell>
          <cell r="F277">
            <v>0</v>
          </cell>
          <cell r="G277">
            <v>0</v>
          </cell>
        </row>
        <row r="278">
          <cell r="A278" t="str">
            <v>8.1 (7)</v>
          </cell>
          <cell r="C278" t="str">
            <v>Campuran Aspal Dingin untuk Pekerjaan Minor</v>
          </cell>
          <cell r="D278" t="str">
            <v>M³</v>
          </cell>
        </row>
        <row r="279">
          <cell r="A279" t="str">
            <v>8.1 (8)</v>
          </cell>
          <cell r="C279" t="str">
            <v>Residu Bitumen untuk Pekerjaan Minor</v>
          </cell>
          <cell r="D279" t="str">
            <v>M³</v>
          </cell>
        </row>
        <row r="280">
          <cell r="A280" t="str">
            <v>8.2 (1)</v>
          </cell>
          <cell r="C280" t="str">
            <v>Galian untuk Bahu Jalan dan Pekerjaan Minor lainnya</v>
          </cell>
          <cell r="D280" t="str">
            <v>M³</v>
          </cell>
        </row>
        <row r="281">
          <cell r="A281" t="str">
            <v>8.2 (2)</v>
          </cell>
          <cell r="C281" t="str">
            <v>Pembersihan dan Pembongkaran Tanaman (diameter &lt; 30 cm)</v>
          </cell>
          <cell r="D281" t="str">
            <v>M²</v>
          </cell>
        </row>
        <row r="282">
          <cell r="A282" t="str">
            <v>8.2 (3)</v>
          </cell>
          <cell r="C282" t="str">
            <v>Penebangan Pohon Diameter 30-50 cm</v>
          </cell>
          <cell r="D282" t="str">
            <v>Buah</v>
          </cell>
        </row>
        <row r="283">
          <cell r="A283" t="str">
            <v>8.2 (4)</v>
          </cell>
          <cell r="C283" t="str">
            <v>Penebangan Pohon Diameter 50-75 cm</v>
          </cell>
          <cell r="D283" t="str">
            <v>Buah</v>
          </cell>
        </row>
        <row r="284">
          <cell r="A284" t="str">
            <v>8.2 (5)</v>
          </cell>
          <cell r="C284" t="str">
            <v>Penebangan Pohon Diameter &gt;75 cm</v>
          </cell>
          <cell r="D284" t="str">
            <v>Buah</v>
          </cell>
        </row>
        <row r="285">
          <cell r="A285" t="str">
            <v>8.3 (1)</v>
          </cell>
          <cell r="C285" t="str">
            <v>Stabilisasi dengan Tanaman</v>
          </cell>
          <cell r="D285" t="str">
            <v>M²</v>
          </cell>
        </row>
        <row r="286">
          <cell r="A286" t="str">
            <v>8.3 (2)</v>
          </cell>
          <cell r="C286" t="str">
            <v>Semak / Perdu</v>
          </cell>
          <cell r="D286" t="str">
            <v>M²</v>
          </cell>
        </row>
        <row r="287">
          <cell r="A287" t="str">
            <v>8.3(3)</v>
          </cell>
          <cell r="C287" t="str">
            <v>Pohon</v>
          </cell>
          <cell r="D287" t="str">
            <v>Buah</v>
          </cell>
        </row>
        <row r="288">
          <cell r="A288" t="str">
            <v>8.4 (1)</v>
          </cell>
          <cell r="C288" t="str">
            <v>Pengembalian Kondisi Lantai Jembatan Beton</v>
          </cell>
          <cell r="D288" t="str">
            <v>M²</v>
          </cell>
        </row>
        <row r="289">
          <cell r="A289" t="str">
            <v>8.4 (2)</v>
          </cell>
          <cell r="C289" t="str">
            <v>Pengembalian Kondisi Lantai Jembatan Kayu</v>
          </cell>
          <cell r="D289" t="str">
            <v>M²</v>
          </cell>
        </row>
        <row r="290">
          <cell r="A290" t="str">
            <v>8.4 (3)</v>
          </cell>
          <cell r="C290" t="str">
            <v>Pengembalian Kondisi Pelapisan Permukaan Baja Struktur</v>
          </cell>
          <cell r="D290" t="str">
            <v>M²</v>
          </cell>
        </row>
        <row r="291">
          <cell r="A291" t="str">
            <v>SS.8.5. (3)</v>
          </cell>
          <cell r="C291" t="str">
            <v>Pengecatan Kerb /Kanstin</v>
          </cell>
          <cell r="D291" t="str">
            <v>M²</v>
          </cell>
          <cell r="E291">
            <v>1400</v>
          </cell>
          <cell r="F291">
            <v>6500</v>
          </cell>
          <cell r="G291">
            <v>9100000</v>
          </cell>
        </row>
        <row r="292">
          <cell r="A292" t="str">
            <v>SS.8.5. (6)</v>
          </cell>
          <cell r="C292" t="str">
            <v>Pemasangan Paving Block tebal 6 cm</v>
          </cell>
          <cell r="D292" t="str">
            <v>M²</v>
          </cell>
          <cell r="E292">
            <v>2000</v>
          </cell>
          <cell r="F292">
            <v>50000</v>
          </cell>
          <cell r="G292">
            <v>100000000</v>
          </cell>
        </row>
        <row r="295">
          <cell r="C295" t="str">
            <v xml:space="preserve"> Jumlah Harga Pekerjaan DIVISI 8 (masuk pada Rekapitulasi Perkiraan Harga Pekerjaan)</v>
          </cell>
          <cell r="G295">
            <v>157580000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OUT"/>
      <sheetName val="PROSES"/>
      <sheetName val="AN - STN"/>
      <sheetName val="UPAH - MATERIAL"/>
    </sheetNames>
    <sheetDataSet>
      <sheetData sheetId="0" refreshError="1"/>
      <sheetData sheetId="1" refreshError="1"/>
      <sheetData sheetId="2" refreshError="1"/>
      <sheetData sheetId="3" refreshError="1"/>
    </sheetDataSet>
  </externalBook>
</externalLink>
</file>

<file path=xl/externalLinks/externalLink8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ESS"/>
      <sheetName val="Global"/>
      <sheetName val="Moblisasi"/>
      <sheetName val="Mob. Lembar 1.2-2"/>
      <sheetName val="SPT"/>
      <sheetName val="Manajemen dan Keselamatan LL"/>
      <sheetName val="Sched Sp1 (2)"/>
      <sheetName val="PLH Sby"/>
      <sheetName val="perhitungan"/>
      <sheetName val="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ampiran"/>
      <sheetName val="Srt Penw."/>
      <sheetName val="Srt Tng Inti"/>
      <sheetName val="Rekap"/>
      <sheetName val="Bukan PNS"/>
      <sheetName val="Jadwal"/>
      <sheetName val="RAB Rekap"/>
      <sheetName val="RAB Sei. Jambu"/>
      <sheetName val="RAB Koto Baru"/>
      <sheetName val="RAB Balimbing"/>
      <sheetName val="RAB Rambatan"/>
      <sheetName val="RAB Paninj"/>
      <sheetName val="Dft.Hrg Stn Pek."/>
      <sheetName val="hRG Stn Bhn,Uph, perl"/>
      <sheetName val="Analisa Hrg Satuan"/>
      <sheetName val="Daftar Staf Inti Proyek"/>
      <sheetName val="Dftr Keb Tng,bnh,Alat"/>
      <sheetName val="Daftar Peralatan"/>
      <sheetName val="Anal-alat Benar"/>
      <sheetName val="Neraca"/>
      <sheetName val="Analisa Mob."/>
      <sheetName val="Pengirus Per."/>
      <sheetName val="Pemilik Modal"/>
      <sheetName val="Kuantitas &amp; Harga"/>
    </sheetNames>
    <sheetDataSet>
      <sheetData sheetId="0" refreshError="1"/>
      <sheetData sheetId="1">
        <row r="3">
          <cell r="G3" t="str">
            <v>Pariaman , 3 Agustus 2002</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370"/>
      <sheetName val="page 372"/>
      <sheetName val="BACK UP BESI BETON BACKISTING"/>
      <sheetName val="BACK-UP DATA"/>
      <sheetName val="RAB"/>
      <sheetName val="REKAP ANL"/>
      <sheetName val="AHS"/>
      <sheetName val="ANL HIT"/>
      <sheetName val="DUKB"/>
      <sheetName val="catatan"/>
      <sheetName val="dihitung"/>
      <sheetName val="page 442"/>
      <sheetName val="page 443"/>
      <sheetName val="page 444"/>
      <sheetName val="page 445"/>
      <sheetName val="page 446"/>
      <sheetName val="page 447"/>
      <sheetName val="page 448"/>
      <sheetName val="page 449"/>
      <sheetName val="page 450"/>
      <sheetName val="page 451"/>
      <sheetName val="page 452"/>
      <sheetName val="page 453"/>
      <sheetName val="page 454"/>
      <sheetName val="page 455"/>
      <sheetName val="page 456"/>
      <sheetName val="page 457"/>
      <sheetName val="page 458"/>
      <sheetName val="page 459"/>
      <sheetName val="page 460"/>
      <sheetName val="page 461"/>
      <sheetName val="page 462"/>
      <sheetName val="page 463"/>
      <sheetName val="page 464"/>
      <sheetName val="page 465"/>
      <sheetName val="page 466"/>
      <sheetName val="page 467"/>
      <sheetName val="page 468"/>
      <sheetName val="page 469"/>
      <sheetName val="page 470"/>
      <sheetName val="page 471"/>
      <sheetName val="page 472"/>
      <sheetName val="page 473"/>
      <sheetName val="page 473 (2)"/>
      <sheetName val="page 474"/>
      <sheetName val="page 475"/>
      <sheetName val="page 476"/>
      <sheetName val="page 477"/>
      <sheetName val="page 478"/>
      <sheetName val="page 479"/>
      <sheetName val="page 480"/>
      <sheetName val="page 481"/>
      <sheetName val="page 482"/>
      <sheetName val="page 483"/>
      <sheetName val="page 484"/>
      <sheetName val="page 485"/>
      <sheetName val="page 486"/>
      <sheetName val="page 487"/>
      <sheetName val="page 488"/>
      <sheetName val="page 489"/>
      <sheetName val="page 490"/>
      <sheetName val="page 491"/>
      <sheetName val="page 492"/>
      <sheetName val="page 493"/>
      <sheetName val="page 494"/>
      <sheetName val="page 495"/>
      <sheetName val="page 496"/>
      <sheetName val="page 497"/>
      <sheetName val="page 498"/>
      <sheetName val="page 499"/>
      <sheetName val="page 500"/>
      <sheetName val="page 501"/>
      <sheetName val="page 502"/>
      <sheetName val="page 503"/>
      <sheetName val="page 504"/>
      <sheetName val="page 505"/>
      <sheetName val="page 506"/>
      <sheetName val="page 507"/>
      <sheetName val="page 508"/>
      <sheetName val="page 509"/>
      <sheetName val="page 509 (2)"/>
      <sheetName val="page 510"/>
      <sheetName val="page 511"/>
      <sheetName val="page 512"/>
      <sheetName val="page 513"/>
      <sheetName val="page 514"/>
      <sheetName val="page 515"/>
      <sheetName val="page 516"/>
      <sheetName val="page 517"/>
      <sheetName val="page 518"/>
      <sheetName val="page 519"/>
      <sheetName val="page 520"/>
      <sheetName val="page 521"/>
      <sheetName val="page 522"/>
      <sheetName val="page 523"/>
      <sheetName val="page 524"/>
      <sheetName val="page 525"/>
      <sheetName val="page 526"/>
      <sheetName val="page 527"/>
      <sheetName val="page 528"/>
      <sheetName val="page 529"/>
      <sheetName val="page 530"/>
      <sheetName val="page 530 (2)"/>
      <sheetName val="page 531"/>
      <sheetName val="page 532"/>
      <sheetName val="page 533"/>
      <sheetName val="page 534"/>
      <sheetName val="page 535"/>
      <sheetName val="page 536"/>
      <sheetName val="page 537"/>
      <sheetName val="page 538"/>
      <sheetName val="page 539"/>
      <sheetName val="page 540"/>
      <sheetName val="page 541"/>
      <sheetName val="page 542"/>
      <sheetName val="page 543"/>
      <sheetName val="page 544"/>
      <sheetName val="page 544 (2)"/>
      <sheetName val="page 545"/>
      <sheetName val="page 546"/>
      <sheetName val="page 547"/>
      <sheetName val="page 548"/>
      <sheetName val="page 549"/>
      <sheetName val="page 550"/>
      <sheetName val="page 551"/>
      <sheetName val="page 552"/>
      <sheetName val="page 553"/>
      <sheetName val="page 554"/>
      <sheetName val="page 555"/>
      <sheetName val="page 556"/>
      <sheetName val="page 557"/>
      <sheetName val="page 558"/>
      <sheetName val="page 559"/>
      <sheetName val="page 560"/>
      <sheetName val="page 561"/>
      <sheetName val="page 562"/>
      <sheetName val="page 563"/>
      <sheetName val="page 564"/>
      <sheetName val="page 565"/>
      <sheetName val="page 566"/>
      <sheetName val="page 566 (2)"/>
      <sheetName val="page 567"/>
      <sheetName val="page 568"/>
      <sheetName val="page 569"/>
      <sheetName val="page 570"/>
      <sheetName val="page 571"/>
      <sheetName val="page 572"/>
      <sheetName val="page 573"/>
      <sheetName val="page 574"/>
      <sheetName val="page 575"/>
      <sheetName val="page 576"/>
      <sheetName val="page 577"/>
      <sheetName val="page 578"/>
      <sheetName val="page 579"/>
      <sheetName val="page 580"/>
      <sheetName val="page 581"/>
      <sheetName val="page 582"/>
      <sheetName val="page 583"/>
      <sheetName val="page 584"/>
      <sheetName val="page 584 (2)"/>
      <sheetName val="page 585"/>
      <sheetName val="page 586"/>
      <sheetName val="page 587"/>
      <sheetName val="page 588"/>
      <sheetName val="page 589"/>
      <sheetName val="page 590"/>
      <sheetName val="page 591"/>
      <sheetName val="page 592"/>
      <sheetName val="page 593"/>
      <sheetName val="page 594"/>
      <sheetName val="page 595"/>
      <sheetName val="page 596"/>
      <sheetName val="page 597"/>
      <sheetName val="page 598"/>
      <sheetName val="page 599"/>
      <sheetName val="page 600"/>
      <sheetName val="page 601"/>
      <sheetName val="page 602"/>
      <sheetName val="page 603"/>
      <sheetName val="page 604"/>
      <sheetName val="page 605"/>
      <sheetName val="page 606"/>
      <sheetName val="page 607"/>
      <sheetName val="page 608"/>
      <sheetName val="page 609"/>
      <sheetName val="page 610"/>
      <sheetName val="page 611"/>
      <sheetName val="page 612"/>
      <sheetName val="page 613"/>
      <sheetName val="page 614"/>
      <sheetName val="page 615"/>
      <sheetName val="page 616"/>
      <sheetName val="page 617"/>
      <sheetName val="page 618"/>
      <sheetName val="page 619"/>
      <sheetName val="page 620"/>
      <sheetName val="page 621"/>
      <sheetName val="page 622"/>
      <sheetName val="page 623"/>
      <sheetName val="page 624"/>
      <sheetName val="page 625"/>
      <sheetName val="page 626"/>
      <sheetName val="page 627"/>
      <sheetName val="page 628"/>
      <sheetName val="page 629"/>
      <sheetName val="page 630"/>
      <sheetName val="page 631"/>
      <sheetName val="page 632"/>
      <sheetName val="page 633"/>
      <sheetName val="page 634"/>
      <sheetName val="page 635"/>
      <sheetName val="page 636"/>
      <sheetName val="page 637"/>
      <sheetName val="page 638"/>
      <sheetName val="page 639"/>
      <sheetName val="page 640"/>
      <sheetName val="page 641"/>
      <sheetName val="page 642"/>
      <sheetName val="page 643"/>
      <sheetName val="page 644"/>
      <sheetName val="page 645"/>
      <sheetName val="page 646"/>
      <sheetName val="page 647"/>
      <sheetName val="page 648"/>
      <sheetName val="page 649"/>
      <sheetName val="page 650"/>
      <sheetName val="page 651"/>
      <sheetName val="page 652"/>
      <sheetName val="page 653"/>
      <sheetName val="page 654"/>
      <sheetName val="page 655"/>
      <sheetName val="page 656"/>
      <sheetName val="page 657"/>
      <sheetName val="page 658"/>
      <sheetName val="page 659"/>
      <sheetName val="page 660"/>
      <sheetName val="page 661"/>
      <sheetName val="page 662"/>
      <sheetName val="page 663"/>
      <sheetName val="page 663 2"/>
      <sheetName val="page 664"/>
      <sheetName val="page 665"/>
      <sheetName val="page 666"/>
      <sheetName val="page 667"/>
      <sheetName val="page 668"/>
      <sheetName val="page 669"/>
      <sheetName val="page 670"/>
      <sheetName val="page 671"/>
      <sheetName val="page 672"/>
      <sheetName val="page 673"/>
      <sheetName val="page 674"/>
      <sheetName val="page 675"/>
      <sheetName val="page 676"/>
      <sheetName val="page 677"/>
      <sheetName val="page 677 (2)"/>
      <sheetName val="page 678"/>
      <sheetName val="page 679"/>
      <sheetName val="page 680"/>
      <sheetName val="page 681"/>
      <sheetName val="page 682"/>
      <sheetName val="page 683"/>
      <sheetName val="page 683 (2)"/>
      <sheetName val="page 684"/>
      <sheetName val="page 685"/>
      <sheetName val="page 686"/>
      <sheetName val="page 687"/>
      <sheetName val="page 696"/>
    </sheetNames>
    <sheetDataSet>
      <sheetData sheetId="0"/>
      <sheetData sheetId="1"/>
      <sheetData sheetId="2"/>
      <sheetData sheetId="3"/>
      <sheetData sheetId="4"/>
      <sheetData sheetId="5"/>
      <sheetData sheetId="6"/>
      <sheetData sheetId="7"/>
      <sheetData sheetId="8">
        <row r="10">
          <cell r="I10">
            <v>110000</v>
          </cell>
        </row>
        <row r="11">
          <cell r="I11">
            <v>175000</v>
          </cell>
        </row>
        <row r="12">
          <cell r="I12">
            <v>200000</v>
          </cell>
        </row>
        <row r="13">
          <cell r="I13">
            <v>200000</v>
          </cell>
        </row>
        <row r="27">
          <cell r="I27">
            <v>44</v>
          </cell>
        </row>
        <row r="28">
          <cell r="I28">
            <v>382720</v>
          </cell>
        </row>
        <row r="29">
          <cell r="I29">
            <v>260</v>
          </cell>
        </row>
        <row r="30">
          <cell r="I30">
            <v>208463</v>
          </cell>
        </row>
        <row r="31">
          <cell r="I31">
            <v>130</v>
          </cell>
        </row>
        <row r="32">
          <cell r="I32">
            <v>154700</v>
          </cell>
        </row>
        <row r="33">
          <cell r="I33">
            <v>1530</v>
          </cell>
        </row>
        <row r="34">
          <cell r="I34">
            <v>238000</v>
          </cell>
        </row>
        <row r="35">
          <cell r="I35">
            <v>34500</v>
          </cell>
        </row>
        <row r="37">
          <cell r="I37">
            <v>67340</v>
          </cell>
        </row>
        <row r="38">
          <cell r="I38">
            <v>35200</v>
          </cell>
        </row>
        <row r="39">
          <cell r="I39">
            <v>7224875</v>
          </cell>
        </row>
        <row r="40">
          <cell r="I40">
            <v>4351025</v>
          </cell>
        </row>
        <row r="41">
          <cell r="I41">
            <v>18200</v>
          </cell>
        </row>
        <row r="42">
          <cell r="I42">
            <v>33200</v>
          </cell>
        </row>
        <row r="43">
          <cell r="I43">
            <v>84960</v>
          </cell>
        </row>
        <row r="44">
          <cell r="I44">
            <v>133510</v>
          </cell>
        </row>
        <row r="45">
          <cell r="I45">
            <v>121000</v>
          </cell>
        </row>
        <row r="46">
          <cell r="I46">
            <v>17000</v>
          </cell>
        </row>
        <row r="47">
          <cell r="I47">
            <v>27000</v>
          </cell>
        </row>
        <row r="48">
          <cell r="I48">
            <v>21420</v>
          </cell>
        </row>
        <row r="49">
          <cell r="I49">
            <v>178500</v>
          </cell>
        </row>
        <row r="50">
          <cell r="I50">
            <v>11900</v>
          </cell>
        </row>
        <row r="51">
          <cell r="I51">
            <v>2260</v>
          </cell>
        </row>
        <row r="52">
          <cell r="I52">
            <v>66750</v>
          </cell>
        </row>
        <row r="53">
          <cell r="I53">
            <v>89250</v>
          </cell>
        </row>
        <row r="54">
          <cell r="I54">
            <v>615000</v>
          </cell>
        </row>
        <row r="55">
          <cell r="C55" t="str">
            <v>HPL setara TACO</v>
          </cell>
          <cell r="I55">
            <v>255000</v>
          </cell>
        </row>
        <row r="56">
          <cell r="I56">
            <v>160650</v>
          </cell>
        </row>
        <row r="57">
          <cell r="I57">
            <v>57120</v>
          </cell>
        </row>
        <row r="58">
          <cell r="I58">
            <v>83300</v>
          </cell>
        </row>
        <row r="59">
          <cell r="I59">
            <v>83300</v>
          </cell>
        </row>
        <row r="60">
          <cell r="I60">
            <v>44030</v>
          </cell>
        </row>
        <row r="61">
          <cell r="I61">
            <v>92590</v>
          </cell>
        </row>
        <row r="62">
          <cell r="I62">
            <v>44030</v>
          </cell>
        </row>
        <row r="63">
          <cell r="I63">
            <v>41650</v>
          </cell>
        </row>
        <row r="64">
          <cell r="I64">
            <v>19630</v>
          </cell>
        </row>
        <row r="65">
          <cell r="I65">
            <v>10920</v>
          </cell>
        </row>
        <row r="66">
          <cell r="I66">
            <v>92000</v>
          </cell>
        </row>
        <row r="67">
          <cell r="I67">
            <v>215000</v>
          </cell>
        </row>
        <row r="68">
          <cell r="I68">
            <v>940100</v>
          </cell>
        </row>
        <row r="69">
          <cell r="I69">
            <v>3034500</v>
          </cell>
        </row>
        <row r="70">
          <cell r="I70">
            <v>16660</v>
          </cell>
        </row>
        <row r="71">
          <cell r="I71">
            <v>315350</v>
          </cell>
        </row>
        <row r="72">
          <cell r="I72">
            <v>1130500</v>
          </cell>
        </row>
        <row r="73">
          <cell r="I73">
            <v>35700</v>
          </cell>
        </row>
        <row r="74">
          <cell r="I74">
            <v>4760</v>
          </cell>
        </row>
        <row r="75">
          <cell r="C75" t="str">
            <v>Handle (pegangan) Casement</v>
          </cell>
          <cell r="I75">
            <v>48560</v>
          </cell>
        </row>
        <row r="76">
          <cell r="I76">
            <v>26680</v>
          </cell>
        </row>
        <row r="77">
          <cell r="I77">
            <v>4160</v>
          </cell>
        </row>
        <row r="78">
          <cell r="I78">
            <v>28560</v>
          </cell>
        </row>
        <row r="79">
          <cell r="I79">
            <v>34510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8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370"/>
      <sheetName val="page 372"/>
      <sheetName val="BACK UP BESI BETON BACKISTING"/>
      <sheetName val="BACK-UP DATA"/>
      <sheetName val="RAB"/>
      <sheetName val="Rekap"/>
      <sheetName val="Analisa"/>
      <sheetName val="ANL. HITUNG"/>
      <sheetName val="DUB"/>
      <sheetName val="dihitung"/>
      <sheetName val="page 442"/>
      <sheetName val="page 443"/>
      <sheetName val="page 444"/>
      <sheetName val="page 445"/>
      <sheetName val="page 446"/>
      <sheetName val="page 447"/>
      <sheetName val="page 448"/>
      <sheetName val="page 449"/>
      <sheetName val="page 450"/>
      <sheetName val="page 451"/>
      <sheetName val="page 452"/>
      <sheetName val="page 453"/>
      <sheetName val="page 454"/>
      <sheetName val="page 455"/>
      <sheetName val="page 456"/>
      <sheetName val="page 457"/>
      <sheetName val="page 458"/>
      <sheetName val="page 459"/>
      <sheetName val="page 460"/>
      <sheetName val="page 461"/>
      <sheetName val="page 462"/>
      <sheetName val="page 463"/>
      <sheetName val="page 464"/>
      <sheetName val="page 465"/>
      <sheetName val="page 466"/>
      <sheetName val="page 467"/>
      <sheetName val="page 468"/>
      <sheetName val="page 469"/>
      <sheetName val="page 470"/>
      <sheetName val="page 471"/>
      <sheetName val="page 472"/>
      <sheetName val="page 473"/>
      <sheetName val="page 473 (2)"/>
      <sheetName val="page 474"/>
      <sheetName val="page 475"/>
      <sheetName val="page 476"/>
      <sheetName val="page 477"/>
      <sheetName val="page 478"/>
      <sheetName val="page 479"/>
      <sheetName val="page 480"/>
      <sheetName val="page 481"/>
      <sheetName val="page 482"/>
      <sheetName val="page 483"/>
      <sheetName val="page 484"/>
      <sheetName val="page 485"/>
      <sheetName val="page 486"/>
      <sheetName val="page 487"/>
      <sheetName val="page 488"/>
      <sheetName val="page 489"/>
      <sheetName val="page 490"/>
      <sheetName val="page 491"/>
      <sheetName val="page 492"/>
      <sheetName val="page 493"/>
      <sheetName val="page 494"/>
      <sheetName val="page 495"/>
      <sheetName val="page 496"/>
      <sheetName val="page 497"/>
      <sheetName val="page 498"/>
      <sheetName val="page 499"/>
      <sheetName val="page 500"/>
      <sheetName val="page 501"/>
      <sheetName val="page 502"/>
      <sheetName val="page 503"/>
      <sheetName val="page 504"/>
      <sheetName val="page 505"/>
      <sheetName val="page 506"/>
      <sheetName val="page 507"/>
      <sheetName val="page 508"/>
      <sheetName val="page 509"/>
      <sheetName val="page 509 (2)"/>
      <sheetName val="page 510"/>
      <sheetName val="page 511"/>
      <sheetName val="page 512"/>
      <sheetName val="page 513"/>
      <sheetName val="page 514"/>
      <sheetName val="page 515"/>
      <sheetName val="page 516"/>
      <sheetName val="page 517"/>
      <sheetName val="page 518"/>
      <sheetName val="page 519"/>
      <sheetName val="page 520"/>
      <sheetName val="page 521"/>
      <sheetName val="page 522"/>
      <sheetName val="page 523"/>
      <sheetName val="page 524"/>
      <sheetName val="page 525"/>
      <sheetName val="page 526"/>
      <sheetName val="page 527"/>
      <sheetName val="page 528"/>
      <sheetName val="page 529"/>
      <sheetName val="page 530"/>
      <sheetName val="page 530 (2)"/>
      <sheetName val="page 531"/>
      <sheetName val="page 532"/>
      <sheetName val="page 533"/>
      <sheetName val="page 534"/>
      <sheetName val="page 535"/>
      <sheetName val="page 536"/>
      <sheetName val="page 537"/>
      <sheetName val="page 538"/>
      <sheetName val="page 539"/>
      <sheetName val="page 540"/>
      <sheetName val="page 541"/>
      <sheetName val="page 542"/>
      <sheetName val="page 543"/>
      <sheetName val="page 544"/>
      <sheetName val="page 544 (2)"/>
      <sheetName val="page 545"/>
      <sheetName val="page 546"/>
      <sheetName val="page 547"/>
      <sheetName val="page 548"/>
      <sheetName val="page 549"/>
      <sheetName val="page 550"/>
      <sheetName val="page 551"/>
      <sheetName val="page 552"/>
      <sheetName val="page 553"/>
      <sheetName val="page 554"/>
      <sheetName val="page 555"/>
      <sheetName val="page 556"/>
      <sheetName val="page 557"/>
      <sheetName val="page 558"/>
      <sheetName val="page 559"/>
      <sheetName val="page 560"/>
      <sheetName val="page 561"/>
      <sheetName val="page 562"/>
      <sheetName val="page 563"/>
      <sheetName val="page 564"/>
      <sheetName val="page 565"/>
      <sheetName val="page 566"/>
      <sheetName val="page 566 (2)"/>
      <sheetName val="page 567"/>
      <sheetName val="page 568"/>
      <sheetName val="page 569"/>
      <sheetName val="page 570"/>
      <sheetName val="page 571"/>
      <sheetName val="page 572"/>
      <sheetName val="page 573"/>
      <sheetName val="page 574"/>
      <sheetName val="page 575"/>
      <sheetName val="page 576"/>
      <sheetName val="page 577"/>
      <sheetName val="page 578"/>
      <sheetName val="page 579"/>
      <sheetName val="page 580"/>
      <sheetName val="page 581"/>
      <sheetName val="page 582"/>
      <sheetName val="page 583"/>
      <sheetName val="page 584"/>
      <sheetName val="page 584 (2)"/>
      <sheetName val="page 585"/>
      <sheetName val="page 586"/>
      <sheetName val="page 587"/>
      <sheetName val="page 588"/>
      <sheetName val="page 589"/>
      <sheetName val="page 590"/>
      <sheetName val="page 591"/>
      <sheetName val="page 592"/>
      <sheetName val="page 593"/>
      <sheetName val="page 594"/>
      <sheetName val="page 595"/>
      <sheetName val="page 596"/>
      <sheetName val="page 597"/>
      <sheetName val="page 598"/>
      <sheetName val="page 599"/>
      <sheetName val="page 600"/>
      <sheetName val="page 601"/>
      <sheetName val="page 602"/>
      <sheetName val="page 603"/>
      <sheetName val="page 604"/>
      <sheetName val="page 605"/>
      <sheetName val="page 606"/>
      <sheetName val="page 607"/>
      <sheetName val="page 608"/>
      <sheetName val="page 609"/>
      <sheetName val="page 610"/>
      <sheetName val="page 611"/>
      <sheetName val="page 612"/>
      <sheetName val="page 613"/>
      <sheetName val="page 614"/>
      <sheetName val="page 615"/>
      <sheetName val="page 616"/>
      <sheetName val="page 617"/>
      <sheetName val="page 618"/>
      <sheetName val="page 619"/>
      <sheetName val="page 620"/>
      <sheetName val="page 621"/>
      <sheetName val="page 622"/>
      <sheetName val="page 623"/>
      <sheetName val="page 624"/>
      <sheetName val="page 625"/>
      <sheetName val="page 626"/>
      <sheetName val="page 627"/>
      <sheetName val="page 628"/>
      <sheetName val="page 629"/>
      <sheetName val="page 630"/>
      <sheetName val="page 631"/>
      <sheetName val="page 632"/>
      <sheetName val="page 633"/>
      <sheetName val="page 634"/>
      <sheetName val="page 635"/>
      <sheetName val="page 636"/>
      <sheetName val="page 637"/>
      <sheetName val="page 638"/>
      <sheetName val="page 639"/>
      <sheetName val="page 640"/>
      <sheetName val="page 641"/>
      <sheetName val="page 642"/>
      <sheetName val="page 643"/>
      <sheetName val="page 644"/>
      <sheetName val="page 645"/>
      <sheetName val="page 646"/>
      <sheetName val="page 647"/>
      <sheetName val="page 648"/>
      <sheetName val="page 649"/>
      <sheetName val="page 650"/>
      <sheetName val="page 651"/>
      <sheetName val="page 652"/>
      <sheetName val="page 653"/>
      <sheetName val="page 654"/>
      <sheetName val="page 655"/>
      <sheetName val="page 656"/>
      <sheetName val="page 657"/>
      <sheetName val="page 658"/>
      <sheetName val="page 659"/>
      <sheetName val="page 660"/>
      <sheetName val="page 661"/>
      <sheetName val="page 662"/>
      <sheetName val="page 663"/>
      <sheetName val="page 663 2"/>
      <sheetName val="page 664"/>
      <sheetName val="page 665"/>
      <sheetName val="page 666"/>
      <sheetName val="page 667"/>
      <sheetName val="page 668"/>
      <sheetName val="page 669"/>
      <sheetName val="page 670"/>
      <sheetName val="page 671"/>
      <sheetName val="page 672"/>
      <sheetName val="page 673"/>
      <sheetName val="page 674"/>
      <sheetName val="page 675"/>
      <sheetName val="page 676"/>
      <sheetName val="page 677"/>
      <sheetName val="page 677 (2)"/>
      <sheetName val="page 678"/>
      <sheetName val="page 679"/>
      <sheetName val="page 680"/>
      <sheetName val="page 681"/>
      <sheetName val="page 682"/>
      <sheetName val="page 683"/>
      <sheetName val="page 683 (2)"/>
      <sheetName val="page 684"/>
      <sheetName val="page 685"/>
      <sheetName val="page 686"/>
      <sheetName val="page 687"/>
      <sheetName val="page 696"/>
      <sheetName val="Sheet1"/>
    </sheetNames>
    <sheetDataSet>
      <sheetData sheetId="0"/>
      <sheetData sheetId="1"/>
      <sheetData sheetId="2"/>
      <sheetData sheetId="3"/>
      <sheetData sheetId="4"/>
      <sheetData sheetId="5"/>
      <sheetData sheetId="6"/>
      <sheetData sheetId="7"/>
      <sheetData sheetId="8">
        <row r="12">
          <cell r="I12">
            <v>200000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sheetName val="SCHE."/>
      <sheetName val="SRT"/>
      <sheetName val="Rek"/>
      <sheetName val="BOQ"/>
      <sheetName val="ANA"/>
      <sheetName val="METH"/>
      <sheetName val="SDY"/>
      <sheetName val="SDY-rev"/>
      <sheetName val="MOS"/>
      <sheetName val="Mob."/>
      <sheetName val="u_Alat"/>
      <sheetName val="LAMP_3"/>
      <sheetName val="Sipil"/>
      <sheetName val="Inti"/>
      <sheetName val="Major"/>
      <sheetName val="Subkon"/>
      <sheetName val="Conf."/>
      <sheetName val="ROUTINE"/>
      <sheetName val="Hitung"/>
      <sheetName val="HSD"/>
      <sheetName val="STF (2)"/>
      <sheetName val="alt-cimangkok"/>
      <sheetName val="SCH"/>
      <sheetName val="MET"/>
      <sheetName val="SUB"/>
      <sheetName val="DLM"/>
      <sheetName val="MJR"/>
      <sheetName val="BALT"/>
      <sheetName val="LMP.1"/>
      <sheetName val="LMP.2"/>
      <sheetName val="RTN"/>
      <sheetName val="ANA (BAK)"/>
      <sheetName val="MET (BAK)"/>
      <sheetName val="IND"/>
      <sheetName val="CMK"/>
      <sheetName val="TM"/>
      <sheetName val="Perhitungan RAB"/>
      <sheetName val="Mobilisasi"/>
      <sheetName val="Galian drainase.sal."/>
      <sheetName val="Pas.Batu Mortar"/>
      <sheetName val="Galian Biasa"/>
      <sheetName val="Penyiapa Badan Jln"/>
      <sheetName val="LPA Klas B Bahu.Jln"/>
      <sheetName val="LPA Klas B."/>
      <sheetName val="LPA Klas A "/>
      <sheetName val="Lap.Resap Ikat"/>
      <sheetName val="Lapis Perekat"/>
      <sheetName val="Laston ACWC"/>
      <sheetName val="Laston AC-BC"/>
      <sheetName val="Ac Bc Levelling"/>
      <sheetName val="gambar"/>
      <sheetName val="ALT"/>
      <sheetName val="STF"/>
      <sheetName val="MET-bab2"/>
      <sheetName val="Met-bab2.3(2)"/>
      <sheetName val="MET-bab3"/>
      <sheetName val="MET-bab4"/>
      <sheetName val="MET-bab5"/>
      <sheetName val="MET-bab6"/>
      <sheetName val="MET-bab7"/>
      <sheetName val="MET-bab8"/>
      <sheetName val="LMP.12"/>
      <sheetName val="surat "/>
      <sheetName val="ANA LS"/>
      <sheetName val="Met Rtn"/>
      <sheetName val="LMP.6"/>
      <sheetName val="LMP 7"/>
      <sheetName val="alat"/>
      <sheetName val="staf"/>
      <sheetName val="Kar"/>
      <sheetName val="MET-BAB-04"/>
      <sheetName val="MET-BAB-06"/>
      <sheetName val="MET-BAB-06b"/>
      <sheetName val="MET-bab-08"/>
      <sheetName val="Sheet2"/>
      <sheetName val="Sheet2 (2)"/>
      <sheetName val="Sheet1"/>
      <sheetName val="Sheet1 (2)"/>
      <sheetName val="simak"/>
      <sheetName val="rekap"/>
      <sheetName val="surat"/>
      <sheetName val="BOQ (2)"/>
      <sheetName val="DAFTAR KUANTITAS"/>
      <sheetName val="MPU"/>
      <sheetName val="ANALISA DIV-7"/>
      <sheetName val="bab 7"/>
      <sheetName val="HSD (2)"/>
      <sheetName val="S-CURVE"/>
      <sheetName val="sc-peralatan"/>
      <sheetName val="sc-bahan"/>
      <sheetName val="Kebutuhan bahan"/>
      <sheetName val="staf (2)"/>
      <sheetName val="peralatan utama"/>
      <sheetName val="konfirmasi"/>
      <sheetName val="luar negeri"/>
      <sheetName val="non pns"/>
      <sheetName val="surat kuasa"/>
      <sheetName val="MP-Div 2"/>
      <sheetName val="ANALISA DIV-2"/>
      <sheetName val="MP-3"/>
      <sheetName val="ANALISA-Div 3"/>
      <sheetName val="MP-5"/>
      <sheetName val="ANALISA DIV-5"/>
      <sheetName val="MP-7"/>
      <sheetName val="MP-8"/>
      <sheetName val="ANALISA DIV-8"/>
      <sheetName val="ANALISA DIV-6"/>
      <sheetName val="MP-6"/>
      <sheetName val="MET BAB-07"/>
      <sheetName val="BAB 7 (2)"/>
      <sheetName val="BOQ INDUK (2)"/>
      <sheetName val="REK INDUK"/>
      <sheetName val="BOQ INDUK"/>
      <sheetName val="ANA mob"/>
      <sheetName val="BAB 3"/>
      <sheetName val="ANA BAB 3"/>
      <sheetName val="BAB 4"/>
      <sheetName val="ANA BAB 4"/>
      <sheetName val="BAB 6"/>
      <sheetName val="ANA BAB 6"/>
      <sheetName val="ANA BAB 7"/>
      <sheetName val="BAB 8"/>
      <sheetName val="ANA BAB 8"/>
      <sheetName val="ANA mob (2)"/>
      <sheetName val="LS-Rutin"/>
      <sheetName val="SCH pekerjaan (2)"/>
      <sheetName val="ANALISA"/>
      <sheetName val="DAFT PERALATAN"/>
      <sheetName val="SCH MOB (2)"/>
      <sheetName val="SCH bahan (2)"/>
      <sheetName val="REK ANAK"/>
      <sheetName val="BOQ ANAK"/>
      <sheetName val="ANA rutin"/>
      <sheetName val="KONF"/>
      <sheetName val="STAFF"/>
      <sheetName val="HSD UPAH"/>
      <sheetName val="HSD BAHAN"/>
      <sheetName val="HSD ALAT"/>
      <sheetName val="AMP"/>
      <sheetName val="FINISHER"/>
      <sheetName val="SPRAYER"/>
      <sheetName val="BULLDOZER"/>
      <sheetName val="COMPRESSOR"/>
      <sheetName val="CONCRETE MIXER"/>
      <sheetName val="CRANE"/>
      <sheetName val="DUMP TRUCK 3-4"/>
      <sheetName val="DUMP TRUCK "/>
      <sheetName val="DUMP TRUCK  TRONTON"/>
      <sheetName val="EXCAVATOR"/>
      <sheetName val="FLAT BED TRUCK"/>
      <sheetName val="GENSET"/>
      <sheetName val="MOTOR GRADER"/>
      <sheetName val="TRACK LOADER"/>
      <sheetName val="WHEEL LOADER"/>
      <sheetName val="THREE WHEEL ROLLER"/>
      <sheetName val="TANDEM ROLLER"/>
      <sheetName val="TIRE ROLLER"/>
      <sheetName val="VIBRATORY ROLLER2T"/>
      <sheetName val="VIBRATORY ROLLER 8t"/>
      <sheetName val="CONCRETE VIBRATOR"/>
      <sheetName val="STONE CRUSHER"/>
      <sheetName val="WATER PUMP"/>
      <sheetName val="WATER TANKER"/>
      <sheetName val="PEDESTRIAN ROLLER"/>
      <sheetName val="Rekapitulasi"/>
      <sheetName val="daf hs"/>
      <sheetName val="dft alat utam"/>
      <sheetName val="met bab 2.2"/>
      <sheetName val="met 3.1 (1)"/>
      <sheetName val="Met 3.2(2)"/>
      <sheetName val="met 5.1(1)"/>
      <sheetName val="met 5.1(2)"/>
      <sheetName val="met 6.3 (5)"/>
      <sheetName val="met 6.3.(6)"/>
      <sheetName val="met 6.3 (7)"/>
      <sheetName val="TAMPER"/>
      <sheetName val="JACK HAMMER"/>
      <sheetName val="FULVI MIXER"/>
      <sheetName val="CONC PAVER"/>
      <sheetName val="TRUCK MIXER"/>
      <sheetName val="BATCHING PLANT"/>
      <sheetName val="PNSPOLRI"/>
      <sheetName val="JAMSOSTEK"/>
      <sheetName val="ASURANSI"/>
      <sheetName val="RETRIBUSI"/>
      <sheetName val="data"/>
      <sheetName val="judul"/>
      <sheetName val="jadwal alat"/>
      <sheetName val="SCH pekerjaan"/>
      <sheetName val="Compatibility Report"/>
      <sheetName val="Kuantitas"/>
      <sheetName val="Analisa HSP"/>
      <sheetName val="HSD BAHAN (2)"/>
      <sheetName val="HSD ALAT (2)"/>
      <sheetName val="CH Met Bab"/>
      <sheetName val="Jadwal"/>
      <sheetName val="Ana MPU"/>
      <sheetName val="DPU"/>
      <sheetName val="HSD Upah+Alat"/>
      <sheetName val="Met Bab 02"/>
      <sheetName val="Met Bab 05 (a)"/>
      <sheetName val="Met Bab 05 (b)"/>
      <sheetName val="Met Bab 06 (a)"/>
      <sheetName val="Met Bab 06 (b)"/>
      <sheetName val="Met Bab 04"/>
      <sheetName val="Met Bab 07"/>
      <sheetName val="Met Bab 08"/>
      <sheetName val="Konfirm"/>
      <sheetName val="Sub Kont"/>
      <sheetName val="Myr"/>
      <sheetName val="SATER PUMP"/>
      <sheetName val="Mat Bab 02"/>
      <sheetName val="AC-BC-balance"/>
      <sheetName val="AC-WC-balance"/>
      <sheetName val="Pas. Batu Mortar balance"/>
      <sheetName val="Pas. Batu Mortar(FE)"/>
      <sheetName val="PROGRESS"/>
      <sheetName val="Bahu(L) bal"/>
      <sheetName val="SCH (3)"/>
      <sheetName val="LIST"/>
      <sheetName val="SK"/>
      <sheetName val="SRT PNW"/>
      <sheetName val="MO&amp;DEMOB"/>
      <sheetName val="HSD upah (2)"/>
      <sheetName val="HSD bhn + ONGKOS"/>
      <sheetName val="HSD alt"/>
      <sheetName val="MET.PEL"/>
      <sheetName val="METODE (3)"/>
      <sheetName val="SCH (2)"/>
      <sheetName val="PERSONIL"/>
      <sheetName val="PERALATAN MINIMUM"/>
      <sheetName val="subkontrakkan"/>
      <sheetName val="KSO"/>
      <sheetName val="ANA ONGKOS ANGKUT"/>
      <sheetName val="HSD bhn (2)"/>
      <sheetName val="MOB"/>
      <sheetName val="ANA MOB ALT"/>
      <sheetName val="ANA RUTIN 1"/>
      <sheetName val="RAMBU"/>
      <sheetName val="MET ANA RUTIN"/>
      <sheetName val="HSD bhn"/>
      <sheetName val="PERSONILUTAMA"/>
      <sheetName val="METODE (4)"/>
      <sheetName val="lamp 9"/>
      <sheetName val="SCH pekerjaa_x0000_só_x0002_j"/>
      <sheetName val="SCH pekerjaa"/>
      <sheetName val="4-Basic Price"/>
      <sheetName val="D.78"/>
      <sheetName val="D.79"/>
      <sheetName val="D.80"/>
      <sheetName val="D.81"/>
      <sheetName val="D.82"/>
      <sheetName val="D.83"/>
      <sheetName val="D.84"/>
      <sheetName val="D.85"/>
      <sheetName val="D.86"/>
      <sheetName val="D.87"/>
      <sheetName val="D.88"/>
      <sheetName val="D.89"/>
      <sheetName val="D.91"/>
      <sheetName val="D.92"/>
      <sheetName val="D.93"/>
      <sheetName val="D.94"/>
      <sheetName val="D.95"/>
      <sheetName val="D.96"/>
      <sheetName val="Fill this out first___"/>
      <sheetName val="ana_san"/>
      <sheetName val="Material"/>
      <sheetName val="Analisa Str"/>
      <sheetName val="BQ"/>
      <sheetName val="SAT-BHN"/>
      <sheetName val="Harsat Bahan"/>
      <sheetName val="Harsat Upah"/>
      <sheetName val="DAFTAR 7"/>
      <sheetName val="analisa el"/>
      <sheetName val="analisa mek"/>
      <sheetName val="TOTAL"/>
      <sheetName val="DAFTAR_8"/>
      <sheetName val="DAF_1"/>
      <sheetName val="Bag_1"/>
      <sheetName val="DONGIA"/>
      <sheetName val="STR"/>
      <sheetName val="ESCON"/>
      <sheetName val="REKAP A BESAR"/>
      <sheetName val="Hrg.Sat"/>
      <sheetName val="Pipe"/>
      <sheetName val="REF.ONLY"/>
      <sheetName val="Kolom UT"/>
      <sheetName val="Currency Rate"/>
      <sheetName val="Har-mat"/>
      <sheetName val="har-sat"/>
      <sheetName val="rab me (by owner) "/>
      <sheetName val="PAD-F"/>
      <sheetName val="Bahan upah"/>
      <sheetName val="NEGO-CKB-BBGN"/>
      <sheetName val="È³_x0003_&amp;0ß_x0000__x0000_"/>
      <sheetName val=""/>
      <sheetName val="DATA PROYEK"/>
      <sheetName val="RAB"/>
      <sheetName val="sph"/>
      <sheetName val="8LT 12"/>
      <sheetName val="chitimc"/>
      <sheetName val="dongia (2)"/>
      <sheetName val="LKVL-CK-HT-GD1"/>
      <sheetName val="giathanh1"/>
      <sheetName val="Data basic price jgan diprint"/>
      <sheetName val="10.1(3)"/>
      <sheetName val="AHS 6.1(2)"/>
      <sheetName val="Metode 8.1(5)"/>
      <sheetName val="rekap1"/>
      <sheetName val="Rekap (2)"/>
      <sheetName val="Beton"/>
      <sheetName val="Aspal (2)"/>
      <sheetName val="Relok-PJU"/>
      <sheetName val="NP"/>
      <sheetName val="RAB KapukII"/>
      <sheetName val="Harsat"/>
      <sheetName val="BAU"/>
      <sheetName val="5-ALAT(1)"/>
      <sheetName val="K.000"/>
      <sheetName val="RAB."/>
      <sheetName val="REKAP PAKET 2"/>
      <sheetName val="E.000"/>
      <sheetName val="H-Dasar"/>
      <sheetName val="MINGGUAN"/>
      <sheetName val="ANALISASNI"/>
      <sheetName val="upah&amp;bahan"/>
      <sheetName val="JADUAL"/>
      <sheetName val="REKAPTOTAL"/>
      <sheetName val="HARGASAT."/>
      <sheetName val="Basic Price"/>
      <sheetName val="SCH pekerjaa_x005f_x0000_só_x005f_x0002_j"/>
      <sheetName val="È³_x005f_x0003_&amp;0ß_x005f_x0000__x005f_x0000_"/>
      <sheetName val="PANELKAST"/>
      <sheetName val="Peralatan (2)"/>
      <sheetName val="10.2"/>
      <sheetName val="10"/>
      <sheetName val="4"/>
      <sheetName val="8"/>
      <sheetName val="9"/>
      <sheetName val="SAP"/>
      <sheetName val="Bill of Quantities"/>
      <sheetName val="Anl SNI"/>
      <sheetName val="Analisa "/>
      <sheetName val="BNAIII"/>
      <sheetName val="Harga Bahan &amp; Upah"/>
      <sheetName val="Kuantitas _ Harga _2_"/>
      <sheetName val="_"/>
      <sheetName val="UPH,BHN,ALT"/>
      <sheetName val="Analis harga"/>
      <sheetName val="Analisa (2)"/>
      <sheetName val="RBP- 2"/>
      <sheetName val="dasar"/>
      <sheetName val="D3"/>
      <sheetName val="D4"/>
      <sheetName val="D6"/>
      <sheetName val="D7"/>
      <sheetName val="D8"/>
      <sheetName val="10.1 (1)"/>
      <sheetName val="10.1 (2)"/>
      <sheetName val="10.1 (3)"/>
      <sheetName val="10.1 (4)"/>
      <sheetName val="10.1 (5)"/>
      <sheetName val="Master Edit"/>
      <sheetName val="Analisa-Harga"/>
      <sheetName val="rev-1"/>
      <sheetName val="DATUM"/>
      <sheetName val="AC"/>
      <sheetName val="eqp-rek"/>
      <sheetName val="SELL-SUMM-COST"/>
      <sheetName val="gvl"/>
      <sheetName val="RAW MATERIALS "/>
      <sheetName val="SAT-DAS"/>
    </sheetNames>
    <sheetDataSet>
      <sheetData sheetId="0" refreshError="1">
        <row r="9">
          <cell r="A9" t="str">
            <v>Bandung , 20 Desember 2000</v>
          </cell>
        </row>
        <row r="10">
          <cell r="A10" t="str">
            <v>PT. SENECA INDONESIA</v>
          </cell>
        </row>
        <row r="11">
          <cell r="A11" t="str">
            <v>ISKAK EFFERIN</v>
          </cell>
        </row>
        <row r="12">
          <cell r="A12" t="str">
            <v>Direktur Utama</v>
          </cell>
        </row>
        <row r="16">
          <cell r="A16">
            <v>36880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nls Hrg"/>
      <sheetName val="Koef"/>
      <sheetName val="Hrg Dasar"/>
      <sheetName val="M. Onsite"/>
      <sheetName val="Alat"/>
      <sheetName val="Schedule"/>
      <sheetName val="MPU"/>
      <sheetName val="Check-list"/>
      <sheetName val="Sub-KOnt"/>
    </sheetNames>
    <sheetDataSet>
      <sheetData sheetId="0"/>
      <sheetData sheetId="1"/>
      <sheetData sheetId="2" refreshError="1"/>
      <sheetData sheetId="3" refreshError="1"/>
      <sheetData sheetId="4"/>
      <sheetData sheetId="5" refreshError="1"/>
      <sheetData sheetId="6" refreshError="1"/>
      <sheetData sheetId="7" refreshError="1"/>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 val="Kuantitas &amp; Harga"/>
    </sheetNames>
    <sheetDataSet>
      <sheetData sheetId="0">
        <row r="10">
          <cell r="G10">
            <v>1000</v>
          </cell>
        </row>
      </sheetData>
      <sheetData sheetId="1">
        <row r="10">
          <cell r="G10">
            <v>1000</v>
          </cell>
        </row>
      </sheetData>
      <sheetData sheetId="2"/>
      <sheetData sheetId="3">
        <row r="10">
          <cell r="G10">
            <v>1000</v>
          </cell>
        </row>
      </sheetData>
      <sheetData sheetId="4">
        <row r="16">
          <cell r="J16">
            <v>45000</v>
          </cell>
        </row>
      </sheetData>
      <sheetData sheetId="5">
        <row r="10">
          <cell r="G10">
            <v>1000</v>
          </cell>
        </row>
      </sheetData>
      <sheetData sheetId="6">
        <row r="16">
          <cell r="J16">
            <v>45000</v>
          </cell>
        </row>
      </sheetData>
      <sheetData sheetId="7">
        <row r="10">
          <cell r="G10">
            <v>1000</v>
          </cell>
        </row>
      </sheetData>
      <sheetData sheetId="8">
        <row r="16">
          <cell r="J16">
            <v>45000</v>
          </cell>
        </row>
      </sheetData>
      <sheetData sheetId="9">
        <row r="10">
          <cell r="G10">
            <v>1000</v>
          </cell>
        </row>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ns"/>
      <sheetName val="Koefi"/>
      <sheetName val="Kua"/>
      <sheetName val="Data Isi Disini"/>
      <sheetName val="AT"/>
      <sheetName val="Schedule"/>
      <sheetName val="DH"/>
      <sheetName val="PM"/>
      <sheetName val="TAB"/>
      <sheetName val="Koef"/>
      <sheetName val="Su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kap"/>
      <sheetName val="Ku&amp; Ha"/>
      <sheetName val="Mob"/>
      <sheetName val="UPAH"/>
      <sheetName val="BAHAN"/>
      <sheetName val="Mata Utama"/>
      <sheetName val="D2"/>
      <sheetName val="D3"/>
      <sheetName val="D4"/>
      <sheetName val="D5"/>
      <sheetName val="D6"/>
      <sheetName val="D71"/>
      <sheetName val="D72"/>
      <sheetName val="D8"/>
      <sheetName val="D9"/>
      <sheetName val="LS-Rutin"/>
      <sheetName val="Analisa HSP"/>
      <sheetName val="Analisa Quarry"/>
      <sheetName val="Halus &amp; Kasar"/>
      <sheetName val="Kelas A"/>
      <sheetName val="Kelas B"/>
      <sheetName val="Kelas C"/>
      <sheetName val="SEWA Alat"/>
      <sheetName val="Jdwl Pelksnn (2)"/>
      <sheetName val="Analisa Alat"/>
      <sheetName val="Jdwl Pelksnn"/>
      <sheetName val="Jadwal Alat"/>
      <sheetName val="Subkontrak"/>
      <sheetName val="Material On Site"/>
      <sheetName val="Pemecah Batu"/>
      <sheetName val="Pencampur Aspal"/>
      <sheetName val="Dftr Simak"/>
      <sheetName val="Ku&amp; Ha (2)"/>
      <sheetName val="Pekerjaan Utama"/>
      <sheetName val="%"/>
      <sheetName val="Volume"/>
      <sheetName val="Kuantitas &amp; Harga"/>
      <sheetName val="DIV 5"/>
      <sheetName val="DIV6"/>
      <sheetName val="Rekap Biaya"/>
      <sheetName val="Anl. Teknik"/>
      <sheetName val="Data Induk"/>
      <sheetName val="K&amp;H AIR BERSIH"/>
      <sheetName val="Mobilisasi (2)"/>
      <sheetName val="Analisa"/>
      <sheetName val="ANL PIPA"/>
      <sheetName val="Analisa2"/>
      <sheetName val="DIV 4"/>
      <sheetName val="Anl Teknik 2"/>
      <sheetName val="Harga Satuan"/>
      <sheetName val="DAFTAR aLAT"/>
      <sheetName val="Basic Price"/>
      <sheetName val="Personalia"/>
      <sheetName val="Personalia (2)"/>
      <sheetName val="Peralatan"/>
      <sheetName val="MO Site"/>
      <sheetName val="JP"/>
      <sheetName val="P.Batu"/>
      <sheetName val="P. Aspal"/>
      <sheetName val="Dftr Lmp Pnwr"/>
      <sheetName val="SBR"/>
      <sheetName val="MP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7">
          <cell r="A87" t="str">
            <v>4.2 (1)</v>
          </cell>
          <cell r="C87" t="str">
            <v>Lapis Pondasi Agregat Kelas A</v>
          </cell>
          <cell r="F87" t="str">
            <v>M3</v>
          </cell>
          <cell r="H87">
            <v>596434.47751322738</v>
          </cell>
          <cell r="I87">
            <v>0</v>
          </cell>
        </row>
        <row r="88">
          <cell r="A88" t="str">
            <v>4.2 (2)</v>
          </cell>
          <cell r="C88" t="str">
            <v>Lapis Pondasi Agregat Kelas B Untuk Bahu Jalan</v>
          </cell>
          <cell r="F88" t="str">
            <v>M3</v>
          </cell>
          <cell r="G88">
            <v>300</v>
          </cell>
          <cell r="H88">
            <v>492700</v>
          </cell>
          <cell r="I88">
            <v>147810000</v>
          </cell>
        </row>
        <row r="89">
          <cell r="A89" t="str">
            <v>4.2 (3)</v>
          </cell>
          <cell r="C89" t="str">
            <v>Lapis Pondasi Semen Tanah</v>
          </cell>
          <cell r="F89" t="str">
            <v>Ton</v>
          </cell>
        </row>
        <row r="90">
          <cell r="A90" t="str">
            <v>4.2 (4)</v>
          </cell>
          <cell r="C90" t="str">
            <v>Semen Untuk Lapis Pondasi Semen Tanah</v>
          </cell>
          <cell r="F90" t="str">
            <v>M3</v>
          </cell>
        </row>
        <row r="91">
          <cell r="A91" t="str">
            <v>4.2 (5)</v>
          </cell>
          <cell r="C91" t="str">
            <v>Laburan Aspal Satu Lapis (BURTU)</v>
          </cell>
          <cell r="F91" t="str">
            <v>M2</v>
          </cell>
        </row>
        <row r="92">
          <cell r="A92" t="str">
            <v>4.2 (6)</v>
          </cell>
          <cell r="C92" t="str">
            <v>Bahan Aspal Untuk Pekerjaan Pelaburan</v>
          </cell>
          <cell r="F92" t="str">
            <v>Liter</v>
          </cell>
          <cell r="G92">
            <v>3000</v>
          </cell>
          <cell r="H92">
            <v>6900</v>
          </cell>
          <cell r="I92">
            <v>20700000</v>
          </cell>
        </row>
        <row r="93">
          <cell r="A93" t="str">
            <v>4.2 (7)</v>
          </cell>
          <cell r="C93" t="str">
            <v>Lapis Resap Pengikat</v>
          </cell>
          <cell r="F93" t="str">
            <v>Liter</v>
          </cell>
          <cell r="H93">
            <v>8729.6330000000016</v>
          </cell>
          <cell r="I93">
            <v>0</v>
          </cell>
        </row>
        <row r="97">
          <cell r="B97" t="str">
            <v>Jumlah Harga Pekerjaan DIVISI 4  (masuk pada Rekapitulasi Perkiraan Harga Pekerjaan)</v>
          </cell>
          <cell r="I97">
            <v>168510000</v>
          </cell>
        </row>
        <row r="100">
          <cell r="D100" t="str">
            <v>DIVISI  5.  PERKERASAN  BERBUTIR</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ng Pancang Baja"/>
      <sheetName val="Pembongkaran"/>
      <sheetName val="Geotxtil"/>
      <sheetName val="Expantion Joint"/>
      <sheetName val="NP"/>
      <sheetName val="NP (2)"/>
      <sheetName val="diafrag"/>
      <sheetName val="Void Slab"/>
      <sheetName val="deck slab"/>
      <sheetName val="Additional"/>
      <sheetName val="Lean Concr"/>
      <sheetName val="Perletakan Strip"/>
      <sheetName val="Pembongkaran Jbt Lama"/>
      <sheetName val="Pemb Jbt Rangka Baja"/>
      <sheetName val="Pengadaan Jembatan Sementara"/>
      <sheetName val="Pengadaan Jembatan Aramco"/>
      <sheetName val="Tiang Pancang"/>
    </sheetNames>
    <sheetDataSet>
      <sheetData sheetId="0" refreshError="1"/>
      <sheetData sheetId="1" refreshError="1"/>
      <sheetData sheetId="2" refreshError="1"/>
      <sheetData sheetId="3" refreshError="1"/>
      <sheetData sheetId="4" refreshError="1">
        <row r="183">
          <cell r="T183" t="str">
            <v>Analisa EI-713</v>
          </cell>
        </row>
        <row r="1322">
          <cell r="T1322" t="str">
            <v>Analisa EI-745</v>
          </cell>
        </row>
        <row r="1324">
          <cell r="L1324" t="str">
            <v>FORMULIR STANDAR UNTUK</v>
          </cell>
        </row>
        <row r="1325">
          <cell r="L1325" t="str">
            <v>PEREKAMAN ANALISA MASING-MASING HARGA SATUAN</v>
          </cell>
        </row>
        <row r="1326">
          <cell r="L1326" t="str">
            <v/>
          </cell>
        </row>
        <row r="1328">
          <cell r="L1328" t="str">
            <v>NOMOR HIBAH</v>
          </cell>
          <cell r="O1328" t="str">
            <v>:  ADB 0002 - INO</v>
          </cell>
        </row>
        <row r="1329">
          <cell r="L1329" t="str">
            <v>NAMA PAKET</v>
          </cell>
          <cell r="O1329" t="e">
            <v>#REF!</v>
          </cell>
        </row>
        <row r="1330">
          <cell r="L1330" t="str">
            <v>LOKASI PROYEK</v>
          </cell>
          <cell r="O1330" t="e">
            <v>#REF!</v>
          </cell>
        </row>
        <row r="1331">
          <cell r="L1331" t="str">
            <v>PROVINSI</v>
          </cell>
          <cell r="O1331" t="e">
            <v>#REF!</v>
          </cell>
        </row>
        <row r="1332">
          <cell r="L1332">
            <v>0</v>
          </cell>
          <cell r="O1332" t="e">
            <v>#REF!</v>
          </cell>
        </row>
        <row r="1333">
          <cell r="L1333" t="str">
            <v>ITEM PEMBAYARAN NO.</v>
          </cell>
          <cell r="O1333" t="str">
            <v>:  7.5 (2)</v>
          </cell>
          <cell r="R1333" t="str">
            <v>PERKIRAAN VOL. PEK.</v>
          </cell>
          <cell r="T1333" t="str">
            <v>:</v>
          </cell>
          <cell r="U1333">
            <v>0</v>
          </cell>
        </row>
        <row r="1334">
          <cell r="L1334" t="str">
            <v>JENIS PEKERJAAN</v>
          </cell>
          <cell r="O1334" t="str">
            <v>:  Pengangkutan Material Jembatan</v>
          </cell>
          <cell r="R1334" t="str">
            <v>TOTAL HARGA (Rp.)</v>
          </cell>
          <cell r="T1334" t="str">
            <v>:</v>
          </cell>
          <cell r="U1334">
            <v>0</v>
          </cell>
        </row>
        <row r="1335">
          <cell r="L1335" t="str">
            <v>SATUAN PEMBAYARAN</v>
          </cell>
          <cell r="O1335" t="str">
            <v>:  KG</v>
          </cell>
          <cell r="R1335" t="str">
            <v>% THD. BIAYA PROYEK</v>
          </cell>
          <cell r="T1335" t="str">
            <v>:</v>
          </cell>
          <cell r="U1335">
            <v>0</v>
          </cell>
        </row>
        <row r="1338">
          <cell r="Q1338" t="str">
            <v>PERKIRAAN</v>
          </cell>
          <cell r="R1338" t="str">
            <v>HARGA</v>
          </cell>
          <cell r="S1338" t="str">
            <v>JUMLAH</v>
          </cell>
        </row>
        <row r="1339">
          <cell r="L1339" t="str">
            <v>NO.</v>
          </cell>
          <cell r="N1339" t="str">
            <v>KOMPONEN</v>
          </cell>
          <cell r="P1339" t="str">
            <v>SATUAN</v>
          </cell>
          <cell r="Q1339" t="str">
            <v>KUANTITAS</v>
          </cell>
          <cell r="R1339" t="str">
            <v>SATUAN</v>
          </cell>
          <cell r="S1339" t="str">
            <v>HARGA</v>
          </cell>
        </row>
        <row r="1340">
          <cell r="R1340" t="str">
            <v>(Rp.)</v>
          </cell>
          <cell r="S1340" t="str">
            <v>(Rp.)</v>
          </cell>
        </row>
        <row r="1343">
          <cell r="L1343" t="str">
            <v>A.</v>
          </cell>
          <cell r="N1343" t="str">
            <v>TENAGA</v>
          </cell>
        </row>
        <row r="1345">
          <cell r="L1345" t="str">
            <v>1.</v>
          </cell>
          <cell r="N1345" t="str">
            <v>Pekerja</v>
          </cell>
          <cell r="O1345" t="str">
            <v>(L01)</v>
          </cell>
          <cell r="P1345" t="str">
            <v>jam</v>
          </cell>
          <cell r="Q1345">
            <v>1.0000000000000001E-5</v>
          </cell>
          <cell r="R1345">
            <v>5817</v>
          </cell>
          <cell r="U1345">
            <v>5.8170000000000006E-2</v>
          </cell>
        </row>
        <row r="1346">
          <cell r="L1346" t="str">
            <v>3.</v>
          </cell>
          <cell r="N1346" t="str">
            <v>Mandor</v>
          </cell>
          <cell r="O1346" t="str">
            <v>(L03)</v>
          </cell>
          <cell r="P1346" t="str">
            <v>jam</v>
          </cell>
          <cell r="Q1346">
            <v>1.3386880856760375E-4</v>
          </cell>
          <cell r="R1346">
            <v>8357</v>
          </cell>
          <cell r="U1346">
            <v>1.1187416331994646</v>
          </cell>
        </row>
        <row r="1349">
          <cell r="Q1349" t="str">
            <v xml:space="preserve">JUMLAH HARGA TENAGA   </v>
          </cell>
          <cell r="U1349">
            <v>1.1769116331994647</v>
          </cell>
        </row>
        <row r="1351">
          <cell r="L1351" t="str">
            <v>B.</v>
          </cell>
          <cell r="N1351" t="str">
            <v>BAHAN</v>
          </cell>
        </row>
        <row r="1359">
          <cell r="Q1359" t="str">
            <v xml:space="preserve">JUMLAH HARGA BAHAN   </v>
          </cell>
          <cell r="U1359">
            <v>0</v>
          </cell>
        </row>
        <row r="1361">
          <cell r="L1361" t="str">
            <v>C.</v>
          </cell>
          <cell r="N1361" t="str">
            <v>PERALATAN</v>
          </cell>
        </row>
        <row r="1363">
          <cell r="L1363" t="str">
            <v>1.</v>
          </cell>
          <cell r="N1363" t="str">
            <v>Trailer, 15 ton</v>
          </cell>
          <cell r="O1363" t="str">
            <v>E35</v>
          </cell>
          <cell r="P1363" t="str">
            <v>jam</v>
          </cell>
          <cell r="Q1363">
            <v>1.6827309236947792E-3</v>
          </cell>
          <cell r="R1363">
            <v>234728.86853980148</v>
          </cell>
          <cell r="U1363">
            <v>394.98552577581052</v>
          </cell>
        </row>
        <row r="1364">
          <cell r="L1364" t="str">
            <v>2.</v>
          </cell>
          <cell r="N1364" t="str">
            <v>Crane</v>
          </cell>
          <cell r="O1364" t="str">
            <v>E31</v>
          </cell>
          <cell r="P1364" t="str">
            <v>jam</v>
          </cell>
          <cell r="Q1364">
            <v>1.3386880856760375E-4</v>
          </cell>
          <cell r="R1364">
            <v>345785.3356401663</v>
          </cell>
          <cell r="U1364">
            <v>46.289870902298034</v>
          </cell>
        </row>
        <row r="1365">
          <cell r="L1365" t="str">
            <v>3.</v>
          </cell>
          <cell r="N1365" t="str">
            <v>Alat Bantu</v>
          </cell>
          <cell r="P1365" t="str">
            <v>Ls</v>
          </cell>
          <cell r="Q1365">
            <v>1</v>
          </cell>
          <cell r="R1365">
            <v>100</v>
          </cell>
          <cell r="U1365">
            <v>100</v>
          </cell>
        </row>
        <row r="1366">
          <cell r="L1366" t="str">
            <v>4.</v>
          </cell>
          <cell r="N1366" t="str">
            <v>Angkutan Kapal Laut</v>
          </cell>
          <cell r="P1366" t="str">
            <v>millaut</v>
          </cell>
          <cell r="Q1366" t="str">
            <v/>
          </cell>
          <cell r="R1366">
            <v>0</v>
          </cell>
          <cell r="U1366">
            <v>0</v>
          </cell>
        </row>
        <row r="1371">
          <cell r="Q1371" t="str">
            <v xml:space="preserve">JUMLAH HARGA PERALATAN   </v>
          </cell>
          <cell r="U1371">
            <v>541.27539667810856</v>
          </cell>
        </row>
        <row r="1373">
          <cell r="L1373" t="str">
            <v>D.</v>
          </cell>
          <cell r="N1373" t="str">
            <v>JUMLAH HARGA TENAGA, BAHAN DAN PERALATAN  ( A + B + C )</v>
          </cell>
          <cell r="U1373">
            <v>542.452308311308</v>
          </cell>
        </row>
        <row r="1374">
          <cell r="L1374" t="str">
            <v>E.</v>
          </cell>
          <cell r="N1374" t="str">
            <v>OVERHEAD &amp; PROFIT</v>
          </cell>
          <cell r="P1374">
            <v>10</v>
          </cell>
          <cell r="Q1374" t="str">
            <v>%  x  D</v>
          </cell>
          <cell r="U1374">
            <v>54.245230831130804</v>
          </cell>
        </row>
        <row r="1375">
          <cell r="L1375" t="str">
            <v>F.</v>
          </cell>
          <cell r="N1375" t="str">
            <v>HARGA SATUAN PEKERJAAN  ( D + E )</v>
          </cell>
          <cell r="U1375">
            <v>596</v>
          </cell>
        </row>
        <row r="1376">
          <cell r="L1376" t="str">
            <v>Note: 1</v>
          </cell>
          <cell r="N1376" t="str">
            <v>SATUAN dapat berdasarkan atas jam operasi untuk Tenaga Kerja dan Peralatan, volume dan/atau ukuran</v>
          </cell>
        </row>
        <row r="1377">
          <cell r="N1377" t="str">
            <v>berat untuk bahan-bahan.</v>
          </cell>
        </row>
        <row r="1378">
          <cell r="L1378">
            <v>2</v>
          </cell>
          <cell r="N1378" t="str">
            <v>Kuantitas satuan adalah kuantitas setiap komponen untuk menyelesaikan satu satuan pekerjaan dari nomor</v>
          </cell>
        </row>
        <row r="1379">
          <cell r="N1379" t="str">
            <v>mata pembayaran.</v>
          </cell>
        </row>
        <row r="1380">
          <cell r="L1380">
            <v>3</v>
          </cell>
          <cell r="N1380" t="str">
            <v>Biaya satuan untuk peralatan sudah termasuk bahan bakar, bahan habis dipakai dan operator.</v>
          </cell>
        </row>
        <row r="1381">
          <cell r="L1381">
            <v>4</v>
          </cell>
          <cell r="N1381" t="str">
            <v>Biaya satuan sudah termasuk pengeluaran untuk seluruh pajak yang berkaitan (tetapi tidak termasuk PPN</v>
          </cell>
        </row>
        <row r="1382">
          <cell r="N1382" t="str">
            <v>yang dibayar dari kontrak) dan biaya-biaya lainnya.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uan"/>
      <sheetName val="list"/>
      <sheetName val="S Penawar"/>
      <sheetName val="Schedule"/>
      <sheetName val="Daf Alat"/>
      <sheetName val="Jdw Alat"/>
      <sheetName val="Subkon"/>
      <sheetName val="Analisa Harga"/>
      <sheetName val="Analisa Alat "/>
      <sheetName val="Bill"/>
      <sheetName val="Rekap Bill"/>
      <sheetName val="O"/>
      <sheetName val="Plant"/>
      <sheetName val="Menu"/>
    </sheetNames>
    <sheetDataSet>
      <sheetData sheetId="0" refreshError="1">
        <row r="1">
          <cell r="B1" t="str">
            <v>LAMPIRAN  2  PENAWARAN</v>
          </cell>
        </row>
        <row r="3">
          <cell r="B3" t="str">
            <v>NAMA PAKET</v>
          </cell>
          <cell r="F3" t="str">
            <v>:</v>
          </cell>
          <cell r="G3" t="str">
            <v>REHABILITASI &amp; REKONSTRUKSI JALAN TEUKU UMAR, Cs</v>
          </cell>
        </row>
        <row r="4">
          <cell r="B4" t="str">
            <v>NO. PAKET KONTRAK</v>
          </cell>
          <cell r="F4" t="str">
            <v>:</v>
          </cell>
          <cell r="G4" t="str">
            <v>(BRR-JK-ABT.5)</v>
          </cell>
        </row>
        <row r="6">
          <cell r="B6" t="str">
            <v xml:space="preserve">DAFTAR HARGA SEWA PERALATAN </v>
          </cell>
        </row>
        <row r="9">
          <cell r="L9" t="str">
            <v>HARGA</v>
          </cell>
        </row>
        <row r="10">
          <cell r="B10" t="str">
            <v>No.</v>
          </cell>
          <cell r="D10" t="str">
            <v>U R A I A N</v>
          </cell>
          <cell r="J10" t="str">
            <v>SATUAN</v>
          </cell>
          <cell r="L10" t="str">
            <v>SATUAN</v>
          </cell>
        </row>
        <row r="11">
          <cell r="L11" t="str">
            <v>(Rp.)</v>
          </cell>
        </row>
        <row r="13">
          <cell r="B13" t="str">
            <v>A.</v>
          </cell>
          <cell r="E13" t="str">
            <v>TENAGA KERJA</v>
          </cell>
        </row>
        <row r="15">
          <cell r="B15">
            <v>1</v>
          </cell>
          <cell r="C15" t="str">
            <v>.</v>
          </cell>
          <cell r="E15" t="str">
            <v>Mandor</v>
          </cell>
          <cell r="J15" t="str">
            <v>Jam</v>
          </cell>
          <cell r="L15">
            <v>8125</v>
          </cell>
        </row>
        <row r="16">
          <cell r="B16">
            <v>2</v>
          </cell>
          <cell r="C16" t="str">
            <v>.</v>
          </cell>
          <cell r="E16" t="str">
            <v>Tukang</v>
          </cell>
          <cell r="J16" t="str">
            <v>Jam</v>
          </cell>
          <cell r="L16">
            <v>6875</v>
          </cell>
        </row>
        <row r="17">
          <cell r="B17">
            <v>3</v>
          </cell>
          <cell r="C17" t="str">
            <v>.</v>
          </cell>
          <cell r="E17" t="str">
            <v>Kepala Tukang</v>
          </cell>
          <cell r="J17" t="str">
            <v>Jam</v>
          </cell>
          <cell r="L17">
            <v>7500</v>
          </cell>
        </row>
        <row r="18">
          <cell r="B18">
            <v>4</v>
          </cell>
          <cell r="C18" t="str">
            <v>.</v>
          </cell>
          <cell r="E18" t="str">
            <v>Pekerja</v>
          </cell>
          <cell r="J18" t="str">
            <v>Jam</v>
          </cell>
          <cell r="L18">
            <v>5000</v>
          </cell>
        </row>
        <row r="19">
          <cell r="B19">
            <v>5</v>
          </cell>
          <cell r="C19" t="str">
            <v>.</v>
          </cell>
        </row>
        <row r="21">
          <cell r="B21" t="str">
            <v>B</v>
          </cell>
          <cell r="E21" t="str">
            <v>BAHAN</v>
          </cell>
        </row>
        <row r="23">
          <cell r="B23">
            <v>1</v>
          </cell>
          <cell r="C23" t="str">
            <v>.</v>
          </cell>
          <cell r="E23" t="str">
            <v>Agregat Kasar</v>
          </cell>
          <cell r="J23" t="str">
            <v>M3</v>
          </cell>
          <cell r="L23">
            <v>160000</v>
          </cell>
        </row>
        <row r="24">
          <cell r="B24">
            <v>2</v>
          </cell>
          <cell r="C24" t="str">
            <v>.</v>
          </cell>
          <cell r="E24" t="str">
            <v>Agregate Halus</v>
          </cell>
          <cell r="J24" t="str">
            <v>M3</v>
          </cell>
          <cell r="L24">
            <v>167000</v>
          </cell>
        </row>
        <row r="25">
          <cell r="B25">
            <v>3</v>
          </cell>
          <cell r="C25" t="str">
            <v>.</v>
          </cell>
          <cell r="E25" t="str">
            <v>Sirtu</v>
          </cell>
          <cell r="J25" t="str">
            <v>M3</v>
          </cell>
          <cell r="L25">
            <v>125000</v>
          </cell>
        </row>
        <row r="26">
          <cell r="B26">
            <v>4</v>
          </cell>
          <cell r="C26" t="str">
            <v>.</v>
          </cell>
          <cell r="E26" t="str">
            <v>A s p a l</v>
          </cell>
          <cell r="J26" t="str">
            <v>Kg</v>
          </cell>
          <cell r="L26">
            <v>6500</v>
          </cell>
        </row>
        <row r="27">
          <cell r="B27">
            <v>5</v>
          </cell>
          <cell r="C27" t="str">
            <v>.</v>
          </cell>
          <cell r="E27" t="str">
            <v>Kerosene</v>
          </cell>
          <cell r="J27" t="str">
            <v>Liter</v>
          </cell>
          <cell r="L27">
            <v>6400</v>
          </cell>
        </row>
        <row r="28">
          <cell r="B28">
            <v>6</v>
          </cell>
          <cell r="C28" t="str">
            <v>.</v>
          </cell>
          <cell r="E28" t="str">
            <v>Besi Beton</v>
          </cell>
          <cell r="J28" t="str">
            <v>Kg</v>
          </cell>
          <cell r="L28">
            <v>10526</v>
          </cell>
        </row>
        <row r="29">
          <cell r="B29">
            <v>7</v>
          </cell>
          <cell r="C29" t="str">
            <v>.</v>
          </cell>
          <cell r="E29" t="str">
            <v>Batu Kali / Gunung</v>
          </cell>
          <cell r="J29" t="str">
            <v>M3</v>
          </cell>
          <cell r="L29">
            <v>160000</v>
          </cell>
        </row>
        <row r="30">
          <cell r="B30">
            <v>8</v>
          </cell>
          <cell r="C30" t="str">
            <v>.</v>
          </cell>
          <cell r="E30" t="str">
            <v>Batu / Gravel</v>
          </cell>
          <cell r="J30" t="str">
            <v>M3</v>
          </cell>
          <cell r="L30">
            <v>156000</v>
          </cell>
        </row>
        <row r="31">
          <cell r="B31">
            <v>9</v>
          </cell>
          <cell r="E31" t="str">
            <v xml:space="preserve">Batu Belah </v>
          </cell>
          <cell r="J31" t="str">
            <v>M3</v>
          </cell>
          <cell r="L31">
            <v>160000</v>
          </cell>
        </row>
        <row r="32">
          <cell r="B32">
            <v>10</v>
          </cell>
          <cell r="C32" t="str">
            <v>.</v>
          </cell>
          <cell r="E32" t="str">
            <v>Kawat Beton</v>
          </cell>
          <cell r="J32" t="str">
            <v>Kg</v>
          </cell>
          <cell r="L32">
            <v>13200</v>
          </cell>
        </row>
        <row r="33">
          <cell r="B33">
            <v>11</v>
          </cell>
          <cell r="C33" t="str">
            <v>.</v>
          </cell>
          <cell r="E33" t="str">
            <v>Kawat Bronjong</v>
          </cell>
          <cell r="J33" t="str">
            <v>Kg</v>
          </cell>
          <cell r="L33">
            <v>14400</v>
          </cell>
        </row>
        <row r="34">
          <cell r="B34">
            <v>12</v>
          </cell>
          <cell r="C34" t="str">
            <v>.</v>
          </cell>
          <cell r="E34" t="str">
            <v>Kayu Perancah</v>
          </cell>
          <cell r="J34" t="str">
            <v>M3</v>
          </cell>
          <cell r="L34">
            <v>2216000</v>
          </cell>
        </row>
        <row r="35">
          <cell r="B35">
            <v>13</v>
          </cell>
          <cell r="C35" t="str">
            <v>.</v>
          </cell>
          <cell r="E35" t="str">
            <v>Bahan Pilihan</v>
          </cell>
          <cell r="J35" t="str">
            <v>M3</v>
          </cell>
          <cell r="L35">
            <v>62000</v>
          </cell>
        </row>
        <row r="36">
          <cell r="B36">
            <v>14</v>
          </cell>
          <cell r="C36" t="str">
            <v>.</v>
          </cell>
          <cell r="E36" t="str">
            <v>Material Pilihan</v>
          </cell>
          <cell r="J36" t="str">
            <v>M3</v>
          </cell>
          <cell r="L36">
            <v>62000</v>
          </cell>
        </row>
        <row r="37">
          <cell r="B37">
            <v>15</v>
          </cell>
          <cell r="C37" t="str">
            <v>.</v>
          </cell>
          <cell r="E37" t="str">
            <v>Agregat Klas C</v>
          </cell>
          <cell r="J37" t="str">
            <v>M3</v>
          </cell>
          <cell r="L37">
            <v>63100</v>
          </cell>
        </row>
        <row r="38">
          <cell r="B38">
            <v>16</v>
          </cell>
          <cell r="C38" t="str">
            <v>.</v>
          </cell>
          <cell r="E38" t="str">
            <v>Material Tanah Timbunan Biasa</v>
          </cell>
          <cell r="J38" t="str">
            <v>M3</v>
          </cell>
          <cell r="L38">
            <v>39800</v>
          </cell>
        </row>
        <row r="39">
          <cell r="B39">
            <v>17</v>
          </cell>
          <cell r="C39" t="str">
            <v>.</v>
          </cell>
          <cell r="E39" t="str">
            <v>Urugan Poros</v>
          </cell>
          <cell r="J39" t="str">
            <v>M3</v>
          </cell>
          <cell r="L39">
            <v>88700</v>
          </cell>
        </row>
        <row r="40">
          <cell r="B40">
            <v>18</v>
          </cell>
          <cell r="C40" t="str">
            <v>.</v>
          </cell>
          <cell r="E40" t="str">
            <v>Pasir Beton</v>
          </cell>
          <cell r="J40" t="str">
            <v>M3</v>
          </cell>
          <cell r="L40">
            <v>150000</v>
          </cell>
        </row>
        <row r="41">
          <cell r="B41">
            <v>19</v>
          </cell>
          <cell r="C41" t="str">
            <v>.</v>
          </cell>
          <cell r="E41" t="str">
            <v>Pasir Pasang</v>
          </cell>
          <cell r="J41" t="str">
            <v>M3</v>
          </cell>
          <cell r="L41">
            <v>135000</v>
          </cell>
        </row>
        <row r="42">
          <cell r="B42">
            <v>20</v>
          </cell>
          <cell r="C42" t="str">
            <v>.</v>
          </cell>
          <cell r="E42" t="str">
            <v>Paku</v>
          </cell>
          <cell r="J42" t="str">
            <v>Kg</v>
          </cell>
          <cell r="L42">
            <v>16700</v>
          </cell>
        </row>
        <row r="43">
          <cell r="B43">
            <v>21</v>
          </cell>
          <cell r="E43" t="str">
            <v xml:space="preserve">Korosen </v>
          </cell>
          <cell r="J43" t="str">
            <v xml:space="preserve">Liter </v>
          </cell>
          <cell r="L43">
            <v>6400</v>
          </cell>
        </row>
        <row r="44">
          <cell r="B44">
            <v>22</v>
          </cell>
          <cell r="C44" t="str">
            <v>.</v>
          </cell>
          <cell r="E44" t="str">
            <v>Filler</v>
          </cell>
          <cell r="J44" t="str">
            <v>Kg</v>
          </cell>
          <cell r="L44">
            <v>1600</v>
          </cell>
        </row>
        <row r="45">
          <cell r="B45">
            <v>23</v>
          </cell>
          <cell r="C45" t="str">
            <v>.</v>
          </cell>
          <cell r="E45" t="str">
            <v>Semen (PC)</v>
          </cell>
          <cell r="J45" t="str">
            <v>Kg</v>
          </cell>
          <cell r="L45">
            <v>1150</v>
          </cell>
        </row>
        <row r="46">
          <cell r="B46">
            <v>24</v>
          </cell>
          <cell r="C46" t="str">
            <v>.</v>
          </cell>
          <cell r="E46" t="str">
            <v>Pipa Leiding Galvanis 3"</v>
          </cell>
          <cell r="J46" t="str">
            <v>M'</v>
          </cell>
          <cell r="L46">
            <v>111000</v>
          </cell>
        </row>
        <row r="47">
          <cell r="B47">
            <v>25</v>
          </cell>
          <cell r="C47" t="str">
            <v>.</v>
          </cell>
          <cell r="E47" t="str">
            <v>Cat Marka</v>
          </cell>
          <cell r="J47" t="str">
            <v>Kg</v>
          </cell>
          <cell r="L47">
            <v>20000</v>
          </cell>
        </row>
        <row r="48">
          <cell r="B48">
            <v>26</v>
          </cell>
          <cell r="C48" t="str">
            <v>.</v>
          </cell>
          <cell r="E48" t="str">
            <v>Thinner</v>
          </cell>
          <cell r="J48" t="str">
            <v>Liter</v>
          </cell>
          <cell r="L48">
            <v>3500</v>
          </cell>
        </row>
        <row r="49">
          <cell r="B49">
            <v>27</v>
          </cell>
          <cell r="C49" t="str">
            <v>.</v>
          </cell>
          <cell r="E49" t="str">
            <v>Blass Bit</v>
          </cell>
          <cell r="J49" t="str">
            <v>Kg</v>
          </cell>
          <cell r="L49">
            <v>22200</v>
          </cell>
        </row>
        <row r="50">
          <cell r="B50">
            <v>28</v>
          </cell>
          <cell r="C50" t="str">
            <v>.</v>
          </cell>
          <cell r="E50" t="str">
            <v>Cat, dan material lainnya</v>
          </cell>
          <cell r="J50" t="str">
            <v>Kg</v>
          </cell>
          <cell r="L50">
            <v>22200</v>
          </cell>
        </row>
        <row r="51">
          <cell r="B51">
            <v>29</v>
          </cell>
          <cell r="C51" t="str">
            <v>.</v>
          </cell>
          <cell r="E51" t="str">
            <v>Beton K 300</v>
          </cell>
          <cell r="J51" t="str">
            <v>M3</v>
          </cell>
          <cell r="L51">
            <v>1085098</v>
          </cell>
        </row>
        <row r="52">
          <cell r="C52" t="str">
            <v>.</v>
          </cell>
        </row>
        <row r="54">
          <cell r="B54" t="str">
            <v>C</v>
          </cell>
          <cell r="E54" t="str">
            <v>PERALATAN</v>
          </cell>
        </row>
        <row r="56">
          <cell r="B56">
            <v>1</v>
          </cell>
          <cell r="C56" t="str">
            <v>.</v>
          </cell>
          <cell r="E56" t="str">
            <v>Concrete Mixer</v>
          </cell>
          <cell r="J56" t="str">
            <v>Jam</v>
          </cell>
          <cell r="L56">
            <v>50400</v>
          </cell>
        </row>
        <row r="57">
          <cell r="B57">
            <v>2</v>
          </cell>
          <cell r="C57" t="str">
            <v>.</v>
          </cell>
          <cell r="E57" t="str">
            <v>Concrete Vibrator</v>
          </cell>
          <cell r="J57" t="str">
            <v>Jam</v>
          </cell>
          <cell r="L57">
            <v>28350</v>
          </cell>
        </row>
        <row r="58">
          <cell r="B58">
            <v>3</v>
          </cell>
          <cell r="C58" t="str">
            <v>.</v>
          </cell>
          <cell r="E58" t="str">
            <v xml:space="preserve">Compressor </v>
          </cell>
          <cell r="J58" t="str">
            <v>Jam</v>
          </cell>
          <cell r="L58">
            <v>75600</v>
          </cell>
        </row>
        <row r="59">
          <cell r="B59">
            <v>4</v>
          </cell>
          <cell r="C59" t="str">
            <v>.</v>
          </cell>
          <cell r="E59" t="str">
            <v xml:space="preserve">Dump Truck </v>
          </cell>
          <cell r="J59" t="str">
            <v>Jam</v>
          </cell>
          <cell r="L59">
            <v>182700</v>
          </cell>
        </row>
        <row r="60">
          <cell r="B60">
            <v>5</v>
          </cell>
          <cell r="C60" t="str">
            <v>.</v>
          </cell>
          <cell r="E60" t="str">
            <v>Dump Truck 3 - 4 M3</v>
          </cell>
          <cell r="J60" t="str">
            <v>Jam</v>
          </cell>
          <cell r="L60">
            <v>132300</v>
          </cell>
        </row>
        <row r="61">
          <cell r="B61">
            <v>6</v>
          </cell>
          <cell r="C61" t="str">
            <v>.</v>
          </cell>
          <cell r="E61" t="str">
            <v>Flat Bed Set 3 - 4 M3</v>
          </cell>
          <cell r="J61" t="str">
            <v>Jam</v>
          </cell>
          <cell r="L61">
            <v>100800</v>
          </cell>
        </row>
        <row r="62">
          <cell r="B62">
            <v>7</v>
          </cell>
          <cell r="C62" t="str">
            <v>.</v>
          </cell>
          <cell r="E62" t="str">
            <v>Excavator</v>
          </cell>
          <cell r="J62" t="str">
            <v>Jam</v>
          </cell>
          <cell r="L62">
            <v>270900</v>
          </cell>
        </row>
        <row r="63">
          <cell r="B63">
            <v>8</v>
          </cell>
          <cell r="C63" t="str">
            <v>.</v>
          </cell>
          <cell r="E63" t="str">
            <v xml:space="preserve">Bulldozer </v>
          </cell>
          <cell r="J63" t="str">
            <v>Jam</v>
          </cell>
          <cell r="L63">
            <v>321300</v>
          </cell>
        </row>
        <row r="64">
          <cell r="B64">
            <v>9</v>
          </cell>
          <cell r="C64" t="str">
            <v>.</v>
          </cell>
          <cell r="E64" t="str">
            <v>Jack Hammer</v>
          </cell>
          <cell r="J64" t="str">
            <v>Jam</v>
          </cell>
          <cell r="L64">
            <v>25200</v>
          </cell>
        </row>
        <row r="65">
          <cell r="B65">
            <v>10</v>
          </cell>
          <cell r="C65" t="str">
            <v>.</v>
          </cell>
          <cell r="E65" t="str">
            <v>Tandem Roller</v>
          </cell>
          <cell r="J65" t="str">
            <v>Jam</v>
          </cell>
          <cell r="L65">
            <v>126000</v>
          </cell>
        </row>
        <row r="66">
          <cell r="B66">
            <v>11</v>
          </cell>
          <cell r="C66" t="str">
            <v>.</v>
          </cell>
          <cell r="E66" t="str">
            <v>Grass Cutter</v>
          </cell>
          <cell r="J66" t="str">
            <v>Jam</v>
          </cell>
          <cell r="L66">
            <v>18900</v>
          </cell>
        </row>
        <row r="67">
          <cell r="B67">
            <v>12</v>
          </cell>
          <cell r="C67" t="str">
            <v>.</v>
          </cell>
          <cell r="E67" t="str">
            <v>Motor Grader</v>
          </cell>
          <cell r="J67" t="str">
            <v>Jam</v>
          </cell>
          <cell r="L67">
            <v>258300</v>
          </cell>
        </row>
        <row r="68">
          <cell r="B68">
            <v>13</v>
          </cell>
          <cell r="C68" t="str">
            <v>.</v>
          </cell>
          <cell r="E68" t="str">
            <v>Tire Roller</v>
          </cell>
          <cell r="J68" t="str">
            <v>Jam</v>
          </cell>
          <cell r="L68">
            <v>154350</v>
          </cell>
        </row>
        <row r="69">
          <cell r="B69">
            <v>14</v>
          </cell>
          <cell r="C69" t="str">
            <v>.</v>
          </cell>
          <cell r="E69" t="str">
            <v>Pedestrian Roller</v>
          </cell>
          <cell r="J69" t="str">
            <v>Jam</v>
          </cell>
          <cell r="L69">
            <v>69300</v>
          </cell>
        </row>
        <row r="70">
          <cell r="B70">
            <v>15</v>
          </cell>
          <cell r="C70" t="str">
            <v>.</v>
          </cell>
          <cell r="E70" t="str">
            <v>Tamper</v>
          </cell>
          <cell r="J70" t="str">
            <v>Jam</v>
          </cell>
          <cell r="L70">
            <v>31500</v>
          </cell>
        </row>
        <row r="71">
          <cell r="B71">
            <v>16</v>
          </cell>
          <cell r="C71" t="str">
            <v>.</v>
          </cell>
          <cell r="E71" t="str">
            <v>Asphalt Mixing Plant (AMP)</v>
          </cell>
          <cell r="J71" t="str">
            <v>Jam</v>
          </cell>
          <cell r="L71">
            <v>1890000</v>
          </cell>
        </row>
        <row r="72">
          <cell r="B72">
            <v>17</v>
          </cell>
          <cell r="C72" t="str">
            <v>.</v>
          </cell>
          <cell r="E72" t="str">
            <v>Asphalt Finisher</v>
          </cell>
          <cell r="J72" t="str">
            <v>Jam</v>
          </cell>
          <cell r="L72">
            <v>207900</v>
          </cell>
        </row>
        <row r="73">
          <cell r="B73">
            <v>18</v>
          </cell>
          <cell r="C73" t="str">
            <v>.</v>
          </cell>
          <cell r="E73" t="str">
            <v xml:space="preserve">Asphalt Sprayer </v>
          </cell>
          <cell r="J73" t="str">
            <v>Jam</v>
          </cell>
          <cell r="L73">
            <v>56700</v>
          </cell>
        </row>
        <row r="74">
          <cell r="B74">
            <v>19</v>
          </cell>
          <cell r="C74" t="str">
            <v>.</v>
          </cell>
          <cell r="E74" t="str">
            <v>Generator Set</v>
          </cell>
          <cell r="J74" t="str">
            <v>Jam</v>
          </cell>
          <cell r="L74">
            <v>182700</v>
          </cell>
        </row>
        <row r="75">
          <cell r="B75">
            <v>20</v>
          </cell>
          <cell r="C75" t="str">
            <v>.</v>
          </cell>
          <cell r="E75" t="str">
            <v>Pneumatic Tyred Roller</v>
          </cell>
          <cell r="J75" t="str">
            <v>Jam</v>
          </cell>
          <cell r="L75">
            <v>182700</v>
          </cell>
        </row>
        <row r="76">
          <cell r="B76">
            <v>21</v>
          </cell>
          <cell r="C76" t="str">
            <v>.</v>
          </cell>
          <cell r="E76" t="str">
            <v>Vibratory Roller</v>
          </cell>
          <cell r="J76" t="str">
            <v>Jam</v>
          </cell>
          <cell r="L76">
            <v>239400</v>
          </cell>
        </row>
        <row r="77">
          <cell r="B77">
            <v>22</v>
          </cell>
          <cell r="C77" t="str">
            <v>.</v>
          </cell>
          <cell r="E77" t="str">
            <v>Water Pump</v>
          </cell>
          <cell r="J77" t="str">
            <v>Jam</v>
          </cell>
          <cell r="L77">
            <v>25200</v>
          </cell>
        </row>
        <row r="78">
          <cell r="B78">
            <v>23</v>
          </cell>
          <cell r="C78" t="str">
            <v>.</v>
          </cell>
          <cell r="E78" t="str">
            <v>Water Tank Truck</v>
          </cell>
          <cell r="J78" t="str">
            <v>Jam</v>
          </cell>
          <cell r="L78">
            <v>94500</v>
          </cell>
        </row>
        <row r="79">
          <cell r="B79">
            <v>24</v>
          </cell>
          <cell r="C79" t="str">
            <v>.</v>
          </cell>
          <cell r="E79" t="str">
            <v>Water Tanker</v>
          </cell>
          <cell r="J79" t="str">
            <v>Jam</v>
          </cell>
          <cell r="L79">
            <v>94500</v>
          </cell>
        </row>
        <row r="80">
          <cell r="B80">
            <v>25</v>
          </cell>
          <cell r="C80" t="str">
            <v>.</v>
          </cell>
          <cell r="E80" t="str">
            <v>Wheel Loader</v>
          </cell>
          <cell r="J80" t="str">
            <v>Jam</v>
          </cell>
          <cell r="L80">
            <v>245700</v>
          </cell>
        </row>
        <row r="81">
          <cell r="B81">
            <v>26</v>
          </cell>
          <cell r="C81" t="str">
            <v>.</v>
          </cell>
          <cell r="E81" t="str">
            <v>Alat Bantu</v>
          </cell>
          <cell r="J81" t="str">
            <v>Jam</v>
          </cell>
          <cell r="L81">
            <v>750</v>
          </cell>
        </row>
        <row r="87">
          <cell r="K87" t="str">
            <v>Aceh Besar,  1 September 2006</v>
          </cell>
        </row>
        <row r="89">
          <cell r="K89" t="str">
            <v xml:space="preserve">CV. SARI BUMI </v>
          </cell>
        </row>
        <row r="93">
          <cell r="K93" t="str">
            <v>MUTTAQIN</v>
          </cell>
        </row>
        <row r="94">
          <cell r="K94" t="str">
            <v xml:space="preserve">Direktur </v>
          </cell>
        </row>
      </sheetData>
      <sheetData sheetId="1" refreshError="1">
        <row r="2">
          <cell r="A2" t="str">
            <v>LAMPIRAN 14  PENAWARAN</v>
          </cell>
        </row>
        <row r="4">
          <cell r="A4" t="str">
            <v>DAFTAR LAMPIRAN-LAMPIRAN PENAWARAN</v>
          </cell>
        </row>
        <row r="6">
          <cell r="A6" t="str">
            <v>SATUAN KERJA</v>
          </cell>
          <cell r="E6" t="str">
            <v>:</v>
          </cell>
          <cell r="F6" t="e">
            <v>#REF!</v>
          </cell>
        </row>
        <row r="7">
          <cell r="A7" t="str">
            <v>PELAKSANA SATUAN KERJA</v>
          </cell>
          <cell r="E7" t="str">
            <v>:</v>
          </cell>
          <cell r="F7" t="str">
            <v>REHABILITASI &amp; REKONSTRUKSI JALAN TEUKU UMAR, Cs</v>
          </cell>
        </row>
        <row r="8">
          <cell r="A8" t="str">
            <v>NAMA PAKET/NO. PAKET</v>
          </cell>
          <cell r="E8" t="str">
            <v>:</v>
          </cell>
          <cell r="F8" t="e">
            <v>#REF!</v>
          </cell>
        </row>
        <row r="9">
          <cell r="A9" t="str">
            <v>NAMA PESERTA LELANG</v>
          </cell>
          <cell r="E9" t="str">
            <v>:</v>
          </cell>
          <cell r="F9" t="str">
            <v xml:space="preserve">CV. SARI BUMI </v>
          </cell>
        </row>
        <row r="12">
          <cell r="A12" t="str">
            <v>NO.</v>
          </cell>
          <cell r="C12" t="str">
            <v>U R A I A N</v>
          </cell>
          <cell r="L12" t="str">
            <v>TANDA</v>
          </cell>
        </row>
        <row r="13">
          <cell r="L13" t="str">
            <v>PERIKSA</v>
          </cell>
        </row>
        <row r="15">
          <cell r="A15">
            <v>1</v>
          </cell>
          <cell r="D15" t="str">
            <v>Surat Penawaran (*)</v>
          </cell>
        </row>
        <row r="16">
          <cell r="A16">
            <v>2</v>
          </cell>
          <cell r="D16" t="str">
            <v>Surat Kuasa (jika digunakan) (*)</v>
          </cell>
        </row>
        <row r="17">
          <cell r="A17">
            <v>3</v>
          </cell>
          <cell r="D17" t="str">
            <v>Jaminan Penawaran (*)</v>
          </cell>
        </row>
        <row r="18">
          <cell r="A18">
            <v>4</v>
          </cell>
          <cell r="D18" t="str">
            <v>Daftar Kuantitas dan Harga  (*)</v>
          </cell>
        </row>
        <row r="19">
          <cell r="A19">
            <v>5</v>
          </cell>
          <cell r="D19" t="str">
            <v>Analisa Harga Satuan Mata Pembayaran Utama</v>
          </cell>
        </row>
        <row r="20">
          <cell r="A20">
            <v>6</v>
          </cell>
          <cell r="D20" t="str">
            <v xml:space="preserve">Analisa Harga Lump Sum untuk Mobilisasi </v>
          </cell>
        </row>
        <row r="21">
          <cell r="A21">
            <v>7</v>
          </cell>
          <cell r="D21" t="str">
            <v xml:space="preserve">Analisa Harga Lump Sum untuk Pekerjaan Pemeliharaan Rutin </v>
          </cell>
        </row>
        <row r="22">
          <cell r="A22">
            <v>8</v>
          </cell>
          <cell r="D22" t="str">
            <v xml:space="preserve">Analisa Harga Material On Site </v>
          </cell>
        </row>
        <row r="23">
          <cell r="A23">
            <v>9</v>
          </cell>
          <cell r="D23" t="str">
            <v xml:space="preserve">Konfirmasi Kapasitas Plant Pemecah Batu  dan AMP </v>
          </cell>
        </row>
        <row r="24">
          <cell r="A24">
            <v>10</v>
          </cell>
          <cell r="D24" t="str">
            <v>Daftar Upah</v>
          </cell>
        </row>
        <row r="25">
          <cell r="A25">
            <v>11</v>
          </cell>
          <cell r="D25" t="str">
            <v>Daftar Harga Bahan</v>
          </cell>
        </row>
        <row r="26">
          <cell r="A26">
            <v>12</v>
          </cell>
          <cell r="D26" t="str">
            <v>Daftar Harga Peralatan</v>
          </cell>
        </row>
        <row r="27">
          <cell r="A27">
            <v>13</v>
          </cell>
          <cell r="D27" t="str">
            <v>Metode Pelaksanaan Pekerjaan</v>
          </cell>
        </row>
        <row r="28">
          <cell r="A28">
            <v>14</v>
          </cell>
          <cell r="D28" t="str">
            <v>Jadwal Waktu Pelaksanaan Pekerjaan</v>
          </cell>
        </row>
        <row r="29">
          <cell r="A29">
            <v>15</v>
          </cell>
          <cell r="D29" t="str">
            <v xml:space="preserve">Daftar Personil Inti </v>
          </cell>
        </row>
        <row r="30">
          <cell r="A30">
            <v>16</v>
          </cell>
          <cell r="D30" t="str">
            <v>Daftar Peralatan Utama</v>
          </cell>
        </row>
        <row r="31">
          <cell r="A31">
            <v>17</v>
          </cell>
          <cell r="D31" t="str">
            <v>Bagian - Bagian yang di Sub - Kontrakkan</v>
          </cell>
        </row>
        <row r="32">
          <cell r="A32">
            <v>18</v>
          </cell>
          <cell r="D32" t="str">
            <v>Daftar Mata Pembayaran Utama</v>
          </cell>
        </row>
        <row r="35">
          <cell r="A35" t="str">
            <v>Catatan :</v>
          </cell>
        </row>
        <row r="36">
          <cell r="B36">
            <v>1</v>
          </cell>
          <cell r="C36" t="str">
            <v>.</v>
          </cell>
          <cell r="D36" t="str">
            <v>Setelah kolom Tanda Periksa diisi, Lampiran ini wajid diserahkan bersama dengan Penawaran</v>
          </cell>
        </row>
        <row r="37">
          <cell r="B37">
            <v>2</v>
          </cell>
          <cell r="C37" t="str">
            <v>.</v>
          </cell>
          <cell r="D37" t="str">
            <v>Semua Dokumen wajib diserahkan dalam rangkap 3 (1 Asli dan 2 Salinan).</v>
          </cell>
        </row>
        <row r="38">
          <cell r="B38">
            <v>3</v>
          </cell>
          <cell r="C38" t="str">
            <v>.</v>
          </cell>
          <cell r="D38" t="str">
            <v>Seluruh halaman dari Dokumen di atas harus diparaf oleh penanda - tangan yang berwenang / diberi Kuasa</v>
          </cell>
        </row>
        <row r="39">
          <cell r="B39">
            <v>4</v>
          </cell>
          <cell r="C39" t="str">
            <v>.</v>
          </cell>
          <cell r="D39" t="str">
            <v>Surat Kuasa wajib disahkan oleh Notaris</v>
          </cell>
        </row>
        <row r="40">
          <cell r="B40">
            <v>5</v>
          </cell>
          <cell r="C40" t="str">
            <v>.</v>
          </cell>
          <cell r="D40" t="str">
            <v>Lampiran-lampiran yang ditandai (*) merupakan bagian yang sangat penting dan mendasar dari Penawaran untuk yang</v>
          </cell>
        </row>
        <row r="41">
          <cell r="D41" t="str">
            <v>dimaksud dari ayat 27.2 dari BAB I Instruksi kepada Peserta Lelang</v>
          </cell>
        </row>
        <row r="42">
          <cell r="B42">
            <v>6</v>
          </cell>
          <cell r="C42" t="str">
            <v>.</v>
          </cell>
          <cell r="D42" t="str">
            <v>Bila salah satu dari lampiran tersebut diatas tidak ada, maka penawaran dinyatakan GUGUR.</v>
          </cell>
        </row>
        <row r="45">
          <cell r="J45" t="str">
            <v>Aceh Besar,  1 September 2006</v>
          </cell>
        </row>
        <row r="47">
          <cell r="J47" t="str">
            <v xml:space="preserve">CV. SARI BUMI </v>
          </cell>
        </row>
        <row r="51">
          <cell r="J51" t="str">
            <v>MUTTAQIN</v>
          </cell>
        </row>
        <row r="52">
          <cell r="J52" t="str">
            <v xml:space="preserve">Direktur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DAFTAR KUANTITAS DAN HARGA</v>
          </cell>
        </row>
        <row r="4">
          <cell r="B4" t="str">
            <v xml:space="preserve"> Nama Penawar</v>
          </cell>
          <cell r="E4" t="str">
            <v>:</v>
          </cell>
          <cell r="F4" t="str">
            <v xml:space="preserve">CV. SARI BUMI </v>
          </cell>
        </row>
        <row r="5">
          <cell r="B5" t="str">
            <v xml:space="preserve"> Satuan Kerja</v>
          </cell>
          <cell r="E5" t="str">
            <v>:</v>
          </cell>
          <cell r="F5" t="str">
            <v xml:space="preserve">BRR-REHABILITASI DAN REKONSTRUKSI JALAN KABUPATEN ACEH BARAT </v>
          </cell>
        </row>
        <row r="6">
          <cell r="B6" t="str">
            <v xml:space="preserve"> Nama Paket</v>
          </cell>
          <cell r="E6" t="str">
            <v>:</v>
          </cell>
          <cell r="F6" t="str">
            <v>REHABILITASI &amp; REKONSTRUKSI JALAN TEUKU UMAR, Cs</v>
          </cell>
        </row>
        <row r="7">
          <cell r="B7" t="str">
            <v xml:space="preserve"> No Paket Kontrak</v>
          </cell>
          <cell r="E7" t="str">
            <v>:</v>
          </cell>
          <cell r="F7" t="str">
            <v>BRR-JK. ABT. 5</v>
          </cell>
        </row>
        <row r="8">
          <cell r="B8" t="str">
            <v xml:space="preserve"> Lokasi </v>
          </cell>
          <cell r="E8" t="str">
            <v>:</v>
          </cell>
          <cell r="F8" t="str">
            <v xml:space="preserve">KABUPATEN ACEH BARAT </v>
          </cell>
        </row>
        <row r="9">
          <cell r="B9" t="str">
            <v xml:space="preserve"> Provinsi</v>
          </cell>
          <cell r="E9" t="str">
            <v>:</v>
          </cell>
          <cell r="F9" t="str">
            <v xml:space="preserve">NANGROE ACEH DARUSSALLAM </v>
          </cell>
        </row>
        <row r="12">
          <cell r="B12" t="str">
            <v>NO. MATA</v>
          </cell>
          <cell r="D12">
            <v>0</v>
          </cell>
          <cell r="H12" t="str">
            <v>PERKIRAAN</v>
          </cell>
          <cell r="I12" t="str">
            <v>HARGA</v>
          </cell>
          <cell r="J12" t="str">
            <v>JUMLAH</v>
          </cell>
        </row>
        <row r="13">
          <cell r="B13" t="str">
            <v>PEMBA</v>
          </cell>
          <cell r="D13" t="str">
            <v xml:space="preserve">U R A I A N </v>
          </cell>
          <cell r="G13" t="str">
            <v>SATUAN</v>
          </cell>
          <cell r="H13" t="str">
            <v>KUANTITAS</v>
          </cell>
          <cell r="I13" t="str">
            <v>SATUAN</v>
          </cell>
          <cell r="J13" t="str">
            <v>HARGA</v>
          </cell>
        </row>
        <row r="14">
          <cell r="B14" t="str">
            <v>YARAN</v>
          </cell>
          <cell r="D14">
            <v>0</v>
          </cell>
          <cell r="F14">
            <v>0</v>
          </cell>
          <cell r="H14">
            <v>0</v>
          </cell>
          <cell r="I14" t="str">
            <v>( Rupiah.)</v>
          </cell>
          <cell r="J14" t="str">
            <v>( Rupiah.)</v>
          </cell>
        </row>
        <row r="15">
          <cell r="B15" t="str">
            <v>a</v>
          </cell>
          <cell r="C15" t="str">
            <v>b</v>
          </cell>
          <cell r="G15" t="str">
            <v>c</v>
          </cell>
          <cell r="H15" t="str">
            <v>d</v>
          </cell>
          <cell r="I15" t="str">
            <v>e</v>
          </cell>
          <cell r="J15" t="str">
            <v>f=(d x e)</v>
          </cell>
        </row>
        <row r="17">
          <cell r="D17" t="str">
            <v>DIVISI 1. UMUM</v>
          </cell>
        </row>
        <row r="19">
          <cell r="B19" t="str">
            <v>1.2</v>
          </cell>
          <cell r="D19" t="str">
            <v xml:space="preserve">Mobilisasi </v>
          </cell>
          <cell r="G19" t="str">
            <v>Ls</v>
          </cell>
          <cell r="H19">
            <v>1</v>
          </cell>
          <cell r="I19">
            <v>153512500</v>
          </cell>
          <cell r="J19">
            <v>153512500</v>
          </cell>
        </row>
        <row r="21">
          <cell r="D21" t="str">
            <v>Jumlah Harga Peenawaraan Divisi 1 (masuk pada Rekapitulasi Daftar Kuantitas dan Harga)</v>
          </cell>
          <cell r="J21">
            <v>153512500</v>
          </cell>
        </row>
        <row r="23">
          <cell r="D23" t="str">
            <v>DIVISI  2. DRAINASE</v>
          </cell>
        </row>
        <row r="25">
          <cell r="B25">
            <v>2.1</v>
          </cell>
          <cell r="D25" t="str">
            <v xml:space="preserve">Galian untuk Selokan Drainase dan Saluran Air </v>
          </cell>
          <cell r="G25" t="str">
            <v>M3</v>
          </cell>
          <cell r="H25">
            <v>200</v>
          </cell>
          <cell r="I25">
            <v>51542</v>
          </cell>
          <cell r="J25">
            <v>10308400</v>
          </cell>
        </row>
        <row r="26">
          <cell r="B26">
            <v>2.2000000000000002</v>
          </cell>
          <cell r="D26" t="str">
            <v>Pasangan Batu dengan Mortar</v>
          </cell>
          <cell r="G26" t="str">
            <v>M3</v>
          </cell>
          <cell r="H26">
            <v>100</v>
          </cell>
          <cell r="I26">
            <v>502868</v>
          </cell>
          <cell r="J26">
            <v>50286800</v>
          </cell>
        </row>
        <row r="27">
          <cell r="B27" t="str">
            <v>2.3 (1)</v>
          </cell>
          <cell r="D27" t="str">
            <v>Gorong-Gorong Pipa Beton Bertulang, Diameter Dalam  45 cm</v>
          </cell>
          <cell r="G27" t="str">
            <v>M1</v>
          </cell>
        </row>
        <row r="28">
          <cell r="B28" t="str">
            <v>2.3 (2)</v>
          </cell>
          <cell r="D28" t="str">
            <v>Gorong-Gorong Pipa Beton Bertulang, Diameter Dalam 45 - 75 cm</v>
          </cell>
          <cell r="G28" t="str">
            <v>M1</v>
          </cell>
        </row>
        <row r="29">
          <cell r="B29" t="str">
            <v>2.3 (3)</v>
          </cell>
          <cell r="D29" t="str">
            <v xml:space="preserve">Gorong-Gorong Pipa Beton Bertulang, Diameter Dalam 75 - 120 cm </v>
          </cell>
          <cell r="G29" t="str">
            <v>M1</v>
          </cell>
        </row>
        <row r="30">
          <cell r="B30" t="str">
            <v>2.3 (4)</v>
          </cell>
          <cell r="D30" t="str">
            <v xml:space="preserve">Gorong-Gorong Pipa Pipa Beton Bertulang 95 - 120 Cm </v>
          </cell>
          <cell r="G30" t="str">
            <v>Ton</v>
          </cell>
        </row>
        <row r="31">
          <cell r="B31" t="str">
            <v>2.3 (5)</v>
          </cell>
          <cell r="D31" t="str">
            <v>Gorong-Gorong Pipa Beton tanpa tulang. Diameter Dalam 20 cm</v>
          </cell>
          <cell r="G31" t="str">
            <v>M1</v>
          </cell>
        </row>
        <row r="32">
          <cell r="B32" t="str">
            <v>2.3 (6)</v>
          </cell>
          <cell r="D32" t="str">
            <v>Gorong-Gorong Pipa Beton tanpa tulang. Diameter Dalam 25 cm</v>
          </cell>
          <cell r="G32" t="str">
            <v>M1</v>
          </cell>
        </row>
        <row r="33">
          <cell r="B33" t="str">
            <v>2.3 (7)</v>
          </cell>
          <cell r="D33" t="str">
            <v>Gorong-Gorong Pipa Beton tanpa tulang. Diameter Dalam 30 cm</v>
          </cell>
          <cell r="G33" t="str">
            <v>M1</v>
          </cell>
        </row>
        <row r="34">
          <cell r="B34" t="str">
            <v>2.4 (1)</v>
          </cell>
          <cell r="D34" t="str">
            <v>Bahan Poros untuk Penimbunan Kembali atau Bahan Penyaring</v>
          </cell>
          <cell r="G34" t="str">
            <v>M3</v>
          </cell>
        </row>
        <row r="35">
          <cell r="B35" t="str">
            <v>2.4 (2)</v>
          </cell>
          <cell r="D35" t="str">
            <v>Anyaman Filter Plastik</v>
          </cell>
          <cell r="G35" t="str">
            <v>M2</v>
          </cell>
        </row>
        <row r="36">
          <cell r="B36" t="str">
            <v>2.4 (3)</v>
          </cell>
          <cell r="D36" t="str">
            <v>Pipa Berlubang Banyak (Perforted Pipe) Untuk Pek. Drainase di Bawah Permukaan</v>
          </cell>
          <cell r="G36" t="str">
            <v>M1</v>
          </cell>
        </row>
        <row r="38">
          <cell r="D38" t="str">
            <v>Jumlah Harga Penawaran Divisi 2 (masuk pada Rekapitulasi Daftar Kuantitas dan Harga)</v>
          </cell>
          <cell r="J38">
            <v>60595200</v>
          </cell>
        </row>
        <row r="40">
          <cell r="B40" t="str">
            <v>DAFTAR KUANTITAS DAN HARGA</v>
          </cell>
        </row>
        <row r="42">
          <cell r="B42" t="str">
            <v xml:space="preserve"> Nama Penawar</v>
          </cell>
          <cell r="E42" t="str">
            <v>:</v>
          </cell>
          <cell r="F42" t="str">
            <v xml:space="preserve">CV. SARI BUMI </v>
          </cell>
        </row>
        <row r="43">
          <cell r="B43" t="str">
            <v xml:space="preserve"> Satuan Kerja</v>
          </cell>
          <cell r="E43" t="str">
            <v>:</v>
          </cell>
          <cell r="F43" t="str">
            <v xml:space="preserve">BRR-REHABILITASI DAN REKONSTRUKSI JALAN KABUPATEN ACEH BARAT </v>
          </cell>
        </row>
        <row r="44">
          <cell r="B44" t="str">
            <v xml:space="preserve"> Nama Paket</v>
          </cell>
          <cell r="E44" t="str">
            <v>:</v>
          </cell>
          <cell r="F44" t="str">
            <v>REHABILITASI &amp; REKONSTRUKSI JALAN TEUKU UMAR, Cs</v>
          </cell>
        </row>
        <row r="45">
          <cell r="B45" t="str">
            <v xml:space="preserve"> No Paket Kontrak</v>
          </cell>
          <cell r="E45" t="str">
            <v>:</v>
          </cell>
          <cell r="F45" t="str">
            <v>BRR-JK. ABT. 5</v>
          </cell>
        </row>
        <row r="46">
          <cell r="B46" t="str">
            <v xml:space="preserve"> Lokasi </v>
          </cell>
          <cell r="E46" t="str">
            <v>:</v>
          </cell>
          <cell r="F46" t="str">
            <v xml:space="preserve">KABUPATEN ACEH BARAT </v>
          </cell>
        </row>
        <row r="47">
          <cell r="B47" t="str">
            <v xml:space="preserve"> Provinsi</v>
          </cell>
          <cell r="E47" t="str">
            <v>:</v>
          </cell>
          <cell r="F47" t="str">
            <v xml:space="preserve">NANGROE ACEH DARUSSALLAM </v>
          </cell>
        </row>
        <row r="50">
          <cell r="B50" t="str">
            <v>NO. MATA</v>
          </cell>
          <cell r="D50">
            <v>0</v>
          </cell>
          <cell r="H50" t="str">
            <v>PERKIRAAN</v>
          </cell>
          <cell r="I50" t="str">
            <v>HARGA</v>
          </cell>
          <cell r="J50" t="str">
            <v>JUMLAH</v>
          </cell>
        </row>
        <row r="51">
          <cell r="B51" t="str">
            <v>PEMBA</v>
          </cell>
          <cell r="D51" t="str">
            <v xml:space="preserve">U R A I A N </v>
          </cell>
          <cell r="G51" t="str">
            <v>SATUAN</v>
          </cell>
          <cell r="H51" t="str">
            <v>KUANTITAS</v>
          </cell>
          <cell r="I51" t="str">
            <v>SATUAN</v>
          </cell>
          <cell r="J51" t="str">
            <v>HARGA</v>
          </cell>
        </row>
        <row r="52">
          <cell r="B52" t="str">
            <v>YARAN</v>
          </cell>
          <cell r="D52">
            <v>0</v>
          </cell>
          <cell r="F52">
            <v>0</v>
          </cell>
          <cell r="H52">
            <v>0</v>
          </cell>
          <cell r="I52" t="str">
            <v>( Rupiah.)</v>
          </cell>
          <cell r="J52" t="str">
            <v>( Rupiah.)</v>
          </cell>
        </row>
        <row r="53">
          <cell r="B53" t="str">
            <v>a</v>
          </cell>
          <cell r="C53" t="str">
            <v>b</v>
          </cell>
          <cell r="G53" t="str">
            <v>c</v>
          </cell>
          <cell r="H53" t="str">
            <v>d</v>
          </cell>
          <cell r="I53" t="str">
            <v>e</v>
          </cell>
          <cell r="J53" t="str">
            <v>f=(d x e)</v>
          </cell>
        </row>
        <row r="55">
          <cell r="D55" t="str">
            <v>DIVISI 3. PEKERJAAN TANAH</v>
          </cell>
          <cell r="G55">
            <v>0</v>
          </cell>
        </row>
        <row r="57">
          <cell r="B57" t="str">
            <v>3.1 (1)</v>
          </cell>
          <cell r="D57" t="str">
            <v>Galian Biasa</v>
          </cell>
          <cell r="G57" t="str">
            <v>M3</v>
          </cell>
          <cell r="H57">
            <v>1038.8499999999999</v>
          </cell>
          <cell r="I57">
            <v>40458</v>
          </cell>
          <cell r="J57">
            <v>42029793.299999997</v>
          </cell>
        </row>
        <row r="58">
          <cell r="B58" t="str">
            <v>3.1 (2)</v>
          </cell>
          <cell r="D58" t="str">
            <v>Galian Batu</v>
          </cell>
          <cell r="G58" t="str">
            <v>M3</v>
          </cell>
        </row>
        <row r="59">
          <cell r="B59" t="str">
            <v>3.1 (3)</v>
          </cell>
          <cell r="D59" t="str">
            <v>Galian Struktur dengan Kedalaman 0 - 2 meter</v>
          </cell>
          <cell r="G59" t="str">
            <v>M3</v>
          </cell>
        </row>
        <row r="60">
          <cell r="B60" t="str">
            <v>3.1 (4)</v>
          </cell>
          <cell r="D60" t="str">
            <v>Galian Struktur dengan Kedalaman 2 - 4 meter</v>
          </cell>
          <cell r="G60" t="str">
            <v>M3</v>
          </cell>
        </row>
        <row r="61">
          <cell r="B61" t="str">
            <v>3.1 (5)</v>
          </cell>
          <cell r="D61" t="str">
            <v>Galian Struktur dengan Kedalaman 4 - 6 meter</v>
          </cell>
          <cell r="G61" t="str">
            <v>M3</v>
          </cell>
        </row>
        <row r="62">
          <cell r="B62" t="str">
            <v>3.1 (6)</v>
          </cell>
          <cell r="D62" t="str">
            <v>Cofferdam, Penyokong, Pengaku dan Pekerjaan yang Berkaitan</v>
          </cell>
          <cell r="G62" t="str">
            <v>LS</v>
          </cell>
        </row>
        <row r="63">
          <cell r="B63" t="str">
            <v>3.1 (7)</v>
          </cell>
          <cell r="D63" t="str">
            <v xml:space="preserve">Galian Perkerasan Beraspal Dengan Cold Milling Machine </v>
          </cell>
          <cell r="G63" t="str">
            <v>M3</v>
          </cell>
        </row>
        <row r="64">
          <cell r="B64" t="str">
            <v>3.1 (8)</v>
          </cell>
          <cell r="D64" t="str">
            <v xml:space="preserve">Galian Perkerasan Beraspal Tanpa Cold Milling Machine </v>
          </cell>
          <cell r="G64" t="str">
            <v>M3</v>
          </cell>
        </row>
        <row r="65">
          <cell r="B65" t="str">
            <v>3.1 (9)</v>
          </cell>
          <cell r="D65" t="str">
            <v>Biaya Tambahan Utk. Pengangkutan yang Melebihi 5 Km.</v>
          </cell>
          <cell r="G65" t="str">
            <v>M3/Km</v>
          </cell>
        </row>
        <row r="66">
          <cell r="B66" t="str">
            <v>3.2 (1)</v>
          </cell>
          <cell r="D66" t="str">
            <v>Timbunan Biasa</v>
          </cell>
          <cell r="G66" t="str">
            <v>M3</v>
          </cell>
          <cell r="H66">
            <v>120</v>
          </cell>
          <cell r="I66">
            <v>100674</v>
          </cell>
          <cell r="J66">
            <v>12080880</v>
          </cell>
        </row>
        <row r="67">
          <cell r="B67" t="str">
            <v>3.2 (2)</v>
          </cell>
          <cell r="D67" t="str">
            <v>Timbunan Pilihan</v>
          </cell>
          <cell r="G67" t="str">
            <v>M3</v>
          </cell>
        </row>
        <row r="68">
          <cell r="B68" t="str">
            <v>3.2 (3)</v>
          </cell>
          <cell r="D68" t="str">
            <v>Timbunan Pilihan di Atas Tanah Rawa (diukur di atas bak truk)</v>
          </cell>
        </row>
        <row r="69">
          <cell r="B69">
            <v>3.3</v>
          </cell>
          <cell r="D69" t="str">
            <v>Penyiapan Badan Jalan</v>
          </cell>
          <cell r="G69" t="str">
            <v>M2</v>
          </cell>
          <cell r="H69">
            <v>5350</v>
          </cell>
          <cell r="I69">
            <v>2947</v>
          </cell>
          <cell r="J69">
            <v>15766450</v>
          </cell>
        </row>
        <row r="70">
          <cell r="B70" t="str">
            <v>3.3 (2)</v>
          </cell>
          <cell r="D70" t="str">
            <v>Penyiapan Badan Jalan pada Galian Batu</v>
          </cell>
          <cell r="G70" t="str">
            <v>M2</v>
          </cell>
        </row>
        <row r="71">
          <cell r="B71" t="str">
            <v>3.4 (6)</v>
          </cell>
          <cell r="D71" t="str">
            <v>Stabilisasi Lereng dengan Gabalan Rumput</v>
          </cell>
          <cell r="G71" t="str">
            <v>M2</v>
          </cell>
        </row>
        <row r="73">
          <cell r="D73" t="str">
            <v>Jumlah Harga Penawaran Divisi 3 (masuk pada Rekapitulasi Daftar Kuantitas dan Harga)</v>
          </cell>
          <cell r="J73">
            <v>69877123.299999997</v>
          </cell>
        </row>
        <row r="75">
          <cell r="D75" t="str">
            <v>DIVISI  4.  PELEBARAN PERKERASAN DAN BAHU JALAN</v>
          </cell>
          <cell r="G75">
            <v>0</v>
          </cell>
        </row>
        <row r="77">
          <cell r="B77" t="str">
            <v>4.2 (1)</v>
          </cell>
          <cell r="D77" t="str">
            <v>Lapis Pondasi Agregat Kelas A</v>
          </cell>
          <cell r="G77" t="str">
            <v>M3</v>
          </cell>
          <cell r="H77">
            <v>120</v>
          </cell>
          <cell r="I77">
            <v>248312</v>
          </cell>
          <cell r="J77">
            <v>29797440</v>
          </cell>
        </row>
        <row r="78">
          <cell r="B78" t="str">
            <v>4.2 (2)</v>
          </cell>
          <cell r="D78" t="str">
            <v>Lapis Pondasi Agregat Kelas B</v>
          </cell>
          <cell r="G78" t="str">
            <v>M3</v>
          </cell>
          <cell r="H78">
            <v>42.5</v>
          </cell>
          <cell r="I78">
            <v>296603</v>
          </cell>
          <cell r="J78">
            <v>12605627.5</v>
          </cell>
        </row>
        <row r="79">
          <cell r="B79" t="str">
            <v>4.2 (3)</v>
          </cell>
          <cell r="D79" t="str">
            <v>Lapis Pondasi Semen Tanah</v>
          </cell>
          <cell r="G79" t="str">
            <v>M3</v>
          </cell>
        </row>
        <row r="80">
          <cell r="B80" t="str">
            <v>4.2 (4)</v>
          </cell>
          <cell r="D80" t="str">
            <v>Semen Untuk Lapis Pondasi Semen Tanah</v>
          </cell>
          <cell r="G80" t="str">
            <v>Ton</v>
          </cell>
        </row>
        <row r="81">
          <cell r="B81" t="str">
            <v>4.2 (5)</v>
          </cell>
          <cell r="D81" t="str">
            <v>Laburan Aspal Satu Lapis (BURTU)</v>
          </cell>
          <cell r="G81" t="str">
            <v>M2</v>
          </cell>
          <cell r="H81">
            <v>800</v>
          </cell>
          <cell r="I81">
            <v>9753</v>
          </cell>
          <cell r="J81">
            <v>7802400</v>
          </cell>
        </row>
        <row r="82">
          <cell r="B82" t="str">
            <v>4.2 (6)</v>
          </cell>
          <cell r="D82" t="str">
            <v>Bahan Aspal Untuk Pekerjaan Pelaburan</v>
          </cell>
          <cell r="G82" t="str">
            <v>Liter</v>
          </cell>
        </row>
        <row r="83">
          <cell r="B83" t="str">
            <v>4.2 (7)</v>
          </cell>
          <cell r="D83" t="str">
            <v>Lapis Resap Pengikat</v>
          </cell>
          <cell r="G83" t="str">
            <v>Liter</v>
          </cell>
        </row>
        <row r="85">
          <cell r="D85" t="str">
            <v>Jumlah Harga Penawaran Divisi 4 (masuk pada Rekapitulasi Daftar Kuantitas dan Harga)</v>
          </cell>
          <cell r="J85">
            <v>50205467.5</v>
          </cell>
        </row>
        <row r="87">
          <cell r="A87" t="str">
            <v>|::</v>
          </cell>
        </row>
        <row r="89">
          <cell r="B89" t="str">
            <v>DAFTAR KUANTITAS DAN HARGA</v>
          </cell>
        </row>
        <row r="91">
          <cell r="B91" t="str">
            <v xml:space="preserve"> Nama Penawar</v>
          </cell>
          <cell r="E91" t="str">
            <v>:</v>
          </cell>
          <cell r="F91" t="str">
            <v xml:space="preserve">CV. SARI BUMI </v>
          </cell>
        </row>
        <row r="92">
          <cell r="B92" t="str">
            <v xml:space="preserve"> Satuan Kerja</v>
          </cell>
          <cell r="E92" t="str">
            <v>:</v>
          </cell>
          <cell r="F92" t="str">
            <v xml:space="preserve">BRR-REHABILITASI DAN REKONSTRUKSI JALAN KABUPATEN ACEH BARAT </v>
          </cell>
        </row>
        <row r="93">
          <cell r="B93" t="str">
            <v xml:space="preserve"> Nama Paket</v>
          </cell>
          <cell r="E93" t="str">
            <v>:</v>
          </cell>
          <cell r="F93" t="str">
            <v>REHABILITASI &amp; REKONSTRUKSI JALAN TEUKU UMAR, Cs</v>
          </cell>
        </row>
        <row r="94">
          <cell r="B94" t="str">
            <v xml:space="preserve"> No Paket Kontrak</v>
          </cell>
          <cell r="E94" t="str">
            <v>:</v>
          </cell>
          <cell r="F94" t="str">
            <v>BRR-JK. ABT. 5</v>
          </cell>
        </row>
        <row r="95">
          <cell r="B95" t="str">
            <v xml:space="preserve"> Lokasi </v>
          </cell>
          <cell r="E95" t="str">
            <v>:</v>
          </cell>
          <cell r="F95" t="str">
            <v xml:space="preserve">KABUPATEN ACEH BARAT </v>
          </cell>
        </row>
        <row r="96">
          <cell r="B96" t="str">
            <v xml:space="preserve"> Provinsi</v>
          </cell>
          <cell r="E96" t="str">
            <v>:</v>
          </cell>
          <cell r="F96" t="str">
            <v xml:space="preserve">NANGROE ACEH DARUSSALLAM </v>
          </cell>
        </row>
        <row r="99">
          <cell r="B99" t="str">
            <v>NO. MATA</v>
          </cell>
          <cell r="D99">
            <v>0</v>
          </cell>
          <cell r="H99" t="str">
            <v>PERKIRAAN</v>
          </cell>
          <cell r="I99" t="str">
            <v>HARGA</v>
          </cell>
          <cell r="J99" t="str">
            <v>JUMLAH</v>
          </cell>
        </row>
        <row r="100">
          <cell r="B100" t="str">
            <v>PEMBA</v>
          </cell>
          <cell r="D100" t="str">
            <v xml:space="preserve">U R A I A N </v>
          </cell>
          <cell r="G100" t="str">
            <v>SATUAN</v>
          </cell>
          <cell r="H100" t="str">
            <v>KUANTITAS</v>
          </cell>
          <cell r="I100" t="str">
            <v>SATUAN</v>
          </cell>
          <cell r="J100" t="str">
            <v>HARGA</v>
          </cell>
        </row>
        <row r="101">
          <cell r="B101" t="str">
            <v>YARAN</v>
          </cell>
          <cell r="D101">
            <v>0</v>
          </cell>
          <cell r="F101">
            <v>0</v>
          </cell>
          <cell r="H101">
            <v>0</v>
          </cell>
          <cell r="I101" t="str">
            <v>( Rupiah.)</v>
          </cell>
          <cell r="J101" t="str">
            <v>( Rupiah.)</v>
          </cell>
        </row>
        <row r="102">
          <cell r="B102" t="str">
            <v>a</v>
          </cell>
          <cell r="C102" t="str">
            <v>b</v>
          </cell>
          <cell r="G102" t="str">
            <v>c</v>
          </cell>
          <cell r="H102" t="str">
            <v>d</v>
          </cell>
          <cell r="I102" t="str">
            <v>e</v>
          </cell>
          <cell r="J102" t="str">
            <v>f=(d x e)</v>
          </cell>
        </row>
        <row r="104">
          <cell r="D104" t="str">
            <v>DIVISI 5. PERKERASAN BERBUTIR</v>
          </cell>
          <cell r="G104">
            <v>0</v>
          </cell>
        </row>
        <row r="106">
          <cell r="B106" t="str">
            <v>5.1 (1)</v>
          </cell>
          <cell r="D106" t="str">
            <v>Lapis Pondasi Agregat Kelas A</v>
          </cell>
          <cell r="G106" t="str">
            <v>M3</v>
          </cell>
          <cell r="H106">
            <v>824.7</v>
          </cell>
          <cell r="I106">
            <v>327014</v>
          </cell>
          <cell r="J106">
            <v>269688445.80000001</v>
          </cell>
        </row>
        <row r="107">
          <cell r="B107" t="str">
            <v>5.1 (2)</v>
          </cell>
          <cell r="D107" t="str">
            <v>Lapis Pondasi Agregat Kelas B</v>
          </cell>
          <cell r="G107" t="str">
            <v>M3</v>
          </cell>
          <cell r="H107">
            <v>1074.8</v>
          </cell>
          <cell r="I107">
            <v>300890</v>
          </cell>
          <cell r="J107">
            <v>323396572</v>
          </cell>
        </row>
        <row r="108">
          <cell r="B108" t="str">
            <v>5.2 (1)</v>
          </cell>
          <cell r="D108" t="str">
            <v>Lapis Pondasi Agregat Kelas C</v>
          </cell>
          <cell r="G108" t="str">
            <v>M3</v>
          </cell>
        </row>
        <row r="109">
          <cell r="B109" t="str">
            <v>5.4 (1)</v>
          </cell>
          <cell r="D109" t="str">
            <v>Semen Untuk Lapis Pondasi Semen Tanah</v>
          </cell>
          <cell r="G109" t="str">
            <v>Ton</v>
          </cell>
        </row>
        <row r="110">
          <cell r="B110" t="str">
            <v>5.4 (2)</v>
          </cell>
          <cell r="D110" t="str">
            <v>Lapis Pondasi Semen Tanah</v>
          </cell>
          <cell r="G110" t="str">
            <v>M3</v>
          </cell>
        </row>
        <row r="113">
          <cell r="D113" t="str">
            <v>Jumlah Harga Pekerjaan DIVISI 5 (masuk pada Rekapitulasi Daftar Kuantitas dan Harga)</v>
          </cell>
          <cell r="J113">
            <v>593085017.79999995</v>
          </cell>
        </row>
        <row r="115">
          <cell r="D115" t="str">
            <v>DIVISI 6. PERKERASAN ASPAL</v>
          </cell>
        </row>
        <row r="117">
          <cell r="B117" t="str">
            <v>6.1 (1)</v>
          </cell>
          <cell r="D117" t="str">
            <v>Lapis Resap Pengikat</v>
          </cell>
          <cell r="G117" t="str">
            <v>Liter</v>
          </cell>
          <cell r="H117">
            <v>5896.5</v>
          </cell>
          <cell r="I117">
            <v>9436</v>
          </cell>
          <cell r="J117">
            <v>55639374</v>
          </cell>
        </row>
        <row r="118">
          <cell r="B118" t="str">
            <v>6.1 (2)</v>
          </cell>
          <cell r="D118" t="str">
            <v>Lapis Perekat</v>
          </cell>
          <cell r="G118" t="str">
            <v>Liter</v>
          </cell>
          <cell r="H118">
            <v>14436</v>
          </cell>
          <cell r="I118">
            <v>10479</v>
          </cell>
          <cell r="J118">
            <v>151274844</v>
          </cell>
        </row>
        <row r="119">
          <cell r="B119" t="str">
            <v>6.2 (1)</v>
          </cell>
          <cell r="D119" t="str">
            <v>Agregat Penutup BURTU</v>
          </cell>
          <cell r="G119" t="str">
            <v>M2</v>
          </cell>
        </row>
        <row r="120">
          <cell r="B120" t="str">
            <v>6.2 (2)</v>
          </cell>
          <cell r="D120" t="str">
            <v>Agregat Penutup BURDA</v>
          </cell>
          <cell r="G120" t="str">
            <v>M2</v>
          </cell>
        </row>
        <row r="121">
          <cell r="B121" t="str">
            <v>6.2 (3)</v>
          </cell>
          <cell r="D121" t="str">
            <v>Bahan Aspal untuk Pekerjaan Laburan</v>
          </cell>
          <cell r="G121" t="str">
            <v>Liter</v>
          </cell>
        </row>
        <row r="122">
          <cell r="B122" t="str">
            <v>6.3 (1)</v>
          </cell>
          <cell r="D122" t="str">
            <v>Latasir (SS) Kelas A</v>
          </cell>
          <cell r="G122" t="str">
            <v>M2</v>
          </cell>
        </row>
        <row r="123">
          <cell r="B123" t="str">
            <v>6.3 (2)</v>
          </cell>
          <cell r="D123" t="str">
            <v>Latasir (SS) Kelas B</v>
          </cell>
          <cell r="G123" t="str">
            <v>M2</v>
          </cell>
        </row>
        <row r="124">
          <cell r="B124" t="str">
            <v>6.3 (3)</v>
          </cell>
          <cell r="D124" t="str">
            <v>Lataston - Lapis Aus (HRS-WC)</v>
          </cell>
          <cell r="G124" t="str">
            <v>M2</v>
          </cell>
        </row>
        <row r="125">
          <cell r="B125" t="str">
            <v>6.3 (4)</v>
          </cell>
          <cell r="D125" t="str">
            <v>Lataston - Lapis Pondasi (HRS-Base)</v>
          </cell>
          <cell r="G125" t="str">
            <v>M3</v>
          </cell>
        </row>
        <row r="126">
          <cell r="B126" t="str">
            <v>6.3 (5)</v>
          </cell>
          <cell r="D126" t="str">
            <v>Laston - Lapis Aus Aspal Beton (AC-WC)</v>
          </cell>
          <cell r="G126" t="str">
            <v>M2</v>
          </cell>
          <cell r="H126">
            <v>25262.400000000001</v>
          </cell>
          <cell r="I126">
            <v>62330</v>
          </cell>
          <cell r="J126">
            <v>1574605392</v>
          </cell>
        </row>
        <row r="127">
          <cell r="B127" t="str">
            <v>6.3 (5)a</v>
          </cell>
          <cell r="D127" t="str">
            <v>Laston - Lapis Aus Aspal Beton (AC-WC) Leveling</v>
          </cell>
          <cell r="G127" t="str">
            <v>Ton</v>
          </cell>
        </row>
        <row r="128">
          <cell r="B128" t="str">
            <v>6.3 (6)</v>
          </cell>
          <cell r="D128" t="str">
            <v>Laston - Lapis Pengikat Aspal Beton (AC-BC)</v>
          </cell>
          <cell r="G128" t="str">
            <v>M3</v>
          </cell>
          <cell r="H128">
            <v>981.2</v>
          </cell>
          <cell r="I128">
            <v>1663950</v>
          </cell>
          <cell r="J128">
            <v>1632667740</v>
          </cell>
        </row>
        <row r="129">
          <cell r="B129" t="str">
            <v>6.3 (6)a</v>
          </cell>
          <cell r="D129" t="str">
            <v>Laston - Lapis Pengikat Aspal Beton (AC-BC) Leveling</v>
          </cell>
          <cell r="G129" t="str">
            <v>Ton</v>
          </cell>
          <cell r="H129">
            <v>40</v>
          </cell>
          <cell r="I129">
            <v>1061742.3568917948</v>
          </cell>
          <cell r="J129">
            <v>42469694.275671795</v>
          </cell>
        </row>
        <row r="130">
          <cell r="B130" t="str">
            <v>6.3 (7)</v>
          </cell>
          <cell r="D130" t="str">
            <v>Laston - Lapis Pondasi (AC-Base)</v>
          </cell>
          <cell r="G130" t="str">
            <v>M3</v>
          </cell>
        </row>
        <row r="131">
          <cell r="B131" t="str">
            <v>6.4 (1)</v>
          </cell>
          <cell r="D131" t="str">
            <v>Lasbutag</v>
          </cell>
          <cell r="G131" t="str">
            <v>M2</v>
          </cell>
        </row>
        <row r="132">
          <cell r="B132" t="str">
            <v>6.4 (2)</v>
          </cell>
          <cell r="D132" t="str">
            <v>Latasbusir Kelas A</v>
          </cell>
          <cell r="G132" t="str">
            <v>M2</v>
          </cell>
        </row>
        <row r="133">
          <cell r="B133" t="str">
            <v>6.4 (3)</v>
          </cell>
          <cell r="D133" t="str">
            <v>Latasbusir Kelas B</v>
          </cell>
          <cell r="G133" t="str">
            <v>M2</v>
          </cell>
        </row>
        <row r="134">
          <cell r="B134" t="str">
            <v>6.4 (4)</v>
          </cell>
          <cell r="D134" t="str">
            <v>Bitumen Asbuton</v>
          </cell>
          <cell r="G134" t="str">
            <v>Ton</v>
          </cell>
        </row>
        <row r="135">
          <cell r="B135" t="str">
            <v>6.4 (5)</v>
          </cell>
          <cell r="D135" t="str">
            <v>Bitumen Bahan Peremaja</v>
          </cell>
          <cell r="G135" t="str">
            <v>Ton</v>
          </cell>
        </row>
        <row r="136">
          <cell r="B136" t="str">
            <v>6.4 (6)</v>
          </cell>
          <cell r="D136" t="str">
            <v>Bahan Anti-Stripping</v>
          </cell>
          <cell r="G136" t="str">
            <v>Liter</v>
          </cell>
        </row>
        <row r="137">
          <cell r="B137" t="str">
            <v>6.5 (1)</v>
          </cell>
          <cell r="D137" t="str">
            <v>Campuran Aspal Dingin Untuk Pelapisan Kembali</v>
          </cell>
          <cell r="G137" t="str">
            <v>M3</v>
          </cell>
        </row>
        <row r="138">
          <cell r="B138">
            <v>6.6</v>
          </cell>
          <cell r="D138" t="str">
            <v>Lapis Penetrasi Macadam (Permukaan)</v>
          </cell>
          <cell r="G138" t="str">
            <v>M3</v>
          </cell>
        </row>
        <row r="139">
          <cell r="B139" t="str">
            <v>6.6 (1)</v>
          </cell>
          <cell r="D139" t="str">
            <v>Lapis Penetrasi Macadam (Perata)</v>
          </cell>
          <cell r="G139" t="str">
            <v>M3</v>
          </cell>
        </row>
        <row r="141">
          <cell r="D141" t="str">
            <v>Jumlah Harga Penawaran Divisi 6 (masuk pada Rekapitulasi Daftar Kuantitas dan Harga)</v>
          </cell>
          <cell r="J141">
            <v>3456657044.275672</v>
          </cell>
        </row>
        <row r="143">
          <cell r="B143" t="str">
            <v>DAFTAR KUANTITAS DAN HARGA</v>
          </cell>
        </row>
        <row r="145">
          <cell r="B145" t="str">
            <v xml:space="preserve"> Nama Penawar</v>
          </cell>
          <cell r="E145" t="str">
            <v>:</v>
          </cell>
          <cell r="F145" t="str">
            <v xml:space="preserve">CV. SARI BUMI </v>
          </cell>
        </row>
        <row r="146">
          <cell r="B146" t="str">
            <v xml:space="preserve"> Satuan Kerja</v>
          </cell>
          <cell r="E146" t="str">
            <v>:</v>
          </cell>
          <cell r="F146" t="str">
            <v xml:space="preserve">BRR-REHABILITASI DAN REKONSTRUKSI JALAN KABUPATEN ACEH BARAT </v>
          </cell>
        </row>
        <row r="147">
          <cell r="B147" t="str">
            <v xml:space="preserve"> Nama Paket</v>
          </cell>
          <cell r="E147" t="str">
            <v>:</v>
          </cell>
          <cell r="F147" t="str">
            <v>REHABILITASI &amp; REKONSTRUKSI JALAN TEUKU UMAR, Cs</v>
          </cell>
        </row>
        <row r="148">
          <cell r="B148" t="str">
            <v xml:space="preserve"> No Paket Kontrak</v>
          </cell>
          <cell r="E148" t="str">
            <v>:</v>
          </cell>
          <cell r="F148" t="str">
            <v>BRR-JK. ABT. 5</v>
          </cell>
        </row>
        <row r="149">
          <cell r="B149" t="str">
            <v xml:space="preserve"> Lokasi </v>
          </cell>
          <cell r="E149" t="str">
            <v>:</v>
          </cell>
          <cell r="F149" t="str">
            <v xml:space="preserve">KABUPATEN ACEH BARAT </v>
          </cell>
        </row>
        <row r="150">
          <cell r="B150" t="str">
            <v xml:space="preserve"> Provinsi</v>
          </cell>
          <cell r="E150" t="str">
            <v>:</v>
          </cell>
          <cell r="F150" t="str">
            <v xml:space="preserve">NANGROE ACEH DARUSSALLAM </v>
          </cell>
        </row>
        <row r="153">
          <cell r="B153" t="str">
            <v>NO. MATA</v>
          </cell>
          <cell r="D153">
            <v>0</v>
          </cell>
          <cell r="H153" t="str">
            <v>PERKIRAAN</v>
          </cell>
          <cell r="I153" t="str">
            <v>HARGA</v>
          </cell>
          <cell r="J153" t="str">
            <v>JUMLAH</v>
          </cell>
        </row>
        <row r="154">
          <cell r="B154" t="str">
            <v>PEMBA</v>
          </cell>
          <cell r="D154" t="str">
            <v xml:space="preserve">U R A I A N </v>
          </cell>
          <cell r="G154" t="str">
            <v>SATUAN</v>
          </cell>
          <cell r="H154" t="str">
            <v>KUANTITAS</v>
          </cell>
          <cell r="I154" t="str">
            <v>SATUAN</v>
          </cell>
          <cell r="J154" t="str">
            <v>HARGA</v>
          </cell>
        </row>
        <row r="155">
          <cell r="B155" t="str">
            <v>YARAN</v>
          </cell>
          <cell r="D155">
            <v>0</v>
          </cell>
          <cell r="F155">
            <v>0</v>
          </cell>
          <cell r="H155">
            <v>0</v>
          </cell>
          <cell r="I155" t="str">
            <v>( Rupiah.)</v>
          </cell>
          <cell r="J155" t="str">
            <v>( Rupiah.)</v>
          </cell>
        </row>
        <row r="156">
          <cell r="B156" t="str">
            <v>a</v>
          </cell>
          <cell r="C156" t="str">
            <v>b</v>
          </cell>
          <cell r="G156" t="str">
            <v>c</v>
          </cell>
          <cell r="H156" t="str">
            <v>d</v>
          </cell>
          <cell r="I156" t="str">
            <v>e</v>
          </cell>
          <cell r="J156" t="str">
            <v>f=(d x e)</v>
          </cell>
        </row>
        <row r="158">
          <cell r="D158" t="str">
            <v>DIVISI 7. STRUKTUR</v>
          </cell>
        </row>
        <row r="160">
          <cell r="B160" t="str">
            <v>7.1 (1)</v>
          </cell>
          <cell r="D160" t="str">
            <v>Beton K500</v>
          </cell>
          <cell r="G160" t="str">
            <v>M3</v>
          </cell>
        </row>
        <row r="161">
          <cell r="B161" t="str">
            <v>7.1 (2)</v>
          </cell>
          <cell r="D161" t="str">
            <v>Beton K400</v>
          </cell>
          <cell r="G161" t="str">
            <v>M3</v>
          </cell>
        </row>
        <row r="162">
          <cell r="B162" t="str">
            <v>7.1 (3)</v>
          </cell>
          <cell r="D162" t="str">
            <v>Beton K350</v>
          </cell>
          <cell r="G162" t="str">
            <v>M3</v>
          </cell>
        </row>
        <row r="163">
          <cell r="B163" t="str">
            <v>7.1 (5)</v>
          </cell>
          <cell r="D163" t="str">
            <v>Beton K250</v>
          </cell>
          <cell r="G163" t="str">
            <v>M3</v>
          </cell>
        </row>
        <row r="164">
          <cell r="B164" t="str">
            <v>7.1 (6)</v>
          </cell>
          <cell r="D164" t="str">
            <v>Beton K175</v>
          </cell>
          <cell r="G164" t="str">
            <v>M3</v>
          </cell>
        </row>
        <row r="165">
          <cell r="B165" t="str">
            <v>7.1 (7)</v>
          </cell>
          <cell r="D165" t="str">
            <v>Beton Siklop K175</v>
          </cell>
          <cell r="G165" t="str">
            <v>M3</v>
          </cell>
        </row>
        <row r="166">
          <cell r="B166" t="str">
            <v>7.1 (8)</v>
          </cell>
          <cell r="D166" t="str">
            <v>Beton K125</v>
          </cell>
          <cell r="G166" t="str">
            <v>M3</v>
          </cell>
        </row>
        <row r="168">
          <cell r="B168" t="str">
            <v>7.2 (1)</v>
          </cell>
          <cell r="D168" t="str">
            <v>Unit Pracetak Gelagar Tipe I Bentang 16 meter</v>
          </cell>
          <cell r="G168" t="str">
            <v>Buah</v>
          </cell>
        </row>
        <row r="169">
          <cell r="B169" t="str">
            <v>7.2 (1)</v>
          </cell>
          <cell r="D169" t="str">
            <v>Unit Pracetak Gelagar Tipe I Bentang 20 meter</v>
          </cell>
          <cell r="G169" t="str">
            <v>Buah</v>
          </cell>
        </row>
        <row r="170">
          <cell r="B170" t="str">
            <v>7.2 (3)</v>
          </cell>
          <cell r="D170" t="str">
            <v>Unit Pracetak Gelagar Tipe I Bentang 22 meter</v>
          </cell>
          <cell r="G170" t="str">
            <v>Buah</v>
          </cell>
        </row>
        <row r="171">
          <cell r="B171" t="str">
            <v>7.2 (4)</v>
          </cell>
          <cell r="D171" t="str">
            <v>Unit Pracetak Gelagar Tipe I Bentang 25 meter</v>
          </cell>
          <cell r="G171" t="str">
            <v>Buah</v>
          </cell>
        </row>
        <row r="172">
          <cell r="B172" t="str">
            <v>7.2 (5)</v>
          </cell>
          <cell r="D172" t="str">
            <v>Unit Pracetak Gelagar Tipe I Bentang 28 meter</v>
          </cell>
          <cell r="G172" t="str">
            <v>Buah</v>
          </cell>
        </row>
        <row r="173">
          <cell r="B173" t="str">
            <v>7.2 (6)</v>
          </cell>
          <cell r="D173" t="str">
            <v>Unit Pracetak Gelagar Tipe I Bentang 30 meter</v>
          </cell>
          <cell r="G173" t="str">
            <v>Buah</v>
          </cell>
        </row>
        <row r="174">
          <cell r="B174" t="str">
            <v>7.2 (7)</v>
          </cell>
          <cell r="D174" t="str">
            <v>Unit Pracetak Gelagar Tipe I Bentang 31 meter</v>
          </cell>
          <cell r="G174" t="str">
            <v>Buah</v>
          </cell>
        </row>
        <row r="175">
          <cell r="B175" t="str">
            <v>7.2 (8)</v>
          </cell>
          <cell r="D175" t="str">
            <v>Unit Pracetak Gelagar Tipe I Bentang 35 meter</v>
          </cell>
          <cell r="G175" t="str">
            <v>Buah</v>
          </cell>
        </row>
        <row r="176">
          <cell r="B176" t="str">
            <v>7.2 (9)</v>
          </cell>
          <cell r="D176" t="str">
            <v>Baja Prategang</v>
          </cell>
          <cell r="G176" t="str">
            <v>M2</v>
          </cell>
        </row>
        <row r="177">
          <cell r="B177" t="str">
            <v>7.2 (10)</v>
          </cell>
          <cell r="D177" t="str">
            <v>Plat Berongga (Hollow Slab) Pracetak Bentang 21 Meter</v>
          </cell>
          <cell r="G177" t="str">
            <v>Kg</v>
          </cell>
        </row>
        <row r="178">
          <cell r="B178" t="str">
            <v>7.2 (11)</v>
          </cell>
          <cell r="D178" t="str">
            <v>Beton Diagfrahma K250 Termasuk pekerjaan Pra penegang</v>
          </cell>
          <cell r="G178" t="str">
            <v>Buah</v>
          </cell>
        </row>
        <row r="179">
          <cell r="B179" t="str">
            <v>7.2 (18)a</v>
          </cell>
          <cell r="D179" t="str">
            <v>Geotekstil untuk Permukaan Tanah</v>
          </cell>
          <cell r="G179" t="str">
            <v>M2</v>
          </cell>
        </row>
        <row r="180">
          <cell r="B180" t="str">
            <v>7.2 (18)b</v>
          </cell>
          <cell r="D180" t="str">
            <v>Pengadaan dan Pemasangan Geogrid Scurity</v>
          </cell>
          <cell r="G180" t="str">
            <v>M2</v>
          </cell>
        </row>
        <row r="182">
          <cell r="B182" t="str">
            <v>7.3 (1)</v>
          </cell>
          <cell r="D182" t="str">
            <v>Baja Tulangan U24 Polos</v>
          </cell>
          <cell r="G182" t="str">
            <v>Kg</v>
          </cell>
        </row>
        <row r="183">
          <cell r="B183" t="str">
            <v>7.3 (2)</v>
          </cell>
          <cell r="D183" t="str">
            <v>Baja Tulangan U32 Polos</v>
          </cell>
          <cell r="G183" t="str">
            <v>Kg</v>
          </cell>
        </row>
        <row r="184">
          <cell r="B184" t="str">
            <v>7.3 (3)</v>
          </cell>
          <cell r="D184" t="str">
            <v>Baja Tulangan D32 Ulir</v>
          </cell>
          <cell r="G184" t="str">
            <v>Kg</v>
          </cell>
        </row>
        <row r="185">
          <cell r="B185" t="str">
            <v>7.3 (4)</v>
          </cell>
          <cell r="D185" t="str">
            <v>Baja Tulangan D39 Ulir</v>
          </cell>
          <cell r="G185" t="str">
            <v>Kg</v>
          </cell>
        </row>
        <row r="186">
          <cell r="B186" t="str">
            <v>7.3 (5)</v>
          </cell>
          <cell r="D186" t="str">
            <v>Baja Tulangan D48 Ulir</v>
          </cell>
          <cell r="G186" t="str">
            <v>Kg</v>
          </cell>
        </row>
        <row r="187">
          <cell r="B187" t="str">
            <v>7.3 (6)</v>
          </cell>
          <cell r="D187" t="str">
            <v>Ayaman Kawat Yang dilas (Welded Wire Mesh)</v>
          </cell>
          <cell r="G187" t="str">
            <v>Kg</v>
          </cell>
        </row>
        <row r="189">
          <cell r="B189" t="str">
            <v>7.4 (1)</v>
          </cell>
          <cell r="D189" t="str">
            <v>Baja Struktur Ttk.Leleh 2500 kg/cm2, pengadaan &amp;  pemasangan</v>
          </cell>
          <cell r="G189" t="str">
            <v>Kg</v>
          </cell>
        </row>
        <row r="190">
          <cell r="B190" t="str">
            <v>7.4 (2)</v>
          </cell>
          <cell r="D190" t="str">
            <v>Baja Struktur Ttk.Leleh 2800 kg/cm2, pengadaan &amp;  pemasangan</v>
          </cell>
          <cell r="G190" t="str">
            <v>Kg</v>
          </cell>
        </row>
        <row r="191">
          <cell r="B191" t="str">
            <v>7.4 (3)</v>
          </cell>
          <cell r="D191" t="str">
            <v>Baja Struktur Ttk.Leleh 3500 kg/cm2, pengadaan &amp;  pemasangan</v>
          </cell>
          <cell r="G191" t="str">
            <v>Kg</v>
          </cell>
        </row>
        <row r="193">
          <cell r="B193" t="str">
            <v>7.5 (1)</v>
          </cell>
          <cell r="D193" t="str">
            <v>Pemasangan Jembatan  Rangka Baja</v>
          </cell>
          <cell r="G193" t="str">
            <v>Kg</v>
          </cell>
        </row>
        <row r="194">
          <cell r="B194" t="str">
            <v>7.5 (2)</v>
          </cell>
          <cell r="D194" t="str">
            <v>Pengangkutan Bahan Jembatan</v>
          </cell>
          <cell r="G194" t="str">
            <v>Kg</v>
          </cell>
        </row>
        <row r="196">
          <cell r="B196" t="str">
            <v>7.6 (1)</v>
          </cell>
          <cell r="D196" t="str">
            <v>Pondasi Cerucuk, Pengadaan dan Pemancangan</v>
          </cell>
          <cell r="G196" t="str">
            <v>M1</v>
          </cell>
        </row>
        <row r="197">
          <cell r="B197" t="str">
            <v>7.6 (2)</v>
          </cell>
          <cell r="D197" t="str">
            <v>Dinding Turap Kayu Tanpa Pengawetan</v>
          </cell>
          <cell r="G197" t="str">
            <v>M2</v>
          </cell>
        </row>
        <row r="198">
          <cell r="B198" t="str">
            <v>7.6 (3)</v>
          </cell>
          <cell r="D198" t="str">
            <v>Dinding Turap Kayu Dengan Pengawetan</v>
          </cell>
          <cell r="G198" t="str">
            <v>M2</v>
          </cell>
        </row>
        <row r="200">
          <cell r="J200" t="str">
            <v>DIVISI 7 berlanjut ke halaman berikut</v>
          </cell>
        </row>
        <row r="204">
          <cell r="B204" t="str">
            <v>DAFTAR KUANTITAS DAN HARGA</v>
          </cell>
        </row>
        <row r="206">
          <cell r="B206" t="str">
            <v xml:space="preserve"> Nama Penawar</v>
          </cell>
          <cell r="E206" t="str">
            <v>:</v>
          </cell>
          <cell r="F206" t="str">
            <v xml:space="preserve">CV. SARI BUMI </v>
          </cell>
        </row>
        <row r="207">
          <cell r="B207" t="str">
            <v xml:space="preserve"> Satuan Kerja</v>
          </cell>
          <cell r="E207" t="str">
            <v>:</v>
          </cell>
          <cell r="F207" t="str">
            <v xml:space="preserve">BRR-REHABILITASI DAN REKONSTRUKSI JALAN KABUPATEN ACEH BARAT </v>
          </cell>
        </row>
        <row r="208">
          <cell r="B208" t="str">
            <v xml:space="preserve"> Nama Paket</v>
          </cell>
          <cell r="E208" t="str">
            <v>:</v>
          </cell>
          <cell r="F208" t="str">
            <v>REHABILITASI &amp; REKONSTRUKSI JALAN TEUKU UMAR, Cs</v>
          </cell>
        </row>
        <row r="209">
          <cell r="B209" t="str">
            <v xml:space="preserve"> No Paket Kontrak</v>
          </cell>
          <cell r="E209" t="str">
            <v>:</v>
          </cell>
          <cell r="F209" t="str">
            <v>BRR-JK. ABT. 5</v>
          </cell>
        </row>
        <row r="210">
          <cell r="B210" t="str">
            <v xml:space="preserve"> Lokasi </v>
          </cell>
          <cell r="E210" t="str">
            <v>:</v>
          </cell>
          <cell r="F210" t="str">
            <v xml:space="preserve">KABUPATEN ACEH BARAT </v>
          </cell>
        </row>
        <row r="211">
          <cell r="B211" t="str">
            <v xml:space="preserve"> Provinsi</v>
          </cell>
          <cell r="E211" t="str">
            <v>:</v>
          </cell>
          <cell r="F211" t="str">
            <v xml:space="preserve">NANGROE ACEH DARUSSALLAM </v>
          </cell>
        </row>
        <row r="214">
          <cell r="B214" t="str">
            <v>NO. MATA</v>
          </cell>
          <cell r="D214">
            <v>0</v>
          </cell>
          <cell r="H214" t="str">
            <v>PERKIRAAN</v>
          </cell>
          <cell r="I214" t="str">
            <v>HARGA</v>
          </cell>
          <cell r="J214" t="str">
            <v>JUMLAH</v>
          </cell>
        </row>
        <row r="215">
          <cell r="B215" t="str">
            <v>PEMBA</v>
          </cell>
          <cell r="D215" t="str">
            <v xml:space="preserve">U R A I A N </v>
          </cell>
          <cell r="G215" t="str">
            <v>SATUAN</v>
          </cell>
          <cell r="H215" t="str">
            <v>KUANTITAS</v>
          </cell>
          <cell r="I215" t="str">
            <v>SATUAN</v>
          </cell>
          <cell r="J215" t="str">
            <v>HARGA</v>
          </cell>
        </row>
        <row r="216">
          <cell r="B216" t="str">
            <v>YARAN</v>
          </cell>
          <cell r="D216">
            <v>0</v>
          </cell>
          <cell r="F216">
            <v>0</v>
          </cell>
          <cell r="H216">
            <v>0</v>
          </cell>
          <cell r="I216" t="str">
            <v>( Rupiah.)</v>
          </cell>
          <cell r="J216" t="str">
            <v>( Rupiah.)</v>
          </cell>
        </row>
        <row r="217">
          <cell r="B217" t="str">
            <v>a</v>
          </cell>
          <cell r="C217" t="str">
            <v>b</v>
          </cell>
          <cell r="G217" t="str">
            <v>c</v>
          </cell>
          <cell r="H217" t="str">
            <v>d</v>
          </cell>
          <cell r="I217" t="str">
            <v>e</v>
          </cell>
          <cell r="J217" t="str">
            <v>f=(d x e)</v>
          </cell>
        </row>
        <row r="219">
          <cell r="B219" t="str">
            <v>7.6 (4)</v>
          </cell>
          <cell r="D219" t="str">
            <v>Dinding Turap Baja</v>
          </cell>
          <cell r="G219" t="str">
            <v>M2</v>
          </cell>
        </row>
        <row r="220">
          <cell r="B220" t="str">
            <v>7.6 (5)</v>
          </cell>
          <cell r="D220" t="str">
            <v>Dinding Turap Beton</v>
          </cell>
          <cell r="G220" t="str">
            <v>M2</v>
          </cell>
        </row>
        <row r="221">
          <cell r="B221" t="str">
            <v>7.6 (6)</v>
          </cell>
          <cell r="D221" t="str">
            <v>Pengadaan Tiang Pancang Kayu Tanpa Pengawetan</v>
          </cell>
          <cell r="G221" t="str">
            <v>M3</v>
          </cell>
        </row>
        <row r="222">
          <cell r="B222" t="str">
            <v>7.6 (7)</v>
          </cell>
          <cell r="D222" t="str">
            <v>Pengadaan Tiang Pancang Kayu Dengan Pengawetan</v>
          </cell>
          <cell r="G222" t="str">
            <v>M3</v>
          </cell>
        </row>
        <row r="223">
          <cell r="B223" t="str">
            <v>7.6 (8)</v>
          </cell>
          <cell r="D223" t="str">
            <v>Pengadaan Tiang Pancang Baja</v>
          </cell>
          <cell r="G223" t="str">
            <v>Kg</v>
          </cell>
        </row>
        <row r="224">
          <cell r="B224" t="str">
            <v>7.6 (9)</v>
          </cell>
          <cell r="D224" t="str">
            <v>Pengadaan Tiang Pnc. Beton Bertulang Pracetak</v>
          </cell>
          <cell r="G224" t="str">
            <v>M3</v>
          </cell>
        </row>
        <row r="225">
          <cell r="B225" t="str">
            <v>7.6 (10)</v>
          </cell>
          <cell r="D225" t="str">
            <v>Pengadaan Tiang Pnc. Beton Pratekan Pracetak</v>
          </cell>
          <cell r="G225" t="str">
            <v>M3</v>
          </cell>
        </row>
        <row r="226">
          <cell r="B226" t="str">
            <v>7.6 (11)</v>
          </cell>
          <cell r="D226" t="str">
            <v>Pemancangan Tiang Pancang Kayu</v>
          </cell>
          <cell r="G226" t="str">
            <v>M1</v>
          </cell>
        </row>
        <row r="227">
          <cell r="B227" t="str">
            <v>7.6 (12)</v>
          </cell>
          <cell r="D227" t="str">
            <v>Pemancangan Tiang Pancang Pipa Baja : Diameter 400 mm</v>
          </cell>
          <cell r="G227" t="str">
            <v>M1</v>
          </cell>
        </row>
        <row r="228">
          <cell r="B228" t="str">
            <v>7.6 (13)</v>
          </cell>
          <cell r="D228" t="str">
            <v>Pemancangan Tiang Pancang Pipa Baja : Diameter 500 mm</v>
          </cell>
          <cell r="G228" t="str">
            <v>M1</v>
          </cell>
        </row>
        <row r="229">
          <cell r="B229" t="str">
            <v>7.6 (14)</v>
          </cell>
          <cell r="D229" t="str">
            <v>Pemancangan Tiang Pancang Pipa Baja : Diameter 600 mm</v>
          </cell>
          <cell r="G229" t="str">
            <v>M1</v>
          </cell>
        </row>
        <row r="230">
          <cell r="B230" t="str">
            <v>7.6 (15)</v>
          </cell>
          <cell r="D230" t="str">
            <v>Pemancangan Tiang Pancang Beton Pracetak :</v>
          </cell>
          <cell r="G230" t="str">
            <v>M1</v>
          </cell>
        </row>
        <row r="231">
          <cell r="D231" t="str">
            <v>30 cm x 30 cm atau Dia. 300 mm</v>
          </cell>
        </row>
        <row r="232">
          <cell r="B232" t="str">
            <v>7.6 (16)</v>
          </cell>
          <cell r="D232" t="str">
            <v>Pemancangan Tiang Pancang Beton Pracetak :</v>
          </cell>
          <cell r="G232" t="str">
            <v>M1</v>
          </cell>
        </row>
        <row r="233">
          <cell r="D233" t="str">
            <v>40 cm x 40 cm atau Dia. 400 mm</v>
          </cell>
        </row>
        <row r="234">
          <cell r="B234" t="str">
            <v>7.6 (17)</v>
          </cell>
          <cell r="D234" t="str">
            <v>Pemancangan Tiang Pancang Beton Pracetak :</v>
          </cell>
          <cell r="G234" t="str">
            <v>M1</v>
          </cell>
        </row>
        <row r="235">
          <cell r="D235" t="str">
            <v>50 cm x 50 cm atau Dia. 500 mm</v>
          </cell>
        </row>
        <row r="236">
          <cell r="B236" t="str">
            <v>7.6 (18)</v>
          </cell>
          <cell r="D236" t="str">
            <v>Tiang Bor Beton, Diameter 600 mm</v>
          </cell>
          <cell r="G236" t="str">
            <v>M1</v>
          </cell>
        </row>
        <row r="237">
          <cell r="B237" t="str">
            <v>7.6 (19)</v>
          </cell>
          <cell r="D237" t="str">
            <v>Tiang Bor Beton, Diameter 800 mm</v>
          </cell>
          <cell r="G237" t="str">
            <v>M1</v>
          </cell>
        </row>
        <row r="238">
          <cell r="B238" t="str">
            <v>7.6 (20)</v>
          </cell>
          <cell r="D238" t="str">
            <v>Tiang Bor Beton, Diameter 1000 mm</v>
          </cell>
          <cell r="G238" t="str">
            <v>M1</v>
          </cell>
        </row>
        <row r="239">
          <cell r="B239" t="str">
            <v>7.6 (21)</v>
          </cell>
          <cell r="D239" t="str">
            <v>Tiang Bor Beton, Diameter 1200 mm</v>
          </cell>
          <cell r="G239" t="str">
            <v>M1</v>
          </cell>
        </row>
        <row r="240">
          <cell r="B240" t="str">
            <v>7.6 (22)</v>
          </cell>
          <cell r="D240" t="str">
            <v>Tiang Bor Beton, Diameter 1500 mm</v>
          </cell>
          <cell r="G240" t="str">
            <v>M1</v>
          </cell>
        </row>
        <row r="241">
          <cell r="B241" t="str">
            <v>7.6 (23)</v>
          </cell>
          <cell r="D241" t="str">
            <v>Tambahan Biaya Untuk Nomor Mata Pembayaran 7.6 (11) s/d</v>
          </cell>
          <cell r="G241" t="str">
            <v>M1</v>
          </cell>
        </row>
        <row r="242">
          <cell r="D242" t="str">
            <v xml:space="preserve">7.6(17) bila tiang pancang beton dikerjakan ditempat berair </v>
          </cell>
        </row>
        <row r="243">
          <cell r="B243" t="str">
            <v>7.6 (24)</v>
          </cell>
          <cell r="D243" t="str">
            <v>Tambahan Biaya Untuk Nomor Mata Pembayaran 7.6 (18) s/d</v>
          </cell>
          <cell r="G243" t="str">
            <v>M1</v>
          </cell>
        </row>
        <row r="244">
          <cell r="D244" t="str">
            <v>7.6(22) bila tiang bor beton dikerjakan ditempat berair</v>
          </cell>
        </row>
        <row r="245">
          <cell r="B245" t="str">
            <v>7.6 (25)</v>
          </cell>
          <cell r="D245" t="str">
            <v>Pengujian pembebanan pada tiang dengan diameter sampai 600 mm</v>
          </cell>
          <cell r="G245" t="str">
            <v>Buah</v>
          </cell>
        </row>
        <row r="246">
          <cell r="B246" t="str">
            <v>7.6 (26)</v>
          </cell>
          <cell r="D246" t="str">
            <v>Pengujian pembebanan pada tiang dengan diameter diatas 600 mm</v>
          </cell>
          <cell r="G246" t="str">
            <v>Buah</v>
          </cell>
        </row>
        <row r="248">
          <cell r="B248" t="str">
            <v>7.7 (1)</v>
          </cell>
          <cell r="D248" t="str">
            <v>Penyediaan Dinding Sumuran Silinder, Diameter 250 cm</v>
          </cell>
          <cell r="G248" t="str">
            <v>M1</v>
          </cell>
        </row>
        <row r="249">
          <cell r="B249" t="str">
            <v>7.7 (2)</v>
          </cell>
          <cell r="D249" t="str">
            <v>Penyediaan Dinding Sumuran Silinder, Diameter 300 cm</v>
          </cell>
          <cell r="G249" t="str">
            <v>M1</v>
          </cell>
        </row>
        <row r="250">
          <cell r="B250" t="str">
            <v>7.7 (3)</v>
          </cell>
          <cell r="D250" t="str">
            <v>Penyediaan Dinding Sumuran Silinder, Diameter 350 cm</v>
          </cell>
          <cell r="G250" t="str">
            <v>M1</v>
          </cell>
        </row>
        <row r="251">
          <cell r="B251" t="str">
            <v>7.7 (4)</v>
          </cell>
          <cell r="D251" t="str">
            <v>Penyediaan Dinding Sumuran Silinder, Diameter 400 cm</v>
          </cell>
          <cell r="G251" t="str">
            <v>M1</v>
          </cell>
        </row>
        <row r="252">
          <cell r="B252" t="str">
            <v>7.7 (5)</v>
          </cell>
          <cell r="D252" t="str">
            <v>Penurunan Dinding Sumuran Silinder, Diameter 250 cm</v>
          </cell>
          <cell r="G252" t="str">
            <v>M1</v>
          </cell>
        </row>
        <row r="253">
          <cell r="B253" t="str">
            <v>7.7 (6)</v>
          </cell>
          <cell r="D253" t="str">
            <v>Penurunan Dinding Sumuran Silinder, Diameter 300 cm</v>
          </cell>
          <cell r="G253" t="str">
            <v>M1</v>
          </cell>
        </row>
        <row r="254">
          <cell r="B254" t="str">
            <v>7.7 (7)</v>
          </cell>
          <cell r="D254" t="str">
            <v>Penurunan Dinding Sumuran Silinder, Diameter 350 cm</v>
          </cell>
          <cell r="G254" t="str">
            <v>M1</v>
          </cell>
        </row>
        <row r="255">
          <cell r="B255" t="str">
            <v>7.7 (8)</v>
          </cell>
          <cell r="D255" t="str">
            <v>Penurunan Dinding Sumuran Silinder, Diameter 400 cm</v>
          </cell>
          <cell r="G255" t="str">
            <v>M1</v>
          </cell>
        </row>
        <row r="257">
          <cell r="J257" t="str">
            <v>DIVISI 7 berlanjut ke halaman berikut</v>
          </cell>
        </row>
        <row r="260">
          <cell r="B260" t="str">
            <v>DAFTAR KUANTITAS DAN HARGA</v>
          </cell>
        </row>
        <row r="262">
          <cell r="B262" t="str">
            <v xml:space="preserve"> Satuan Kerja</v>
          </cell>
          <cell r="E262" t="str">
            <v>:</v>
          </cell>
          <cell r="F262" t="str">
            <v xml:space="preserve">BRR-REHABILITASI DAN REKONSTRUKSI JALAN KABUPATEN ACEH BARAT </v>
          </cell>
        </row>
        <row r="263">
          <cell r="B263" t="str">
            <v xml:space="preserve"> Nama Paket</v>
          </cell>
          <cell r="E263" t="str">
            <v>:</v>
          </cell>
          <cell r="F263" t="str">
            <v>REHABILITASI &amp; REKONSTRUKSI JALAN TEUKU UMAR, Cs</v>
          </cell>
        </row>
        <row r="264">
          <cell r="B264" t="str">
            <v xml:space="preserve"> No Paket Kontrak</v>
          </cell>
          <cell r="E264" t="str">
            <v>:</v>
          </cell>
          <cell r="F264" t="str">
            <v>BRR-JK. ABT. 5</v>
          </cell>
        </row>
        <row r="265">
          <cell r="B265" t="str">
            <v xml:space="preserve"> Lokasi </v>
          </cell>
          <cell r="E265" t="str">
            <v>:</v>
          </cell>
          <cell r="F265" t="str">
            <v xml:space="preserve">KABUPATEN ACEH BARAT </v>
          </cell>
        </row>
        <row r="266">
          <cell r="B266" t="str">
            <v xml:space="preserve"> Provinsi</v>
          </cell>
          <cell r="E266" t="str">
            <v>:</v>
          </cell>
          <cell r="F266" t="str">
            <v xml:space="preserve">NANGROE ACEH DARUSSALLAM </v>
          </cell>
        </row>
        <row r="269">
          <cell r="B269" t="str">
            <v>NO. MATA</v>
          </cell>
          <cell r="D269">
            <v>0</v>
          </cell>
          <cell r="H269" t="str">
            <v>PERKIRAAN</v>
          </cell>
          <cell r="I269" t="str">
            <v>HARGA</v>
          </cell>
          <cell r="J269" t="str">
            <v>JUMLAH</v>
          </cell>
        </row>
        <row r="270">
          <cell r="B270" t="str">
            <v>PEMBA</v>
          </cell>
          <cell r="D270" t="str">
            <v xml:space="preserve">U R A I A N </v>
          </cell>
          <cell r="G270" t="str">
            <v>SATUAN</v>
          </cell>
          <cell r="H270" t="str">
            <v>KUANTITAS</v>
          </cell>
          <cell r="I270" t="str">
            <v>SATUAN</v>
          </cell>
          <cell r="J270" t="str">
            <v>HARGA</v>
          </cell>
        </row>
        <row r="271">
          <cell r="B271" t="str">
            <v>YARAN</v>
          </cell>
          <cell r="D271">
            <v>0</v>
          </cell>
          <cell r="F271">
            <v>0</v>
          </cell>
          <cell r="H271">
            <v>0</v>
          </cell>
          <cell r="I271" t="str">
            <v>( Rupiah.)</v>
          </cell>
          <cell r="J271" t="str">
            <v>( Rupiah.)</v>
          </cell>
        </row>
        <row r="272">
          <cell r="B272" t="str">
            <v>a</v>
          </cell>
          <cell r="C272" t="str">
            <v>b</v>
          </cell>
          <cell r="G272" t="str">
            <v>c</v>
          </cell>
          <cell r="H272" t="str">
            <v>d</v>
          </cell>
          <cell r="I272" t="str">
            <v>e</v>
          </cell>
          <cell r="J272" t="str">
            <v>f=(d x e)</v>
          </cell>
        </row>
        <row r="274">
          <cell r="B274">
            <v>7.9</v>
          </cell>
          <cell r="D274" t="str">
            <v>Pasangan Batu</v>
          </cell>
          <cell r="G274" t="str">
            <v>M3</v>
          </cell>
        </row>
        <row r="275">
          <cell r="B275" t="str">
            <v>7.9 (1)</v>
          </cell>
          <cell r="D275" t="str">
            <v>Pasangan Batu (Mekanik)</v>
          </cell>
          <cell r="G275" t="str">
            <v>M3</v>
          </cell>
        </row>
        <row r="277">
          <cell r="B277" t="str">
            <v>7.10 (1)</v>
          </cell>
          <cell r="D277" t="str">
            <v>Pasangan Batu Kosong Yang Diisi Adukan</v>
          </cell>
          <cell r="G277" t="str">
            <v>M3</v>
          </cell>
        </row>
        <row r="278">
          <cell r="B278" t="str">
            <v>7.10 (2)</v>
          </cell>
          <cell r="D278" t="str">
            <v>Pasangan Batu Kosong</v>
          </cell>
          <cell r="G278" t="str">
            <v>M3</v>
          </cell>
        </row>
        <row r="279">
          <cell r="B279" t="str">
            <v>7.10 (3)</v>
          </cell>
          <cell r="D279" t="str">
            <v>Bronjong</v>
          </cell>
          <cell r="G279" t="str">
            <v>M3</v>
          </cell>
        </row>
        <row r="281">
          <cell r="B281" t="str">
            <v>7.11 (1)</v>
          </cell>
          <cell r="D281" t="str">
            <v>Expansion Joint Tipe Torma</v>
          </cell>
          <cell r="G281" t="str">
            <v>M1</v>
          </cell>
        </row>
        <row r="282">
          <cell r="B282" t="str">
            <v>7.11 (2)</v>
          </cell>
          <cell r="D282" t="str">
            <v>Expansion Joint Tipe Robber 1 (celah 21 - 41 mm)</v>
          </cell>
          <cell r="G282" t="str">
            <v>M1</v>
          </cell>
        </row>
        <row r="283">
          <cell r="B283" t="str">
            <v>7.11 (3)</v>
          </cell>
          <cell r="D283" t="str">
            <v>Expansion Joint Tipe Robber 1 (celah 42 - 61 mm)</v>
          </cell>
          <cell r="G283" t="str">
            <v>M1</v>
          </cell>
        </row>
        <row r="284">
          <cell r="B284" t="str">
            <v>7.11 (4)</v>
          </cell>
          <cell r="D284" t="str">
            <v>Expansion Joint Tipe Robber 1 (celah 62 - 82 mm)</v>
          </cell>
          <cell r="G284" t="str">
            <v>M1</v>
          </cell>
        </row>
        <row r="285">
          <cell r="B285" t="str">
            <v>7.11 (5)</v>
          </cell>
          <cell r="D285" t="str">
            <v>Joint Filler untuk sambunagan konstruksi (Expansion Joint)</v>
          </cell>
          <cell r="G285" t="str">
            <v>M1</v>
          </cell>
        </row>
        <row r="286">
          <cell r="B286" t="str">
            <v>7.11 (6)</v>
          </cell>
          <cell r="D286" t="str">
            <v>Expansion Joint tipe baja bersudut</v>
          </cell>
          <cell r="G286" t="str">
            <v>M1</v>
          </cell>
        </row>
        <row r="288">
          <cell r="B288" t="str">
            <v>7.12 (1)</v>
          </cell>
          <cell r="D288" t="str">
            <v>Perletakan Logam</v>
          </cell>
          <cell r="G288" t="str">
            <v>Buah</v>
          </cell>
        </row>
        <row r="289">
          <cell r="B289" t="str">
            <v>7.12 (2)</v>
          </cell>
          <cell r="D289" t="str">
            <v>Perletakan Elastomer Tipe 1 (300 x 350 x 36)</v>
          </cell>
          <cell r="G289" t="str">
            <v>Buah</v>
          </cell>
        </row>
        <row r="290">
          <cell r="B290" t="str">
            <v>7.12 (3)</v>
          </cell>
          <cell r="D290" t="str">
            <v>Perletakan Elastomer Tipe 2 (350 x 439)</v>
          </cell>
          <cell r="G290" t="str">
            <v>Buah</v>
          </cell>
        </row>
        <row r="291">
          <cell r="B291" t="str">
            <v>7.12 (4)</v>
          </cell>
          <cell r="D291" t="str">
            <v>Perletakan Elastomer Tipe 3 (400 x 450)</v>
          </cell>
          <cell r="G291" t="str">
            <v>Buah</v>
          </cell>
        </row>
        <row r="292">
          <cell r="B292" t="str">
            <v>7.12 (5)</v>
          </cell>
          <cell r="D292" t="str">
            <v>Perletakan Strip</v>
          </cell>
          <cell r="G292" t="str">
            <v>M1</v>
          </cell>
        </row>
        <row r="294">
          <cell r="B294">
            <v>7.13</v>
          </cell>
          <cell r="D294" t="str">
            <v>Sandaran Jembatan Baja (Railing)</v>
          </cell>
          <cell r="G294" t="str">
            <v>M1</v>
          </cell>
        </row>
        <row r="296">
          <cell r="B296" t="str">
            <v>7.14</v>
          </cell>
          <cell r="D296" t="str">
            <v>Papan Nama Jembatan</v>
          </cell>
          <cell r="G296" t="str">
            <v>Buah</v>
          </cell>
        </row>
        <row r="297">
          <cell r="B297" t="str">
            <v>7.15 (1)</v>
          </cell>
          <cell r="D297" t="str">
            <v>Pembongkaran Pasangan Batu</v>
          </cell>
          <cell r="G297" t="str">
            <v>M3</v>
          </cell>
        </row>
        <row r="298">
          <cell r="B298" t="str">
            <v>7.15 (2)</v>
          </cell>
          <cell r="D298" t="str">
            <v>Pembongkaran Beton</v>
          </cell>
          <cell r="G298" t="str">
            <v>M3</v>
          </cell>
        </row>
        <row r="299">
          <cell r="B299" t="str">
            <v>7.15 (3)</v>
          </cell>
          <cell r="D299" t="str">
            <v>Pembongkaran Beton Pratekan</v>
          </cell>
          <cell r="G299" t="str">
            <v>M3</v>
          </cell>
        </row>
        <row r="300">
          <cell r="B300" t="str">
            <v>7.15 (4)</v>
          </cell>
          <cell r="D300" t="str">
            <v>Pembongkaran Bangunan Gedung</v>
          </cell>
          <cell r="G300" t="str">
            <v>M2</v>
          </cell>
        </row>
        <row r="301">
          <cell r="B301" t="str">
            <v>7.15 (5)</v>
          </cell>
          <cell r="D301" t="str">
            <v>Pembongkaran Rangka Baja</v>
          </cell>
          <cell r="G301" t="str">
            <v>M2</v>
          </cell>
        </row>
        <row r="302">
          <cell r="B302" t="str">
            <v>7.15 (6)</v>
          </cell>
          <cell r="D302" t="str">
            <v>Pembongkaran Balok Baja (Steel Stringers)</v>
          </cell>
          <cell r="G302" t="str">
            <v>M1</v>
          </cell>
        </row>
        <row r="303">
          <cell r="B303" t="str">
            <v>7.15 (7)</v>
          </cell>
          <cell r="D303" t="str">
            <v>Pembongkaran Lantai Jembatan Kayu</v>
          </cell>
          <cell r="G303" t="str">
            <v>M2</v>
          </cell>
        </row>
        <row r="304">
          <cell r="B304" t="str">
            <v>7.15 (8)</v>
          </cell>
          <cell r="D304" t="str">
            <v>Pembongkaran Jembatan Kayu</v>
          </cell>
          <cell r="G304" t="str">
            <v>M2</v>
          </cell>
        </row>
        <row r="305">
          <cell r="B305" t="str">
            <v>7.15 (9)</v>
          </cell>
          <cell r="D305" t="str">
            <v>Pengangkutan Hasil Bongkaran yang Melebihi 5 Km.</v>
          </cell>
          <cell r="G305" t="str">
            <v>M3/Km</v>
          </cell>
        </row>
        <row r="308">
          <cell r="D308" t="str">
            <v>Jumlah Harga Penawaran Divisi 7 (masuk pada Rekapitulasi Daftar Kuantitas dan Harga)</v>
          </cell>
          <cell r="J308">
            <v>0</v>
          </cell>
        </row>
        <row r="310">
          <cell r="B310" t="str">
            <v>DAFTAR KUANTITAS DAN HARGA</v>
          </cell>
        </row>
        <row r="312">
          <cell r="B312" t="str">
            <v xml:space="preserve"> Satuan Kerja</v>
          </cell>
          <cell r="E312" t="str">
            <v>:</v>
          </cell>
          <cell r="F312" t="str">
            <v xml:space="preserve">BRR-REHABILITASI DAN REKONSTRUKSI JALAN KABUPATEN ACEH BARAT </v>
          </cell>
        </row>
        <row r="313">
          <cell r="B313" t="str">
            <v xml:space="preserve"> Nama Paket</v>
          </cell>
          <cell r="E313" t="str">
            <v>:</v>
          </cell>
          <cell r="F313" t="str">
            <v>REHABILITASI &amp; REKONSTRUKSI JALAN TEUKU UMAR, Cs</v>
          </cell>
        </row>
        <row r="314">
          <cell r="B314" t="str">
            <v xml:space="preserve"> No Paket Kontrak</v>
          </cell>
          <cell r="E314" t="str">
            <v>:</v>
          </cell>
          <cell r="F314" t="str">
            <v>BRR-JK. ABT. 5</v>
          </cell>
        </row>
        <row r="315">
          <cell r="B315" t="str">
            <v xml:space="preserve"> Lokasi </v>
          </cell>
          <cell r="E315" t="str">
            <v>:</v>
          </cell>
          <cell r="F315" t="str">
            <v xml:space="preserve">KABUPATEN ACEH BARAT </v>
          </cell>
        </row>
        <row r="316">
          <cell r="B316" t="str">
            <v xml:space="preserve"> Provinsi</v>
          </cell>
          <cell r="E316" t="str">
            <v>:</v>
          </cell>
          <cell r="F316" t="str">
            <v xml:space="preserve">NANGROE ACEH DARUSSALLAM </v>
          </cell>
        </row>
        <row r="319">
          <cell r="B319" t="str">
            <v>NO. MATA</v>
          </cell>
          <cell r="D319">
            <v>0</v>
          </cell>
          <cell r="H319" t="str">
            <v>PERKIRAAN</v>
          </cell>
          <cell r="I319" t="str">
            <v>HARGA</v>
          </cell>
          <cell r="J319" t="str">
            <v>JUMLAH</v>
          </cell>
        </row>
        <row r="320">
          <cell r="B320" t="str">
            <v>PEMBA</v>
          </cell>
          <cell r="D320" t="str">
            <v xml:space="preserve">U R A I A N </v>
          </cell>
          <cell r="G320" t="str">
            <v>SATUAN</v>
          </cell>
          <cell r="H320" t="str">
            <v>KUANTITAS</v>
          </cell>
          <cell r="I320" t="str">
            <v>SATUAN</v>
          </cell>
          <cell r="J320" t="str">
            <v>HARGA</v>
          </cell>
        </row>
        <row r="321">
          <cell r="B321" t="str">
            <v>YARAN</v>
          </cell>
          <cell r="D321">
            <v>0</v>
          </cell>
          <cell r="F321">
            <v>0</v>
          </cell>
          <cell r="H321">
            <v>0</v>
          </cell>
          <cell r="I321" t="str">
            <v>( Rupiah.)</v>
          </cell>
          <cell r="J321" t="str">
            <v>( Rupiah.)</v>
          </cell>
        </row>
        <row r="322">
          <cell r="B322" t="str">
            <v>a</v>
          </cell>
          <cell r="C322" t="str">
            <v>b</v>
          </cell>
          <cell r="G322" t="str">
            <v>c</v>
          </cell>
          <cell r="H322" t="str">
            <v>d</v>
          </cell>
          <cell r="I322" t="str">
            <v>e</v>
          </cell>
          <cell r="J322" t="str">
            <v>f=(d x e)</v>
          </cell>
        </row>
        <row r="324">
          <cell r="D324" t="str">
            <v>DIVISI  8.  PENGEMBALIAN  KONDISI  DAN  PEKERJAAN  MINOR</v>
          </cell>
        </row>
        <row r="326">
          <cell r="B326" t="str">
            <v>8.1 (1)</v>
          </cell>
          <cell r="D326" t="str">
            <v>Lapis Pondasi Agregat Kelas A untuk Pekerjaan Minor</v>
          </cell>
          <cell r="G326" t="str">
            <v>M3</v>
          </cell>
          <cell r="H326">
            <v>40</v>
          </cell>
          <cell r="I326">
            <v>255327</v>
          </cell>
          <cell r="J326">
            <v>10213080</v>
          </cell>
        </row>
        <row r="327">
          <cell r="B327" t="str">
            <v>8.1 (2)</v>
          </cell>
          <cell r="D327" t="str">
            <v>Lapis Pondasi Agregat Kelas B untuk Pekerjaan Minor</v>
          </cell>
          <cell r="G327" t="str">
            <v>M3</v>
          </cell>
          <cell r="H327">
            <v>53.34</v>
          </cell>
          <cell r="I327">
            <v>230131</v>
          </cell>
          <cell r="J327">
            <v>12275187.540000001</v>
          </cell>
        </row>
        <row r="328">
          <cell r="B328" t="str">
            <v>8.1 (3)</v>
          </cell>
          <cell r="D328" t="str">
            <v>Agregat utk.Lapis Pondasi Jalan Tanpa Penutup utk. Pek. Minor</v>
          </cell>
          <cell r="G328" t="str">
            <v>M3</v>
          </cell>
        </row>
        <row r="329">
          <cell r="B329" t="str">
            <v>8.1 (4)</v>
          </cell>
          <cell r="D329" t="str">
            <v>Waterbound Macadam untuk Pekerjaan Minor</v>
          </cell>
          <cell r="G329" t="str">
            <v>M3</v>
          </cell>
        </row>
        <row r="330">
          <cell r="B330" t="str">
            <v>8.1 (5)</v>
          </cell>
          <cell r="D330" t="str">
            <v>Campuran Aspal Panas untuk Pekerjaan Minor</v>
          </cell>
          <cell r="G330" t="str">
            <v>M3</v>
          </cell>
          <cell r="H330">
            <v>13.2</v>
          </cell>
          <cell r="I330">
            <v>1657821</v>
          </cell>
          <cell r="J330">
            <v>21883237.199999999</v>
          </cell>
        </row>
        <row r="331">
          <cell r="B331" t="str">
            <v>8.1 (6)</v>
          </cell>
          <cell r="D331" t="str">
            <v>Lasbutag atau Latasbusir untuk Pekerjaan minor</v>
          </cell>
          <cell r="G331" t="str">
            <v>M3</v>
          </cell>
        </row>
        <row r="332">
          <cell r="B332" t="str">
            <v>8.1 (7)</v>
          </cell>
          <cell r="D332" t="str">
            <v>Penetrasi Macadam untuk Pekerjaan Minor</v>
          </cell>
          <cell r="G332" t="str">
            <v>M3</v>
          </cell>
        </row>
        <row r="333">
          <cell r="B333" t="str">
            <v>8.1 (8)</v>
          </cell>
          <cell r="D333" t="str">
            <v>Campuran Aspal Dingin untuk Pekerjaan Minor</v>
          </cell>
          <cell r="G333" t="str">
            <v>M3</v>
          </cell>
        </row>
        <row r="334">
          <cell r="B334" t="str">
            <v>8.1 (9)</v>
          </cell>
          <cell r="D334" t="str">
            <v xml:space="preserve"> Residu Bitumen Residual untuk Pekerjaan Minor</v>
          </cell>
          <cell r="G334" t="str">
            <v>Liter</v>
          </cell>
        </row>
        <row r="336">
          <cell r="B336" t="str">
            <v>8.2 (1)</v>
          </cell>
          <cell r="D336" t="str">
            <v>Perbaikan Pada Bahu Jalan dan Pekerjaan Minor Lainnya</v>
          </cell>
          <cell r="G336" t="str">
            <v>M2</v>
          </cell>
        </row>
        <row r="337">
          <cell r="B337" t="str">
            <v>8.2 (2)</v>
          </cell>
          <cell r="D337" t="str">
            <v>Penebangan pohon diameter 15 - 30 cm</v>
          </cell>
          <cell r="G337" t="str">
            <v>Batang</v>
          </cell>
        </row>
        <row r="338">
          <cell r="B338" t="str">
            <v>8.2 (3)</v>
          </cell>
          <cell r="D338" t="str">
            <v>Penebangan pohon diameter 30 - 50 cm</v>
          </cell>
          <cell r="G338" t="str">
            <v>Batang</v>
          </cell>
        </row>
        <row r="339">
          <cell r="B339" t="str">
            <v>8.2 (4)</v>
          </cell>
          <cell r="D339" t="str">
            <v>Penebangan pohon diameter 50 - 75 cm</v>
          </cell>
          <cell r="G339" t="str">
            <v>Batang</v>
          </cell>
        </row>
        <row r="340">
          <cell r="B340" t="str">
            <v>8.2 (5)</v>
          </cell>
          <cell r="D340" t="str">
            <v>Penebangan pohon diameter &gt; 75 cm</v>
          </cell>
          <cell r="G340" t="str">
            <v>Batang</v>
          </cell>
        </row>
        <row r="342">
          <cell r="B342" t="str">
            <v>8.3 (1)</v>
          </cell>
          <cell r="D342" t="str">
            <v>Stabilisasi dengan tanaman</v>
          </cell>
          <cell r="G342" t="str">
            <v>M2</v>
          </cell>
        </row>
        <row r="343">
          <cell r="B343" t="str">
            <v>8.3 (2)</v>
          </cell>
          <cell r="D343" t="str">
            <v>Semak/perdu</v>
          </cell>
          <cell r="G343" t="str">
            <v>M2</v>
          </cell>
        </row>
        <row r="344">
          <cell r="B344" t="str">
            <v>8.3 (3)</v>
          </cell>
          <cell r="D344" t="str">
            <v>Pohon</v>
          </cell>
          <cell r="G344" t="str">
            <v>Batang</v>
          </cell>
        </row>
        <row r="346">
          <cell r="B346" t="str">
            <v>8.4 (1)</v>
          </cell>
          <cell r="D346" t="str">
            <v>Marka Jalan  Thermoplastic</v>
          </cell>
          <cell r="G346" t="str">
            <v>M2</v>
          </cell>
          <cell r="H346">
            <v>2229.5</v>
          </cell>
          <cell r="I346">
            <v>85738</v>
          </cell>
          <cell r="J346">
            <v>191152871</v>
          </cell>
        </row>
        <row r="347">
          <cell r="B347" t="str">
            <v>8.4 (2)</v>
          </cell>
          <cell r="D347" t="str">
            <v>Marka Jalan Bukan Thermoplastic</v>
          </cell>
          <cell r="G347" t="str">
            <v>M2</v>
          </cell>
        </row>
        <row r="348">
          <cell r="B348" t="str">
            <v>8.4 (3)a</v>
          </cell>
          <cell r="D348" t="str">
            <v>Rambu Jalan tunggal dgn. Permukaan Pantul Engineering Grade</v>
          </cell>
          <cell r="G348" t="str">
            <v>Buah</v>
          </cell>
        </row>
        <row r="349">
          <cell r="B349" t="str">
            <v>8.4 (3) b</v>
          </cell>
          <cell r="D349" t="str">
            <v>Rambu Jalan ganda dgn. Permukaan Pantul Engineering Grade</v>
          </cell>
          <cell r="G349" t="str">
            <v>Buah</v>
          </cell>
        </row>
        <row r="350">
          <cell r="B350" t="str">
            <v>8.4 (4) a</v>
          </cell>
          <cell r="D350" t="str">
            <v>Rambu Jalan tunggal dgn. Permukaan Pantul High Intensity Grade</v>
          </cell>
          <cell r="G350" t="str">
            <v>Buah</v>
          </cell>
        </row>
        <row r="351">
          <cell r="B351" t="str">
            <v>8.4 (4) b</v>
          </cell>
          <cell r="D351" t="str">
            <v>Rambu Jalan ganda dgn. Permukaan Pantul High Intensity Grade</v>
          </cell>
          <cell r="G351" t="str">
            <v>Buah</v>
          </cell>
        </row>
        <row r="352">
          <cell r="B352" t="str">
            <v>8.4 (5)</v>
          </cell>
          <cell r="D352" t="str">
            <v>Patok Pengarah</v>
          </cell>
          <cell r="G352" t="str">
            <v>Buah</v>
          </cell>
        </row>
        <row r="353">
          <cell r="B353" t="str">
            <v>8.4 (6)</v>
          </cell>
          <cell r="D353" t="str">
            <v>Patok Kilometer</v>
          </cell>
          <cell r="G353" t="str">
            <v>Buah</v>
          </cell>
        </row>
        <row r="354">
          <cell r="B354" t="str">
            <v>8.4 (7)</v>
          </cell>
          <cell r="D354" t="str">
            <v>Rel Pengaman</v>
          </cell>
          <cell r="G354" t="str">
            <v>M1</v>
          </cell>
        </row>
        <row r="355">
          <cell r="B355" t="str">
            <v>8.4 (8)</v>
          </cell>
          <cell r="D355" t="str">
            <v>Paku Jalan (Road Studs)</v>
          </cell>
          <cell r="G355" t="str">
            <v>Buah</v>
          </cell>
        </row>
        <row r="356">
          <cell r="B356" t="str">
            <v>8.4 (9)</v>
          </cell>
          <cell r="D356" t="str">
            <v>Mata Kucing (Cat Eyes)</v>
          </cell>
          <cell r="G356" t="str">
            <v>Buah</v>
          </cell>
        </row>
        <row r="357">
          <cell r="B357" t="str">
            <v>8.4 (10)</v>
          </cell>
          <cell r="D357" t="str">
            <v>Kerb Pracetak</v>
          </cell>
          <cell r="G357" t="str">
            <v>M1</v>
          </cell>
        </row>
        <row r="358">
          <cell r="B358" t="str">
            <v>8.4 (11)</v>
          </cell>
          <cell r="D358" t="str">
            <v>Kerb Yang Digunakan Kembali</v>
          </cell>
          <cell r="G358" t="str">
            <v>M1</v>
          </cell>
        </row>
        <row r="359">
          <cell r="B359" t="str">
            <v>8.4 (12)</v>
          </cell>
          <cell r="D359" t="str">
            <v>Perkerasan Blok Beton dengan trotoar dan median</v>
          </cell>
          <cell r="G359" t="str">
            <v>M1</v>
          </cell>
        </row>
        <row r="361">
          <cell r="B361" t="str">
            <v>8.5 (1)</v>
          </cell>
          <cell r="D361" t="str">
            <v>Pengembalian Kondisi Lantai Jembatan Beton</v>
          </cell>
          <cell r="G361" t="str">
            <v>M2</v>
          </cell>
        </row>
        <row r="362">
          <cell r="B362" t="str">
            <v>8.5 (2)</v>
          </cell>
          <cell r="D362" t="str">
            <v>Pengembalian Kondisi Lantai Jembatan Kayu</v>
          </cell>
          <cell r="G362" t="str">
            <v>M2</v>
          </cell>
        </row>
        <row r="363">
          <cell r="B363" t="str">
            <v>8.5 (3)</v>
          </cell>
          <cell r="D363" t="str">
            <v>Pengembalian Kond. Pelapisan Permukaan Baja Struktur</v>
          </cell>
          <cell r="G363" t="str">
            <v>M2</v>
          </cell>
        </row>
        <row r="366">
          <cell r="D366" t="str">
            <v>Jumlah Harga Penawaran Divisi 8 (masuk pada Rekapitulasi Daftar Kuantitas dan Harga)</v>
          </cell>
          <cell r="J366">
            <v>235524375.74000001</v>
          </cell>
        </row>
        <row r="368">
          <cell r="B368" t="str">
            <v>DAFTAR KUANTITAS DAN HARGA</v>
          </cell>
        </row>
        <row r="370">
          <cell r="B370" t="str">
            <v xml:space="preserve"> Nama Penawar</v>
          </cell>
          <cell r="E370" t="str">
            <v>:</v>
          </cell>
          <cell r="F370" t="str">
            <v xml:space="preserve">CV. SARI BUMI </v>
          </cell>
        </row>
        <row r="371">
          <cell r="B371" t="str">
            <v xml:space="preserve"> Satuan Kerja</v>
          </cell>
          <cell r="E371" t="str">
            <v>:</v>
          </cell>
          <cell r="F371" t="str">
            <v xml:space="preserve">BRR-REHABILITASI DAN REKONSTRUKSI JALAN KABUPATEN ACEH BARAT </v>
          </cell>
        </row>
        <row r="372">
          <cell r="B372" t="str">
            <v xml:space="preserve"> Nama Paket</v>
          </cell>
          <cell r="E372" t="str">
            <v>:</v>
          </cell>
          <cell r="F372" t="str">
            <v>REHABILITASI &amp; REKONSTRUKSI JALAN TEUKU UMAR, Cs</v>
          </cell>
        </row>
        <row r="373">
          <cell r="B373" t="str">
            <v xml:space="preserve"> No Paket Kontrak</v>
          </cell>
          <cell r="E373" t="str">
            <v>:</v>
          </cell>
          <cell r="F373" t="str">
            <v>BRR-JK. ABT. 5</v>
          </cell>
        </row>
        <row r="374">
          <cell r="B374" t="str">
            <v xml:space="preserve"> Lokasi </v>
          </cell>
          <cell r="E374" t="str">
            <v>:</v>
          </cell>
          <cell r="F374" t="str">
            <v xml:space="preserve">KABUPATEN ACEH BARAT </v>
          </cell>
        </row>
        <row r="375">
          <cell r="B375" t="str">
            <v xml:space="preserve"> Provinsi</v>
          </cell>
          <cell r="E375" t="str">
            <v>:</v>
          </cell>
          <cell r="F375" t="str">
            <v xml:space="preserve">NANGROE ACEH DARUSSALLAM </v>
          </cell>
        </row>
        <row r="378">
          <cell r="B378" t="str">
            <v>NO. MATA</v>
          </cell>
          <cell r="D378">
            <v>0</v>
          </cell>
          <cell r="H378" t="str">
            <v>PERKIRAAN</v>
          </cell>
          <cell r="I378" t="str">
            <v>HARGA</v>
          </cell>
          <cell r="J378" t="str">
            <v>JUMLAH</v>
          </cell>
        </row>
        <row r="379">
          <cell r="B379" t="str">
            <v>PEMBA</v>
          </cell>
          <cell r="D379" t="str">
            <v xml:space="preserve">U R A I A N </v>
          </cell>
          <cell r="G379" t="str">
            <v>SATUAN</v>
          </cell>
          <cell r="H379" t="str">
            <v>KUANTITAS</v>
          </cell>
          <cell r="I379" t="str">
            <v>SATUAN</v>
          </cell>
          <cell r="J379" t="str">
            <v>HARGA</v>
          </cell>
        </row>
        <row r="380">
          <cell r="B380" t="str">
            <v>YARAN</v>
          </cell>
          <cell r="D380">
            <v>0</v>
          </cell>
          <cell r="F380">
            <v>0</v>
          </cell>
          <cell r="H380">
            <v>0</v>
          </cell>
          <cell r="I380" t="str">
            <v>( Rupiah.)</v>
          </cell>
          <cell r="J380" t="str">
            <v>( Rupiah.)</v>
          </cell>
        </row>
        <row r="381">
          <cell r="B381" t="str">
            <v>a</v>
          </cell>
          <cell r="C381" t="str">
            <v>b</v>
          </cell>
          <cell r="G381" t="str">
            <v>c</v>
          </cell>
          <cell r="H381" t="str">
            <v>d</v>
          </cell>
          <cell r="I381" t="str">
            <v>e</v>
          </cell>
          <cell r="J381" t="str">
            <v>f=(d x e)</v>
          </cell>
        </row>
        <row r="383">
          <cell r="D383" t="str">
            <v>DIVISI 9. PEKERJAAN HARIAN</v>
          </cell>
        </row>
        <row r="385">
          <cell r="B385" t="str">
            <v>9.1(1)</v>
          </cell>
          <cell r="D385" t="str">
            <v>Mandor</v>
          </cell>
          <cell r="G385" t="str">
            <v>Jam</v>
          </cell>
        </row>
        <row r="386">
          <cell r="B386" t="str">
            <v>9.1(2)</v>
          </cell>
          <cell r="D386" t="str">
            <v>Pekerja Biasa</v>
          </cell>
          <cell r="G386" t="str">
            <v>Jam</v>
          </cell>
        </row>
        <row r="387">
          <cell r="B387" t="str">
            <v>9.1(3)</v>
          </cell>
          <cell r="D387" t="str">
            <v>Tukang Kayu, Tukang Batu, dsb</v>
          </cell>
          <cell r="G387" t="str">
            <v>Jam</v>
          </cell>
        </row>
        <row r="388">
          <cell r="B388" t="str">
            <v>9.1(4)</v>
          </cell>
          <cell r="D388" t="str">
            <v>Dump Truck 3 - 4 M3</v>
          </cell>
          <cell r="G388" t="str">
            <v>Jam</v>
          </cell>
        </row>
        <row r="389">
          <cell r="B389" t="str">
            <v>9.1(5)</v>
          </cell>
          <cell r="D389" t="str">
            <v>Truk Dengan Bak Terbuka 3 - 4 M3</v>
          </cell>
          <cell r="G389" t="str">
            <v>Jam</v>
          </cell>
        </row>
        <row r="390">
          <cell r="B390" t="str">
            <v>9.1(6)</v>
          </cell>
          <cell r="D390" t="str">
            <v>Truk Tangki 3000 - 4500 Liter</v>
          </cell>
          <cell r="G390" t="str">
            <v>Jam</v>
          </cell>
        </row>
        <row r="391">
          <cell r="B391" t="str">
            <v>9.1(7)</v>
          </cell>
          <cell r="D391" t="str">
            <v>Bulldozer 100 - 150 HP</v>
          </cell>
          <cell r="G391" t="str">
            <v>Jam</v>
          </cell>
        </row>
        <row r="392">
          <cell r="B392" t="str">
            <v>9.1(8)</v>
          </cell>
          <cell r="D392" t="str">
            <v>Motor Grader min 100 HP</v>
          </cell>
          <cell r="G392" t="str">
            <v>Jam</v>
          </cell>
        </row>
        <row r="393">
          <cell r="B393" t="str">
            <v>9.1(9)</v>
          </cell>
          <cell r="D393" t="str">
            <v>Loader Roda Karet 1.0 - 1.6 M3</v>
          </cell>
          <cell r="G393" t="str">
            <v>Jam</v>
          </cell>
        </row>
        <row r="394">
          <cell r="B394" t="str">
            <v>9.1(10)</v>
          </cell>
          <cell r="D394" t="str">
            <v>Loader Roda Berantai 75 - 100 HP</v>
          </cell>
          <cell r="G394" t="str">
            <v>Jam</v>
          </cell>
        </row>
        <row r="395">
          <cell r="B395" t="str">
            <v>9.1(11)</v>
          </cell>
          <cell r="D395" t="str">
            <v>Alat Penggali (Excavator) 80 - 140 HP</v>
          </cell>
          <cell r="G395" t="str">
            <v>Jam</v>
          </cell>
        </row>
        <row r="396">
          <cell r="B396" t="str">
            <v>9.1(12)</v>
          </cell>
          <cell r="D396" t="str">
            <v>Crane 10 - 15 Ton</v>
          </cell>
          <cell r="G396" t="str">
            <v>Jam</v>
          </cell>
        </row>
        <row r="397">
          <cell r="B397" t="str">
            <v>9.1(13)</v>
          </cell>
          <cell r="D397" t="str">
            <v>Penggilas Roda Besi 6 - 9 Ton</v>
          </cell>
          <cell r="G397" t="str">
            <v>Jam</v>
          </cell>
        </row>
        <row r="398">
          <cell r="B398" t="str">
            <v>9.1(14)</v>
          </cell>
          <cell r="D398" t="str">
            <v>Penggilas Bervibrasi  5 - 8  Ton</v>
          </cell>
          <cell r="G398" t="str">
            <v>Jam</v>
          </cell>
        </row>
        <row r="399">
          <cell r="B399" t="str">
            <v>9.1(15)</v>
          </cell>
          <cell r="D399" t="str">
            <v>Pemadat Bervibrasi 1.5 - 3.0 HP</v>
          </cell>
          <cell r="G399" t="str">
            <v>Jam</v>
          </cell>
        </row>
        <row r="400">
          <cell r="B400" t="str">
            <v>9.1(16)</v>
          </cell>
          <cell r="D400" t="str">
            <v>Penggilas Roda Karet 8 - 10 Ton</v>
          </cell>
          <cell r="G400" t="str">
            <v>Jam</v>
          </cell>
        </row>
        <row r="401">
          <cell r="B401" t="str">
            <v>9.1(17)</v>
          </cell>
          <cell r="D401" t="str">
            <v>Kompresor 4000 - 6500 Ltr/mnt</v>
          </cell>
          <cell r="G401" t="str">
            <v>Jam</v>
          </cell>
        </row>
        <row r="402">
          <cell r="B402" t="str">
            <v>9.1(18)</v>
          </cell>
          <cell r="D402" t="str">
            <v>Beton Molen 0.3 - 0.6 M3</v>
          </cell>
          <cell r="G402" t="str">
            <v>Jam</v>
          </cell>
        </row>
        <row r="403">
          <cell r="B403" t="str">
            <v>9.1(19)</v>
          </cell>
          <cell r="D403" t="str">
            <v>Pompa Air 70 - 100 MM</v>
          </cell>
          <cell r="G403" t="str">
            <v>Jam</v>
          </cell>
        </row>
        <row r="405">
          <cell r="D405" t="str">
            <v>Jumlah Harga Penawaran Divisi 9 (masuk pada Rekapitulasi Daftar Kuantitas dan Harga)</v>
          </cell>
        </row>
        <row r="407">
          <cell r="D407" t="str">
            <v>DIVISI 10. PEKERJAAN PEMELIHARAAN RUTIN</v>
          </cell>
        </row>
        <row r="409">
          <cell r="B409" t="str">
            <v>10.1 (1)</v>
          </cell>
          <cell r="D409" t="str">
            <v>Pemeliharaan Rutin Perkerasan</v>
          </cell>
          <cell r="G409" t="str">
            <v>LS</v>
          </cell>
        </row>
        <row r="410">
          <cell r="B410" t="str">
            <v>10.1 (2)</v>
          </cell>
          <cell r="D410" t="str">
            <v>Pemeliharaan Rutin Bahu Jalan</v>
          </cell>
          <cell r="G410" t="str">
            <v>LS</v>
          </cell>
        </row>
        <row r="411">
          <cell r="B411" t="str">
            <v>10.1 (3)</v>
          </cell>
          <cell r="D411" t="str">
            <v>Pemeliharaan Rutin Selokan, Saluran Air, Galian &amp; Timbunan</v>
          </cell>
          <cell r="G411" t="str">
            <v>LS</v>
          </cell>
        </row>
        <row r="412">
          <cell r="B412" t="str">
            <v>10.1 (4)</v>
          </cell>
          <cell r="D412" t="str">
            <v>Pemeliharaan Rutin Perlengkapan Jalan</v>
          </cell>
          <cell r="G412" t="str">
            <v>LS</v>
          </cell>
        </row>
        <row r="413">
          <cell r="B413" t="str">
            <v>10.1 (5)</v>
          </cell>
          <cell r="D413" t="str">
            <v>Pemeliharaan Rutin Jembatan</v>
          </cell>
          <cell r="G413" t="str">
            <v>LS</v>
          </cell>
        </row>
        <row r="415">
          <cell r="D415" t="str">
            <v>Jumlah Harga Penawaran Divisi 10 (masuk pada Rekapitulasi Daftar Kuantitas dan Harga)</v>
          </cell>
          <cell r="J415">
            <v>0</v>
          </cell>
        </row>
      </sheetData>
      <sheetData sheetId="10" refreshError="1">
        <row r="3">
          <cell r="B3" t="str">
            <v>REKAPITULASI</v>
          </cell>
        </row>
        <row r="4">
          <cell r="B4" t="str">
            <v>DAFTAR KUANTITAS DAN HARGA</v>
          </cell>
        </row>
        <row r="7">
          <cell r="B7" t="str">
            <v xml:space="preserve"> Nama Penawar</v>
          </cell>
          <cell r="F7" t="str">
            <v>:</v>
          </cell>
          <cell r="G7" t="str">
            <v xml:space="preserve">CV. SARI BUMI </v>
          </cell>
        </row>
        <row r="8">
          <cell r="B8" t="str">
            <v xml:space="preserve"> Satuan Kerja</v>
          </cell>
          <cell r="F8" t="str">
            <v>:</v>
          </cell>
          <cell r="G8" t="str">
            <v xml:space="preserve">BRR-REHABILITASI DAN REKONSTRUKSI JALAN KABUPATEN ACEH BARAT </v>
          </cell>
        </row>
        <row r="9">
          <cell r="B9" t="str">
            <v xml:space="preserve"> Nama Paket</v>
          </cell>
          <cell r="F9" t="str">
            <v>:</v>
          </cell>
          <cell r="G9" t="str">
            <v>REHABILITASI &amp; REKONSTRUKSI JALAN TEUKU UMAR, Cs</v>
          </cell>
        </row>
        <row r="10">
          <cell r="B10" t="str">
            <v xml:space="preserve"> No Paket Kontrak</v>
          </cell>
          <cell r="F10" t="str">
            <v>:</v>
          </cell>
          <cell r="G10" t="str">
            <v>BRR-JK. ABT. 5</v>
          </cell>
        </row>
        <row r="11">
          <cell r="B11" t="str">
            <v xml:space="preserve"> Lokasi </v>
          </cell>
          <cell r="F11" t="str">
            <v>:</v>
          </cell>
          <cell r="G11" t="str">
            <v xml:space="preserve">KABUPATEN ACEH BARAT </v>
          </cell>
        </row>
        <row r="12">
          <cell r="B12" t="str">
            <v xml:space="preserve"> Provinsi</v>
          </cell>
          <cell r="F12" t="str">
            <v>:</v>
          </cell>
          <cell r="G12" t="str">
            <v xml:space="preserve">NANGROE ACEH DARUSSALLAM </v>
          </cell>
        </row>
        <row r="15">
          <cell r="B15" t="str">
            <v>NO.</v>
          </cell>
          <cell r="C15">
            <v>0</v>
          </cell>
          <cell r="J15" t="str">
            <v>JUMLAH HARGA</v>
          </cell>
        </row>
        <row r="16">
          <cell r="B16" t="str">
            <v>DIVISI</v>
          </cell>
          <cell r="C16" t="str">
            <v>URAIAN</v>
          </cell>
          <cell r="J16" t="str">
            <v>PEKERJAAN</v>
          </cell>
        </row>
        <row r="17">
          <cell r="C17">
            <v>0</v>
          </cell>
          <cell r="J17" t="str">
            <v>(Rupiah)</v>
          </cell>
        </row>
        <row r="19">
          <cell r="B19">
            <v>1</v>
          </cell>
          <cell r="D19" t="str">
            <v>UMUM</v>
          </cell>
          <cell r="J19">
            <v>153512500</v>
          </cell>
        </row>
        <row r="20">
          <cell r="B20">
            <v>2</v>
          </cell>
          <cell r="D20" t="str">
            <v>DRAINASE</v>
          </cell>
          <cell r="J20">
            <v>60595200</v>
          </cell>
        </row>
        <row r="21">
          <cell r="B21">
            <v>3</v>
          </cell>
          <cell r="D21" t="str">
            <v>PEKERJAAN TANAH</v>
          </cell>
          <cell r="J21">
            <v>69877123.299999997</v>
          </cell>
        </row>
        <row r="22">
          <cell r="B22">
            <v>4</v>
          </cell>
          <cell r="D22" t="str">
            <v>PELEBARAN PERKERASAN DAN BAHU JALAN</v>
          </cell>
          <cell r="J22">
            <v>50205467.5</v>
          </cell>
        </row>
        <row r="23">
          <cell r="B23">
            <v>5</v>
          </cell>
          <cell r="D23" t="str">
            <v>PERKERASAN BERBUTIR</v>
          </cell>
          <cell r="J23">
            <v>593085017.79999995</v>
          </cell>
        </row>
        <row r="24">
          <cell r="B24">
            <v>6</v>
          </cell>
          <cell r="D24" t="str">
            <v>PERKERASAN ASPAL</v>
          </cell>
          <cell r="J24">
            <v>3456657044.275672</v>
          </cell>
        </row>
        <row r="25">
          <cell r="B25">
            <v>7</v>
          </cell>
          <cell r="D25" t="str">
            <v>STRUKTUR</v>
          </cell>
          <cell r="J25">
            <v>0</v>
          </cell>
        </row>
        <row r="26">
          <cell r="B26">
            <v>8</v>
          </cell>
          <cell r="D26" t="str">
            <v>PENGEMBALIAN KONDISI DAN PEKERJAAN MINOR</v>
          </cell>
          <cell r="J26">
            <v>235524375.74000001</v>
          </cell>
        </row>
        <row r="27">
          <cell r="B27">
            <v>9</v>
          </cell>
          <cell r="D27" t="str">
            <v>PEKERJAAN HARIAN</v>
          </cell>
          <cell r="J27">
            <v>0</v>
          </cell>
        </row>
        <row r="28">
          <cell r="B28">
            <v>10</v>
          </cell>
          <cell r="D28" t="str">
            <v>PEKERJAAN PEMELIHARAAN RUTIN</v>
          </cell>
          <cell r="J28">
            <v>0</v>
          </cell>
        </row>
        <row r="30">
          <cell r="B30" t="str">
            <v>( A )</v>
          </cell>
          <cell r="D30" t="str">
            <v>Jumlah Harga Pekerjaan (Termasuk Biaya Umum dan Keuntungan)</v>
          </cell>
          <cell r="J30">
            <v>4619456728.6156712</v>
          </cell>
        </row>
        <row r="31">
          <cell r="B31" t="str">
            <v>( B )</v>
          </cell>
          <cell r="D31" t="str">
            <v>Pajak Pertambahan Nilai (PPN)  =   10 %  x  (A)</v>
          </cell>
          <cell r="J31">
            <v>461945672.86156714</v>
          </cell>
        </row>
        <row r="32">
          <cell r="B32" t="str">
            <v>( C )</v>
          </cell>
          <cell r="D32" t="str">
            <v>Jumlah Total Harga Pekerjaan = (A) + (B)</v>
          </cell>
          <cell r="J32">
            <v>5081402401.4772387</v>
          </cell>
        </row>
        <row r="33">
          <cell r="B33" t="str">
            <v>( D )</v>
          </cell>
          <cell r="D33" t="str">
            <v>Dibulatkan</v>
          </cell>
          <cell r="J33">
            <v>5081402000</v>
          </cell>
        </row>
        <row r="34">
          <cell r="M34">
            <v>274369000</v>
          </cell>
        </row>
        <row r="35">
          <cell r="B35" t="str">
            <v xml:space="preserve">   Terbilang : ( Lima Milyar Delapan Puluh Satu Juta Empat Ratus Dua Ribu Rupiah ).</v>
          </cell>
        </row>
        <row r="39">
          <cell r="I39" t="str">
            <v>Aceh Besar,  1 September 2006</v>
          </cell>
        </row>
        <row r="41">
          <cell r="I41" t="str">
            <v>PENAWAR,</v>
          </cell>
        </row>
        <row r="42">
          <cell r="I42" t="str">
            <v xml:space="preserve">CV. SARI BUMI </v>
          </cell>
        </row>
        <row r="46">
          <cell r="I46" t="str">
            <v>MUTTAQIN</v>
          </cell>
        </row>
        <row r="47">
          <cell r="I47" t="str">
            <v xml:space="preserve">Direktur </v>
          </cell>
        </row>
      </sheetData>
      <sheetData sheetId="11" refreshError="1"/>
      <sheetData sheetId="12" refreshError="1"/>
      <sheetData sheetId="13" refreshError="1">
        <row r="11">
          <cell r="B11" t="str">
            <v>Aceh Besar,  1 September 2006</v>
          </cell>
        </row>
        <row r="18">
          <cell r="B18" t="str">
            <v xml:space="preserve">Direktur </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ruktur tdk dipakai"/>
      <sheetName val="struktur (2)"/>
      <sheetName val="struktur"/>
      <sheetName val="struktur bore"/>
      <sheetName val="arsitektur"/>
      <sheetName val="ELEKTRIKAL"/>
      <sheetName val="MEKANIKAL"/>
      <sheetName val="rekap"/>
      <sheetName val="mtr"/>
      <sheetName val="anls"/>
      <sheetName val="Sheet3"/>
      <sheetName val="Sheet2"/>
      <sheetName val="import"/>
      <sheetName val="tenaga"/>
      <sheetName val="Sheet5"/>
      <sheetName val="Sheet6"/>
      <sheetName val="Sheet4"/>
      <sheetName val="Sheet3 (2)"/>
      <sheetName val="Sheet3 (3)"/>
      <sheetName val="data"/>
      <sheetName val="STR"/>
      <sheetName val="A-ars"/>
      <sheetName val="satuan_pek_ars"/>
      <sheetName val="SAP"/>
      <sheetName val="SAT-BHN"/>
      <sheetName val="ESCON"/>
      <sheetName val="harsat"/>
      <sheetName val="Daftar Sewa"/>
      <sheetName val="Master Edit"/>
      <sheetName val="plumbing"/>
      <sheetName val="BAG-2"/>
      <sheetName val="BAG_2"/>
      <sheetName val="Currency Rate"/>
      <sheetName val="anal"/>
      <sheetName val="PPC"/>
      <sheetName val="LOADDAT"/>
      <sheetName val="Cover"/>
      <sheetName val="Peralatan"/>
      <sheetName val="Rate"/>
      <sheetName val="analisa"/>
      <sheetName val="LKVL-CK-HT-GD1"/>
      <sheetName val="chitimc"/>
      <sheetName val="dongia (2)"/>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AC"/>
      <sheetName val="LEMBAR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si"/>
      <sheetName val="Lokasi"/>
      <sheetName val="Rekap Biaya"/>
      <sheetName val="Kuantitas &amp; Harga"/>
      <sheetName val="Basic Price"/>
      <sheetName val="Mobilisasi"/>
      <sheetName val="NP2"/>
      <sheetName val="NP3"/>
      <sheetName val="NP3(a)"/>
      <sheetName val="NP5"/>
      <sheetName val="NP6"/>
      <sheetName val="NP7"/>
      <sheetName val="NP7 (a)"/>
      <sheetName val="NP8"/>
      <sheetName val="Rutin"/>
      <sheetName val="Peralatan2"/>
      <sheetName val="MOS"/>
      <sheetName val="M0S 1"/>
      <sheetName val="M0T"/>
      <sheetName val="KONFIRMASI ALAT"/>
      <sheetName val="Agregat Halus &amp; Kasar"/>
      <sheetName val="MPU"/>
      <sheetName val="AC-WC AsbP"/>
      <sheetName val="AC-BC AsbP"/>
      <sheetName val="AC-WC AsbP (L)"/>
      <sheetName val="DAFTARALAT"/>
    </sheetNames>
    <sheetDataSet>
      <sheetData sheetId="0"/>
      <sheetData sheetId="1"/>
      <sheetData sheetId="2"/>
      <sheetData sheetId="3"/>
      <sheetData sheetId="4">
        <row r="14">
          <cell r="F14">
            <v>9285</v>
          </cell>
        </row>
        <row r="16">
          <cell r="F16">
            <v>5000</v>
          </cell>
        </row>
        <row r="18">
          <cell r="F18">
            <v>7142</v>
          </cell>
        </row>
        <row r="20">
          <cell r="F20">
            <v>5000</v>
          </cell>
        </row>
        <row r="22">
          <cell r="F22">
            <v>7142</v>
          </cell>
        </row>
        <row r="77">
          <cell r="F77">
            <v>38500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t"/>
      <sheetName val="Bahan"/>
      <sheetName val="Basic Price"/>
      <sheetName val="D6-1b"/>
      <sheetName val="6b"/>
      <sheetName val="3a"/>
      <sheetName val="5a"/>
      <sheetName val="2a"/>
      <sheetName val="2b"/>
      <sheetName val="3b"/>
      <sheetName val="5b"/>
      <sheetName val="6a"/>
      <sheetName val="7a"/>
      <sheetName val="7b"/>
      <sheetName val="10a"/>
      <sheetName val="10b"/>
      <sheetName val="Hrg Dasar"/>
      <sheetName val="Alat"/>
      <sheetName val="Tenaga"/>
      <sheetName val="Analisa Quarry"/>
      <sheetName val="Paving"/>
      <sheetName val="Kuantitas"/>
      <sheetName val="D1"/>
      <sheetName val="D2-1a"/>
      <sheetName val="D2-1b"/>
      <sheetName val="D2-2a"/>
      <sheetName val="D2-2b"/>
      <sheetName val="D2-3a"/>
      <sheetName val="D2-3b"/>
      <sheetName val="D3-1a"/>
      <sheetName val="D3-1b"/>
      <sheetName val="D3-2"/>
      <sheetName val="D4a"/>
      <sheetName val="D4b"/>
      <sheetName val="D5a"/>
      <sheetName val="D5b"/>
      <sheetName val="D6-1a"/>
      <sheetName val="D6-2a"/>
      <sheetName val="D6-2b"/>
      <sheetName val="D6-3"/>
      <sheetName val="D6-4"/>
      <sheetName val="D7-1a"/>
      <sheetName val="D7-1b"/>
      <sheetName val="D7-2a"/>
      <sheetName val="D7-2b"/>
      <sheetName val="D7-3a"/>
      <sheetName val="D7-3b"/>
      <sheetName val="D7-4a"/>
      <sheetName val="D7-4b"/>
      <sheetName val="D8-1a"/>
      <sheetName val="D8-1b"/>
      <sheetName val="D8-2a"/>
      <sheetName val="D8-2b"/>
      <sheetName val="D9a"/>
      <sheetName val="D9b"/>
      <sheetName val="D10-1a"/>
      <sheetName val="D10-1b"/>
      <sheetName val="D10-2a"/>
      <sheetName val="D10-2b"/>
    </sheetNames>
    <sheetDataSet>
      <sheetData sheetId="0" refreshError="1"/>
      <sheetData sheetId="1"/>
      <sheetData sheetId="2"/>
      <sheetData sheetId="3" refreshError="1"/>
      <sheetData sheetId="4"/>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refreshError="1"/>
      <sheetData sheetId="15" refreshError="1"/>
      <sheetData sheetId="16"/>
      <sheetData sheetId="17"/>
      <sheetData sheetId="18" refreshError="1"/>
      <sheetData sheetId="19" refreshError="1"/>
      <sheetData sheetId="20" refreshError="1"/>
      <sheetData sheetId="21" refreshError="1"/>
      <sheetData sheetId="22"/>
      <sheetData sheetId="23" refreshError="1"/>
      <sheetData sheetId="24"/>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formasi"/>
      <sheetName val="Peta Quarry"/>
      <sheetName val="Mobilisasi"/>
      <sheetName val="Lalu Lintas"/>
      <sheetName val="Jembatan Sementara"/>
      <sheetName val="Rekap"/>
      <sheetName val="BOQ JBT"/>
      <sheetName val="ANALISA_R"/>
      <sheetName val="4-Basic Price"/>
      <sheetName val="5-ALAT(1)"/>
      <sheetName val="D7(2)"/>
      <sheetName val="D7(1)"/>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sheetData sheetId="10">
        <row r="10">
          <cell r="I10">
            <v>275014.55799750565</v>
          </cell>
        </row>
      </sheetData>
      <sheetData sheetId="1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p (5)"/>
      <sheetName val="DISCLAIMER"/>
      <sheetName val="MAJOR"/>
      <sheetName val="%"/>
      <sheetName val="Peta Quarry"/>
      <sheetName val="Mobilisasi"/>
      <sheetName val="Perhitungan Mobilisasi Alat"/>
      <sheetName val="Lalu Lintas"/>
      <sheetName val="Jembatan Sementara"/>
      <sheetName val="LaluLintas"/>
      <sheetName val="Utilitas"/>
      <sheetName val="Informasi"/>
      <sheetName val="Rekap"/>
      <sheetName val="BOQ"/>
      <sheetName val="Analisa K3"/>
      <sheetName val="4-Basic Price"/>
      <sheetName val="4-Analisa Quarry"/>
      <sheetName val="4-formulir harga bahan"/>
      <sheetName val="5-ALAT(1)"/>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ku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9">
          <cell r="G29">
            <v>10000000302.608715</v>
          </cell>
        </row>
      </sheetData>
      <sheetData sheetId="13">
        <row r="29">
          <cell r="G29">
            <v>66609085.416666664</v>
          </cell>
        </row>
      </sheetData>
      <sheetData sheetId="14" refreshError="1"/>
      <sheetData sheetId="15">
        <row r="8">
          <cell r="D8" t="str">
            <v>(L01)</v>
          </cell>
        </row>
        <row r="54">
          <cell r="F54">
            <v>198567.69772450777</v>
          </cell>
        </row>
        <row r="66">
          <cell r="F66">
            <v>11300</v>
          </cell>
        </row>
        <row r="97">
          <cell r="F97">
            <v>41800</v>
          </cell>
        </row>
      </sheetData>
      <sheetData sheetId="16" refreshError="1"/>
      <sheetData sheetId="17" refreshError="1"/>
      <sheetData sheetId="18">
        <row r="8">
          <cell r="AW8">
            <v>4681079.443670054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LAT(1)"/>
      <sheetName val="4-Basic Price"/>
      <sheetName val="BOQ"/>
      <sheetName val="DISCLAIMER"/>
      <sheetName val="MAJOR"/>
      <sheetName val="%"/>
      <sheetName val="Rekap"/>
      <sheetName val="Peta Quarry"/>
      <sheetName val="Mobilisasi"/>
      <sheetName val="Perhitungan Mobilisasi Alat"/>
      <sheetName val="Lalu Lintas"/>
      <sheetName val="Jembatan Sementara"/>
      <sheetName val="Informasi"/>
      <sheetName val="Analisa K3"/>
      <sheetName val="4-Analisa Quarry"/>
      <sheetName val="4-formulir harga bahan"/>
      <sheetName val="5-ALAT (2)"/>
      <sheetName val="Agg Halus &amp; Kasar"/>
      <sheetName val="Agg A"/>
      <sheetName val="Agg B"/>
      <sheetName val="Agg C"/>
      <sheetName val="D2"/>
      <sheetName val="D3"/>
      <sheetName val="D4"/>
      <sheetName val="D5"/>
      <sheetName val="D6"/>
      <sheetName val="ASH BUTON"/>
      <sheetName val="D6 ASBT"/>
      <sheetName val="D7(1)"/>
      <sheetName val="D7(2)"/>
      <sheetName val="D7(3)"/>
      <sheetName val="D8(1)"/>
      <sheetName val="D8(2)"/>
      <sheetName val="D9"/>
      <sheetName val="D10 LS-Rutin"/>
      <sheetName val="D10 Kuantitas"/>
      <sheetName val="D10 Analisa H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2)"/>
      <sheetName val="ANALISA PU SNI"/>
      <sheetName val="DIV.2"/>
      <sheetName val="DIV.3"/>
      <sheetName val="DIV.5"/>
      <sheetName val="DIV.6"/>
      <sheetName val="DIV.7a"/>
      <sheetName val="DIV.7b"/>
      <sheetName val="DIV.8"/>
      <sheetName val="LS Mobilisasi"/>
      <sheetName val="Daftar Mobilisasi"/>
      <sheetName val="Analisa Tek"/>
      <sheetName val="Analisa MPU"/>
      <sheetName val="Daftar MPU"/>
      <sheetName val="Harga Alat"/>
      <sheetName val="Harga Upah &amp; Bahan"/>
      <sheetName val="Kurva-S"/>
      <sheetName val="Bar Chart"/>
      <sheetName val="Schedule Material"/>
      <sheetName val="Schedule Peralatan"/>
      <sheetName val="Schedule Personil"/>
      <sheetName val="Material On Site"/>
      <sheetName val="Plant"/>
      <sheetName val="Sub Kon"/>
    </sheetNames>
    <sheetDataSet>
      <sheetData sheetId="0" refreshError="1"/>
      <sheetData sheetId="1"/>
      <sheetData sheetId="2" refreshError="1"/>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row r="8">
          <cell r="F8">
            <v>7500</v>
          </cell>
        </row>
        <row r="66">
          <cell r="F66">
            <v>64500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Peralatan"/>
      <sheetName val="BAHAN"/>
      <sheetName val="MOS"/>
      <sheetName val="Kasar - Halus"/>
      <sheetName val="MOBDEMOB"/>
      <sheetName val="DIV3"/>
      <sheetName val="DIV4"/>
      <sheetName val="DIV5"/>
      <sheetName val="DIV6"/>
      <sheetName val="DIV7"/>
      <sheetName val="Kuantitas &amp; Harga"/>
      <sheetName val="REKAP"/>
      <sheetName val="Sheet1"/>
    </sheetNames>
    <sheetDataSet>
      <sheetData sheetId="0"/>
      <sheetData sheetId="1"/>
      <sheetData sheetId="2">
        <row r="16">
          <cell r="F16">
            <v>10000</v>
          </cell>
        </row>
        <row r="101">
          <cell r="F101">
            <v>8500</v>
          </cell>
        </row>
        <row r="103">
          <cell r="F103">
            <v>8500</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Basic Price"/>
      <sheetName val="5-ALAT(1)"/>
      <sheetName val="DISCLAIMER"/>
      <sheetName val="MAJOR"/>
      <sheetName val="%"/>
      <sheetName val="Rekap"/>
      <sheetName val="Peta Quarry"/>
      <sheetName val="Mobilisasi"/>
      <sheetName val="Perhitungan Mobilisasi Alat"/>
      <sheetName val="Lalu Lintas"/>
      <sheetName val="Jembatan Sementara"/>
      <sheetName val="Informasi"/>
      <sheetName val="BOQ"/>
      <sheetName val="4-Analisa Quarry"/>
      <sheetName val="4-formulir harga bahan"/>
      <sheetName val="5-ALAT (2)"/>
      <sheetName val="Agg Halus &amp; Kasar"/>
      <sheetName val="Agg A"/>
      <sheetName val="Agg B"/>
      <sheetName val="Agg C"/>
      <sheetName val="D2"/>
      <sheetName val="D3"/>
      <sheetName val="D4"/>
      <sheetName val="D5"/>
      <sheetName val="D6"/>
      <sheetName val="D6 ASBT"/>
      <sheetName val="D7(1)"/>
      <sheetName val="D7(2)"/>
      <sheetName val="D7(3)"/>
      <sheetName val="D8(1)"/>
      <sheetName val="D8(2)"/>
      <sheetName val="D9"/>
      <sheetName val="D10 LS-Rutin"/>
      <sheetName val="D10 Kuantitas"/>
      <sheetName val="D10 Analisa HSP"/>
      <sheetName val="MPU LAMPU"/>
      <sheetName val="Sheet1"/>
      <sheetName val="PERLINDUNGAN LALU LINTAS"/>
    </sheetNames>
    <sheetDataSet>
      <sheetData sheetId="0" refreshError="1"/>
      <sheetData sheetId="1" refreshError="1"/>
      <sheetData sheetId="2"/>
      <sheetData sheetId="3">
        <row r="31">
          <cell r="H31">
            <v>1125508358.9478679</v>
          </cell>
        </row>
      </sheetData>
      <sheetData sheetId="4"/>
      <sheetData sheetId="5"/>
      <sheetData sheetId="6"/>
      <sheetData sheetId="7"/>
      <sheetData sheetId="8"/>
      <sheetData sheetId="9">
        <row r="31">
          <cell r="H31">
            <v>9</v>
          </cell>
        </row>
      </sheetData>
      <sheetData sheetId="10">
        <row r="5">
          <cell r="C5" t="str">
            <v xml:space="preserve">: </v>
          </cell>
        </row>
      </sheetData>
      <sheetData sheetId="11">
        <row r="8">
          <cell r="D8" t="str">
            <v>(L01)</v>
          </cell>
        </row>
      </sheetData>
      <sheetData sheetId="12"/>
      <sheetData sheetId="13"/>
      <sheetData sheetId="14">
        <row r="9">
          <cell r="AW9">
            <v>173716.5318676173</v>
          </cell>
        </row>
      </sheetData>
      <sheetData sheetId="15"/>
      <sheetData sheetId="16"/>
      <sheetData sheetId="17"/>
      <sheetData sheetId="18">
        <row r="8">
          <cell r="O8" t="str">
            <v xml:space="preserve">:  </v>
          </cell>
        </row>
      </sheetData>
      <sheetData sheetId="19"/>
      <sheetData sheetId="20">
        <row r="56">
          <cell r="L56" t="str">
            <v>Note: 1</v>
          </cell>
        </row>
      </sheetData>
      <sheetData sheetId="21"/>
      <sheetData sheetId="22"/>
      <sheetData sheetId="23"/>
      <sheetData sheetId="24"/>
      <sheetData sheetId="25">
        <row r="11">
          <cell r="O11" t="str">
            <v xml:space="preserve">  ALUE PAYA GOGO III  (RUAS JALAN KM. 125 - KM.180)</v>
          </cell>
        </row>
      </sheetData>
      <sheetData sheetId="26">
        <row r="301">
          <cell r="O301" t="str">
            <v>:  ACEH / ACEH JAYA</v>
          </cell>
        </row>
      </sheetData>
      <sheetData sheetId="27">
        <row r="1739">
          <cell r="O1739" t="str">
            <v xml:space="preserve">: PENGGANTIAN JEMBATAN </v>
          </cell>
        </row>
      </sheetData>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ahs"/>
      <sheetName val="rab"/>
      <sheetName val="hrg_sat"/>
    </sheetNames>
    <sheetDataSet>
      <sheetData sheetId="0" refreshError="1"/>
      <sheetData sheetId="1" refreshError="1"/>
      <sheetData sheetId="2" refreshError="1"/>
      <sheetData sheetId="3" refreshError="1">
        <row r="14">
          <cell r="H14">
            <v>25000</v>
          </cell>
        </row>
        <row r="15">
          <cell r="H15">
            <v>30000</v>
          </cell>
        </row>
        <row r="17">
          <cell r="H17">
            <v>42000</v>
          </cell>
        </row>
        <row r="18">
          <cell r="H18">
            <v>37500</v>
          </cell>
        </row>
        <row r="22">
          <cell r="H22">
            <v>35000</v>
          </cell>
        </row>
        <row r="25">
          <cell r="H25">
            <v>472066.52</v>
          </cell>
        </row>
        <row r="26">
          <cell r="H26">
            <v>167310</v>
          </cell>
        </row>
        <row r="28">
          <cell r="H28">
            <v>342750</v>
          </cell>
        </row>
        <row r="30">
          <cell r="H30">
            <v>386450</v>
          </cell>
        </row>
        <row r="31">
          <cell r="H31">
            <v>362250</v>
          </cell>
        </row>
        <row r="33">
          <cell r="H33">
            <v>397950</v>
          </cell>
        </row>
        <row r="34">
          <cell r="H34">
            <v>426700</v>
          </cell>
        </row>
        <row r="36">
          <cell r="H36">
            <v>296750</v>
          </cell>
        </row>
        <row r="37">
          <cell r="H37">
            <v>373750</v>
          </cell>
        </row>
        <row r="40">
          <cell r="H40">
            <v>361130</v>
          </cell>
        </row>
        <row r="41">
          <cell r="H41">
            <v>324170</v>
          </cell>
        </row>
        <row r="42">
          <cell r="H42">
            <v>1208482</v>
          </cell>
        </row>
        <row r="43">
          <cell r="H43">
            <v>469271</v>
          </cell>
        </row>
        <row r="45">
          <cell r="H45">
            <v>936655.5</v>
          </cell>
        </row>
        <row r="46">
          <cell r="H46">
            <v>7583.48</v>
          </cell>
        </row>
        <row r="47">
          <cell r="H47">
            <v>7506.51</v>
          </cell>
        </row>
        <row r="49">
          <cell r="H49">
            <v>7615.47</v>
          </cell>
        </row>
        <row r="51">
          <cell r="H51">
            <v>6956</v>
          </cell>
        </row>
        <row r="52">
          <cell r="H52">
            <v>6956</v>
          </cell>
        </row>
        <row r="53">
          <cell r="H53">
            <v>6615</v>
          </cell>
        </row>
        <row r="56">
          <cell r="H56">
            <v>53266.94</v>
          </cell>
        </row>
        <row r="60">
          <cell r="H60">
            <v>13055.9</v>
          </cell>
        </row>
        <row r="62">
          <cell r="H62">
            <v>3249753.0281451535</v>
          </cell>
        </row>
        <row r="63">
          <cell r="H63">
            <v>4303519.4846094865</v>
          </cell>
        </row>
        <row r="64">
          <cell r="H64">
            <v>4440659.8916859329</v>
          </cell>
        </row>
        <row r="65">
          <cell r="H65">
            <v>3830284.8101265822</v>
          </cell>
        </row>
        <row r="66">
          <cell r="H66">
            <v>5787202.5710753836</v>
          </cell>
        </row>
        <row r="67">
          <cell r="H67">
            <v>894000</v>
          </cell>
        </row>
        <row r="68">
          <cell r="H68">
            <v>857000</v>
          </cell>
        </row>
        <row r="69">
          <cell r="H69">
            <v>398000</v>
          </cell>
        </row>
        <row r="70">
          <cell r="H70">
            <v>17985</v>
          </cell>
        </row>
        <row r="71">
          <cell r="H71">
            <v>1659427</v>
          </cell>
        </row>
        <row r="72">
          <cell r="H72">
            <v>111265</v>
          </cell>
        </row>
        <row r="75">
          <cell r="H75">
            <v>26910</v>
          </cell>
        </row>
        <row r="76">
          <cell r="H76">
            <v>13225</v>
          </cell>
        </row>
        <row r="77">
          <cell r="H77">
            <v>14720</v>
          </cell>
        </row>
        <row r="78">
          <cell r="H78">
            <v>29800</v>
          </cell>
        </row>
        <row r="80">
          <cell r="H80">
            <v>171000</v>
          </cell>
        </row>
        <row r="81">
          <cell r="H81">
            <v>71500</v>
          </cell>
        </row>
        <row r="84">
          <cell r="H84">
            <v>99850000</v>
          </cell>
        </row>
        <row r="85">
          <cell r="H85">
            <v>950000</v>
          </cell>
        </row>
        <row r="86">
          <cell r="H86">
            <v>7730</v>
          </cell>
        </row>
        <row r="87">
          <cell r="H87">
            <v>70000</v>
          </cell>
        </row>
        <row r="91">
          <cell r="H91">
            <v>40000</v>
          </cell>
        </row>
        <row r="93">
          <cell r="H93">
            <v>310200</v>
          </cell>
        </row>
        <row r="96">
          <cell r="H96">
            <v>96225</v>
          </cell>
        </row>
        <row r="97">
          <cell r="H97">
            <v>35250</v>
          </cell>
        </row>
        <row r="98">
          <cell r="H98">
            <v>20825</v>
          </cell>
        </row>
        <row r="99">
          <cell r="H99">
            <v>4400</v>
          </cell>
        </row>
        <row r="101">
          <cell r="H101">
            <v>312000</v>
          </cell>
        </row>
        <row r="102">
          <cell r="H102">
            <v>399700</v>
          </cell>
        </row>
        <row r="103">
          <cell r="H103">
            <v>187800</v>
          </cell>
        </row>
        <row r="104">
          <cell r="H104">
            <v>15000</v>
          </cell>
        </row>
        <row r="105">
          <cell r="H105">
            <v>15000</v>
          </cell>
        </row>
        <row r="108">
          <cell r="H108">
            <v>124300</v>
          </cell>
        </row>
        <row r="109">
          <cell r="H109">
            <v>1589000</v>
          </cell>
        </row>
        <row r="111">
          <cell r="H111">
            <v>76129.86</v>
          </cell>
        </row>
        <row r="113">
          <cell r="H113">
            <v>9075</v>
          </cell>
        </row>
        <row r="114">
          <cell r="H114">
            <v>114950</v>
          </cell>
        </row>
        <row r="115">
          <cell r="H115">
            <v>15400</v>
          </cell>
        </row>
        <row r="117">
          <cell r="H117">
            <v>28270</v>
          </cell>
        </row>
        <row r="118">
          <cell r="H118">
            <v>40425</v>
          </cell>
        </row>
        <row r="119">
          <cell r="H119">
            <v>24640</v>
          </cell>
        </row>
        <row r="120">
          <cell r="H120">
            <v>1635.74</v>
          </cell>
        </row>
        <row r="122">
          <cell r="H122">
            <v>99480</v>
          </cell>
        </row>
        <row r="124">
          <cell r="H124">
            <v>831100</v>
          </cell>
        </row>
        <row r="135">
          <cell r="H135">
            <v>60500</v>
          </cell>
        </row>
        <row r="136">
          <cell r="H136">
            <v>32663</v>
          </cell>
        </row>
        <row r="139">
          <cell r="H139">
            <v>50500.480000000003</v>
          </cell>
        </row>
        <row r="141">
          <cell r="H141">
            <v>1318617</v>
          </cell>
        </row>
        <row r="142">
          <cell r="H142">
            <v>10200000</v>
          </cell>
        </row>
        <row r="143">
          <cell r="H143">
            <v>23500000</v>
          </cell>
        </row>
        <row r="144">
          <cell r="H144">
            <v>37000000</v>
          </cell>
        </row>
        <row r="147">
          <cell r="H147">
            <v>4600</v>
          </cell>
        </row>
        <row r="149">
          <cell r="H149">
            <v>12600</v>
          </cell>
        </row>
        <row r="151">
          <cell r="H151">
            <v>441787</v>
          </cell>
        </row>
        <row r="152">
          <cell r="H152">
            <v>53000</v>
          </cell>
        </row>
        <row r="156">
          <cell r="H156">
            <v>25666.67</v>
          </cell>
        </row>
        <row r="157">
          <cell r="H157">
            <v>583680</v>
          </cell>
        </row>
        <row r="159">
          <cell r="H159">
            <v>5000</v>
          </cell>
        </row>
        <row r="160">
          <cell r="H160">
            <v>654160</v>
          </cell>
        </row>
        <row r="161">
          <cell r="H161">
            <v>1655360</v>
          </cell>
        </row>
        <row r="162">
          <cell r="H162">
            <v>571360</v>
          </cell>
        </row>
        <row r="166">
          <cell r="H166">
            <v>15000</v>
          </cell>
        </row>
        <row r="167">
          <cell r="H167">
            <v>167300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091E4-9C40-4A15-BCEE-980A15EE8D63}">
  <sheetPr>
    <tabColor rgb="FF0070C0"/>
  </sheetPr>
  <dimension ref="B1:K56"/>
  <sheetViews>
    <sheetView showGridLines="0" tabSelected="1" view="pageBreakPreview" zoomScaleNormal="100" zoomScaleSheetLayoutView="100" workbookViewId="0">
      <selection activeCell="K26" sqref="K26"/>
    </sheetView>
  </sheetViews>
  <sheetFormatPr defaultColWidth="9.140625" defaultRowHeight="16.5"/>
  <cols>
    <col min="1" max="1" width="9.140625" style="366"/>
    <col min="2" max="2" width="6" style="368" customWidth="1"/>
    <col min="3" max="3" width="4.85546875" style="368" customWidth="1"/>
    <col min="4" max="4" width="4.85546875" style="366" customWidth="1"/>
    <col min="5" max="5" width="3.28515625" style="366" customWidth="1"/>
    <col min="6" max="6" width="61.140625" style="366" customWidth="1"/>
    <col min="7" max="7" width="5.85546875" style="366" customWidth="1"/>
    <col min="8" max="8" width="36.28515625" style="389" customWidth="1"/>
    <col min="9" max="10" width="9.140625" style="366"/>
    <col min="11" max="11" width="28.28515625" style="857" customWidth="1"/>
    <col min="12" max="16384" width="9.140625" style="366"/>
  </cols>
  <sheetData>
    <row r="1" spans="2:11" ht="31.9" customHeight="1"/>
    <row r="2" spans="2:11" ht="22.5">
      <c r="B2" s="876" t="s">
        <v>355</v>
      </c>
      <c r="C2" s="877"/>
      <c r="D2" s="877"/>
      <c r="E2" s="877"/>
      <c r="F2" s="877"/>
      <c r="G2" s="877"/>
      <c r="H2" s="878"/>
    </row>
    <row r="3" spans="2:11" ht="20.25">
      <c r="B3" s="879" t="s">
        <v>888</v>
      </c>
      <c r="C3" s="880"/>
      <c r="D3" s="880"/>
      <c r="E3" s="880"/>
      <c r="F3" s="880"/>
      <c r="G3" s="880"/>
      <c r="H3" s="881"/>
    </row>
    <row r="4" spans="2:11" ht="7.9" customHeight="1">
      <c r="B4" s="882"/>
      <c r="C4" s="883"/>
      <c r="D4" s="883"/>
      <c r="E4" s="883"/>
      <c r="F4" s="883"/>
      <c r="G4" s="883"/>
      <c r="H4" s="884"/>
    </row>
    <row r="5" spans="2:11" ht="19.899999999999999" customHeight="1">
      <c r="B5" s="885" t="str">
        <f>'RAB (2)'!B3</f>
        <v>Satuan Kerja</v>
      </c>
      <c r="C5" s="886"/>
      <c r="D5" s="886"/>
      <c r="E5" s="369" t="s">
        <v>320</v>
      </c>
      <c r="F5" s="886" t="str">
        <f>'RAB (2)'!F3</f>
        <v>DINAS KEPEMUDAAN DAN KEOLAHRAGAAN PROVSU.</v>
      </c>
      <c r="G5" s="886"/>
      <c r="H5" s="887"/>
    </row>
    <row r="6" spans="2:11" ht="34.5" customHeight="1">
      <c r="B6" s="370" t="s">
        <v>350</v>
      </c>
      <c r="C6" s="471"/>
      <c r="D6" s="471"/>
      <c r="E6" s="368" t="s">
        <v>320</v>
      </c>
      <c r="F6" s="861" t="s">
        <v>890</v>
      </c>
      <c r="G6" s="861"/>
      <c r="H6" s="862"/>
    </row>
    <row r="7" spans="2:11" ht="19.899999999999999" customHeight="1">
      <c r="B7" s="888" t="str">
        <f>'RAB (2)'!B5</f>
        <v>Lokasi</v>
      </c>
      <c r="C7" s="889"/>
      <c r="D7" s="889"/>
      <c r="E7" s="368" t="s">
        <v>320</v>
      </c>
      <c r="F7" s="471" t="s">
        <v>889</v>
      </c>
      <c r="H7" s="564"/>
    </row>
    <row r="8" spans="2:11" ht="19.899999999999999" customHeight="1" thickBot="1">
      <c r="B8" s="888" t="str">
        <f>'RAB (2)'!B6</f>
        <v>Tahun</v>
      </c>
      <c r="C8" s="889"/>
      <c r="D8" s="889"/>
      <c r="E8" s="368" t="s">
        <v>320</v>
      </c>
      <c r="F8" s="471">
        <v>2024</v>
      </c>
      <c r="H8" s="687"/>
    </row>
    <row r="9" spans="2:11" s="371" customFormat="1" ht="45" customHeight="1" thickBot="1">
      <c r="B9" s="688" t="s">
        <v>1</v>
      </c>
      <c r="C9" s="890" t="s">
        <v>290</v>
      </c>
      <c r="D9" s="891"/>
      <c r="E9" s="891"/>
      <c r="F9" s="892"/>
      <c r="G9" s="893" t="s">
        <v>318</v>
      </c>
      <c r="H9" s="894"/>
      <c r="K9" s="857"/>
    </row>
    <row r="10" spans="2:11" ht="40.15" customHeight="1" thickTop="1">
      <c r="B10" s="565">
        <f>'RAB (2)'!B10</f>
        <v>1</v>
      </c>
      <c r="C10" s="566" t="str">
        <f>'RAB (2)'!C10</f>
        <v>PEKERJAAN PENDAHULUAN</v>
      </c>
      <c r="D10" s="567"/>
      <c r="E10" s="567"/>
      <c r="F10" s="568"/>
      <c r="G10" s="863">
        <f>'RAB (2)'!K15</f>
        <v>71412500</v>
      </c>
      <c r="H10" s="864"/>
    </row>
    <row r="11" spans="2:11" ht="40.15" customHeight="1">
      <c r="B11" s="569">
        <f>'RAB (2)'!B16</f>
        <v>2</v>
      </c>
      <c r="C11" s="570" t="str">
        <f>'RAB (2)'!C16</f>
        <v>PEKERJAAN PEMATANGAN DAN PENIMBUNAN LAHAN</v>
      </c>
      <c r="D11" s="571"/>
      <c r="E11" s="572"/>
      <c r="F11" s="573"/>
      <c r="G11" s="863">
        <f>'RAB (2)'!K21</f>
        <v>2403115630.6863804</v>
      </c>
      <c r="H11" s="864"/>
    </row>
    <row r="12" spans="2:11" ht="40.15" customHeight="1" thickBot="1">
      <c r="B12" s="574">
        <f>'RAB (2)'!B22</f>
        <v>3</v>
      </c>
      <c r="C12" s="575" t="str">
        <f>'RAB (2)'!C22</f>
        <v>PEKERJAAN LINTASAN SIRKUIT</v>
      </c>
      <c r="D12" s="576"/>
      <c r="E12" s="577"/>
      <c r="F12" s="578"/>
      <c r="G12" s="874">
        <f>'RAB (2)'!K26</f>
        <v>1578158640.8381367</v>
      </c>
      <c r="H12" s="875"/>
    </row>
    <row r="13" spans="2:11" ht="30" customHeight="1">
      <c r="B13" s="372"/>
      <c r="C13" s="446"/>
      <c r="D13" s="373"/>
      <c r="E13" s="373"/>
      <c r="F13" s="380" t="s">
        <v>407</v>
      </c>
      <c r="G13" s="863">
        <f>SUM(G10:H12)</f>
        <v>4052686771.5245171</v>
      </c>
      <c r="H13" s="864"/>
    </row>
    <row r="14" spans="2:11" ht="30" customHeight="1">
      <c r="B14" s="375"/>
      <c r="C14" s="379"/>
      <c r="D14" s="376"/>
      <c r="E14" s="376"/>
      <c r="F14" s="579" t="s">
        <v>356</v>
      </c>
      <c r="G14" s="872">
        <f>G13*11%</f>
        <v>445795544.86769688</v>
      </c>
      <c r="H14" s="873"/>
    </row>
    <row r="15" spans="2:11" ht="30" customHeight="1">
      <c r="B15" s="381"/>
      <c r="F15" s="580" t="s">
        <v>318</v>
      </c>
      <c r="G15" s="865">
        <f>G13+G14</f>
        <v>4498482316.3922138</v>
      </c>
      <c r="H15" s="866"/>
    </row>
    <row r="16" spans="2:11" ht="30" customHeight="1" thickBot="1">
      <c r="B16" s="383"/>
      <c r="C16" s="581"/>
      <c r="D16" s="384"/>
      <c r="E16" s="384"/>
      <c r="F16" s="385" t="s">
        <v>357</v>
      </c>
      <c r="G16" s="867">
        <f>ROUNDDOWN(G15,-3)</f>
        <v>4498482000</v>
      </c>
      <c r="H16" s="868"/>
    </row>
    <row r="17" spans="2:8" ht="37.9" customHeight="1" thickBot="1">
      <c r="B17" s="869" t="s">
        <v>887</v>
      </c>
      <c r="C17" s="870"/>
      <c r="D17" s="870"/>
      <c r="E17" s="870"/>
      <c r="F17" s="870"/>
      <c r="G17" s="870"/>
      <c r="H17" s="871"/>
    </row>
    <row r="19" spans="2:8">
      <c r="G19" s="860" t="s">
        <v>893</v>
      </c>
      <c r="H19" s="860"/>
    </row>
    <row r="23" spans="2:8" ht="18.75">
      <c r="H23" s="386"/>
    </row>
    <row r="24" spans="2:8">
      <c r="H24" s="387"/>
    </row>
    <row r="56" spans="8:8">
      <c r="H56" s="388"/>
    </row>
  </sheetData>
  <mergeCells count="19">
    <mergeCell ref="B2:H2"/>
    <mergeCell ref="B3:H3"/>
    <mergeCell ref="B4:H4"/>
    <mergeCell ref="B5:D5"/>
    <mergeCell ref="F5:H5"/>
    <mergeCell ref="G19:H19"/>
    <mergeCell ref="F6:H6"/>
    <mergeCell ref="G11:H11"/>
    <mergeCell ref="G15:H15"/>
    <mergeCell ref="G16:H16"/>
    <mergeCell ref="B17:H17"/>
    <mergeCell ref="G13:H13"/>
    <mergeCell ref="G14:H14"/>
    <mergeCell ref="G12:H12"/>
    <mergeCell ref="G10:H10"/>
    <mergeCell ref="B7:D7"/>
    <mergeCell ref="B8:D8"/>
    <mergeCell ref="C9:F9"/>
    <mergeCell ref="G9:H9"/>
  </mergeCells>
  <pageMargins left="0.42" right="0.17" top="0.93" bottom="0.12" header="0" footer="0"/>
  <pageSetup paperSize="9" scale="80"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7F56B-BF95-4B12-909F-5541C4BDF54C}">
  <sheetPr>
    <tabColor rgb="FF0070C0"/>
  </sheetPr>
  <dimension ref="B1:K484"/>
  <sheetViews>
    <sheetView showGridLines="0" view="pageBreakPreview" topLeftCell="A25" zoomScaleSheetLayoutView="100" workbookViewId="0">
      <selection activeCell="I7" sqref="I7"/>
    </sheetView>
  </sheetViews>
  <sheetFormatPr defaultColWidth="9.140625" defaultRowHeight="13.5"/>
  <cols>
    <col min="1" max="1" width="9.140625" style="582"/>
    <col min="2" max="2" width="12.7109375" style="621" customWidth="1"/>
    <col min="3" max="3" width="37.28515625" style="582" customWidth="1"/>
    <col min="4" max="4" width="8.7109375" style="621" customWidth="1"/>
    <col min="5" max="5" width="10.28515625" style="621" customWidth="1"/>
    <col min="6" max="6" width="13.42578125" style="622" customWidth="1"/>
    <col min="7" max="7" width="17.7109375" style="623" customWidth="1"/>
    <col min="8" max="8" width="18.28515625" style="624" customWidth="1"/>
    <col min="9" max="9" width="15.7109375" style="582" bestFit="1" customWidth="1"/>
    <col min="10" max="10" width="14.42578125" style="582" bestFit="1" customWidth="1"/>
    <col min="11" max="11" width="14.7109375" style="583" customWidth="1"/>
    <col min="12" max="12" width="10.42578125" style="582" bestFit="1" customWidth="1"/>
    <col min="13" max="16384" width="9.140625" style="582"/>
  </cols>
  <sheetData>
    <row r="1" spans="2:11" ht="26.25" customHeight="1">
      <c r="B1" s="980" t="s">
        <v>479</v>
      </c>
      <c r="C1" s="980"/>
      <c r="D1" s="980"/>
      <c r="E1" s="980"/>
      <c r="F1" s="980"/>
      <c r="G1" s="980"/>
      <c r="H1" s="980"/>
    </row>
    <row r="3" spans="2:11" s="585" customFormat="1" ht="12.75">
      <c r="B3" s="584" t="s">
        <v>480</v>
      </c>
      <c r="C3" s="585" t="s">
        <v>481</v>
      </c>
      <c r="D3" s="584"/>
      <c r="E3" s="584"/>
      <c r="F3" s="586"/>
      <c r="G3" s="587"/>
      <c r="H3" s="588"/>
      <c r="K3" s="589"/>
    </row>
    <row r="4" spans="2:11" s="585" customFormat="1" ht="12.75">
      <c r="B4" s="590" t="s">
        <v>482</v>
      </c>
      <c r="C4" s="585" t="s">
        <v>483</v>
      </c>
      <c r="D4" s="584"/>
      <c r="E4" s="584"/>
      <c r="F4" s="586"/>
      <c r="G4" s="587"/>
      <c r="H4" s="588"/>
      <c r="K4" s="589"/>
    </row>
    <row r="5" spans="2:11" s="595" customFormat="1" ht="24.95" customHeight="1">
      <c r="B5" s="591" t="s">
        <v>1</v>
      </c>
      <c r="C5" s="591" t="s">
        <v>337</v>
      </c>
      <c r="D5" s="591" t="s">
        <v>80</v>
      </c>
      <c r="E5" s="591" t="s">
        <v>267</v>
      </c>
      <c r="F5" s="592" t="s">
        <v>484</v>
      </c>
      <c r="G5" s="593" t="s">
        <v>485</v>
      </c>
      <c r="H5" s="594" t="s">
        <v>486</v>
      </c>
      <c r="K5" s="596"/>
    </row>
    <row r="6" spans="2:11">
      <c r="B6" s="597" t="s">
        <v>82</v>
      </c>
      <c r="C6" s="598" t="s">
        <v>487</v>
      </c>
      <c r="D6" s="599"/>
      <c r="E6" s="599"/>
      <c r="F6" s="600"/>
      <c r="G6" s="601"/>
      <c r="H6" s="602"/>
    </row>
    <row r="7" spans="2:11">
      <c r="B7" s="599"/>
      <c r="C7" s="603" t="s">
        <v>488</v>
      </c>
      <c r="D7" s="599" t="s">
        <v>89</v>
      </c>
      <c r="E7" s="599" t="s">
        <v>108</v>
      </c>
      <c r="F7" s="600">
        <v>0.2</v>
      </c>
      <c r="G7" s="601">
        <f>[834]DUKB!$I$10</f>
        <v>110000</v>
      </c>
      <c r="H7" s="602">
        <f>G7*F7</f>
        <v>22000</v>
      </c>
    </row>
    <row r="8" spans="2:11">
      <c r="B8" s="599"/>
      <c r="C8" s="603" t="s">
        <v>489</v>
      </c>
      <c r="D8" s="599" t="s">
        <v>106</v>
      </c>
      <c r="E8" s="599" t="s">
        <v>108</v>
      </c>
      <c r="F8" s="600">
        <v>0.4</v>
      </c>
      <c r="G8" s="601">
        <f>[834]DUKB!$I$11</f>
        <v>175000</v>
      </c>
      <c r="H8" s="602">
        <f>G8*F8</f>
        <v>70000</v>
      </c>
    </row>
    <row r="9" spans="2:11">
      <c r="B9" s="599"/>
      <c r="C9" s="603" t="s">
        <v>490</v>
      </c>
      <c r="D9" s="599" t="s">
        <v>107</v>
      </c>
      <c r="E9" s="599" t="s">
        <v>108</v>
      </c>
      <c r="F9" s="600">
        <v>0.02</v>
      </c>
      <c r="G9" s="601">
        <f>[834]DUKB!$I$13</f>
        <v>200000</v>
      </c>
      <c r="H9" s="602">
        <f>G9*F9</f>
        <v>4000</v>
      </c>
    </row>
    <row r="10" spans="2:11">
      <c r="B10" s="599"/>
      <c r="C10" s="603" t="s">
        <v>85</v>
      </c>
      <c r="D10" s="599" t="s">
        <v>90</v>
      </c>
      <c r="E10" s="599" t="s">
        <v>108</v>
      </c>
      <c r="F10" s="600">
        <v>0.02</v>
      </c>
      <c r="G10" s="601">
        <f>[834]DUKB!$I$12</f>
        <v>200000</v>
      </c>
      <c r="H10" s="602">
        <f>G10*F10</f>
        <v>4000</v>
      </c>
    </row>
    <row r="11" spans="2:11">
      <c r="B11" s="599"/>
      <c r="C11" s="603"/>
      <c r="D11" s="599"/>
      <c r="E11" s="599"/>
      <c r="F11" s="981" t="s">
        <v>491</v>
      </c>
      <c r="G11" s="981"/>
      <c r="H11" s="602">
        <f>SUM(H7:H10)</f>
        <v>100000</v>
      </c>
    </row>
    <row r="12" spans="2:11">
      <c r="B12" s="597" t="s">
        <v>86</v>
      </c>
      <c r="C12" s="598" t="s">
        <v>492</v>
      </c>
      <c r="D12" s="599"/>
      <c r="E12" s="599"/>
      <c r="F12" s="600"/>
      <c r="G12" s="601"/>
      <c r="H12" s="602"/>
    </row>
    <row r="13" spans="2:11">
      <c r="B13" s="599"/>
      <c r="C13" s="603" t="s">
        <v>493</v>
      </c>
      <c r="D13" s="599"/>
      <c r="E13" s="599" t="s">
        <v>494</v>
      </c>
      <c r="F13" s="600">
        <v>1.25</v>
      </c>
      <c r="G13" s="601">
        <f>[834]DUKB!$I$35</f>
        <v>34500</v>
      </c>
      <c r="H13" s="602">
        <f t="shared" ref="H13:H20" si="0">G13*F13</f>
        <v>43125</v>
      </c>
    </row>
    <row r="14" spans="2:11">
      <c r="B14" s="599"/>
      <c r="C14" s="603" t="s">
        <v>495</v>
      </c>
      <c r="D14" s="599"/>
      <c r="E14" s="599" t="s">
        <v>186</v>
      </c>
      <c r="F14" s="600">
        <v>2.5</v>
      </c>
      <c r="G14" s="601">
        <f>[834]DUKB!$I$33</f>
        <v>1530</v>
      </c>
      <c r="H14" s="602">
        <f t="shared" si="0"/>
        <v>3825</v>
      </c>
    </row>
    <row r="15" spans="2:11">
      <c r="B15" s="599"/>
      <c r="C15" s="603" t="s">
        <v>496</v>
      </c>
      <c r="D15" s="599"/>
      <c r="E15" s="599" t="s">
        <v>184</v>
      </c>
      <c r="F15" s="600">
        <v>1.2</v>
      </c>
      <c r="G15" s="601">
        <f>[834]DUKB!$I$57</f>
        <v>57120</v>
      </c>
      <c r="H15" s="602">
        <f t="shared" si="0"/>
        <v>68544</v>
      </c>
    </row>
    <row r="16" spans="2:11">
      <c r="B16" s="599"/>
      <c r="C16" s="603" t="s">
        <v>497</v>
      </c>
      <c r="D16" s="599"/>
      <c r="E16" s="599" t="s">
        <v>188</v>
      </c>
      <c r="F16" s="600">
        <v>5.0000000000000001E-3</v>
      </c>
      <c r="G16" s="601">
        <f>[834]DUKB!$I$30</f>
        <v>208463</v>
      </c>
      <c r="H16" s="602">
        <f t="shared" si="0"/>
        <v>1042.3150000000001</v>
      </c>
    </row>
    <row r="17" spans="2:11">
      <c r="B17" s="599"/>
      <c r="C17" s="603" t="s">
        <v>498</v>
      </c>
      <c r="D17" s="599"/>
      <c r="E17" s="599" t="s">
        <v>188</v>
      </c>
      <c r="F17" s="600">
        <v>8.9999999999999993E-3</v>
      </c>
      <c r="G17" s="601">
        <f>[834]DUKB!$I$28</f>
        <v>382720</v>
      </c>
      <c r="H17" s="602">
        <f t="shared" si="0"/>
        <v>3444.4799999999996</v>
      </c>
    </row>
    <row r="18" spans="2:11">
      <c r="B18" s="599"/>
      <c r="C18" s="603" t="s">
        <v>499</v>
      </c>
      <c r="D18" s="599"/>
      <c r="E18" s="599" t="s">
        <v>188</v>
      </c>
      <c r="F18" s="600">
        <v>5.1999999999999998E-2</v>
      </c>
      <c r="G18" s="601">
        <f>[834]DUKB!$I$40</f>
        <v>4351025</v>
      </c>
      <c r="H18" s="602">
        <f t="shared" si="0"/>
        <v>226253.3</v>
      </c>
    </row>
    <row r="19" spans="2:11">
      <c r="B19" s="599"/>
      <c r="C19" s="603" t="s">
        <v>500</v>
      </c>
      <c r="D19" s="599"/>
      <c r="E19" s="599" t="s">
        <v>186</v>
      </c>
      <c r="F19" s="600">
        <v>0.06</v>
      </c>
      <c r="G19" s="601">
        <f>[834]DUKB!$I$48</f>
        <v>21420</v>
      </c>
      <c r="H19" s="602">
        <f t="shared" si="0"/>
        <v>1285.2</v>
      </c>
    </row>
    <row r="20" spans="2:11">
      <c r="B20" s="599"/>
      <c r="C20" s="603" t="s">
        <v>501</v>
      </c>
      <c r="D20" s="599"/>
      <c r="E20" s="599" t="s">
        <v>185</v>
      </c>
      <c r="F20" s="600">
        <v>0.45</v>
      </c>
      <c r="G20" s="601">
        <f>[834]DUKB!$I$62</f>
        <v>44030</v>
      </c>
      <c r="H20" s="602">
        <f t="shared" si="0"/>
        <v>19813.5</v>
      </c>
    </row>
    <row r="21" spans="2:11">
      <c r="B21" s="599"/>
      <c r="C21" s="603"/>
      <c r="D21" s="599"/>
      <c r="E21" s="599"/>
      <c r="F21" s="982" t="s">
        <v>502</v>
      </c>
      <c r="G21" s="982"/>
      <c r="H21" s="602">
        <f>SUM(H13:H20)</f>
        <v>367332.79499999998</v>
      </c>
    </row>
    <row r="22" spans="2:11" s="585" customFormat="1" ht="12.75">
      <c r="B22" s="597" t="s">
        <v>94</v>
      </c>
      <c r="C22" s="983" t="s">
        <v>503</v>
      </c>
      <c r="D22" s="983"/>
      <c r="E22" s="983"/>
      <c r="F22" s="983"/>
      <c r="G22" s="983"/>
      <c r="H22" s="604">
        <f>H11+H21</f>
        <v>467332.79499999998</v>
      </c>
      <c r="K22" s="589"/>
    </row>
    <row r="23" spans="2:11" s="585" customFormat="1" ht="12.75">
      <c r="B23" s="597" t="s">
        <v>96</v>
      </c>
      <c r="C23" s="984" t="s">
        <v>504</v>
      </c>
      <c r="D23" s="984"/>
      <c r="E23" s="984"/>
      <c r="F23" s="985" t="s">
        <v>505</v>
      </c>
      <c r="G23" s="985"/>
      <c r="H23" s="604">
        <f>H22*0.15</f>
        <v>70099.919249999992</v>
      </c>
      <c r="K23" s="589"/>
    </row>
    <row r="24" spans="2:11" s="585" customFormat="1" ht="12.75">
      <c r="B24" s="597" t="s">
        <v>100</v>
      </c>
      <c r="C24" s="986" t="s">
        <v>506</v>
      </c>
      <c r="D24" s="986"/>
      <c r="E24" s="986"/>
      <c r="F24" s="986"/>
      <c r="G24" s="986"/>
      <c r="H24" s="605">
        <f>ROUND(SUM(H22:H23),2)</f>
        <v>537432.71</v>
      </c>
      <c r="I24" s="606">
        <f>H22+H23</f>
        <v>537432.71424999996</v>
      </c>
      <c r="K24" s="589"/>
    </row>
    <row r="25" spans="2:11">
      <c r="B25" s="590"/>
      <c r="C25" s="607"/>
      <c r="D25" s="590"/>
      <c r="E25" s="590"/>
      <c r="F25" s="608"/>
      <c r="G25" s="609"/>
      <c r="H25" s="610"/>
    </row>
    <row r="26" spans="2:11" s="585" customFormat="1" ht="12.75">
      <c r="B26" s="584" t="s">
        <v>507</v>
      </c>
      <c r="C26" s="585" t="s">
        <v>508</v>
      </c>
      <c r="D26" s="584"/>
      <c r="E26" s="584"/>
      <c r="F26" s="586"/>
      <c r="G26" s="587"/>
      <c r="H26" s="588"/>
      <c r="K26" s="589"/>
    </row>
    <row r="27" spans="2:11">
      <c r="B27" s="584" t="s">
        <v>509</v>
      </c>
      <c r="C27" s="607" t="s">
        <v>510</v>
      </c>
      <c r="D27" s="611"/>
      <c r="E27" s="611"/>
      <c r="F27" s="612"/>
      <c r="G27" s="613"/>
      <c r="H27" s="610"/>
    </row>
    <row r="28" spans="2:11" s="595" customFormat="1" ht="24.95" customHeight="1">
      <c r="B28" s="591" t="s">
        <v>1</v>
      </c>
      <c r="C28" s="591" t="s">
        <v>337</v>
      </c>
      <c r="D28" s="591" t="s">
        <v>80</v>
      </c>
      <c r="E28" s="591" t="s">
        <v>267</v>
      </c>
      <c r="F28" s="592" t="s">
        <v>484</v>
      </c>
      <c r="G28" s="593" t="s">
        <v>485</v>
      </c>
      <c r="H28" s="594" t="s">
        <v>486</v>
      </c>
      <c r="K28" s="596"/>
    </row>
    <row r="29" spans="2:11">
      <c r="B29" s="597" t="s">
        <v>82</v>
      </c>
      <c r="C29" s="598" t="s">
        <v>487</v>
      </c>
      <c r="D29" s="599"/>
      <c r="E29" s="599"/>
      <c r="F29" s="600"/>
      <c r="G29" s="601"/>
      <c r="H29" s="602"/>
    </row>
    <row r="30" spans="2:11">
      <c r="B30" s="599"/>
      <c r="C30" s="603" t="s">
        <v>488</v>
      </c>
      <c r="D30" s="599" t="s">
        <v>89</v>
      </c>
      <c r="E30" s="599" t="s">
        <v>108</v>
      </c>
      <c r="F30" s="614">
        <v>0.3</v>
      </c>
      <c r="G30" s="601">
        <f>[834]DUKB!$I$10</f>
        <v>110000</v>
      </c>
      <c r="H30" s="602">
        <f>G30*F30</f>
        <v>33000</v>
      </c>
    </row>
    <row r="31" spans="2:11">
      <c r="B31" s="599"/>
      <c r="C31" s="603" t="s">
        <v>85</v>
      </c>
      <c r="D31" s="599" t="s">
        <v>90</v>
      </c>
      <c r="E31" s="599" t="s">
        <v>108</v>
      </c>
      <c r="F31" s="614">
        <v>0.01</v>
      </c>
      <c r="G31" s="601">
        <f>[834]DUKB!$I$12</f>
        <v>200000</v>
      </c>
      <c r="H31" s="602">
        <f>G31*F31</f>
        <v>2000</v>
      </c>
    </row>
    <row r="32" spans="2:11">
      <c r="B32" s="599"/>
      <c r="C32" s="603"/>
      <c r="D32" s="599"/>
      <c r="E32" s="599"/>
      <c r="F32" s="988" t="s">
        <v>491</v>
      </c>
      <c r="G32" s="988"/>
      <c r="H32" s="602">
        <f>SUM(H30:H31)</f>
        <v>35000</v>
      </c>
    </row>
    <row r="33" spans="2:11">
      <c r="B33" s="597" t="s">
        <v>86</v>
      </c>
      <c r="C33" s="598" t="s">
        <v>492</v>
      </c>
      <c r="D33" s="599"/>
      <c r="E33" s="599"/>
      <c r="F33" s="615"/>
      <c r="G33" s="616"/>
      <c r="H33" s="602"/>
    </row>
    <row r="34" spans="2:11">
      <c r="B34" s="599"/>
      <c r="C34" s="617" t="s">
        <v>511</v>
      </c>
      <c r="D34" s="599"/>
      <c r="E34" s="599"/>
      <c r="F34" s="614">
        <v>1.2</v>
      </c>
      <c r="G34" s="601">
        <f>[834]DUKB!I34</f>
        <v>238000</v>
      </c>
      <c r="H34" s="602">
        <f>G34*F34</f>
        <v>285600</v>
      </c>
    </row>
    <row r="35" spans="2:11">
      <c r="B35" s="599"/>
      <c r="C35" s="603"/>
      <c r="D35" s="599"/>
      <c r="E35" s="599"/>
      <c r="F35" s="981" t="s">
        <v>502</v>
      </c>
      <c r="G35" s="981"/>
      <c r="H35" s="602">
        <f>H34</f>
        <v>285600</v>
      </c>
    </row>
    <row r="36" spans="2:11" s="585" customFormat="1" ht="12.75">
      <c r="B36" s="618" t="s">
        <v>94</v>
      </c>
      <c r="C36" s="989" t="s">
        <v>503</v>
      </c>
      <c r="D36" s="989"/>
      <c r="E36" s="989"/>
      <c r="F36" s="989"/>
      <c r="G36" s="989"/>
      <c r="H36" s="619">
        <f>H32+H35</f>
        <v>320600</v>
      </c>
      <c r="K36" s="589"/>
    </row>
    <row r="37" spans="2:11" s="585" customFormat="1" ht="12.75">
      <c r="B37" s="597" t="s">
        <v>96</v>
      </c>
      <c r="C37" s="990" t="s">
        <v>504</v>
      </c>
      <c r="D37" s="990"/>
      <c r="E37" s="990"/>
      <c r="F37" s="991" t="s">
        <v>505</v>
      </c>
      <c r="G37" s="991"/>
      <c r="H37" s="604">
        <f>H36*0.15</f>
        <v>48090</v>
      </c>
      <c r="K37" s="589"/>
    </row>
    <row r="38" spans="2:11" s="585" customFormat="1" ht="12.75">
      <c r="B38" s="597" t="s">
        <v>100</v>
      </c>
      <c r="C38" s="986" t="s">
        <v>506</v>
      </c>
      <c r="D38" s="986"/>
      <c r="E38" s="986"/>
      <c r="F38" s="986"/>
      <c r="G38" s="986"/>
      <c r="H38" s="605">
        <f>ROUND(SUM(H36:H37),2)</f>
        <v>368690</v>
      </c>
      <c r="I38" s="606">
        <f>SUM(H36:H37)</f>
        <v>368690</v>
      </c>
      <c r="K38" s="589"/>
    </row>
    <row r="39" spans="2:11">
      <c r="B39" s="611"/>
      <c r="C39" s="620"/>
      <c r="D39" s="611"/>
      <c r="E39" s="611"/>
      <c r="F39" s="612"/>
      <c r="G39" s="613"/>
      <c r="H39" s="610"/>
    </row>
    <row r="40" spans="2:11">
      <c r="B40" s="584" t="s">
        <v>512</v>
      </c>
      <c r="C40" s="585" t="s">
        <v>513</v>
      </c>
    </row>
    <row r="41" spans="2:11">
      <c r="B41" s="584" t="s">
        <v>514</v>
      </c>
      <c r="C41" s="585" t="s">
        <v>515</v>
      </c>
    </row>
    <row r="42" spans="2:11" s="595" customFormat="1" ht="24.95" customHeight="1">
      <c r="B42" s="591" t="s">
        <v>1</v>
      </c>
      <c r="C42" s="591" t="s">
        <v>337</v>
      </c>
      <c r="D42" s="591" t="s">
        <v>80</v>
      </c>
      <c r="E42" s="591" t="s">
        <v>267</v>
      </c>
      <c r="F42" s="592" t="s">
        <v>484</v>
      </c>
      <c r="G42" s="593" t="s">
        <v>485</v>
      </c>
      <c r="H42" s="594" t="s">
        <v>486</v>
      </c>
      <c r="K42" s="596"/>
    </row>
    <row r="43" spans="2:11">
      <c r="B43" s="597" t="s">
        <v>82</v>
      </c>
      <c r="C43" s="598" t="s">
        <v>487</v>
      </c>
      <c r="D43" s="599"/>
      <c r="E43" s="599"/>
      <c r="F43" s="600"/>
      <c r="G43" s="601"/>
      <c r="H43" s="602"/>
    </row>
    <row r="44" spans="2:11">
      <c r="B44" s="599"/>
      <c r="C44" s="603" t="s">
        <v>488</v>
      </c>
      <c r="D44" s="599" t="s">
        <v>89</v>
      </c>
      <c r="E44" s="599" t="s">
        <v>108</v>
      </c>
      <c r="F44" s="600">
        <v>1.65</v>
      </c>
      <c r="G44" s="601">
        <f>G62</f>
        <v>130000</v>
      </c>
      <c r="H44" s="602">
        <f>G44*F44</f>
        <v>214500</v>
      </c>
    </row>
    <row r="45" spans="2:11">
      <c r="B45" s="599"/>
      <c r="C45" s="603" t="s">
        <v>516</v>
      </c>
      <c r="D45" s="599" t="s">
        <v>106</v>
      </c>
      <c r="E45" s="599" t="s">
        <v>108</v>
      </c>
      <c r="F45" s="600">
        <v>0.27500000000000002</v>
      </c>
      <c r="G45" s="601">
        <f>[834]DUKB!$I$11</f>
        <v>175000</v>
      </c>
      <c r="H45" s="602">
        <f>G45*F45</f>
        <v>48125.000000000007</v>
      </c>
    </row>
    <row r="46" spans="2:11">
      <c r="B46" s="599"/>
      <c r="C46" s="603" t="s">
        <v>490</v>
      </c>
      <c r="D46" s="599" t="s">
        <v>107</v>
      </c>
      <c r="E46" s="599" t="s">
        <v>108</v>
      </c>
      <c r="F46" s="600">
        <v>2.8000000000000001E-2</v>
      </c>
      <c r="G46" s="601">
        <f>[834]DUKB!$I$13</f>
        <v>200000</v>
      </c>
      <c r="H46" s="602">
        <f>G46*F46</f>
        <v>5600</v>
      </c>
    </row>
    <row r="47" spans="2:11">
      <c r="B47" s="599"/>
      <c r="C47" s="603" t="s">
        <v>85</v>
      </c>
      <c r="D47" s="599" t="s">
        <v>90</v>
      </c>
      <c r="E47" s="599" t="s">
        <v>108</v>
      </c>
      <c r="F47" s="600">
        <v>8.3000000000000004E-2</v>
      </c>
      <c r="G47" s="601">
        <f>[834]DUKB!$I$12</f>
        <v>200000</v>
      </c>
      <c r="H47" s="602">
        <f>G47*F47</f>
        <v>16600</v>
      </c>
    </row>
    <row r="48" spans="2:11">
      <c r="B48" s="599"/>
      <c r="C48" s="603"/>
      <c r="D48" s="599"/>
      <c r="E48" s="599"/>
      <c r="F48" s="981" t="s">
        <v>491</v>
      </c>
      <c r="G48" s="981"/>
      <c r="H48" s="602">
        <f>SUM(H44:H47)</f>
        <v>284825</v>
      </c>
    </row>
    <row r="49" spans="2:11">
      <c r="B49" s="597" t="s">
        <v>86</v>
      </c>
      <c r="C49" s="598" t="s">
        <v>492</v>
      </c>
      <c r="D49" s="599"/>
      <c r="E49" s="599"/>
      <c r="F49" s="600"/>
      <c r="G49" s="601"/>
      <c r="H49" s="602"/>
    </row>
    <row r="50" spans="2:11">
      <c r="B50" s="599"/>
      <c r="C50" s="603" t="s">
        <v>517</v>
      </c>
      <c r="D50" s="599"/>
      <c r="E50" s="599" t="s">
        <v>518</v>
      </c>
      <c r="F50" s="600">
        <v>326</v>
      </c>
      <c r="G50" s="601">
        <f>[834]DUKB!$I$33</f>
        <v>1530</v>
      </c>
      <c r="H50" s="602">
        <f>G50*F50</f>
        <v>498780</v>
      </c>
    </row>
    <row r="51" spans="2:11">
      <c r="B51" s="599"/>
      <c r="C51" s="603" t="s">
        <v>136</v>
      </c>
      <c r="D51" s="599"/>
      <c r="E51" s="599" t="s">
        <v>518</v>
      </c>
      <c r="F51" s="600">
        <v>760</v>
      </c>
      <c r="G51" s="601">
        <f>[834]DUKB!$I$31</f>
        <v>130</v>
      </c>
      <c r="H51" s="602">
        <f>G51*F51</f>
        <v>98800</v>
      </c>
    </row>
    <row r="52" spans="2:11">
      <c r="B52" s="599"/>
      <c r="C52" s="603" t="s">
        <v>519</v>
      </c>
      <c r="D52" s="599"/>
      <c r="E52" s="599" t="s">
        <v>518</v>
      </c>
      <c r="F52" s="600">
        <v>1029</v>
      </c>
      <c r="G52" s="601">
        <f>[834]DUKB!$I$29</f>
        <v>260</v>
      </c>
      <c r="H52" s="602">
        <f>G52*F52</f>
        <v>267540</v>
      </c>
    </row>
    <row r="53" spans="2:11">
      <c r="B53" s="599"/>
      <c r="C53" s="603" t="s">
        <v>520</v>
      </c>
      <c r="D53" s="599"/>
      <c r="E53" s="599" t="s">
        <v>185</v>
      </c>
      <c r="F53" s="600">
        <v>215</v>
      </c>
      <c r="G53" s="601">
        <f>[834]DUKB!$I$27</f>
        <v>44</v>
      </c>
      <c r="H53" s="602">
        <f>G53*F53</f>
        <v>9460</v>
      </c>
    </row>
    <row r="54" spans="2:11">
      <c r="B54" s="599"/>
      <c r="C54" s="625"/>
      <c r="D54" s="626"/>
      <c r="E54" s="626"/>
      <c r="F54" s="981" t="s">
        <v>502</v>
      </c>
      <c r="G54" s="981"/>
      <c r="H54" s="602">
        <f>SUM(H50:H53)</f>
        <v>874580</v>
      </c>
    </row>
    <row r="55" spans="2:11" s="585" customFormat="1" ht="12.75">
      <c r="B55" s="597" t="s">
        <v>94</v>
      </c>
      <c r="C55" s="987" t="s">
        <v>503</v>
      </c>
      <c r="D55" s="987"/>
      <c r="E55" s="987"/>
      <c r="F55" s="987"/>
      <c r="G55" s="987"/>
      <c r="H55" s="604">
        <f>H48+H54</f>
        <v>1159405</v>
      </c>
      <c r="K55" s="589"/>
    </row>
    <row r="56" spans="2:11" s="585" customFormat="1" ht="12.75">
      <c r="B56" s="597" t="s">
        <v>96</v>
      </c>
      <c r="C56" s="984" t="s">
        <v>504</v>
      </c>
      <c r="D56" s="984"/>
      <c r="E56" s="984"/>
      <c r="F56" s="985" t="s">
        <v>505</v>
      </c>
      <c r="G56" s="985"/>
      <c r="H56" s="604">
        <f>H55*0.15</f>
        <v>173910.75</v>
      </c>
      <c r="K56" s="589"/>
    </row>
    <row r="57" spans="2:11" s="585" customFormat="1" ht="12.75">
      <c r="B57" s="597" t="s">
        <v>100</v>
      </c>
      <c r="C57" s="986" t="s">
        <v>506</v>
      </c>
      <c r="D57" s="986"/>
      <c r="E57" s="986"/>
      <c r="F57" s="986"/>
      <c r="G57" s="986"/>
      <c r="H57" s="604">
        <f>ROUND(SUM(H55:H56),2)</f>
        <v>1333315.75</v>
      </c>
      <c r="I57" s="606">
        <f>SUM(H55:H56)</f>
        <v>1333315.75</v>
      </c>
      <c r="K57" s="589"/>
    </row>
    <row r="59" spans="2:11">
      <c r="B59" s="584" t="s">
        <v>521</v>
      </c>
      <c r="C59" s="585" t="s">
        <v>522</v>
      </c>
    </row>
    <row r="60" spans="2:11" s="595" customFormat="1" ht="24.95" customHeight="1">
      <c r="B60" s="591" t="s">
        <v>1</v>
      </c>
      <c r="C60" s="591" t="s">
        <v>337</v>
      </c>
      <c r="D60" s="591" t="s">
        <v>80</v>
      </c>
      <c r="E60" s="591" t="s">
        <v>267</v>
      </c>
      <c r="F60" s="592" t="s">
        <v>484</v>
      </c>
      <c r="G60" s="593" t="s">
        <v>485</v>
      </c>
      <c r="H60" s="594" t="s">
        <v>486</v>
      </c>
      <c r="K60" s="596"/>
    </row>
    <row r="61" spans="2:11">
      <c r="B61" s="627" t="s">
        <v>82</v>
      </c>
      <c r="C61" s="628" t="s">
        <v>487</v>
      </c>
      <c r="D61" s="629"/>
      <c r="E61" s="629"/>
      <c r="F61" s="630"/>
      <c r="G61" s="631"/>
      <c r="H61" s="632"/>
    </row>
    <row r="62" spans="2:11">
      <c r="B62" s="629"/>
      <c r="C62" s="633" t="s">
        <v>488</v>
      </c>
      <c r="D62" s="629" t="s">
        <v>89</v>
      </c>
      <c r="E62" s="629" t="s">
        <v>108</v>
      </c>
      <c r="F62" s="630">
        <v>7.0000000000000007E-2</v>
      </c>
      <c r="G62" s="631">
        <f>DUB!H11</f>
        <v>130000</v>
      </c>
      <c r="H62" s="632">
        <f>G62*F62</f>
        <v>9100</v>
      </c>
    </row>
    <row r="63" spans="2:11">
      <c r="B63" s="629"/>
      <c r="C63" s="633" t="s">
        <v>523</v>
      </c>
      <c r="D63" s="629" t="s">
        <v>106</v>
      </c>
      <c r="E63" s="629" t="s">
        <v>108</v>
      </c>
      <c r="F63" s="630">
        <v>7.0000000000000007E-2</v>
      </c>
      <c r="G63" s="631">
        <f>DUB!H12</f>
        <v>135000</v>
      </c>
      <c r="H63" s="632">
        <f>G63*F63</f>
        <v>9450</v>
      </c>
    </row>
    <row r="64" spans="2:11">
      <c r="B64" s="629"/>
      <c r="C64" s="633" t="s">
        <v>490</v>
      </c>
      <c r="D64" s="629" t="s">
        <v>107</v>
      </c>
      <c r="E64" s="629" t="s">
        <v>108</v>
      </c>
      <c r="F64" s="630">
        <v>7.0000000000000001E-3</v>
      </c>
      <c r="G64" s="631">
        <f>DUB!H13</f>
        <v>175000</v>
      </c>
      <c r="H64" s="632">
        <f>G64*F64</f>
        <v>1225</v>
      </c>
    </row>
    <row r="65" spans="2:11">
      <c r="B65" s="629"/>
      <c r="C65" s="633" t="s">
        <v>85</v>
      </c>
      <c r="D65" s="629" t="s">
        <v>90</v>
      </c>
      <c r="E65" s="629" t="s">
        <v>108</v>
      </c>
      <c r="F65" s="630">
        <v>4.0000000000000001E-3</v>
      </c>
      <c r="G65" s="631">
        <f>DUB!H14</f>
        <v>220000</v>
      </c>
      <c r="H65" s="632">
        <f>G65*F65</f>
        <v>880</v>
      </c>
    </row>
    <row r="66" spans="2:11">
      <c r="B66" s="629"/>
      <c r="C66" s="633"/>
      <c r="D66" s="629"/>
      <c r="E66" s="629"/>
      <c r="F66" s="995" t="s">
        <v>491</v>
      </c>
      <c r="G66" s="996"/>
      <c r="H66" s="632">
        <f>SUM(H62:H65)</f>
        <v>20655</v>
      </c>
    </row>
    <row r="67" spans="2:11">
      <c r="B67" s="627" t="s">
        <v>86</v>
      </c>
      <c r="C67" s="628" t="s">
        <v>492</v>
      </c>
      <c r="D67" s="629"/>
      <c r="E67" s="629"/>
      <c r="F67" s="630"/>
      <c r="G67" s="631"/>
      <c r="H67" s="632"/>
    </row>
    <row r="68" spans="2:11">
      <c r="B68" s="629"/>
      <c r="C68" s="634" t="s">
        <v>524</v>
      </c>
      <c r="D68" s="629"/>
      <c r="E68" s="629" t="s">
        <v>518</v>
      </c>
      <c r="F68" s="630">
        <v>10.5</v>
      </c>
      <c r="G68" s="631">
        <f>[834]DUKB!$I$46</f>
        <v>17000</v>
      </c>
      <c r="H68" s="632">
        <f>G68*F68</f>
        <v>178500</v>
      </c>
    </row>
    <row r="69" spans="2:11">
      <c r="B69" s="629"/>
      <c r="C69" s="633" t="s">
        <v>525</v>
      </c>
      <c r="D69" s="629"/>
      <c r="E69" s="629" t="s">
        <v>518</v>
      </c>
      <c r="F69" s="630">
        <v>0.15</v>
      </c>
      <c r="G69" s="631">
        <f>[834]DUKB!$I$47</f>
        <v>27000</v>
      </c>
      <c r="H69" s="632">
        <f>G69*F69</f>
        <v>4050</v>
      </c>
    </row>
    <row r="70" spans="2:11">
      <c r="B70" s="629"/>
      <c r="C70" s="633"/>
      <c r="D70" s="629"/>
      <c r="E70" s="629"/>
      <c r="F70" s="997" t="s">
        <v>502</v>
      </c>
      <c r="G70" s="998"/>
      <c r="H70" s="632">
        <f>SUM(H68:H69)</f>
        <v>182550</v>
      </c>
    </row>
    <row r="71" spans="2:11" s="585" customFormat="1" ht="12.75">
      <c r="B71" s="627" t="s">
        <v>94</v>
      </c>
      <c r="C71" s="999" t="s">
        <v>503</v>
      </c>
      <c r="D71" s="1000"/>
      <c r="E71" s="1000"/>
      <c r="F71" s="1000"/>
      <c r="G71" s="1001"/>
      <c r="H71" s="635">
        <f>H66+H70</f>
        <v>203205</v>
      </c>
      <c r="K71" s="589"/>
    </row>
    <row r="72" spans="2:11" s="585" customFormat="1" ht="12.75">
      <c r="B72" s="627" t="s">
        <v>96</v>
      </c>
      <c r="C72" s="1002" t="s">
        <v>504</v>
      </c>
      <c r="D72" s="1003"/>
      <c r="E72" s="1004"/>
      <c r="F72" s="1005" t="s">
        <v>505</v>
      </c>
      <c r="G72" s="1006"/>
      <c r="H72" s="635">
        <f>H71*0.15</f>
        <v>30480.75</v>
      </c>
      <c r="K72" s="589"/>
    </row>
    <row r="73" spans="2:11" s="585" customFormat="1" ht="12.75">
      <c r="B73" s="627" t="s">
        <v>100</v>
      </c>
      <c r="C73" s="992" t="s">
        <v>506</v>
      </c>
      <c r="D73" s="993"/>
      <c r="E73" s="993"/>
      <c r="F73" s="993"/>
      <c r="G73" s="994"/>
      <c r="H73" s="635">
        <f>SUM(H71:H72)</f>
        <v>233685.75</v>
      </c>
      <c r="K73" s="589"/>
    </row>
    <row r="74" spans="2:11" s="585" customFormat="1" ht="12.75">
      <c r="B74" s="627" t="s">
        <v>101</v>
      </c>
      <c r="C74" s="992" t="s">
        <v>526</v>
      </c>
      <c r="D74" s="993"/>
      <c r="E74" s="993"/>
      <c r="F74" s="993"/>
      <c r="G74" s="994"/>
      <c r="H74" s="604">
        <f>ROUND((H73/10),2)</f>
        <v>23368.58</v>
      </c>
      <c r="I74" s="636">
        <f>H73/10</f>
        <v>23368.575000000001</v>
      </c>
      <c r="K74" s="589"/>
    </row>
    <row r="75" spans="2:11" s="585" customFormat="1" ht="12.75">
      <c r="B75" s="584"/>
      <c r="C75" s="637"/>
      <c r="D75" s="584"/>
      <c r="E75" s="637"/>
      <c r="F75" s="638"/>
      <c r="G75" s="639"/>
      <c r="H75" s="640"/>
      <c r="I75" s="641"/>
      <c r="K75" s="589"/>
    </row>
    <row r="76" spans="2:11">
      <c r="B76" s="584" t="s">
        <v>527</v>
      </c>
      <c r="C76" s="607" t="s">
        <v>528</v>
      </c>
      <c r="D76" s="611"/>
      <c r="E76" s="611"/>
      <c r="F76" s="612"/>
      <c r="G76" s="613"/>
      <c r="H76" s="610"/>
    </row>
    <row r="77" spans="2:11" ht="24.95" customHeight="1">
      <c r="B77" s="591" t="s">
        <v>1</v>
      </c>
      <c r="C77" s="591" t="s">
        <v>337</v>
      </c>
      <c r="D77" s="591" t="s">
        <v>80</v>
      </c>
      <c r="E77" s="591" t="s">
        <v>267</v>
      </c>
      <c r="F77" s="592" t="s">
        <v>484</v>
      </c>
      <c r="G77" s="593" t="s">
        <v>485</v>
      </c>
      <c r="H77" s="594" t="s">
        <v>486</v>
      </c>
    </row>
    <row r="78" spans="2:11">
      <c r="B78" s="597" t="s">
        <v>82</v>
      </c>
      <c r="C78" s="598" t="s">
        <v>487</v>
      </c>
      <c r="D78" s="599"/>
      <c r="E78" s="599"/>
      <c r="F78" s="600"/>
      <c r="G78" s="601"/>
      <c r="H78" s="602"/>
    </row>
    <row r="79" spans="2:11">
      <c r="B79" s="599"/>
      <c r="C79" s="603" t="s">
        <v>488</v>
      </c>
      <c r="D79" s="599" t="s">
        <v>89</v>
      </c>
      <c r="E79" s="599" t="s">
        <v>108</v>
      </c>
      <c r="F79" s="600">
        <v>0.66</v>
      </c>
      <c r="G79" s="601">
        <f>[834]DUKB!$I$10</f>
        <v>110000</v>
      </c>
      <c r="H79" s="602">
        <f>G79*F79</f>
        <v>72600</v>
      </c>
    </row>
    <row r="80" spans="2:11">
      <c r="B80" s="599"/>
      <c r="C80" s="603" t="s">
        <v>489</v>
      </c>
      <c r="D80" s="599" t="s">
        <v>106</v>
      </c>
      <c r="E80" s="599" t="s">
        <v>108</v>
      </c>
      <c r="F80" s="600">
        <v>0.33</v>
      </c>
      <c r="G80" s="601">
        <f>[834]DUKB!$I$11</f>
        <v>175000</v>
      </c>
      <c r="H80" s="602">
        <f>G80*F80</f>
        <v>57750</v>
      </c>
    </row>
    <row r="81" spans="2:8">
      <c r="B81" s="599"/>
      <c r="C81" s="603" t="s">
        <v>490</v>
      </c>
      <c r="D81" s="599" t="s">
        <v>107</v>
      </c>
      <c r="E81" s="599" t="s">
        <v>108</v>
      </c>
      <c r="F81" s="600">
        <v>3.3000000000000002E-2</v>
      </c>
      <c r="G81" s="601">
        <f>[834]DUKB!$I$13</f>
        <v>200000</v>
      </c>
      <c r="H81" s="602">
        <f>G81*F81</f>
        <v>6600</v>
      </c>
    </row>
    <row r="82" spans="2:8">
      <c r="B82" s="599"/>
      <c r="C82" s="603" t="s">
        <v>85</v>
      </c>
      <c r="D82" s="599" t="s">
        <v>90</v>
      </c>
      <c r="E82" s="599" t="s">
        <v>108</v>
      </c>
      <c r="F82" s="600">
        <v>3.3000000000000002E-2</v>
      </c>
      <c r="G82" s="601">
        <f>[834]DUKB!$I$12</f>
        <v>200000</v>
      </c>
      <c r="H82" s="602">
        <f>G82*F82</f>
        <v>6600</v>
      </c>
    </row>
    <row r="83" spans="2:8">
      <c r="B83" s="599"/>
      <c r="C83" s="603"/>
      <c r="D83" s="599"/>
      <c r="E83" s="599"/>
      <c r="F83" s="981" t="s">
        <v>491</v>
      </c>
      <c r="G83" s="981"/>
      <c r="H83" s="602">
        <f>SUM(H79:H82)</f>
        <v>143550</v>
      </c>
    </row>
    <row r="84" spans="2:8">
      <c r="B84" s="597" t="s">
        <v>86</v>
      </c>
      <c r="C84" s="598" t="s">
        <v>492</v>
      </c>
      <c r="D84" s="599"/>
      <c r="E84" s="599"/>
      <c r="F84" s="600"/>
      <c r="G84" s="601"/>
      <c r="H84" s="602"/>
    </row>
    <row r="85" spans="2:8">
      <c r="B85" s="599"/>
      <c r="C85" s="603" t="s">
        <v>529</v>
      </c>
      <c r="D85" s="599"/>
      <c r="E85" s="599" t="s">
        <v>188</v>
      </c>
      <c r="F85" s="600">
        <v>0.04</v>
      </c>
      <c r="G85" s="601">
        <f>[834]DUKB!$I$40</f>
        <v>4351025</v>
      </c>
      <c r="H85" s="602">
        <f t="shared" ref="H85:H90" si="1">G85*F85</f>
        <v>174041</v>
      </c>
    </row>
    <row r="86" spans="2:8">
      <c r="B86" s="599"/>
      <c r="C86" s="603" t="s">
        <v>530</v>
      </c>
      <c r="D86" s="599"/>
      <c r="E86" s="599" t="s">
        <v>518</v>
      </c>
      <c r="F86" s="600">
        <v>0.4</v>
      </c>
      <c r="G86" s="601">
        <f>[834]DUKB!$I$48</f>
        <v>21420</v>
      </c>
      <c r="H86" s="602">
        <f t="shared" si="1"/>
        <v>8568</v>
      </c>
    </row>
    <row r="87" spans="2:8">
      <c r="B87" s="599"/>
      <c r="C87" s="603" t="s">
        <v>531</v>
      </c>
      <c r="D87" s="599"/>
      <c r="E87" s="599" t="s">
        <v>185</v>
      </c>
      <c r="F87" s="600">
        <v>0.2</v>
      </c>
      <c r="G87" s="601">
        <f>[834]DUKB!$I$79</f>
        <v>34510</v>
      </c>
      <c r="H87" s="602">
        <f t="shared" si="1"/>
        <v>6902</v>
      </c>
    </row>
    <row r="88" spans="2:8">
      <c r="B88" s="599"/>
      <c r="C88" s="603" t="s">
        <v>532</v>
      </c>
      <c r="D88" s="599"/>
      <c r="E88" s="599" t="s">
        <v>188</v>
      </c>
      <c r="F88" s="600">
        <v>1.4999999999999999E-2</v>
      </c>
      <c r="G88" s="601">
        <f>[834]DUKB!I40</f>
        <v>4351025</v>
      </c>
      <c r="H88" s="602">
        <f t="shared" si="1"/>
        <v>65265.375</v>
      </c>
    </row>
    <row r="89" spans="2:8">
      <c r="B89" s="599"/>
      <c r="C89" s="642" t="s">
        <v>533</v>
      </c>
      <c r="D89" s="599"/>
      <c r="E89" s="599" t="s">
        <v>184</v>
      </c>
      <c r="F89" s="600">
        <v>0.35</v>
      </c>
      <c r="G89" s="601">
        <f>[834]DUKB!$I$44</f>
        <v>133510</v>
      </c>
      <c r="H89" s="602">
        <f t="shared" si="1"/>
        <v>46728.5</v>
      </c>
    </row>
    <row r="90" spans="2:8" ht="15" customHeight="1">
      <c r="B90" s="599"/>
      <c r="C90" s="643" t="s">
        <v>534</v>
      </c>
      <c r="D90" s="599"/>
      <c r="E90" s="599" t="s">
        <v>494</v>
      </c>
      <c r="F90" s="600">
        <v>6</v>
      </c>
      <c r="G90" s="601">
        <f>[834]DUKB!$I$35</f>
        <v>34500</v>
      </c>
      <c r="H90" s="602">
        <f t="shared" si="1"/>
        <v>207000</v>
      </c>
    </row>
    <row r="91" spans="2:8">
      <c r="B91" s="599"/>
      <c r="C91" s="603"/>
      <c r="D91" s="599"/>
      <c r="E91" s="599"/>
      <c r="F91" s="982" t="s">
        <v>502</v>
      </c>
      <c r="G91" s="982"/>
      <c r="H91" s="602">
        <f>SUM(H85:H90)</f>
        <v>508504.875</v>
      </c>
    </row>
    <row r="92" spans="2:8">
      <c r="B92" s="599"/>
      <c r="C92" s="603"/>
      <c r="D92" s="599"/>
      <c r="E92" s="599"/>
      <c r="F92" s="599" t="s">
        <v>535</v>
      </c>
      <c r="G92" s="644"/>
      <c r="H92" s="602">
        <f>H91*0.5</f>
        <v>254252.4375</v>
      </c>
    </row>
    <row r="93" spans="2:8">
      <c r="B93" s="597" t="s">
        <v>94</v>
      </c>
      <c r="C93" s="987" t="s">
        <v>503</v>
      </c>
      <c r="D93" s="987"/>
      <c r="E93" s="987"/>
      <c r="F93" s="987"/>
      <c r="G93" s="987"/>
      <c r="H93" s="604">
        <f>H83+H92</f>
        <v>397802.4375</v>
      </c>
    </row>
    <row r="94" spans="2:8">
      <c r="B94" s="597" t="s">
        <v>96</v>
      </c>
      <c r="C94" s="984" t="s">
        <v>504</v>
      </c>
      <c r="D94" s="984"/>
      <c r="E94" s="984"/>
      <c r="F94" s="985" t="s">
        <v>505</v>
      </c>
      <c r="G94" s="985"/>
      <c r="H94" s="604">
        <f>H93*0.15</f>
        <v>59670.365624999999</v>
      </c>
    </row>
    <row r="95" spans="2:8">
      <c r="B95" s="597" t="s">
        <v>100</v>
      </c>
      <c r="C95" s="986" t="s">
        <v>506</v>
      </c>
      <c r="D95" s="986"/>
      <c r="E95" s="986"/>
      <c r="F95" s="986"/>
      <c r="G95" s="986"/>
      <c r="H95" s="604">
        <f>ROUND(SUM(H93:H94),2)</f>
        <v>457472.8</v>
      </c>
    </row>
    <row r="97" spans="2:11">
      <c r="B97" s="645" t="s">
        <v>536</v>
      </c>
      <c r="C97" s="585" t="s">
        <v>537</v>
      </c>
    </row>
    <row r="98" spans="2:11">
      <c r="B98" s="645" t="s">
        <v>538</v>
      </c>
      <c r="C98" s="585" t="s">
        <v>539</v>
      </c>
    </row>
    <row r="99" spans="2:11" s="595" customFormat="1" ht="24.95" customHeight="1">
      <c r="B99" s="591" t="s">
        <v>1</v>
      </c>
      <c r="C99" s="591" t="s">
        <v>337</v>
      </c>
      <c r="D99" s="591" t="s">
        <v>80</v>
      </c>
      <c r="E99" s="591" t="s">
        <v>267</v>
      </c>
      <c r="F99" s="592" t="s">
        <v>484</v>
      </c>
      <c r="G99" s="593" t="s">
        <v>485</v>
      </c>
      <c r="H99" s="594" t="s">
        <v>486</v>
      </c>
      <c r="K99" s="596"/>
    </row>
    <row r="100" spans="2:11">
      <c r="B100" s="597" t="s">
        <v>82</v>
      </c>
      <c r="C100" s="598" t="s">
        <v>487</v>
      </c>
      <c r="D100" s="599"/>
      <c r="E100" s="599"/>
      <c r="F100" s="600"/>
      <c r="G100" s="601"/>
      <c r="H100" s="602"/>
    </row>
    <row r="101" spans="2:11">
      <c r="B101" s="599"/>
      <c r="C101" s="603" t="s">
        <v>488</v>
      </c>
      <c r="D101" s="599" t="s">
        <v>89</v>
      </c>
      <c r="E101" s="599" t="s">
        <v>108</v>
      </c>
      <c r="F101" s="600">
        <v>0.35</v>
      </c>
      <c r="G101" s="601">
        <f>[834]DUKB!$I$10</f>
        <v>110000</v>
      </c>
      <c r="H101" s="602">
        <f>G101*F101</f>
        <v>38500</v>
      </c>
    </row>
    <row r="102" spans="2:11">
      <c r="B102" s="599"/>
      <c r="C102" s="603" t="s">
        <v>540</v>
      </c>
      <c r="D102" s="599" t="s">
        <v>106</v>
      </c>
      <c r="E102" s="599" t="s">
        <v>108</v>
      </c>
      <c r="F102" s="600">
        <v>0.35</v>
      </c>
      <c r="G102" s="601">
        <f>[834]DUKB!$I$11</f>
        <v>175000</v>
      </c>
      <c r="H102" s="602">
        <f>G102*F102</f>
        <v>61249.999999999993</v>
      </c>
    </row>
    <row r="103" spans="2:11">
      <c r="B103" s="599"/>
      <c r="C103" s="603" t="s">
        <v>541</v>
      </c>
      <c r="D103" s="599" t="s">
        <v>107</v>
      </c>
      <c r="E103" s="599" t="s">
        <v>108</v>
      </c>
      <c r="F103" s="600">
        <v>3.5000000000000003E-2</v>
      </c>
      <c r="G103" s="601">
        <f>[834]DUKB!$I$13</f>
        <v>200000</v>
      </c>
      <c r="H103" s="602">
        <f>G103*F103</f>
        <v>7000.0000000000009</v>
      </c>
    </row>
    <row r="104" spans="2:11">
      <c r="B104" s="599"/>
      <c r="C104" s="603" t="s">
        <v>85</v>
      </c>
      <c r="D104" s="599" t="s">
        <v>90</v>
      </c>
      <c r="E104" s="599" t="s">
        <v>108</v>
      </c>
      <c r="F104" s="600">
        <v>1.7999999999999999E-2</v>
      </c>
      <c r="G104" s="601">
        <f>[834]DUKB!$I$12</f>
        <v>200000</v>
      </c>
      <c r="H104" s="602">
        <f>G104*F104</f>
        <v>3599.9999999999995</v>
      </c>
    </row>
    <row r="105" spans="2:11">
      <c r="B105" s="599"/>
      <c r="C105" s="603"/>
      <c r="D105" s="599"/>
      <c r="E105" s="599"/>
      <c r="F105" s="981" t="s">
        <v>491</v>
      </c>
      <c r="G105" s="981"/>
      <c r="H105" s="602">
        <f>SUM(H101:H104)</f>
        <v>110350</v>
      </c>
    </row>
    <row r="106" spans="2:11">
      <c r="B106" s="597" t="s">
        <v>86</v>
      </c>
      <c r="C106" s="598" t="s">
        <v>492</v>
      </c>
      <c r="D106" s="599"/>
      <c r="E106" s="599"/>
      <c r="F106" s="600"/>
      <c r="G106" s="601"/>
      <c r="H106" s="602"/>
    </row>
    <row r="107" spans="2:11">
      <c r="B107" s="599"/>
      <c r="C107" s="643" t="s">
        <v>542</v>
      </c>
      <c r="D107" s="599"/>
      <c r="E107" s="599" t="s">
        <v>543</v>
      </c>
      <c r="F107" s="600">
        <v>1</v>
      </c>
      <c r="G107" s="601">
        <f>[834]DUKB!$I$49</f>
        <v>178500</v>
      </c>
      <c r="H107" s="602">
        <f>G107*F107</f>
        <v>178500</v>
      </c>
    </row>
    <row r="108" spans="2:11">
      <c r="B108" s="599"/>
      <c r="C108" s="625"/>
      <c r="D108" s="626"/>
      <c r="E108" s="626"/>
      <c r="F108" s="981" t="s">
        <v>502</v>
      </c>
      <c r="G108" s="981"/>
      <c r="H108" s="602">
        <f>SUM(H107)</f>
        <v>178500</v>
      </c>
    </row>
    <row r="109" spans="2:11" s="585" customFormat="1" ht="12.75">
      <c r="B109" s="597" t="s">
        <v>94</v>
      </c>
      <c r="C109" s="987" t="s">
        <v>503</v>
      </c>
      <c r="D109" s="987"/>
      <c r="E109" s="987"/>
      <c r="F109" s="987"/>
      <c r="G109" s="987"/>
      <c r="H109" s="604">
        <f>H105+H108</f>
        <v>288850</v>
      </c>
      <c r="K109" s="589"/>
    </row>
    <row r="110" spans="2:11" s="585" customFormat="1" ht="12.75">
      <c r="B110" s="597" t="s">
        <v>96</v>
      </c>
      <c r="C110" s="984" t="s">
        <v>544</v>
      </c>
      <c r="D110" s="984"/>
      <c r="E110" s="984"/>
      <c r="F110" s="985" t="s">
        <v>505</v>
      </c>
      <c r="G110" s="985"/>
      <c r="H110" s="604">
        <f>H109*0.15</f>
        <v>43327.5</v>
      </c>
      <c r="K110" s="589"/>
    </row>
    <row r="111" spans="2:11" s="585" customFormat="1" ht="12.75">
      <c r="B111" s="597" t="s">
        <v>100</v>
      </c>
      <c r="C111" s="986" t="s">
        <v>506</v>
      </c>
      <c r="D111" s="986"/>
      <c r="E111" s="986"/>
      <c r="F111" s="986"/>
      <c r="G111" s="986"/>
      <c r="H111" s="604">
        <f>ROUND(SUM(H109:H110),2)</f>
        <v>332177.5</v>
      </c>
      <c r="I111" s="606">
        <f>SUM(H109:H110)</f>
        <v>332177.5</v>
      </c>
      <c r="K111" s="589"/>
    </row>
    <row r="112" spans="2:11">
      <c r="B112" s="646"/>
      <c r="C112" s="647"/>
      <c r="D112" s="646"/>
      <c r="E112" s="646"/>
      <c r="F112" s="648"/>
      <c r="G112" s="649"/>
      <c r="H112" s="650"/>
    </row>
    <row r="113" spans="2:11">
      <c r="B113" s="584" t="s">
        <v>545</v>
      </c>
      <c r="C113" s="607" t="s">
        <v>546</v>
      </c>
      <c r="D113" s="611"/>
      <c r="E113" s="611"/>
      <c r="F113" s="612"/>
      <c r="G113" s="613"/>
      <c r="H113" s="610"/>
    </row>
    <row r="114" spans="2:11">
      <c r="B114" s="584" t="s">
        <v>547</v>
      </c>
      <c r="C114" s="585" t="s">
        <v>548</v>
      </c>
    </row>
    <row r="115" spans="2:11" s="595" customFormat="1" ht="24.95" customHeight="1">
      <c r="B115" s="591" t="s">
        <v>1</v>
      </c>
      <c r="C115" s="591" t="s">
        <v>337</v>
      </c>
      <c r="D115" s="591" t="s">
        <v>80</v>
      </c>
      <c r="E115" s="591" t="s">
        <v>267</v>
      </c>
      <c r="F115" s="592" t="s">
        <v>484</v>
      </c>
      <c r="G115" s="593" t="s">
        <v>485</v>
      </c>
      <c r="H115" s="594" t="s">
        <v>486</v>
      </c>
      <c r="K115" s="596"/>
    </row>
    <row r="116" spans="2:11">
      <c r="B116" s="597" t="s">
        <v>82</v>
      </c>
      <c r="C116" s="603" t="s">
        <v>487</v>
      </c>
      <c r="D116" s="599"/>
      <c r="E116" s="599"/>
      <c r="F116" s="600"/>
      <c r="G116" s="601"/>
      <c r="H116" s="602"/>
    </row>
    <row r="117" spans="2:11">
      <c r="B117" s="597"/>
      <c r="C117" s="603" t="s">
        <v>488</v>
      </c>
      <c r="D117" s="599" t="s">
        <v>89</v>
      </c>
      <c r="E117" s="599" t="s">
        <v>108</v>
      </c>
      <c r="F117" s="600">
        <v>0.7</v>
      </c>
      <c r="G117" s="601">
        <f>[834]DUKB!$I$10</f>
        <v>110000</v>
      </c>
      <c r="H117" s="602">
        <f>G117*F117</f>
        <v>77000</v>
      </c>
    </row>
    <row r="118" spans="2:11">
      <c r="B118" s="597"/>
      <c r="C118" s="603" t="s">
        <v>516</v>
      </c>
      <c r="D118" s="599" t="s">
        <v>106</v>
      </c>
      <c r="E118" s="599" t="s">
        <v>108</v>
      </c>
      <c r="F118" s="600">
        <v>0.35</v>
      </c>
      <c r="G118" s="601">
        <f>[834]DUKB!$I$11</f>
        <v>175000</v>
      </c>
      <c r="H118" s="602">
        <f>G118*F118</f>
        <v>61249.999999999993</v>
      </c>
    </row>
    <row r="119" spans="2:11">
      <c r="B119" s="597"/>
      <c r="C119" s="603" t="s">
        <v>541</v>
      </c>
      <c r="D119" s="599" t="s">
        <v>107</v>
      </c>
      <c r="E119" s="599" t="s">
        <v>108</v>
      </c>
      <c r="F119" s="600">
        <v>3.5000000000000003E-2</v>
      </c>
      <c r="G119" s="601">
        <f>[834]DUKB!$I$13</f>
        <v>200000</v>
      </c>
      <c r="H119" s="602">
        <f>G119*F119</f>
        <v>7000.0000000000009</v>
      </c>
    </row>
    <row r="120" spans="2:11">
      <c r="B120" s="597"/>
      <c r="C120" s="603" t="s">
        <v>85</v>
      </c>
      <c r="D120" s="599" t="s">
        <v>90</v>
      </c>
      <c r="E120" s="599" t="s">
        <v>108</v>
      </c>
      <c r="F120" s="600">
        <v>3.5000000000000003E-2</v>
      </c>
      <c r="G120" s="601">
        <f>[834]DUKB!$I$12</f>
        <v>200000</v>
      </c>
      <c r="H120" s="602">
        <f>G120*F120</f>
        <v>7000.0000000000009</v>
      </c>
    </row>
    <row r="121" spans="2:11">
      <c r="B121" s="597"/>
      <c r="C121" s="603"/>
      <c r="D121" s="599"/>
      <c r="E121" s="599"/>
      <c r="F121" s="981" t="s">
        <v>491</v>
      </c>
      <c r="G121" s="981"/>
      <c r="H121" s="602">
        <f>SUM(H117:H120)</f>
        <v>152250</v>
      </c>
    </row>
    <row r="122" spans="2:11">
      <c r="B122" s="597" t="s">
        <v>86</v>
      </c>
      <c r="C122" s="603" t="s">
        <v>492</v>
      </c>
      <c r="D122" s="599"/>
      <c r="E122" s="599"/>
      <c r="F122" s="600"/>
      <c r="G122" s="601"/>
      <c r="H122" s="602"/>
    </row>
    <row r="123" spans="2:11">
      <c r="B123" s="597"/>
      <c r="C123" s="603" t="s">
        <v>549</v>
      </c>
      <c r="D123" s="599"/>
      <c r="E123" s="599" t="s">
        <v>182</v>
      </c>
      <c r="F123" s="600">
        <v>3</v>
      </c>
      <c r="G123" s="601">
        <f>[834]DUKB!$I$52</f>
        <v>66750</v>
      </c>
      <c r="H123" s="602">
        <f>G123*F123</f>
        <v>200250</v>
      </c>
    </row>
    <row r="124" spans="2:11">
      <c r="B124" s="597"/>
      <c r="C124" s="603" t="s">
        <v>550</v>
      </c>
      <c r="D124" s="599"/>
      <c r="E124" s="599" t="s">
        <v>186</v>
      </c>
      <c r="F124" s="600">
        <v>10.4</v>
      </c>
      <c r="G124" s="601">
        <f>[834]DUKB!$I$33</f>
        <v>1530</v>
      </c>
      <c r="H124" s="602">
        <f>G124*F124</f>
        <v>15912</v>
      </c>
    </row>
    <row r="125" spans="2:11">
      <c r="B125" s="597"/>
      <c r="C125" s="603" t="s">
        <v>551</v>
      </c>
      <c r="D125" s="599"/>
      <c r="E125" s="599" t="s">
        <v>111</v>
      </c>
      <c r="F125" s="600">
        <v>4.4999999999999998E-2</v>
      </c>
      <c r="G125" s="601">
        <f>[834]DUKB!$I$30</f>
        <v>208463</v>
      </c>
      <c r="H125" s="602">
        <f>G125*F125</f>
        <v>9380.8349999999991</v>
      </c>
    </row>
    <row r="126" spans="2:11">
      <c r="B126" s="597"/>
      <c r="C126" s="603" t="s">
        <v>552</v>
      </c>
      <c r="D126" s="599"/>
      <c r="E126" s="599" t="s">
        <v>186</v>
      </c>
      <c r="F126" s="600">
        <v>1.62</v>
      </c>
      <c r="G126" s="601">
        <f>[834]DUKB!$I$32/40</f>
        <v>3867.5</v>
      </c>
      <c r="H126" s="602">
        <f>G126*F126</f>
        <v>6265.35</v>
      </c>
    </row>
    <row r="127" spans="2:11">
      <c r="B127" s="597"/>
      <c r="C127" s="625"/>
      <c r="D127" s="626"/>
      <c r="E127" s="626"/>
      <c r="F127" s="981" t="s">
        <v>502</v>
      </c>
      <c r="G127" s="981"/>
      <c r="H127" s="602">
        <f>SUM(H123:H126)</f>
        <v>231808.185</v>
      </c>
    </row>
    <row r="128" spans="2:11" s="585" customFormat="1" ht="12.75">
      <c r="B128" s="597" t="s">
        <v>94</v>
      </c>
      <c r="C128" s="987" t="s">
        <v>503</v>
      </c>
      <c r="D128" s="987"/>
      <c r="E128" s="987"/>
      <c r="F128" s="987"/>
      <c r="G128" s="987"/>
      <c r="H128" s="604">
        <f>H121+H127</f>
        <v>384058.185</v>
      </c>
      <c r="K128" s="589"/>
    </row>
    <row r="129" spans="2:11" s="585" customFormat="1" ht="12.75">
      <c r="B129" s="597" t="s">
        <v>96</v>
      </c>
      <c r="C129" s="984" t="s">
        <v>544</v>
      </c>
      <c r="D129" s="984"/>
      <c r="E129" s="984"/>
      <c r="F129" s="985" t="s">
        <v>505</v>
      </c>
      <c r="G129" s="985"/>
      <c r="H129" s="604">
        <f>H128*0.15</f>
        <v>57608.727749999998</v>
      </c>
      <c r="K129" s="589"/>
    </row>
    <row r="130" spans="2:11" s="585" customFormat="1" ht="12.75">
      <c r="B130" s="597" t="s">
        <v>100</v>
      </c>
      <c r="C130" s="986" t="s">
        <v>506</v>
      </c>
      <c r="D130" s="986"/>
      <c r="E130" s="986"/>
      <c r="F130" s="986"/>
      <c r="G130" s="986"/>
      <c r="H130" s="604">
        <f>ROUND(SUM(H128:H129),2)</f>
        <v>441666.91</v>
      </c>
      <c r="I130" s="606">
        <f>SUM(H128:H129)</f>
        <v>441666.91275000002</v>
      </c>
      <c r="K130" s="589"/>
    </row>
    <row r="131" spans="2:11">
      <c r="B131" s="611"/>
      <c r="C131" s="620"/>
      <c r="D131" s="611"/>
      <c r="E131" s="620"/>
      <c r="F131" s="612"/>
      <c r="G131" s="613"/>
      <c r="H131" s="651"/>
      <c r="I131" s="652"/>
    </row>
    <row r="132" spans="2:11">
      <c r="B132" s="584" t="s">
        <v>553</v>
      </c>
      <c r="C132" s="585" t="s">
        <v>554</v>
      </c>
    </row>
    <row r="133" spans="2:11" ht="24.95" customHeight="1">
      <c r="B133" s="591" t="s">
        <v>1</v>
      </c>
      <c r="C133" s="591" t="s">
        <v>337</v>
      </c>
      <c r="D133" s="591" t="s">
        <v>80</v>
      </c>
      <c r="E133" s="591" t="s">
        <v>267</v>
      </c>
      <c r="F133" s="592" t="s">
        <v>484</v>
      </c>
      <c r="G133" s="593" t="s">
        <v>485</v>
      </c>
      <c r="H133" s="594" t="s">
        <v>486</v>
      </c>
    </row>
    <row r="134" spans="2:11">
      <c r="B134" s="597" t="s">
        <v>82</v>
      </c>
      <c r="C134" s="603" t="s">
        <v>487</v>
      </c>
      <c r="D134" s="599"/>
      <c r="E134" s="599"/>
      <c r="F134" s="600"/>
      <c r="G134" s="601"/>
      <c r="H134" s="602"/>
    </row>
    <row r="135" spans="2:11">
      <c r="B135" s="597"/>
      <c r="C135" s="603" t="s">
        <v>488</v>
      </c>
      <c r="D135" s="599" t="s">
        <v>89</v>
      </c>
      <c r="E135" s="599" t="s">
        <v>108</v>
      </c>
      <c r="F135" s="600">
        <v>0.35</v>
      </c>
      <c r="G135" s="601">
        <f>[834]DUKB!$I$10</f>
        <v>110000</v>
      </c>
      <c r="H135" s="602">
        <f>G135*F135</f>
        <v>38500</v>
      </c>
    </row>
    <row r="136" spans="2:11">
      <c r="B136" s="597"/>
      <c r="C136" s="603" t="s">
        <v>516</v>
      </c>
      <c r="D136" s="599" t="s">
        <v>106</v>
      </c>
      <c r="E136" s="599" t="s">
        <v>108</v>
      </c>
      <c r="F136" s="600">
        <v>0.17499999999999999</v>
      </c>
      <c r="G136" s="601">
        <f>[834]DUKB!$I$11</f>
        <v>175000</v>
      </c>
      <c r="H136" s="602">
        <f>G136*F136</f>
        <v>30624.999999999996</v>
      </c>
    </row>
    <row r="137" spans="2:11">
      <c r="B137" s="597"/>
      <c r="C137" s="603" t="s">
        <v>541</v>
      </c>
      <c r="D137" s="599" t="s">
        <v>107</v>
      </c>
      <c r="E137" s="599" t="s">
        <v>108</v>
      </c>
      <c r="F137" s="600">
        <v>1.7000000000000001E-2</v>
      </c>
      <c r="G137" s="601">
        <f>[834]DUKB!$I$13</f>
        <v>200000</v>
      </c>
      <c r="H137" s="602">
        <f>G137*F137</f>
        <v>3400.0000000000005</v>
      </c>
    </row>
    <row r="138" spans="2:11">
      <c r="B138" s="597"/>
      <c r="C138" s="603" t="s">
        <v>85</v>
      </c>
      <c r="D138" s="599" t="s">
        <v>90</v>
      </c>
      <c r="E138" s="599" t="s">
        <v>108</v>
      </c>
      <c r="F138" s="600">
        <v>2E-3</v>
      </c>
      <c r="G138" s="601">
        <f>[834]DUKB!$I$12</f>
        <v>200000</v>
      </c>
      <c r="H138" s="602">
        <f>G138*F138</f>
        <v>400</v>
      </c>
    </row>
    <row r="139" spans="2:11">
      <c r="B139" s="597"/>
      <c r="C139" s="603"/>
      <c r="D139" s="599"/>
      <c r="E139" s="599"/>
      <c r="F139" s="981" t="s">
        <v>491</v>
      </c>
      <c r="G139" s="981"/>
      <c r="H139" s="602">
        <f>SUM(H135:H138)</f>
        <v>72925</v>
      </c>
    </row>
    <row r="140" spans="2:11">
      <c r="B140" s="597" t="s">
        <v>86</v>
      </c>
      <c r="C140" s="603" t="s">
        <v>492</v>
      </c>
      <c r="D140" s="599"/>
      <c r="E140" s="599"/>
      <c r="F140" s="600"/>
      <c r="G140" s="601"/>
      <c r="H140" s="602"/>
    </row>
    <row r="141" spans="2:11">
      <c r="B141" s="597"/>
      <c r="C141" s="603" t="s">
        <v>555</v>
      </c>
      <c r="D141" s="599"/>
      <c r="E141" s="599" t="s">
        <v>183</v>
      </c>
      <c r="F141" s="600">
        <v>2.2000000000000002</v>
      </c>
      <c r="G141" s="601">
        <f>[834]DUKB!$I$53</f>
        <v>89250</v>
      </c>
      <c r="H141" s="602">
        <f>G141*F141</f>
        <v>196350.00000000003</v>
      </c>
    </row>
    <row r="142" spans="2:11">
      <c r="B142" s="597"/>
      <c r="C142" s="603" t="s">
        <v>556</v>
      </c>
      <c r="D142" s="599"/>
      <c r="E142" s="599" t="s">
        <v>186</v>
      </c>
      <c r="F142" s="600">
        <v>0.25</v>
      </c>
      <c r="G142" s="601">
        <f>[834]DUKB!$I$42</f>
        <v>33200</v>
      </c>
      <c r="H142" s="602">
        <f>G142*F142</f>
        <v>8300</v>
      </c>
    </row>
    <row r="143" spans="2:11">
      <c r="B143" s="597"/>
      <c r="C143" s="625"/>
      <c r="D143" s="626"/>
      <c r="E143" s="626"/>
      <c r="F143" s="981" t="s">
        <v>502</v>
      </c>
      <c r="G143" s="981"/>
      <c r="H143" s="602">
        <f>SUM(H141:H142)</f>
        <v>204650.00000000003</v>
      </c>
    </row>
    <row r="144" spans="2:11">
      <c r="B144" s="597" t="s">
        <v>94</v>
      </c>
      <c r="C144" s="987" t="s">
        <v>503</v>
      </c>
      <c r="D144" s="987"/>
      <c r="E144" s="987"/>
      <c r="F144" s="987"/>
      <c r="G144" s="987"/>
      <c r="H144" s="604">
        <f>H139+H143</f>
        <v>277575</v>
      </c>
    </row>
    <row r="145" spans="2:11">
      <c r="B145" s="597" t="s">
        <v>96</v>
      </c>
      <c r="C145" s="984" t="s">
        <v>544</v>
      </c>
      <c r="D145" s="984"/>
      <c r="E145" s="984"/>
      <c r="F145" s="985" t="s">
        <v>505</v>
      </c>
      <c r="G145" s="985"/>
      <c r="H145" s="604">
        <f>H144*0.15</f>
        <v>41636.25</v>
      </c>
    </row>
    <row r="146" spans="2:11">
      <c r="B146" s="597" t="s">
        <v>100</v>
      </c>
      <c r="C146" s="986" t="s">
        <v>506</v>
      </c>
      <c r="D146" s="986"/>
      <c r="E146" s="986"/>
      <c r="F146" s="986"/>
      <c r="G146" s="986"/>
      <c r="H146" s="604">
        <f>ROUND(SUM(H144:H145),2)</f>
        <v>319211.25</v>
      </c>
    </row>
    <row r="147" spans="2:11">
      <c r="B147" s="611"/>
      <c r="C147" s="620"/>
      <c r="D147" s="611"/>
      <c r="E147" s="611"/>
      <c r="F147" s="612"/>
      <c r="G147" s="613"/>
      <c r="H147" s="610"/>
    </row>
    <row r="148" spans="2:11">
      <c r="B148" s="584" t="s">
        <v>557</v>
      </c>
      <c r="C148" s="607" t="s">
        <v>558</v>
      </c>
      <c r="D148" s="611"/>
      <c r="E148" s="611"/>
      <c r="F148" s="612"/>
      <c r="G148" s="613"/>
      <c r="H148" s="610"/>
    </row>
    <row r="149" spans="2:11" s="595" customFormat="1" ht="24.95" customHeight="1">
      <c r="B149" s="591" t="s">
        <v>1</v>
      </c>
      <c r="C149" s="591" t="s">
        <v>337</v>
      </c>
      <c r="D149" s="591" t="s">
        <v>80</v>
      </c>
      <c r="E149" s="591" t="s">
        <v>267</v>
      </c>
      <c r="F149" s="592" t="s">
        <v>484</v>
      </c>
      <c r="G149" s="593" t="s">
        <v>485</v>
      </c>
      <c r="H149" s="594" t="s">
        <v>486</v>
      </c>
      <c r="K149" s="596"/>
    </row>
    <row r="150" spans="2:11">
      <c r="B150" s="597" t="s">
        <v>82</v>
      </c>
      <c r="C150" s="603" t="s">
        <v>487</v>
      </c>
      <c r="D150" s="599"/>
      <c r="E150" s="599"/>
      <c r="F150" s="600"/>
      <c r="G150" s="601"/>
      <c r="H150" s="602"/>
    </row>
    <row r="151" spans="2:11">
      <c r="B151" s="597"/>
      <c r="C151" s="603" t="s">
        <v>488</v>
      </c>
      <c r="D151" s="599" t="s">
        <v>89</v>
      </c>
      <c r="E151" s="599" t="s">
        <v>108</v>
      </c>
      <c r="F151" s="600">
        <v>0.3</v>
      </c>
      <c r="G151" s="601">
        <f>[834]DUKB!$I$10</f>
        <v>110000</v>
      </c>
      <c r="H151" s="602">
        <f>G151*F151</f>
        <v>33000</v>
      </c>
    </row>
    <row r="152" spans="2:11">
      <c r="B152" s="597"/>
      <c r="C152" s="603" t="s">
        <v>516</v>
      </c>
      <c r="D152" s="599" t="s">
        <v>106</v>
      </c>
      <c r="E152" s="599" t="s">
        <v>108</v>
      </c>
      <c r="F152" s="600">
        <v>0.35</v>
      </c>
      <c r="G152" s="601">
        <f>[834]DUKB!$I$11</f>
        <v>175000</v>
      </c>
      <c r="H152" s="602">
        <f>G152*F152</f>
        <v>61249.999999999993</v>
      </c>
    </row>
    <row r="153" spans="2:11">
      <c r="B153" s="597"/>
      <c r="C153" s="603" t="s">
        <v>541</v>
      </c>
      <c r="D153" s="599" t="s">
        <v>107</v>
      </c>
      <c r="E153" s="599" t="s">
        <v>108</v>
      </c>
      <c r="F153" s="600">
        <v>0.05</v>
      </c>
      <c r="G153" s="601">
        <f>[834]DUKB!$I$13</f>
        <v>200000</v>
      </c>
      <c r="H153" s="602">
        <f>G153*F153</f>
        <v>10000</v>
      </c>
    </row>
    <row r="154" spans="2:11">
      <c r="B154" s="597"/>
      <c r="C154" s="603" t="s">
        <v>85</v>
      </c>
      <c r="D154" s="599" t="s">
        <v>90</v>
      </c>
      <c r="E154" s="599" t="s">
        <v>108</v>
      </c>
      <c r="F154" s="600">
        <v>1.2999999999999999E-3</v>
      </c>
      <c r="G154" s="601">
        <f>[834]DUKB!$I$12</f>
        <v>200000</v>
      </c>
      <c r="H154" s="602">
        <f>G154*F154</f>
        <v>260</v>
      </c>
    </row>
    <row r="155" spans="2:11">
      <c r="B155" s="597"/>
      <c r="C155" s="603"/>
      <c r="D155" s="599"/>
      <c r="E155" s="599"/>
      <c r="F155" s="981" t="s">
        <v>491</v>
      </c>
      <c r="G155" s="981"/>
      <c r="H155" s="602">
        <f>SUM(H151:H154)</f>
        <v>104510</v>
      </c>
    </row>
    <row r="156" spans="2:11">
      <c r="B156" s="597" t="s">
        <v>86</v>
      </c>
      <c r="C156" s="603" t="s">
        <v>492</v>
      </c>
      <c r="D156" s="599"/>
      <c r="E156" s="599"/>
      <c r="F156" s="600"/>
      <c r="G156" s="601"/>
      <c r="H156" s="602"/>
    </row>
    <row r="157" spans="2:11">
      <c r="B157" s="597"/>
      <c r="C157" s="603" t="s">
        <v>559</v>
      </c>
      <c r="D157" s="599"/>
      <c r="E157" s="599" t="s">
        <v>410</v>
      </c>
      <c r="F157" s="600">
        <v>1.01</v>
      </c>
      <c r="G157" s="601">
        <f>[834]DUKB!$I$51*44</f>
        <v>99440</v>
      </c>
      <c r="H157" s="602">
        <f>G157*F157</f>
        <v>100434.4</v>
      </c>
    </row>
    <row r="158" spans="2:11">
      <c r="B158" s="597"/>
      <c r="C158" s="603" t="s">
        <v>497</v>
      </c>
      <c r="D158" s="599"/>
      <c r="E158" s="599" t="s">
        <v>188</v>
      </c>
      <c r="F158" s="600">
        <v>0.05</v>
      </c>
      <c r="G158" s="601">
        <f>[834]DUKB!$I$30</f>
        <v>208463</v>
      </c>
      <c r="H158" s="602">
        <f>G158*F158</f>
        <v>10423.150000000001</v>
      </c>
    </row>
    <row r="159" spans="2:11">
      <c r="B159" s="597"/>
      <c r="C159" s="625"/>
      <c r="D159" s="626"/>
      <c r="E159" s="626"/>
      <c r="F159" s="981" t="s">
        <v>502</v>
      </c>
      <c r="G159" s="981"/>
      <c r="H159" s="602">
        <f>SUM(H157:H158)</f>
        <v>110857.54999999999</v>
      </c>
    </row>
    <row r="160" spans="2:11" s="585" customFormat="1" ht="12.75">
      <c r="B160" s="597" t="s">
        <v>94</v>
      </c>
      <c r="C160" s="987" t="s">
        <v>503</v>
      </c>
      <c r="D160" s="987"/>
      <c r="E160" s="987"/>
      <c r="F160" s="987"/>
      <c r="G160" s="987"/>
      <c r="H160" s="604">
        <f>H155+H159</f>
        <v>215367.55</v>
      </c>
      <c r="K160" s="589"/>
    </row>
    <row r="161" spans="2:11" s="585" customFormat="1" ht="12.75">
      <c r="B161" s="597" t="s">
        <v>96</v>
      </c>
      <c r="C161" s="984" t="s">
        <v>544</v>
      </c>
      <c r="D161" s="984"/>
      <c r="E161" s="984"/>
      <c r="F161" s="985" t="s">
        <v>505</v>
      </c>
      <c r="G161" s="985"/>
      <c r="H161" s="604">
        <f>H160*0.15</f>
        <v>32305.132499999996</v>
      </c>
      <c r="K161" s="589"/>
    </row>
    <row r="162" spans="2:11" s="585" customFormat="1" ht="12.75">
      <c r="B162" s="597" t="s">
        <v>100</v>
      </c>
      <c r="C162" s="986" t="s">
        <v>506</v>
      </c>
      <c r="D162" s="986"/>
      <c r="E162" s="986"/>
      <c r="F162" s="986"/>
      <c r="G162" s="986"/>
      <c r="H162" s="604">
        <f>ROUND(SUM(H160:H161),2)</f>
        <v>247672.68</v>
      </c>
      <c r="I162" s="606">
        <f>SUM(H160:H161)</f>
        <v>247672.6825</v>
      </c>
      <c r="K162" s="589"/>
    </row>
    <row r="163" spans="2:11">
      <c r="B163" s="611"/>
      <c r="C163" s="620"/>
      <c r="D163" s="611"/>
      <c r="E163" s="620"/>
      <c r="F163" s="612"/>
      <c r="G163" s="613"/>
      <c r="H163" s="610"/>
    </row>
    <row r="164" spans="2:11">
      <c r="B164" s="584" t="s">
        <v>560</v>
      </c>
      <c r="C164" s="585" t="s">
        <v>561</v>
      </c>
    </row>
    <row r="165" spans="2:11" ht="25.5">
      <c r="B165" s="591" t="s">
        <v>1</v>
      </c>
      <c r="C165" s="591" t="s">
        <v>337</v>
      </c>
      <c r="D165" s="591" t="s">
        <v>80</v>
      </c>
      <c r="E165" s="591" t="s">
        <v>267</v>
      </c>
      <c r="F165" s="592" t="s">
        <v>484</v>
      </c>
      <c r="G165" s="593" t="s">
        <v>485</v>
      </c>
      <c r="H165" s="594" t="s">
        <v>486</v>
      </c>
      <c r="I165" s="595"/>
    </row>
    <row r="166" spans="2:11">
      <c r="B166" s="597" t="s">
        <v>82</v>
      </c>
      <c r="C166" s="603" t="s">
        <v>487</v>
      </c>
      <c r="D166" s="599"/>
      <c r="E166" s="599"/>
      <c r="F166" s="600"/>
      <c r="G166" s="601"/>
      <c r="H166" s="602"/>
    </row>
    <row r="167" spans="2:11">
      <c r="B167" s="597"/>
      <c r="C167" s="603" t="s">
        <v>488</v>
      </c>
      <c r="D167" s="599" t="s">
        <v>89</v>
      </c>
      <c r="E167" s="599" t="s">
        <v>108</v>
      </c>
      <c r="F167" s="600">
        <v>0.35</v>
      </c>
      <c r="G167" s="601">
        <f>G151</f>
        <v>110000</v>
      </c>
      <c r="H167" s="602">
        <f>G167*F167</f>
        <v>38500</v>
      </c>
    </row>
    <row r="168" spans="2:11">
      <c r="B168" s="597"/>
      <c r="C168" s="603" t="s">
        <v>516</v>
      </c>
      <c r="D168" s="599" t="s">
        <v>106</v>
      </c>
      <c r="E168" s="599" t="s">
        <v>108</v>
      </c>
      <c r="F168" s="600">
        <v>0.17499999999999999</v>
      </c>
      <c r="G168" s="601">
        <f t="shared" ref="G168:G170" si="2">G152</f>
        <v>175000</v>
      </c>
      <c r="H168" s="602">
        <f>G168*F168</f>
        <v>30624.999999999996</v>
      </c>
    </row>
    <row r="169" spans="2:11">
      <c r="B169" s="597"/>
      <c r="C169" s="603" t="s">
        <v>541</v>
      </c>
      <c r="D169" s="599" t="s">
        <v>107</v>
      </c>
      <c r="E169" s="599" t="s">
        <v>108</v>
      </c>
      <c r="F169" s="600">
        <v>1.7000000000000001E-2</v>
      </c>
      <c r="G169" s="601">
        <f t="shared" si="2"/>
        <v>200000</v>
      </c>
      <c r="H169" s="602">
        <f>G169*F169</f>
        <v>3400.0000000000005</v>
      </c>
    </row>
    <row r="170" spans="2:11">
      <c r="B170" s="597"/>
      <c r="C170" s="603" t="s">
        <v>85</v>
      </c>
      <c r="D170" s="599" t="s">
        <v>90</v>
      </c>
      <c r="E170" s="599" t="s">
        <v>108</v>
      </c>
      <c r="F170" s="600">
        <v>2E-3</v>
      </c>
      <c r="G170" s="601">
        <f t="shared" si="2"/>
        <v>200000</v>
      </c>
      <c r="H170" s="602">
        <f>G170*F170</f>
        <v>400</v>
      </c>
    </row>
    <row r="171" spans="2:11">
      <c r="B171" s="597"/>
      <c r="C171" s="603"/>
      <c r="D171" s="599"/>
      <c r="E171" s="599"/>
      <c r="F171" s="981" t="s">
        <v>491</v>
      </c>
      <c r="G171" s="981"/>
      <c r="H171" s="602">
        <f>SUM(H167:H170)</f>
        <v>72925</v>
      </c>
    </row>
    <row r="172" spans="2:11">
      <c r="B172" s="597" t="s">
        <v>86</v>
      </c>
      <c r="C172" s="603" t="s">
        <v>492</v>
      </c>
      <c r="D172" s="599"/>
      <c r="E172" s="599"/>
      <c r="F172" s="600"/>
      <c r="G172" s="601"/>
      <c r="H172" s="602"/>
    </row>
    <row r="173" spans="2:11">
      <c r="B173" s="597"/>
      <c r="C173" s="603" t="s">
        <v>562</v>
      </c>
      <c r="D173" s="599"/>
      <c r="E173" s="599" t="s">
        <v>410</v>
      </c>
      <c r="F173" s="600">
        <v>1.1000000000000001</v>
      </c>
      <c r="G173" s="601">
        <f>[834]DUKB!I54</f>
        <v>615000</v>
      </c>
      <c r="H173" s="602">
        <f>G173*F173</f>
        <v>676500</v>
      </c>
    </row>
    <row r="174" spans="2:11">
      <c r="B174" s="597"/>
      <c r="C174" s="603" t="s">
        <v>563</v>
      </c>
      <c r="D174" s="599"/>
      <c r="E174" s="599" t="s">
        <v>410</v>
      </c>
      <c r="F174" s="600">
        <v>1.05</v>
      </c>
      <c r="G174" s="601">
        <v>18200</v>
      </c>
      <c r="H174" s="602">
        <f>G174*F174</f>
        <v>19110</v>
      </c>
    </row>
    <row r="175" spans="2:11">
      <c r="B175" s="597"/>
      <c r="C175" s="603" t="s">
        <v>556</v>
      </c>
      <c r="D175" s="599"/>
      <c r="E175" s="599" t="s">
        <v>186</v>
      </c>
      <c r="F175" s="600">
        <v>0.6</v>
      </c>
      <c r="G175" s="601">
        <f>[834]DUKB!I42</f>
        <v>33200</v>
      </c>
      <c r="H175" s="602">
        <f>G175*F175</f>
        <v>19920</v>
      </c>
    </row>
    <row r="176" spans="2:11">
      <c r="B176" s="597"/>
      <c r="C176" s="625"/>
      <c r="D176" s="626"/>
      <c r="E176" s="626"/>
      <c r="F176" s="981" t="s">
        <v>502</v>
      </c>
      <c r="G176" s="981"/>
      <c r="H176" s="602">
        <f>SUM(H173:H175)</f>
        <v>715530</v>
      </c>
    </row>
    <row r="177" spans="2:9">
      <c r="B177" s="597" t="s">
        <v>94</v>
      </c>
      <c r="C177" s="987" t="s">
        <v>503</v>
      </c>
      <c r="D177" s="987"/>
      <c r="E177" s="987"/>
      <c r="F177" s="987"/>
      <c r="G177" s="987"/>
      <c r="H177" s="604">
        <f>H171+H176</f>
        <v>788455</v>
      </c>
      <c r="I177" s="585"/>
    </row>
    <row r="178" spans="2:9">
      <c r="B178" s="597" t="s">
        <v>96</v>
      </c>
      <c r="C178" s="984" t="s">
        <v>544</v>
      </c>
      <c r="D178" s="984"/>
      <c r="E178" s="984"/>
      <c r="F178" s="985" t="s">
        <v>505</v>
      </c>
      <c r="G178" s="985"/>
      <c r="H178" s="604">
        <f>H177*0.15</f>
        <v>118268.25</v>
      </c>
      <c r="I178" s="585"/>
    </row>
    <row r="179" spans="2:9">
      <c r="B179" s="597" t="s">
        <v>100</v>
      </c>
      <c r="C179" s="986" t="s">
        <v>506</v>
      </c>
      <c r="D179" s="986"/>
      <c r="E179" s="986"/>
      <c r="F179" s="986"/>
      <c r="G179" s="986"/>
      <c r="H179" s="604">
        <f>ROUND(SUM(H177:H178),2)</f>
        <v>906723.25</v>
      </c>
      <c r="I179" s="606">
        <f>SUM(H177:H178)</f>
        <v>906723.25</v>
      </c>
    </row>
    <row r="180" spans="2:9">
      <c r="B180" s="611"/>
      <c r="C180" s="620"/>
      <c r="D180" s="611"/>
      <c r="E180" s="620"/>
      <c r="F180" s="612"/>
      <c r="G180" s="613"/>
      <c r="H180" s="610"/>
    </row>
    <row r="181" spans="2:9">
      <c r="B181" s="645" t="s">
        <v>564</v>
      </c>
      <c r="C181" s="585" t="s">
        <v>565</v>
      </c>
    </row>
    <row r="182" spans="2:9">
      <c r="B182" s="584" t="s">
        <v>566</v>
      </c>
      <c r="C182" s="585" t="s">
        <v>567</v>
      </c>
    </row>
    <row r="183" spans="2:9" ht="28.15" customHeight="1">
      <c r="B183" s="591" t="s">
        <v>1</v>
      </c>
      <c r="C183" s="591" t="s">
        <v>337</v>
      </c>
      <c r="D183" s="591" t="s">
        <v>80</v>
      </c>
      <c r="E183" s="591" t="s">
        <v>267</v>
      </c>
      <c r="F183" s="592" t="s">
        <v>484</v>
      </c>
      <c r="G183" s="593" t="s">
        <v>485</v>
      </c>
      <c r="H183" s="594" t="s">
        <v>486</v>
      </c>
      <c r="I183" s="595"/>
    </row>
    <row r="184" spans="2:9">
      <c r="B184" s="597" t="s">
        <v>82</v>
      </c>
      <c r="C184" s="603" t="s">
        <v>487</v>
      </c>
      <c r="D184" s="599"/>
      <c r="E184" s="599"/>
      <c r="F184" s="600"/>
      <c r="G184" s="601"/>
      <c r="H184" s="602"/>
    </row>
    <row r="185" spans="2:9">
      <c r="B185" s="597"/>
      <c r="C185" s="603" t="s">
        <v>488</v>
      </c>
      <c r="D185" s="599" t="s">
        <v>89</v>
      </c>
      <c r="E185" s="599" t="s">
        <v>108</v>
      </c>
      <c r="F185" s="600">
        <v>0.05</v>
      </c>
      <c r="G185" s="601">
        <f>[834]DUKB!$I$10</f>
        <v>110000</v>
      </c>
      <c r="H185" s="602">
        <f>G185*F185</f>
        <v>5500</v>
      </c>
    </row>
    <row r="186" spans="2:9">
      <c r="B186" s="597"/>
      <c r="C186" s="603" t="s">
        <v>489</v>
      </c>
      <c r="D186" s="599" t="s">
        <v>106</v>
      </c>
      <c r="E186" s="599" t="s">
        <v>108</v>
      </c>
      <c r="F186" s="600">
        <v>0.05</v>
      </c>
      <c r="G186" s="601">
        <f>[834]DUKB!$I$11</f>
        <v>175000</v>
      </c>
      <c r="H186" s="602">
        <f>G186*F186</f>
        <v>8750</v>
      </c>
    </row>
    <row r="187" spans="2:9">
      <c r="B187" s="597"/>
      <c r="C187" s="603" t="s">
        <v>541</v>
      </c>
      <c r="D187" s="599" t="s">
        <v>107</v>
      </c>
      <c r="E187" s="599" t="s">
        <v>108</v>
      </c>
      <c r="F187" s="600">
        <v>5.0000000000000001E-3</v>
      </c>
      <c r="G187" s="601">
        <f>[834]DUKB!$I$13</f>
        <v>200000</v>
      </c>
      <c r="H187" s="602">
        <f>G187*F187</f>
        <v>1000</v>
      </c>
    </row>
    <row r="188" spans="2:9">
      <c r="B188" s="597"/>
      <c r="C188" s="603" t="s">
        <v>85</v>
      </c>
      <c r="D188" s="599" t="s">
        <v>90</v>
      </c>
      <c r="E188" s="599" t="s">
        <v>108</v>
      </c>
      <c r="F188" s="600">
        <v>3.0000000000000001E-3</v>
      </c>
      <c r="G188" s="601">
        <f>[834]DUKB!$I$12</f>
        <v>200000</v>
      </c>
      <c r="H188" s="602">
        <f>G188*F188</f>
        <v>600</v>
      </c>
    </row>
    <row r="189" spans="2:9">
      <c r="B189" s="597"/>
      <c r="C189" s="603"/>
      <c r="D189" s="599"/>
      <c r="E189" s="599"/>
      <c r="F189" s="982" t="s">
        <v>491</v>
      </c>
      <c r="G189" s="982"/>
      <c r="H189" s="602">
        <f>SUM(H185:H188)</f>
        <v>15850</v>
      </c>
    </row>
    <row r="190" spans="2:9">
      <c r="B190" s="597" t="s">
        <v>86</v>
      </c>
      <c r="C190" s="603" t="s">
        <v>492</v>
      </c>
      <c r="D190" s="599"/>
      <c r="E190" s="599"/>
      <c r="F190" s="600"/>
      <c r="G190" s="601"/>
      <c r="H190" s="602"/>
    </row>
    <row r="191" spans="2:9">
      <c r="B191" s="597"/>
      <c r="C191" s="603" t="s">
        <v>568</v>
      </c>
      <c r="D191" s="599"/>
      <c r="E191" s="599" t="s">
        <v>183</v>
      </c>
      <c r="F191" s="600">
        <v>1.05</v>
      </c>
      <c r="G191" s="601">
        <f>[834]DUKB!I37</f>
        <v>67340</v>
      </c>
      <c r="H191" s="602">
        <f>G191*F191</f>
        <v>70707</v>
      </c>
    </row>
    <row r="192" spans="2:9">
      <c r="B192" s="597"/>
      <c r="C192" s="603" t="s">
        <v>569</v>
      </c>
      <c r="D192" s="599"/>
      <c r="E192" s="599" t="s">
        <v>518</v>
      </c>
      <c r="F192" s="600">
        <v>0.01</v>
      </c>
      <c r="G192" s="601">
        <f>[834]DUKB!$I$48</f>
        <v>21420</v>
      </c>
      <c r="H192" s="602">
        <f>G192*F192</f>
        <v>214.20000000000002</v>
      </c>
    </row>
    <row r="193" spans="2:9">
      <c r="B193" s="597"/>
      <c r="C193" s="603"/>
      <c r="D193" s="599"/>
      <c r="E193" s="599"/>
      <c r="F193" s="982" t="s">
        <v>502</v>
      </c>
      <c r="G193" s="982"/>
      <c r="H193" s="602">
        <f>SUM(H191:H192)</f>
        <v>70921.2</v>
      </c>
    </row>
    <row r="194" spans="2:9">
      <c r="B194" s="597" t="s">
        <v>94</v>
      </c>
      <c r="C194" s="987" t="s">
        <v>503</v>
      </c>
      <c r="D194" s="987"/>
      <c r="E194" s="987"/>
      <c r="F194" s="987"/>
      <c r="G194" s="987"/>
      <c r="H194" s="604">
        <f>H189+H193</f>
        <v>86771.199999999997</v>
      </c>
      <c r="I194" s="585"/>
    </row>
    <row r="195" spans="2:9">
      <c r="B195" s="597" t="s">
        <v>96</v>
      </c>
      <c r="C195" s="984" t="s">
        <v>544</v>
      </c>
      <c r="D195" s="984"/>
      <c r="E195" s="984"/>
      <c r="F195" s="985" t="s">
        <v>505</v>
      </c>
      <c r="G195" s="985"/>
      <c r="H195" s="604">
        <f>H194*0.15</f>
        <v>13015.679999999998</v>
      </c>
      <c r="I195" s="585"/>
    </row>
    <row r="196" spans="2:9">
      <c r="B196" s="597" t="s">
        <v>100</v>
      </c>
      <c r="C196" s="987" t="s">
        <v>506</v>
      </c>
      <c r="D196" s="987"/>
      <c r="E196" s="987"/>
      <c r="F196" s="987"/>
      <c r="G196" s="987"/>
      <c r="H196" s="604">
        <f>ROUND(SUM(H194:H195),2)</f>
        <v>99786.880000000005</v>
      </c>
      <c r="I196" s="606">
        <f>SUM(H194:H195)</f>
        <v>99786.87999999999</v>
      </c>
    </row>
    <row r="198" spans="2:9">
      <c r="B198" s="584" t="s">
        <v>570</v>
      </c>
      <c r="C198" s="585" t="s">
        <v>571</v>
      </c>
    </row>
    <row r="199" spans="2:9" ht="23.45" customHeight="1">
      <c r="B199" s="591" t="s">
        <v>1</v>
      </c>
      <c r="C199" s="591" t="s">
        <v>337</v>
      </c>
      <c r="D199" s="591" t="s">
        <v>80</v>
      </c>
      <c r="E199" s="591" t="s">
        <v>267</v>
      </c>
      <c r="F199" s="592" t="s">
        <v>484</v>
      </c>
      <c r="G199" s="593" t="s">
        <v>485</v>
      </c>
      <c r="H199" s="594" t="s">
        <v>486</v>
      </c>
      <c r="I199" s="595"/>
    </row>
    <row r="200" spans="2:9">
      <c r="B200" s="597" t="s">
        <v>82</v>
      </c>
      <c r="C200" s="603" t="s">
        <v>487</v>
      </c>
      <c r="D200" s="599"/>
      <c r="E200" s="599"/>
      <c r="F200" s="600"/>
      <c r="G200" s="601"/>
      <c r="H200" s="602"/>
    </row>
    <row r="201" spans="2:9">
      <c r="B201" s="597"/>
      <c r="C201" s="603" t="s">
        <v>488</v>
      </c>
      <c r="D201" s="599" t="s">
        <v>89</v>
      </c>
      <c r="E201" s="599" t="s">
        <v>108</v>
      </c>
      <c r="F201" s="600">
        <v>0.05</v>
      </c>
      <c r="G201" s="601">
        <f>[834]DUKB!$I$10</f>
        <v>110000</v>
      </c>
      <c r="H201" s="602">
        <f>G201*F201</f>
        <v>5500</v>
      </c>
    </row>
    <row r="202" spans="2:9">
      <c r="B202" s="597"/>
      <c r="C202" s="603" t="s">
        <v>572</v>
      </c>
      <c r="D202" s="599" t="s">
        <v>106</v>
      </c>
      <c r="E202" s="599" t="s">
        <v>108</v>
      </c>
      <c r="F202" s="600">
        <v>0.05</v>
      </c>
      <c r="G202" s="601">
        <f>[834]DUKB!$I$11</f>
        <v>175000</v>
      </c>
      <c r="H202" s="602">
        <f>G202*F202</f>
        <v>8750</v>
      </c>
    </row>
    <row r="203" spans="2:9">
      <c r="B203" s="597"/>
      <c r="C203" s="603" t="s">
        <v>541</v>
      </c>
      <c r="D203" s="599" t="s">
        <v>107</v>
      </c>
      <c r="E203" s="599" t="s">
        <v>108</v>
      </c>
      <c r="F203" s="600">
        <v>5.0000000000000001E-3</v>
      </c>
      <c r="G203" s="601">
        <f>[834]DUKB!$I$13</f>
        <v>200000</v>
      </c>
      <c r="H203" s="602">
        <f>G203*F203</f>
        <v>1000</v>
      </c>
    </row>
    <row r="204" spans="2:9">
      <c r="B204" s="597"/>
      <c r="C204" s="603" t="s">
        <v>85</v>
      </c>
      <c r="D204" s="599" t="s">
        <v>90</v>
      </c>
      <c r="E204" s="599" t="s">
        <v>108</v>
      </c>
      <c r="F204" s="600">
        <v>3.0000000000000001E-3</v>
      </c>
      <c r="G204" s="601">
        <f>[834]DUKB!$I$12</f>
        <v>200000</v>
      </c>
      <c r="H204" s="602">
        <f>G204*F204</f>
        <v>600</v>
      </c>
    </row>
    <row r="205" spans="2:9">
      <c r="B205" s="597"/>
      <c r="C205" s="603"/>
      <c r="D205" s="599"/>
      <c r="E205" s="599"/>
      <c r="F205" s="982" t="s">
        <v>491</v>
      </c>
      <c r="G205" s="982"/>
      <c r="H205" s="602">
        <f>SUM(H201:H204)</f>
        <v>15850</v>
      </c>
    </row>
    <row r="206" spans="2:9">
      <c r="B206" s="597" t="s">
        <v>86</v>
      </c>
      <c r="C206" s="603" t="s">
        <v>492</v>
      </c>
      <c r="D206" s="599"/>
      <c r="E206" s="599"/>
      <c r="F206" s="600"/>
      <c r="G206" s="601"/>
      <c r="H206" s="602"/>
    </row>
    <row r="207" spans="2:9">
      <c r="B207" s="597"/>
      <c r="C207" s="603" t="s">
        <v>573</v>
      </c>
      <c r="D207" s="599"/>
      <c r="E207" s="599" t="s">
        <v>183</v>
      </c>
      <c r="F207" s="600">
        <v>1.05</v>
      </c>
      <c r="G207" s="601">
        <f>[834]DUKB!I38</f>
        <v>35200</v>
      </c>
      <c r="H207" s="602">
        <f>G207*F207</f>
        <v>36960</v>
      </c>
    </row>
    <row r="208" spans="2:9">
      <c r="B208" s="597"/>
      <c r="C208" s="603" t="s">
        <v>574</v>
      </c>
      <c r="D208" s="599"/>
      <c r="E208" s="599" t="s">
        <v>518</v>
      </c>
      <c r="F208" s="600">
        <v>0.15</v>
      </c>
      <c r="G208" s="601">
        <v>10000</v>
      </c>
      <c r="H208" s="602">
        <f>G208*F208</f>
        <v>1500</v>
      </c>
    </row>
    <row r="209" spans="2:11">
      <c r="B209" s="597"/>
      <c r="C209" s="603"/>
      <c r="D209" s="599"/>
      <c r="E209" s="599"/>
      <c r="F209" s="982" t="s">
        <v>502</v>
      </c>
      <c r="G209" s="982"/>
      <c r="H209" s="602">
        <f>SUM(H207:H208)</f>
        <v>38460</v>
      </c>
    </row>
    <row r="210" spans="2:11">
      <c r="B210" s="597" t="s">
        <v>94</v>
      </c>
      <c r="C210" s="987" t="s">
        <v>503</v>
      </c>
      <c r="D210" s="987"/>
      <c r="E210" s="987"/>
      <c r="F210" s="987"/>
      <c r="G210" s="987"/>
      <c r="H210" s="604">
        <f>H205+H209</f>
        <v>54310</v>
      </c>
      <c r="I210" s="585"/>
    </row>
    <row r="211" spans="2:11">
      <c r="B211" s="597" t="s">
        <v>96</v>
      </c>
      <c r="C211" s="984" t="s">
        <v>544</v>
      </c>
      <c r="D211" s="984"/>
      <c r="E211" s="984"/>
      <c r="F211" s="985" t="s">
        <v>505</v>
      </c>
      <c r="G211" s="985"/>
      <c r="H211" s="604">
        <f>H210*0.15</f>
        <v>8146.5</v>
      </c>
      <c r="I211" s="585"/>
    </row>
    <row r="212" spans="2:11">
      <c r="B212" s="597" t="s">
        <v>100</v>
      </c>
      <c r="C212" s="987" t="s">
        <v>506</v>
      </c>
      <c r="D212" s="987"/>
      <c r="E212" s="987"/>
      <c r="F212" s="987"/>
      <c r="G212" s="987"/>
      <c r="H212" s="604">
        <f>ROUND(SUM(H210:H211),2)</f>
        <v>62456.5</v>
      </c>
      <c r="I212" s="606">
        <f>SUM(H210:H211)</f>
        <v>62456.5</v>
      </c>
    </row>
    <row r="214" spans="2:11">
      <c r="B214" s="584" t="s">
        <v>575</v>
      </c>
      <c r="C214" s="607" t="s">
        <v>576</v>
      </c>
      <c r="D214" s="611"/>
      <c r="E214" s="611"/>
      <c r="F214" s="612"/>
      <c r="G214" s="613"/>
      <c r="H214" s="610"/>
    </row>
    <row r="215" spans="2:11">
      <c r="B215" s="645" t="s">
        <v>577</v>
      </c>
      <c r="C215" s="585" t="s">
        <v>578</v>
      </c>
    </row>
    <row r="216" spans="2:11" s="595" customFormat="1" ht="24.95" customHeight="1">
      <c r="B216" s="591" t="s">
        <v>1</v>
      </c>
      <c r="C216" s="653" t="s">
        <v>337</v>
      </c>
      <c r="D216" s="653" t="s">
        <v>80</v>
      </c>
      <c r="E216" s="653" t="s">
        <v>267</v>
      </c>
      <c r="F216" s="654" t="s">
        <v>484</v>
      </c>
      <c r="G216" s="593" t="s">
        <v>485</v>
      </c>
      <c r="H216" s="594" t="s">
        <v>486</v>
      </c>
      <c r="K216" s="596"/>
    </row>
    <row r="217" spans="2:11">
      <c r="B217" s="597" t="s">
        <v>82</v>
      </c>
      <c r="C217" s="655" t="s">
        <v>487</v>
      </c>
      <c r="D217" s="656"/>
      <c r="E217" s="656"/>
      <c r="F217" s="614"/>
      <c r="G217" s="657"/>
      <c r="H217" s="602"/>
    </row>
    <row r="218" spans="2:11">
      <c r="B218" s="597"/>
      <c r="C218" s="655" t="s">
        <v>488</v>
      </c>
      <c r="D218" s="599" t="s">
        <v>89</v>
      </c>
      <c r="E218" s="656" t="s">
        <v>108</v>
      </c>
      <c r="F218" s="614">
        <v>0.7</v>
      </c>
      <c r="G218" s="601">
        <f>[834]DUKB!$I$10</f>
        <v>110000</v>
      </c>
      <c r="H218" s="602">
        <f>G218*F218</f>
        <v>77000</v>
      </c>
    </row>
    <row r="219" spans="2:11">
      <c r="B219" s="597"/>
      <c r="C219" s="655" t="s">
        <v>572</v>
      </c>
      <c r="D219" s="599" t="s">
        <v>106</v>
      </c>
      <c r="E219" s="656" t="s">
        <v>108</v>
      </c>
      <c r="F219" s="614">
        <v>2.1</v>
      </c>
      <c r="G219" s="601">
        <f>[834]DUKB!$I$11</f>
        <v>175000</v>
      </c>
      <c r="H219" s="602">
        <f>G219*F219</f>
        <v>367500</v>
      </c>
    </row>
    <row r="220" spans="2:11">
      <c r="B220" s="597"/>
      <c r="C220" s="655" t="s">
        <v>541</v>
      </c>
      <c r="D220" s="599" t="s">
        <v>107</v>
      </c>
      <c r="E220" s="656" t="s">
        <v>108</v>
      </c>
      <c r="F220" s="614">
        <v>0.21</v>
      </c>
      <c r="G220" s="601">
        <f>[834]DUKB!$I$13</f>
        <v>200000</v>
      </c>
      <c r="H220" s="602">
        <f>G220*F220</f>
        <v>42000</v>
      </c>
    </row>
    <row r="221" spans="2:11">
      <c r="B221" s="597"/>
      <c r="C221" s="655" t="s">
        <v>85</v>
      </c>
      <c r="D221" s="599" t="s">
        <v>90</v>
      </c>
      <c r="E221" s="656" t="s">
        <v>108</v>
      </c>
      <c r="F221" s="614">
        <v>3.5000000000000003E-2</v>
      </c>
      <c r="G221" s="601">
        <f>[834]DUKB!$I$12</f>
        <v>200000</v>
      </c>
      <c r="H221" s="602">
        <f>G221*F221</f>
        <v>7000.0000000000009</v>
      </c>
    </row>
    <row r="222" spans="2:11">
      <c r="B222" s="597"/>
      <c r="C222" s="655"/>
      <c r="D222" s="656"/>
      <c r="E222" s="656"/>
      <c r="F222" s="1007" t="s">
        <v>491</v>
      </c>
      <c r="G222" s="1008"/>
      <c r="H222" s="602">
        <f>SUM(H218:H221)</f>
        <v>493500</v>
      </c>
    </row>
    <row r="223" spans="2:11">
      <c r="B223" s="597" t="s">
        <v>86</v>
      </c>
      <c r="C223" s="655" t="s">
        <v>492</v>
      </c>
      <c r="D223" s="656"/>
      <c r="E223" s="656"/>
      <c r="F223" s="614"/>
      <c r="G223" s="657"/>
      <c r="H223" s="602"/>
    </row>
    <row r="224" spans="2:11">
      <c r="B224" s="597"/>
      <c r="C224" s="655" t="s">
        <v>579</v>
      </c>
      <c r="D224" s="656"/>
      <c r="E224" s="656" t="s">
        <v>188</v>
      </c>
      <c r="F224" s="614">
        <v>2.5000000000000001E-2</v>
      </c>
      <c r="G224" s="658">
        <f>[834]DUKB!$I$39</f>
        <v>7224875</v>
      </c>
      <c r="H224" s="602">
        <f>G224*F224</f>
        <v>180621.875</v>
      </c>
    </row>
    <row r="225" spans="2:11">
      <c r="B225" s="597"/>
      <c r="C225" s="655" t="s">
        <v>580</v>
      </c>
      <c r="D225" s="656"/>
      <c r="E225" s="656" t="s">
        <v>518</v>
      </c>
      <c r="F225" s="614">
        <v>0.03</v>
      </c>
      <c r="G225" s="601">
        <f>[834]DUKB!$I$48</f>
        <v>21420</v>
      </c>
      <c r="H225" s="602">
        <f>G225*F225</f>
        <v>642.6</v>
      </c>
    </row>
    <row r="226" spans="2:11">
      <c r="B226" s="597"/>
      <c r="C226" s="655" t="s">
        <v>581</v>
      </c>
      <c r="D226" s="656"/>
      <c r="E226" s="656" t="s">
        <v>518</v>
      </c>
      <c r="F226" s="614">
        <v>0.5</v>
      </c>
      <c r="G226" s="657">
        <f>[834]DUKB!$I$41</f>
        <v>18200</v>
      </c>
      <c r="H226" s="602">
        <f>G226*F226</f>
        <v>9100</v>
      </c>
    </row>
    <row r="227" spans="2:11">
      <c r="B227" s="597"/>
      <c r="C227" s="659" t="s">
        <v>582</v>
      </c>
      <c r="D227" s="656"/>
      <c r="E227" s="656" t="s">
        <v>583</v>
      </c>
      <c r="F227" s="614">
        <v>1</v>
      </c>
      <c r="G227" s="657">
        <f>[834]DUKB!$I$43</f>
        <v>84960</v>
      </c>
      <c r="H227" s="602">
        <f>G227*F227</f>
        <v>84960</v>
      </c>
    </row>
    <row r="228" spans="2:11">
      <c r="B228" s="597"/>
      <c r="C228" s="655"/>
      <c r="D228" s="656"/>
      <c r="E228" s="656"/>
      <c r="F228" s="1007" t="s">
        <v>502</v>
      </c>
      <c r="G228" s="1008"/>
      <c r="H228" s="602">
        <f>SUM(H224:H227)</f>
        <v>275324.47499999998</v>
      </c>
    </row>
    <row r="229" spans="2:11" s="585" customFormat="1" ht="12.75">
      <c r="B229" s="597" t="s">
        <v>94</v>
      </c>
      <c r="C229" s="660" t="s">
        <v>503</v>
      </c>
      <c r="D229" s="661"/>
      <c r="E229" s="661"/>
      <c r="F229" s="662"/>
      <c r="G229" s="663"/>
      <c r="H229" s="604">
        <f>H222+H228</f>
        <v>768824.47499999998</v>
      </c>
      <c r="K229" s="589"/>
    </row>
    <row r="230" spans="2:11" s="585" customFormat="1" ht="12.75">
      <c r="B230" s="597" t="s">
        <v>96</v>
      </c>
      <c r="C230" s="664" t="s">
        <v>544</v>
      </c>
      <c r="D230" s="665"/>
      <c r="E230" s="665"/>
      <c r="F230" s="666" t="s">
        <v>505</v>
      </c>
      <c r="G230" s="663"/>
      <c r="H230" s="604">
        <f>H229*0.15</f>
        <v>115323.67125</v>
      </c>
      <c r="K230" s="589"/>
    </row>
    <row r="231" spans="2:11" s="585" customFormat="1" ht="12.75">
      <c r="B231" s="597" t="s">
        <v>100</v>
      </c>
      <c r="C231" s="660" t="s">
        <v>506</v>
      </c>
      <c r="D231" s="661"/>
      <c r="E231" s="661"/>
      <c r="F231" s="662"/>
      <c r="G231" s="663"/>
      <c r="H231" s="604">
        <f>ROUND(SUM(H229:H230),2)</f>
        <v>884148.15</v>
      </c>
      <c r="I231" s="606">
        <f>SUM(H229:H230)</f>
        <v>884148.14624999999</v>
      </c>
      <c r="K231" s="589"/>
    </row>
    <row r="232" spans="2:11">
      <c r="B232" s="646"/>
      <c r="C232" s="647"/>
      <c r="D232" s="646"/>
      <c r="E232" s="646"/>
      <c r="F232" s="648"/>
      <c r="G232" s="649"/>
      <c r="H232" s="650"/>
    </row>
    <row r="233" spans="2:11">
      <c r="B233" s="584" t="s">
        <v>584</v>
      </c>
      <c r="C233" s="585" t="s">
        <v>585</v>
      </c>
    </row>
    <row r="234" spans="2:11" s="595" customFormat="1" ht="24.95" customHeight="1">
      <c r="B234" s="591" t="s">
        <v>1</v>
      </c>
      <c r="C234" s="591" t="s">
        <v>337</v>
      </c>
      <c r="D234" s="591" t="s">
        <v>80</v>
      </c>
      <c r="E234" s="591" t="s">
        <v>267</v>
      </c>
      <c r="F234" s="592" t="s">
        <v>484</v>
      </c>
      <c r="G234" s="593" t="s">
        <v>485</v>
      </c>
      <c r="H234" s="594" t="s">
        <v>486</v>
      </c>
      <c r="K234" s="596"/>
    </row>
    <row r="235" spans="2:11">
      <c r="B235" s="597" t="s">
        <v>82</v>
      </c>
      <c r="C235" s="603" t="s">
        <v>487</v>
      </c>
      <c r="D235" s="599"/>
      <c r="E235" s="599"/>
      <c r="F235" s="600"/>
      <c r="G235" s="601"/>
      <c r="H235" s="602"/>
    </row>
    <row r="236" spans="2:11">
      <c r="B236" s="597"/>
      <c r="C236" s="603" t="s">
        <v>488</v>
      </c>
      <c r="D236" s="599" t="s">
        <v>89</v>
      </c>
      <c r="E236" s="599" t="s">
        <v>108</v>
      </c>
      <c r="F236" s="600">
        <v>0.35</v>
      </c>
      <c r="G236" s="601">
        <f>[834]DUKB!$I$10</f>
        <v>110000</v>
      </c>
      <c r="H236" s="602">
        <f>G236*F236</f>
        <v>38500</v>
      </c>
    </row>
    <row r="237" spans="2:11">
      <c r="B237" s="597"/>
      <c r="C237" s="603" t="s">
        <v>516</v>
      </c>
      <c r="D237" s="599" t="s">
        <v>106</v>
      </c>
      <c r="E237" s="599" t="s">
        <v>108</v>
      </c>
      <c r="F237" s="600">
        <v>0.17499999999999999</v>
      </c>
      <c r="G237" s="601">
        <f>[834]DUKB!$I$11</f>
        <v>175000</v>
      </c>
      <c r="H237" s="602">
        <f>G237*F237</f>
        <v>30624.999999999996</v>
      </c>
    </row>
    <row r="238" spans="2:11">
      <c r="B238" s="597"/>
      <c r="C238" s="603" t="s">
        <v>541</v>
      </c>
      <c r="D238" s="599" t="s">
        <v>107</v>
      </c>
      <c r="E238" s="599" t="s">
        <v>108</v>
      </c>
      <c r="F238" s="600">
        <v>1.7000000000000001E-2</v>
      </c>
      <c r="G238" s="601">
        <f>[834]DUKB!$I$13</f>
        <v>200000</v>
      </c>
      <c r="H238" s="602">
        <f>G238*F238</f>
        <v>3400.0000000000005</v>
      </c>
    </row>
    <row r="239" spans="2:11">
      <c r="B239" s="597"/>
      <c r="C239" s="603" t="s">
        <v>85</v>
      </c>
      <c r="D239" s="599" t="s">
        <v>90</v>
      </c>
      <c r="E239" s="599" t="s">
        <v>108</v>
      </c>
      <c r="F239" s="600">
        <v>2E-3</v>
      </c>
      <c r="G239" s="601">
        <f>[834]DUKB!$I$12</f>
        <v>200000</v>
      </c>
      <c r="H239" s="602">
        <f>G239*F239</f>
        <v>400</v>
      </c>
    </row>
    <row r="240" spans="2:11">
      <c r="B240" s="597"/>
      <c r="C240" s="603"/>
      <c r="D240" s="599"/>
      <c r="E240" s="599"/>
      <c r="F240" s="981" t="s">
        <v>491</v>
      </c>
      <c r="G240" s="981"/>
      <c r="H240" s="602">
        <f>SUM(H236:H239)</f>
        <v>72925</v>
      </c>
    </row>
    <row r="241" spans="2:11">
      <c r="B241" s="597" t="s">
        <v>86</v>
      </c>
      <c r="C241" s="603" t="s">
        <v>492</v>
      </c>
      <c r="D241" s="599"/>
      <c r="E241" s="599"/>
      <c r="F241" s="600"/>
      <c r="G241" s="601"/>
      <c r="H241" s="602"/>
    </row>
    <row r="242" spans="2:11">
      <c r="B242" s="597"/>
      <c r="C242" s="603" t="str">
        <f>[834]DUKB!$C$55</f>
        <v>HPL setara TACO</v>
      </c>
      <c r="D242" s="599"/>
      <c r="E242" s="599" t="s">
        <v>410</v>
      </c>
      <c r="F242" s="600">
        <v>1.2</v>
      </c>
      <c r="G242" s="601">
        <f>[834]DUKB!$I$55</f>
        <v>255000</v>
      </c>
      <c r="H242" s="602">
        <f>G242*F242</f>
        <v>306000</v>
      </c>
    </row>
    <row r="243" spans="2:11">
      <c r="B243" s="599"/>
      <c r="C243" s="603" t="s">
        <v>556</v>
      </c>
      <c r="D243" s="599"/>
      <c r="E243" s="599" t="s">
        <v>186</v>
      </c>
      <c r="F243" s="600">
        <v>0.25</v>
      </c>
      <c r="G243" s="601">
        <f>[834]DUKB!$I$42</f>
        <v>33200</v>
      </c>
      <c r="H243" s="602">
        <f>G243*F243</f>
        <v>8300</v>
      </c>
    </row>
    <row r="244" spans="2:11">
      <c r="B244" s="599"/>
      <c r="C244" s="603"/>
      <c r="D244" s="599"/>
      <c r="E244" s="599"/>
      <c r="F244" s="982" t="s">
        <v>502</v>
      </c>
      <c r="G244" s="982"/>
      <c r="H244" s="602">
        <f>SUM(H242:H243)</f>
        <v>314300</v>
      </c>
    </row>
    <row r="245" spans="2:11" s="585" customFormat="1" ht="12.75">
      <c r="B245" s="597" t="s">
        <v>94</v>
      </c>
      <c r="C245" s="987" t="s">
        <v>503</v>
      </c>
      <c r="D245" s="987"/>
      <c r="E245" s="987"/>
      <c r="F245" s="987"/>
      <c r="G245" s="987"/>
      <c r="H245" s="604">
        <f>H240+H244</f>
        <v>387225</v>
      </c>
      <c r="K245" s="589"/>
    </row>
    <row r="246" spans="2:11" s="585" customFormat="1" ht="12.75">
      <c r="B246" s="597" t="s">
        <v>96</v>
      </c>
      <c r="C246" s="984" t="s">
        <v>544</v>
      </c>
      <c r="D246" s="984"/>
      <c r="E246" s="984"/>
      <c r="F246" s="985" t="s">
        <v>505</v>
      </c>
      <c r="G246" s="985"/>
      <c r="H246" s="604">
        <f>H245*0.15</f>
        <v>58083.75</v>
      </c>
      <c r="K246" s="589"/>
    </row>
    <row r="247" spans="2:11" s="585" customFormat="1" ht="12.75">
      <c r="B247" s="597" t="s">
        <v>100</v>
      </c>
      <c r="C247" s="986" t="s">
        <v>506</v>
      </c>
      <c r="D247" s="986"/>
      <c r="E247" s="986"/>
      <c r="F247" s="986"/>
      <c r="G247" s="986"/>
      <c r="H247" s="604">
        <f>ROUND(SUM(H245:H246),2)</f>
        <v>445308.75</v>
      </c>
      <c r="I247" s="606">
        <f>SUM(H245:H246)</f>
        <v>445308.75</v>
      </c>
      <c r="K247" s="589"/>
    </row>
    <row r="248" spans="2:11" s="668" customFormat="1">
      <c r="B248" s="667"/>
      <c r="D248" s="667"/>
      <c r="F248" s="669"/>
      <c r="G248" s="670"/>
      <c r="K248" s="671"/>
    </row>
    <row r="249" spans="2:11">
      <c r="B249" s="584" t="s">
        <v>586</v>
      </c>
      <c r="C249" s="607" t="s">
        <v>587</v>
      </c>
      <c r="D249" s="611"/>
      <c r="E249" s="611"/>
      <c r="F249" s="612"/>
      <c r="G249" s="613"/>
      <c r="H249" s="610"/>
    </row>
    <row r="250" spans="2:11" ht="27.6" customHeight="1">
      <c r="B250" s="591" t="s">
        <v>1</v>
      </c>
      <c r="C250" s="653" t="s">
        <v>337</v>
      </c>
      <c r="D250" s="591" t="s">
        <v>80</v>
      </c>
      <c r="E250" s="591" t="s">
        <v>267</v>
      </c>
      <c r="F250" s="592" t="s">
        <v>484</v>
      </c>
      <c r="G250" s="593" t="s">
        <v>485</v>
      </c>
      <c r="H250" s="594" t="s">
        <v>486</v>
      </c>
      <c r="I250" s="595"/>
    </row>
    <row r="251" spans="2:11">
      <c r="B251" s="597" t="s">
        <v>82</v>
      </c>
      <c r="C251" s="655" t="s">
        <v>487</v>
      </c>
      <c r="D251" s="599"/>
      <c r="E251" s="599"/>
      <c r="F251" s="600"/>
      <c r="G251" s="601"/>
      <c r="H251" s="602"/>
    </row>
    <row r="252" spans="2:11">
      <c r="B252" s="597"/>
      <c r="C252" s="655" t="s">
        <v>488</v>
      </c>
      <c r="D252" s="599" t="s">
        <v>89</v>
      </c>
      <c r="E252" s="599" t="s">
        <v>108</v>
      </c>
      <c r="F252" s="600">
        <v>0.2</v>
      </c>
      <c r="G252" s="601">
        <f>[834]DUKB!$I$10</f>
        <v>110000</v>
      </c>
      <c r="H252" s="602">
        <f>G252*F252</f>
        <v>22000</v>
      </c>
    </row>
    <row r="253" spans="2:11">
      <c r="B253" s="597"/>
      <c r="C253" s="655" t="s">
        <v>572</v>
      </c>
      <c r="D253" s="599" t="s">
        <v>106</v>
      </c>
      <c r="E253" s="599" t="s">
        <v>108</v>
      </c>
      <c r="F253" s="600">
        <v>0.6</v>
      </c>
      <c r="G253" s="601">
        <f>[834]DUKB!$I$11</f>
        <v>175000</v>
      </c>
      <c r="H253" s="602">
        <f>G253*F253</f>
        <v>105000</v>
      </c>
    </row>
    <row r="254" spans="2:11">
      <c r="B254" s="597"/>
      <c r="C254" s="655" t="s">
        <v>541</v>
      </c>
      <c r="D254" s="599" t="s">
        <v>107</v>
      </c>
      <c r="E254" s="599" t="s">
        <v>108</v>
      </c>
      <c r="F254" s="600">
        <v>0.06</v>
      </c>
      <c r="G254" s="601">
        <f>[834]DUKB!$I$13</f>
        <v>200000</v>
      </c>
      <c r="H254" s="602">
        <f>G254*F254</f>
        <v>12000</v>
      </c>
    </row>
    <row r="255" spans="2:11">
      <c r="B255" s="597"/>
      <c r="C255" s="655" t="s">
        <v>85</v>
      </c>
      <c r="D255" s="599" t="s">
        <v>90</v>
      </c>
      <c r="E255" s="599" t="s">
        <v>108</v>
      </c>
      <c r="F255" s="600">
        <v>0.01</v>
      </c>
      <c r="G255" s="601">
        <f>[834]DUKB!$I$12</f>
        <v>200000</v>
      </c>
      <c r="H255" s="602">
        <f>G255*F255</f>
        <v>2000</v>
      </c>
    </row>
    <row r="256" spans="2:11">
      <c r="B256" s="597"/>
      <c r="C256" s="655"/>
      <c r="D256" s="599"/>
      <c r="E256" s="599"/>
      <c r="F256" s="1007" t="s">
        <v>491</v>
      </c>
      <c r="G256" s="1008"/>
      <c r="H256" s="602">
        <f>SUM(H252:H255)</f>
        <v>141000</v>
      </c>
    </row>
    <row r="257" spans="2:9">
      <c r="B257" s="597" t="s">
        <v>86</v>
      </c>
      <c r="C257" s="655" t="s">
        <v>492</v>
      </c>
      <c r="D257" s="599"/>
      <c r="E257" s="599"/>
      <c r="F257" s="600"/>
      <c r="G257" s="601"/>
      <c r="H257" s="602"/>
    </row>
    <row r="258" spans="2:9">
      <c r="B258" s="597"/>
      <c r="C258" s="655" t="s">
        <v>588</v>
      </c>
      <c r="D258" s="599"/>
      <c r="E258" s="672" t="s">
        <v>188</v>
      </c>
      <c r="F258" s="673">
        <v>2.8000000000000001E-2</v>
      </c>
      <c r="G258" s="601">
        <f>[834]DUKB!$I$40</f>
        <v>4351025</v>
      </c>
      <c r="H258" s="602">
        <f>G258*F258</f>
        <v>121828.7</v>
      </c>
    </row>
    <row r="259" spans="2:9">
      <c r="B259" s="597"/>
      <c r="C259" s="655" t="s">
        <v>589</v>
      </c>
      <c r="D259" s="599"/>
      <c r="E259" s="672" t="s">
        <v>518</v>
      </c>
      <c r="F259" s="600">
        <v>0.15</v>
      </c>
      <c r="G259" s="657">
        <f>[834]DUKB!$I$48</f>
        <v>21420</v>
      </c>
      <c r="H259" s="602">
        <f>G259*F259</f>
        <v>3213</v>
      </c>
    </row>
    <row r="260" spans="2:9">
      <c r="B260" s="597"/>
      <c r="C260" s="659" t="s">
        <v>590</v>
      </c>
      <c r="D260" s="599"/>
      <c r="E260" s="672" t="s">
        <v>583</v>
      </c>
      <c r="F260" s="673">
        <v>0.86</v>
      </c>
      <c r="G260" s="601">
        <f>[834]DUKB!I45</f>
        <v>121000</v>
      </c>
      <c r="H260" s="602">
        <f>G260*F260</f>
        <v>104060</v>
      </c>
    </row>
    <row r="261" spans="2:9">
      <c r="B261" s="599"/>
      <c r="C261" s="655" t="s">
        <v>581</v>
      </c>
      <c r="D261" s="599"/>
      <c r="E261" s="599" t="s">
        <v>518</v>
      </c>
      <c r="F261" s="600">
        <v>0.56000000000000005</v>
      </c>
      <c r="G261" s="601">
        <f>[834]DUKB!$I$41</f>
        <v>18200</v>
      </c>
      <c r="H261" s="602">
        <f>G261*F261</f>
        <v>10192.000000000002</v>
      </c>
    </row>
    <row r="262" spans="2:9">
      <c r="B262" s="599"/>
      <c r="C262" s="655"/>
      <c r="D262" s="599"/>
      <c r="E262" s="599"/>
      <c r="F262" s="1007" t="s">
        <v>502</v>
      </c>
      <c r="G262" s="1008"/>
      <c r="H262" s="602">
        <f>SUM(H258:H261)</f>
        <v>239293.7</v>
      </c>
    </row>
    <row r="263" spans="2:9">
      <c r="B263" s="597" t="s">
        <v>94</v>
      </c>
      <c r="C263" s="660" t="s">
        <v>503</v>
      </c>
      <c r="D263" s="661"/>
      <c r="E263" s="661"/>
      <c r="F263" s="662"/>
      <c r="G263" s="674"/>
      <c r="H263" s="604">
        <f>H256+H262</f>
        <v>380293.7</v>
      </c>
      <c r="I263" s="585"/>
    </row>
    <row r="264" spans="2:9">
      <c r="B264" s="597" t="s">
        <v>96</v>
      </c>
      <c r="C264" s="664" t="s">
        <v>544</v>
      </c>
      <c r="D264" s="665"/>
      <c r="E264" s="675"/>
      <c r="F264" s="666" t="s">
        <v>505</v>
      </c>
      <c r="G264" s="674"/>
      <c r="H264" s="604">
        <f>H263*0.15</f>
        <v>57044.055</v>
      </c>
      <c r="I264" s="585"/>
    </row>
    <row r="265" spans="2:9">
      <c r="B265" s="597" t="s">
        <v>100</v>
      </c>
      <c r="C265" s="660" t="s">
        <v>506</v>
      </c>
      <c r="D265" s="661"/>
      <c r="E265" s="661"/>
      <c r="F265" s="662"/>
      <c r="G265" s="674"/>
      <c r="H265" s="604">
        <f>ROUND(SUM(H263:H264),2)</f>
        <v>437337.76</v>
      </c>
      <c r="I265" s="606">
        <f>SUM(H263:H264)</f>
        <v>437337.755</v>
      </c>
    </row>
    <row r="267" spans="2:9">
      <c r="B267" s="645" t="s">
        <v>591</v>
      </c>
      <c r="C267" s="607" t="s">
        <v>592</v>
      </c>
      <c r="D267" s="611"/>
      <c r="E267" s="611"/>
      <c r="F267" s="612"/>
      <c r="G267" s="613"/>
      <c r="H267" s="610"/>
    </row>
    <row r="268" spans="2:9">
      <c r="B268" s="584" t="s">
        <v>593</v>
      </c>
      <c r="C268" s="585" t="s">
        <v>594</v>
      </c>
    </row>
    <row r="269" spans="2:9" ht="24.95" customHeight="1">
      <c r="B269" s="591" t="s">
        <v>1</v>
      </c>
      <c r="C269" s="591" t="s">
        <v>337</v>
      </c>
      <c r="D269" s="591" t="s">
        <v>80</v>
      </c>
      <c r="E269" s="591" t="s">
        <v>267</v>
      </c>
      <c r="F269" s="592" t="s">
        <v>484</v>
      </c>
      <c r="G269" s="593" t="s">
        <v>485</v>
      </c>
      <c r="H269" s="594" t="s">
        <v>486</v>
      </c>
    </row>
    <row r="270" spans="2:9">
      <c r="B270" s="597" t="s">
        <v>82</v>
      </c>
      <c r="C270" s="603" t="s">
        <v>487</v>
      </c>
      <c r="D270" s="599"/>
      <c r="E270" s="599"/>
      <c r="F270" s="600"/>
      <c r="G270" s="601"/>
      <c r="H270" s="602"/>
    </row>
    <row r="271" spans="2:9">
      <c r="B271" s="597"/>
      <c r="C271" s="603" t="s">
        <v>488</v>
      </c>
      <c r="D271" s="599" t="s">
        <v>89</v>
      </c>
      <c r="E271" s="599" t="s">
        <v>108</v>
      </c>
      <c r="F271" s="600">
        <v>0.01</v>
      </c>
      <c r="G271" s="601">
        <f>[834]DUKB!$I$10</f>
        <v>110000</v>
      </c>
      <c r="H271" s="602">
        <f>G271*F271</f>
        <v>1100</v>
      </c>
    </row>
    <row r="272" spans="2:9">
      <c r="B272" s="597"/>
      <c r="C272" s="603" t="s">
        <v>572</v>
      </c>
      <c r="D272" s="599" t="s">
        <v>106</v>
      </c>
      <c r="E272" s="599" t="s">
        <v>108</v>
      </c>
      <c r="F272" s="600">
        <v>0.1</v>
      </c>
      <c r="G272" s="601">
        <f>[834]DUKB!$I$11</f>
        <v>175000</v>
      </c>
      <c r="H272" s="602">
        <f>G272*F272</f>
        <v>17500</v>
      </c>
    </row>
    <row r="273" spans="2:11">
      <c r="B273" s="597"/>
      <c r="C273" s="603" t="s">
        <v>541</v>
      </c>
      <c r="D273" s="599" t="s">
        <v>107</v>
      </c>
      <c r="E273" s="599" t="s">
        <v>108</v>
      </c>
      <c r="F273" s="600">
        <v>0.01</v>
      </c>
      <c r="G273" s="601">
        <f>[834]DUKB!$I$13</f>
        <v>200000</v>
      </c>
      <c r="H273" s="602">
        <f>G273*F273</f>
        <v>2000</v>
      </c>
    </row>
    <row r="274" spans="2:11">
      <c r="B274" s="597"/>
      <c r="C274" s="603" t="s">
        <v>85</v>
      </c>
      <c r="D274" s="599" t="s">
        <v>90</v>
      </c>
      <c r="E274" s="599" t="s">
        <v>108</v>
      </c>
      <c r="F274" s="600">
        <v>5.0000000000000001E-4</v>
      </c>
      <c r="G274" s="601">
        <f>[834]DUKB!$I$12</f>
        <v>200000</v>
      </c>
      <c r="H274" s="602">
        <f>G274*F274</f>
        <v>100</v>
      </c>
    </row>
    <row r="275" spans="2:11">
      <c r="B275" s="597"/>
      <c r="C275" s="603"/>
      <c r="D275" s="599"/>
      <c r="E275" s="599"/>
      <c r="F275" s="981" t="s">
        <v>491</v>
      </c>
      <c r="G275" s="981"/>
      <c r="H275" s="602">
        <f>SUM(H271:H274)</f>
        <v>20700</v>
      </c>
    </row>
    <row r="276" spans="2:11">
      <c r="B276" s="597" t="s">
        <v>86</v>
      </c>
      <c r="C276" s="603" t="s">
        <v>492</v>
      </c>
      <c r="D276" s="599"/>
      <c r="E276" s="599"/>
      <c r="F276" s="600"/>
      <c r="G276" s="601"/>
      <c r="H276" s="602"/>
    </row>
    <row r="277" spans="2:11">
      <c r="B277" s="597"/>
      <c r="C277" s="603" t="str">
        <f>[834]DUKB!$C$75</f>
        <v>Handle (pegangan) Casement</v>
      </c>
      <c r="D277" s="599"/>
      <c r="E277" s="599" t="s">
        <v>182</v>
      </c>
      <c r="F277" s="600">
        <v>1</v>
      </c>
      <c r="G277" s="601">
        <f>[834]DUKB!$I$75</f>
        <v>48560</v>
      </c>
      <c r="H277" s="602">
        <f>G277*F277</f>
        <v>48560</v>
      </c>
    </row>
    <row r="278" spans="2:11">
      <c r="B278" s="599"/>
      <c r="C278" s="625"/>
      <c r="D278" s="626"/>
      <c r="E278" s="626"/>
      <c r="F278" s="981" t="s">
        <v>502</v>
      </c>
      <c r="G278" s="981"/>
      <c r="H278" s="602">
        <f>SUM(H277)</f>
        <v>48560</v>
      </c>
    </row>
    <row r="279" spans="2:11">
      <c r="B279" s="597" t="s">
        <v>94</v>
      </c>
      <c r="C279" s="987" t="s">
        <v>503</v>
      </c>
      <c r="D279" s="987"/>
      <c r="E279" s="987"/>
      <c r="F279" s="987"/>
      <c r="G279" s="987"/>
      <c r="H279" s="604">
        <f>H275+H278</f>
        <v>69260</v>
      </c>
    </row>
    <row r="280" spans="2:11">
      <c r="B280" s="597" t="s">
        <v>96</v>
      </c>
      <c r="C280" s="984" t="s">
        <v>544</v>
      </c>
      <c r="D280" s="984"/>
      <c r="E280" s="984"/>
      <c r="F280" s="985" t="s">
        <v>505</v>
      </c>
      <c r="G280" s="985"/>
      <c r="H280" s="604">
        <f>H279*0.15</f>
        <v>10389</v>
      </c>
    </row>
    <row r="281" spans="2:11">
      <c r="B281" s="597" t="s">
        <v>100</v>
      </c>
      <c r="C281" s="986" t="s">
        <v>506</v>
      </c>
      <c r="D281" s="986"/>
      <c r="E281" s="986"/>
      <c r="F281" s="986"/>
      <c r="G281" s="986"/>
      <c r="H281" s="604">
        <f>ROUND(SUM(H279:H280),2)</f>
        <v>79649</v>
      </c>
    </row>
    <row r="282" spans="2:11">
      <c r="B282" s="611"/>
      <c r="C282" s="620"/>
      <c r="D282" s="611"/>
      <c r="E282" s="611"/>
      <c r="F282" s="612"/>
      <c r="G282" s="613"/>
      <c r="H282" s="610"/>
    </row>
    <row r="283" spans="2:11">
      <c r="B283" s="584" t="s">
        <v>595</v>
      </c>
      <c r="C283" s="607" t="s">
        <v>596</v>
      </c>
      <c r="D283" s="611"/>
      <c r="E283" s="611"/>
      <c r="F283" s="612"/>
      <c r="G283" s="613"/>
      <c r="H283" s="610"/>
    </row>
    <row r="284" spans="2:11" s="595" customFormat="1" ht="24.95" customHeight="1">
      <c r="B284" s="591" t="s">
        <v>1</v>
      </c>
      <c r="C284" s="591" t="s">
        <v>337</v>
      </c>
      <c r="D284" s="591" t="s">
        <v>80</v>
      </c>
      <c r="E284" s="591" t="s">
        <v>267</v>
      </c>
      <c r="F284" s="592" t="s">
        <v>484</v>
      </c>
      <c r="G284" s="593" t="s">
        <v>485</v>
      </c>
      <c r="H284" s="594" t="s">
        <v>486</v>
      </c>
      <c r="K284" s="596"/>
    </row>
    <row r="285" spans="2:11">
      <c r="B285" s="597" t="s">
        <v>82</v>
      </c>
      <c r="C285" s="603" t="s">
        <v>487</v>
      </c>
      <c r="D285" s="599"/>
      <c r="E285" s="599"/>
      <c r="F285" s="600"/>
      <c r="G285" s="601"/>
      <c r="H285" s="602"/>
    </row>
    <row r="286" spans="2:11">
      <c r="B286" s="597"/>
      <c r="C286" s="603" t="s">
        <v>488</v>
      </c>
      <c r="D286" s="599" t="s">
        <v>89</v>
      </c>
      <c r="E286" s="599" t="s">
        <v>108</v>
      </c>
      <c r="F286" s="600">
        <v>2.5000000000000001E-2</v>
      </c>
      <c r="G286" s="601">
        <f>[834]DUKB!$I$10</f>
        <v>110000</v>
      </c>
      <c r="H286" s="602">
        <f>G286*F286</f>
        <v>2750</v>
      </c>
    </row>
    <row r="287" spans="2:11">
      <c r="B287" s="597"/>
      <c r="C287" s="603" t="s">
        <v>572</v>
      </c>
      <c r="D287" s="599" t="s">
        <v>106</v>
      </c>
      <c r="E287" s="599"/>
      <c r="F287" s="600">
        <v>0.25</v>
      </c>
      <c r="G287" s="601">
        <f>[834]DUKB!$I$11</f>
        <v>175000</v>
      </c>
      <c r="H287" s="602">
        <f>G287*F287</f>
        <v>43750</v>
      </c>
    </row>
    <row r="288" spans="2:11">
      <c r="B288" s="597"/>
      <c r="C288" s="603" t="s">
        <v>541</v>
      </c>
      <c r="D288" s="599" t="s">
        <v>107</v>
      </c>
      <c r="E288" s="599"/>
      <c r="F288" s="600">
        <v>2.5000000000000001E-2</v>
      </c>
      <c r="G288" s="601">
        <f>[834]DUKB!$I$13</f>
        <v>200000</v>
      </c>
      <c r="H288" s="602">
        <f>G288*F288</f>
        <v>5000</v>
      </c>
    </row>
    <row r="289" spans="2:11">
      <c r="B289" s="597"/>
      <c r="C289" s="603" t="s">
        <v>85</v>
      </c>
      <c r="D289" s="599" t="s">
        <v>90</v>
      </c>
      <c r="E289" s="599" t="s">
        <v>108</v>
      </c>
      <c r="F289" s="600">
        <v>1.2999999999999999E-3</v>
      </c>
      <c r="G289" s="601">
        <f>[834]DUKB!$I$12</f>
        <v>200000</v>
      </c>
      <c r="H289" s="602">
        <f>G289*F289</f>
        <v>260</v>
      </c>
    </row>
    <row r="290" spans="2:11">
      <c r="B290" s="597"/>
      <c r="C290" s="603"/>
      <c r="D290" s="599"/>
      <c r="E290" s="599"/>
      <c r="F290" s="981" t="s">
        <v>491</v>
      </c>
      <c r="G290" s="981"/>
      <c r="H290" s="602">
        <f>SUM(H286:H289)</f>
        <v>51760</v>
      </c>
    </row>
    <row r="291" spans="2:11">
      <c r="B291" s="597" t="s">
        <v>86</v>
      </c>
      <c r="C291" s="603" t="s">
        <v>492</v>
      </c>
      <c r="D291" s="599"/>
      <c r="E291" s="599"/>
      <c r="F291" s="600"/>
      <c r="G291" s="601"/>
      <c r="H291" s="602"/>
    </row>
    <row r="292" spans="2:11">
      <c r="B292" s="597"/>
      <c r="C292" s="603" t="s">
        <v>597</v>
      </c>
      <c r="D292" s="599"/>
      <c r="E292" s="599" t="s">
        <v>44</v>
      </c>
      <c r="F292" s="600">
        <v>1</v>
      </c>
      <c r="G292" s="601">
        <f>[834]DUKB!$I$76</f>
        <v>26680</v>
      </c>
      <c r="H292" s="602">
        <f>G292*F292</f>
        <v>26680</v>
      </c>
    </row>
    <row r="293" spans="2:11">
      <c r="B293" s="597"/>
      <c r="C293" s="625"/>
      <c r="D293" s="626"/>
      <c r="E293" s="626"/>
      <c r="F293" s="981" t="s">
        <v>502</v>
      </c>
      <c r="G293" s="981"/>
      <c r="H293" s="602">
        <f>SUM(H292)</f>
        <v>26680</v>
      </c>
    </row>
    <row r="294" spans="2:11" s="585" customFormat="1" ht="12.75">
      <c r="B294" s="597" t="s">
        <v>94</v>
      </c>
      <c r="C294" s="987" t="s">
        <v>503</v>
      </c>
      <c r="D294" s="987"/>
      <c r="E294" s="987"/>
      <c r="F294" s="987"/>
      <c r="G294" s="987"/>
      <c r="H294" s="604">
        <f>H290+H293</f>
        <v>78440</v>
      </c>
      <c r="K294" s="589"/>
    </row>
    <row r="295" spans="2:11" s="585" customFormat="1" ht="12.75">
      <c r="B295" s="597" t="s">
        <v>96</v>
      </c>
      <c r="C295" s="984" t="s">
        <v>544</v>
      </c>
      <c r="D295" s="984"/>
      <c r="E295" s="984"/>
      <c r="F295" s="985" t="s">
        <v>505</v>
      </c>
      <c r="G295" s="985"/>
      <c r="H295" s="604">
        <f>H294*0.15</f>
        <v>11766</v>
      </c>
      <c r="K295" s="589"/>
    </row>
    <row r="296" spans="2:11" s="585" customFormat="1" ht="12.75">
      <c r="B296" s="597" t="s">
        <v>100</v>
      </c>
      <c r="C296" s="986" t="s">
        <v>506</v>
      </c>
      <c r="D296" s="986"/>
      <c r="E296" s="986"/>
      <c r="F296" s="986"/>
      <c r="G296" s="986"/>
      <c r="H296" s="604">
        <f>ROUND(SUM(H294:H295),2)</f>
        <v>90206</v>
      </c>
      <c r="I296" s="606">
        <f>SUM(H294:H295)</f>
        <v>90206</v>
      </c>
      <c r="K296" s="589"/>
    </row>
    <row r="298" spans="2:11">
      <c r="B298" s="584" t="s">
        <v>598</v>
      </c>
      <c r="C298" s="585" t="s">
        <v>599</v>
      </c>
    </row>
    <row r="299" spans="2:11" s="595" customFormat="1" ht="24.95" customHeight="1">
      <c r="B299" s="591" t="s">
        <v>1</v>
      </c>
      <c r="C299" s="591" t="s">
        <v>337</v>
      </c>
      <c r="D299" s="591" t="s">
        <v>80</v>
      </c>
      <c r="E299" s="591" t="s">
        <v>267</v>
      </c>
      <c r="F299" s="592" t="s">
        <v>484</v>
      </c>
      <c r="G299" s="593" t="s">
        <v>485</v>
      </c>
      <c r="H299" s="594" t="s">
        <v>486</v>
      </c>
      <c r="K299" s="596"/>
    </row>
    <row r="300" spans="2:11">
      <c r="B300" s="597" t="s">
        <v>82</v>
      </c>
      <c r="C300" s="603" t="s">
        <v>487</v>
      </c>
      <c r="D300" s="599"/>
      <c r="E300" s="599"/>
      <c r="F300" s="600"/>
      <c r="G300" s="601"/>
      <c r="H300" s="602"/>
    </row>
    <row r="301" spans="2:11">
      <c r="B301" s="597"/>
      <c r="C301" s="603" t="s">
        <v>488</v>
      </c>
      <c r="D301" s="599" t="s">
        <v>89</v>
      </c>
      <c r="E301" s="599" t="s">
        <v>108</v>
      </c>
      <c r="F301" s="600">
        <v>1.4999999999999999E-2</v>
      </c>
      <c r="G301" s="601">
        <f>[834]DUKB!$I$10</f>
        <v>110000</v>
      </c>
      <c r="H301" s="602">
        <f>G301*F301</f>
        <v>1650</v>
      </c>
    </row>
    <row r="302" spans="2:11">
      <c r="B302" s="597"/>
      <c r="C302" s="603" t="s">
        <v>572</v>
      </c>
      <c r="D302" s="599" t="s">
        <v>106</v>
      </c>
      <c r="E302" s="599"/>
      <c r="F302" s="600">
        <v>0.15</v>
      </c>
      <c r="G302" s="601">
        <f>[834]DUKB!$I$11</f>
        <v>175000</v>
      </c>
      <c r="H302" s="602">
        <f>G302*F302</f>
        <v>26250</v>
      </c>
    </row>
    <row r="303" spans="2:11">
      <c r="B303" s="597"/>
      <c r="C303" s="603" t="s">
        <v>541</v>
      </c>
      <c r="D303" s="599" t="s">
        <v>107</v>
      </c>
      <c r="E303" s="599"/>
      <c r="F303" s="600">
        <v>1.4999999999999999E-2</v>
      </c>
      <c r="G303" s="601">
        <f>[834]DUKB!$I$13</f>
        <v>200000</v>
      </c>
      <c r="H303" s="602">
        <f>G303*F303</f>
        <v>3000</v>
      </c>
    </row>
    <row r="304" spans="2:11">
      <c r="B304" s="597"/>
      <c r="C304" s="603" t="s">
        <v>85</v>
      </c>
      <c r="D304" s="599" t="s">
        <v>90</v>
      </c>
      <c r="E304" s="599" t="s">
        <v>108</v>
      </c>
      <c r="F304" s="600">
        <v>8.0000000000000004E-4</v>
      </c>
      <c r="G304" s="601">
        <f>[834]DUKB!$I$12</f>
        <v>200000</v>
      </c>
      <c r="H304" s="602">
        <f>G304*F304</f>
        <v>160</v>
      </c>
    </row>
    <row r="305" spans="2:11">
      <c r="B305" s="597"/>
      <c r="C305" s="603"/>
      <c r="D305" s="599"/>
      <c r="E305" s="599"/>
      <c r="F305" s="981" t="s">
        <v>491</v>
      </c>
      <c r="G305" s="981"/>
      <c r="H305" s="602">
        <f>SUM(H301:H304)</f>
        <v>31060</v>
      </c>
    </row>
    <row r="306" spans="2:11">
      <c r="B306" s="597" t="s">
        <v>86</v>
      </c>
      <c r="C306" s="603" t="s">
        <v>492</v>
      </c>
      <c r="D306" s="599"/>
      <c r="E306" s="599"/>
      <c r="F306" s="600"/>
      <c r="G306" s="601"/>
      <c r="H306" s="602"/>
    </row>
    <row r="307" spans="2:11">
      <c r="B307" s="599"/>
      <c r="C307" s="603" t="s">
        <v>600</v>
      </c>
      <c r="D307" s="599"/>
      <c r="E307" s="599" t="s">
        <v>410</v>
      </c>
      <c r="F307" s="600">
        <v>1.1000000000000001</v>
      </c>
      <c r="G307" s="601">
        <f>[834]DUKB!I56</f>
        <v>160650</v>
      </c>
      <c r="H307" s="602">
        <f>G307*F307</f>
        <v>176715</v>
      </c>
    </row>
    <row r="308" spans="2:11">
      <c r="B308" s="599"/>
      <c r="C308" s="603" t="s">
        <v>601</v>
      </c>
      <c r="D308" s="599"/>
      <c r="E308" s="599" t="s">
        <v>186</v>
      </c>
      <c r="F308" s="600">
        <v>0.05</v>
      </c>
      <c r="G308" s="601">
        <f>[834]DUKB!$I$50</f>
        <v>11900</v>
      </c>
      <c r="H308" s="602">
        <f>G308*F308</f>
        <v>595</v>
      </c>
    </row>
    <row r="309" spans="2:11">
      <c r="B309" s="599"/>
      <c r="C309" s="625"/>
      <c r="D309" s="626"/>
      <c r="E309" s="626"/>
      <c r="F309" s="981" t="s">
        <v>502</v>
      </c>
      <c r="G309" s="981"/>
      <c r="H309" s="602">
        <f>SUM(H307:H308)</f>
        <v>177310</v>
      </c>
    </row>
    <row r="310" spans="2:11" s="585" customFormat="1" ht="12.75">
      <c r="B310" s="597" t="s">
        <v>94</v>
      </c>
      <c r="C310" s="987" t="s">
        <v>503</v>
      </c>
      <c r="D310" s="987"/>
      <c r="E310" s="987"/>
      <c r="F310" s="987"/>
      <c r="G310" s="987"/>
      <c r="H310" s="604">
        <f>H305+H309</f>
        <v>208370</v>
      </c>
      <c r="K310" s="589"/>
    </row>
    <row r="311" spans="2:11" s="585" customFormat="1" ht="12.75">
      <c r="B311" s="597" t="s">
        <v>96</v>
      </c>
      <c r="C311" s="984" t="s">
        <v>544</v>
      </c>
      <c r="D311" s="984"/>
      <c r="E311" s="984"/>
      <c r="F311" s="985" t="s">
        <v>505</v>
      </c>
      <c r="G311" s="985"/>
      <c r="H311" s="604">
        <f>H310*0.15</f>
        <v>31255.5</v>
      </c>
      <c r="K311" s="589"/>
    </row>
    <row r="312" spans="2:11" s="585" customFormat="1" ht="12.75">
      <c r="B312" s="597" t="s">
        <v>100</v>
      </c>
      <c r="C312" s="986" t="s">
        <v>506</v>
      </c>
      <c r="D312" s="986"/>
      <c r="E312" s="986"/>
      <c r="F312" s="986"/>
      <c r="G312" s="986"/>
      <c r="H312" s="604">
        <f>ROUND(SUM(H310:H311),2)</f>
        <v>239625.5</v>
      </c>
      <c r="I312" s="606">
        <f>SUM(H310:H311)</f>
        <v>239625.5</v>
      </c>
      <c r="K312" s="589"/>
    </row>
    <row r="313" spans="2:11">
      <c r="B313" s="646"/>
      <c r="C313" s="647"/>
      <c r="D313" s="646"/>
      <c r="E313" s="646"/>
      <c r="F313" s="648"/>
      <c r="G313" s="649"/>
      <c r="H313" s="650"/>
    </row>
    <row r="314" spans="2:11">
      <c r="B314" s="645" t="s">
        <v>602</v>
      </c>
      <c r="C314" s="585" t="s">
        <v>603</v>
      </c>
    </row>
    <row r="315" spans="2:11">
      <c r="B315" s="584" t="s">
        <v>604</v>
      </c>
      <c r="C315" s="585" t="s">
        <v>605</v>
      </c>
    </row>
    <row r="316" spans="2:11" s="595" customFormat="1" ht="24.95" customHeight="1">
      <c r="B316" s="591" t="s">
        <v>1</v>
      </c>
      <c r="C316" s="591" t="s">
        <v>337</v>
      </c>
      <c r="D316" s="591" t="s">
        <v>80</v>
      </c>
      <c r="E316" s="591" t="s">
        <v>267</v>
      </c>
      <c r="F316" s="592" t="s">
        <v>484</v>
      </c>
      <c r="G316" s="593" t="s">
        <v>485</v>
      </c>
      <c r="H316" s="594" t="s">
        <v>486</v>
      </c>
      <c r="K316" s="596"/>
    </row>
    <row r="317" spans="2:11">
      <c r="B317" s="597" t="s">
        <v>82</v>
      </c>
      <c r="C317" s="603" t="s">
        <v>487</v>
      </c>
      <c r="D317" s="599"/>
      <c r="E317" s="599"/>
      <c r="F317" s="600"/>
      <c r="G317" s="601"/>
      <c r="H317" s="602"/>
    </row>
    <row r="318" spans="2:11">
      <c r="B318" s="597"/>
      <c r="C318" s="603" t="s">
        <v>488</v>
      </c>
      <c r="D318" s="599" t="s">
        <v>89</v>
      </c>
      <c r="E318" s="599" t="s">
        <v>108</v>
      </c>
      <c r="F318" s="600">
        <v>0.16</v>
      </c>
      <c r="G318" s="601">
        <f>[834]DUKB!$I$10</f>
        <v>110000</v>
      </c>
      <c r="H318" s="602">
        <f>G318*F318</f>
        <v>17600</v>
      </c>
    </row>
    <row r="319" spans="2:11">
      <c r="B319" s="597"/>
      <c r="C319" s="603" t="s">
        <v>606</v>
      </c>
      <c r="D319" s="599" t="s">
        <v>106</v>
      </c>
      <c r="E319" s="599" t="s">
        <v>108</v>
      </c>
      <c r="F319" s="600">
        <v>0.16</v>
      </c>
      <c r="G319" s="601">
        <f>[834]DUKB!$I$11</f>
        <v>175000</v>
      </c>
      <c r="H319" s="602">
        <f>G319*F319</f>
        <v>28000</v>
      </c>
    </row>
    <row r="320" spans="2:11">
      <c r="B320" s="597"/>
      <c r="C320" s="603" t="s">
        <v>541</v>
      </c>
      <c r="D320" s="599" t="s">
        <v>107</v>
      </c>
      <c r="E320" s="599" t="s">
        <v>108</v>
      </c>
      <c r="F320" s="600">
        <v>1.6E-2</v>
      </c>
      <c r="G320" s="601">
        <f>[834]DUKB!$I$13</f>
        <v>200000</v>
      </c>
      <c r="H320" s="602">
        <f>G320*F320</f>
        <v>3200</v>
      </c>
    </row>
    <row r="321" spans="2:11">
      <c r="B321" s="597"/>
      <c r="C321" s="603" t="s">
        <v>85</v>
      </c>
      <c r="D321" s="599" t="s">
        <v>90</v>
      </c>
      <c r="E321" s="599" t="s">
        <v>108</v>
      </c>
      <c r="F321" s="600">
        <v>3.0000000000000001E-3</v>
      </c>
      <c r="G321" s="601">
        <f>[834]DUKB!$I$12</f>
        <v>200000</v>
      </c>
      <c r="H321" s="602">
        <f>G321*F321</f>
        <v>600</v>
      </c>
    </row>
    <row r="322" spans="2:11">
      <c r="B322" s="597"/>
      <c r="C322" s="603"/>
      <c r="D322" s="599"/>
      <c r="E322" s="599"/>
      <c r="F322" s="1009" t="s">
        <v>491</v>
      </c>
      <c r="G322" s="1010"/>
      <c r="H322" s="602">
        <f>SUM(H318:H321)</f>
        <v>49400</v>
      </c>
    </row>
    <row r="323" spans="2:11">
      <c r="B323" s="597" t="s">
        <v>86</v>
      </c>
      <c r="C323" s="603" t="s">
        <v>492</v>
      </c>
      <c r="D323" s="599"/>
      <c r="E323" s="599"/>
      <c r="F323" s="600"/>
      <c r="G323" s="601"/>
      <c r="H323" s="602"/>
    </row>
    <row r="324" spans="2:11">
      <c r="B324" s="599"/>
      <c r="C324" s="603" t="s">
        <v>607</v>
      </c>
      <c r="D324" s="599"/>
      <c r="E324" s="599" t="s">
        <v>189</v>
      </c>
      <c r="F324" s="600">
        <v>0.15</v>
      </c>
      <c r="G324" s="601">
        <f>[834]DUKB!$I$61</f>
        <v>92590</v>
      </c>
      <c r="H324" s="602">
        <f>G324*F324</f>
        <v>13888.5</v>
      </c>
    </row>
    <row r="325" spans="2:11">
      <c r="B325" s="599"/>
      <c r="C325" s="603" t="s">
        <v>608</v>
      </c>
      <c r="D325" s="599"/>
      <c r="E325" s="599" t="s">
        <v>186</v>
      </c>
      <c r="F325" s="600">
        <v>0.05</v>
      </c>
      <c r="G325" s="601">
        <f>[834]DUKB!$I$64</f>
        <v>19630</v>
      </c>
      <c r="H325" s="602">
        <f>G325*F325</f>
        <v>981.5</v>
      </c>
    </row>
    <row r="326" spans="2:11">
      <c r="B326" s="599"/>
      <c r="C326" s="603" t="s">
        <v>609</v>
      </c>
      <c r="D326" s="599"/>
      <c r="E326" s="599" t="s">
        <v>184</v>
      </c>
      <c r="F326" s="600">
        <v>0.1</v>
      </c>
      <c r="G326" s="657">
        <f>[834]DUKB!$I$77</f>
        <v>4160</v>
      </c>
      <c r="H326" s="602">
        <f>G326*F326</f>
        <v>416</v>
      </c>
    </row>
    <row r="327" spans="2:11">
      <c r="B327" s="599"/>
      <c r="C327" s="625"/>
      <c r="D327" s="626"/>
      <c r="E327" s="626"/>
      <c r="F327" s="1009" t="s">
        <v>502</v>
      </c>
      <c r="G327" s="1010"/>
      <c r="H327" s="602">
        <f>SUM(H324:H326)</f>
        <v>15286</v>
      </c>
    </row>
    <row r="328" spans="2:11" s="585" customFormat="1" ht="12.75">
      <c r="B328" s="597" t="s">
        <v>94</v>
      </c>
      <c r="C328" s="1011" t="s">
        <v>503</v>
      </c>
      <c r="D328" s="1012"/>
      <c r="E328" s="1012"/>
      <c r="F328" s="1012"/>
      <c r="G328" s="1013"/>
      <c r="H328" s="604">
        <f>H322+H327</f>
        <v>64686</v>
      </c>
      <c r="K328" s="589"/>
    </row>
    <row r="329" spans="2:11" s="585" customFormat="1" ht="12.75">
      <c r="B329" s="597" t="s">
        <v>96</v>
      </c>
      <c r="C329" s="1014" t="s">
        <v>544</v>
      </c>
      <c r="D329" s="1015"/>
      <c r="E329" s="1016"/>
      <c r="F329" s="1017" t="s">
        <v>505</v>
      </c>
      <c r="G329" s="1018"/>
      <c r="H329" s="604">
        <f>H328*0.15</f>
        <v>9702.9</v>
      </c>
      <c r="K329" s="589"/>
    </row>
    <row r="330" spans="2:11" s="585" customFormat="1" ht="12.75">
      <c r="B330" s="597" t="s">
        <v>100</v>
      </c>
      <c r="C330" s="1011" t="s">
        <v>506</v>
      </c>
      <c r="D330" s="1012"/>
      <c r="E330" s="1012"/>
      <c r="F330" s="1012"/>
      <c r="G330" s="1013"/>
      <c r="H330" s="604">
        <f>ROUND(SUM(H328:H329),2)</f>
        <v>74388.899999999994</v>
      </c>
      <c r="I330" s="606">
        <f>SUM(H328:H329)</f>
        <v>74388.899999999994</v>
      </c>
      <c r="K330" s="589"/>
    </row>
    <row r="331" spans="2:11">
      <c r="B331" s="611"/>
      <c r="C331" s="620"/>
      <c r="D331" s="611"/>
      <c r="E331" s="620"/>
      <c r="F331" s="612"/>
      <c r="G331" s="613"/>
      <c r="H331" s="651"/>
      <c r="I331" s="652"/>
    </row>
    <row r="332" spans="2:11">
      <c r="B332" s="584" t="s">
        <v>610</v>
      </c>
      <c r="C332" s="585" t="s">
        <v>611</v>
      </c>
    </row>
    <row r="333" spans="2:11" s="595" customFormat="1" ht="24.95" customHeight="1">
      <c r="B333" s="591" t="s">
        <v>1</v>
      </c>
      <c r="C333" s="591" t="s">
        <v>337</v>
      </c>
      <c r="D333" s="591" t="s">
        <v>80</v>
      </c>
      <c r="E333" s="591" t="s">
        <v>267</v>
      </c>
      <c r="F333" s="592" t="s">
        <v>484</v>
      </c>
      <c r="G333" s="593" t="s">
        <v>485</v>
      </c>
      <c r="H333" s="594" t="s">
        <v>486</v>
      </c>
      <c r="K333" s="596"/>
    </row>
    <row r="334" spans="2:11">
      <c r="B334" s="597" t="s">
        <v>82</v>
      </c>
      <c r="C334" s="603" t="s">
        <v>487</v>
      </c>
      <c r="D334" s="599"/>
      <c r="E334" s="599"/>
      <c r="F334" s="600"/>
      <c r="G334" s="601"/>
      <c r="H334" s="602"/>
    </row>
    <row r="335" spans="2:11">
      <c r="B335" s="597"/>
      <c r="C335" s="603" t="s">
        <v>488</v>
      </c>
      <c r="D335" s="599" t="s">
        <v>89</v>
      </c>
      <c r="E335" s="599" t="s">
        <v>108</v>
      </c>
      <c r="F335" s="600">
        <v>0.16</v>
      </c>
      <c r="G335" s="601">
        <f>[834]DUKB!$I$10</f>
        <v>110000</v>
      </c>
      <c r="H335" s="602">
        <f>G335*F335</f>
        <v>17600</v>
      </c>
    </row>
    <row r="336" spans="2:11">
      <c r="B336" s="597"/>
      <c r="C336" s="603" t="s">
        <v>606</v>
      </c>
      <c r="D336" s="599" t="s">
        <v>106</v>
      </c>
      <c r="E336" s="599" t="s">
        <v>108</v>
      </c>
      <c r="F336" s="600">
        <v>0.16</v>
      </c>
      <c r="G336" s="601">
        <f>[834]DUKB!$I$11</f>
        <v>175000</v>
      </c>
      <c r="H336" s="602">
        <f>G336*F336</f>
        <v>28000</v>
      </c>
    </row>
    <row r="337" spans="2:11">
      <c r="B337" s="597"/>
      <c r="C337" s="603" t="s">
        <v>541</v>
      </c>
      <c r="D337" s="599" t="s">
        <v>107</v>
      </c>
      <c r="E337" s="599" t="s">
        <v>108</v>
      </c>
      <c r="F337" s="600">
        <v>1.6E-2</v>
      </c>
      <c r="G337" s="601">
        <f>[834]DUKB!$I$13</f>
        <v>200000</v>
      </c>
      <c r="H337" s="602">
        <f>G337*F337</f>
        <v>3200</v>
      </c>
    </row>
    <row r="338" spans="2:11">
      <c r="B338" s="597"/>
      <c r="C338" s="603" t="s">
        <v>85</v>
      </c>
      <c r="D338" s="599" t="s">
        <v>90</v>
      </c>
      <c r="E338" s="599" t="s">
        <v>108</v>
      </c>
      <c r="F338" s="600">
        <v>3.0000000000000001E-3</v>
      </c>
      <c r="G338" s="601">
        <f>[834]DUKB!$I$12</f>
        <v>200000</v>
      </c>
      <c r="H338" s="602">
        <f>G338*F338</f>
        <v>600</v>
      </c>
    </row>
    <row r="339" spans="2:11">
      <c r="B339" s="597"/>
      <c r="C339" s="603"/>
      <c r="D339" s="599"/>
      <c r="E339" s="599"/>
      <c r="F339" s="1009" t="s">
        <v>491</v>
      </c>
      <c r="G339" s="1010"/>
      <c r="H339" s="602">
        <f>SUM(H335:H338)</f>
        <v>49400</v>
      </c>
    </row>
    <row r="340" spans="2:11">
      <c r="B340" s="597" t="s">
        <v>86</v>
      </c>
      <c r="C340" s="603" t="s">
        <v>492</v>
      </c>
      <c r="D340" s="599"/>
      <c r="E340" s="599"/>
      <c r="F340" s="600"/>
      <c r="G340" s="601"/>
      <c r="H340" s="602"/>
    </row>
    <row r="341" spans="2:11">
      <c r="B341" s="599"/>
      <c r="C341" s="603" t="s">
        <v>612</v>
      </c>
      <c r="D341" s="599"/>
      <c r="E341" s="599" t="s">
        <v>518</v>
      </c>
      <c r="F341" s="600">
        <v>0.15</v>
      </c>
      <c r="G341" s="601">
        <f>[834]DUKB!$I$65</f>
        <v>10920</v>
      </c>
      <c r="H341" s="602">
        <f>G341*F341</f>
        <v>1638</v>
      </c>
    </row>
    <row r="342" spans="2:11">
      <c r="B342" s="599"/>
      <c r="C342" s="603" t="s">
        <v>613</v>
      </c>
      <c r="D342" s="599"/>
      <c r="E342" s="599" t="s">
        <v>518</v>
      </c>
      <c r="F342" s="600">
        <v>0.17</v>
      </c>
      <c r="G342" s="601">
        <f>[834]DUKB!$I$63</f>
        <v>41650</v>
      </c>
      <c r="H342" s="602">
        <f>G342*F342</f>
        <v>7080.5000000000009</v>
      </c>
    </row>
    <row r="343" spans="2:11">
      <c r="B343" s="599"/>
      <c r="C343" s="603" t="s">
        <v>614</v>
      </c>
      <c r="D343" s="599"/>
      <c r="E343" s="599" t="s">
        <v>518</v>
      </c>
      <c r="F343" s="600">
        <v>0.17</v>
      </c>
      <c r="G343" s="657">
        <f>[834]DUKB!$I$58</f>
        <v>83300</v>
      </c>
      <c r="H343" s="602">
        <f>G343*F343</f>
        <v>14161.000000000002</v>
      </c>
    </row>
    <row r="344" spans="2:11">
      <c r="B344" s="599"/>
      <c r="C344" s="625"/>
      <c r="D344" s="626"/>
      <c r="E344" s="626"/>
      <c r="F344" s="1009" t="s">
        <v>502</v>
      </c>
      <c r="G344" s="1010"/>
      <c r="H344" s="602">
        <f>SUM(H341:H343)</f>
        <v>22879.5</v>
      </c>
    </row>
    <row r="345" spans="2:11" s="585" customFormat="1" ht="12.75">
      <c r="B345" s="597" t="s">
        <v>94</v>
      </c>
      <c r="C345" s="1011" t="s">
        <v>503</v>
      </c>
      <c r="D345" s="1012"/>
      <c r="E345" s="1012"/>
      <c r="F345" s="1012"/>
      <c r="G345" s="1013"/>
      <c r="H345" s="604">
        <f>H339+H344</f>
        <v>72279.5</v>
      </c>
      <c r="K345" s="589"/>
    </row>
    <row r="346" spans="2:11" s="585" customFormat="1" ht="12.75">
      <c r="B346" s="597" t="s">
        <v>96</v>
      </c>
      <c r="C346" s="1014" t="s">
        <v>544</v>
      </c>
      <c r="D346" s="1015"/>
      <c r="E346" s="1016"/>
      <c r="F346" s="1017" t="s">
        <v>505</v>
      </c>
      <c r="G346" s="1018"/>
      <c r="H346" s="604">
        <f>H345*0.15</f>
        <v>10841.924999999999</v>
      </c>
      <c r="K346" s="589"/>
    </row>
    <row r="347" spans="2:11" s="585" customFormat="1" ht="12.75">
      <c r="B347" s="597" t="s">
        <v>100</v>
      </c>
      <c r="C347" s="1011" t="s">
        <v>506</v>
      </c>
      <c r="D347" s="1012"/>
      <c r="E347" s="1012"/>
      <c r="F347" s="1012"/>
      <c r="G347" s="1013"/>
      <c r="H347" s="604">
        <f>ROUND(SUM(H345:H346),2)</f>
        <v>83121.429999999993</v>
      </c>
      <c r="I347" s="606">
        <f>SUM(H345:H346)</f>
        <v>83121.425000000003</v>
      </c>
      <c r="K347" s="589"/>
    </row>
    <row r="348" spans="2:11">
      <c r="B348" s="646"/>
      <c r="C348" s="647"/>
      <c r="D348" s="646"/>
      <c r="E348" s="646"/>
      <c r="F348" s="648"/>
      <c r="G348" s="649"/>
      <c r="H348" s="650"/>
    </row>
    <row r="349" spans="2:11">
      <c r="B349" s="584" t="s">
        <v>615</v>
      </c>
      <c r="C349" s="585" t="s">
        <v>616</v>
      </c>
      <c r="F349" s="676"/>
      <c r="G349" s="677"/>
      <c r="H349" s="651"/>
    </row>
    <row r="350" spans="2:11" s="595" customFormat="1" ht="24.95" customHeight="1">
      <c r="B350" s="591" t="s">
        <v>1</v>
      </c>
      <c r="C350" s="591" t="s">
        <v>337</v>
      </c>
      <c r="D350" s="591" t="s">
        <v>80</v>
      </c>
      <c r="E350" s="591" t="s">
        <v>267</v>
      </c>
      <c r="F350" s="592" t="s">
        <v>484</v>
      </c>
      <c r="G350" s="593" t="s">
        <v>485</v>
      </c>
      <c r="H350" s="594" t="s">
        <v>486</v>
      </c>
      <c r="K350" s="596"/>
    </row>
    <row r="351" spans="2:11">
      <c r="B351" s="597" t="s">
        <v>82</v>
      </c>
      <c r="C351" s="603" t="s">
        <v>487</v>
      </c>
      <c r="D351" s="599"/>
      <c r="E351" s="599"/>
      <c r="F351" s="600"/>
      <c r="G351" s="601"/>
      <c r="H351" s="602"/>
    </row>
    <row r="352" spans="2:11">
      <c r="B352" s="597"/>
      <c r="C352" s="603" t="s">
        <v>488</v>
      </c>
      <c r="D352" s="599" t="s">
        <v>89</v>
      </c>
      <c r="E352" s="599" t="s">
        <v>108</v>
      </c>
      <c r="F352" s="600">
        <v>2.8000000000000001E-2</v>
      </c>
      <c r="G352" s="601">
        <f>[834]DUKB!$I$10</f>
        <v>110000</v>
      </c>
      <c r="H352" s="602">
        <f>G352*F352</f>
        <v>3080</v>
      </c>
    </row>
    <row r="353" spans="2:11">
      <c r="B353" s="597"/>
      <c r="C353" s="603" t="s">
        <v>606</v>
      </c>
      <c r="D353" s="599" t="s">
        <v>106</v>
      </c>
      <c r="E353" s="599" t="s">
        <v>108</v>
      </c>
      <c r="F353" s="600">
        <v>4.2000000000000003E-2</v>
      </c>
      <c r="G353" s="601">
        <f>[834]DUKB!$I$11</f>
        <v>175000</v>
      </c>
      <c r="H353" s="602">
        <f>G353*F353</f>
        <v>7350.0000000000009</v>
      </c>
    </row>
    <row r="354" spans="2:11">
      <c r="B354" s="597"/>
      <c r="C354" s="603" t="s">
        <v>541</v>
      </c>
      <c r="D354" s="599" t="s">
        <v>107</v>
      </c>
      <c r="E354" s="599" t="s">
        <v>108</v>
      </c>
      <c r="F354" s="600">
        <v>4.1999999999999997E-3</v>
      </c>
      <c r="G354" s="601">
        <f>[834]DUKB!$I$13</f>
        <v>200000</v>
      </c>
      <c r="H354" s="602">
        <f>G354*F354</f>
        <v>840</v>
      </c>
    </row>
    <row r="355" spans="2:11">
      <c r="B355" s="597"/>
      <c r="C355" s="603" t="s">
        <v>85</v>
      </c>
      <c r="D355" s="599" t="s">
        <v>90</v>
      </c>
      <c r="E355" s="599" t="s">
        <v>108</v>
      </c>
      <c r="F355" s="600">
        <v>3.0000000000000001E-3</v>
      </c>
      <c r="G355" s="601">
        <f>[834]DUKB!$I$12</f>
        <v>200000</v>
      </c>
      <c r="H355" s="602">
        <f>G355*F355</f>
        <v>600</v>
      </c>
    </row>
    <row r="356" spans="2:11">
      <c r="B356" s="597"/>
      <c r="C356" s="603"/>
      <c r="D356" s="599"/>
      <c r="E356" s="599"/>
      <c r="F356" s="981" t="s">
        <v>491</v>
      </c>
      <c r="G356" s="981"/>
      <c r="H356" s="602">
        <f>SUM(H352:H355)</f>
        <v>11870</v>
      </c>
    </row>
    <row r="357" spans="2:11">
      <c r="B357" s="597" t="s">
        <v>86</v>
      </c>
      <c r="C357" s="603" t="s">
        <v>492</v>
      </c>
      <c r="D357" s="599"/>
      <c r="E357" s="599"/>
      <c r="F357" s="600"/>
      <c r="G357" s="601"/>
      <c r="H357" s="602"/>
    </row>
    <row r="358" spans="2:11">
      <c r="B358" s="597"/>
      <c r="C358" s="603" t="s">
        <v>617</v>
      </c>
      <c r="D358" s="599"/>
      <c r="E358" s="599" t="s">
        <v>186</v>
      </c>
      <c r="F358" s="600">
        <v>0.12</v>
      </c>
      <c r="G358" s="601">
        <f>[834]DUKB!$I$63</f>
        <v>41650</v>
      </c>
      <c r="H358" s="602">
        <f>G358*F358</f>
        <v>4998</v>
      </c>
    </row>
    <row r="359" spans="2:11">
      <c r="B359" s="599"/>
      <c r="C359" s="603" t="s">
        <v>618</v>
      </c>
      <c r="D359" s="599"/>
      <c r="E359" s="599" t="s">
        <v>186</v>
      </c>
      <c r="F359" s="600">
        <v>0.26</v>
      </c>
      <c r="G359" s="601">
        <f>[834]DUKB!$I$60</f>
        <v>44030</v>
      </c>
      <c r="H359" s="602">
        <f>G359*F359</f>
        <v>11447.800000000001</v>
      </c>
    </row>
    <row r="360" spans="2:11">
      <c r="B360" s="599"/>
      <c r="C360" s="625"/>
      <c r="D360" s="626"/>
      <c r="E360" s="626"/>
      <c r="F360" s="981" t="s">
        <v>502</v>
      </c>
      <c r="G360" s="981"/>
      <c r="H360" s="602">
        <f>SUM(H358:H359)</f>
        <v>16445.800000000003</v>
      </c>
    </row>
    <row r="361" spans="2:11" s="585" customFormat="1" ht="12.75">
      <c r="B361" s="597" t="s">
        <v>94</v>
      </c>
      <c r="C361" s="987" t="s">
        <v>503</v>
      </c>
      <c r="D361" s="987"/>
      <c r="E361" s="987"/>
      <c r="F361" s="987"/>
      <c r="G361" s="987"/>
      <c r="H361" s="604">
        <f>H356+H360</f>
        <v>28315.800000000003</v>
      </c>
      <c r="K361" s="589"/>
    </row>
    <row r="362" spans="2:11" s="585" customFormat="1" ht="12.75">
      <c r="B362" s="597" t="s">
        <v>96</v>
      </c>
      <c r="C362" s="984" t="s">
        <v>544</v>
      </c>
      <c r="D362" s="984"/>
      <c r="E362" s="984"/>
      <c r="F362" s="985" t="s">
        <v>505</v>
      </c>
      <c r="G362" s="985"/>
      <c r="H362" s="604">
        <f>H361*0.15</f>
        <v>4247.37</v>
      </c>
      <c r="K362" s="589"/>
    </row>
    <row r="363" spans="2:11" s="585" customFormat="1" ht="12.75">
      <c r="B363" s="597" t="s">
        <v>100</v>
      </c>
      <c r="C363" s="986" t="s">
        <v>506</v>
      </c>
      <c r="D363" s="986"/>
      <c r="E363" s="986"/>
      <c r="F363" s="986"/>
      <c r="G363" s="986"/>
      <c r="H363" s="604">
        <f>ROUND(SUM(H361:H362),2)</f>
        <v>32563.17</v>
      </c>
      <c r="I363" s="606">
        <f>SUM(H361:H362)</f>
        <v>32563.170000000002</v>
      </c>
      <c r="K363" s="589"/>
    </row>
    <row r="364" spans="2:11">
      <c r="B364" s="646"/>
      <c r="C364" s="647"/>
      <c r="D364" s="646"/>
      <c r="E364" s="646"/>
      <c r="F364" s="648"/>
      <c r="G364" s="649"/>
      <c r="H364" s="650"/>
    </row>
    <row r="365" spans="2:11">
      <c r="B365" s="584" t="s">
        <v>619</v>
      </c>
      <c r="C365" s="637" t="s">
        <v>620</v>
      </c>
      <c r="D365" s="611"/>
      <c r="E365" s="611"/>
      <c r="F365" s="612"/>
      <c r="G365" s="613"/>
      <c r="H365" s="610"/>
    </row>
    <row r="366" spans="2:11" s="595" customFormat="1" ht="24.95" customHeight="1">
      <c r="B366" s="591" t="s">
        <v>1</v>
      </c>
      <c r="C366" s="591" t="s">
        <v>337</v>
      </c>
      <c r="D366" s="591" t="s">
        <v>80</v>
      </c>
      <c r="E366" s="591" t="s">
        <v>267</v>
      </c>
      <c r="F366" s="592" t="s">
        <v>484</v>
      </c>
      <c r="G366" s="593" t="s">
        <v>485</v>
      </c>
      <c r="H366" s="594" t="s">
        <v>486</v>
      </c>
      <c r="K366" s="596"/>
    </row>
    <row r="367" spans="2:11">
      <c r="B367" s="597" t="s">
        <v>82</v>
      </c>
      <c r="C367" s="603" t="s">
        <v>487</v>
      </c>
      <c r="D367" s="599"/>
      <c r="E367" s="599"/>
      <c r="F367" s="600"/>
      <c r="G367" s="601"/>
      <c r="H367" s="602"/>
    </row>
    <row r="368" spans="2:11">
      <c r="B368" s="597"/>
      <c r="C368" s="603" t="s">
        <v>488</v>
      </c>
      <c r="D368" s="599" t="s">
        <v>89</v>
      </c>
      <c r="E368" s="599" t="s">
        <v>108</v>
      </c>
      <c r="F368" s="600">
        <v>0.02</v>
      </c>
      <c r="G368" s="601">
        <f>[834]DUKB!$I$10</f>
        <v>110000</v>
      </c>
      <c r="H368" s="602">
        <f>G368*F368</f>
        <v>2200</v>
      </c>
    </row>
    <row r="369" spans="2:11">
      <c r="B369" s="597"/>
      <c r="C369" s="603" t="s">
        <v>606</v>
      </c>
      <c r="D369" s="599" t="s">
        <v>106</v>
      </c>
      <c r="E369" s="599" t="s">
        <v>108</v>
      </c>
      <c r="F369" s="600">
        <v>0.2</v>
      </c>
      <c r="G369" s="601">
        <f>[834]DUKB!$I$11</f>
        <v>175000</v>
      </c>
      <c r="H369" s="602">
        <f>G369*F369</f>
        <v>35000</v>
      </c>
    </row>
    <row r="370" spans="2:11">
      <c r="B370" s="597"/>
      <c r="C370" s="603" t="s">
        <v>541</v>
      </c>
      <c r="D370" s="599" t="s">
        <v>107</v>
      </c>
      <c r="E370" s="599" t="s">
        <v>108</v>
      </c>
      <c r="F370" s="600">
        <v>0.02</v>
      </c>
      <c r="G370" s="601">
        <f>[834]DUKB!$I$13</f>
        <v>200000</v>
      </c>
      <c r="H370" s="602">
        <f>G370*F370</f>
        <v>4000</v>
      </c>
    </row>
    <row r="371" spans="2:11">
      <c r="B371" s="597"/>
      <c r="C371" s="603" t="s">
        <v>85</v>
      </c>
      <c r="D371" s="599" t="s">
        <v>90</v>
      </c>
      <c r="E371" s="599" t="s">
        <v>108</v>
      </c>
      <c r="F371" s="600">
        <v>2.5000000000000001E-3</v>
      </c>
      <c r="G371" s="601">
        <f>[834]DUKB!$I$12</f>
        <v>200000</v>
      </c>
      <c r="H371" s="602">
        <f>G371*F371</f>
        <v>500</v>
      </c>
    </row>
    <row r="372" spans="2:11">
      <c r="B372" s="597"/>
      <c r="C372" s="603"/>
      <c r="D372" s="599"/>
      <c r="E372" s="599"/>
      <c r="F372" s="981" t="s">
        <v>491</v>
      </c>
      <c r="G372" s="981"/>
      <c r="H372" s="602">
        <f>SUM(H368:H371)</f>
        <v>41700</v>
      </c>
    </row>
    <row r="373" spans="2:11">
      <c r="B373" s="597" t="s">
        <v>86</v>
      </c>
      <c r="C373" s="603" t="s">
        <v>492</v>
      </c>
      <c r="D373" s="599"/>
      <c r="E373" s="599"/>
      <c r="F373" s="600"/>
      <c r="G373" s="601"/>
      <c r="H373" s="602"/>
    </row>
    <row r="374" spans="2:11">
      <c r="B374" s="597"/>
      <c r="C374" s="603" t="s">
        <v>621</v>
      </c>
      <c r="D374" s="599"/>
      <c r="E374" s="599" t="s">
        <v>186</v>
      </c>
      <c r="F374" s="600">
        <v>0.2</v>
      </c>
      <c r="G374" s="601">
        <f>[834]DUKB!$I$62</f>
        <v>44030</v>
      </c>
      <c r="H374" s="602">
        <f>G374*F374</f>
        <v>8806</v>
      </c>
    </row>
    <row r="375" spans="2:11">
      <c r="B375" s="597"/>
      <c r="C375" s="603" t="s">
        <v>622</v>
      </c>
      <c r="D375" s="599"/>
      <c r="E375" s="599" t="s">
        <v>518</v>
      </c>
      <c r="F375" s="600">
        <v>0.26</v>
      </c>
      <c r="G375" s="601">
        <f>[834]DUKB!$I$59</f>
        <v>83300</v>
      </c>
      <c r="H375" s="602">
        <f>G375*F375</f>
        <v>21658</v>
      </c>
    </row>
    <row r="376" spans="2:11">
      <c r="B376" s="597"/>
      <c r="C376" s="603" t="s">
        <v>623</v>
      </c>
      <c r="D376" s="599"/>
      <c r="E376" s="599" t="s">
        <v>182</v>
      </c>
      <c r="F376" s="600">
        <v>0.01</v>
      </c>
      <c r="G376" s="601">
        <f>[834]DUKB!$I$78</f>
        <v>28560</v>
      </c>
      <c r="H376" s="602">
        <f>G376*F376</f>
        <v>285.60000000000002</v>
      </c>
    </row>
    <row r="377" spans="2:11">
      <c r="B377" s="599"/>
      <c r="C377" s="625"/>
      <c r="D377" s="626"/>
      <c r="E377" s="626"/>
      <c r="F377" s="981" t="s">
        <v>502</v>
      </c>
      <c r="G377" s="981"/>
      <c r="H377" s="602">
        <f>SUM(H374:H376)</f>
        <v>30749.599999999999</v>
      </c>
    </row>
    <row r="378" spans="2:11" s="585" customFormat="1" ht="12.75">
      <c r="B378" s="597" t="s">
        <v>94</v>
      </c>
      <c r="C378" s="987" t="s">
        <v>503</v>
      </c>
      <c r="D378" s="987"/>
      <c r="E378" s="987"/>
      <c r="F378" s="987"/>
      <c r="G378" s="987"/>
      <c r="H378" s="604">
        <f>H372+H377</f>
        <v>72449.600000000006</v>
      </c>
      <c r="K378" s="589"/>
    </row>
    <row r="379" spans="2:11" s="585" customFormat="1" ht="12.75">
      <c r="B379" s="597" t="s">
        <v>96</v>
      </c>
      <c r="C379" s="984" t="s">
        <v>544</v>
      </c>
      <c r="D379" s="984"/>
      <c r="E379" s="984"/>
      <c r="F379" s="985" t="s">
        <v>505</v>
      </c>
      <c r="G379" s="985"/>
      <c r="H379" s="604">
        <f>H378*0.15</f>
        <v>10867.44</v>
      </c>
      <c r="K379" s="589"/>
    </row>
    <row r="380" spans="2:11" s="585" customFormat="1" ht="12.75">
      <c r="B380" s="597" t="s">
        <v>100</v>
      </c>
      <c r="C380" s="986" t="s">
        <v>506</v>
      </c>
      <c r="D380" s="986"/>
      <c r="E380" s="986"/>
      <c r="F380" s="986"/>
      <c r="G380" s="986"/>
      <c r="H380" s="604">
        <f>ROUND(SUM(H378:H379),2)</f>
        <v>83317.039999999994</v>
      </c>
      <c r="I380" s="606">
        <f>SUM(H378:H379)</f>
        <v>83317.040000000008</v>
      </c>
      <c r="K380" s="589"/>
    </row>
    <row r="381" spans="2:11">
      <c r="B381" s="611"/>
      <c r="C381" s="620"/>
      <c r="D381" s="611"/>
      <c r="E381" s="620"/>
      <c r="F381" s="612"/>
      <c r="G381" s="613"/>
      <c r="H381" s="651"/>
      <c r="I381" s="652"/>
    </row>
    <row r="382" spans="2:11">
      <c r="B382" s="645" t="s">
        <v>624</v>
      </c>
      <c r="C382" s="585" t="s">
        <v>625</v>
      </c>
    </row>
    <row r="383" spans="2:11" ht="25.5">
      <c r="B383" s="591" t="s">
        <v>1</v>
      </c>
      <c r="C383" s="591" t="s">
        <v>337</v>
      </c>
      <c r="D383" s="591" t="s">
        <v>80</v>
      </c>
      <c r="E383" s="591" t="s">
        <v>267</v>
      </c>
      <c r="F383" s="592" t="s">
        <v>484</v>
      </c>
      <c r="G383" s="593" t="s">
        <v>485</v>
      </c>
      <c r="H383" s="594" t="s">
        <v>486</v>
      </c>
      <c r="I383" s="595"/>
    </row>
    <row r="384" spans="2:11">
      <c r="B384" s="597" t="s">
        <v>82</v>
      </c>
      <c r="C384" s="603" t="s">
        <v>487</v>
      </c>
      <c r="D384" s="599"/>
      <c r="E384" s="599"/>
      <c r="F384" s="600"/>
      <c r="G384" s="601"/>
      <c r="H384" s="602"/>
    </row>
    <row r="385" spans="2:9">
      <c r="B385" s="597"/>
      <c r="C385" s="603" t="s">
        <v>488</v>
      </c>
      <c r="D385" s="599" t="s">
        <v>89</v>
      </c>
      <c r="E385" s="599" t="s">
        <v>108</v>
      </c>
      <c r="F385" s="600">
        <f>0.02*3</f>
        <v>0.06</v>
      </c>
      <c r="G385" s="601">
        <f>[834]DUKB!I10</f>
        <v>110000</v>
      </c>
      <c r="H385" s="602">
        <f>G385*F385</f>
        <v>6600</v>
      </c>
    </row>
    <row r="386" spans="2:9">
      <c r="B386" s="597"/>
      <c r="C386" s="603" t="s">
        <v>606</v>
      </c>
      <c r="D386" s="599" t="s">
        <v>106</v>
      </c>
      <c r="E386" s="599" t="s">
        <v>108</v>
      </c>
      <c r="F386" s="600">
        <f>0.063*3</f>
        <v>0.189</v>
      </c>
      <c r="G386" s="601">
        <f>[834]DUKB!I11</f>
        <v>175000</v>
      </c>
      <c r="H386" s="602">
        <f>G386*F386</f>
        <v>33075</v>
      </c>
    </row>
    <row r="387" spans="2:9">
      <c r="B387" s="597"/>
      <c r="C387" s="603" t="s">
        <v>541</v>
      </c>
      <c r="D387" s="599" t="s">
        <v>107</v>
      </c>
      <c r="E387" s="599" t="s">
        <v>108</v>
      </c>
      <c r="F387" s="600">
        <f>0.0063*1</f>
        <v>6.3E-3</v>
      </c>
      <c r="G387" s="601">
        <f>[834]DUKB!I12</f>
        <v>200000</v>
      </c>
      <c r="H387" s="602">
        <f>G387*F387</f>
        <v>1260</v>
      </c>
    </row>
    <row r="388" spans="2:9">
      <c r="B388" s="597"/>
      <c r="C388" s="603" t="s">
        <v>85</v>
      </c>
      <c r="D388" s="599" t="s">
        <v>90</v>
      </c>
      <c r="E388" s="599" t="s">
        <v>108</v>
      </c>
      <c r="F388" s="600">
        <f>0.003*3</f>
        <v>9.0000000000000011E-3</v>
      </c>
      <c r="G388" s="601">
        <f>[835]DUB!$I$12</f>
        <v>200000</v>
      </c>
      <c r="H388" s="602">
        <f>G388*F388</f>
        <v>1800.0000000000002</v>
      </c>
    </row>
    <row r="389" spans="2:9">
      <c r="B389" s="597"/>
      <c r="C389" s="603"/>
      <c r="D389" s="599"/>
      <c r="E389" s="599"/>
      <c r="F389" s="981" t="s">
        <v>491</v>
      </c>
      <c r="G389" s="981"/>
      <c r="H389" s="602">
        <f>SUM(H385:H388)</f>
        <v>42735</v>
      </c>
    </row>
    <row r="390" spans="2:9">
      <c r="B390" s="597" t="s">
        <v>86</v>
      </c>
      <c r="C390" s="603" t="s">
        <v>492</v>
      </c>
      <c r="D390" s="599"/>
      <c r="E390" s="599"/>
      <c r="F390" s="600"/>
      <c r="G390" s="601"/>
      <c r="H390" s="602"/>
    </row>
    <row r="391" spans="2:9">
      <c r="B391" s="599"/>
      <c r="C391" s="603" t="s">
        <v>626</v>
      </c>
      <c r="D391" s="599"/>
      <c r="E391" s="599" t="s">
        <v>186</v>
      </c>
      <c r="F391" s="600">
        <v>0.26</v>
      </c>
      <c r="G391" s="601">
        <f>[834]DUKB!I65</f>
        <v>10920</v>
      </c>
      <c r="H391" s="602">
        <f>G391*F391</f>
        <v>2839.2000000000003</v>
      </c>
    </row>
    <row r="392" spans="2:9">
      <c r="B392" s="599"/>
      <c r="C392" s="603" t="s">
        <v>617</v>
      </c>
      <c r="D392" s="599"/>
      <c r="E392" s="599" t="s">
        <v>186</v>
      </c>
      <c r="F392" s="600">
        <v>0.5</v>
      </c>
      <c r="G392" s="601">
        <f>[834]DUKB!I66</f>
        <v>92000</v>
      </c>
      <c r="H392" s="602">
        <f>G392*F392</f>
        <v>46000</v>
      </c>
    </row>
    <row r="393" spans="2:9">
      <c r="B393" s="599"/>
      <c r="C393" s="603" t="s">
        <v>627</v>
      </c>
      <c r="D393" s="599"/>
      <c r="E393" s="599" t="s">
        <v>186</v>
      </c>
      <c r="F393" s="600">
        <v>0.5</v>
      </c>
      <c r="G393" s="601">
        <f>[834]DUKB!I67</f>
        <v>215000</v>
      </c>
      <c r="H393" s="602">
        <f>G393*F393</f>
        <v>107500</v>
      </c>
    </row>
    <row r="394" spans="2:9">
      <c r="B394" s="597"/>
      <c r="C394" s="603"/>
      <c r="D394" s="599"/>
      <c r="E394" s="599"/>
      <c r="F394" s="1007" t="s">
        <v>502</v>
      </c>
      <c r="G394" s="1008"/>
      <c r="H394" s="602">
        <f>SUM(H391:H393)</f>
        <v>156339.20000000001</v>
      </c>
    </row>
    <row r="395" spans="2:9">
      <c r="B395" s="597" t="s">
        <v>94</v>
      </c>
      <c r="C395" s="603" t="s">
        <v>412</v>
      </c>
      <c r="D395" s="599"/>
      <c r="E395" s="599"/>
      <c r="F395" s="600"/>
      <c r="G395" s="601"/>
      <c r="H395" s="602"/>
    </row>
    <row r="396" spans="2:9">
      <c r="B396" s="597"/>
      <c r="C396" s="603" t="s">
        <v>628</v>
      </c>
      <c r="D396" s="599"/>
      <c r="E396" s="599" t="s">
        <v>391</v>
      </c>
      <c r="F396" s="600">
        <v>1</v>
      </c>
      <c r="G396" s="601">
        <v>150000</v>
      </c>
      <c r="H396" s="602">
        <f>G396*F396</f>
        <v>150000</v>
      </c>
    </row>
    <row r="397" spans="2:9">
      <c r="B397" s="597"/>
      <c r="C397" s="603"/>
      <c r="D397" s="599"/>
      <c r="E397" s="599"/>
      <c r="F397" s="1007" t="s">
        <v>629</v>
      </c>
      <c r="G397" s="1008"/>
      <c r="H397" s="602">
        <f>SUM(H396)</f>
        <v>150000</v>
      </c>
    </row>
    <row r="398" spans="2:9">
      <c r="B398" s="597"/>
      <c r="C398" s="603"/>
      <c r="D398" s="599"/>
      <c r="E398" s="599"/>
      <c r="F398" s="600"/>
      <c r="G398" s="601"/>
      <c r="H398" s="602"/>
    </row>
    <row r="399" spans="2:9">
      <c r="B399" s="597" t="s">
        <v>96</v>
      </c>
      <c r="C399" s="987" t="s">
        <v>503</v>
      </c>
      <c r="D399" s="987"/>
      <c r="E399" s="987"/>
      <c r="F399" s="987"/>
      <c r="G399" s="987"/>
      <c r="H399" s="604">
        <f>H389+H394+H397</f>
        <v>349074.2</v>
      </c>
      <c r="I399" s="585"/>
    </row>
    <row r="400" spans="2:9">
      <c r="B400" s="597" t="s">
        <v>100</v>
      </c>
      <c r="C400" s="984" t="s">
        <v>544</v>
      </c>
      <c r="D400" s="984"/>
      <c r="E400" s="984"/>
      <c r="F400" s="985" t="s">
        <v>505</v>
      </c>
      <c r="G400" s="985"/>
      <c r="H400" s="604">
        <f>H399*0.15</f>
        <v>52361.13</v>
      </c>
      <c r="I400" s="585"/>
    </row>
    <row r="401" spans="2:11">
      <c r="B401" s="597" t="s">
        <v>101</v>
      </c>
      <c r="C401" s="986" t="s">
        <v>506</v>
      </c>
      <c r="D401" s="986"/>
      <c r="E401" s="986"/>
      <c r="F401" s="986"/>
      <c r="G401" s="986"/>
      <c r="H401" s="604">
        <f>ROUND(SUM(H399:H400),2)</f>
        <v>401435.33</v>
      </c>
      <c r="I401" s="606">
        <f>SUM(H399:H400)</f>
        <v>401435.33</v>
      </c>
      <c r="J401" s="582">
        <v>417723.7</v>
      </c>
    </row>
    <row r="402" spans="2:11">
      <c r="J402" s="678">
        <f>I401-J401</f>
        <v>-16288.369999999995</v>
      </c>
    </row>
    <row r="403" spans="2:11">
      <c r="B403" s="645" t="s">
        <v>630</v>
      </c>
      <c r="C403" s="607" t="s">
        <v>631</v>
      </c>
      <c r="E403" s="611"/>
      <c r="F403" s="612"/>
      <c r="G403" s="613"/>
      <c r="H403" s="610"/>
    </row>
    <row r="404" spans="2:11">
      <c r="B404" s="584" t="s">
        <v>632</v>
      </c>
      <c r="C404" s="637" t="s">
        <v>633</v>
      </c>
      <c r="D404" s="611"/>
      <c r="E404" s="611"/>
      <c r="F404" s="612"/>
      <c r="G404" s="613"/>
      <c r="H404" s="610"/>
    </row>
    <row r="405" spans="2:11" s="595" customFormat="1" ht="24.95" customHeight="1">
      <c r="B405" s="591" t="s">
        <v>1</v>
      </c>
      <c r="C405" s="591" t="s">
        <v>337</v>
      </c>
      <c r="D405" s="591" t="s">
        <v>80</v>
      </c>
      <c r="E405" s="591" t="s">
        <v>267</v>
      </c>
      <c r="F405" s="592" t="s">
        <v>484</v>
      </c>
      <c r="G405" s="593" t="s">
        <v>485</v>
      </c>
      <c r="H405" s="594" t="s">
        <v>486</v>
      </c>
      <c r="K405" s="596"/>
    </row>
    <row r="406" spans="2:11">
      <c r="B406" s="597" t="s">
        <v>82</v>
      </c>
      <c r="C406" s="603" t="s">
        <v>487</v>
      </c>
      <c r="D406" s="599"/>
      <c r="E406" s="599"/>
      <c r="F406" s="600"/>
      <c r="G406" s="601"/>
      <c r="H406" s="602"/>
    </row>
    <row r="407" spans="2:11">
      <c r="B407" s="597"/>
      <c r="C407" s="603" t="s">
        <v>488</v>
      </c>
      <c r="D407" s="599" t="s">
        <v>89</v>
      </c>
      <c r="E407" s="599" t="s">
        <v>108</v>
      </c>
      <c r="F407" s="600">
        <v>3.3</v>
      </c>
      <c r="G407" s="601">
        <f>[834]DUKB!$I$10</f>
        <v>110000</v>
      </c>
      <c r="H407" s="602">
        <f>G407*F407</f>
        <v>363000</v>
      </c>
    </row>
    <row r="408" spans="2:11">
      <c r="B408" s="597"/>
      <c r="C408" s="603" t="s">
        <v>634</v>
      </c>
      <c r="D408" s="599" t="s">
        <v>106</v>
      </c>
      <c r="E408" s="599" t="s">
        <v>108</v>
      </c>
      <c r="F408" s="600">
        <v>1.1000000000000001</v>
      </c>
      <c r="G408" s="601">
        <f>[834]DUKB!$I$11</f>
        <v>175000</v>
      </c>
      <c r="H408" s="602">
        <f>G408*F408</f>
        <v>192500.00000000003</v>
      </c>
    </row>
    <row r="409" spans="2:11">
      <c r="B409" s="597"/>
      <c r="C409" s="603" t="s">
        <v>541</v>
      </c>
      <c r="D409" s="599" t="s">
        <v>107</v>
      </c>
      <c r="E409" s="599" t="s">
        <v>108</v>
      </c>
      <c r="F409" s="600">
        <v>0.01</v>
      </c>
      <c r="G409" s="601">
        <f>[834]DUKB!$I$13</f>
        <v>200000</v>
      </c>
      <c r="H409" s="602">
        <f>G409*F409</f>
        <v>2000</v>
      </c>
    </row>
    <row r="410" spans="2:11">
      <c r="B410" s="597"/>
      <c r="C410" s="603" t="s">
        <v>85</v>
      </c>
      <c r="D410" s="599" t="s">
        <v>90</v>
      </c>
      <c r="E410" s="599" t="s">
        <v>108</v>
      </c>
      <c r="F410" s="600">
        <v>0.16</v>
      </c>
      <c r="G410" s="601">
        <f>[834]DUKB!$I$12</f>
        <v>200000</v>
      </c>
      <c r="H410" s="602">
        <f>G410*F410</f>
        <v>32000</v>
      </c>
    </row>
    <row r="411" spans="2:11">
      <c r="B411" s="597"/>
      <c r="C411" s="603"/>
      <c r="D411" s="599"/>
      <c r="E411" s="599"/>
      <c r="F411" s="981" t="s">
        <v>491</v>
      </c>
      <c r="G411" s="981"/>
      <c r="H411" s="602">
        <f>SUM(H407:H410)</f>
        <v>589500</v>
      </c>
    </row>
    <row r="412" spans="2:11">
      <c r="B412" s="597" t="s">
        <v>86</v>
      </c>
      <c r="C412" s="603" t="s">
        <v>492</v>
      </c>
      <c r="D412" s="599"/>
      <c r="E412" s="599"/>
      <c r="F412" s="600"/>
      <c r="G412" s="601"/>
      <c r="H412" s="602"/>
    </row>
    <row r="413" spans="2:11">
      <c r="B413" s="597"/>
      <c r="C413" s="603" t="s">
        <v>635</v>
      </c>
      <c r="D413" s="599"/>
      <c r="E413" s="599" t="s">
        <v>474</v>
      </c>
      <c r="F413" s="600">
        <v>1</v>
      </c>
      <c r="G413" s="601">
        <f>[834]DUKB!I69</f>
        <v>3034500</v>
      </c>
      <c r="H413" s="602">
        <f>G413*F413</f>
        <v>3034500</v>
      </c>
    </row>
    <row r="414" spans="2:11">
      <c r="B414" s="599"/>
      <c r="C414" s="603" t="s">
        <v>636</v>
      </c>
      <c r="D414" s="599"/>
      <c r="E414" s="599" t="s">
        <v>20</v>
      </c>
      <c r="F414" s="600" t="s">
        <v>637</v>
      </c>
      <c r="G414" s="601">
        <f>6%*H413</f>
        <v>182070</v>
      </c>
      <c r="H414" s="602">
        <f>G414</f>
        <v>182070</v>
      </c>
    </row>
    <row r="415" spans="2:11">
      <c r="B415" s="599"/>
      <c r="C415" s="625"/>
      <c r="D415" s="626"/>
      <c r="E415" s="626"/>
      <c r="F415" s="981" t="s">
        <v>502</v>
      </c>
      <c r="G415" s="981"/>
      <c r="H415" s="602">
        <f>SUM(H413:H414)</f>
        <v>3216570</v>
      </c>
    </row>
    <row r="416" spans="2:11" s="585" customFormat="1" ht="12.75">
      <c r="B416" s="597" t="s">
        <v>94</v>
      </c>
      <c r="C416" s="987" t="s">
        <v>503</v>
      </c>
      <c r="D416" s="987"/>
      <c r="E416" s="987"/>
      <c r="F416" s="987"/>
      <c r="G416" s="987"/>
      <c r="H416" s="604">
        <f>H411+H415</f>
        <v>3806070</v>
      </c>
      <c r="K416" s="589"/>
    </row>
    <row r="417" spans="2:11" s="585" customFormat="1" ht="12.75">
      <c r="B417" s="597" t="s">
        <v>96</v>
      </c>
      <c r="C417" s="984" t="s">
        <v>544</v>
      </c>
      <c r="D417" s="984"/>
      <c r="E417" s="984"/>
      <c r="F417" s="985" t="s">
        <v>505</v>
      </c>
      <c r="G417" s="985"/>
      <c r="H417" s="604">
        <f>H416*0.15</f>
        <v>570910.5</v>
      </c>
      <c r="K417" s="589"/>
    </row>
    <row r="418" spans="2:11" s="585" customFormat="1" ht="12.75">
      <c r="B418" s="597" t="s">
        <v>100</v>
      </c>
      <c r="C418" s="986" t="s">
        <v>506</v>
      </c>
      <c r="D418" s="986"/>
      <c r="E418" s="986"/>
      <c r="F418" s="986"/>
      <c r="G418" s="986"/>
      <c r="H418" s="604">
        <f>ROUND(SUM(H416:H417),2)</f>
        <v>4376980.5</v>
      </c>
      <c r="I418" s="606">
        <f>SUM(H416:H417)</f>
        <v>4376980.5</v>
      </c>
      <c r="K418" s="589"/>
    </row>
    <row r="420" spans="2:11">
      <c r="B420" s="584" t="s">
        <v>638</v>
      </c>
      <c r="C420" s="637" t="s">
        <v>639</v>
      </c>
      <c r="D420" s="611"/>
      <c r="E420" s="611"/>
      <c r="F420" s="612"/>
      <c r="G420" s="613"/>
      <c r="H420" s="610"/>
    </row>
    <row r="421" spans="2:11" s="595" customFormat="1" ht="24.95" customHeight="1">
      <c r="B421" s="591" t="s">
        <v>1</v>
      </c>
      <c r="C421" s="591" t="s">
        <v>337</v>
      </c>
      <c r="D421" s="591" t="s">
        <v>80</v>
      </c>
      <c r="E421" s="591" t="s">
        <v>267</v>
      </c>
      <c r="F421" s="592" t="s">
        <v>484</v>
      </c>
      <c r="G421" s="593" t="s">
        <v>485</v>
      </c>
      <c r="H421" s="594" t="s">
        <v>486</v>
      </c>
      <c r="K421" s="596"/>
    </row>
    <row r="422" spans="2:11">
      <c r="B422" s="597" t="s">
        <v>82</v>
      </c>
      <c r="C422" s="603" t="s">
        <v>487</v>
      </c>
      <c r="D422" s="599"/>
      <c r="E422" s="599"/>
      <c r="F422" s="600"/>
      <c r="G422" s="601"/>
      <c r="H422" s="602"/>
    </row>
    <row r="423" spans="2:11">
      <c r="B423" s="597"/>
      <c r="C423" s="603" t="s">
        <v>488</v>
      </c>
      <c r="D423" s="599" t="s">
        <v>89</v>
      </c>
      <c r="E423" s="599" t="s">
        <v>108</v>
      </c>
      <c r="F423" s="600">
        <v>1.2</v>
      </c>
      <c r="G423" s="601">
        <f>[834]DUKB!$I$10</f>
        <v>110000</v>
      </c>
      <c r="H423" s="602">
        <f>G423*F423</f>
        <v>132000</v>
      </c>
    </row>
    <row r="424" spans="2:11">
      <c r="B424" s="597"/>
      <c r="C424" s="603" t="s">
        <v>634</v>
      </c>
      <c r="D424" s="599" t="s">
        <v>106</v>
      </c>
      <c r="E424" s="599" t="s">
        <v>108</v>
      </c>
      <c r="F424" s="600">
        <v>1.45</v>
      </c>
      <c r="G424" s="601">
        <f>[834]DUKB!$I$11</f>
        <v>175000</v>
      </c>
      <c r="H424" s="602">
        <f>G424*F424</f>
        <v>253750</v>
      </c>
    </row>
    <row r="425" spans="2:11">
      <c r="B425" s="597"/>
      <c r="C425" s="603" t="s">
        <v>541</v>
      </c>
      <c r="D425" s="599" t="s">
        <v>107</v>
      </c>
      <c r="E425" s="599" t="s">
        <v>108</v>
      </c>
      <c r="F425" s="600">
        <v>0.15</v>
      </c>
      <c r="G425" s="601">
        <f>[834]DUKB!$I$13</f>
        <v>200000</v>
      </c>
      <c r="H425" s="602">
        <f>G425*F425</f>
        <v>30000</v>
      </c>
    </row>
    <row r="426" spans="2:11">
      <c r="B426" s="597"/>
      <c r="C426" s="603" t="s">
        <v>85</v>
      </c>
      <c r="D426" s="599" t="s">
        <v>90</v>
      </c>
      <c r="E426" s="599" t="s">
        <v>108</v>
      </c>
      <c r="F426" s="600">
        <v>0.06</v>
      </c>
      <c r="G426" s="601">
        <f>[834]DUKB!$I$12</f>
        <v>200000</v>
      </c>
      <c r="H426" s="602">
        <f>G426*F426</f>
        <v>12000</v>
      </c>
    </row>
    <row r="427" spans="2:11">
      <c r="B427" s="597"/>
      <c r="C427" s="603"/>
      <c r="D427" s="599"/>
      <c r="E427" s="599"/>
      <c r="F427" s="981" t="s">
        <v>491</v>
      </c>
      <c r="G427" s="981"/>
      <c r="H427" s="602">
        <f>SUM(H423:H426)</f>
        <v>427750</v>
      </c>
    </row>
    <row r="428" spans="2:11">
      <c r="B428" s="597" t="s">
        <v>86</v>
      </c>
      <c r="C428" s="603" t="s">
        <v>492</v>
      </c>
      <c r="D428" s="599"/>
      <c r="E428" s="599"/>
      <c r="F428" s="600"/>
      <c r="G428" s="601"/>
      <c r="H428" s="602"/>
    </row>
    <row r="429" spans="2:11">
      <c r="B429" s="597"/>
      <c r="C429" s="603" t="s">
        <v>640</v>
      </c>
      <c r="D429" s="599"/>
      <c r="E429" s="599" t="s">
        <v>474</v>
      </c>
      <c r="F429" s="600">
        <v>1</v>
      </c>
      <c r="G429" s="601">
        <f>[834]DUKB!I72</f>
        <v>1130500</v>
      </c>
      <c r="H429" s="602">
        <f>G429*F429</f>
        <v>1130500</v>
      </c>
    </row>
    <row r="430" spans="2:11">
      <c r="B430" s="599"/>
      <c r="C430" s="603" t="s">
        <v>517</v>
      </c>
      <c r="D430" s="599"/>
      <c r="E430" s="599" t="s">
        <v>186</v>
      </c>
      <c r="F430" s="600">
        <v>6</v>
      </c>
      <c r="G430" s="601">
        <f>[834]DUKB!$I$33</f>
        <v>1530</v>
      </c>
      <c r="H430" s="602">
        <f>G430*F430</f>
        <v>9180</v>
      </c>
    </row>
    <row r="431" spans="2:11">
      <c r="B431" s="599"/>
      <c r="C431" s="603" t="s">
        <v>551</v>
      </c>
      <c r="D431" s="599"/>
      <c r="E431" s="599" t="s">
        <v>111</v>
      </c>
      <c r="F431" s="600">
        <v>0.01</v>
      </c>
      <c r="G431" s="601">
        <f>[834]DUKB!$I$30</f>
        <v>208463</v>
      </c>
      <c r="H431" s="602">
        <f>G431*F431</f>
        <v>2084.63</v>
      </c>
    </row>
    <row r="432" spans="2:11">
      <c r="B432" s="599"/>
      <c r="C432" s="603" t="s">
        <v>636</v>
      </c>
      <c r="D432" s="599"/>
      <c r="E432" s="599" t="s">
        <v>325</v>
      </c>
      <c r="F432" s="600" t="s">
        <v>641</v>
      </c>
      <c r="G432" s="601">
        <f>12%*H429</f>
        <v>135660</v>
      </c>
      <c r="H432" s="602">
        <f>G432</f>
        <v>135660</v>
      </c>
    </row>
    <row r="433" spans="2:11">
      <c r="B433" s="599"/>
      <c r="C433" s="625"/>
      <c r="D433" s="626"/>
      <c r="E433" s="626"/>
      <c r="F433" s="981" t="s">
        <v>502</v>
      </c>
      <c r="G433" s="981"/>
      <c r="H433" s="602">
        <f>SUM(H429:H432)</f>
        <v>1277424.6299999999</v>
      </c>
    </row>
    <row r="434" spans="2:11" s="585" customFormat="1" ht="12.75">
      <c r="B434" s="597" t="s">
        <v>94</v>
      </c>
      <c r="C434" s="987" t="s">
        <v>503</v>
      </c>
      <c r="D434" s="987"/>
      <c r="E434" s="987"/>
      <c r="F434" s="987"/>
      <c r="G434" s="987"/>
      <c r="H434" s="604">
        <f>H427+H433</f>
        <v>1705174.63</v>
      </c>
      <c r="K434" s="589"/>
    </row>
    <row r="435" spans="2:11" s="585" customFormat="1" ht="12.75">
      <c r="B435" s="597" t="s">
        <v>96</v>
      </c>
      <c r="C435" s="984" t="s">
        <v>544</v>
      </c>
      <c r="D435" s="984"/>
      <c r="E435" s="984"/>
      <c r="F435" s="985" t="s">
        <v>505</v>
      </c>
      <c r="G435" s="985"/>
      <c r="H435" s="604">
        <f>H434*0.15</f>
        <v>255776.19449999998</v>
      </c>
      <c r="K435" s="589"/>
    </row>
    <row r="436" spans="2:11" s="585" customFormat="1" ht="12.75">
      <c r="B436" s="597" t="s">
        <v>100</v>
      </c>
      <c r="C436" s="986" t="s">
        <v>506</v>
      </c>
      <c r="D436" s="986"/>
      <c r="E436" s="986"/>
      <c r="F436" s="986"/>
      <c r="G436" s="986"/>
      <c r="H436" s="604">
        <f>ROUND(SUM(H434:H435),2)</f>
        <v>1960950.82</v>
      </c>
      <c r="I436" s="606">
        <f>SUM(H434:H435)</f>
        <v>1960950.8244999999</v>
      </c>
      <c r="K436" s="589"/>
    </row>
    <row r="437" spans="2:11">
      <c r="B437" s="611"/>
      <c r="C437" s="620"/>
      <c r="D437" s="611"/>
      <c r="E437" s="620"/>
      <c r="F437" s="612"/>
      <c r="G437" s="613"/>
      <c r="H437" s="651"/>
      <c r="I437" s="652"/>
    </row>
    <row r="438" spans="2:11">
      <c r="B438" s="645" t="s">
        <v>642</v>
      </c>
      <c r="C438" s="585" t="s">
        <v>643</v>
      </c>
    </row>
    <row r="439" spans="2:11" s="595" customFormat="1" ht="24.95" customHeight="1">
      <c r="B439" s="591" t="s">
        <v>1</v>
      </c>
      <c r="C439" s="591" t="s">
        <v>337</v>
      </c>
      <c r="D439" s="591" t="s">
        <v>80</v>
      </c>
      <c r="E439" s="591" t="s">
        <v>267</v>
      </c>
      <c r="F439" s="592" t="s">
        <v>484</v>
      </c>
      <c r="G439" s="593" t="s">
        <v>485</v>
      </c>
      <c r="H439" s="594" t="s">
        <v>486</v>
      </c>
      <c r="K439" s="596"/>
    </row>
    <row r="440" spans="2:11">
      <c r="B440" s="597" t="s">
        <v>82</v>
      </c>
      <c r="C440" s="603" t="s">
        <v>487</v>
      </c>
      <c r="D440" s="599"/>
      <c r="E440" s="599"/>
      <c r="F440" s="600"/>
      <c r="G440" s="601"/>
      <c r="H440" s="602"/>
    </row>
    <row r="441" spans="2:11">
      <c r="B441" s="597"/>
      <c r="C441" s="603" t="s">
        <v>488</v>
      </c>
      <c r="D441" s="599" t="s">
        <v>89</v>
      </c>
      <c r="E441" s="599" t="s">
        <v>108</v>
      </c>
      <c r="F441" s="600">
        <v>0.03</v>
      </c>
      <c r="G441" s="601">
        <f>[834]DUKB!$I$10</f>
        <v>110000</v>
      </c>
      <c r="H441" s="602">
        <f>G441*F441</f>
        <v>3300</v>
      </c>
    </row>
    <row r="442" spans="2:11">
      <c r="B442" s="597"/>
      <c r="C442" s="603" t="s">
        <v>634</v>
      </c>
      <c r="D442" s="599" t="s">
        <v>106</v>
      </c>
      <c r="E442" s="599" t="s">
        <v>108</v>
      </c>
      <c r="F442" s="600">
        <v>0.3</v>
      </c>
      <c r="G442" s="601">
        <f>[834]DUKB!$I$11</f>
        <v>175000</v>
      </c>
      <c r="H442" s="602">
        <f>G442*F442</f>
        <v>52500</v>
      </c>
    </row>
    <row r="443" spans="2:11">
      <c r="B443" s="597"/>
      <c r="C443" s="603" t="s">
        <v>541</v>
      </c>
      <c r="D443" s="599" t="s">
        <v>107</v>
      </c>
      <c r="E443" s="599" t="s">
        <v>108</v>
      </c>
      <c r="F443" s="600">
        <v>0.03</v>
      </c>
      <c r="G443" s="601">
        <f>[834]DUKB!$I$13</f>
        <v>200000</v>
      </c>
      <c r="H443" s="602">
        <f>G443*F443</f>
        <v>6000</v>
      </c>
    </row>
    <row r="444" spans="2:11">
      <c r="B444" s="597"/>
      <c r="C444" s="603" t="s">
        <v>85</v>
      </c>
      <c r="D444" s="599" t="s">
        <v>90</v>
      </c>
      <c r="E444" s="599" t="s">
        <v>108</v>
      </c>
      <c r="F444" s="600">
        <v>1.4999999999999999E-2</v>
      </c>
      <c r="G444" s="601">
        <f>[834]DUKB!$I$12</f>
        <v>200000</v>
      </c>
      <c r="H444" s="602">
        <f>G444*F444</f>
        <v>3000</v>
      </c>
    </row>
    <row r="445" spans="2:11">
      <c r="B445" s="597"/>
      <c r="C445" s="603"/>
      <c r="D445" s="599"/>
      <c r="E445" s="599"/>
      <c r="F445" s="981" t="s">
        <v>491</v>
      </c>
      <c r="G445" s="981"/>
      <c r="H445" s="602">
        <f>SUM(H441:H444)</f>
        <v>64800</v>
      </c>
    </row>
    <row r="446" spans="2:11">
      <c r="B446" s="597" t="s">
        <v>86</v>
      </c>
      <c r="C446" s="603" t="s">
        <v>492</v>
      </c>
      <c r="D446" s="599"/>
      <c r="E446" s="599"/>
      <c r="F446" s="600"/>
      <c r="G446" s="601"/>
      <c r="H446" s="602"/>
    </row>
    <row r="447" spans="2:11">
      <c r="B447" s="599"/>
      <c r="C447" s="603" t="s">
        <v>644</v>
      </c>
      <c r="D447" s="599"/>
      <c r="E447" s="599" t="s">
        <v>474</v>
      </c>
      <c r="F447" s="600">
        <v>1</v>
      </c>
      <c r="G447" s="601">
        <f>[834]DUKB!I68</f>
        <v>940100</v>
      </c>
      <c r="H447" s="602">
        <f>G447*F447</f>
        <v>940100</v>
      </c>
    </row>
    <row r="448" spans="2:11">
      <c r="B448" s="599"/>
      <c r="C448" s="642" t="s">
        <v>645</v>
      </c>
      <c r="D448" s="599"/>
      <c r="E448" s="599" t="s">
        <v>182</v>
      </c>
      <c r="F448" s="600">
        <v>1</v>
      </c>
      <c r="G448" s="601">
        <f>[834]DUKB!I73</f>
        <v>35700</v>
      </c>
      <c r="H448" s="602">
        <f>G448*F448</f>
        <v>35700</v>
      </c>
    </row>
    <row r="449" spans="2:11">
      <c r="B449" s="599"/>
      <c r="C449" s="603"/>
      <c r="D449" s="599"/>
      <c r="E449" s="599"/>
      <c r="F449" s="988" t="s">
        <v>502</v>
      </c>
      <c r="G449" s="988"/>
      <c r="H449" s="602">
        <f>SUM(H447:H448)</f>
        <v>975800</v>
      </c>
    </row>
    <row r="450" spans="2:11" s="585" customFormat="1" ht="12.75">
      <c r="B450" s="597" t="s">
        <v>94</v>
      </c>
      <c r="C450" s="983" t="s">
        <v>503</v>
      </c>
      <c r="D450" s="983"/>
      <c r="E450" s="983"/>
      <c r="F450" s="983"/>
      <c r="G450" s="983"/>
      <c r="H450" s="604">
        <f>H445+H449</f>
        <v>1040600</v>
      </c>
      <c r="K450" s="589"/>
    </row>
    <row r="451" spans="2:11" s="585" customFormat="1" ht="12.75">
      <c r="B451" s="597" t="s">
        <v>96</v>
      </c>
      <c r="C451" s="984" t="s">
        <v>544</v>
      </c>
      <c r="D451" s="984"/>
      <c r="E451" s="984"/>
      <c r="F451" s="985" t="s">
        <v>505</v>
      </c>
      <c r="G451" s="985"/>
      <c r="H451" s="604">
        <f>H450*0.15</f>
        <v>156090</v>
      </c>
      <c r="K451" s="589"/>
    </row>
    <row r="452" spans="2:11" s="585" customFormat="1" ht="12.75">
      <c r="B452" s="597" t="s">
        <v>100</v>
      </c>
      <c r="C452" s="986" t="s">
        <v>506</v>
      </c>
      <c r="D452" s="986"/>
      <c r="E452" s="986"/>
      <c r="F452" s="986"/>
      <c r="G452" s="986"/>
      <c r="H452" s="604">
        <f>ROUND(SUM(H450:H451),2)</f>
        <v>1196690</v>
      </c>
      <c r="I452" s="606">
        <f>SUM(H450:H451)</f>
        <v>1196690</v>
      </c>
      <c r="K452" s="589"/>
    </row>
    <row r="453" spans="2:11">
      <c r="B453" s="646"/>
      <c r="C453" s="647"/>
      <c r="D453" s="646"/>
      <c r="E453" s="646"/>
      <c r="F453" s="648"/>
      <c r="G453" s="649"/>
      <c r="H453" s="650"/>
    </row>
    <row r="454" spans="2:11">
      <c r="B454" s="584" t="s">
        <v>646</v>
      </c>
      <c r="C454" s="607" t="s">
        <v>647</v>
      </c>
      <c r="D454" s="611"/>
      <c r="E454" s="611"/>
      <c r="F454" s="612"/>
      <c r="G454" s="613"/>
      <c r="H454" s="610"/>
    </row>
    <row r="455" spans="2:11" s="595" customFormat="1" ht="24.95" customHeight="1">
      <c r="B455" s="591" t="s">
        <v>1</v>
      </c>
      <c r="C455" s="591" t="s">
        <v>337</v>
      </c>
      <c r="D455" s="591" t="s">
        <v>80</v>
      </c>
      <c r="E455" s="591" t="s">
        <v>267</v>
      </c>
      <c r="F455" s="592" t="s">
        <v>484</v>
      </c>
      <c r="G455" s="593" t="s">
        <v>485</v>
      </c>
      <c r="H455" s="594" t="s">
        <v>486</v>
      </c>
      <c r="K455" s="596"/>
    </row>
    <row r="456" spans="2:11">
      <c r="B456" s="597" t="s">
        <v>82</v>
      </c>
      <c r="C456" s="603" t="s">
        <v>648</v>
      </c>
      <c r="D456" s="599"/>
      <c r="E456" s="599"/>
      <c r="F456" s="600"/>
      <c r="G456" s="601"/>
      <c r="H456" s="602"/>
    </row>
    <row r="457" spans="2:11">
      <c r="B457" s="597"/>
      <c r="C457" s="603" t="s">
        <v>488</v>
      </c>
      <c r="D457" s="599" t="s">
        <v>89</v>
      </c>
      <c r="E457" s="599" t="s">
        <v>108</v>
      </c>
      <c r="F457" s="600">
        <v>0.01</v>
      </c>
      <c r="G457" s="601">
        <f>[834]DUKB!$I$10</f>
        <v>110000</v>
      </c>
      <c r="H457" s="602">
        <f>G457*F457</f>
        <v>1100</v>
      </c>
    </row>
    <row r="458" spans="2:11">
      <c r="B458" s="597"/>
      <c r="C458" s="603" t="s">
        <v>634</v>
      </c>
      <c r="D458" s="599" t="s">
        <v>106</v>
      </c>
      <c r="E458" s="599" t="s">
        <v>108</v>
      </c>
      <c r="F458" s="600">
        <v>0.4</v>
      </c>
      <c r="G458" s="601">
        <f>[834]DUKB!$I$11</f>
        <v>175000</v>
      </c>
      <c r="H458" s="602">
        <f>G458*F458</f>
        <v>70000</v>
      </c>
    </row>
    <row r="459" spans="2:11">
      <c r="B459" s="597"/>
      <c r="C459" s="603" t="s">
        <v>541</v>
      </c>
      <c r="D459" s="599" t="s">
        <v>107</v>
      </c>
      <c r="E459" s="599" t="s">
        <v>108</v>
      </c>
      <c r="F459" s="600">
        <v>0.04</v>
      </c>
      <c r="G459" s="601">
        <f>[834]DUKB!$I$13</f>
        <v>200000</v>
      </c>
      <c r="H459" s="602">
        <f>G459*F459</f>
        <v>8000</v>
      </c>
    </row>
    <row r="460" spans="2:11">
      <c r="B460" s="597"/>
      <c r="C460" s="603" t="s">
        <v>85</v>
      </c>
      <c r="D460" s="599" t="s">
        <v>90</v>
      </c>
      <c r="E460" s="599" t="s">
        <v>108</v>
      </c>
      <c r="F460" s="600">
        <v>5.0000000000000001E-3</v>
      </c>
      <c r="G460" s="601">
        <f>[834]DUKB!$I$12</f>
        <v>200000</v>
      </c>
      <c r="H460" s="602">
        <f>G460*F460</f>
        <v>1000</v>
      </c>
    </row>
    <row r="461" spans="2:11">
      <c r="B461" s="597"/>
      <c r="C461" s="603"/>
      <c r="D461" s="599"/>
      <c r="E461" s="599"/>
      <c r="F461" s="981" t="s">
        <v>491</v>
      </c>
      <c r="G461" s="981"/>
      <c r="H461" s="602">
        <f>SUM(H457:H460)</f>
        <v>80100</v>
      </c>
    </row>
    <row r="462" spans="2:11">
      <c r="B462" s="597" t="s">
        <v>86</v>
      </c>
      <c r="C462" s="603" t="s">
        <v>492</v>
      </c>
      <c r="D462" s="599"/>
      <c r="E462" s="599"/>
      <c r="F462" s="600"/>
      <c r="G462" s="601"/>
      <c r="H462" s="602"/>
    </row>
    <row r="463" spans="2:11">
      <c r="B463" s="597"/>
      <c r="C463" s="603" t="s">
        <v>649</v>
      </c>
      <c r="D463" s="599"/>
      <c r="E463" s="599" t="s">
        <v>463</v>
      </c>
      <c r="F463" s="600">
        <v>1</v>
      </c>
      <c r="G463" s="601">
        <f>[834]DUKB!I70</f>
        <v>16660</v>
      </c>
      <c r="H463" s="602">
        <f>G463*F463</f>
        <v>16660</v>
      </c>
    </row>
    <row r="464" spans="2:11">
      <c r="B464" s="599"/>
      <c r="C464" s="603" t="s">
        <v>650</v>
      </c>
      <c r="D464" s="599"/>
      <c r="E464" s="599" t="s">
        <v>463</v>
      </c>
      <c r="F464" s="600">
        <v>2.5000000000000001E-2</v>
      </c>
      <c r="G464" s="601">
        <f>[834]DUKB!$I$74</f>
        <v>4760</v>
      </c>
      <c r="H464" s="602">
        <f>G464*F464</f>
        <v>119</v>
      </c>
    </row>
    <row r="465" spans="2:11">
      <c r="B465" s="599"/>
      <c r="C465" s="625"/>
      <c r="D465" s="626"/>
      <c r="E465" s="626"/>
      <c r="F465" s="981" t="s">
        <v>502</v>
      </c>
      <c r="G465" s="981"/>
      <c r="H465" s="602">
        <f>SUM(H463:H464)</f>
        <v>16779</v>
      </c>
    </row>
    <row r="466" spans="2:11" s="585" customFormat="1" ht="12.75">
      <c r="B466" s="597" t="s">
        <v>94</v>
      </c>
      <c r="C466" s="987" t="s">
        <v>503</v>
      </c>
      <c r="D466" s="987"/>
      <c r="E466" s="987"/>
      <c r="F466" s="987"/>
      <c r="G466" s="987"/>
      <c r="H466" s="604">
        <f>H461+H465</f>
        <v>96879</v>
      </c>
      <c r="K466" s="589"/>
    </row>
    <row r="467" spans="2:11" s="585" customFormat="1" ht="12.75">
      <c r="B467" s="597" t="s">
        <v>96</v>
      </c>
      <c r="C467" s="984" t="s">
        <v>544</v>
      </c>
      <c r="D467" s="984"/>
      <c r="E467" s="984"/>
      <c r="F467" s="985" t="s">
        <v>505</v>
      </c>
      <c r="G467" s="985"/>
      <c r="H467" s="604">
        <f>H466*0.15</f>
        <v>14531.85</v>
      </c>
      <c r="K467" s="589"/>
    </row>
    <row r="468" spans="2:11" s="585" customFormat="1" ht="12.75">
      <c r="B468" s="597" t="s">
        <v>100</v>
      </c>
      <c r="C468" s="986" t="s">
        <v>506</v>
      </c>
      <c r="D468" s="986"/>
      <c r="E468" s="986"/>
      <c r="F468" s="986"/>
      <c r="G468" s="986"/>
      <c r="H468" s="604">
        <f>ROUND(SUM(H466:H467),2)</f>
        <v>111410.85</v>
      </c>
      <c r="I468" s="606">
        <f>SUM(H466:H467)</f>
        <v>111410.85</v>
      </c>
      <c r="K468" s="589"/>
    </row>
    <row r="469" spans="2:11">
      <c r="B469" s="611"/>
      <c r="C469" s="620"/>
      <c r="D469" s="611"/>
      <c r="E469" s="620"/>
      <c r="F469" s="612"/>
      <c r="G469" s="613"/>
      <c r="H469" s="651"/>
      <c r="I469" s="652"/>
    </row>
    <row r="470" spans="2:11">
      <c r="B470" s="584" t="s">
        <v>651</v>
      </c>
      <c r="C470" s="637" t="s">
        <v>652</v>
      </c>
      <c r="D470" s="611"/>
      <c r="E470" s="611"/>
      <c r="F470" s="612"/>
      <c r="G470" s="613"/>
      <c r="H470" s="610"/>
    </row>
    <row r="471" spans="2:11" ht="24.95" customHeight="1">
      <c r="B471" s="591" t="s">
        <v>1</v>
      </c>
      <c r="C471" s="591" t="s">
        <v>337</v>
      </c>
      <c r="D471" s="591" t="s">
        <v>80</v>
      </c>
      <c r="E471" s="591" t="s">
        <v>267</v>
      </c>
      <c r="F471" s="592" t="s">
        <v>484</v>
      </c>
      <c r="G471" s="593" t="s">
        <v>485</v>
      </c>
      <c r="H471" s="594" t="s">
        <v>486</v>
      </c>
    </row>
    <row r="472" spans="2:11">
      <c r="B472" s="597" t="s">
        <v>82</v>
      </c>
      <c r="C472" s="603" t="s">
        <v>648</v>
      </c>
      <c r="D472" s="599"/>
      <c r="E472" s="599"/>
      <c r="F472" s="600"/>
      <c r="G472" s="601"/>
      <c r="H472" s="602"/>
    </row>
    <row r="473" spans="2:11">
      <c r="B473" s="597"/>
      <c r="C473" s="603" t="s">
        <v>488</v>
      </c>
      <c r="D473" s="599" t="s">
        <v>89</v>
      </c>
      <c r="E473" s="599" t="s">
        <v>108</v>
      </c>
      <c r="F473" s="600">
        <v>0.01</v>
      </c>
      <c r="G473" s="601">
        <f>[834]DUKB!$I$10</f>
        <v>110000</v>
      </c>
      <c r="H473" s="602">
        <f>G473*F473</f>
        <v>1100</v>
      </c>
    </row>
    <row r="474" spans="2:11">
      <c r="B474" s="597"/>
      <c r="C474" s="603" t="s">
        <v>634</v>
      </c>
      <c r="D474" s="599" t="s">
        <v>106</v>
      </c>
      <c r="E474" s="599" t="s">
        <v>108</v>
      </c>
      <c r="F474" s="600">
        <v>0.4</v>
      </c>
      <c r="G474" s="601">
        <f>[834]DUKB!$I$11</f>
        <v>175000</v>
      </c>
      <c r="H474" s="602">
        <f>G474*F474</f>
        <v>70000</v>
      </c>
    </row>
    <row r="475" spans="2:11">
      <c r="B475" s="597"/>
      <c r="C475" s="603" t="s">
        <v>541</v>
      </c>
      <c r="D475" s="599" t="s">
        <v>107</v>
      </c>
      <c r="E475" s="599" t="s">
        <v>108</v>
      </c>
      <c r="F475" s="600">
        <v>0.04</v>
      </c>
      <c r="G475" s="601">
        <f>[834]DUKB!$I$13</f>
        <v>200000</v>
      </c>
      <c r="H475" s="602">
        <f>G475*F475</f>
        <v>8000</v>
      </c>
    </row>
    <row r="476" spans="2:11">
      <c r="B476" s="597"/>
      <c r="C476" s="603" t="s">
        <v>85</v>
      </c>
      <c r="D476" s="599" t="s">
        <v>90</v>
      </c>
      <c r="E476" s="599" t="s">
        <v>108</v>
      </c>
      <c r="F476" s="600">
        <v>5.0000000000000001E-3</v>
      </c>
      <c r="G476" s="601">
        <f>[834]DUKB!$I$12</f>
        <v>200000</v>
      </c>
      <c r="H476" s="602">
        <f>G476*F476</f>
        <v>1000</v>
      </c>
    </row>
    <row r="477" spans="2:11">
      <c r="B477" s="597"/>
      <c r="C477" s="603"/>
      <c r="D477" s="599"/>
      <c r="E477" s="599"/>
      <c r="F477" s="981" t="s">
        <v>491</v>
      </c>
      <c r="G477" s="981"/>
      <c r="H477" s="602">
        <f>SUM(H473:H476)</f>
        <v>80100</v>
      </c>
    </row>
    <row r="478" spans="2:11">
      <c r="B478" s="597" t="s">
        <v>86</v>
      </c>
      <c r="C478" s="603" t="s">
        <v>492</v>
      </c>
      <c r="D478" s="599"/>
      <c r="E478" s="599"/>
      <c r="F478" s="600"/>
      <c r="G478" s="601"/>
      <c r="H478" s="602"/>
    </row>
    <row r="479" spans="2:11">
      <c r="B479" s="599"/>
      <c r="C479" s="603" t="s">
        <v>653</v>
      </c>
      <c r="D479" s="599"/>
      <c r="E479" s="599" t="s">
        <v>654</v>
      </c>
      <c r="F479" s="600">
        <v>1</v>
      </c>
      <c r="G479" s="601">
        <f>[834]DUKB!$I$71</f>
        <v>315350</v>
      </c>
      <c r="H479" s="602">
        <f>G479*F479</f>
        <v>315350</v>
      </c>
    </row>
    <row r="480" spans="2:11">
      <c r="B480" s="599"/>
      <c r="C480" s="603" t="s">
        <v>650</v>
      </c>
      <c r="D480" s="599"/>
      <c r="E480" s="599" t="s">
        <v>463</v>
      </c>
      <c r="F480" s="600">
        <v>2.5000000000000001E-2</v>
      </c>
      <c r="G480" s="601">
        <f>[834]DUKB!$I$74</f>
        <v>4760</v>
      </c>
      <c r="H480" s="602">
        <f>G480*F480</f>
        <v>119</v>
      </c>
    </row>
    <row r="481" spans="2:8">
      <c r="B481" s="599"/>
      <c r="C481" s="625"/>
      <c r="D481" s="626"/>
      <c r="E481" s="626"/>
      <c r="F481" s="981" t="s">
        <v>502</v>
      </c>
      <c r="G481" s="981"/>
      <c r="H481" s="602">
        <f>SUM(H479:H480)</f>
        <v>315469</v>
      </c>
    </row>
    <row r="482" spans="2:8">
      <c r="B482" s="597" t="s">
        <v>94</v>
      </c>
      <c r="C482" s="987" t="s">
        <v>503</v>
      </c>
      <c r="D482" s="987"/>
      <c r="E482" s="987"/>
      <c r="F482" s="987"/>
      <c r="G482" s="987"/>
      <c r="H482" s="604">
        <f>H477+H481</f>
        <v>395569</v>
      </c>
    </row>
    <row r="483" spans="2:8">
      <c r="B483" s="597" t="s">
        <v>96</v>
      </c>
      <c r="C483" s="984" t="s">
        <v>544</v>
      </c>
      <c r="D483" s="984"/>
      <c r="E483" s="984"/>
      <c r="F483" s="985" t="s">
        <v>505</v>
      </c>
      <c r="G483" s="985"/>
      <c r="H483" s="604">
        <f>H482*0.15</f>
        <v>59335.35</v>
      </c>
    </row>
    <row r="484" spans="2:8">
      <c r="B484" s="597" t="s">
        <v>100</v>
      </c>
      <c r="C484" s="986" t="s">
        <v>506</v>
      </c>
      <c r="D484" s="986"/>
      <c r="E484" s="986"/>
      <c r="F484" s="986"/>
      <c r="G484" s="986"/>
      <c r="H484" s="604">
        <f>ROUND(SUM(H482:H483),2)</f>
        <v>454904.35</v>
      </c>
    </row>
  </sheetData>
  <mergeCells count="163">
    <mergeCell ref="F477:G477"/>
    <mergeCell ref="F481:G481"/>
    <mergeCell ref="C482:G482"/>
    <mergeCell ref="C483:E483"/>
    <mergeCell ref="F483:G483"/>
    <mergeCell ref="C484:G484"/>
    <mergeCell ref="F461:G461"/>
    <mergeCell ref="F465:G465"/>
    <mergeCell ref="C466:G466"/>
    <mergeCell ref="C467:E467"/>
    <mergeCell ref="F467:G467"/>
    <mergeCell ref="C468:G468"/>
    <mergeCell ref="F445:G445"/>
    <mergeCell ref="F449:G449"/>
    <mergeCell ref="C450:G450"/>
    <mergeCell ref="C451:E451"/>
    <mergeCell ref="F451:G451"/>
    <mergeCell ref="C452:G452"/>
    <mergeCell ref="F427:G427"/>
    <mergeCell ref="F433:G433"/>
    <mergeCell ref="C434:G434"/>
    <mergeCell ref="C435:E435"/>
    <mergeCell ref="F435:G435"/>
    <mergeCell ref="C436:G436"/>
    <mergeCell ref="F411:G411"/>
    <mergeCell ref="F415:G415"/>
    <mergeCell ref="C416:G416"/>
    <mergeCell ref="C417:E417"/>
    <mergeCell ref="F417:G417"/>
    <mergeCell ref="C418:G418"/>
    <mergeCell ref="F394:G394"/>
    <mergeCell ref="F397:G397"/>
    <mergeCell ref="C399:G399"/>
    <mergeCell ref="C400:E400"/>
    <mergeCell ref="F400:G400"/>
    <mergeCell ref="C401:G401"/>
    <mergeCell ref="F377:G377"/>
    <mergeCell ref="C378:G378"/>
    <mergeCell ref="C379:E379"/>
    <mergeCell ref="F379:G379"/>
    <mergeCell ref="C380:G380"/>
    <mergeCell ref="F389:G389"/>
    <mergeCell ref="F360:G360"/>
    <mergeCell ref="C361:G361"/>
    <mergeCell ref="C362:E362"/>
    <mergeCell ref="F362:G362"/>
    <mergeCell ref="C363:G363"/>
    <mergeCell ref="F372:G372"/>
    <mergeCell ref="F344:G344"/>
    <mergeCell ref="C345:G345"/>
    <mergeCell ref="C346:E346"/>
    <mergeCell ref="F346:G346"/>
    <mergeCell ref="C347:G347"/>
    <mergeCell ref="F356:G356"/>
    <mergeCell ref="F327:G327"/>
    <mergeCell ref="C328:G328"/>
    <mergeCell ref="C329:E329"/>
    <mergeCell ref="F329:G329"/>
    <mergeCell ref="C330:G330"/>
    <mergeCell ref="F339:G339"/>
    <mergeCell ref="F309:G309"/>
    <mergeCell ref="C310:G310"/>
    <mergeCell ref="C311:E311"/>
    <mergeCell ref="F311:G311"/>
    <mergeCell ref="C312:G312"/>
    <mergeCell ref="F322:G322"/>
    <mergeCell ref="F293:G293"/>
    <mergeCell ref="C294:G294"/>
    <mergeCell ref="C295:E295"/>
    <mergeCell ref="F295:G295"/>
    <mergeCell ref="C296:G296"/>
    <mergeCell ref="F305:G305"/>
    <mergeCell ref="F278:G278"/>
    <mergeCell ref="C279:G279"/>
    <mergeCell ref="C280:E280"/>
    <mergeCell ref="F280:G280"/>
    <mergeCell ref="C281:G281"/>
    <mergeCell ref="F290:G290"/>
    <mergeCell ref="C246:E246"/>
    <mergeCell ref="F246:G246"/>
    <mergeCell ref="C247:G247"/>
    <mergeCell ref="F256:G256"/>
    <mergeCell ref="F262:G262"/>
    <mergeCell ref="F275:G275"/>
    <mergeCell ref="C212:G212"/>
    <mergeCell ref="F222:G222"/>
    <mergeCell ref="F228:G228"/>
    <mergeCell ref="F240:G240"/>
    <mergeCell ref="F244:G244"/>
    <mergeCell ref="C245:G245"/>
    <mergeCell ref="C196:G196"/>
    <mergeCell ref="F205:G205"/>
    <mergeCell ref="F209:G209"/>
    <mergeCell ref="C210:G210"/>
    <mergeCell ref="C211:E211"/>
    <mergeCell ref="F211:G211"/>
    <mergeCell ref="C179:G179"/>
    <mergeCell ref="F189:G189"/>
    <mergeCell ref="F193:G193"/>
    <mergeCell ref="C194:G194"/>
    <mergeCell ref="C195:E195"/>
    <mergeCell ref="F195:G195"/>
    <mergeCell ref="C162:G162"/>
    <mergeCell ref="F171:G171"/>
    <mergeCell ref="F176:G176"/>
    <mergeCell ref="C177:G177"/>
    <mergeCell ref="C178:E178"/>
    <mergeCell ref="F178:G178"/>
    <mergeCell ref="C146:G146"/>
    <mergeCell ref="F155:G155"/>
    <mergeCell ref="F159:G159"/>
    <mergeCell ref="C160:G160"/>
    <mergeCell ref="C161:E161"/>
    <mergeCell ref="F161:G161"/>
    <mergeCell ref="C130:G130"/>
    <mergeCell ref="F139:G139"/>
    <mergeCell ref="F143:G143"/>
    <mergeCell ref="C144:G144"/>
    <mergeCell ref="C145:E145"/>
    <mergeCell ref="F145:G145"/>
    <mergeCell ref="C111:G111"/>
    <mergeCell ref="F121:G121"/>
    <mergeCell ref="F127:G127"/>
    <mergeCell ref="C128:G128"/>
    <mergeCell ref="C129:E129"/>
    <mergeCell ref="F129:G129"/>
    <mergeCell ref="C95:G95"/>
    <mergeCell ref="F105:G105"/>
    <mergeCell ref="F108:G108"/>
    <mergeCell ref="C109:G109"/>
    <mergeCell ref="C110:E110"/>
    <mergeCell ref="F110:G110"/>
    <mergeCell ref="C73:G73"/>
    <mergeCell ref="C74:G74"/>
    <mergeCell ref="F83:G83"/>
    <mergeCell ref="F91:G91"/>
    <mergeCell ref="C93:G93"/>
    <mergeCell ref="C94:E94"/>
    <mergeCell ref="F94:G94"/>
    <mergeCell ref="C57:G57"/>
    <mergeCell ref="F66:G66"/>
    <mergeCell ref="F70:G70"/>
    <mergeCell ref="C71:G71"/>
    <mergeCell ref="C72:E72"/>
    <mergeCell ref="F72:G72"/>
    <mergeCell ref="C55:G55"/>
    <mergeCell ref="C56:E56"/>
    <mergeCell ref="F56:G56"/>
    <mergeCell ref="C24:G24"/>
    <mergeCell ref="F32:G32"/>
    <mergeCell ref="F35:G35"/>
    <mergeCell ref="C36:G36"/>
    <mergeCell ref="C37:E37"/>
    <mergeCell ref="F37:G37"/>
    <mergeCell ref="B1:H1"/>
    <mergeCell ref="F11:G11"/>
    <mergeCell ref="F21:G21"/>
    <mergeCell ref="C22:G22"/>
    <mergeCell ref="C23:E23"/>
    <mergeCell ref="F23:G23"/>
    <mergeCell ref="C38:G38"/>
    <mergeCell ref="F48:G48"/>
    <mergeCell ref="F54:G54"/>
  </mergeCells>
  <pageMargins left="0.68" right="0" top="0.31" bottom="0.12" header="0" footer="0"/>
  <pageSetup paperSize="10001" scale="75" orientation="portrait" horizontalDpi="4294967294" verticalDpi="360" r:id="rId1"/>
  <rowBreaks count="6" manualBreakCount="6">
    <brk id="75" min="1" max="7" man="1"/>
    <brk id="147" min="1" max="7" man="1"/>
    <brk id="213" min="1" max="7" man="1"/>
    <brk id="282" min="1" max="7" man="1"/>
    <brk id="347" min="1" max="7" man="1"/>
    <brk id="418" min="1"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B2:I139"/>
  <sheetViews>
    <sheetView showGridLines="0" view="pageBreakPreview" topLeftCell="A50" zoomScale="80" zoomScaleNormal="115" zoomScaleSheetLayoutView="80" workbookViewId="0">
      <selection activeCell="M84" sqref="M84"/>
    </sheetView>
  </sheetViews>
  <sheetFormatPr defaultColWidth="9.140625" defaultRowHeight="20.100000000000001" customHeight="1"/>
  <cols>
    <col min="1" max="1" width="3.28515625" style="244" customWidth="1"/>
    <col min="2" max="2" width="5.5703125" style="244" customWidth="1"/>
    <col min="3" max="3" width="35" style="244" customWidth="1"/>
    <col min="4" max="4" width="10" style="244" customWidth="1"/>
    <col min="5" max="5" width="11.28515625" style="244" customWidth="1"/>
    <col min="6" max="6" width="10.7109375" style="244" customWidth="1"/>
    <col min="7" max="7" width="17.140625" style="244" customWidth="1"/>
    <col min="8" max="8" width="19.7109375" style="244" customWidth="1"/>
    <col min="9" max="9" width="8.140625" style="244" customWidth="1"/>
    <col min="10" max="16384" width="9.140625" style="244"/>
  </cols>
  <sheetData>
    <row r="2" spans="2:9" ht="24.6" customHeight="1">
      <c r="B2" s="1019" t="s">
        <v>389</v>
      </c>
      <c r="C2" s="1019"/>
      <c r="D2" s="1019"/>
      <c r="E2" s="1019"/>
      <c r="F2" s="1019"/>
      <c r="G2" s="1019"/>
      <c r="H2" s="1019"/>
      <c r="I2" s="1019"/>
    </row>
    <row r="3" spans="2:9" ht="30" customHeight="1">
      <c r="B3" s="1020" t="s">
        <v>658</v>
      </c>
      <c r="C3" s="1020"/>
      <c r="D3" s="1020" t="s">
        <v>661</v>
      </c>
      <c r="E3" s="1020"/>
      <c r="F3" s="1020"/>
      <c r="G3" s="1020"/>
      <c r="H3" s="1020"/>
      <c r="I3" s="1021" t="s">
        <v>176</v>
      </c>
    </row>
    <row r="4" spans="2:9" ht="30" customHeight="1">
      <c r="B4" s="279" t="s">
        <v>1</v>
      </c>
      <c r="C4" s="279" t="s">
        <v>79</v>
      </c>
      <c r="D4" s="279" t="s">
        <v>80</v>
      </c>
      <c r="E4" s="279" t="s">
        <v>4</v>
      </c>
      <c r="F4" s="279" t="s">
        <v>5</v>
      </c>
      <c r="G4" s="279" t="s">
        <v>6</v>
      </c>
      <c r="H4" s="279" t="s">
        <v>7</v>
      </c>
      <c r="I4" s="1021"/>
    </row>
    <row r="5" spans="2:9" ht="15" customHeight="1">
      <c r="B5" s="246" t="s">
        <v>82</v>
      </c>
      <c r="C5" s="247" t="s">
        <v>83</v>
      </c>
      <c r="D5" s="247"/>
      <c r="E5" s="248"/>
      <c r="F5" s="248"/>
      <c r="G5" s="248"/>
      <c r="H5" s="248"/>
      <c r="I5" s="248"/>
    </row>
    <row r="6" spans="2:9" ht="15" customHeight="1">
      <c r="B6" s="250">
        <v>1</v>
      </c>
      <c r="C6" s="251" t="s">
        <v>84</v>
      </c>
      <c r="D6" s="252" t="s">
        <v>89</v>
      </c>
      <c r="E6" s="253" t="s">
        <v>91</v>
      </c>
      <c r="F6" s="254">
        <v>0.01</v>
      </c>
      <c r="G6" s="255">
        <f>G20</f>
        <v>130000</v>
      </c>
      <c r="H6" s="255">
        <f>+G6*F6</f>
        <v>1300</v>
      </c>
      <c r="I6" s="256"/>
    </row>
    <row r="7" spans="2:9" ht="15" customHeight="1">
      <c r="B7" s="250">
        <v>2</v>
      </c>
      <c r="C7" s="257" t="s">
        <v>85</v>
      </c>
      <c r="D7" s="252" t="s">
        <v>90</v>
      </c>
      <c r="E7" s="253" t="s">
        <v>91</v>
      </c>
      <c r="F7" s="254">
        <v>5.0000000000000001E-3</v>
      </c>
      <c r="G7" s="255">
        <f>G21</f>
        <v>220000</v>
      </c>
      <c r="H7" s="255">
        <f t="shared" ref="H7" si="0">+G7*F7</f>
        <v>1100</v>
      </c>
      <c r="I7" s="256"/>
    </row>
    <row r="8" spans="2:9" ht="15" customHeight="1">
      <c r="B8" s="258" t="s">
        <v>86</v>
      </c>
      <c r="C8" s="259" t="s">
        <v>87</v>
      </c>
      <c r="D8" s="253"/>
      <c r="E8" s="253"/>
      <c r="F8" s="260"/>
      <c r="G8" s="261"/>
      <c r="H8" s="255"/>
      <c r="I8" s="256"/>
    </row>
    <row r="9" spans="2:9" ht="15" customHeight="1">
      <c r="B9" s="250"/>
      <c r="C9" s="257"/>
      <c r="D9" s="253"/>
      <c r="E9" s="253"/>
      <c r="F9" s="260"/>
      <c r="G9" s="261"/>
      <c r="H9" s="255"/>
      <c r="I9" s="256"/>
    </row>
    <row r="10" spans="2:9" ht="15" customHeight="1">
      <c r="B10" s="258" t="s">
        <v>94</v>
      </c>
      <c r="C10" s="259" t="s">
        <v>92</v>
      </c>
      <c r="D10" s="253"/>
      <c r="E10" s="253"/>
      <c r="F10" s="260"/>
      <c r="G10" s="261"/>
      <c r="H10" s="255"/>
      <c r="I10" s="256"/>
    </row>
    <row r="11" spans="2:9" ht="15" customHeight="1">
      <c r="B11" s="262"/>
      <c r="C11" s="263" t="s">
        <v>93</v>
      </c>
      <c r="D11" s="263"/>
      <c r="E11" s="264"/>
      <c r="F11" s="265"/>
      <c r="G11" s="266"/>
      <c r="H11" s="267"/>
      <c r="I11" s="268"/>
    </row>
    <row r="12" spans="2:9" ht="15" customHeight="1">
      <c r="B12" s="269"/>
      <c r="C12" s="685" t="s">
        <v>95</v>
      </c>
      <c r="D12" s="269"/>
      <c r="E12" s="269"/>
      <c r="F12" s="269"/>
      <c r="G12" s="270"/>
      <c r="H12" s="271">
        <f>SUM(H6:H11)</f>
        <v>2400</v>
      </c>
      <c r="I12" s="272"/>
    </row>
    <row r="13" spans="2:9" ht="15" customHeight="1">
      <c r="B13" s="273" t="s">
        <v>96</v>
      </c>
      <c r="C13" s="274" t="s">
        <v>97</v>
      </c>
      <c r="D13" s="269"/>
      <c r="E13" s="269"/>
      <c r="F13" s="273" t="s">
        <v>325</v>
      </c>
      <c r="G13" s="273">
        <v>15</v>
      </c>
      <c r="H13" s="271">
        <f>+H12*G13/100</f>
        <v>360</v>
      </c>
      <c r="I13" s="272"/>
    </row>
    <row r="14" spans="2:9" ht="15" customHeight="1">
      <c r="B14" s="273" t="s">
        <v>100</v>
      </c>
      <c r="C14" s="274" t="s">
        <v>98</v>
      </c>
      <c r="D14" s="269"/>
      <c r="E14" s="269"/>
      <c r="F14" s="269"/>
      <c r="G14" s="270"/>
      <c r="H14" s="271">
        <f>+H13+H12</f>
        <v>2760</v>
      </c>
      <c r="I14" s="272"/>
    </row>
    <row r="15" spans="2:9" ht="15" customHeight="1">
      <c r="B15" s="273" t="s">
        <v>101</v>
      </c>
      <c r="C15" s="274" t="s">
        <v>326</v>
      </c>
      <c r="D15" s="269"/>
      <c r="E15" s="269"/>
      <c r="F15" s="269"/>
      <c r="G15" s="270"/>
      <c r="H15" s="271">
        <f>+H14</f>
        <v>2760</v>
      </c>
      <c r="I15" s="272"/>
    </row>
    <row r="16" spans="2:9" ht="15" customHeight="1"/>
    <row r="17" spans="2:9" ht="27.75" customHeight="1">
      <c r="B17" s="1020" t="s">
        <v>662</v>
      </c>
      <c r="C17" s="1020"/>
      <c r="D17" s="1020" t="s">
        <v>81</v>
      </c>
      <c r="E17" s="1020"/>
      <c r="F17" s="1020"/>
      <c r="G17" s="1020"/>
      <c r="H17" s="1020"/>
      <c r="I17" s="1021" t="s">
        <v>176</v>
      </c>
    </row>
    <row r="18" spans="2:9" ht="30" customHeight="1">
      <c r="B18" s="279" t="s">
        <v>1</v>
      </c>
      <c r="C18" s="279" t="s">
        <v>79</v>
      </c>
      <c r="D18" s="279" t="s">
        <v>80</v>
      </c>
      <c r="E18" s="279" t="s">
        <v>4</v>
      </c>
      <c r="F18" s="279" t="s">
        <v>5</v>
      </c>
      <c r="G18" s="279" t="s">
        <v>6</v>
      </c>
      <c r="H18" s="279" t="s">
        <v>7</v>
      </c>
      <c r="I18" s="1021"/>
    </row>
    <row r="19" spans="2:9" s="249" customFormat="1" ht="15" customHeight="1">
      <c r="B19" s="246" t="s">
        <v>82</v>
      </c>
      <c r="C19" s="247" t="s">
        <v>83</v>
      </c>
      <c r="D19" s="247"/>
      <c r="E19" s="248"/>
      <c r="F19" s="248"/>
      <c r="G19" s="248"/>
      <c r="H19" s="248"/>
      <c r="I19" s="248"/>
    </row>
    <row r="20" spans="2:9" s="249" customFormat="1" ht="15" customHeight="1">
      <c r="B20" s="250">
        <v>1</v>
      </c>
      <c r="C20" s="251" t="s">
        <v>84</v>
      </c>
      <c r="D20" s="252" t="s">
        <v>89</v>
      </c>
      <c r="E20" s="253" t="s">
        <v>91</v>
      </c>
      <c r="F20" s="254">
        <v>0.33</v>
      </c>
      <c r="G20" s="255">
        <f>+DUB!H11</f>
        <v>130000</v>
      </c>
      <c r="H20" s="255">
        <f>+G20*F20</f>
        <v>42900</v>
      </c>
      <c r="I20" s="256"/>
    </row>
    <row r="21" spans="2:9" s="249" customFormat="1" ht="15" customHeight="1">
      <c r="B21" s="250">
        <v>2</v>
      </c>
      <c r="C21" s="257" t="s">
        <v>85</v>
      </c>
      <c r="D21" s="252" t="s">
        <v>90</v>
      </c>
      <c r="E21" s="253" t="s">
        <v>91</v>
      </c>
      <c r="F21" s="254">
        <v>3.3000000000000002E-2</v>
      </c>
      <c r="G21" s="255">
        <f>+DUB!H14</f>
        <v>220000</v>
      </c>
      <c r="H21" s="255">
        <f t="shared" ref="H21" si="1">+G21*F21</f>
        <v>7260</v>
      </c>
      <c r="I21" s="256"/>
    </row>
    <row r="22" spans="2:9" s="249" customFormat="1" ht="15" customHeight="1">
      <c r="B22" s="258" t="s">
        <v>86</v>
      </c>
      <c r="C22" s="259" t="s">
        <v>87</v>
      </c>
      <c r="D22" s="253"/>
      <c r="E22" s="253"/>
      <c r="F22" s="260"/>
      <c r="G22" s="261"/>
      <c r="H22" s="255"/>
      <c r="I22" s="256"/>
    </row>
    <row r="23" spans="2:9" s="249" customFormat="1" ht="15" customHeight="1">
      <c r="B23" s="250"/>
      <c r="C23" s="257" t="s">
        <v>88</v>
      </c>
      <c r="D23" s="253"/>
      <c r="E23" s="253"/>
      <c r="F23" s="260"/>
      <c r="G23" s="261"/>
      <c r="H23" s="255"/>
      <c r="I23" s="256"/>
    </row>
    <row r="24" spans="2:9" s="249" customFormat="1" ht="15" customHeight="1">
      <c r="B24" s="258" t="s">
        <v>94</v>
      </c>
      <c r="C24" s="259" t="s">
        <v>92</v>
      </c>
      <c r="D24" s="253"/>
      <c r="E24" s="253"/>
      <c r="F24" s="260"/>
      <c r="G24" s="261"/>
      <c r="H24" s="255"/>
      <c r="I24" s="256"/>
    </row>
    <row r="25" spans="2:9" s="249" customFormat="1" ht="15" customHeight="1">
      <c r="B25" s="262"/>
      <c r="C25" s="263" t="s">
        <v>93</v>
      </c>
      <c r="D25" s="263"/>
      <c r="E25" s="264"/>
      <c r="F25" s="265"/>
      <c r="G25" s="266"/>
      <c r="H25" s="267"/>
      <c r="I25" s="268"/>
    </row>
    <row r="26" spans="2:9" ht="15" customHeight="1">
      <c r="B26" s="269"/>
      <c r="C26" s="685" t="s">
        <v>95</v>
      </c>
      <c r="D26" s="269"/>
      <c r="E26" s="269"/>
      <c r="F26" s="269"/>
      <c r="G26" s="270"/>
      <c r="H26" s="271">
        <f>SUM(H20:H25)</f>
        <v>50160</v>
      </c>
      <c r="I26" s="272"/>
    </row>
    <row r="27" spans="2:9" ht="15" customHeight="1">
      <c r="B27" s="273" t="s">
        <v>96</v>
      </c>
      <c r="C27" s="274" t="s">
        <v>97</v>
      </c>
      <c r="D27" s="269"/>
      <c r="E27" s="269"/>
      <c r="F27" s="273" t="s">
        <v>325</v>
      </c>
      <c r="G27" s="273">
        <v>15</v>
      </c>
      <c r="H27" s="271">
        <f>+H26*G27/100</f>
        <v>7524</v>
      </c>
      <c r="I27" s="272"/>
    </row>
    <row r="28" spans="2:9" ht="15" customHeight="1">
      <c r="B28" s="273" t="s">
        <v>100</v>
      </c>
      <c r="C28" s="274" t="s">
        <v>98</v>
      </c>
      <c r="D28" s="269"/>
      <c r="E28" s="269"/>
      <c r="F28" s="269"/>
      <c r="G28" s="270"/>
      <c r="H28" s="271">
        <f>+H27+H26</f>
        <v>57684</v>
      </c>
      <c r="I28" s="272"/>
    </row>
    <row r="29" spans="2:9" ht="15" customHeight="1">
      <c r="B29" s="273" t="s">
        <v>101</v>
      </c>
      <c r="C29" s="274" t="s">
        <v>326</v>
      </c>
      <c r="D29" s="269"/>
      <c r="E29" s="269"/>
      <c r="F29" s="269"/>
      <c r="G29" s="270"/>
      <c r="H29" s="271">
        <f>+H28</f>
        <v>57684</v>
      </c>
      <c r="I29" s="272"/>
    </row>
    <row r="30" spans="2:9" ht="15" customHeight="1"/>
    <row r="31" spans="2:9" ht="20.100000000000001" hidden="1" customHeight="1">
      <c r="B31" s="1020" t="s">
        <v>382</v>
      </c>
      <c r="C31" s="1020"/>
      <c r="D31" s="1020" t="s">
        <v>103</v>
      </c>
      <c r="E31" s="1020"/>
      <c r="F31" s="1020"/>
      <c r="G31" s="1020"/>
      <c r="H31" s="1020"/>
      <c r="I31" s="1021" t="s">
        <v>176</v>
      </c>
    </row>
    <row r="32" spans="2:9" ht="30" hidden="1" customHeight="1">
      <c r="B32" s="279" t="s">
        <v>1</v>
      </c>
      <c r="C32" s="279" t="s">
        <v>79</v>
      </c>
      <c r="D32" s="279" t="s">
        <v>80</v>
      </c>
      <c r="E32" s="279" t="s">
        <v>4</v>
      </c>
      <c r="F32" s="279" t="s">
        <v>5</v>
      </c>
      <c r="G32" s="279" t="s">
        <v>6</v>
      </c>
      <c r="H32" s="279" t="s">
        <v>7</v>
      </c>
      <c r="I32" s="1021"/>
    </row>
    <row r="33" spans="2:9" ht="15" hidden="1" customHeight="1">
      <c r="B33" s="246" t="s">
        <v>82</v>
      </c>
      <c r="C33" s="247" t="s">
        <v>83</v>
      </c>
      <c r="D33" s="247"/>
      <c r="E33" s="248"/>
      <c r="F33" s="248"/>
      <c r="G33" s="248"/>
      <c r="H33" s="248"/>
      <c r="I33" s="248"/>
    </row>
    <row r="34" spans="2:9" ht="15" hidden="1" customHeight="1">
      <c r="B34" s="250">
        <v>1</v>
      </c>
      <c r="C34" s="251" t="s">
        <v>84</v>
      </c>
      <c r="D34" s="252" t="s">
        <v>89</v>
      </c>
      <c r="E34" s="253" t="s">
        <v>108</v>
      </c>
      <c r="F34" s="254">
        <v>1</v>
      </c>
      <c r="G34" s="255">
        <f>G20</f>
        <v>130000</v>
      </c>
      <c r="H34" s="255">
        <f>+G34*F34</f>
        <v>130000</v>
      </c>
      <c r="I34" s="256"/>
    </row>
    <row r="35" spans="2:9" ht="15" hidden="1" customHeight="1">
      <c r="B35" s="250">
        <v>2</v>
      </c>
      <c r="C35" s="257" t="s">
        <v>104</v>
      </c>
      <c r="D35" s="252" t="s">
        <v>106</v>
      </c>
      <c r="E35" s="253" t="s">
        <v>108</v>
      </c>
      <c r="F35" s="254">
        <v>0.5</v>
      </c>
      <c r="G35" s="255">
        <f>DUB!H12</f>
        <v>135000</v>
      </c>
      <c r="H35" s="255">
        <f t="shared" ref="H35:H39" si="2">+G35*F35</f>
        <v>67500</v>
      </c>
      <c r="I35" s="256"/>
    </row>
    <row r="36" spans="2:9" ht="15" hidden="1" customHeight="1">
      <c r="B36" s="250">
        <v>3</v>
      </c>
      <c r="C36" s="257" t="s">
        <v>105</v>
      </c>
      <c r="D36" s="252" t="s">
        <v>107</v>
      </c>
      <c r="E36" s="253" t="s">
        <v>108</v>
      </c>
      <c r="F36" s="254">
        <v>0.05</v>
      </c>
      <c r="G36" s="255">
        <f>DUB!H13</f>
        <v>175000</v>
      </c>
      <c r="H36" s="255">
        <f t="shared" si="2"/>
        <v>8750</v>
      </c>
      <c r="I36" s="256"/>
    </row>
    <row r="37" spans="2:9" ht="15" hidden="1" customHeight="1">
      <c r="B37" s="250">
        <v>4</v>
      </c>
      <c r="C37" s="257" t="s">
        <v>85</v>
      </c>
      <c r="D37" s="252" t="s">
        <v>90</v>
      </c>
      <c r="E37" s="253" t="s">
        <v>108</v>
      </c>
      <c r="F37" s="254">
        <v>0.1</v>
      </c>
      <c r="G37" s="255">
        <f>DUB!H14</f>
        <v>220000</v>
      </c>
      <c r="H37" s="255">
        <f t="shared" si="2"/>
        <v>22000</v>
      </c>
      <c r="I37" s="256"/>
    </row>
    <row r="38" spans="2:9" ht="15" hidden="1" customHeight="1">
      <c r="B38" s="258" t="s">
        <v>86</v>
      </c>
      <c r="C38" s="259" t="s">
        <v>87</v>
      </c>
      <c r="D38" s="253"/>
      <c r="E38" s="253"/>
      <c r="F38" s="260"/>
      <c r="G38" s="255"/>
      <c r="H38" s="255"/>
      <c r="I38" s="256"/>
    </row>
    <row r="39" spans="2:9" ht="15" hidden="1" customHeight="1">
      <c r="B39" s="250"/>
      <c r="C39" s="257" t="s">
        <v>109</v>
      </c>
      <c r="D39" s="253"/>
      <c r="E39" s="253" t="s">
        <v>111</v>
      </c>
      <c r="F39" s="260">
        <v>1.2</v>
      </c>
      <c r="G39" s="255">
        <f>'Harga Quary'!J15</f>
        <v>160897.85749999998</v>
      </c>
      <c r="H39" s="255">
        <f t="shared" si="2"/>
        <v>193077.42899999997</v>
      </c>
      <c r="I39" s="256"/>
    </row>
    <row r="40" spans="2:9" ht="15" hidden="1" customHeight="1">
      <c r="B40" s="258" t="s">
        <v>94</v>
      </c>
      <c r="C40" s="259" t="s">
        <v>92</v>
      </c>
      <c r="D40" s="253"/>
      <c r="E40" s="253"/>
      <c r="F40" s="260"/>
      <c r="G40" s="261"/>
      <c r="H40" s="255"/>
      <c r="I40" s="256"/>
    </row>
    <row r="41" spans="2:9" ht="15" hidden="1" customHeight="1">
      <c r="B41" s="262"/>
      <c r="C41" s="263" t="s">
        <v>93</v>
      </c>
      <c r="D41" s="263"/>
      <c r="E41" s="264"/>
      <c r="F41" s="265"/>
      <c r="G41" s="266"/>
      <c r="H41" s="267"/>
      <c r="I41" s="268"/>
    </row>
    <row r="42" spans="2:9" ht="15" hidden="1" customHeight="1">
      <c r="B42" s="274"/>
      <c r="C42" s="685" t="s">
        <v>95</v>
      </c>
      <c r="D42" s="269"/>
      <c r="E42" s="269"/>
      <c r="F42" s="269"/>
      <c r="G42" s="269"/>
      <c r="H42" s="271">
        <f>SUM(H34:H41)</f>
        <v>421327.429</v>
      </c>
      <c r="I42" s="272"/>
    </row>
    <row r="43" spans="2:9" ht="15" hidden="1" customHeight="1">
      <c r="B43" s="273" t="s">
        <v>96</v>
      </c>
      <c r="C43" s="274" t="s">
        <v>97</v>
      </c>
      <c r="D43" s="269"/>
      <c r="E43" s="269"/>
      <c r="F43" s="273" t="s">
        <v>325</v>
      </c>
      <c r="G43" s="273">
        <v>15</v>
      </c>
      <c r="H43" s="271">
        <f>+G43*H42/100</f>
        <v>63199.114350000003</v>
      </c>
      <c r="I43" s="272"/>
    </row>
    <row r="44" spans="2:9" ht="15" hidden="1" customHeight="1">
      <c r="B44" s="273" t="s">
        <v>100</v>
      </c>
      <c r="C44" s="274" t="s">
        <v>98</v>
      </c>
      <c r="D44" s="269"/>
      <c r="E44" s="269"/>
      <c r="F44" s="269"/>
      <c r="G44" s="269"/>
      <c r="H44" s="271">
        <f>+H43+H42</f>
        <v>484526.54334999999</v>
      </c>
      <c r="I44" s="272"/>
    </row>
    <row r="45" spans="2:9" ht="15" hidden="1" customHeight="1">
      <c r="B45" s="273" t="s">
        <v>101</v>
      </c>
      <c r="C45" s="274" t="s">
        <v>326</v>
      </c>
      <c r="D45" s="269"/>
      <c r="E45" s="269"/>
      <c r="F45" s="269"/>
      <c r="G45" s="269"/>
      <c r="H45" s="271">
        <f>+H44</f>
        <v>484526.54334999999</v>
      </c>
      <c r="I45" s="272"/>
    </row>
    <row r="46" spans="2:9" ht="20.100000000000001" hidden="1" customHeight="1"/>
    <row r="47" spans="2:9" ht="20.100000000000001" customHeight="1">
      <c r="B47" s="1020" t="s">
        <v>657</v>
      </c>
      <c r="C47" s="1020"/>
      <c r="D47" s="1020" t="s">
        <v>113</v>
      </c>
      <c r="E47" s="1020"/>
      <c r="F47" s="1020"/>
      <c r="G47" s="1020"/>
      <c r="H47" s="1020"/>
      <c r="I47" s="1021" t="s">
        <v>176</v>
      </c>
    </row>
    <row r="48" spans="2:9" ht="30.6" customHeight="1">
      <c r="B48" s="279" t="s">
        <v>1</v>
      </c>
      <c r="C48" s="279" t="s">
        <v>79</v>
      </c>
      <c r="D48" s="279" t="s">
        <v>80</v>
      </c>
      <c r="E48" s="279" t="s">
        <v>4</v>
      </c>
      <c r="F48" s="279" t="s">
        <v>5</v>
      </c>
      <c r="G48" s="279" t="s">
        <v>6</v>
      </c>
      <c r="H48" s="279" t="s">
        <v>7</v>
      </c>
      <c r="I48" s="1021"/>
    </row>
    <row r="49" spans="2:9" ht="15" customHeight="1">
      <c r="B49" s="246" t="s">
        <v>82</v>
      </c>
      <c r="C49" s="247" t="s">
        <v>83</v>
      </c>
      <c r="D49" s="247"/>
      <c r="E49" s="248"/>
      <c r="F49" s="248"/>
      <c r="G49" s="248"/>
      <c r="H49" s="248"/>
      <c r="I49" s="248"/>
    </row>
    <row r="50" spans="2:9" ht="15" customHeight="1">
      <c r="B50" s="250">
        <v>1</v>
      </c>
      <c r="C50" s="251" t="s">
        <v>84</v>
      </c>
      <c r="D50" s="252" t="s">
        <v>89</v>
      </c>
      <c r="E50" s="253" t="s">
        <v>108</v>
      </c>
      <c r="F50" s="254">
        <v>0.1439</v>
      </c>
      <c r="G50" s="255">
        <f>G20</f>
        <v>130000</v>
      </c>
      <c r="H50" s="255">
        <f>+G50*F50</f>
        <v>18707</v>
      </c>
      <c r="I50" s="256"/>
    </row>
    <row r="51" spans="2:9" ht="15" customHeight="1">
      <c r="B51" s="250">
        <v>2</v>
      </c>
      <c r="C51" s="257" t="s">
        <v>85</v>
      </c>
      <c r="D51" s="252" t="s">
        <v>90</v>
      </c>
      <c r="E51" s="253" t="s">
        <v>108</v>
      </c>
      <c r="F51" s="254">
        <v>1.44E-2</v>
      </c>
      <c r="G51" s="255">
        <f>G21</f>
        <v>220000</v>
      </c>
      <c r="H51" s="255">
        <f t="shared" ref="H51:H54" si="3">+G51*F51</f>
        <v>3168</v>
      </c>
      <c r="I51" s="256"/>
    </row>
    <row r="52" spans="2:9" ht="15" customHeight="1">
      <c r="B52" s="250"/>
      <c r="C52" s="257"/>
      <c r="D52" s="252"/>
      <c r="E52" s="253"/>
      <c r="F52" s="254"/>
      <c r="G52" s="255"/>
      <c r="H52" s="255"/>
      <c r="I52" s="256"/>
    </row>
    <row r="53" spans="2:9" ht="15" customHeight="1">
      <c r="B53" s="258" t="s">
        <v>86</v>
      </c>
      <c r="C53" s="259" t="s">
        <v>87</v>
      </c>
      <c r="D53" s="253"/>
      <c r="E53" s="253"/>
      <c r="F53" s="260"/>
      <c r="G53" s="255"/>
      <c r="H53" s="255"/>
      <c r="I53" s="256"/>
    </row>
    <row r="54" spans="2:9" ht="15" customHeight="1">
      <c r="B54" s="250"/>
      <c r="C54" s="257" t="s">
        <v>394</v>
      </c>
      <c r="D54" s="253"/>
      <c r="E54" s="253" t="s">
        <v>111</v>
      </c>
      <c r="F54" s="260">
        <v>1.2</v>
      </c>
      <c r="G54" s="255">
        <f>'Harga Quary'!J21</f>
        <v>143758.85749999998</v>
      </c>
      <c r="H54" s="255">
        <f t="shared" si="3"/>
        <v>172510.62899999999</v>
      </c>
      <c r="I54" s="256"/>
    </row>
    <row r="55" spans="2:9" ht="15" customHeight="1">
      <c r="B55" s="258" t="s">
        <v>94</v>
      </c>
      <c r="C55" s="259" t="s">
        <v>92</v>
      </c>
      <c r="D55" s="253"/>
      <c r="E55" s="253"/>
      <c r="F55" s="260"/>
      <c r="G55" s="255"/>
      <c r="H55" s="255"/>
      <c r="I55" s="256"/>
    </row>
    <row r="56" spans="2:9" ht="15" customHeight="1">
      <c r="B56" s="262">
        <v>1</v>
      </c>
      <c r="C56" s="263" t="s">
        <v>115</v>
      </c>
      <c r="D56" s="264"/>
      <c r="E56" s="264" t="s">
        <v>117</v>
      </c>
      <c r="F56" s="275">
        <v>1.7999999999999999E-2</v>
      </c>
      <c r="G56" s="267">
        <f>'An. Alat Berat'!E29</f>
        <v>475117.83333333331</v>
      </c>
      <c r="H56" s="267">
        <f>+G56*F56</f>
        <v>8552.1209999999992</v>
      </c>
      <c r="I56" s="268"/>
    </row>
    <row r="57" spans="2:9" ht="15" customHeight="1">
      <c r="B57" s="269"/>
      <c r="C57" s="274" t="s">
        <v>95</v>
      </c>
      <c r="D57" s="269"/>
      <c r="E57" s="269"/>
      <c r="F57" s="269"/>
      <c r="G57" s="269"/>
      <c r="H57" s="271">
        <f>SUM(H50:H56)</f>
        <v>202937.75</v>
      </c>
      <c r="I57" s="272"/>
    </row>
    <row r="58" spans="2:9" ht="15" customHeight="1">
      <c r="B58" s="273" t="s">
        <v>96</v>
      </c>
      <c r="C58" s="274" t="s">
        <v>97</v>
      </c>
      <c r="D58" s="274"/>
      <c r="E58" s="274"/>
      <c r="F58" s="273" t="s">
        <v>325</v>
      </c>
      <c r="G58" s="273">
        <v>15</v>
      </c>
      <c r="H58" s="271">
        <f>+H57*G58/100</f>
        <v>30440.662499999999</v>
      </c>
      <c r="I58" s="272"/>
    </row>
    <row r="59" spans="2:9" ht="15" customHeight="1">
      <c r="B59" s="273" t="s">
        <v>100</v>
      </c>
      <c r="C59" s="274" t="s">
        <v>98</v>
      </c>
      <c r="D59" s="274"/>
      <c r="E59" s="274"/>
      <c r="F59" s="274"/>
      <c r="G59" s="274"/>
      <c r="H59" s="271">
        <f>+H58+H57</f>
        <v>233378.41250000001</v>
      </c>
      <c r="I59" s="272"/>
    </row>
    <row r="60" spans="2:9" ht="15" customHeight="1">
      <c r="B60" s="273" t="s">
        <v>101</v>
      </c>
      <c r="C60" s="274" t="s">
        <v>326</v>
      </c>
      <c r="D60" s="274"/>
      <c r="E60" s="274"/>
      <c r="F60" s="274"/>
      <c r="G60" s="274"/>
      <c r="H60" s="271">
        <f>+H59</f>
        <v>233378.41250000001</v>
      </c>
      <c r="I60" s="272"/>
    </row>
    <row r="62" spans="2:9" ht="20.100000000000001" customHeight="1">
      <c r="B62" s="1020" t="s">
        <v>867</v>
      </c>
      <c r="C62" s="1020"/>
      <c r="D62" s="1020" t="s">
        <v>868</v>
      </c>
      <c r="E62" s="1020"/>
      <c r="F62" s="1020"/>
      <c r="G62" s="1020"/>
      <c r="H62" s="1020"/>
      <c r="I62" s="1021" t="s">
        <v>176</v>
      </c>
    </row>
    <row r="63" spans="2:9" ht="20.100000000000001" customHeight="1">
      <c r="B63" s="279" t="s">
        <v>1</v>
      </c>
      <c r="C63" s="279" t="s">
        <v>79</v>
      </c>
      <c r="D63" s="279" t="s">
        <v>80</v>
      </c>
      <c r="E63" s="279" t="s">
        <v>4</v>
      </c>
      <c r="F63" s="279" t="s">
        <v>5</v>
      </c>
      <c r="G63" s="279" t="s">
        <v>6</v>
      </c>
      <c r="H63" s="279" t="s">
        <v>7</v>
      </c>
      <c r="I63" s="1021"/>
    </row>
    <row r="64" spans="2:9" ht="16.149999999999999" customHeight="1">
      <c r="B64" s="246" t="s">
        <v>82</v>
      </c>
      <c r="C64" s="247" t="s">
        <v>83</v>
      </c>
      <c r="D64" s="247"/>
      <c r="E64" s="248"/>
      <c r="F64" s="248"/>
      <c r="G64" s="248"/>
      <c r="H64" s="248"/>
      <c r="I64" s="248"/>
    </row>
    <row r="65" spans="2:9" ht="16.149999999999999" customHeight="1">
      <c r="B65" s="250">
        <v>1</v>
      </c>
      <c r="C65" s="251" t="s">
        <v>84</v>
      </c>
      <c r="D65" s="252" t="s">
        <v>89</v>
      </c>
      <c r="E65" s="253" t="s">
        <v>108</v>
      </c>
      <c r="F65" s="254">
        <v>0.1439</v>
      </c>
      <c r="G65" s="255">
        <f>G35</f>
        <v>135000</v>
      </c>
      <c r="H65" s="255">
        <f>+G65*F65</f>
        <v>19426.5</v>
      </c>
      <c r="I65" s="256"/>
    </row>
    <row r="66" spans="2:9" ht="16.149999999999999" customHeight="1">
      <c r="B66" s="250">
        <v>2</v>
      </c>
      <c r="C66" s="257" t="s">
        <v>85</v>
      </c>
      <c r="D66" s="252" t="s">
        <v>90</v>
      </c>
      <c r="E66" s="253" t="s">
        <v>108</v>
      </c>
      <c r="F66" s="254">
        <v>1.44E-2</v>
      </c>
      <c r="G66" s="255">
        <f>G36</f>
        <v>175000</v>
      </c>
      <c r="H66" s="255">
        <f t="shared" ref="H66" si="4">+G66*F66</f>
        <v>2520</v>
      </c>
      <c r="I66" s="256"/>
    </row>
    <row r="67" spans="2:9" ht="16.149999999999999" customHeight="1">
      <c r="B67" s="250"/>
      <c r="C67" s="257"/>
      <c r="D67" s="252"/>
      <c r="E67" s="253"/>
      <c r="F67" s="254"/>
      <c r="G67" s="255"/>
      <c r="H67" s="255"/>
      <c r="I67" s="256"/>
    </row>
    <row r="68" spans="2:9" ht="16.149999999999999" customHeight="1">
      <c r="B68" s="258" t="s">
        <v>86</v>
      </c>
      <c r="C68" s="259" t="s">
        <v>87</v>
      </c>
      <c r="D68" s="253"/>
      <c r="E68" s="253"/>
      <c r="F68" s="260"/>
      <c r="G68" s="255"/>
      <c r="H68" s="255"/>
      <c r="I68" s="256"/>
    </row>
    <row r="69" spans="2:9" ht="16.149999999999999" customHeight="1">
      <c r="B69" s="250"/>
      <c r="C69" s="257" t="s">
        <v>869</v>
      </c>
      <c r="D69" s="253"/>
      <c r="E69" s="253" t="s">
        <v>111</v>
      </c>
      <c r="F69" s="260">
        <v>1.2</v>
      </c>
      <c r="G69" s="255">
        <f>'Harga Quary'!J13</f>
        <v>143758.85749999998</v>
      </c>
      <c r="H69" s="255">
        <f t="shared" ref="H69:H70" si="5">+G69*F69</f>
        <v>172510.62899999999</v>
      </c>
      <c r="I69" s="256"/>
    </row>
    <row r="70" spans="2:9" ht="16.149999999999999" customHeight="1">
      <c r="B70" s="250"/>
      <c r="C70" s="257" t="s">
        <v>879</v>
      </c>
      <c r="D70" s="253"/>
      <c r="E70" s="253" t="s">
        <v>880</v>
      </c>
      <c r="F70" s="260">
        <f>3.1/2</f>
        <v>1.55</v>
      </c>
      <c r="G70" s="255">
        <f>DUB!H40</f>
        <v>23200</v>
      </c>
      <c r="H70" s="255">
        <f t="shared" si="5"/>
        <v>35960</v>
      </c>
      <c r="I70" s="256"/>
    </row>
    <row r="71" spans="2:9" ht="16.149999999999999" customHeight="1">
      <c r="B71" s="258" t="s">
        <v>94</v>
      </c>
      <c r="C71" s="259" t="s">
        <v>92</v>
      </c>
      <c r="D71" s="253"/>
      <c r="E71" s="253"/>
      <c r="F71" s="260"/>
      <c r="G71" s="255"/>
      <c r="H71" s="255"/>
      <c r="I71" s="256"/>
    </row>
    <row r="72" spans="2:9" ht="16.149999999999999" customHeight="1">
      <c r="B72" s="262">
        <v>1</v>
      </c>
      <c r="C72" s="263" t="s">
        <v>115</v>
      </c>
      <c r="D72" s="264"/>
      <c r="E72" s="264" t="s">
        <v>117</v>
      </c>
      <c r="F72" s="275">
        <v>1.7999999999999999E-2</v>
      </c>
      <c r="G72" s="267">
        <f>G56</f>
        <v>475117.83333333331</v>
      </c>
      <c r="H72" s="267">
        <f>+G72*F72</f>
        <v>8552.1209999999992</v>
      </c>
      <c r="I72" s="268"/>
    </row>
    <row r="73" spans="2:9" ht="16.149999999999999" customHeight="1">
      <c r="B73" s="269"/>
      <c r="C73" s="274" t="s">
        <v>95</v>
      </c>
      <c r="D73" s="269"/>
      <c r="E73" s="269"/>
      <c r="F73" s="269"/>
      <c r="G73" s="269"/>
      <c r="H73" s="271">
        <f>SUM(H65:H72)</f>
        <v>238969.25</v>
      </c>
      <c r="I73" s="272"/>
    </row>
    <row r="74" spans="2:9" ht="16.149999999999999" customHeight="1">
      <c r="B74" s="273" t="s">
        <v>96</v>
      </c>
      <c r="C74" s="274" t="s">
        <v>97</v>
      </c>
      <c r="D74" s="274"/>
      <c r="E74" s="274"/>
      <c r="F74" s="273" t="s">
        <v>325</v>
      </c>
      <c r="G74" s="273">
        <v>15</v>
      </c>
      <c r="H74" s="271">
        <f>+H73*G74/100</f>
        <v>35845.387499999997</v>
      </c>
      <c r="I74" s="272"/>
    </row>
    <row r="75" spans="2:9" ht="16.149999999999999" customHeight="1">
      <c r="B75" s="273" t="s">
        <v>100</v>
      </c>
      <c r="C75" s="274" t="s">
        <v>98</v>
      </c>
      <c r="D75" s="274"/>
      <c r="E75" s="274"/>
      <c r="F75" s="274"/>
      <c r="G75" s="274"/>
      <c r="H75" s="271">
        <f>+H74+H73</f>
        <v>274814.63750000001</v>
      </c>
      <c r="I75" s="272"/>
    </row>
    <row r="76" spans="2:9" ht="16.149999999999999" customHeight="1">
      <c r="B76" s="273" t="s">
        <v>101</v>
      </c>
      <c r="C76" s="274" t="s">
        <v>326</v>
      </c>
      <c r="D76" s="274"/>
      <c r="E76" s="274"/>
      <c r="F76" s="274"/>
      <c r="G76" s="274"/>
      <c r="H76" s="271">
        <f>+H75</f>
        <v>274814.63750000001</v>
      </c>
      <c r="I76" s="272"/>
    </row>
    <row r="78" spans="2:9" ht="41.45" customHeight="1">
      <c r="B78" s="1020" t="s">
        <v>659</v>
      </c>
      <c r="C78" s="1020"/>
      <c r="D78" s="1022" t="s">
        <v>331</v>
      </c>
      <c r="E78" s="1023"/>
      <c r="F78" s="1023"/>
      <c r="G78" s="1023"/>
      <c r="H78" s="1024"/>
      <c r="I78" s="1021" t="s">
        <v>176</v>
      </c>
    </row>
    <row r="79" spans="2:9" ht="25.9" customHeight="1">
      <c r="B79" s="279" t="s">
        <v>1</v>
      </c>
      <c r="C79" s="279" t="s">
        <v>79</v>
      </c>
      <c r="D79" s="279" t="s">
        <v>80</v>
      </c>
      <c r="E79" s="279" t="s">
        <v>4</v>
      </c>
      <c r="F79" s="279" t="s">
        <v>5</v>
      </c>
      <c r="G79" s="279" t="s">
        <v>6</v>
      </c>
      <c r="H79" s="279" t="s">
        <v>7</v>
      </c>
      <c r="I79" s="1021"/>
    </row>
    <row r="80" spans="2:9" ht="15" customHeight="1">
      <c r="B80" s="246" t="s">
        <v>82</v>
      </c>
      <c r="C80" s="247" t="s">
        <v>83</v>
      </c>
      <c r="D80" s="247"/>
      <c r="E80" s="248"/>
      <c r="F80" s="248"/>
      <c r="G80" s="248"/>
      <c r="H80" s="248"/>
      <c r="I80" s="248"/>
    </row>
    <row r="81" spans="2:9" ht="15" customHeight="1">
      <c r="B81" s="250">
        <v>1</v>
      </c>
      <c r="C81" s="251" t="s">
        <v>84</v>
      </c>
      <c r="D81" s="252" t="s">
        <v>89</v>
      </c>
      <c r="E81" s="253" t="s">
        <v>108</v>
      </c>
      <c r="F81" s="254">
        <v>0.16300000000000001</v>
      </c>
      <c r="G81" s="255">
        <f>G50</f>
        <v>130000</v>
      </c>
      <c r="H81" s="255">
        <f>+G81*F81</f>
        <v>21190</v>
      </c>
      <c r="I81" s="256"/>
    </row>
    <row r="82" spans="2:9" ht="15" customHeight="1">
      <c r="B82" s="250">
        <v>2</v>
      </c>
      <c r="C82" s="257" t="s">
        <v>85</v>
      </c>
      <c r="D82" s="252" t="s">
        <v>90</v>
      </c>
      <c r="E82" s="253" t="s">
        <v>108</v>
      </c>
      <c r="F82" s="254">
        <v>1.6299999999999999E-2</v>
      </c>
      <c r="G82" s="255">
        <f>G51</f>
        <v>220000</v>
      </c>
      <c r="H82" s="255">
        <f t="shared" ref="H82:H85" si="6">+G82*F82</f>
        <v>3585.9999999999995</v>
      </c>
      <c r="I82" s="256"/>
    </row>
    <row r="83" spans="2:9" ht="15" customHeight="1">
      <c r="B83" s="250"/>
      <c r="C83" s="257"/>
      <c r="D83" s="252"/>
      <c r="E83" s="253"/>
      <c r="F83" s="254"/>
      <c r="G83" s="255"/>
      <c r="H83" s="255"/>
      <c r="I83" s="256"/>
    </row>
    <row r="84" spans="2:9" ht="15" customHeight="1">
      <c r="B84" s="258" t="s">
        <v>86</v>
      </c>
      <c r="C84" s="259" t="s">
        <v>87</v>
      </c>
      <c r="D84" s="253"/>
      <c r="E84" s="253"/>
      <c r="F84" s="260"/>
      <c r="G84" s="255"/>
      <c r="H84" s="255"/>
      <c r="I84" s="256"/>
    </row>
    <row r="85" spans="2:9" ht="15" customHeight="1">
      <c r="B85" s="250"/>
      <c r="C85" s="257" t="s">
        <v>124</v>
      </c>
      <c r="D85" s="253"/>
      <c r="E85" s="253" t="s">
        <v>125</v>
      </c>
      <c r="F85" s="260">
        <v>3.7199999999999997E-2</v>
      </c>
      <c r="G85" s="255">
        <f>'An. Alat Berat'!E99</f>
        <v>463897.66666666663</v>
      </c>
      <c r="H85" s="255">
        <f t="shared" si="6"/>
        <v>17256.993199999997</v>
      </c>
      <c r="I85" s="256"/>
    </row>
    <row r="86" spans="2:9" ht="15" customHeight="1">
      <c r="B86" s="258" t="s">
        <v>94</v>
      </c>
      <c r="C86" s="259" t="s">
        <v>92</v>
      </c>
      <c r="D86" s="253"/>
      <c r="E86" s="253"/>
      <c r="F86" s="260"/>
      <c r="G86" s="261"/>
      <c r="H86" s="261"/>
      <c r="I86" s="256"/>
    </row>
    <row r="87" spans="2:9" ht="15" customHeight="1">
      <c r="B87" s="269"/>
      <c r="C87" s="685" t="s">
        <v>95</v>
      </c>
      <c r="D87" s="269"/>
      <c r="E87" s="269"/>
      <c r="F87" s="269"/>
      <c r="G87" s="269"/>
      <c r="H87" s="276">
        <f>SUM(H81:H86)</f>
        <v>42032.993199999997</v>
      </c>
      <c r="I87" s="277"/>
    </row>
    <row r="88" spans="2:9" ht="15" customHeight="1">
      <c r="B88" s="273" t="s">
        <v>96</v>
      </c>
      <c r="C88" s="274" t="s">
        <v>97</v>
      </c>
      <c r="D88" s="274"/>
      <c r="E88" s="274"/>
      <c r="F88" s="273" t="s">
        <v>325</v>
      </c>
      <c r="G88" s="273">
        <v>15</v>
      </c>
      <c r="H88" s="276">
        <f>+G88*H87/100</f>
        <v>6304.9489799999992</v>
      </c>
      <c r="I88" s="277"/>
    </row>
    <row r="89" spans="2:9" ht="15" customHeight="1">
      <c r="B89" s="273" t="s">
        <v>100</v>
      </c>
      <c r="C89" s="274" t="s">
        <v>98</v>
      </c>
      <c r="D89" s="274"/>
      <c r="E89" s="274"/>
      <c r="F89" s="274"/>
      <c r="G89" s="274"/>
      <c r="H89" s="276">
        <f>+H88+H87</f>
        <v>48337.942179999998</v>
      </c>
      <c r="I89" s="277"/>
    </row>
    <row r="90" spans="2:9" ht="15" customHeight="1">
      <c r="B90" s="273" t="s">
        <v>101</v>
      </c>
      <c r="C90" s="274" t="s">
        <v>99</v>
      </c>
      <c r="D90" s="274"/>
      <c r="E90" s="274"/>
      <c r="F90" s="274"/>
      <c r="G90" s="274"/>
      <c r="H90" s="276">
        <f>+H89</f>
        <v>48337.942179999998</v>
      </c>
      <c r="I90" s="277"/>
    </row>
    <row r="92" spans="2:9" ht="20.45" customHeight="1">
      <c r="B92" s="1020" t="s">
        <v>660</v>
      </c>
      <c r="C92" s="1020"/>
      <c r="D92" s="1020" t="s">
        <v>384</v>
      </c>
      <c r="E92" s="1020"/>
      <c r="F92" s="1020"/>
      <c r="G92" s="1020"/>
      <c r="H92" s="1020"/>
      <c r="I92" s="1021" t="s">
        <v>176</v>
      </c>
    </row>
    <row r="93" spans="2:9" ht="31.9" customHeight="1">
      <c r="B93" s="279" t="s">
        <v>1</v>
      </c>
      <c r="C93" s="279" t="s">
        <v>79</v>
      </c>
      <c r="D93" s="279" t="s">
        <v>80</v>
      </c>
      <c r="E93" s="279" t="s">
        <v>4</v>
      </c>
      <c r="F93" s="279" t="s">
        <v>5</v>
      </c>
      <c r="G93" s="279" t="s">
        <v>6</v>
      </c>
      <c r="H93" s="279" t="s">
        <v>7</v>
      </c>
      <c r="I93" s="1021"/>
    </row>
    <row r="94" spans="2:9" ht="15" customHeight="1">
      <c r="B94" s="246" t="s">
        <v>82</v>
      </c>
      <c r="C94" s="247" t="s">
        <v>83</v>
      </c>
      <c r="D94" s="247"/>
      <c r="E94" s="248"/>
      <c r="F94" s="248"/>
      <c r="G94" s="248"/>
      <c r="H94" s="248"/>
      <c r="I94" s="248"/>
    </row>
    <row r="95" spans="2:9" ht="15" customHeight="1">
      <c r="B95" s="250">
        <v>1</v>
      </c>
      <c r="C95" s="251" t="s">
        <v>84</v>
      </c>
      <c r="D95" s="252" t="s">
        <v>89</v>
      </c>
      <c r="E95" s="253" t="s">
        <v>108</v>
      </c>
      <c r="F95" s="254">
        <v>4.4600000000000001E-2</v>
      </c>
      <c r="G95" s="255">
        <f>G81</f>
        <v>130000</v>
      </c>
      <c r="H95" s="255">
        <f>+G95*F95</f>
        <v>5798</v>
      </c>
      <c r="I95" s="256"/>
    </row>
    <row r="96" spans="2:9" ht="15" customHeight="1">
      <c r="B96" s="250">
        <v>2</v>
      </c>
      <c r="C96" s="257" t="s">
        <v>85</v>
      </c>
      <c r="D96" s="252" t="s">
        <v>90</v>
      </c>
      <c r="E96" s="253" t="s">
        <v>108</v>
      </c>
      <c r="F96" s="254">
        <v>4.4999999999999997E-3</v>
      </c>
      <c r="G96" s="255">
        <f>G82</f>
        <v>220000</v>
      </c>
      <c r="H96" s="255">
        <f t="shared" ref="H96" si="7">+G96*F96</f>
        <v>989.99999999999989</v>
      </c>
      <c r="I96" s="256"/>
    </row>
    <row r="97" spans="2:9" ht="15" customHeight="1">
      <c r="B97" s="250"/>
      <c r="C97" s="257"/>
      <c r="D97" s="252"/>
      <c r="E97" s="253"/>
      <c r="F97" s="254"/>
      <c r="G97" s="255"/>
      <c r="H97" s="255"/>
      <c r="I97" s="256"/>
    </row>
    <row r="98" spans="2:9" ht="15" customHeight="1">
      <c r="B98" s="258" t="s">
        <v>86</v>
      </c>
      <c r="C98" s="259" t="s">
        <v>87</v>
      </c>
      <c r="D98" s="253"/>
      <c r="E98" s="253"/>
      <c r="F98" s="260"/>
      <c r="G98" s="255"/>
      <c r="H98" s="255"/>
      <c r="I98" s="256"/>
    </row>
    <row r="99" spans="2:9" ht="15" customHeight="1">
      <c r="B99" s="250"/>
      <c r="C99" s="257"/>
      <c r="D99" s="253"/>
      <c r="E99" s="253"/>
      <c r="F99" s="260"/>
      <c r="G99" s="255"/>
      <c r="H99" s="255"/>
      <c r="I99" s="256"/>
    </row>
    <row r="100" spans="2:9" ht="15" customHeight="1">
      <c r="B100" s="258" t="s">
        <v>94</v>
      </c>
      <c r="C100" s="259" t="s">
        <v>92</v>
      </c>
      <c r="D100" s="253"/>
      <c r="E100" s="253"/>
      <c r="F100" s="260"/>
      <c r="G100" s="255"/>
      <c r="H100" s="255"/>
      <c r="I100" s="256"/>
    </row>
    <row r="101" spans="2:9" ht="15" customHeight="1">
      <c r="B101" s="262">
        <v>1</v>
      </c>
      <c r="C101" s="263" t="s">
        <v>383</v>
      </c>
      <c r="D101" s="264"/>
      <c r="E101" s="264" t="s">
        <v>117</v>
      </c>
      <c r="F101" s="275">
        <v>2.23E-2</v>
      </c>
      <c r="G101" s="267">
        <f>'An. Alat Berat'!E66</f>
        <v>604077.82410496334</v>
      </c>
      <c r="H101" s="267">
        <f>+G101*F101</f>
        <v>13470.935477540683</v>
      </c>
      <c r="I101" s="268"/>
    </row>
    <row r="102" spans="2:9" ht="15" customHeight="1">
      <c r="B102" s="269"/>
      <c r="C102" s="685" t="s">
        <v>95</v>
      </c>
      <c r="D102" s="269"/>
      <c r="E102" s="269"/>
      <c r="F102" s="269"/>
      <c r="G102" s="269"/>
      <c r="H102" s="271">
        <f>SUM(H95:H101)</f>
        <v>20258.935477540683</v>
      </c>
      <c r="I102" s="272"/>
    </row>
    <row r="103" spans="2:9" ht="15" customHeight="1">
      <c r="B103" s="273" t="s">
        <v>96</v>
      </c>
      <c r="C103" s="274" t="s">
        <v>97</v>
      </c>
      <c r="D103" s="274"/>
      <c r="E103" s="274"/>
      <c r="F103" s="273" t="s">
        <v>325</v>
      </c>
      <c r="G103" s="273">
        <v>15</v>
      </c>
      <c r="H103" s="271">
        <f>+H102*G103/100</f>
        <v>3038.8403216311021</v>
      </c>
      <c r="I103" s="272"/>
    </row>
    <row r="104" spans="2:9" ht="15" customHeight="1">
      <c r="B104" s="273" t="s">
        <v>100</v>
      </c>
      <c r="C104" s="274" t="s">
        <v>98</v>
      </c>
      <c r="D104" s="274"/>
      <c r="E104" s="274"/>
      <c r="F104" s="274"/>
      <c r="G104" s="274"/>
      <c r="H104" s="271">
        <f>+H103+H102</f>
        <v>23297.775799171784</v>
      </c>
      <c r="I104" s="272"/>
    </row>
    <row r="105" spans="2:9" ht="15" customHeight="1">
      <c r="B105" s="273" t="s">
        <v>101</v>
      </c>
      <c r="C105" s="274" t="s">
        <v>326</v>
      </c>
      <c r="D105" s="274"/>
      <c r="E105" s="274"/>
      <c r="F105" s="274"/>
      <c r="G105" s="274"/>
      <c r="H105" s="271">
        <f>+H104</f>
        <v>23297.775799171784</v>
      </c>
      <c r="I105" s="272"/>
    </row>
    <row r="107" spans="2:9" ht="20.100000000000001" hidden="1" customHeight="1">
      <c r="B107" s="1020" t="s">
        <v>873</v>
      </c>
      <c r="C107" s="1020"/>
      <c r="D107" s="1020" t="s">
        <v>384</v>
      </c>
      <c r="E107" s="1020"/>
      <c r="F107" s="1020"/>
      <c r="G107" s="1020"/>
      <c r="H107" s="1020"/>
      <c r="I107" s="1021" t="s">
        <v>176</v>
      </c>
    </row>
    <row r="108" spans="2:9" ht="37.15" hidden="1" customHeight="1">
      <c r="B108" s="279" t="s">
        <v>1</v>
      </c>
      <c r="C108" s="279" t="s">
        <v>79</v>
      </c>
      <c r="D108" s="279" t="s">
        <v>80</v>
      </c>
      <c r="E108" s="279" t="s">
        <v>4</v>
      </c>
      <c r="F108" s="279" t="s">
        <v>5</v>
      </c>
      <c r="G108" s="279" t="s">
        <v>6</v>
      </c>
      <c r="H108" s="279" t="s">
        <v>7</v>
      </c>
      <c r="I108" s="1021"/>
    </row>
    <row r="109" spans="2:9" ht="16.149999999999999" hidden="1" customHeight="1">
      <c r="B109" s="246" t="s">
        <v>82</v>
      </c>
      <c r="C109" s="247" t="s">
        <v>83</v>
      </c>
      <c r="D109" s="247"/>
      <c r="E109" s="248"/>
      <c r="F109" s="248"/>
      <c r="G109" s="248"/>
      <c r="H109" s="248"/>
      <c r="I109" s="248"/>
    </row>
    <row r="110" spans="2:9" ht="16.149999999999999" hidden="1" customHeight="1">
      <c r="B110" s="250">
        <v>1</v>
      </c>
      <c r="C110" s="251" t="s">
        <v>84</v>
      </c>
      <c r="D110" s="252" t="s">
        <v>89</v>
      </c>
      <c r="E110" s="253" t="s">
        <v>91</v>
      </c>
      <c r="F110" s="254">
        <v>14</v>
      </c>
      <c r="G110" s="255">
        <f>DUB!I11</f>
        <v>16250</v>
      </c>
      <c r="H110" s="255">
        <f>+G110*F110</f>
        <v>227500</v>
      </c>
      <c r="I110" s="256"/>
    </row>
    <row r="111" spans="2:9" ht="16.149999999999999" hidden="1" customHeight="1">
      <c r="B111" s="250">
        <v>2</v>
      </c>
      <c r="C111" s="257" t="s">
        <v>104</v>
      </c>
      <c r="D111" s="252" t="s">
        <v>106</v>
      </c>
      <c r="E111" s="253" t="s">
        <v>91</v>
      </c>
      <c r="F111" s="254">
        <v>1.75</v>
      </c>
      <c r="G111" s="255">
        <f>DUB!I12</f>
        <v>16875</v>
      </c>
      <c r="H111" s="255">
        <f t="shared" ref="H111:H112" si="8">+G111*F111</f>
        <v>29531.25</v>
      </c>
      <c r="I111" s="256"/>
    </row>
    <row r="112" spans="2:9" ht="16.149999999999999" hidden="1" customHeight="1">
      <c r="B112" s="250">
        <v>3</v>
      </c>
      <c r="C112" s="257" t="s">
        <v>85</v>
      </c>
      <c r="D112" s="252" t="s">
        <v>90</v>
      </c>
      <c r="E112" s="253" t="s">
        <v>91</v>
      </c>
      <c r="F112" s="254">
        <v>1.75</v>
      </c>
      <c r="G112" s="255">
        <f>DUB!I14</f>
        <v>27500</v>
      </c>
      <c r="H112" s="255">
        <f t="shared" si="8"/>
        <v>48125</v>
      </c>
      <c r="I112" s="256"/>
    </row>
    <row r="113" spans="2:9" ht="16.149999999999999" hidden="1" customHeight="1">
      <c r="B113" s="250"/>
      <c r="C113" s="257"/>
      <c r="D113" s="252"/>
      <c r="E113" s="253"/>
      <c r="F113" s="254"/>
      <c r="G113" s="255"/>
      <c r="H113" s="255"/>
      <c r="I113" s="256"/>
    </row>
    <row r="114" spans="2:9" ht="16.149999999999999" hidden="1" customHeight="1">
      <c r="B114" s="258" t="s">
        <v>86</v>
      </c>
      <c r="C114" s="259" t="s">
        <v>87</v>
      </c>
      <c r="D114" s="253"/>
      <c r="E114" s="253"/>
      <c r="F114" s="260"/>
      <c r="G114" s="255"/>
      <c r="H114" s="255"/>
      <c r="I114" s="256"/>
    </row>
    <row r="115" spans="2:9" ht="16.149999999999999" hidden="1" customHeight="1">
      <c r="B115" s="250">
        <v>1</v>
      </c>
      <c r="C115" s="257" t="s">
        <v>872</v>
      </c>
      <c r="D115" s="253"/>
      <c r="E115" s="253" t="s">
        <v>34</v>
      </c>
      <c r="F115" s="260">
        <v>1</v>
      </c>
      <c r="G115" s="255">
        <f>DUB!H43</f>
        <v>2250000</v>
      </c>
      <c r="H115" s="255">
        <f>G115*F115</f>
        <v>2250000</v>
      </c>
      <c r="I115" s="256"/>
    </row>
    <row r="116" spans="2:9" ht="16.149999999999999" hidden="1" customHeight="1">
      <c r="B116" s="258" t="s">
        <v>94</v>
      </c>
      <c r="C116" s="259" t="s">
        <v>92</v>
      </c>
      <c r="D116" s="253"/>
      <c r="E116" s="253"/>
      <c r="F116" s="260"/>
      <c r="G116" s="255"/>
      <c r="H116" s="255"/>
      <c r="I116" s="256"/>
    </row>
    <row r="117" spans="2:9" ht="16.149999999999999" hidden="1" customHeight="1">
      <c r="B117" s="262">
        <v>1</v>
      </c>
      <c r="C117" s="263" t="s">
        <v>574</v>
      </c>
      <c r="D117" s="264"/>
      <c r="E117" s="264" t="s">
        <v>20</v>
      </c>
      <c r="F117" s="275">
        <v>1</v>
      </c>
      <c r="G117" s="267">
        <v>100000</v>
      </c>
      <c r="H117" s="267">
        <f>+G117*F117</f>
        <v>100000</v>
      </c>
      <c r="I117" s="268"/>
    </row>
    <row r="118" spans="2:9" ht="16.149999999999999" hidden="1" customHeight="1">
      <c r="B118" s="269"/>
      <c r="C118" s="685" t="s">
        <v>95</v>
      </c>
      <c r="D118" s="269"/>
      <c r="E118" s="269"/>
      <c r="F118" s="269"/>
      <c r="G118" s="269"/>
      <c r="H118" s="271">
        <f>SUM(H110:H117)</f>
        <v>2655156.25</v>
      </c>
      <c r="I118" s="272"/>
    </row>
    <row r="119" spans="2:9" ht="16.149999999999999" hidden="1" customHeight="1">
      <c r="B119" s="273" t="s">
        <v>96</v>
      </c>
      <c r="C119" s="274" t="s">
        <v>97</v>
      </c>
      <c r="D119" s="274"/>
      <c r="E119" s="274"/>
      <c r="F119" s="273" t="s">
        <v>325</v>
      </c>
      <c r="G119" s="273">
        <v>15</v>
      </c>
      <c r="H119" s="271">
        <f>+H118*G119/100</f>
        <v>398273.4375</v>
      </c>
      <c r="I119" s="272"/>
    </row>
    <row r="120" spans="2:9" ht="16.149999999999999" hidden="1" customHeight="1">
      <c r="B120" s="273" t="s">
        <v>100</v>
      </c>
      <c r="C120" s="274" t="s">
        <v>98</v>
      </c>
      <c r="D120" s="274"/>
      <c r="E120" s="274"/>
      <c r="F120" s="274"/>
      <c r="G120" s="274"/>
      <c r="H120" s="271">
        <f>+H119+H118</f>
        <v>3053429.6875</v>
      </c>
      <c r="I120" s="272"/>
    </row>
    <row r="121" spans="2:9" ht="16.149999999999999" hidden="1" customHeight="1">
      <c r="B121" s="273" t="s">
        <v>101</v>
      </c>
      <c r="C121" s="274" t="s">
        <v>326</v>
      </c>
      <c r="D121" s="274"/>
      <c r="E121" s="274"/>
      <c r="F121" s="274"/>
      <c r="G121" s="274"/>
      <c r="H121" s="271">
        <f>+H120</f>
        <v>3053429.6875</v>
      </c>
      <c r="I121" s="272"/>
    </row>
    <row r="122" spans="2:9" ht="20.100000000000001" hidden="1" customHeight="1"/>
    <row r="123" spans="2:9" ht="20.100000000000001" hidden="1" customHeight="1">
      <c r="B123" s="1020" t="s">
        <v>874</v>
      </c>
      <c r="C123" s="1020"/>
      <c r="D123" s="1020" t="s">
        <v>384</v>
      </c>
      <c r="E123" s="1020"/>
      <c r="F123" s="1020"/>
      <c r="G123" s="1020"/>
      <c r="H123" s="1020"/>
      <c r="I123" s="1021" t="s">
        <v>176</v>
      </c>
    </row>
    <row r="124" spans="2:9" ht="33.6" hidden="1" customHeight="1">
      <c r="B124" s="279" t="s">
        <v>1</v>
      </c>
      <c r="C124" s="279" t="s">
        <v>79</v>
      </c>
      <c r="D124" s="279" t="s">
        <v>80</v>
      </c>
      <c r="E124" s="279" t="s">
        <v>4</v>
      </c>
      <c r="F124" s="279" t="s">
        <v>5</v>
      </c>
      <c r="G124" s="279" t="s">
        <v>6</v>
      </c>
      <c r="H124" s="279" t="s">
        <v>7</v>
      </c>
      <c r="I124" s="1021"/>
    </row>
    <row r="125" spans="2:9" ht="16.149999999999999" hidden="1" customHeight="1">
      <c r="B125" s="246" t="s">
        <v>82</v>
      </c>
      <c r="C125" s="247" t="s">
        <v>83</v>
      </c>
      <c r="D125" s="247"/>
      <c r="E125" s="248"/>
      <c r="F125" s="248"/>
      <c r="G125" s="248"/>
      <c r="H125" s="248"/>
      <c r="I125" s="248"/>
    </row>
    <row r="126" spans="2:9" ht="16.149999999999999" hidden="1" customHeight="1">
      <c r="B126" s="250">
        <v>1</v>
      </c>
      <c r="C126" s="251" t="s">
        <v>84</v>
      </c>
      <c r="D126" s="252" t="s">
        <v>89</v>
      </c>
      <c r="E126" s="253" t="s">
        <v>91</v>
      </c>
      <c r="F126" s="254">
        <v>14</v>
      </c>
      <c r="G126" s="255">
        <f>G110</f>
        <v>16250</v>
      </c>
      <c r="H126" s="255">
        <f>+G126*F126</f>
        <v>227500</v>
      </c>
      <c r="I126" s="256"/>
    </row>
    <row r="127" spans="2:9" ht="16.149999999999999" hidden="1" customHeight="1">
      <c r="B127" s="250">
        <v>2</v>
      </c>
      <c r="C127" s="257" t="s">
        <v>104</v>
      </c>
      <c r="D127" s="252" t="s">
        <v>106</v>
      </c>
      <c r="E127" s="253" t="s">
        <v>91</v>
      </c>
      <c r="F127" s="254">
        <v>1.75</v>
      </c>
      <c r="G127" s="255">
        <f t="shared" ref="G127:G128" si="9">G111</f>
        <v>16875</v>
      </c>
      <c r="H127" s="255">
        <f t="shared" ref="H127:H128" si="10">+G127*F127</f>
        <v>29531.25</v>
      </c>
      <c r="I127" s="256"/>
    </row>
    <row r="128" spans="2:9" ht="16.149999999999999" hidden="1" customHeight="1">
      <c r="B128" s="250">
        <v>3</v>
      </c>
      <c r="C128" s="257" t="s">
        <v>85</v>
      </c>
      <c r="D128" s="252" t="s">
        <v>90</v>
      </c>
      <c r="E128" s="253" t="s">
        <v>91</v>
      </c>
      <c r="F128" s="254">
        <v>1.75</v>
      </c>
      <c r="G128" s="255">
        <f t="shared" si="9"/>
        <v>27500</v>
      </c>
      <c r="H128" s="255">
        <f t="shared" si="10"/>
        <v>48125</v>
      </c>
      <c r="I128" s="256"/>
    </row>
    <row r="129" spans="2:9" ht="16.149999999999999" hidden="1" customHeight="1">
      <c r="B129" s="250"/>
      <c r="C129" s="257"/>
      <c r="D129" s="252"/>
      <c r="E129" s="253"/>
      <c r="F129" s="254"/>
      <c r="G129" s="255"/>
      <c r="H129" s="255"/>
      <c r="I129" s="256"/>
    </row>
    <row r="130" spans="2:9" ht="16.149999999999999" hidden="1" customHeight="1">
      <c r="B130" s="258" t="s">
        <v>86</v>
      </c>
      <c r="C130" s="259" t="s">
        <v>87</v>
      </c>
      <c r="D130" s="253"/>
      <c r="E130" s="253"/>
      <c r="F130" s="260"/>
      <c r="G130" s="255"/>
      <c r="H130" s="255"/>
      <c r="I130" s="256"/>
    </row>
    <row r="131" spans="2:9" ht="16.149999999999999" hidden="1" customHeight="1">
      <c r="B131" s="250">
        <v>1</v>
      </c>
      <c r="C131" s="257" t="s">
        <v>875</v>
      </c>
      <c r="D131" s="253"/>
      <c r="E131" s="253" t="s">
        <v>34</v>
      </c>
      <c r="F131" s="260">
        <v>1</v>
      </c>
      <c r="G131" s="255">
        <f>DUB!H44</f>
        <v>16850000</v>
      </c>
      <c r="H131" s="255">
        <f>G131*F131</f>
        <v>16850000</v>
      </c>
      <c r="I131" s="256"/>
    </row>
    <row r="132" spans="2:9" ht="16.149999999999999" hidden="1" customHeight="1">
      <c r="B132" s="258" t="s">
        <v>94</v>
      </c>
      <c r="C132" s="259" t="s">
        <v>92</v>
      </c>
      <c r="D132" s="253"/>
      <c r="E132" s="253"/>
      <c r="F132" s="260"/>
      <c r="G132" s="255"/>
      <c r="H132" s="255"/>
      <c r="I132" s="256"/>
    </row>
    <row r="133" spans="2:9" ht="16.149999999999999" hidden="1" customHeight="1">
      <c r="B133" s="262">
        <v>1</v>
      </c>
      <c r="C133" s="263" t="s">
        <v>574</v>
      </c>
      <c r="D133" s="264"/>
      <c r="E133" s="264" t="s">
        <v>20</v>
      </c>
      <c r="F133" s="275">
        <v>1</v>
      </c>
      <c r="G133" s="267">
        <v>100000</v>
      </c>
      <c r="H133" s="267">
        <f>+G133*F133</f>
        <v>100000</v>
      </c>
      <c r="I133" s="268"/>
    </row>
    <row r="134" spans="2:9" ht="16.149999999999999" hidden="1" customHeight="1">
      <c r="B134" s="269"/>
      <c r="C134" s="685" t="s">
        <v>95</v>
      </c>
      <c r="D134" s="269"/>
      <c r="E134" s="269"/>
      <c r="F134" s="269"/>
      <c r="G134" s="269"/>
      <c r="H134" s="271">
        <f>SUM(H126:H133)</f>
        <v>17255156.25</v>
      </c>
      <c r="I134" s="272"/>
    </row>
    <row r="135" spans="2:9" ht="16.149999999999999" hidden="1" customHeight="1">
      <c r="B135" s="273" t="s">
        <v>96</v>
      </c>
      <c r="C135" s="274" t="s">
        <v>97</v>
      </c>
      <c r="D135" s="274"/>
      <c r="E135" s="274"/>
      <c r="F135" s="273" t="s">
        <v>325</v>
      </c>
      <c r="G135" s="273">
        <v>15</v>
      </c>
      <c r="H135" s="271">
        <f>H134*15%</f>
        <v>2588273.4375</v>
      </c>
      <c r="I135" s="272"/>
    </row>
    <row r="136" spans="2:9" ht="16.149999999999999" hidden="1" customHeight="1">
      <c r="B136" s="273" t="s">
        <v>100</v>
      </c>
      <c r="C136" s="274" t="s">
        <v>98</v>
      </c>
      <c r="D136" s="274"/>
      <c r="E136" s="274"/>
      <c r="F136" s="274"/>
      <c r="G136" s="274"/>
      <c r="H136" s="271">
        <f>+H135+H134</f>
        <v>19843429.6875</v>
      </c>
      <c r="I136" s="272"/>
    </row>
    <row r="137" spans="2:9" ht="16.149999999999999" hidden="1" customHeight="1">
      <c r="B137" s="273" t="s">
        <v>101</v>
      </c>
      <c r="C137" s="274" t="s">
        <v>326</v>
      </c>
      <c r="D137" s="274"/>
      <c r="E137" s="274"/>
      <c r="F137" s="274"/>
      <c r="G137" s="274"/>
      <c r="H137" s="271">
        <f>+H136</f>
        <v>19843429.6875</v>
      </c>
      <c r="I137" s="272"/>
    </row>
    <row r="138" spans="2:9" ht="20.100000000000001" hidden="1" customHeight="1"/>
    <row r="139" spans="2:9" ht="20.100000000000001" hidden="1" customHeight="1"/>
  </sheetData>
  <mergeCells count="28">
    <mergeCell ref="B123:C123"/>
    <mergeCell ref="D123:H123"/>
    <mergeCell ref="I123:I124"/>
    <mergeCell ref="B92:C92"/>
    <mergeCell ref="D92:H92"/>
    <mergeCell ref="I92:I93"/>
    <mergeCell ref="B107:C107"/>
    <mergeCell ref="D107:H107"/>
    <mergeCell ref="I107:I108"/>
    <mergeCell ref="B78:C78"/>
    <mergeCell ref="D78:H78"/>
    <mergeCell ref="I78:I79"/>
    <mergeCell ref="B62:C62"/>
    <mergeCell ref="D62:H62"/>
    <mergeCell ref="I62:I63"/>
    <mergeCell ref="B2:I2"/>
    <mergeCell ref="B31:C31"/>
    <mergeCell ref="D31:H31"/>
    <mergeCell ref="I31:I32"/>
    <mergeCell ref="B47:C47"/>
    <mergeCell ref="D47:H47"/>
    <mergeCell ref="I47:I48"/>
    <mergeCell ref="B3:C3"/>
    <mergeCell ref="D3:H3"/>
    <mergeCell ref="I3:I4"/>
    <mergeCell ref="B17:C17"/>
    <mergeCell ref="I17:I18"/>
    <mergeCell ref="D17:H17"/>
  </mergeCells>
  <printOptions horizontalCentered="1"/>
  <pageMargins left="0.51181102362204722" right="0.23" top="0.3" bottom="0.19" header="0.31496062992125984" footer="0.16"/>
  <pageSetup paperSize="10001" scale="80" orientation="portrait" r:id="rId1"/>
  <rowBreaks count="1" manualBreakCount="1">
    <brk id="122" min="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I18"/>
  <sheetViews>
    <sheetView view="pageBreakPreview" zoomScale="80" zoomScaleNormal="100" zoomScaleSheetLayoutView="80" workbookViewId="0">
      <selection activeCell="L11" sqref="L11"/>
    </sheetView>
  </sheetViews>
  <sheetFormatPr defaultColWidth="9.140625" defaultRowHeight="20.100000000000001" customHeight="1"/>
  <cols>
    <col min="1" max="1" width="3.28515625" style="26" customWidth="1"/>
    <col min="2" max="2" width="5.5703125" style="26" customWidth="1"/>
    <col min="3" max="3" width="35" style="26" customWidth="1"/>
    <col min="4" max="4" width="7.42578125" style="26" customWidth="1"/>
    <col min="5" max="5" width="9.140625" style="26"/>
    <col min="6" max="6" width="10.7109375" style="26" customWidth="1"/>
    <col min="7" max="7" width="16.140625" style="26" bestFit="1" customWidth="1"/>
    <col min="8" max="8" width="16.140625" style="26" customWidth="1"/>
    <col min="9" max="9" width="9.5703125" style="26" customWidth="1"/>
    <col min="10" max="16384" width="9.140625" style="26"/>
  </cols>
  <sheetData>
    <row r="1" spans="2:9" ht="33" customHeight="1">
      <c r="B1" s="1027" t="s">
        <v>118</v>
      </c>
      <c r="C1" s="1027"/>
      <c r="D1" s="1027"/>
      <c r="E1" s="1027"/>
      <c r="F1" s="1027"/>
      <c r="G1" s="1027"/>
      <c r="H1" s="1027"/>
      <c r="I1" s="1027"/>
    </row>
    <row r="3" spans="2:9" ht="27.75" customHeight="1">
      <c r="B3" s="1025" t="s">
        <v>102</v>
      </c>
      <c r="C3" s="1025"/>
      <c r="D3" s="1025" t="s">
        <v>103</v>
      </c>
      <c r="E3" s="1025"/>
      <c r="F3" s="1025"/>
      <c r="G3" s="1025"/>
      <c r="H3" s="1025"/>
      <c r="I3" s="1026" t="s">
        <v>176</v>
      </c>
    </row>
    <row r="4" spans="2:9" ht="30" customHeight="1">
      <c r="B4" s="28" t="s">
        <v>1</v>
      </c>
      <c r="C4" s="28" t="s">
        <v>79</v>
      </c>
      <c r="D4" s="28" t="s">
        <v>80</v>
      </c>
      <c r="E4" s="28" t="s">
        <v>4</v>
      </c>
      <c r="F4" s="28" t="s">
        <v>5</v>
      </c>
      <c r="G4" s="28" t="s">
        <v>6</v>
      </c>
      <c r="H4" s="28" t="s">
        <v>7</v>
      </c>
      <c r="I4" s="1026"/>
    </row>
    <row r="5" spans="2:9" s="27" customFormat="1" ht="15.95" customHeight="1">
      <c r="B5" s="48" t="s">
        <v>82</v>
      </c>
      <c r="C5" s="35" t="s">
        <v>83</v>
      </c>
      <c r="D5" s="35"/>
      <c r="E5" s="36"/>
      <c r="F5" s="36"/>
      <c r="G5" s="36"/>
      <c r="H5" s="36"/>
      <c r="I5" s="36"/>
    </row>
    <row r="6" spans="2:9" s="27" customFormat="1" ht="15.95" customHeight="1">
      <c r="B6" s="49">
        <v>1</v>
      </c>
      <c r="C6" s="29" t="s">
        <v>84</v>
      </c>
      <c r="D6" s="50" t="s">
        <v>89</v>
      </c>
      <c r="E6" s="38" t="s">
        <v>108</v>
      </c>
      <c r="F6" s="51">
        <v>1</v>
      </c>
      <c r="G6" s="45">
        <f>+DUB!H11</f>
        <v>130000</v>
      </c>
      <c r="H6" s="45">
        <f>+G6*F6</f>
        <v>130000</v>
      </c>
      <c r="I6" s="37"/>
    </row>
    <row r="7" spans="2:9" s="27" customFormat="1" ht="15.95" customHeight="1">
      <c r="B7" s="49">
        <v>2</v>
      </c>
      <c r="C7" s="32" t="s">
        <v>104</v>
      </c>
      <c r="D7" s="50" t="s">
        <v>106</v>
      </c>
      <c r="E7" s="38" t="s">
        <v>108</v>
      </c>
      <c r="F7" s="51">
        <v>0.5</v>
      </c>
      <c r="G7" s="45">
        <f>+DUB!H12</f>
        <v>135000</v>
      </c>
      <c r="H7" s="45">
        <f t="shared" ref="H7:H11" si="0">+G7*F7</f>
        <v>67500</v>
      </c>
      <c r="I7" s="37"/>
    </row>
    <row r="8" spans="2:9" s="27" customFormat="1" ht="15.95" customHeight="1">
      <c r="B8" s="49">
        <v>3</v>
      </c>
      <c r="C8" s="32" t="s">
        <v>105</v>
      </c>
      <c r="D8" s="50" t="s">
        <v>107</v>
      </c>
      <c r="E8" s="38" t="s">
        <v>108</v>
      </c>
      <c r="F8" s="51">
        <v>0.05</v>
      </c>
      <c r="G8" s="45">
        <f>+DUB!H13</f>
        <v>175000</v>
      </c>
      <c r="H8" s="45">
        <f t="shared" si="0"/>
        <v>8750</v>
      </c>
      <c r="I8" s="37"/>
    </row>
    <row r="9" spans="2:9" s="27" customFormat="1" ht="15.95" customHeight="1">
      <c r="B9" s="49">
        <v>4</v>
      </c>
      <c r="C9" s="32" t="s">
        <v>85</v>
      </c>
      <c r="D9" s="50" t="s">
        <v>90</v>
      </c>
      <c r="E9" s="38" t="s">
        <v>108</v>
      </c>
      <c r="F9" s="51">
        <v>0.1</v>
      </c>
      <c r="G9" s="45">
        <f>+DUB!H14</f>
        <v>220000</v>
      </c>
      <c r="H9" s="45">
        <f t="shared" si="0"/>
        <v>22000</v>
      </c>
      <c r="I9" s="37"/>
    </row>
    <row r="10" spans="2:9" s="27" customFormat="1" ht="15.95" customHeight="1">
      <c r="B10" s="52" t="s">
        <v>86</v>
      </c>
      <c r="C10" s="53" t="s">
        <v>87</v>
      </c>
      <c r="D10" s="38"/>
      <c r="E10" s="38"/>
      <c r="F10" s="30"/>
      <c r="G10" s="45"/>
      <c r="H10" s="45"/>
      <c r="I10" s="37"/>
    </row>
    <row r="11" spans="2:9" s="27" customFormat="1" ht="15.95" customHeight="1">
      <c r="B11" s="49"/>
      <c r="C11" s="32" t="s">
        <v>109</v>
      </c>
      <c r="D11" s="38" t="s">
        <v>110</v>
      </c>
      <c r="E11" s="38" t="s">
        <v>111</v>
      </c>
      <c r="F11" s="30">
        <v>1.2</v>
      </c>
      <c r="G11" s="45">
        <f>+DUB!H19</f>
        <v>523577.29</v>
      </c>
      <c r="H11" s="45">
        <f t="shared" si="0"/>
        <v>628292.74799999991</v>
      </c>
      <c r="I11" s="37"/>
    </row>
    <row r="12" spans="2:9" s="27" customFormat="1" ht="15.95" customHeight="1">
      <c r="B12" s="52" t="s">
        <v>94</v>
      </c>
      <c r="C12" s="53" t="s">
        <v>92</v>
      </c>
      <c r="D12" s="38"/>
      <c r="E12" s="38"/>
      <c r="F12" s="30"/>
      <c r="G12" s="46"/>
      <c r="H12" s="45"/>
      <c r="I12" s="37"/>
    </row>
    <row r="13" spans="2:9" s="27" customFormat="1" ht="15.95" customHeight="1">
      <c r="B13" s="54"/>
      <c r="C13" s="55" t="s">
        <v>93</v>
      </c>
      <c r="D13" s="55"/>
      <c r="E13" s="39"/>
      <c r="F13" s="56"/>
      <c r="G13" s="57"/>
      <c r="H13" s="58"/>
      <c r="I13" s="59"/>
    </row>
    <row r="14" spans="2:9" ht="15.95" customHeight="1">
      <c r="B14" s="34"/>
      <c r="C14" s="34" t="s">
        <v>95</v>
      </c>
      <c r="D14" s="43"/>
      <c r="E14" s="43"/>
      <c r="F14" s="43"/>
      <c r="G14" s="43"/>
      <c r="H14" s="47">
        <f>SUM(H6:H13)</f>
        <v>856542.74799999991</v>
      </c>
      <c r="I14" s="60"/>
    </row>
    <row r="15" spans="2:9" ht="15.95" customHeight="1">
      <c r="B15" s="44" t="s">
        <v>96</v>
      </c>
      <c r="C15" s="34" t="s">
        <v>97</v>
      </c>
      <c r="D15" s="43"/>
      <c r="E15" s="43"/>
      <c r="F15" s="44" t="s">
        <v>325</v>
      </c>
      <c r="G15" s="44">
        <v>15</v>
      </c>
      <c r="H15" s="47">
        <f>+G15*H14/100</f>
        <v>128481.41219999999</v>
      </c>
      <c r="I15" s="60"/>
    </row>
    <row r="16" spans="2:9" ht="15.95" customHeight="1">
      <c r="B16" s="44" t="s">
        <v>100</v>
      </c>
      <c r="C16" s="34" t="s">
        <v>98</v>
      </c>
      <c r="D16" s="43"/>
      <c r="E16" s="43"/>
      <c r="F16" s="43"/>
      <c r="G16" s="43"/>
      <c r="H16" s="47">
        <f>+H15+H14</f>
        <v>985024.16019999993</v>
      </c>
      <c r="I16" s="60"/>
    </row>
    <row r="17" spans="2:9" ht="15.95" customHeight="1">
      <c r="B17" s="44" t="s">
        <v>101</v>
      </c>
      <c r="C17" s="34" t="s">
        <v>326</v>
      </c>
      <c r="D17" s="43"/>
      <c r="E17" s="43"/>
      <c r="F17" s="43"/>
      <c r="G17" s="43"/>
      <c r="H17" s="47">
        <f>+H16</f>
        <v>985024.16019999993</v>
      </c>
      <c r="I17" s="60"/>
    </row>
    <row r="18" spans="2:9" ht="15.95" customHeight="1"/>
  </sheetData>
  <mergeCells count="4">
    <mergeCell ref="B3:C3"/>
    <mergeCell ref="D3:H3"/>
    <mergeCell ref="I3:I4"/>
    <mergeCell ref="B1:I1"/>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17"/>
  <sheetViews>
    <sheetView view="pageBreakPreview" zoomScale="90" zoomScaleNormal="100" zoomScaleSheetLayoutView="90" workbookViewId="0">
      <selection activeCell="L10" sqref="L10"/>
    </sheetView>
  </sheetViews>
  <sheetFormatPr defaultColWidth="9.140625" defaultRowHeight="20.100000000000001" customHeight="1"/>
  <cols>
    <col min="1" max="1" width="3.28515625" style="26" customWidth="1"/>
    <col min="2" max="2" width="5.5703125" style="26" customWidth="1"/>
    <col min="3" max="3" width="35" style="26" customWidth="1"/>
    <col min="4" max="4" width="7.42578125" style="26" customWidth="1"/>
    <col min="5" max="5" width="9.140625" style="26"/>
    <col min="6" max="6" width="10.7109375" style="26" customWidth="1"/>
    <col min="7" max="7" width="16.140625" style="26" bestFit="1" customWidth="1"/>
    <col min="8" max="8" width="19.5703125" style="26" customWidth="1"/>
    <col min="9" max="9" width="10.7109375" style="26" customWidth="1"/>
    <col min="10" max="16384" width="9.140625" style="26"/>
  </cols>
  <sheetData>
    <row r="1" spans="2:9" ht="30.75" customHeight="1">
      <c r="B1" s="1027" t="s">
        <v>118</v>
      </c>
      <c r="C1" s="1027"/>
      <c r="D1" s="1027"/>
      <c r="E1" s="1027"/>
      <c r="F1" s="1027"/>
      <c r="G1" s="1027"/>
      <c r="H1" s="1027"/>
      <c r="I1" s="1027"/>
    </row>
    <row r="3" spans="2:9" ht="27.75" customHeight="1">
      <c r="B3" s="1025" t="s">
        <v>112</v>
      </c>
      <c r="C3" s="1025"/>
      <c r="D3" s="1025" t="s">
        <v>113</v>
      </c>
      <c r="E3" s="1025"/>
      <c r="F3" s="1025"/>
      <c r="G3" s="1025"/>
      <c r="H3" s="1025"/>
      <c r="I3" s="1026" t="s">
        <v>176</v>
      </c>
    </row>
    <row r="4" spans="2:9" ht="30" customHeight="1">
      <c r="B4" s="28" t="s">
        <v>1</v>
      </c>
      <c r="C4" s="28" t="s">
        <v>79</v>
      </c>
      <c r="D4" s="28" t="s">
        <v>80</v>
      </c>
      <c r="E4" s="28" t="s">
        <v>4</v>
      </c>
      <c r="F4" s="28" t="s">
        <v>5</v>
      </c>
      <c r="G4" s="28" t="s">
        <v>6</v>
      </c>
      <c r="H4" s="28" t="s">
        <v>7</v>
      </c>
      <c r="I4" s="1026"/>
    </row>
    <row r="5" spans="2:9" s="27" customFormat="1" ht="15.95" customHeight="1">
      <c r="B5" s="48" t="s">
        <v>82</v>
      </c>
      <c r="C5" s="35" t="s">
        <v>83</v>
      </c>
      <c r="D5" s="35"/>
      <c r="E5" s="36"/>
      <c r="F5" s="36"/>
      <c r="G5" s="36"/>
      <c r="H5" s="36"/>
      <c r="I5" s="36"/>
    </row>
    <row r="6" spans="2:9" s="27" customFormat="1" ht="15.95" customHeight="1">
      <c r="B6" s="49">
        <v>1</v>
      </c>
      <c r="C6" s="29" t="s">
        <v>84</v>
      </c>
      <c r="D6" s="50" t="s">
        <v>89</v>
      </c>
      <c r="E6" s="38" t="s">
        <v>108</v>
      </c>
      <c r="F6" s="51">
        <v>0.1439</v>
      </c>
      <c r="G6" s="45">
        <f>+DUB!H11</f>
        <v>130000</v>
      </c>
      <c r="H6" s="45">
        <f>+G6*F6</f>
        <v>18707</v>
      </c>
      <c r="I6" s="37"/>
    </row>
    <row r="7" spans="2:9" s="27" customFormat="1" ht="15.95" customHeight="1">
      <c r="B7" s="49">
        <v>2</v>
      </c>
      <c r="C7" s="32" t="s">
        <v>85</v>
      </c>
      <c r="D7" s="50" t="s">
        <v>90</v>
      </c>
      <c r="E7" s="38" t="s">
        <v>108</v>
      </c>
      <c r="F7" s="51">
        <v>1.44E-2</v>
      </c>
      <c r="G7" s="45">
        <f>+DUB!H14</f>
        <v>220000</v>
      </c>
      <c r="H7" s="45">
        <f t="shared" ref="H7:H10" si="0">+G7*F7</f>
        <v>3168</v>
      </c>
      <c r="I7" s="37"/>
    </row>
    <row r="8" spans="2:9" s="27" customFormat="1" ht="15.95" customHeight="1">
      <c r="B8" s="49"/>
      <c r="C8" s="32"/>
      <c r="D8" s="50"/>
      <c r="E8" s="38"/>
      <c r="F8" s="51"/>
      <c r="G8" s="45"/>
      <c r="H8" s="45"/>
      <c r="I8" s="37"/>
    </row>
    <row r="9" spans="2:9" s="27" customFormat="1" ht="15.95" customHeight="1">
      <c r="B9" s="52" t="s">
        <v>86</v>
      </c>
      <c r="C9" s="53" t="s">
        <v>87</v>
      </c>
      <c r="D9" s="38"/>
      <c r="E9" s="38"/>
      <c r="F9" s="30"/>
      <c r="G9" s="45"/>
      <c r="H9" s="45"/>
      <c r="I9" s="37"/>
    </row>
    <row r="10" spans="2:9" s="27" customFormat="1" ht="15.95" customHeight="1">
      <c r="B10" s="49"/>
      <c r="C10" s="32" t="s">
        <v>114</v>
      </c>
      <c r="D10" s="38"/>
      <c r="E10" s="38" t="s">
        <v>111</v>
      </c>
      <c r="F10" s="30">
        <v>1.2</v>
      </c>
      <c r="G10" s="45">
        <f>+'Harga Quary'!J12</f>
        <v>55045</v>
      </c>
      <c r="H10" s="45">
        <f t="shared" si="0"/>
        <v>66054</v>
      </c>
      <c r="I10" s="37"/>
    </row>
    <row r="11" spans="2:9" s="27" customFormat="1" ht="15.95" customHeight="1">
      <c r="B11" s="52" t="s">
        <v>94</v>
      </c>
      <c r="C11" s="53" t="s">
        <v>92</v>
      </c>
      <c r="D11" s="38"/>
      <c r="E11" s="38"/>
      <c r="F11" s="30"/>
      <c r="G11" s="45"/>
      <c r="H11" s="45"/>
      <c r="I11" s="37"/>
    </row>
    <row r="12" spans="2:9" s="27" customFormat="1" ht="15.95" customHeight="1">
      <c r="B12" s="54">
        <v>1</v>
      </c>
      <c r="C12" s="55" t="s">
        <v>115</v>
      </c>
      <c r="D12" s="55" t="s">
        <v>116</v>
      </c>
      <c r="E12" s="39" t="s">
        <v>117</v>
      </c>
      <c r="F12" s="66">
        <v>1.7999999999999999E-2</v>
      </c>
      <c r="G12" s="58">
        <v>422466</v>
      </c>
      <c r="H12" s="58">
        <f>+G12*F12</f>
        <v>7604.387999999999</v>
      </c>
      <c r="I12" s="59"/>
    </row>
    <row r="13" spans="2:9" ht="15.95" customHeight="1">
      <c r="B13" s="43"/>
      <c r="C13" s="43" t="s">
        <v>95</v>
      </c>
      <c r="D13" s="43"/>
      <c r="E13" s="43"/>
      <c r="F13" s="43"/>
      <c r="G13" s="43"/>
      <c r="H13" s="47">
        <f>SUM(H6:H12)</f>
        <v>95533.388000000006</v>
      </c>
      <c r="I13" s="60"/>
    </row>
    <row r="14" spans="2:9" ht="15.95" customHeight="1">
      <c r="B14" s="44" t="s">
        <v>96</v>
      </c>
      <c r="C14" s="34" t="s">
        <v>97</v>
      </c>
      <c r="D14" s="34"/>
      <c r="E14" s="34"/>
      <c r="F14" s="44" t="s">
        <v>325</v>
      </c>
      <c r="G14" s="44">
        <v>15</v>
      </c>
      <c r="H14" s="47">
        <f>+H13*G14/100</f>
        <v>14330.0082</v>
      </c>
      <c r="I14" s="60"/>
    </row>
    <row r="15" spans="2:9" ht="15.95" customHeight="1">
      <c r="B15" s="44" t="s">
        <v>100</v>
      </c>
      <c r="C15" s="34" t="s">
        <v>98</v>
      </c>
      <c r="D15" s="34"/>
      <c r="E15" s="34"/>
      <c r="F15" s="34"/>
      <c r="G15" s="34"/>
      <c r="H15" s="47">
        <f>+H14+H13</f>
        <v>109863.3962</v>
      </c>
      <c r="I15" s="60"/>
    </row>
    <row r="16" spans="2:9" ht="15.95" customHeight="1">
      <c r="B16" s="44" t="s">
        <v>101</v>
      </c>
      <c r="C16" s="34" t="s">
        <v>326</v>
      </c>
      <c r="D16" s="34"/>
      <c r="E16" s="34"/>
      <c r="F16" s="34"/>
      <c r="G16" s="34"/>
      <c r="H16" s="47">
        <f>+H15</f>
        <v>109863.3962</v>
      </c>
      <c r="I16" s="60"/>
    </row>
    <row r="17" ht="15.95" customHeight="1"/>
  </sheetData>
  <mergeCells count="4">
    <mergeCell ref="B3:C3"/>
    <mergeCell ref="D3:H3"/>
    <mergeCell ref="I3:I4"/>
    <mergeCell ref="B1:I1"/>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17"/>
  <sheetViews>
    <sheetView view="pageBreakPreview" zoomScaleNormal="100" zoomScaleSheetLayoutView="100" workbookViewId="0">
      <selection activeCell="K9" sqref="K9"/>
    </sheetView>
  </sheetViews>
  <sheetFormatPr defaultColWidth="9.140625" defaultRowHeight="20.100000000000001" customHeight="1"/>
  <cols>
    <col min="1" max="1" width="3.28515625" style="27" customWidth="1"/>
    <col min="2" max="2" width="5.5703125" style="27" customWidth="1"/>
    <col min="3" max="3" width="35" style="27" customWidth="1"/>
    <col min="4" max="4" width="7.42578125" style="27" customWidth="1"/>
    <col min="5" max="5" width="9.140625" style="27"/>
    <col min="6" max="6" width="10.7109375" style="27" customWidth="1"/>
    <col min="7" max="7" width="16.140625" style="27" bestFit="1" customWidth="1"/>
    <col min="8" max="8" width="16.42578125" style="27" customWidth="1"/>
    <col min="9" max="9" width="9.140625" style="27" customWidth="1"/>
    <col min="10" max="16384" width="9.140625" style="27"/>
  </cols>
  <sheetData>
    <row r="1" spans="2:9" ht="20.100000000000001" customHeight="1">
      <c r="B1" s="1031" t="s">
        <v>118</v>
      </c>
      <c r="C1" s="1031"/>
      <c r="D1" s="1031"/>
      <c r="E1" s="1031"/>
      <c r="F1" s="1031"/>
      <c r="G1" s="1031"/>
      <c r="H1" s="1031"/>
      <c r="I1" s="1031"/>
    </row>
    <row r="2" spans="2:9" ht="20.100000000000001" customHeight="1">
      <c r="B2" s="42"/>
      <c r="C2" s="42"/>
      <c r="D2" s="42"/>
      <c r="E2" s="42"/>
      <c r="F2" s="42"/>
      <c r="G2" s="42"/>
      <c r="H2" s="42"/>
      <c r="I2" s="42"/>
    </row>
    <row r="3" spans="2:9" ht="20.100000000000001" customHeight="1">
      <c r="B3" s="62"/>
      <c r="D3" s="62"/>
    </row>
    <row r="4" spans="2:9" ht="51.75" customHeight="1">
      <c r="B4" s="1025" t="s">
        <v>123</v>
      </c>
      <c r="C4" s="1025"/>
      <c r="D4" s="1028" t="s">
        <v>331</v>
      </c>
      <c r="E4" s="1029"/>
      <c r="F4" s="1029"/>
      <c r="G4" s="1029"/>
      <c r="H4" s="1030"/>
      <c r="I4" s="1026" t="s">
        <v>176</v>
      </c>
    </row>
    <row r="5" spans="2:9" ht="30" customHeight="1">
      <c r="B5" s="28" t="s">
        <v>1</v>
      </c>
      <c r="C5" s="28" t="s">
        <v>79</v>
      </c>
      <c r="D5" s="28" t="s">
        <v>80</v>
      </c>
      <c r="E5" s="28" t="s">
        <v>4</v>
      </c>
      <c r="F5" s="28" t="s">
        <v>5</v>
      </c>
      <c r="G5" s="28" t="s">
        <v>6</v>
      </c>
      <c r="H5" s="28" t="s">
        <v>7</v>
      </c>
      <c r="I5" s="1026"/>
    </row>
    <row r="6" spans="2:9" ht="15.95" customHeight="1">
      <c r="B6" s="48" t="s">
        <v>82</v>
      </c>
      <c r="C6" s="35" t="s">
        <v>83</v>
      </c>
      <c r="D6" s="35"/>
      <c r="E6" s="36"/>
      <c r="F6" s="36"/>
      <c r="G6" s="36"/>
      <c r="H6" s="36"/>
      <c r="I6" s="36"/>
    </row>
    <row r="7" spans="2:9" ht="15.95" customHeight="1">
      <c r="B7" s="49">
        <v>1</v>
      </c>
      <c r="C7" s="29" t="s">
        <v>84</v>
      </c>
      <c r="D7" s="50" t="s">
        <v>89</v>
      </c>
      <c r="E7" s="38" t="s">
        <v>108</v>
      </c>
      <c r="F7" s="51">
        <v>0.16300000000000001</v>
      </c>
      <c r="G7" s="45">
        <f>+DUB!H11</f>
        <v>130000</v>
      </c>
      <c r="H7" s="45">
        <f>+G7*F7</f>
        <v>21190</v>
      </c>
      <c r="I7" s="37"/>
    </row>
    <row r="8" spans="2:9" ht="15.95" customHeight="1">
      <c r="B8" s="49">
        <v>2</v>
      </c>
      <c r="C8" s="32" t="s">
        <v>85</v>
      </c>
      <c r="D8" s="50" t="s">
        <v>90</v>
      </c>
      <c r="E8" s="38" t="s">
        <v>108</v>
      </c>
      <c r="F8" s="51">
        <v>1.6299999999999999E-2</v>
      </c>
      <c r="G8" s="45">
        <f>+DUB!H14</f>
        <v>220000</v>
      </c>
      <c r="H8" s="45">
        <f t="shared" ref="H8:H11" si="0">+G8*F8</f>
        <v>3585.9999999999995</v>
      </c>
      <c r="I8" s="37"/>
    </row>
    <row r="9" spans="2:9" ht="15.95" customHeight="1">
      <c r="B9" s="49"/>
      <c r="C9" s="32"/>
      <c r="D9" s="50"/>
      <c r="E9" s="38"/>
      <c r="F9" s="51"/>
      <c r="G9" s="45"/>
      <c r="H9" s="45"/>
      <c r="I9" s="37"/>
    </row>
    <row r="10" spans="2:9" ht="15.95" customHeight="1">
      <c r="B10" s="52" t="s">
        <v>86</v>
      </c>
      <c r="C10" s="53" t="s">
        <v>87</v>
      </c>
      <c r="D10" s="38"/>
      <c r="E10" s="38"/>
      <c r="F10" s="30"/>
      <c r="G10" s="45"/>
      <c r="H10" s="45"/>
      <c r="I10" s="37"/>
    </row>
    <row r="11" spans="2:9" ht="15.95" customHeight="1">
      <c r="B11" s="49"/>
      <c r="C11" s="32" t="s">
        <v>124</v>
      </c>
      <c r="D11" s="38"/>
      <c r="E11" s="38" t="s">
        <v>125</v>
      </c>
      <c r="F11" s="30">
        <v>3.7199999999999997E-2</v>
      </c>
      <c r="G11" s="45">
        <v>218050</v>
      </c>
      <c r="H11" s="45">
        <f t="shared" si="0"/>
        <v>8111.4599999999991</v>
      </c>
      <c r="I11" s="37"/>
    </row>
    <row r="12" spans="2:9" ht="15.95" customHeight="1">
      <c r="B12" s="52" t="s">
        <v>94</v>
      </c>
      <c r="C12" s="53" t="s">
        <v>92</v>
      </c>
      <c r="D12" s="38"/>
      <c r="E12" s="38"/>
      <c r="F12" s="30"/>
      <c r="G12" s="46"/>
      <c r="H12" s="46"/>
      <c r="I12" s="37"/>
    </row>
    <row r="13" spans="2:9" ht="15.95" customHeight="1">
      <c r="B13" s="43"/>
      <c r="C13" s="43" t="s">
        <v>95</v>
      </c>
      <c r="D13" s="43"/>
      <c r="E13" s="43"/>
      <c r="F13" s="43"/>
      <c r="G13" s="43"/>
      <c r="H13" s="63">
        <f>SUM(H7:H12)</f>
        <v>32887.46</v>
      </c>
      <c r="I13" s="64"/>
    </row>
    <row r="14" spans="2:9" ht="15.95" customHeight="1">
      <c r="B14" s="44" t="s">
        <v>96</v>
      </c>
      <c r="C14" s="34" t="s">
        <v>97</v>
      </c>
      <c r="D14" s="34"/>
      <c r="E14" s="34"/>
      <c r="F14" s="44" t="s">
        <v>325</v>
      </c>
      <c r="G14" s="44">
        <v>15</v>
      </c>
      <c r="H14" s="63">
        <f>+G14*H13/100</f>
        <v>4933.1189999999997</v>
      </c>
      <c r="I14" s="64"/>
    </row>
    <row r="15" spans="2:9" ht="15.95" customHeight="1">
      <c r="B15" s="44" t="s">
        <v>100</v>
      </c>
      <c r="C15" s="34" t="s">
        <v>98</v>
      </c>
      <c r="D15" s="34"/>
      <c r="E15" s="34"/>
      <c r="F15" s="34"/>
      <c r="G15" s="34"/>
      <c r="H15" s="63">
        <f>+H14+H13</f>
        <v>37820.578999999998</v>
      </c>
      <c r="I15" s="64"/>
    </row>
    <row r="16" spans="2:9" ht="15.95" customHeight="1">
      <c r="B16" s="44" t="s">
        <v>101</v>
      </c>
      <c r="C16" s="34" t="s">
        <v>99</v>
      </c>
      <c r="D16" s="34"/>
      <c r="E16" s="34"/>
      <c r="F16" s="34"/>
      <c r="G16" s="34"/>
      <c r="H16" s="63">
        <f>+H15</f>
        <v>37820.578999999998</v>
      </c>
      <c r="I16" s="64"/>
    </row>
    <row r="17" spans="8:8" ht="15.95" customHeight="1">
      <c r="H17" s="65"/>
    </row>
  </sheetData>
  <mergeCells count="4">
    <mergeCell ref="B4:C4"/>
    <mergeCell ref="D4:H4"/>
    <mergeCell ref="I4:I5"/>
    <mergeCell ref="B1:I1"/>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CE24E-E2C5-4104-A061-73DC2D81375E}">
  <sheetPr>
    <tabColor rgb="FF0070C0"/>
    <outlinePr summaryBelow="0" summaryRight="0"/>
    <pageSetUpPr autoPageBreaks="0"/>
  </sheetPr>
  <dimension ref="B3:W312"/>
  <sheetViews>
    <sheetView showGridLines="0" view="pageBreakPreview" topLeftCell="A184" zoomScale="80" zoomScaleNormal="80" zoomScaleSheetLayoutView="80" workbookViewId="0">
      <selection activeCell="O195" sqref="O195"/>
    </sheetView>
  </sheetViews>
  <sheetFormatPr defaultColWidth="9.140625" defaultRowHeight="13.5"/>
  <cols>
    <col min="1" max="1" width="9.140625" style="692"/>
    <col min="2" max="2" width="6.28515625" style="692" customWidth="1"/>
    <col min="3" max="3" width="1.5703125" style="692" customWidth="1"/>
    <col min="4" max="4" width="17.7109375" style="692" customWidth="1"/>
    <col min="5" max="5" width="13.5703125" style="692" customWidth="1"/>
    <col min="6" max="6" width="30.85546875" style="692" customWidth="1"/>
    <col min="7" max="7" width="1.5703125" style="692" customWidth="1"/>
    <col min="8" max="8" width="8.85546875" style="692" customWidth="1"/>
    <col min="9" max="9" width="12.7109375" style="692" customWidth="1"/>
    <col min="10" max="10" width="10.5703125" style="692" customWidth="1"/>
    <col min="11" max="11" width="16.28515625" style="692" customWidth="1"/>
    <col min="12" max="12" width="11.5703125" style="692" bestFit="1" customWidth="1"/>
    <col min="13" max="13" width="7.140625" style="692" customWidth="1"/>
    <col min="14" max="14" width="1.7109375" style="692" customWidth="1"/>
    <col min="15" max="15" width="23" style="692" customWidth="1"/>
    <col min="16" max="17" width="9.140625" style="692"/>
    <col min="18" max="18" width="18.42578125" style="692" customWidth="1"/>
    <col min="19" max="19" width="17.28515625" style="692" customWidth="1"/>
    <col min="20" max="20" width="3" style="692" customWidth="1"/>
    <col min="21" max="21" width="1.7109375" style="692" customWidth="1"/>
    <col min="22" max="22" width="14.85546875" style="692" customWidth="1"/>
    <col min="23" max="23" width="2.28515625" style="692" customWidth="1"/>
    <col min="24" max="257" width="9.140625" style="692"/>
    <col min="258" max="258" width="6.28515625" style="692" customWidth="1"/>
    <col min="259" max="259" width="1.5703125" style="692" customWidth="1"/>
    <col min="260" max="260" width="17.7109375" style="692" customWidth="1"/>
    <col min="261" max="261" width="13.5703125" style="692" customWidth="1"/>
    <col min="262" max="262" width="29.28515625" style="692" customWidth="1"/>
    <col min="263" max="263" width="1.5703125" style="692" customWidth="1"/>
    <col min="264" max="264" width="8.85546875" style="692" customWidth="1"/>
    <col min="265" max="265" width="12.7109375" style="692" customWidth="1"/>
    <col min="266" max="266" width="10.5703125" style="692" customWidth="1"/>
    <col min="267" max="267" width="16.28515625" style="692" customWidth="1"/>
    <col min="268" max="268" width="11.5703125" style="692" bestFit="1" customWidth="1"/>
    <col min="269" max="269" width="7.140625" style="692" customWidth="1"/>
    <col min="270" max="270" width="1.7109375" style="692" customWidth="1"/>
    <col min="271" max="271" width="23" style="692" customWidth="1"/>
    <col min="272" max="273" width="9.140625" style="692"/>
    <col min="274" max="274" width="15" style="692" customWidth="1"/>
    <col min="275" max="275" width="17.28515625" style="692" customWidth="1"/>
    <col min="276" max="276" width="3" style="692" customWidth="1"/>
    <col min="277" max="277" width="1.7109375" style="692" customWidth="1"/>
    <col min="278" max="278" width="14.85546875" style="692" customWidth="1"/>
    <col min="279" max="279" width="2.28515625" style="692" customWidth="1"/>
    <col min="280" max="513" width="9.140625" style="692"/>
    <col min="514" max="514" width="6.28515625" style="692" customWidth="1"/>
    <col min="515" max="515" width="1.5703125" style="692" customWidth="1"/>
    <col min="516" max="516" width="17.7109375" style="692" customWidth="1"/>
    <col min="517" max="517" width="13.5703125" style="692" customWidth="1"/>
    <col min="518" max="518" width="29.28515625" style="692" customWidth="1"/>
    <col min="519" max="519" width="1.5703125" style="692" customWidth="1"/>
    <col min="520" max="520" width="8.85546875" style="692" customWidth="1"/>
    <col min="521" max="521" width="12.7109375" style="692" customWidth="1"/>
    <col min="522" max="522" width="10.5703125" style="692" customWidth="1"/>
    <col min="523" max="523" width="16.28515625" style="692" customWidth="1"/>
    <col min="524" max="524" width="11.5703125" style="692" bestFit="1" customWidth="1"/>
    <col min="525" max="525" width="7.140625" style="692" customWidth="1"/>
    <col min="526" max="526" width="1.7109375" style="692" customWidth="1"/>
    <col min="527" max="527" width="23" style="692" customWidth="1"/>
    <col min="528" max="529" width="9.140625" style="692"/>
    <col min="530" max="530" width="15" style="692" customWidth="1"/>
    <col min="531" max="531" width="17.28515625" style="692" customWidth="1"/>
    <col min="532" max="532" width="3" style="692" customWidth="1"/>
    <col min="533" max="533" width="1.7109375" style="692" customWidth="1"/>
    <col min="534" max="534" width="14.85546875" style="692" customWidth="1"/>
    <col min="535" max="535" width="2.28515625" style="692" customWidth="1"/>
    <col min="536" max="769" width="9.140625" style="692"/>
    <col min="770" max="770" width="6.28515625" style="692" customWidth="1"/>
    <col min="771" max="771" width="1.5703125" style="692" customWidth="1"/>
    <col min="772" max="772" width="17.7109375" style="692" customWidth="1"/>
    <col min="773" max="773" width="13.5703125" style="692" customWidth="1"/>
    <col min="774" max="774" width="29.28515625" style="692" customWidth="1"/>
    <col min="775" max="775" width="1.5703125" style="692" customWidth="1"/>
    <col min="776" max="776" width="8.85546875" style="692" customWidth="1"/>
    <col min="777" max="777" width="12.7109375" style="692" customWidth="1"/>
    <col min="778" max="778" width="10.5703125" style="692" customWidth="1"/>
    <col min="779" max="779" width="16.28515625" style="692" customWidth="1"/>
    <col min="780" max="780" width="11.5703125" style="692" bestFit="1" customWidth="1"/>
    <col min="781" max="781" width="7.140625" style="692" customWidth="1"/>
    <col min="782" max="782" width="1.7109375" style="692" customWidth="1"/>
    <col min="783" max="783" width="23" style="692" customWidth="1"/>
    <col min="784" max="785" width="9.140625" style="692"/>
    <col min="786" max="786" width="15" style="692" customWidth="1"/>
    <col min="787" max="787" width="17.28515625" style="692" customWidth="1"/>
    <col min="788" max="788" width="3" style="692" customWidth="1"/>
    <col min="789" max="789" width="1.7109375" style="692" customWidth="1"/>
    <col min="790" max="790" width="14.85546875" style="692" customWidth="1"/>
    <col min="791" max="791" width="2.28515625" style="692" customWidth="1"/>
    <col min="792" max="1025" width="9.140625" style="692"/>
    <col min="1026" max="1026" width="6.28515625" style="692" customWidth="1"/>
    <col min="1027" max="1027" width="1.5703125" style="692" customWidth="1"/>
    <col min="1028" max="1028" width="17.7109375" style="692" customWidth="1"/>
    <col min="1029" max="1029" width="13.5703125" style="692" customWidth="1"/>
    <col min="1030" max="1030" width="29.28515625" style="692" customWidth="1"/>
    <col min="1031" max="1031" width="1.5703125" style="692" customWidth="1"/>
    <col min="1032" max="1032" width="8.85546875" style="692" customWidth="1"/>
    <col min="1033" max="1033" width="12.7109375" style="692" customWidth="1"/>
    <col min="1034" max="1034" width="10.5703125" style="692" customWidth="1"/>
    <col min="1035" max="1035" width="16.28515625" style="692" customWidth="1"/>
    <col min="1036" max="1036" width="11.5703125" style="692" bestFit="1" customWidth="1"/>
    <col min="1037" max="1037" width="7.140625" style="692" customWidth="1"/>
    <col min="1038" max="1038" width="1.7109375" style="692" customWidth="1"/>
    <col min="1039" max="1039" width="23" style="692" customWidth="1"/>
    <col min="1040" max="1041" width="9.140625" style="692"/>
    <col min="1042" max="1042" width="15" style="692" customWidth="1"/>
    <col min="1043" max="1043" width="17.28515625" style="692" customWidth="1"/>
    <col min="1044" max="1044" width="3" style="692" customWidth="1"/>
    <col min="1045" max="1045" width="1.7109375" style="692" customWidth="1"/>
    <col min="1046" max="1046" width="14.85546875" style="692" customWidth="1"/>
    <col min="1047" max="1047" width="2.28515625" style="692" customWidth="1"/>
    <col min="1048" max="1281" width="9.140625" style="692"/>
    <col min="1282" max="1282" width="6.28515625" style="692" customWidth="1"/>
    <col min="1283" max="1283" width="1.5703125" style="692" customWidth="1"/>
    <col min="1284" max="1284" width="17.7109375" style="692" customWidth="1"/>
    <col min="1285" max="1285" width="13.5703125" style="692" customWidth="1"/>
    <col min="1286" max="1286" width="29.28515625" style="692" customWidth="1"/>
    <col min="1287" max="1287" width="1.5703125" style="692" customWidth="1"/>
    <col min="1288" max="1288" width="8.85546875" style="692" customWidth="1"/>
    <col min="1289" max="1289" width="12.7109375" style="692" customWidth="1"/>
    <col min="1290" max="1290" width="10.5703125" style="692" customWidth="1"/>
    <col min="1291" max="1291" width="16.28515625" style="692" customWidth="1"/>
    <col min="1292" max="1292" width="11.5703125" style="692" bestFit="1" customWidth="1"/>
    <col min="1293" max="1293" width="7.140625" style="692" customWidth="1"/>
    <col min="1294" max="1294" width="1.7109375" style="692" customWidth="1"/>
    <col min="1295" max="1295" width="23" style="692" customWidth="1"/>
    <col min="1296" max="1297" width="9.140625" style="692"/>
    <col min="1298" max="1298" width="15" style="692" customWidth="1"/>
    <col min="1299" max="1299" width="17.28515625" style="692" customWidth="1"/>
    <col min="1300" max="1300" width="3" style="692" customWidth="1"/>
    <col min="1301" max="1301" width="1.7109375" style="692" customWidth="1"/>
    <col min="1302" max="1302" width="14.85546875" style="692" customWidth="1"/>
    <col min="1303" max="1303" width="2.28515625" style="692" customWidth="1"/>
    <col min="1304" max="1537" width="9.140625" style="692"/>
    <col min="1538" max="1538" width="6.28515625" style="692" customWidth="1"/>
    <col min="1539" max="1539" width="1.5703125" style="692" customWidth="1"/>
    <col min="1540" max="1540" width="17.7109375" style="692" customWidth="1"/>
    <col min="1541" max="1541" width="13.5703125" style="692" customWidth="1"/>
    <col min="1542" max="1542" width="29.28515625" style="692" customWidth="1"/>
    <col min="1543" max="1543" width="1.5703125" style="692" customWidth="1"/>
    <col min="1544" max="1544" width="8.85546875" style="692" customWidth="1"/>
    <col min="1545" max="1545" width="12.7109375" style="692" customWidth="1"/>
    <col min="1546" max="1546" width="10.5703125" style="692" customWidth="1"/>
    <col min="1547" max="1547" width="16.28515625" style="692" customWidth="1"/>
    <col min="1548" max="1548" width="11.5703125" style="692" bestFit="1" customWidth="1"/>
    <col min="1549" max="1549" width="7.140625" style="692" customWidth="1"/>
    <col min="1550" max="1550" width="1.7109375" style="692" customWidth="1"/>
    <col min="1551" max="1551" width="23" style="692" customWidth="1"/>
    <col min="1552" max="1553" width="9.140625" style="692"/>
    <col min="1554" max="1554" width="15" style="692" customWidth="1"/>
    <col min="1555" max="1555" width="17.28515625" style="692" customWidth="1"/>
    <col min="1556" max="1556" width="3" style="692" customWidth="1"/>
    <col min="1557" max="1557" width="1.7109375" style="692" customWidth="1"/>
    <col min="1558" max="1558" width="14.85546875" style="692" customWidth="1"/>
    <col min="1559" max="1559" width="2.28515625" style="692" customWidth="1"/>
    <col min="1560" max="1793" width="9.140625" style="692"/>
    <col min="1794" max="1794" width="6.28515625" style="692" customWidth="1"/>
    <col min="1795" max="1795" width="1.5703125" style="692" customWidth="1"/>
    <col min="1796" max="1796" width="17.7109375" style="692" customWidth="1"/>
    <col min="1797" max="1797" width="13.5703125" style="692" customWidth="1"/>
    <col min="1798" max="1798" width="29.28515625" style="692" customWidth="1"/>
    <col min="1799" max="1799" width="1.5703125" style="692" customWidth="1"/>
    <col min="1800" max="1800" width="8.85546875" style="692" customWidth="1"/>
    <col min="1801" max="1801" width="12.7109375" style="692" customWidth="1"/>
    <col min="1802" max="1802" width="10.5703125" style="692" customWidth="1"/>
    <col min="1803" max="1803" width="16.28515625" style="692" customWidth="1"/>
    <col min="1804" max="1804" width="11.5703125" style="692" bestFit="1" customWidth="1"/>
    <col min="1805" max="1805" width="7.140625" style="692" customWidth="1"/>
    <col min="1806" max="1806" width="1.7109375" style="692" customWidth="1"/>
    <col min="1807" max="1807" width="23" style="692" customWidth="1"/>
    <col min="1808" max="1809" width="9.140625" style="692"/>
    <col min="1810" max="1810" width="15" style="692" customWidth="1"/>
    <col min="1811" max="1811" width="17.28515625" style="692" customWidth="1"/>
    <col min="1812" max="1812" width="3" style="692" customWidth="1"/>
    <col min="1813" max="1813" width="1.7109375" style="692" customWidth="1"/>
    <col min="1814" max="1814" width="14.85546875" style="692" customWidth="1"/>
    <col min="1815" max="1815" width="2.28515625" style="692" customWidth="1"/>
    <col min="1816" max="2049" width="9.140625" style="692"/>
    <col min="2050" max="2050" width="6.28515625" style="692" customWidth="1"/>
    <col min="2051" max="2051" width="1.5703125" style="692" customWidth="1"/>
    <col min="2052" max="2052" width="17.7109375" style="692" customWidth="1"/>
    <col min="2053" max="2053" width="13.5703125" style="692" customWidth="1"/>
    <col min="2054" max="2054" width="29.28515625" style="692" customWidth="1"/>
    <col min="2055" max="2055" width="1.5703125" style="692" customWidth="1"/>
    <col min="2056" max="2056" width="8.85546875" style="692" customWidth="1"/>
    <col min="2057" max="2057" width="12.7109375" style="692" customWidth="1"/>
    <col min="2058" max="2058" width="10.5703125" style="692" customWidth="1"/>
    <col min="2059" max="2059" width="16.28515625" style="692" customWidth="1"/>
    <col min="2060" max="2060" width="11.5703125" style="692" bestFit="1" customWidth="1"/>
    <col min="2061" max="2061" width="7.140625" style="692" customWidth="1"/>
    <col min="2062" max="2062" width="1.7109375" style="692" customWidth="1"/>
    <col min="2063" max="2063" width="23" style="692" customWidth="1"/>
    <col min="2064" max="2065" width="9.140625" style="692"/>
    <col min="2066" max="2066" width="15" style="692" customWidth="1"/>
    <col min="2067" max="2067" width="17.28515625" style="692" customWidth="1"/>
    <col min="2068" max="2068" width="3" style="692" customWidth="1"/>
    <col min="2069" max="2069" width="1.7109375" style="692" customWidth="1"/>
    <col min="2070" max="2070" width="14.85546875" style="692" customWidth="1"/>
    <col min="2071" max="2071" width="2.28515625" style="692" customWidth="1"/>
    <col min="2072" max="2305" width="9.140625" style="692"/>
    <col min="2306" max="2306" width="6.28515625" style="692" customWidth="1"/>
    <col min="2307" max="2307" width="1.5703125" style="692" customWidth="1"/>
    <col min="2308" max="2308" width="17.7109375" style="692" customWidth="1"/>
    <col min="2309" max="2309" width="13.5703125" style="692" customWidth="1"/>
    <col min="2310" max="2310" width="29.28515625" style="692" customWidth="1"/>
    <col min="2311" max="2311" width="1.5703125" style="692" customWidth="1"/>
    <col min="2312" max="2312" width="8.85546875" style="692" customWidth="1"/>
    <col min="2313" max="2313" width="12.7109375" style="692" customWidth="1"/>
    <col min="2314" max="2314" width="10.5703125" style="692" customWidth="1"/>
    <col min="2315" max="2315" width="16.28515625" style="692" customWidth="1"/>
    <col min="2316" max="2316" width="11.5703125" style="692" bestFit="1" customWidth="1"/>
    <col min="2317" max="2317" width="7.140625" style="692" customWidth="1"/>
    <col min="2318" max="2318" width="1.7109375" style="692" customWidth="1"/>
    <col min="2319" max="2319" width="23" style="692" customWidth="1"/>
    <col min="2320" max="2321" width="9.140625" style="692"/>
    <col min="2322" max="2322" width="15" style="692" customWidth="1"/>
    <col min="2323" max="2323" width="17.28515625" style="692" customWidth="1"/>
    <col min="2324" max="2324" width="3" style="692" customWidth="1"/>
    <col min="2325" max="2325" width="1.7109375" style="692" customWidth="1"/>
    <col min="2326" max="2326" width="14.85546875" style="692" customWidth="1"/>
    <col min="2327" max="2327" width="2.28515625" style="692" customWidth="1"/>
    <col min="2328" max="2561" width="9.140625" style="692"/>
    <col min="2562" max="2562" width="6.28515625" style="692" customWidth="1"/>
    <col min="2563" max="2563" width="1.5703125" style="692" customWidth="1"/>
    <col min="2564" max="2564" width="17.7109375" style="692" customWidth="1"/>
    <col min="2565" max="2565" width="13.5703125" style="692" customWidth="1"/>
    <col min="2566" max="2566" width="29.28515625" style="692" customWidth="1"/>
    <col min="2567" max="2567" width="1.5703125" style="692" customWidth="1"/>
    <col min="2568" max="2568" width="8.85546875" style="692" customWidth="1"/>
    <col min="2569" max="2569" width="12.7109375" style="692" customWidth="1"/>
    <col min="2570" max="2570" width="10.5703125" style="692" customWidth="1"/>
    <col min="2571" max="2571" width="16.28515625" style="692" customWidth="1"/>
    <col min="2572" max="2572" width="11.5703125" style="692" bestFit="1" customWidth="1"/>
    <col min="2573" max="2573" width="7.140625" style="692" customWidth="1"/>
    <col min="2574" max="2574" width="1.7109375" style="692" customWidth="1"/>
    <col min="2575" max="2575" width="23" style="692" customWidth="1"/>
    <col min="2576" max="2577" width="9.140625" style="692"/>
    <col min="2578" max="2578" width="15" style="692" customWidth="1"/>
    <col min="2579" max="2579" width="17.28515625" style="692" customWidth="1"/>
    <col min="2580" max="2580" width="3" style="692" customWidth="1"/>
    <col min="2581" max="2581" width="1.7109375" style="692" customWidth="1"/>
    <col min="2582" max="2582" width="14.85546875" style="692" customWidth="1"/>
    <col min="2583" max="2583" width="2.28515625" style="692" customWidth="1"/>
    <col min="2584" max="2817" width="9.140625" style="692"/>
    <col min="2818" max="2818" width="6.28515625" style="692" customWidth="1"/>
    <col min="2819" max="2819" width="1.5703125" style="692" customWidth="1"/>
    <col min="2820" max="2820" width="17.7109375" style="692" customWidth="1"/>
    <col min="2821" max="2821" width="13.5703125" style="692" customWidth="1"/>
    <col min="2822" max="2822" width="29.28515625" style="692" customWidth="1"/>
    <col min="2823" max="2823" width="1.5703125" style="692" customWidth="1"/>
    <col min="2824" max="2824" width="8.85546875" style="692" customWidth="1"/>
    <col min="2825" max="2825" width="12.7109375" style="692" customWidth="1"/>
    <col min="2826" max="2826" width="10.5703125" style="692" customWidth="1"/>
    <col min="2827" max="2827" width="16.28515625" style="692" customWidth="1"/>
    <col min="2828" max="2828" width="11.5703125" style="692" bestFit="1" customWidth="1"/>
    <col min="2829" max="2829" width="7.140625" style="692" customWidth="1"/>
    <col min="2830" max="2830" width="1.7109375" style="692" customWidth="1"/>
    <col min="2831" max="2831" width="23" style="692" customWidth="1"/>
    <col min="2832" max="2833" width="9.140625" style="692"/>
    <col min="2834" max="2834" width="15" style="692" customWidth="1"/>
    <col min="2835" max="2835" width="17.28515625" style="692" customWidth="1"/>
    <col min="2836" max="2836" width="3" style="692" customWidth="1"/>
    <col min="2837" max="2837" width="1.7109375" style="692" customWidth="1"/>
    <col min="2838" max="2838" width="14.85546875" style="692" customWidth="1"/>
    <col min="2839" max="2839" width="2.28515625" style="692" customWidth="1"/>
    <col min="2840" max="3073" width="9.140625" style="692"/>
    <col min="3074" max="3074" width="6.28515625" style="692" customWidth="1"/>
    <col min="3075" max="3075" width="1.5703125" style="692" customWidth="1"/>
    <col min="3076" max="3076" width="17.7109375" style="692" customWidth="1"/>
    <col min="3077" max="3077" width="13.5703125" style="692" customWidth="1"/>
    <col min="3078" max="3078" width="29.28515625" style="692" customWidth="1"/>
    <col min="3079" max="3079" width="1.5703125" style="692" customWidth="1"/>
    <col min="3080" max="3080" width="8.85546875" style="692" customWidth="1"/>
    <col min="3081" max="3081" width="12.7109375" style="692" customWidth="1"/>
    <col min="3082" max="3082" width="10.5703125" style="692" customWidth="1"/>
    <col min="3083" max="3083" width="16.28515625" style="692" customWidth="1"/>
    <col min="3084" max="3084" width="11.5703125" style="692" bestFit="1" customWidth="1"/>
    <col min="3085" max="3085" width="7.140625" style="692" customWidth="1"/>
    <col min="3086" max="3086" width="1.7109375" style="692" customWidth="1"/>
    <col min="3087" max="3087" width="23" style="692" customWidth="1"/>
    <col min="3088" max="3089" width="9.140625" style="692"/>
    <col min="3090" max="3090" width="15" style="692" customWidth="1"/>
    <col min="3091" max="3091" width="17.28515625" style="692" customWidth="1"/>
    <col min="3092" max="3092" width="3" style="692" customWidth="1"/>
    <col min="3093" max="3093" width="1.7109375" style="692" customWidth="1"/>
    <col min="3094" max="3094" width="14.85546875" style="692" customWidth="1"/>
    <col min="3095" max="3095" width="2.28515625" style="692" customWidth="1"/>
    <col min="3096" max="3329" width="9.140625" style="692"/>
    <col min="3330" max="3330" width="6.28515625" style="692" customWidth="1"/>
    <col min="3331" max="3331" width="1.5703125" style="692" customWidth="1"/>
    <col min="3332" max="3332" width="17.7109375" style="692" customWidth="1"/>
    <col min="3333" max="3333" width="13.5703125" style="692" customWidth="1"/>
    <col min="3334" max="3334" width="29.28515625" style="692" customWidth="1"/>
    <col min="3335" max="3335" width="1.5703125" style="692" customWidth="1"/>
    <col min="3336" max="3336" width="8.85546875" style="692" customWidth="1"/>
    <col min="3337" max="3337" width="12.7109375" style="692" customWidth="1"/>
    <col min="3338" max="3338" width="10.5703125" style="692" customWidth="1"/>
    <col min="3339" max="3339" width="16.28515625" style="692" customWidth="1"/>
    <col min="3340" max="3340" width="11.5703125" style="692" bestFit="1" customWidth="1"/>
    <col min="3341" max="3341" width="7.140625" style="692" customWidth="1"/>
    <col min="3342" max="3342" width="1.7109375" style="692" customWidth="1"/>
    <col min="3343" max="3343" width="23" style="692" customWidth="1"/>
    <col min="3344" max="3345" width="9.140625" style="692"/>
    <col min="3346" max="3346" width="15" style="692" customWidth="1"/>
    <col min="3347" max="3347" width="17.28515625" style="692" customWidth="1"/>
    <col min="3348" max="3348" width="3" style="692" customWidth="1"/>
    <col min="3349" max="3349" width="1.7109375" style="692" customWidth="1"/>
    <col min="3350" max="3350" width="14.85546875" style="692" customWidth="1"/>
    <col min="3351" max="3351" width="2.28515625" style="692" customWidth="1"/>
    <col min="3352" max="3585" width="9.140625" style="692"/>
    <col min="3586" max="3586" width="6.28515625" style="692" customWidth="1"/>
    <col min="3587" max="3587" width="1.5703125" style="692" customWidth="1"/>
    <col min="3588" max="3588" width="17.7109375" style="692" customWidth="1"/>
    <col min="3589" max="3589" width="13.5703125" style="692" customWidth="1"/>
    <col min="3590" max="3590" width="29.28515625" style="692" customWidth="1"/>
    <col min="3591" max="3591" width="1.5703125" style="692" customWidth="1"/>
    <col min="3592" max="3592" width="8.85546875" style="692" customWidth="1"/>
    <col min="3593" max="3593" width="12.7109375" style="692" customWidth="1"/>
    <col min="3594" max="3594" width="10.5703125" style="692" customWidth="1"/>
    <col min="3595" max="3595" width="16.28515625" style="692" customWidth="1"/>
    <col min="3596" max="3596" width="11.5703125" style="692" bestFit="1" customWidth="1"/>
    <col min="3597" max="3597" width="7.140625" style="692" customWidth="1"/>
    <col min="3598" max="3598" width="1.7109375" style="692" customWidth="1"/>
    <col min="3599" max="3599" width="23" style="692" customWidth="1"/>
    <col min="3600" max="3601" width="9.140625" style="692"/>
    <col min="3602" max="3602" width="15" style="692" customWidth="1"/>
    <col min="3603" max="3603" width="17.28515625" style="692" customWidth="1"/>
    <col min="3604" max="3604" width="3" style="692" customWidth="1"/>
    <col min="3605" max="3605" width="1.7109375" style="692" customWidth="1"/>
    <col min="3606" max="3606" width="14.85546875" style="692" customWidth="1"/>
    <col min="3607" max="3607" width="2.28515625" style="692" customWidth="1"/>
    <col min="3608" max="3841" width="9.140625" style="692"/>
    <col min="3842" max="3842" width="6.28515625" style="692" customWidth="1"/>
    <col min="3843" max="3843" width="1.5703125" style="692" customWidth="1"/>
    <col min="3844" max="3844" width="17.7109375" style="692" customWidth="1"/>
    <col min="3845" max="3845" width="13.5703125" style="692" customWidth="1"/>
    <col min="3846" max="3846" width="29.28515625" style="692" customWidth="1"/>
    <col min="3847" max="3847" width="1.5703125" style="692" customWidth="1"/>
    <col min="3848" max="3848" width="8.85546875" style="692" customWidth="1"/>
    <col min="3849" max="3849" width="12.7109375" style="692" customWidth="1"/>
    <col min="3850" max="3850" width="10.5703125" style="692" customWidth="1"/>
    <col min="3851" max="3851" width="16.28515625" style="692" customWidth="1"/>
    <col min="3852" max="3852" width="11.5703125" style="692" bestFit="1" customWidth="1"/>
    <col min="3853" max="3853" width="7.140625" style="692" customWidth="1"/>
    <col min="3854" max="3854" width="1.7109375" style="692" customWidth="1"/>
    <col min="3855" max="3855" width="23" style="692" customWidth="1"/>
    <col min="3856" max="3857" width="9.140625" style="692"/>
    <col min="3858" max="3858" width="15" style="692" customWidth="1"/>
    <col min="3859" max="3859" width="17.28515625" style="692" customWidth="1"/>
    <col min="3860" max="3860" width="3" style="692" customWidth="1"/>
    <col min="3861" max="3861" width="1.7109375" style="692" customWidth="1"/>
    <col min="3862" max="3862" width="14.85546875" style="692" customWidth="1"/>
    <col min="3863" max="3863" width="2.28515625" style="692" customWidth="1"/>
    <col min="3864" max="4097" width="9.140625" style="692"/>
    <col min="4098" max="4098" width="6.28515625" style="692" customWidth="1"/>
    <col min="4099" max="4099" width="1.5703125" style="692" customWidth="1"/>
    <col min="4100" max="4100" width="17.7109375" style="692" customWidth="1"/>
    <col min="4101" max="4101" width="13.5703125" style="692" customWidth="1"/>
    <col min="4102" max="4102" width="29.28515625" style="692" customWidth="1"/>
    <col min="4103" max="4103" width="1.5703125" style="692" customWidth="1"/>
    <col min="4104" max="4104" width="8.85546875" style="692" customWidth="1"/>
    <col min="4105" max="4105" width="12.7109375" style="692" customWidth="1"/>
    <col min="4106" max="4106" width="10.5703125" style="692" customWidth="1"/>
    <col min="4107" max="4107" width="16.28515625" style="692" customWidth="1"/>
    <col min="4108" max="4108" width="11.5703125" style="692" bestFit="1" customWidth="1"/>
    <col min="4109" max="4109" width="7.140625" style="692" customWidth="1"/>
    <col min="4110" max="4110" width="1.7109375" style="692" customWidth="1"/>
    <col min="4111" max="4111" width="23" style="692" customWidth="1"/>
    <col min="4112" max="4113" width="9.140625" style="692"/>
    <col min="4114" max="4114" width="15" style="692" customWidth="1"/>
    <col min="4115" max="4115" width="17.28515625" style="692" customWidth="1"/>
    <col min="4116" max="4116" width="3" style="692" customWidth="1"/>
    <col min="4117" max="4117" width="1.7109375" style="692" customWidth="1"/>
    <col min="4118" max="4118" width="14.85546875" style="692" customWidth="1"/>
    <col min="4119" max="4119" width="2.28515625" style="692" customWidth="1"/>
    <col min="4120" max="4353" width="9.140625" style="692"/>
    <col min="4354" max="4354" width="6.28515625" style="692" customWidth="1"/>
    <col min="4355" max="4355" width="1.5703125" style="692" customWidth="1"/>
    <col min="4356" max="4356" width="17.7109375" style="692" customWidth="1"/>
    <col min="4357" max="4357" width="13.5703125" style="692" customWidth="1"/>
    <col min="4358" max="4358" width="29.28515625" style="692" customWidth="1"/>
    <col min="4359" max="4359" width="1.5703125" style="692" customWidth="1"/>
    <col min="4360" max="4360" width="8.85546875" style="692" customWidth="1"/>
    <col min="4361" max="4361" width="12.7109375" style="692" customWidth="1"/>
    <col min="4362" max="4362" width="10.5703125" style="692" customWidth="1"/>
    <col min="4363" max="4363" width="16.28515625" style="692" customWidth="1"/>
    <col min="4364" max="4364" width="11.5703125" style="692" bestFit="1" customWidth="1"/>
    <col min="4365" max="4365" width="7.140625" style="692" customWidth="1"/>
    <col min="4366" max="4366" width="1.7109375" style="692" customWidth="1"/>
    <col min="4367" max="4367" width="23" style="692" customWidth="1"/>
    <col min="4368" max="4369" width="9.140625" style="692"/>
    <col min="4370" max="4370" width="15" style="692" customWidth="1"/>
    <col min="4371" max="4371" width="17.28515625" style="692" customWidth="1"/>
    <col min="4372" max="4372" width="3" style="692" customWidth="1"/>
    <col min="4373" max="4373" width="1.7109375" style="692" customWidth="1"/>
    <col min="4374" max="4374" width="14.85546875" style="692" customWidth="1"/>
    <col min="4375" max="4375" width="2.28515625" style="692" customWidth="1"/>
    <col min="4376" max="4609" width="9.140625" style="692"/>
    <col min="4610" max="4610" width="6.28515625" style="692" customWidth="1"/>
    <col min="4611" max="4611" width="1.5703125" style="692" customWidth="1"/>
    <col min="4612" max="4612" width="17.7109375" style="692" customWidth="1"/>
    <col min="4613" max="4613" width="13.5703125" style="692" customWidth="1"/>
    <col min="4614" max="4614" width="29.28515625" style="692" customWidth="1"/>
    <col min="4615" max="4615" width="1.5703125" style="692" customWidth="1"/>
    <col min="4616" max="4616" width="8.85546875" style="692" customWidth="1"/>
    <col min="4617" max="4617" width="12.7109375" style="692" customWidth="1"/>
    <col min="4618" max="4618" width="10.5703125" style="692" customWidth="1"/>
    <col min="4619" max="4619" width="16.28515625" style="692" customWidth="1"/>
    <col min="4620" max="4620" width="11.5703125" style="692" bestFit="1" customWidth="1"/>
    <col min="4621" max="4621" width="7.140625" style="692" customWidth="1"/>
    <col min="4622" max="4622" width="1.7109375" style="692" customWidth="1"/>
    <col min="4623" max="4623" width="23" style="692" customWidth="1"/>
    <col min="4624" max="4625" width="9.140625" style="692"/>
    <col min="4626" max="4626" width="15" style="692" customWidth="1"/>
    <col min="4627" max="4627" width="17.28515625" style="692" customWidth="1"/>
    <col min="4628" max="4628" width="3" style="692" customWidth="1"/>
    <col min="4629" max="4629" width="1.7109375" style="692" customWidth="1"/>
    <col min="4630" max="4630" width="14.85546875" style="692" customWidth="1"/>
    <col min="4631" max="4631" width="2.28515625" style="692" customWidth="1"/>
    <col min="4632" max="4865" width="9.140625" style="692"/>
    <col min="4866" max="4866" width="6.28515625" style="692" customWidth="1"/>
    <col min="4867" max="4867" width="1.5703125" style="692" customWidth="1"/>
    <col min="4868" max="4868" width="17.7109375" style="692" customWidth="1"/>
    <col min="4869" max="4869" width="13.5703125" style="692" customWidth="1"/>
    <col min="4870" max="4870" width="29.28515625" style="692" customWidth="1"/>
    <col min="4871" max="4871" width="1.5703125" style="692" customWidth="1"/>
    <col min="4872" max="4872" width="8.85546875" style="692" customWidth="1"/>
    <col min="4873" max="4873" width="12.7109375" style="692" customWidth="1"/>
    <col min="4874" max="4874" width="10.5703125" style="692" customWidth="1"/>
    <col min="4875" max="4875" width="16.28515625" style="692" customWidth="1"/>
    <col min="4876" max="4876" width="11.5703125" style="692" bestFit="1" customWidth="1"/>
    <col min="4877" max="4877" width="7.140625" style="692" customWidth="1"/>
    <col min="4878" max="4878" width="1.7109375" style="692" customWidth="1"/>
    <col min="4879" max="4879" width="23" style="692" customWidth="1"/>
    <col min="4880" max="4881" width="9.140625" style="692"/>
    <col min="4882" max="4882" width="15" style="692" customWidth="1"/>
    <col min="4883" max="4883" width="17.28515625" style="692" customWidth="1"/>
    <col min="4884" max="4884" width="3" style="692" customWidth="1"/>
    <col min="4885" max="4885" width="1.7109375" style="692" customWidth="1"/>
    <col min="4886" max="4886" width="14.85546875" style="692" customWidth="1"/>
    <col min="4887" max="4887" width="2.28515625" style="692" customWidth="1"/>
    <col min="4888" max="5121" width="9.140625" style="692"/>
    <col min="5122" max="5122" width="6.28515625" style="692" customWidth="1"/>
    <col min="5123" max="5123" width="1.5703125" style="692" customWidth="1"/>
    <col min="5124" max="5124" width="17.7109375" style="692" customWidth="1"/>
    <col min="5125" max="5125" width="13.5703125" style="692" customWidth="1"/>
    <col min="5126" max="5126" width="29.28515625" style="692" customWidth="1"/>
    <col min="5127" max="5127" width="1.5703125" style="692" customWidth="1"/>
    <col min="5128" max="5128" width="8.85546875" style="692" customWidth="1"/>
    <col min="5129" max="5129" width="12.7109375" style="692" customWidth="1"/>
    <col min="5130" max="5130" width="10.5703125" style="692" customWidth="1"/>
    <col min="5131" max="5131" width="16.28515625" style="692" customWidth="1"/>
    <col min="5132" max="5132" width="11.5703125" style="692" bestFit="1" customWidth="1"/>
    <col min="5133" max="5133" width="7.140625" style="692" customWidth="1"/>
    <col min="5134" max="5134" width="1.7109375" style="692" customWidth="1"/>
    <col min="5135" max="5135" width="23" style="692" customWidth="1"/>
    <col min="5136" max="5137" width="9.140625" style="692"/>
    <col min="5138" max="5138" width="15" style="692" customWidth="1"/>
    <col min="5139" max="5139" width="17.28515625" style="692" customWidth="1"/>
    <col min="5140" max="5140" width="3" style="692" customWidth="1"/>
    <col min="5141" max="5141" width="1.7109375" style="692" customWidth="1"/>
    <col min="5142" max="5142" width="14.85546875" style="692" customWidth="1"/>
    <col min="5143" max="5143" width="2.28515625" style="692" customWidth="1"/>
    <col min="5144" max="5377" width="9.140625" style="692"/>
    <col min="5378" max="5378" width="6.28515625" style="692" customWidth="1"/>
    <col min="5379" max="5379" width="1.5703125" style="692" customWidth="1"/>
    <col min="5380" max="5380" width="17.7109375" style="692" customWidth="1"/>
    <col min="5381" max="5381" width="13.5703125" style="692" customWidth="1"/>
    <col min="5382" max="5382" width="29.28515625" style="692" customWidth="1"/>
    <col min="5383" max="5383" width="1.5703125" style="692" customWidth="1"/>
    <col min="5384" max="5384" width="8.85546875" style="692" customWidth="1"/>
    <col min="5385" max="5385" width="12.7109375" style="692" customWidth="1"/>
    <col min="5386" max="5386" width="10.5703125" style="692" customWidth="1"/>
    <col min="5387" max="5387" width="16.28515625" style="692" customWidth="1"/>
    <col min="5388" max="5388" width="11.5703125" style="692" bestFit="1" customWidth="1"/>
    <col min="5389" max="5389" width="7.140625" style="692" customWidth="1"/>
    <col min="5390" max="5390" width="1.7109375" style="692" customWidth="1"/>
    <col min="5391" max="5391" width="23" style="692" customWidth="1"/>
    <col min="5392" max="5393" width="9.140625" style="692"/>
    <col min="5394" max="5394" width="15" style="692" customWidth="1"/>
    <col min="5395" max="5395" width="17.28515625" style="692" customWidth="1"/>
    <col min="5396" max="5396" width="3" style="692" customWidth="1"/>
    <col min="5397" max="5397" width="1.7109375" style="692" customWidth="1"/>
    <col min="5398" max="5398" width="14.85546875" style="692" customWidth="1"/>
    <col min="5399" max="5399" width="2.28515625" style="692" customWidth="1"/>
    <col min="5400" max="5633" width="9.140625" style="692"/>
    <col min="5634" max="5634" width="6.28515625" style="692" customWidth="1"/>
    <col min="5635" max="5635" width="1.5703125" style="692" customWidth="1"/>
    <col min="5636" max="5636" width="17.7109375" style="692" customWidth="1"/>
    <col min="5637" max="5637" width="13.5703125" style="692" customWidth="1"/>
    <col min="5638" max="5638" width="29.28515625" style="692" customWidth="1"/>
    <col min="5639" max="5639" width="1.5703125" style="692" customWidth="1"/>
    <col min="5640" max="5640" width="8.85546875" style="692" customWidth="1"/>
    <col min="5641" max="5641" width="12.7109375" style="692" customWidth="1"/>
    <col min="5642" max="5642" width="10.5703125" style="692" customWidth="1"/>
    <col min="5643" max="5643" width="16.28515625" style="692" customWidth="1"/>
    <col min="5644" max="5644" width="11.5703125" style="692" bestFit="1" customWidth="1"/>
    <col min="5645" max="5645" width="7.140625" style="692" customWidth="1"/>
    <col min="5646" max="5646" width="1.7109375" style="692" customWidth="1"/>
    <col min="5647" max="5647" width="23" style="692" customWidth="1"/>
    <col min="5648" max="5649" width="9.140625" style="692"/>
    <col min="5650" max="5650" width="15" style="692" customWidth="1"/>
    <col min="5651" max="5651" width="17.28515625" style="692" customWidth="1"/>
    <col min="5652" max="5652" width="3" style="692" customWidth="1"/>
    <col min="5653" max="5653" width="1.7109375" style="692" customWidth="1"/>
    <col min="5654" max="5654" width="14.85546875" style="692" customWidth="1"/>
    <col min="5655" max="5655" width="2.28515625" style="692" customWidth="1"/>
    <col min="5656" max="5889" width="9.140625" style="692"/>
    <col min="5890" max="5890" width="6.28515625" style="692" customWidth="1"/>
    <col min="5891" max="5891" width="1.5703125" style="692" customWidth="1"/>
    <col min="5892" max="5892" width="17.7109375" style="692" customWidth="1"/>
    <col min="5893" max="5893" width="13.5703125" style="692" customWidth="1"/>
    <col min="5894" max="5894" width="29.28515625" style="692" customWidth="1"/>
    <col min="5895" max="5895" width="1.5703125" style="692" customWidth="1"/>
    <col min="5896" max="5896" width="8.85546875" style="692" customWidth="1"/>
    <col min="5897" max="5897" width="12.7109375" style="692" customWidth="1"/>
    <col min="5898" max="5898" width="10.5703125" style="692" customWidth="1"/>
    <col min="5899" max="5899" width="16.28515625" style="692" customWidth="1"/>
    <col min="5900" max="5900" width="11.5703125" style="692" bestFit="1" customWidth="1"/>
    <col min="5901" max="5901" width="7.140625" style="692" customWidth="1"/>
    <col min="5902" max="5902" width="1.7109375" style="692" customWidth="1"/>
    <col min="5903" max="5903" width="23" style="692" customWidth="1"/>
    <col min="5904" max="5905" width="9.140625" style="692"/>
    <col min="5906" max="5906" width="15" style="692" customWidth="1"/>
    <col min="5907" max="5907" width="17.28515625" style="692" customWidth="1"/>
    <col min="5908" max="5908" width="3" style="692" customWidth="1"/>
    <col min="5909" max="5909" width="1.7109375" style="692" customWidth="1"/>
    <col min="5910" max="5910" width="14.85546875" style="692" customWidth="1"/>
    <col min="5911" max="5911" width="2.28515625" style="692" customWidth="1"/>
    <col min="5912" max="6145" width="9.140625" style="692"/>
    <col min="6146" max="6146" width="6.28515625" style="692" customWidth="1"/>
    <col min="6147" max="6147" width="1.5703125" style="692" customWidth="1"/>
    <col min="6148" max="6148" width="17.7109375" style="692" customWidth="1"/>
    <col min="6149" max="6149" width="13.5703125" style="692" customWidth="1"/>
    <col min="6150" max="6150" width="29.28515625" style="692" customWidth="1"/>
    <col min="6151" max="6151" width="1.5703125" style="692" customWidth="1"/>
    <col min="6152" max="6152" width="8.85546875" style="692" customWidth="1"/>
    <col min="6153" max="6153" width="12.7109375" style="692" customWidth="1"/>
    <col min="6154" max="6154" width="10.5703125" style="692" customWidth="1"/>
    <col min="6155" max="6155" width="16.28515625" style="692" customWidth="1"/>
    <col min="6156" max="6156" width="11.5703125" style="692" bestFit="1" customWidth="1"/>
    <col min="6157" max="6157" width="7.140625" style="692" customWidth="1"/>
    <col min="6158" max="6158" width="1.7109375" style="692" customWidth="1"/>
    <col min="6159" max="6159" width="23" style="692" customWidth="1"/>
    <col min="6160" max="6161" width="9.140625" style="692"/>
    <col min="6162" max="6162" width="15" style="692" customWidth="1"/>
    <col min="6163" max="6163" width="17.28515625" style="692" customWidth="1"/>
    <col min="6164" max="6164" width="3" style="692" customWidth="1"/>
    <col min="6165" max="6165" width="1.7109375" style="692" customWidth="1"/>
    <col min="6166" max="6166" width="14.85546875" style="692" customWidth="1"/>
    <col min="6167" max="6167" width="2.28515625" style="692" customWidth="1"/>
    <col min="6168" max="6401" width="9.140625" style="692"/>
    <col min="6402" max="6402" width="6.28515625" style="692" customWidth="1"/>
    <col min="6403" max="6403" width="1.5703125" style="692" customWidth="1"/>
    <col min="6404" max="6404" width="17.7109375" style="692" customWidth="1"/>
    <col min="6405" max="6405" width="13.5703125" style="692" customWidth="1"/>
    <col min="6406" max="6406" width="29.28515625" style="692" customWidth="1"/>
    <col min="6407" max="6407" width="1.5703125" style="692" customWidth="1"/>
    <col min="6408" max="6408" width="8.85546875" style="692" customWidth="1"/>
    <col min="6409" max="6409" width="12.7109375" style="692" customWidth="1"/>
    <col min="6410" max="6410" width="10.5703125" style="692" customWidth="1"/>
    <col min="6411" max="6411" width="16.28515625" style="692" customWidth="1"/>
    <col min="6412" max="6412" width="11.5703125" style="692" bestFit="1" customWidth="1"/>
    <col min="6413" max="6413" width="7.140625" style="692" customWidth="1"/>
    <col min="6414" max="6414" width="1.7109375" style="692" customWidth="1"/>
    <col min="6415" max="6415" width="23" style="692" customWidth="1"/>
    <col min="6416" max="6417" width="9.140625" style="692"/>
    <col min="6418" max="6418" width="15" style="692" customWidth="1"/>
    <col min="6419" max="6419" width="17.28515625" style="692" customWidth="1"/>
    <col min="6420" max="6420" width="3" style="692" customWidth="1"/>
    <col min="6421" max="6421" width="1.7109375" style="692" customWidth="1"/>
    <col min="6422" max="6422" width="14.85546875" style="692" customWidth="1"/>
    <col min="6423" max="6423" width="2.28515625" style="692" customWidth="1"/>
    <col min="6424" max="6657" width="9.140625" style="692"/>
    <col min="6658" max="6658" width="6.28515625" style="692" customWidth="1"/>
    <col min="6659" max="6659" width="1.5703125" style="692" customWidth="1"/>
    <col min="6660" max="6660" width="17.7109375" style="692" customWidth="1"/>
    <col min="6661" max="6661" width="13.5703125" style="692" customWidth="1"/>
    <col min="6662" max="6662" width="29.28515625" style="692" customWidth="1"/>
    <col min="6663" max="6663" width="1.5703125" style="692" customWidth="1"/>
    <col min="6664" max="6664" width="8.85546875" style="692" customWidth="1"/>
    <col min="6665" max="6665" width="12.7109375" style="692" customWidth="1"/>
    <col min="6666" max="6666" width="10.5703125" style="692" customWidth="1"/>
    <col min="6667" max="6667" width="16.28515625" style="692" customWidth="1"/>
    <col min="6668" max="6668" width="11.5703125" style="692" bestFit="1" customWidth="1"/>
    <col min="6669" max="6669" width="7.140625" style="692" customWidth="1"/>
    <col min="6670" max="6670" width="1.7109375" style="692" customWidth="1"/>
    <col min="6671" max="6671" width="23" style="692" customWidth="1"/>
    <col min="6672" max="6673" width="9.140625" style="692"/>
    <col min="6674" max="6674" width="15" style="692" customWidth="1"/>
    <col min="6675" max="6675" width="17.28515625" style="692" customWidth="1"/>
    <col min="6676" max="6676" width="3" style="692" customWidth="1"/>
    <col min="6677" max="6677" width="1.7109375" style="692" customWidth="1"/>
    <col min="6678" max="6678" width="14.85546875" style="692" customWidth="1"/>
    <col min="6679" max="6679" width="2.28515625" style="692" customWidth="1"/>
    <col min="6680" max="6913" width="9.140625" style="692"/>
    <col min="6914" max="6914" width="6.28515625" style="692" customWidth="1"/>
    <col min="6915" max="6915" width="1.5703125" style="692" customWidth="1"/>
    <col min="6916" max="6916" width="17.7109375" style="692" customWidth="1"/>
    <col min="6917" max="6917" width="13.5703125" style="692" customWidth="1"/>
    <col min="6918" max="6918" width="29.28515625" style="692" customWidth="1"/>
    <col min="6919" max="6919" width="1.5703125" style="692" customWidth="1"/>
    <col min="6920" max="6920" width="8.85546875" style="692" customWidth="1"/>
    <col min="6921" max="6921" width="12.7109375" style="692" customWidth="1"/>
    <col min="6922" max="6922" width="10.5703125" style="692" customWidth="1"/>
    <col min="6923" max="6923" width="16.28515625" style="692" customWidth="1"/>
    <col min="6924" max="6924" width="11.5703125" style="692" bestFit="1" customWidth="1"/>
    <col min="6925" max="6925" width="7.140625" style="692" customWidth="1"/>
    <col min="6926" max="6926" width="1.7109375" style="692" customWidth="1"/>
    <col min="6927" max="6927" width="23" style="692" customWidth="1"/>
    <col min="6928" max="6929" width="9.140625" style="692"/>
    <col min="6930" max="6930" width="15" style="692" customWidth="1"/>
    <col min="6931" max="6931" width="17.28515625" style="692" customWidth="1"/>
    <col min="6932" max="6932" width="3" style="692" customWidth="1"/>
    <col min="6933" max="6933" width="1.7109375" style="692" customWidth="1"/>
    <col min="6934" max="6934" width="14.85546875" style="692" customWidth="1"/>
    <col min="6935" max="6935" width="2.28515625" style="692" customWidth="1"/>
    <col min="6936" max="7169" width="9.140625" style="692"/>
    <col min="7170" max="7170" width="6.28515625" style="692" customWidth="1"/>
    <col min="7171" max="7171" width="1.5703125" style="692" customWidth="1"/>
    <col min="7172" max="7172" width="17.7109375" style="692" customWidth="1"/>
    <col min="7173" max="7173" width="13.5703125" style="692" customWidth="1"/>
    <col min="7174" max="7174" width="29.28515625" style="692" customWidth="1"/>
    <col min="7175" max="7175" width="1.5703125" style="692" customWidth="1"/>
    <col min="7176" max="7176" width="8.85546875" style="692" customWidth="1"/>
    <col min="7177" max="7177" width="12.7109375" style="692" customWidth="1"/>
    <col min="7178" max="7178" width="10.5703125" style="692" customWidth="1"/>
    <col min="7179" max="7179" width="16.28515625" style="692" customWidth="1"/>
    <col min="7180" max="7180" width="11.5703125" style="692" bestFit="1" customWidth="1"/>
    <col min="7181" max="7181" width="7.140625" style="692" customWidth="1"/>
    <col min="7182" max="7182" width="1.7109375" style="692" customWidth="1"/>
    <col min="7183" max="7183" width="23" style="692" customWidth="1"/>
    <col min="7184" max="7185" width="9.140625" style="692"/>
    <col min="7186" max="7186" width="15" style="692" customWidth="1"/>
    <col min="7187" max="7187" width="17.28515625" style="692" customWidth="1"/>
    <col min="7188" max="7188" width="3" style="692" customWidth="1"/>
    <col min="7189" max="7189" width="1.7109375" style="692" customWidth="1"/>
    <col min="7190" max="7190" width="14.85546875" style="692" customWidth="1"/>
    <col min="7191" max="7191" width="2.28515625" style="692" customWidth="1"/>
    <col min="7192" max="7425" width="9.140625" style="692"/>
    <col min="7426" max="7426" width="6.28515625" style="692" customWidth="1"/>
    <col min="7427" max="7427" width="1.5703125" style="692" customWidth="1"/>
    <col min="7428" max="7428" width="17.7109375" style="692" customWidth="1"/>
    <col min="7429" max="7429" width="13.5703125" style="692" customWidth="1"/>
    <col min="7430" max="7430" width="29.28515625" style="692" customWidth="1"/>
    <col min="7431" max="7431" width="1.5703125" style="692" customWidth="1"/>
    <col min="7432" max="7432" width="8.85546875" style="692" customWidth="1"/>
    <col min="7433" max="7433" width="12.7109375" style="692" customWidth="1"/>
    <col min="7434" max="7434" width="10.5703125" style="692" customWidth="1"/>
    <col min="7435" max="7435" width="16.28515625" style="692" customWidth="1"/>
    <col min="7436" max="7436" width="11.5703125" style="692" bestFit="1" customWidth="1"/>
    <col min="7437" max="7437" width="7.140625" style="692" customWidth="1"/>
    <col min="7438" max="7438" width="1.7109375" style="692" customWidth="1"/>
    <col min="7439" max="7439" width="23" style="692" customWidth="1"/>
    <col min="7440" max="7441" width="9.140625" style="692"/>
    <col min="7442" max="7442" width="15" style="692" customWidth="1"/>
    <col min="7443" max="7443" width="17.28515625" style="692" customWidth="1"/>
    <col min="7444" max="7444" width="3" style="692" customWidth="1"/>
    <col min="7445" max="7445" width="1.7109375" style="692" customWidth="1"/>
    <col min="7446" max="7446" width="14.85546875" style="692" customWidth="1"/>
    <col min="7447" max="7447" width="2.28515625" style="692" customWidth="1"/>
    <col min="7448" max="7681" width="9.140625" style="692"/>
    <col min="7682" max="7682" width="6.28515625" style="692" customWidth="1"/>
    <col min="7683" max="7683" width="1.5703125" style="692" customWidth="1"/>
    <col min="7684" max="7684" width="17.7109375" style="692" customWidth="1"/>
    <col min="7685" max="7685" width="13.5703125" style="692" customWidth="1"/>
    <col min="7686" max="7686" width="29.28515625" style="692" customWidth="1"/>
    <col min="7687" max="7687" width="1.5703125" style="692" customWidth="1"/>
    <col min="7688" max="7688" width="8.85546875" style="692" customWidth="1"/>
    <col min="7689" max="7689" width="12.7109375" style="692" customWidth="1"/>
    <col min="7690" max="7690" width="10.5703125" style="692" customWidth="1"/>
    <col min="7691" max="7691" width="16.28515625" style="692" customWidth="1"/>
    <col min="7692" max="7692" width="11.5703125" style="692" bestFit="1" customWidth="1"/>
    <col min="7693" max="7693" width="7.140625" style="692" customWidth="1"/>
    <col min="7694" max="7694" width="1.7109375" style="692" customWidth="1"/>
    <col min="7695" max="7695" width="23" style="692" customWidth="1"/>
    <col min="7696" max="7697" width="9.140625" style="692"/>
    <col min="7698" max="7698" width="15" style="692" customWidth="1"/>
    <col min="7699" max="7699" width="17.28515625" style="692" customWidth="1"/>
    <col min="7700" max="7700" width="3" style="692" customWidth="1"/>
    <col min="7701" max="7701" width="1.7109375" style="692" customWidth="1"/>
    <col min="7702" max="7702" width="14.85546875" style="692" customWidth="1"/>
    <col min="7703" max="7703" width="2.28515625" style="692" customWidth="1"/>
    <col min="7704" max="7937" width="9.140625" style="692"/>
    <col min="7938" max="7938" width="6.28515625" style="692" customWidth="1"/>
    <col min="7939" max="7939" width="1.5703125" style="692" customWidth="1"/>
    <col min="7940" max="7940" width="17.7109375" style="692" customWidth="1"/>
    <col min="7941" max="7941" width="13.5703125" style="692" customWidth="1"/>
    <col min="7942" max="7942" width="29.28515625" style="692" customWidth="1"/>
    <col min="7943" max="7943" width="1.5703125" style="692" customWidth="1"/>
    <col min="7944" max="7944" width="8.85546875" style="692" customWidth="1"/>
    <col min="7945" max="7945" width="12.7109375" style="692" customWidth="1"/>
    <col min="7946" max="7946" width="10.5703125" style="692" customWidth="1"/>
    <col min="7947" max="7947" width="16.28515625" style="692" customWidth="1"/>
    <col min="7948" max="7948" width="11.5703125" style="692" bestFit="1" customWidth="1"/>
    <col min="7949" max="7949" width="7.140625" style="692" customWidth="1"/>
    <col min="7950" max="7950" width="1.7109375" style="692" customWidth="1"/>
    <col min="7951" max="7951" width="23" style="692" customWidth="1"/>
    <col min="7952" max="7953" width="9.140625" style="692"/>
    <col min="7954" max="7954" width="15" style="692" customWidth="1"/>
    <col min="7955" max="7955" width="17.28515625" style="692" customWidth="1"/>
    <col min="7956" max="7956" width="3" style="692" customWidth="1"/>
    <col min="7957" max="7957" width="1.7109375" style="692" customWidth="1"/>
    <col min="7958" max="7958" width="14.85546875" style="692" customWidth="1"/>
    <col min="7959" max="7959" width="2.28515625" style="692" customWidth="1"/>
    <col min="7960" max="8193" width="9.140625" style="692"/>
    <col min="8194" max="8194" width="6.28515625" style="692" customWidth="1"/>
    <col min="8195" max="8195" width="1.5703125" style="692" customWidth="1"/>
    <col min="8196" max="8196" width="17.7109375" style="692" customWidth="1"/>
    <col min="8197" max="8197" width="13.5703125" style="692" customWidth="1"/>
    <col min="8198" max="8198" width="29.28515625" style="692" customWidth="1"/>
    <col min="8199" max="8199" width="1.5703125" style="692" customWidth="1"/>
    <col min="8200" max="8200" width="8.85546875" style="692" customWidth="1"/>
    <col min="8201" max="8201" width="12.7109375" style="692" customWidth="1"/>
    <col min="8202" max="8202" width="10.5703125" style="692" customWidth="1"/>
    <col min="8203" max="8203" width="16.28515625" style="692" customWidth="1"/>
    <col min="8204" max="8204" width="11.5703125" style="692" bestFit="1" customWidth="1"/>
    <col min="8205" max="8205" width="7.140625" style="692" customWidth="1"/>
    <col min="8206" max="8206" width="1.7109375" style="692" customWidth="1"/>
    <col min="8207" max="8207" width="23" style="692" customWidth="1"/>
    <col min="8208" max="8209" width="9.140625" style="692"/>
    <col min="8210" max="8210" width="15" style="692" customWidth="1"/>
    <col min="8211" max="8211" width="17.28515625" style="692" customWidth="1"/>
    <col min="8212" max="8212" width="3" style="692" customWidth="1"/>
    <col min="8213" max="8213" width="1.7109375" style="692" customWidth="1"/>
    <col min="8214" max="8214" width="14.85546875" style="692" customWidth="1"/>
    <col min="8215" max="8215" width="2.28515625" style="692" customWidth="1"/>
    <col min="8216" max="8449" width="9.140625" style="692"/>
    <col min="8450" max="8450" width="6.28515625" style="692" customWidth="1"/>
    <col min="8451" max="8451" width="1.5703125" style="692" customWidth="1"/>
    <col min="8452" max="8452" width="17.7109375" style="692" customWidth="1"/>
    <col min="8453" max="8453" width="13.5703125" style="692" customWidth="1"/>
    <col min="8454" max="8454" width="29.28515625" style="692" customWidth="1"/>
    <col min="8455" max="8455" width="1.5703125" style="692" customWidth="1"/>
    <col min="8456" max="8456" width="8.85546875" style="692" customWidth="1"/>
    <col min="8457" max="8457" width="12.7109375" style="692" customWidth="1"/>
    <col min="8458" max="8458" width="10.5703125" style="692" customWidth="1"/>
    <col min="8459" max="8459" width="16.28515625" style="692" customWidth="1"/>
    <col min="8460" max="8460" width="11.5703125" style="692" bestFit="1" customWidth="1"/>
    <col min="8461" max="8461" width="7.140625" style="692" customWidth="1"/>
    <col min="8462" max="8462" width="1.7109375" style="692" customWidth="1"/>
    <col min="8463" max="8463" width="23" style="692" customWidth="1"/>
    <col min="8464" max="8465" width="9.140625" style="692"/>
    <col min="8466" max="8466" width="15" style="692" customWidth="1"/>
    <col min="8467" max="8467" width="17.28515625" style="692" customWidth="1"/>
    <col min="8468" max="8468" width="3" style="692" customWidth="1"/>
    <col min="8469" max="8469" width="1.7109375" style="692" customWidth="1"/>
    <col min="8470" max="8470" width="14.85546875" style="692" customWidth="1"/>
    <col min="8471" max="8471" width="2.28515625" style="692" customWidth="1"/>
    <col min="8472" max="8705" width="9.140625" style="692"/>
    <col min="8706" max="8706" width="6.28515625" style="692" customWidth="1"/>
    <col min="8707" max="8707" width="1.5703125" style="692" customWidth="1"/>
    <col min="8708" max="8708" width="17.7109375" style="692" customWidth="1"/>
    <col min="8709" max="8709" width="13.5703125" style="692" customWidth="1"/>
    <col min="8710" max="8710" width="29.28515625" style="692" customWidth="1"/>
    <col min="8711" max="8711" width="1.5703125" style="692" customWidth="1"/>
    <col min="8712" max="8712" width="8.85546875" style="692" customWidth="1"/>
    <col min="8713" max="8713" width="12.7109375" style="692" customWidth="1"/>
    <col min="8714" max="8714" width="10.5703125" style="692" customWidth="1"/>
    <col min="8715" max="8715" width="16.28515625" style="692" customWidth="1"/>
    <col min="8716" max="8716" width="11.5703125" style="692" bestFit="1" customWidth="1"/>
    <col min="8717" max="8717" width="7.140625" style="692" customWidth="1"/>
    <col min="8718" max="8718" width="1.7109375" style="692" customWidth="1"/>
    <col min="8719" max="8719" width="23" style="692" customWidth="1"/>
    <col min="8720" max="8721" width="9.140625" style="692"/>
    <col min="8722" max="8722" width="15" style="692" customWidth="1"/>
    <col min="8723" max="8723" width="17.28515625" style="692" customWidth="1"/>
    <col min="8724" max="8724" width="3" style="692" customWidth="1"/>
    <col min="8725" max="8725" width="1.7109375" style="692" customWidth="1"/>
    <col min="8726" max="8726" width="14.85546875" style="692" customWidth="1"/>
    <col min="8727" max="8727" width="2.28515625" style="692" customWidth="1"/>
    <col min="8728" max="8961" width="9.140625" style="692"/>
    <col min="8962" max="8962" width="6.28515625" style="692" customWidth="1"/>
    <col min="8963" max="8963" width="1.5703125" style="692" customWidth="1"/>
    <col min="8964" max="8964" width="17.7109375" style="692" customWidth="1"/>
    <col min="8965" max="8965" width="13.5703125" style="692" customWidth="1"/>
    <col min="8966" max="8966" width="29.28515625" style="692" customWidth="1"/>
    <col min="8967" max="8967" width="1.5703125" style="692" customWidth="1"/>
    <col min="8968" max="8968" width="8.85546875" style="692" customWidth="1"/>
    <col min="8969" max="8969" width="12.7109375" style="692" customWidth="1"/>
    <col min="8970" max="8970" width="10.5703125" style="692" customWidth="1"/>
    <col min="8971" max="8971" width="16.28515625" style="692" customWidth="1"/>
    <col min="8972" max="8972" width="11.5703125" style="692" bestFit="1" customWidth="1"/>
    <col min="8973" max="8973" width="7.140625" style="692" customWidth="1"/>
    <col min="8974" max="8974" width="1.7109375" style="692" customWidth="1"/>
    <col min="8975" max="8975" width="23" style="692" customWidth="1"/>
    <col min="8976" max="8977" width="9.140625" style="692"/>
    <col min="8978" max="8978" width="15" style="692" customWidth="1"/>
    <col min="8979" max="8979" width="17.28515625" style="692" customWidth="1"/>
    <col min="8980" max="8980" width="3" style="692" customWidth="1"/>
    <col min="8981" max="8981" width="1.7109375" style="692" customWidth="1"/>
    <col min="8982" max="8982" width="14.85546875" style="692" customWidth="1"/>
    <col min="8983" max="8983" width="2.28515625" style="692" customWidth="1"/>
    <col min="8984" max="9217" width="9.140625" style="692"/>
    <col min="9218" max="9218" width="6.28515625" style="692" customWidth="1"/>
    <col min="9219" max="9219" width="1.5703125" style="692" customWidth="1"/>
    <col min="9220" max="9220" width="17.7109375" style="692" customWidth="1"/>
    <col min="9221" max="9221" width="13.5703125" style="692" customWidth="1"/>
    <col min="9222" max="9222" width="29.28515625" style="692" customWidth="1"/>
    <col min="9223" max="9223" width="1.5703125" style="692" customWidth="1"/>
    <col min="9224" max="9224" width="8.85546875" style="692" customWidth="1"/>
    <col min="9225" max="9225" width="12.7109375" style="692" customWidth="1"/>
    <col min="9226" max="9226" width="10.5703125" style="692" customWidth="1"/>
    <col min="9227" max="9227" width="16.28515625" style="692" customWidth="1"/>
    <col min="9228" max="9228" width="11.5703125" style="692" bestFit="1" customWidth="1"/>
    <col min="9229" max="9229" width="7.140625" style="692" customWidth="1"/>
    <col min="9230" max="9230" width="1.7109375" style="692" customWidth="1"/>
    <col min="9231" max="9231" width="23" style="692" customWidth="1"/>
    <col min="9232" max="9233" width="9.140625" style="692"/>
    <col min="9234" max="9234" width="15" style="692" customWidth="1"/>
    <col min="9235" max="9235" width="17.28515625" style="692" customWidth="1"/>
    <col min="9236" max="9236" width="3" style="692" customWidth="1"/>
    <col min="9237" max="9237" width="1.7109375" style="692" customWidth="1"/>
    <col min="9238" max="9238" width="14.85546875" style="692" customWidth="1"/>
    <col min="9239" max="9239" width="2.28515625" style="692" customWidth="1"/>
    <col min="9240" max="9473" width="9.140625" style="692"/>
    <col min="9474" max="9474" width="6.28515625" style="692" customWidth="1"/>
    <col min="9475" max="9475" width="1.5703125" style="692" customWidth="1"/>
    <col min="9476" max="9476" width="17.7109375" style="692" customWidth="1"/>
    <col min="9477" max="9477" width="13.5703125" style="692" customWidth="1"/>
    <col min="9478" max="9478" width="29.28515625" style="692" customWidth="1"/>
    <col min="9479" max="9479" width="1.5703125" style="692" customWidth="1"/>
    <col min="9480" max="9480" width="8.85546875" style="692" customWidth="1"/>
    <col min="9481" max="9481" width="12.7109375" style="692" customWidth="1"/>
    <col min="9482" max="9482" width="10.5703125" style="692" customWidth="1"/>
    <col min="9483" max="9483" width="16.28515625" style="692" customWidth="1"/>
    <col min="9484" max="9484" width="11.5703125" style="692" bestFit="1" customWidth="1"/>
    <col min="9485" max="9485" width="7.140625" style="692" customWidth="1"/>
    <col min="9486" max="9486" width="1.7109375" style="692" customWidth="1"/>
    <col min="9487" max="9487" width="23" style="692" customWidth="1"/>
    <col min="9488" max="9489" width="9.140625" style="692"/>
    <col min="9490" max="9490" width="15" style="692" customWidth="1"/>
    <col min="9491" max="9491" width="17.28515625" style="692" customWidth="1"/>
    <col min="9492" max="9492" width="3" style="692" customWidth="1"/>
    <col min="9493" max="9493" width="1.7109375" style="692" customWidth="1"/>
    <col min="9494" max="9494" width="14.85546875" style="692" customWidth="1"/>
    <col min="9495" max="9495" width="2.28515625" style="692" customWidth="1"/>
    <col min="9496" max="9729" width="9.140625" style="692"/>
    <col min="9730" max="9730" width="6.28515625" style="692" customWidth="1"/>
    <col min="9731" max="9731" width="1.5703125" style="692" customWidth="1"/>
    <col min="9732" max="9732" width="17.7109375" style="692" customWidth="1"/>
    <col min="9733" max="9733" width="13.5703125" style="692" customWidth="1"/>
    <col min="9734" max="9734" width="29.28515625" style="692" customWidth="1"/>
    <col min="9735" max="9735" width="1.5703125" style="692" customWidth="1"/>
    <col min="9736" max="9736" width="8.85546875" style="692" customWidth="1"/>
    <col min="9737" max="9737" width="12.7109375" style="692" customWidth="1"/>
    <col min="9738" max="9738" width="10.5703125" style="692" customWidth="1"/>
    <col min="9739" max="9739" width="16.28515625" style="692" customWidth="1"/>
    <col min="9740" max="9740" width="11.5703125" style="692" bestFit="1" customWidth="1"/>
    <col min="9741" max="9741" width="7.140625" style="692" customWidth="1"/>
    <col min="9742" max="9742" width="1.7109375" style="692" customWidth="1"/>
    <col min="9743" max="9743" width="23" style="692" customWidth="1"/>
    <col min="9744" max="9745" width="9.140625" style="692"/>
    <col min="9746" max="9746" width="15" style="692" customWidth="1"/>
    <col min="9747" max="9747" width="17.28515625" style="692" customWidth="1"/>
    <col min="9748" max="9748" width="3" style="692" customWidth="1"/>
    <col min="9749" max="9749" width="1.7109375" style="692" customWidth="1"/>
    <col min="9750" max="9750" width="14.85546875" style="692" customWidth="1"/>
    <col min="9751" max="9751" width="2.28515625" style="692" customWidth="1"/>
    <col min="9752" max="9985" width="9.140625" style="692"/>
    <col min="9986" max="9986" width="6.28515625" style="692" customWidth="1"/>
    <col min="9987" max="9987" width="1.5703125" style="692" customWidth="1"/>
    <col min="9988" max="9988" width="17.7109375" style="692" customWidth="1"/>
    <col min="9989" max="9989" width="13.5703125" style="692" customWidth="1"/>
    <col min="9990" max="9990" width="29.28515625" style="692" customWidth="1"/>
    <col min="9991" max="9991" width="1.5703125" style="692" customWidth="1"/>
    <col min="9992" max="9992" width="8.85546875" style="692" customWidth="1"/>
    <col min="9993" max="9993" width="12.7109375" style="692" customWidth="1"/>
    <col min="9994" max="9994" width="10.5703125" style="692" customWidth="1"/>
    <col min="9995" max="9995" width="16.28515625" style="692" customWidth="1"/>
    <col min="9996" max="9996" width="11.5703125" style="692" bestFit="1" customWidth="1"/>
    <col min="9997" max="9997" width="7.140625" style="692" customWidth="1"/>
    <col min="9998" max="9998" width="1.7109375" style="692" customWidth="1"/>
    <col min="9999" max="9999" width="23" style="692" customWidth="1"/>
    <col min="10000" max="10001" width="9.140625" style="692"/>
    <col min="10002" max="10002" width="15" style="692" customWidth="1"/>
    <col min="10003" max="10003" width="17.28515625" style="692" customWidth="1"/>
    <col min="10004" max="10004" width="3" style="692" customWidth="1"/>
    <col min="10005" max="10005" width="1.7109375" style="692" customWidth="1"/>
    <col min="10006" max="10006" width="14.85546875" style="692" customWidth="1"/>
    <col min="10007" max="10007" width="2.28515625" style="692" customWidth="1"/>
    <col min="10008" max="10241" width="9.140625" style="692"/>
    <col min="10242" max="10242" width="6.28515625" style="692" customWidth="1"/>
    <col min="10243" max="10243" width="1.5703125" style="692" customWidth="1"/>
    <col min="10244" max="10244" width="17.7109375" style="692" customWidth="1"/>
    <col min="10245" max="10245" width="13.5703125" style="692" customWidth="1"/>
    <col min="10246" max="10246" width="29.28515625" style="692" customWidth="1"/>
    <col min="10247" max="10247" width="1.5703125" style="692" customWidth="1"/>
    <col min="10248" max="10248" width="8.85546875" style="692" customWidth="1"/>
    <col min="10249" max="10249" width="12.7109375" style="692" customWidth="1"/>
    <col min="10250" max="10250" width="10.5703125" style="692" customWidth="1"/>
    <col min="10251" max="10251" width="16.28515625" style="692" customWidth="1"/>
    <col min="10252" max="10252" width="11.5703125" style="692" bestFit="1" customWidth="1"/>
    <col min="10253" max="10253" width="7.140625" style="692" customWidth="1"/>
    <col min="10254" max="10254" width="1.7109375" style="692" customWidth="1"/>
    <col min="10255" max="10255" width="23" style="692" customWidth="1"/>
    <col min="10256" max="10257" width="9.140625" style="692"/>
    <col min="10258" max="10258" width="15" style="692" customWidth="1"/>
    <col min="10259" max="10259" width="17.28515625" style="692" customWidth="1"/>
    <col min="10260" max="10260" width="3" style="692" customWidth="1"/>
    <col min="10261" max="10261" width="1.7109375" style="692" customWidth="1"/>
    <col min="10262" max="10262" width="14.85546875" style="692" customWidth="1"/>
    <col min="10263" max="10263" width="2.28515625" style="692" customWidth="1"/>
    <col min="10264" max="10497" width="9.140625" style="692"/>
    <col min="10498" max="10498" width="6.28515625" style="692" customWidth="1"/>
    <col min="10499" max="10499" width="1.5703125" style="692" customWidth="1"/>
    <col min="10500" max="10500" width="17.7109375" style="692" customWidth="1"/>
    <col min="10501" max="10501" width="13.5703125" style="692" customWidth="1"/>
    <col min="10502" max="10502" width="29.28515625" style="692" customWidth="1"/>
    <col min="10503" max="10503" width="1.5703125" style="692" customWidth="1"/>
    <col min="10504" max="10504" width="8.85546875" style="692" customWidth="1"/>
    <col min="10505" max="10505" width="12.7109375" style="692" customWidth="1"/>
    <col min="10506" max="10506" width="10.5703125" style="692" customWidth="1"/>
    <col min="10507" max="10507" width="16.28515625" style="692" customWidth="1"/>
    <col min="10508" max="10508" width="11.5703125" style="692" bestFit="1" customWidth="1"/>
    <col min="10509" max="10509" width="7.140625" style="692" customWidth="1"/>
    <col min="10510" max="10510" width="1.7109375" style="692" customWidth="1"/>
    <col min="10511" max="10511" width="23" style="692" customWidth="1"/>
    <col min="10512" max="10513" width="9.140625" style="692"/>
    <col min="10514" max="10514" width="15" style="692" customWidth="1"/>
    <col min="10515" max="10515" width="17.28515625" style="692" customWidth="1"/>
    <col min="10516" max="10516" width="3" style="692" customWidth="1"/>
    <col min="10517" max="10517" width="1.7109375" style="692" customWidth="1"/>
    <col min="10518" max="10518" width="14.85546875" style="692" customWidth="1"/>
    <col min="10519" max="10519" width="2.28515625" style="692" customWidth="1"/>
    <col min="10520" max="10753" width="9.140625" style="692"/>
    <col min="10754" max="10754" width="6.28515625" style="692" customWidth="1"/>
    <col min="10755" max="10755" width="1.5703125" style="692" customWidth="1"/>
    <col min="10756" max="10756" width="17.7109375" style="692" customWidth="1"/>
    <col min="10757" max="10757" width="13.5703125" style="692" customWidth="1"/>
    <col min="10758" max="10758" width="29.28515625" style="692" customWidth="1"/>
    <col min="10759" max="10759" width="1.5703125" style="692" customWidth="1"/>
    <col min="10760" max="10760" width="8.85546875" style="692" customWidth="1"/>
    <col min="10761" max="10761" width="12.7109375" style="692" customWidth="1"/>
    <col min="10762" max="10762" width="10.5703125" style="692" customWidth="1"/>
    <col min="10763" max="10763" width="16.28515625" style="692" customWidth="1"/>
    <col min="10764" max="10764" width="11.5703125" style="692" bestFit="1" customWidth="1"/>
    <col min="10765" max="10765" width="7.140625" style="692" customWidth="1"/>
    <col min="10766" max="10766" width="1.7109375" style="692" customWidth="1"/>
    <col min="10767" max="10767" width="23" style="692" customWidth="1"/>
    <col min="10768" max="10769" width="9.140625" style="692"/>
    <col min="10770" max="10770" width="15" style="692" customWidth="1"/>
    <col min="10771" max="10771" width="17.28515625" style="692" customWidth="1"/>
    <col min="10772" max="10772" width="3" style="692" customWidth="1"/>
    <col min="10773" max="10773" width="1.7109375" style="692" customWidth="1"/>
    <col min="10774" max="10774" width="14.85546875" style="692" customWidth="1"/>
    <col min="10775" max="10775" width="2.28515625" style="692" customWidth="1"/>
    <col min="10776" max="11009" width="9.140625" style="692"/>
    <col min="11010" max="11010" width="6.28515625" style="692" customWidth="1"/>
    <col min="11011" max="11011" width="1.5703125" style="692" customWidth="1"/>
    <col min="11012" max="11012" width="17.7109375" style="692" customWidth="1"/>
    <col min="11013" max="11013" width="13.5703125" style="692" customWidth="1"/>
    <col min="11014" max="11014" width="29.28515625" style="692" customWidth="1"/>
    <col min="11015" max="11015" width="1.5703125" style="692" customWidth="1"/>
    <col min="11016" max="11016" width="8.85546875" style="692" customWidth="1"/>
    <col min="11017" max="11017" width="12.7109375" style="692" customWidth="1"/>
    <col min="11018" max="11018" width="10.5703125" style="692" customWidth="1"/>
    <col min="11019" max="11019" width="16.28515625" style="692" customWidth="1"/>
    <col min="11020" max="11020" width="11.5703125" style="692" bestFit="1" customWidth="1"/>
    <col min="11021" max="11021" width="7.140625" style="692" customWidth="1"/>
    <col min="11022" max="11022" width="1.7109375" style="692" customWidth="1"/>
    <col min="11023" max="11023" width="23" style="692" customWidth="1"/>
    <col min="11024" max="11025" width="9.140625" style="692"/>
    <col min="11026" max="11026" width="15" style="692" customWidth="1"/>
    <col min="11027" max="11027" width="17.28515625" style="692" customWidth="1"/>
    <col min="11028" max="11028" width="3" style="692" customWidth="1"/>
    <col min="11029" max="11029" width="1.7109375" style="692" customWidth="1"/>
    <col min="11030" max="11030" width="14.85546875" style="692" customWidth="1"/>
    <col min="11031" max="11031" width="2.28515625" style="692" customWidth="1"/>
    <col min="11032" max="11265" width="9.140625" style="692"/>
    <col min="11266" max="11266" width="6.28515625" style="692" customWidth="1"/>
    <col min="11267" max="11267" width="1.5703125" style="692" customWidth="1"/>
    <col min="11268" max="11268" width="17.7109375" style="692" customWidth="1"/>
    <col min="11269" max="11269" width="13.5703125" style="692" customWidth="1"/>
    <col min="11270" max="11270" width="29.28515625" style="692" customWidth="1"/>
    <col min="11271" max="11271" width="1.5703125" style="692" customWidth="1"/>
    <col min="11272" max="11272" width="8.85546875" style="692" customWidth="1"/>
    <col min="11273" max="11273" width="12.7109375" style="692" customWidth="1"/>
    <col min="11274" max="11274" width="10.5703125" style="692" customWidth="1"/>
    <col min="11275" max="11275" width="16.28515625" style="692" customWidth="1"/>
    <col min="11276" max="11276" width="11.5703125" style="692" bestFit="1" customWidth="1"/>
    <col min="11277" max="11277" width="7.140625" style="692" customWidth="1"/>
    <col min="11278" max="11278" width="1.7109375" style="692" customWidth="1"/>
    <col min="11279" max="11279" width="23" style="692" customWidth="1"/>
    <col min="11280" max="11281" width="9.140625" style="692"/>
    <col min="11282" max="11282" width="15" style="692" customWidth="1"/>
    <col min="11283" max="11283" width="17.28515625" style="692" customWidth="1"/>
    <col min="11284" max="11284" width="3" style="692" customWidth="1"/>
    <col min="11285" max="11285" width="1.7109375" style="692" customWidth="1"/>
    <col min="11286" max="11286" width="14.85546875" style="692" customWidth="1"/>
    <col min="11287" max="11287" width="2.28515625" style="692" customWidth="1"/>
    <col min="11288" max="11521" width="9.140625" style="692"/>
    <col min="11522" max="11522" width="6.28515625" style="692" customWidth="1"/>
    <col min="11523" max="11523" width="1.5703125" style="692" customWidth="1"/>
    <col min="11524" max="11524" width="17.7109375" style="692" customWidth="1"/>
    <col min="11525" max="11525" width="13.5703125" style="692" customWidth="1"/>
    <col min="11526" max="11526" width="29.28515625" style="692" customWidth="1"/>
    <col min="11527" max="11527" width="1.5703125" style="692" customWidth="1"/>
    <col min="11528" max="11528" width="8.85546875" style="692" customWidth="1"/>
    <col min="11529" max="11529" width="12.7109375" style="692" customWidth="1"/>
    <col min="11530" max="11530" width="10.5703125" style="692" customWidth="1"/>
    <col min="11531" max="11531" width="16.28515625" style="692" customWidth="1"/>
    <col min="11532" max="11532" width="11.5703125" style="692" bestFit="1" customWidth="1"/>
    <col min="11533" max="11533" width="7.140625" style="692" customWidth="1"/>
    <col min="11534" max="11534" width="1.7109375" style="692" customWidth="1"/>
    <col min="11535" max="11535" width="23" style="692" customWidth="1"/>
    <col min="11536" max="11537" width="9.140625" style="692"/>
    <col min="11538" max="11538" width="15" style="692" customWidth="1"/>
    <col min="11539" max="11539" width="17.28515625" style="692" customWidth="1"/>
    <col min="11540" max="11540" width="3" style="692" customWidth="1"/>
    <col min="11541" max="11541" width="1.7109375" style="692" customWidth="1"/>
    <col min="11542" max="11542" width="14.85546875" style="692" customWidth="1"/>
    <col min="11543" max="11543" width="2.28515625" style="692" customWidth="1"/>
    <col min="11544" max="11777" width="9.140625" style="692"/>
    <col min="11778" max="11778" width="6.28515625" style="692" customWidth="1"/>
    <col min="11779" max="11779" width="1.5703125" style="692" customWidth="1"/>
    <col min="11780" max="11780" width="17.7109375" style="692" customWidth="1"/>
    <col min="11781" max="11781" width="13.5703125" style="692" customWidth="1"/>
    <col min="11782" max="11782" width="29.28515625" style="692" customWidth="1"/>
    <col min="11783" max="11783" width="1.5703125" style="692" customWidth="1"/>
    <col min="11784" max="11784" width="8.85546875" style="692" customWidth="1"/>
    <col min="11785" max="11785" width="12.7109375" style="692" customWidth="1"/>
    <col min="11786" max="11786" width="10.5703125" style="692" customWidth="1"/>
    <col min="11787" max="11787" width="16.28515625" style="692" customWidth="1"/>
    <col min="11788" max="11788" width="11.5703125" style="692" bestFit="1" customWidth="1"/>
    <col min="11789" max="11789" width="7.140625" style="692" customWidth="1"/>
    <col min="11790" max="11790" width="1.7109375" style="692" customWidth="1"/>
    <col min="11791" max="11791" width="23" style="692" customWidth="1"/>
    <col min="11792" max="11793" width="9.140625" style="692"/>
    <col min="11794" max="11794" width="15" style="692" customWidth="1"/>
    <col min="11795" max="11795" width="17.28515625" style="692" customWidth="1"/>
    <col min="11796" max="11796" width="3" style="692" customWidth="1"/>
    <col min="11797" max="11797" width="1.7109375" style="692" customWidth="1"/>
    <col min="11798" max="11798" width="14.85546875" style="692" customWidth="1"/>
    <col min="11799" max="11799" width="2.28515625" style="692" customWidth="1"/>
    <col min="11800" max="12033" width="9.140625" style="692"/>
    <col min="12034" max="12034" width="6.28515625" style="692" customWidth="1"/>
    <col min="12035" max="12035" width="1.5703125" style="692" customWidth="1"/>
    <col min="12036" max="12036" width="17.7109375" style="692" customWidth="1"/>
    <col min="12037" max="12037" width="13.5703125" style="692" customWidth="1"/>
    <col min="12038" max="12038" width="29.28515625" style="692" customWidth="1"/>
    <col min="12039" max="12039" width="1.5703125" style="692" customWidth="1"/>
    <col min="12040" max="12040" width="8.85546875" style="692" customWidth="1"/>
    <col min="12041" max="12041" width="12.7109375" style="692" customWidth="1"/>
    <col min="12042" max="12042" width="10.5703125" style="692" customWidth="1"/>
    <col min="12043" max="12043" width="16.28515625" style="692" customWidth="1"/>
    <col min="12044" max="12044" width="11.5703125" style="692" bestFit="1" customWidth="1"/>
    <col min="12045" max="12045" width="7.140625" style="692" customWidth="1"/>
    <col min="12046" max="12046" width="1.7109375" style="692" customWidth="1"/>
    <col min="12047" max="12047" width="23" style="692" customWidth="1"/>
    <col min="12048" max="12049" width="9.140625" style="692"/>
    <col min="12050" max="12050" width="15" style="692" customWidth="1"/>
    <col min="12051" max="12051" width="17.28515625" style="692" customWidth="1"/>
    <col min="12052" max="12052" width="3" style="692" customWidth="1"/>
    <col min="12053" max="12053" width="1.7109375" style="692" customWidth="1"/>
    <col min="12054" max="12054" width="14.85546875" style="692" customWidth="1"/>
    <col min="12055" max="12055" width="2.28515625" style="692" customWidth="1"/>
    <col min="12056" max="12289" width="9.140625" style="692"/>
    <col min="12290" max="12290" width="6.28515625" style="692" customWidth="1"/>
    <col min="12291" max="12291" width="1.5703125" style="692" customWidth="1"/>
    <col min="12292" max="12292" width="17.7109375" style="692" customWidth="1"/>
    <col min="12293" max="12293" width="13.5703125" style="692" customWidth="1"/>
    <col min="12294" max="12294" width="29.28515625" style="692" customWidth="1"/>
    <col min="12295" max="12295" width="1.5703125" style="692" customWidth="1"/>
    <col min="12296" max="12296" width="8.85546875" style="692" customWidth="1"/>
    <col min="12297" max="12297" width="12.7109375" style="692" customWidth="1"/>
    <col min="12298" max="12298" width="10.5703125" style="692" customWidth="1"/>
    <col min="12299" max="12299" width="16.28515625" style="692" customWidth="1"/>
    <col min="12300" max="12300" width="11.5703125" style="692" bestFit="1" customWidth="1"/>
    <col min="12301" max="12301" width="7.140625" style="692" customWidth="1"/>
    <col min="12302" max="12302" width="1.7109375" style="692" customWidth="1"/>
    <col min="12303" max="12303" width="23" style="692" customWidth="1"/>
    <col min="12304" max="12305" width="9.140625" style="692"/>
    <col min="12306" max="12306" width="15" style="692" customWidth="1"/>
    <col min="12307" max="12307" width="17.28515625" style="692" customWidth="1"/>
    <col min="12308" max="12308" width="3" style="692" customWidth="1"/>
    <col min="12309" max="12309" width="1.7109375" style="692" customWidth="1"/>
    <col min="12310" max="12310" width="14.85546875" style="692" customWidth="1"/>
    <col min="12311" max="12311" width="2.28515625" style="692" customWidth="1"/>
    <col min="12312" max="12545" width="9.140625" style="692"/>
    <col min="12546" max="12546" width="6.28515625" style="692" customWidth="1"/>
    <col min="12547" max="12547" width="1.5703125" style="692" customWidth="1"/>
    <col min="12548" max="12548" width="17.7109375" style="692" customWidth="1"/>
    <col min="12549" max="12549" width="13.5703125" style="692" customWidth="1"/>
    <col min="12550" max="12550" width="29.28515625" style="692" customWidth="1"/>
    <col min="12551" max="12551" width="1.5703125" style="692" customWidth="1"/>
    <col min="12552" max="12552" width="8.85546875" style="692" customWidth="1"/>
    <col min="12553" max="12553" width="12.7109375" style="692" customWidth="1"/>
    <col min="12554" max="12554" width="10.5703125" style="692" customWidth="1"/>
    <col min="12555" max="12555" width="16.28515625" style="692" customWidth="1"/>
    <col min="12556" max="12556" width="11.5703125" style="692" bestFit="1" customWidth="1"/>
    <col min="12557" max="12557" width="7.140625" style="692" customWidth="1"/>
    <col min="12558" max="12558" width="1.7109375" style="692" customWidth="1"/>
    <col min="12559" max="12559" width="23" style="692" customWidth="1"/>
    <col min="12560" max="12561" width="9.140625" style="692"/>
    <col min="12562" max="12562" width="15" style="692" customWidth="1"/>
    <col min="12563" max="12563" width="17.28515625" style="692" customWidth="1"/>
    <col min="12564" max="12564" width="3" style="692" customWidth="1"/>
    <col min="12565" max="12565" width="1.7109375" style="692" customWidth="1"/>
    <col min="12566" max="12566" width="14.85546875" style="692" customWidth="1"/>
    <col min="12567" max="12567" width="2.28515625" style="692" customWidth="1"/>
    <col min="12568" max="12801" width="9.140625" style="692"/>
    <col min="12802" max="12802" width="6.28515625" style="692" customWidth="1"/>
    <col min="12803" max="12803" width="1.5703125" style="692" customWidth="1"/>
    <col min="12804" max="12804" width="17.7109375" style="692" customWidth="1"/>
    <col min="12805" max="12805" width="13.5703125" style="692" customWidth="1"/>
    <col min="12806" max="12806" width="29.28515625" style="692" customWidth="1"/>
    <col min="12807" max="12807" width="1.5703125" style="692" customWidth="1"/>
    <col min="12808" max="12808" width="8.85546875" style="692" customWidth="1"/>
    <col min="12809" max="12809" width="12.7109375" style="692" customWidth="1"/>
    <col min="12810" max="12810" width="10.5703125" style="692" customWidth="1"/>
    <col min="12811" max="12811" width="16.28515625" style="692" customWidth="1"/>
    <col min="12812" max="12812" width="11.5703125" style="692" bestFit="1" customWidth="1"/>
    <col min="12813" max="12813" width="7.140625" style="692" customWidth="1"/>
    <col min="12814" max="12814" width="1.7109375" style="692" customWidth="1"/>
    <col min="12815" max="12815" width="23" style="692" customWidth="1"/>
    <col min="12816" max="12817" width="9.140625" style="692"/>
    <col min="12818" max="12818" width="15" style="692" customWidth="1"/>
    <col min="12819" max="12819" width="17.28515625" style="692" customWidth="1"/>
    <col min="12820" max="12820" width="3" style="692" customWidth="1"/>
    <col min="12821" max="12821" width="1.7109375" style="692" customWidth="1"/>
    <col min="12822" max="12822" width="14.85546875" style="692" customWidth="1"/>
    <col min="12823" max="12823" width="2.28515625" style="692" customWidth="1"/>
    <col min="12824" max="13057" width="9.140625" style="692"/>
    <col min="13058" max="13058" width="6.28515625" style="692" customWidth="1"/>
    <col min="13059" max="13059" width="1.5703125" style="692" customWidth="1"/>
    <col min="13060" max="13060" width="17.7109375" style="692" customWidth="1"/>
    <col min="13061" max="13061" width="13.5703125" style="692" customWidth="1"/>
    <col min="13062" max="13062" width="29.28515625" style="692" customWidth="1"/>
    <col min="13063" max="13063" width="1.5703125" style="692" customWidth="1"/>
    <col min="13064" max="13064" width="8.85546875" style="692" customWidth="1"/>
    <col min="13065" max="13065" width="12.7109375" style="692" customWidth="1"/>
    <col min="13066" max="13066" width="10.5703125" style="692" customWidth="1"/>
    <col min="13067" max="13067" width="16.28515625" style="692" customWidth="1"/>
    <col min="13068" max="13068" width="11.5703125" style="692" bestFit="1" customWidth="1"/>
    <col min="13069" max="13069" width="7.140625" style="692" customWidth="1"/>
    <col min="13070" max="13070" width="1.7109375" style="692" customWidth="1"/>
    <col min="13071" max="13071" width="23" style="692" customWidth="1"/>
    <col min="13072" max="13073" width="9.140625" style="692"/>
    <col min="13074" max="13074" width="15" style="692" customWidth="1"/>
    <col min="13075" max="13075" width="17.28515625" style="692" customWidth="1"/>
    <col min="13076" max="13076" width="3" style="692" customWidth="1"/>
    <col min="13077" max="13077" width="1.7109375" style="692" customWidth="1"/>
    <col min="13078" max="13078" width="14.85546875" style="692" customWidth="1"/>
    <col min="13079" max="13079" width="2.28515625" style="692" customWidth="1"/>
    <col min="13080" max="13313" width="9.140625" style="692"/>
    <col min="13314" max="13314" width="6.28515625" style="692" customWidth="1"/>
    <col min="13315" max="13315" width="1.5703125" style="692" customWidth="1"/>
    <col min="13316" max="13316" width="17.7109375" style="692" customWidth="1"/>
    <col min="13317" max="13317" width="13.5703125" style="692" customWidth="1"/>
    <col min="13318" max="13318" width="29.28515625" style="692" customWidth="1"/>
    <col min="13319" max="13319" width="1.5703125" style="692" customWidth="1"/>
    <col min="13320" max="13320" width="8.85546875" style="692" customWidth="1"/>
    <col min="13321" max="13321" width="12.7109375" style="692" customWidth="1"/>
    <col min="13322" max="13322" width="10.5703125" style="692" customWidth="1"/>
    <col min="13323" max="13323" width="16.28515625" style="692" customWidth="1"/>
    <col min="13324" max="13324" width="11.5703125" style="692" bestFit="1" customWidth="1"/>
    <col min="13325" max="13325" width="7.140625" style="692" customWidth="1"/>
    <col min="13326" max="13326" width="1.7109375" style="692" customWidth="1"/>
    <col min="13327" max="13327" width="23" style="692" customWidth="1"/>
    <col min="13328" max="13329" width="9.140625" style="692"/>
    <col min="13330" max="13330" width="15" style="692" customWidth="1"/>
    <col min="13331" max="13331" width="17.28515625" style="692" customWidth="1"/>
    <col min="13332" max="13332" width="3" style="692" customWidth="1"/>
    <col min="13333" max="13333" width="1.7109375" style="692" customWidth="1"/>
    <col min="13334" max="13334" width="14.85546875" style="692" customWidth="1"/>
    <col min="13335" max="13335" width="2.28515625" style="692" customWidth="1"/>
    <col min="13336" max="13569" width="9.140625" style="692"/>
    <col min="13570" max="13570" width="6.28515625" style="692" customWidth="1"/>
    <col min="13571" max="13571" width="1.5703125" style="692" customWidth="1"/>
    <col min="13572" max="13572" width="17.7109375" style="692" customWidth="1"/>
    <col min="13573" max="13573" width="13.5703125" style="692" customWidth="1"/>
    <col min="13574" max="13574" width="29.28515625" style="692" customWidth="1"/>
    <col min="13575" max="13575" width="1.5703125" style="692" customWidth="1"/>
    <col min="13576" max="13576" width="8.85546875" style="692" customWidth="1"/>
    <col min="13577" max="13577" width="12.7109375" style="692" customWidth="1"/>
    <col min="13578" max="13578" width="10.5703125" style="692" customWidth="1"/>
    <col min="13579" max="13579" width="16.28515625" style="692" customWidth="1"/>
    <col min="13580" max="13580" width="11.5703125" style="692" bestFit="1" customWidth="1"/>
    <col min="13581" max="13581" width="7.140625" style="692" customWidth="1"/>
    <col min="13582" max="13582" width="1.7109375" style="692" customWidth="1"/>
    <col min="13583" max="13583" width="23" style="692" customWidth="1"/>
    <col min="13584" max="13585" width="9.140625" style="692"/>
    <col min="13586" max="13586" width="15" style="692" customWidth="1"/>
    <col min="13587" max="13587" width="17.28515625" style="692" customWidth="1"/>
    <col min="13588" max="13588" width="3" style="692" customWidth="1"/>
    <col min="13589" max="13589" width="1.7109375" style="692" customWidth="1"/>
    <col min="13590" max="13590" width="14.85546875" style="692" customWidth="1"/>
    <col min="13591" max="13591" width="2.28515625" style="692" customWidth="1"/>
    <col min="13592" max="13825" width="9.140625" style="692"/>
    <col min="13826" max="13826" width="6.28515625" style="692" customWidth="1"/>
    <col min="13827" max="13827" width="1.5703125" style="692" customWidth="1"/>
    <col min="13828" max="13828" width="17.7109375" style="692" customWidth="1"/>
    <col min="13829" max="13829" width="13.5703125" style="692" customWidth="1"/>
    <col min="13830" max="13830" width="29.28515625" style="692" customWidth="1"/>
    <col min="13831" max="13831" width="1.5703125" style="692" customWidth="1"/>
    <col min="13832" max="13832" width="8.85546875" style="692" customWidth="1"/>
    <col min="13833" max="13833" width="12.7109375" style="692" customWidth="1"/>
    <col min="13834" max="13834" width="10.5703125" style="692" customWidth="1"/>
    <col min="13835" max="13835" width="16.28515625" style="692" customWidth="1"/>
    <col min="13836" max="13836" width="11.5703125" style="692" bestFit="1" customWidth="1"/>
    <col min="13837" max="13837" width="7.140625" style="692" customWidth="1"/>
    <col min="13838" max="13838" width="1.7109375" style="692" customWidth="1"/>
    <col min="13839" max="13839" width="23" style="692" customWidth="1"/>
    <col min="13840" max="13841" width="9.140625" style="692"/>
    <col min="13842" max="13842" width="15" style="692" customWidth="1"/>
    <col min="13843" max="13843" width="17.28515625" style="692" customWidth="1"/>
    <col min="13844" max="13844" width="3" style="692" customWidth="1"/>
    <col min="13845" max="13845" width="1.7109375" style="692" customWidth="1"/>
    <col min="13846" max="13846" width="14.85546875" style="692" customWidth="1"/>
    <col min="13847" max="13847" width="2.28515625" style="692" customWidth="1"/>
    <col min="13848" max="14081" width="9.140625" style="692"/>
    <col min="14082" max="14082" width="6.28515625" style="692" customWidth="1"/>
    <col min="14083" max="14083" width="1.5703125" style="692" customWidth="1"/>
    <col min="14084" max="14084" width="17.7109375" style="692" customWidth="1"/>
    <col min="14085" max="14085" width="13.5703125" style="692" customWidth="1"/>
    <col min="14086" max="14086" width="29.28515625" style="692" customWidth="1"/>
    <col min="14087" max="14087" width="1.5703125" style="692" customWidth="1"/>
    <col min="14088" max="14088" width="8.85546875" style="692" customWidth="1"/>
    <col min="14089" max="14089" width="12.7109375" style="692" customWidth="1"/>
    <col min="14090" max="14090" width="10.5703125" style="692" customWidth="1"/>
    <col min="14091" max="14091" width="16.28515625" style="692" customWidth="1"/>
    <col min="14092" max="14092" width="11.5703125" style="692" bestFit="1" customWidth="1"/>
    <col min="14093" max="14093" width="7.140625" style="692" customWidth="1"/>
    <col min="14094" max="14094" width="1.7109375" style="692" customWidth="1"/>
    <col min="14095" max="14095" width="23" style="692" customWidth="1"/>
    <col min="14096" max="14097" width="9.140625" style="692"/>
    <col min="14098" max="14098" width="15" style="692" customWidth="1"/>
    <col min="14099" max="14099" width="17.28515625" style="692" customWidth="1"/>
    <col min="14100" max="14100" width="3" style="692" customWidth="1"/>
    <col min="14101" max="14101" width="1.7109375" style="692" customWidth="1"/>
    <col min="14102" max="14102" width="14.85546875" style="692" customWidth="1"/>
    <col min="14103" max="14103" width="2.28515625" style="692" customWidth="1"/>
    <col min="14104" max="14337" width="9.140625" style="692"/>
    <col min="14338" max="14338" width="6.28515625" style="692" customWidth="1"/>
    <col min="14339" max="14339" width="1.5703125" style="692" customWidth="1"/>
    <col min="14340" max="14340" width="17.7109375" style="692" customWidth="1"/>
    <col min="14341" max="14341" width="13.5703125" style="692" customWidth="1"/>
    <col min="14342" max="14342" width="29.28515625" style="692" customWidth="1"/>
    <col min="14343" max="14343" width="1.5703125" style="692" customWidth="1"/>
    <col min="14344" max="14344" width="8.85546875" style="692" customWidth="1"/>
    <col min="14345" max="14345" width="12.7109375" style="692" customWidth="1"/>
    <col min="14346" max="14346" width="10.5703125" style="692" customWidth="1"/>
    <col min="14347" max="14347" width="16.28515625" style="692" customWidth="1"/>
    <col min="14348" max="14348" width="11.5703125" style="692" bestFit="1" customWidth="1"/>
    <col min="14349" max="14349" width="7.140625" style="692" customWidth="1"/>
    <col min="14350" max="14350" width="1.7109375" style="692" customWidth="1"/>
    <col min="14351" max="14351" width="23" style="692" customWidth="1"/>
    <col min="14352" max="14353" width="9.140625" style="692"/>
    <col min="14354" max="14354" width="15" style="692" customWidth="1"/>
    <col min="14355" max="14355" width="17.28515625" style="692" customWidth="1"/>
    <col min="14356" max="14356" width="3" style="692" customWidth="1"/>
    <col min="14357" max="14357" width="1.7109375" style="692" customWidth="1"/>
    <col min="14358" max="14358" width="14.85546875" style="692" customWidth="1"/>
    <col min="14359" max="14359" width="2.28515625" style="692" customWidth="1"/>
    <col min="14360" max="14593" width="9.140625" style="692"/>
    <col min="14594" max="14594" width="6.28515625" style="692" customWidth="1"/>
    <col min="14595" max="14595" width="1.5703125" style="692" customWidth="1"/>
    <col min="14596" max="14596" width="17.7109375" style="692" customWidth="1"/>
    <col min="14597" max="14597" width="13.5703125" style="692" customWidth="1"/>
    <col min="14598" max="14598" width="29.28515625" style="692" customWidth="1"/>
    <col min="14599" max="14599" width="1.5703125" style="692" customWidth="1"/>
    <col min="14600" max="14600" width="8.85546875" style="692" customWidth="1"/>
    <col min="14601" max="14601" width="12.7109375" style="692" customWidth="1"/>
    <col min="14602" max="14602" width="10.5703125" style="692" customWidth="1"/>
    <col min="14603" max="14603" width="16.28515625" style="692" customWidth="1"/>
    <col min="14604" max="14604" width="11.5703125" style="692" bestFit="1" customWidth="1"/>
    <col min="14605" max="14605" width="7.140625" style="692" customWidth="1"/>
    <col min="14606" max="14606" width="1.7109375" style="692" customWidth="1"/>
    <col min="14607" max="14607" width="23" style="692" customWidth="1"/>
    <col min="14608" max="14609" width="9.140625" style="692"/>
    <col min="14610" max="14610" width="15" style="692" customWidth="1"/>
    <col min="14611" max="14611" width="17.28515625" style="692" customWidth="1"/>
    <col min="14612" max="14612" width="3" style="692" customWidth="1"/>
    <col min="14613" max="14613" width="1.7109375" style="692" customWidth="1"/>
    <col min="14614" max="14614" width="14.85546875" style="692" customWidth="1"/>
    <col min="14615" max="14615" width="2.28515625" style="692" customWidth="1"/>
    <col min="14616" max="14849" width="9.140625" style="692"/>
    <col min="14850" max="14850" width="6.28515625" style="692" customWidth="1"/>
    <col min="14851" max="14851" width="1.5703125" style="692" customWidth="1"/>
    <col min="14852" max="14852" width="17.7109375" style="692" customWidth="1"/>
    <col min="14853" max="14853" width="13.5703125" style="692" customWidth="1"/>
    <col min="14854" max="14854" width="29.28515625" style="692" customWidth="1"/>
    <col min="14855" max="14855" width="1.5703125" style="692" customWidth="1"/>
    <col min="14856" max="14856" width="8.85546875" style="692" customWidth="1"/>
    <col min="14857" max="14857" width="12.7109375" style="692" customWidth="1"/>
    <col min="14858" max="14858" width="10.5703125" style="692" customWidth="1"/>
    <col min="14859" max="14859" width="16.28515625" style="692" customWidth="1"/>
    <col min="14860" max="14860" width="11.5703125" style="692" bestFit="1" customWidth="1"/>
    <col min="14861" max="14861" width="7.140625" style="692" customWidth="1"/>
    <col min="14862" max="14862" width="1.7109375" style="692" customWidth="1"/>
    <col min="14863" max="14863" width="23" style="692" customWidth="1"/>
    <col min="14864" max="14865" width="9.140625" style="692"/>
    <col min="14866" max="14866" width="15" style="692" customWidth="1"/>
    <col min="14867" max="14867" width="17.28515625" style="692" customWidth="1"/>
    <col min="14868" max="14868" width="3" style="692" customWidth="1"/>
    <col min="14869" max="14869" width="1.7109375" style="692" customWidth="1"/>
    <col min="14870" max="14870" width="14.85546875" style="692" customWidth="1"/>
    <col min="14871" max="14871" width="2.28515625" style="692" customWidth="1"/>
    <col min="14872" max="15105" width="9.140625" style="692"/>
    <col min="15106" max="15106" width="6.28515625" style="692" customWidth="1"/>
    <col min="15107" max="15107" width="1.5703125" style="692" customWidth="1"/>
    <col min="15108" max="15108" width="17.7109375" style="692" customWidth="1"/>
    <col min="15109" max="15109" width="13.5703125" style="692" customWidth="1"/>
    <col min="15110" max="15110" width="29.28515625" style="692" customWidth="1"/>
    <col min="15111" max="15111" width="1.5703125" style="692" customWidth="1"/>
    <col min="15112" max="15112" width="8.85546875" style="692" customWidth="1"/>
    <col min="15113" max="15113" width="12.7109375" style="692" customWidth="1"/>
    <col min="15114" max="15114" width="10.5703125" style="692" customWidth="1"/>
    <col min="15115" max="15115" width="16.28515625" style="692" customWidth="1"/>
    <col min="15116" max="15116" width="11.5703125" style="692" bestFit="1" customWidth="1"/>
    <col min="15117" max="15117" width="7.140625" style="692" customWidth="1"/>
    <col min="15118" max="15118" width="1.7109375" style="692" customWidth="1"/>
    <col min="15119" max="15119" width="23" style="692" customWidth="1"/>
    <col min="15120" max="15121" width="9.140625" style="692"/>
    <col min="15122" max="15122" width="15" style="692" customWidth="1"/>
    <col min="15123" max="15123" width="17.28515625" style="692" customWidth="1"/>
    <col min="15124" max="15124" width="3" style="692" customWidth="1"/>
    <col min="15125" max="15125" width="1.7109375" style="692" customWidth="1"/>
    <col min="15126" max="15126" width="14.85546875" style="692" customWidth="1"/>
    <col min="15127" max="15127" width="2.28515625" style="692" customWidth="1"/>
    <col min="15128" max="15361" width="9.140625" style="692"/>
    <col min="15362" max="15362" width="6.28515625" style="692" customWidth="1"/>
    <col min="15363" max="15363" width="1.5703125" style="692" customWidth="1"/>
    <col min="15364" max="15364" width="17.7109375" style="692" customWidth="1"/>
    <col min="15365" max="15365" width="13.5703125" style="692" customWidth="1"/>
    <col min="15366" max="15366" width="29.28515625" style="692" customWidth="1"/>
    <col min="15367" max="15367" width="1.5703125" style="692" customWidth="1"/>
    <col min="15368" max="15368" width="8.85546875" style="692" customWidth="1"/>
    <col min="15369" max="15369" width="12.7109375" style="692" customWidth="1"/>
    <col min="15370" max="15370" width="10.5703125" style="692" customWidth="1"/>
    <col min="15371" max="15371" width="16.28515625" style="692" customWidth="1"/>
    <col min="15372" max="15372" width="11.5703125" style="692" bestFit="1" customWidth="1"/>
    <col min="15373" max="15373" width="7.140625" style="692" customWidth="1"/>
    <col min="15374" max="15374" width="1.7109375" style="692" customWidth="1"/>
    <col min="15375" max="15375" width="23" style="692" customWidth="1"/>
    <col min="15376" max="15377" width="9.140625" style="692"/>
    <col min="15378" max="15378" width="15" style="692" customWidth="1"/>
    <col min="15379" max="15379" width="17.28515625" style="692" customWidth="1"/>
    <col min="15380" max="15380" width="3" style="692" customWidth="1"/>
    <col min="15381" max="15381" width="1.7109375" style="692" customWidth="1"/>
    <col min="15382" max="15382" width="14.85546875" style="692" customWidth="1"/>
    <col min="15383" max="15383" width="2.28515625" style="692" customWidth="1"/>
    <col min="15384" max="15617" width="9.140625" style="692"/>
    <col min="15618" max="15618" width="6.28515625" style="692" customWidth="1"/>
    <col min="15619" max="15619" width="1.5703125" style="692" customWidth="1"/>
    <col min="15620" max="15620" width="17.7109375" style="692" customWidth="1"/>
    <col min="15621" max="15621" width="13.5703125" style="692" customWidth="1"/>
    <col min="15622" max="15622" width="29.28515625" style="692" customWidth="1"/>
    <col min="15623" max="15623" width="1.5703125" style="692" customWidth="1"/>
    <col min="15624" max="15624" width="8.85546875" style="692" customWidth="1"/>
    <col min="15625" max="15625" width="12.7109375" style="692" customWidth="1"/>
    <col min="15626" max="15626" width="10.5703125" style="692" customWidth="1"/>
    <col min="15627" max="15627" width="16.28515625" style="692" customWidth="1"/>
    <col min="15628" max="15628" width="11.5703125" style="692" bestFit="1" customWidth="1"/>
    <col min="15629" max="15629" width="7.140625" style="692" customWidth="1"/>
    <col min="15630" max="15630" width="1.7109375" style="692" customWidth="1"/>
    <col min="15631" max="15631" width="23" style="692" customWidth="1"/>
    <col min="15632" max="15633" width="9.140625" style="692"/>
    <col min="15634" max="15634" width="15" style="692" customWidth="1"/>
    <col min="15635" max="15635" width="17.28515625" style="692" customWidth="1"/>
    <col min="15636" max="15636" width="3" style="692" customWidth="1"/>
    <col min="15637" max="15637" width="1.7109375" style="692" customWidth="1"/>
    <col min="15638" max="15638" width="14.85546875" style="692" customWidth="1"/>
    <col min="15639" max="15639" width="2.28515625" style="692" customWidth="1"/>
    <col min="15640" max="15873" width="9.140625" style="692"/>
    <col min="15874" max="15874" width="6.28515625" style="692" customWidth="1"/>
    <col min="15875" max="15875" width="1.5703125" style="692" customWidth="1"/>
    <col min="15876" max="15876" width="17.7109375" style="692" customWidth="1"/>
    <col min="15877" max="15877" width="13.5703125" style="692" customWidth="1"/>
    <col min="15878" max="15878" width="29.28515625" style="692" customWidth="1"/>
    <col min="15879" max="15879" width="1.5703125" style="692" customWidth="1"/>
    <col min="15880" max="15880" width="8.85546875" style="692" customWidth="1"/>
    <col min="15881" max="15881" width="12.7109375" style="692" customWidth="1"/>
    <col min="15882" max="15882" width="10.5703125" style="692" customWidth="1"/>
    <col min="15883" max="15883" width="16.28515625" style="692" customWidth="1"/>
    <col min="15884" max="15884" width="11.5703125" style="692" bestFit="1" customWidth="1"/>
    <col min="15885" max="15885" width="7.140625" style="692" customWidth="1"/>
    <col min="15886" max="15886" width="1.7109375" style="692" customWidth="1"/>
    <col min="15887" max="15887" width="23" style="692" customWidth="1"/>
    <col min="15888" max="15889" width="9.140625" style="692"/>
    <col min="15890" max="15890" width="15" style="692" customWidth="1"/>
    <col min="15891" max="15891" width="17.28515625" style="692" customWidth="1"/>
    <col min="15892" max="15892" width="3" style="692" customWidth="1"/>
    <col min="15893" max="15893" width="1.7109375" style="692" customWidth="1"/>
    <col min="15894" max="15894" width="14.85546875" style="692" customWidth="1"/>
    <col min="15895" max="15895" width="2.28515625" style="692" customWidth="1"/>
    <col min="15896" max="16129" width="9.140625" style="692"/>
    <col min="16130" max="16130" width="6.28515625" style="692" customWidth="1"/>
    <col min="16131" max="16131" width="1.5703125" style="692" customWidth="1"/>
    <col min="16132" max="16132" width="17.7109375" style="692" customWidth="1"/>
    <col min="16133" max="16133" width="13.5703125" style="692" customWidth="1"/>
    <col min="16134" max="16134" width="29.28515625" style="692" customWidth="1"/>
    <col min="16135" max="16135" width="1.5703125" style="692" customWidth="1"/>
    <col min="16136" max="16136" width="8.85546875" style="692" customWidth="1"/>
    <col min="16137" max="16137" width="12.7109375" style="692" customWidth="1"/>
    <col min="16138" max="16138" width="10.5703125" style="692" customWidth="1"/>
    <col min="16139" max="16139" width="16.28515625" style="692" customWidth="1"/>
    <col min="16140" max="16140" width="11.5703125" style="692" bestFit="1" customWidth="1"/>
    <col min="16141" max="16141" width="7.140625" style="692" customWidth="1"/>
    <col min="16142" max="16142" width="1.7109375" style="692" customWidth="1"/>
    <col min="16143" max="16143" width="23" style="692" customWidth="1"/>
    <col min="16144" max="16145" width="9.140625" style="692"/>
    <col min="16146" max="16146" width="15" style="692" customWidth="1"/>
    <col min="16147" max="16147" width="17.28515625" style="692" customWidth="1"/>
    <col min="16148" max="16148" width="3" style="692" customWidth="1"/>
    <col min="16149" max="16149" width="1.7109375" style="692" customWidth="1"/>
    <col min="16150" max="16150" width="14.85546875" style="692" customWidth="1"/>
    <col min="16151" max="16151" width="2.28515625" style="692" customWidth="1"/>
    <col min="16152" max="16384" width="9.140625" style="692"/>
  </cols>
  <sheetData>
    <row r="3" spans="2:23">
      <c r="B3" s="690" t="s">
        <v>397</v>
      </c>
      <c r="C3" s="690"/>
      <c r="D3" s="690"/>
      <c r="E3" s="691" t="s">
        <v>850</v>
      </c>
      <c r="K3" s="693" t="str">
        <f>U3</f>
        <v>Analisa EI-2315</v>
      </c>
      <c r="U3" s="1032" t="s">
        <v>851</v>
      </c>
      <c r="V3" s="1033"/>
    </row>
    <row r="4" spans="2:23">
      <c r="B4" s="690" t="s">
        <v>398</v>
      </c>
      <c r="C4" s="690"/>
      <c r="D4" s="690"/>
      <c r="E4" s="691" t="s">
        <v>852</v>
      </c>
    </row>
    <row r="5" spans="2:23" ht="14.25">
      <c r="B5" s="690" t="s">
        <v>666</v>
      </c>
      <c r="C5" s="690"/>
      <c r="D5" s="690"/>
      <c r="E5" s="691" t="s">
        <v>822</v>
      </c>
      <c r="F5" s="694"/>
      <c r="K5" s="695" t="s">
        <v>667</v>
      </c>
      <c r="M5" s="696" t="s">
        <v>668</v>
      </c>
      <c r="N5" s="697"/>
      <c r="O5" s="697"/>
      <c r="P5" s="697"/>
      <c r="Q5" s="697"/>
      <c r="R5" s="697"/>
      <c r="S5" s="697"/>
      <c r="T5" s="697"/>
      <c r="U5" s="697"/>
      <c r="V5" s="697"/>
      <c r="W5" s="697"/>
    </row>
    <row r="6" spans="2:23" ht="14.25" thickBot="1">
      <c r="M6" s="696" t="s">
        <v>669</v>
      </c>
      <c r="N6" s="697"/>
      <c r="O6" s="697"/>
      <c r="P6" s="697"/>
      <c r="Q6" s="697"/>
      <c r="R6" s="697"/>
      <c r="S6" s="697"/>
      <c r="T6" s="697"/>
      <c r="U6" s="697"/>
      <c r="V6" s="697"/>
      <c r="W6" s="697"/>
    </row>
    <row r="7" spans="2:23" ht="14.25" thickTop="1">
      <c r="B7" s="698"/>
      <c r="C7" s="699"/>
      <c r="D7" s="700"/>
      <c r="E7" s="700"/>
      <c r="F7" s="700"/>
      <c r="G7" s="700"/>
      <c r="H7" s="699"/>
      <c r="I7" s="699"/>
      <c r="J7" s="699"/>
      <c r="K7" s="701"/>
      <c r="M7" s="702" t="s">
        <v>670</v>
      </c>
      <c r="N7" s="697"/>
      <c r="O7" s="697"/>
      <c r="P7" s="697"/>
      <c r="Q7" s="697"/>
      <c r="R7" s="697"/>
      <c r="S7" s="697"/>
      <c r="T7" s="697"/>
      <c r="U7" s="697"/>
      <c r="V7" s="697"/>
      <c r="W7" s="697"/>
    </row>
    <row r="8" spans="2:23">
      <c r="B8" s="703" t="s">
        <v>402</v>
      </c>
      <c r="C8" s="704"/>
      <c r="D8" s="696" t="s">
        <v>403</v>
      </c>
      <c r="E8" s="696"/>
      <c r="F8" s="696"/>
      <c r="G8" s="696"/>
      <c r="H8" s="705" t="s">
        <v>471</v>
      </c>
      <c r="I8" s="705" t="s">
        <v>671</v>
      </c>
      <c r="J8" s="705" t="s">
        <v>404</v>
      </c>
      <c r="K8" s="706" t="s">
        <v>672</v>
      </c>
    </row>
    <row r="9" spans="2:23" ht="14.25" thickBot="1">
      <c r="B9" s="707"/>
      <c r="C9" s="708"/>
      <c r="D9" s="709"/>
      <c r="E9" s="709"/>
      <c r="F9" s="709"/>
      <c r="G9" s="709"/>
      <c r="H9" s="708"/>
      <c r="I9" s="708"/>
      <c r="J9" s="708"/>
      <c r="K9" s="710"/>
    </row>
    <row r="10" spans="2:23" ht="15" thickTop="1">
      <c r="B10" s="711"/>
      <c r="C10" s="712"/>
      <c r="H10" s="713"/>
      <c r="I10" s="689"/>
      <c r="J10" s="712"/>
      <c r="K10" s="714"/>
      <c r="M10" s="715" t="s">
        <v>673</v>
      </c>
      <c r="N10" s="715"/>
      <c r="O10" s="715"/>
      <c r="P10" s="716" t="s">
        <v>320</v>
      </c>
      <c r="Q10" s="715"/>
      <c r="R10" s="715"/>
      <c r="S10" s="715"/>
      <c r="T10" s="715"/>
      <c r="U10" s="715"/>
      <c r="V10" s="715"/>
    </row>
    <row r="11" spans="2:23" ht="15" thickTop="1">
      <c r="B11" s="717" t="s">
        <v>674</v>
      </c>
      <c r="C11" s="704"/>
      <c r="D11" s="690" t="s">
        <v>675</v>
      </c>
      <c r="H11" s="713"/>
      <c r="I11" s="689"/>
      <c r="J11" s="712"/>
      <c r="K11" s="714"/>
      <c r="M11" s="715" t="s">
        <v>676</v>
      </c>
      <c r="N11" s="715"/>
      <c r="O11" s="715"/>
      <c r="P11" s="716" t="s">
        <v>320</v>
      </c>
      <c r="Q11" s="715"/>
      <c r="R11" s="715"/>
      <c r="S11" s="715"/>
      <c r="T11" s="715"/>
      <c r="U11" s="715"/>
      <c r="V11" s="715"/>
    </row>
    <row r="12" spans="2:23" ht="14.25">
      <c r="B12" s="718">
        <v>1</v>
      </c>
      <c r="C12" s="712"/>
      <c r="D12" s="692" t="s">
        <v>768</v>
      </c>
      <c r="H12" s="713"/>
      <c r="I12" s="689"/>
      <c r="J12" s="712"/>
      <c r="K12" s="714"/>
      <c r="M12" s="715" t="s">
        <v>677</v>
      </c>
      <c r="N12" s="715"/>
      <c r="O12" s="715"/>
      <c r="P12" s="716" t="s">
        <v>320</v>
      </c>
      <c r="Q12" s="715"/>
      <c r="R12" s="715"/>
      <c r="S12" s="715"/>
      <c r="T12" s="715"/>
      <c r="U12" s="715"/>
      <c r="V12" s="715"/>
    </row>
    <row r="13" spans="2:23" ht="14.25">
      <c r="B13" s="718">
        <f>B12+1</f>
        <v>2</v>
      </c>
      <c r="C13" s="712"/>
      <c r="D13" s="692" t="s">
        <v>678</v>
      </c>
      <c r="H13" s="713"/>
      <c r="I13" s="689"/>
      <c r="J13" s="712"/>
      <c r="K13" s="714"/>
      <c r="M13" s="715"/>
      <c r="N13" s="715"/>
      <c r="O13" s="715"/>
      <c r="P13" s="716" t="s">
        <v>320</v>
      </c>
      <c r="Q13" s="715"/>
      <c r="R13" s="715"/>
      <c r="S13" s="715"/>
      <c r="T13" s="715"/>
      <c r="U13" s="715"/>
      <c r="V13" s="715"/>
    </row>
    <row r="14" spans="2:23" ht="14.25">
      <c r="B14" s="718">
        <v>3</v>
      </c>
      <c r="C14" s="712"/>
      <c r="D14" s="692" t="s">
        <v>834</v>
      </c>
      <c r="H14" s="713" t="s">
        <v>86</v>
      </c>
      <c r="I14" s="719">
        <v>1</v>
      </c>
      <c r="J14" s="713" t="s">
        <v>34</v>
      </c>
      <c r="K14" s="714"/>
      <c r="M14" s="715" t="s">
        <v>679</v>
      </c>
      <c r="N14" s="715"/>
      <c r="O14" s="715"/>
      <c r="P14" s="716" t="s">
        <v>320</v>
      </c>
      <c r="Q14" s="715"/>
      <c r="R14" s="715"/>
      <c r="S14" s="715"/>
      <c r="T14" s="715"/>
      <c r="U14" s="715"/>
      <c r="V14" s="715"/>
    </row>
    <row r="15" spans="2:23" ht="14.25">
      <c r="B15" s="718">
        <v>4</v>
      </c>
      <c r="C15" s="712"/>
      <c r="D15" s="692" t="s">
        <v>835</v>
      </c>
      <c r="H15" s="720" t="s">
        <v>377</v>
      </c>
      <c r="I15" s="721">
        <v>1</v>
      </c>
      <c r="J15" s="713" t="s">
        <v>34</v>
      </c>
      <c r="K15" s="714"/>
      <c r="M15" s="715" t="s">
        <v>397</v>
      </c>
      <c r="N15" s="715"/>
      <c r="O15" s="715"/>
      <c r="P15" s="715" t="str">
        <f>E3</f>
        <v>: 2.3.(15)</v>
      </c>
      <c r="Q15" s="715"/>
      <c r="R15" s="715"/>
      <c r="S15" s="715" t="s">
        <v>683</v>
      </c>
      <c r="T15" s="715"/>
      <c r="U15" s="715" t="s">
        <v>320</v>
      </c>
      <c r="V15" s="722">
        <f>'[68]1-BOQ'!E77</f>
        <v>1</v>
      </c>
    </row>
    <row r="16" spans="2:23" ht="14.25">
      <c r="B16" s="718">
        <v>5</v>
      </c>
      <c r="C16" s="712"/>
      <c r="D16" s="692" t="s">
        <v>836</v>
      </c>
      <c r="H16" s="713" t="s">
        <v>862</v>
      </c>
      <c r="I16" s="689">
        <v>14</v>
      </c>
      <c r="J16" s="713" t="s">
        <v>837</v>
      </c>
      <c r="K16" s="714"/>
      <c r="M16" s="715" t="s">
        <v>398</v>
      </c>
      <c r="N16" s="715"/>
      <c r="O16" s="715"/>
      <c r="P16" s="715" t="str">
        <f>E4</f>
        <v>: Gorong-gorong Kotak Beton Bertulang, ukuran dalam 100 x 100 cm</v>
      </c>
      <c r="Q16" s="715"/>
      <c r="R16" s="715"/>
      <c r="S16" s="715" t="s">
        <v>685</v>
      </c>
      <c r="T16" s="715"/>
      <c r="U16" s="715" t="s">
        <v>320</v>
      </c>
      <c r="V16" s="722">
        <f>'[68]1-BOQ'!G77</f>
        <v>3112916.4995927438</v>
      </c>
    </row>
    <row r="17" spans="2:23" ht="14.25">
      <c r="B17" s="718">
        <v>6</v>
      </c>
      <c r="C17" s="712"/>
      <c r="D17" s="692" t="s">
        <v>838</v>
      </c>
      <c r="H17" s="720" t="s">
        <v>863</v>
      </c>
      <c r="I17" s="723">
        <v>12.5</v>
      </c>
      <c r="J17" s="713" t="s">
        <v>837</v>
      </c>
      <c r="K17" s="714"/>
      <c r="M17" s="715" t="s">
        <v>666</v>
      </c>
      <c r="N17" s="715"/>
      <c r="O17" s="715"/>
      <c r="P17" s="715" t="str">
        <f>E5</f>
        <v>: M1</v>
      </c>
      <c r="Q17" s="715"/>
      <c r="R17" s="715"/>
      <c r="S17" s="715" t="s">
        <v>686</v>
      </c>
      <c r="T17" s="715"/>
      <c r="U17" s="715" t="s">
        <v>320</v>
      </c>
      <c r="V17" s="722"/>
    </row>
    <row r="18" spans="2:23">
      <c r="B18" s="718">
        <v>7</v>
      </c>
      <c r="C18" s="712"/>
      <c r="D18" s="692" t="s">
        <v>769</v>
      </c>
      <c r="H18" s="713" t="s">
        <v>189</v>
      </c>
      <c r="I18" s="689">
        <f>[68]Informasi!$H$30</f>
        <v>8.7249999999999996</v>
      </c>
      <c r="J18" s="713" t="s">
        <v>692</v>
      </c>
      <c r="K18" s="714"/>
    </row>
    <row r="19" spans="2:23" ht="14.25" thickBot="1">
      <c r="B19" s="718">
        <v>8</v>
      </c>
      <c r="C19" s="712"/>
      <c r="D19" s="692" t="s">
        <v>680</v>
      </c>
      <c r="H19" s="713" t="s">
        <v>681</v>
      </c>
      <c r="I19" s="689">
        <f>[68]Informasi!$H$44</f>
        <v>7</v>
      </c>
      <c r="J19" s="713" t="s">
        <v>91</v>
      </c>
      <c r="K19" s="714"/>
    </row>
    <row r="20" spans="2:23" ht="14.25" thickTop="1">
      <c r="B20" s="718"/>
      <c r="C20" s="712"/>
      <c r="H20" s="713"/>
      <c r="I20" s="724"/>
      <c r="J20" s="712"/>
      <c r="K20" s="714"/>
      <c r="M20" s="725"/>
      <c r="N20" s="726"/>
      <c r="O20" s="727"/>
      <c r="P20" s="727"/>
      <c r="Q20" s="726"/>
      <c r="R20" s="726"/>
      <c r="S20" s="726"/>
      <c r="T20" s="726"/>
      <c r="U20" s="727"/>
      <c r="V20" s="727"/>
      <c r="W20" s="728"/>
    </row>
    <row r="21" spans="2:23">
      <c r="B21" s="717" t="s">
        <v>687</v>
      </c>
      <c r="C21" s="704"/>
      <c r="D21" s="690" t="s">
        <v>766</v>
      </c>
      <c r="H21" s="713"/>
      <c r="I21" s="724"/>
      <c r="J21" s="712"/>
      <c r="K21" s="714"/>
      <c r="M21" s="729"/>
      <c r="N21" s="704"/>
      <c r="O21" s="690"/>
      <c r="P21" s="690"/>
      <c r="Q21" s="704"/>
      <c r="R21" s="705" t="s">
        <v>688</v>
      </c>
      <c r="S21" s="705" t="s">
        <v>401</v>
      </c>
      <c r="T21" s="1034" t="s">
        <v>318</v>
      </c>
      <c r="U21" s="1035"/>
      <c r="V21" s="1035"/>
      <c r="W21" s="1036"/>
    </row>
    <row r="22" spans="2:23">
      <c r="B22" s="718">
        <v>1</v>
      </c>
      <c r="C22" s="712"/>
      <c r="D22" s="692" t="s">
        <v>839</v>
      </c>
      <c r="H22" s="713"/>
      <c r="I22" s="723"/>
      <c r="J22" s="712"/>
      <c r="K22" s="714"/>
      <c r="M22" s="703" t="s">
        <v>689</v>
      </c>
      <c r="N22" s="704"/>
      <c r="O22" s="730" t="s">
        <v>690</v>
      </c>
      <c r="P22" s="730"/>
      <c r="Q22" s="705" t="s">
        <v>404</v>
      </c>
      <c r="R22" s="705" t="s">
        <v>691</v>
      </c>
      <c r="S22" s="705" t="s">
        <v>404</v>
      </c>
      <c r="T22" s="1034" t="s">
        <v>401</v>
      </c>
      <c r="U22" s="1035"/>
      <c r="V22" s="1035"/>
      <c r="W22" s="1036"/>
    </row>
    <row r="23" spans="2:23">
      <c r="B23" s="718">
        <v>2</v>
      </c>
      <c r="C23" s="712"/>
      <c r="D23" s="692" t="s">
        <v>770</v>
      </c>
      <c r="H23" s="713"/>
      <c r="I23" s="723"/>
      <c r="J23" s="712"/>
      <c r="K23" s="714"/>
      <c r="M23" s="729"/>
      <c r="N23" s="704"/>
      <c r="O23" s="690"/>
      <c r="P23" s="690"/>
      <c r="Q23" s="704"/>
      <c r="R23" s="704"/>
      <c r="S23" s="705" t="s">
        <v>406</v>
      </c>
      <c r="T23" s="1034" t="s">
        <v>406</v>
      </c>
      <c r="U23" s="1035"/>
      <c r="V23" s="1035"/>
      <c r="W23" s="1036"/>
    </row>
    <row r="24" spans="2:23" ht="14.25" thickBot="1">
      <c r="B24" s="718"/>
      <c r="C24" s="712"/>
      <c r="D24" s="692" t="s">
        <v>771</v>
      </c>
      <c r="H24" s="713"/>
      <c r="I24" s="723"/>
      <c r="J24" s="712"/>
      <c r="K24" s="714"/>
      <c r="M24" s="731"/>
      <c r="N24" s="732"/>
      <c r="O24" s="733"/>
      <c r="P24" s="733"/>
      <c r="Q24" s="732"/>
      <c r="R24" s="732"/>
      <c r="S24" s="732"/>
      <c r="T24" s="734"/>
      <c r="U24" s="735"/>
      <c r="V24" s="735"/>
      <c r="W24" s="736"/>
    </row>
    <row r="25" spans="2:23" ht="14.25" thickTop="1">
      <c r="B25" s="718">
        <v>3</v>
      </c>
      <c r="C25" s="712"/>
      <c r="D25" s="692" t="s">
        <v>772</v>
      </c>
      <c r="H25" s="713"/>
      <c r="I25" s="723"/>
      <c r="J25" s="712"/>
      <c r="K25" s="714"/>
      <c r="M25" s="711"/>
      <c r="N25" s="712"/>
      <c r="Q25" s="712"/>
      <c r="R25" s="712"/>
      <c r="S25" s="712"/>
      <c r="T25" s="712"/>
      <c r="W25" s="737"/>
    </row>
    <row r="26" spans="2:23">
      <c r="B26" s="718"/>
      <c r="C26" s="712"/>
      <c r="D26" s="692" t="s">
        <v>824</v>
      </c>
      <c r="H26" s="713"/>
      <c r="I26" s="723"/>
      <c r="J26" s="712"/>
      <c r="K26" s="714"/>
      <c r="M26" s="703" t="s">
        <v>408</v>
      </c>
      <c r="N26" s="704"/>
      <c r="O26" s="738" t="s">
        <v>487</v>
      </c>
      <c r="Q26" s="712"/>
      <c r="R26" s="712"/>
      <c r="S26" s="712"/>
      <c r="T26" s="712"/>
      <c r="W26" s="737"/>
    </row>
    <row r="27" spans="2:23">
      <c r="B27" s="718">
        <v>4</v>
      </c>
      <c r="C27" s="712"/>
      <c r="D27" s="692" t="s">
        <v>840</v>
      </c>
      <c r="H27" s="713" t="s">
        <v>773</v>
      </c>
      <c r="I27" s="739">
        <f>IF(15%*0.0733833720342347/1002&lt;0.1,0.1,15%*I17/100)</f>
        <v>0.1</v>
      </c>
      <c r="J27" s="740" t="s">
        <v>34</v>
      </c>
      <c r="K27" s="714"/>
      <c r="M27" s="711"/>
      <c r="N27" s="712"/>
      <c r="Q27" s="712"/>
      <c r="R27" s="712"/>
      <c r="S27" s="712"/>
      <c r="T27" s="712"/>
      <c r="W27" s="737"/>
    </row>
    <row r="28" spans="2:23">
      <c r="B28" s="718">
        <v>5</v>
      </c>
      <c r="C28" s="704"/>
      <c r="D28" s="692" t="s">
        <v>774</v>
      </c>
      <c r="H28" s="713"/>
      <c r="I28" s="739"/>
      <c r="J28" s="740"/>
      <c r="K28" s="714"/>
      <c r="M28" s="741" t="s">
        <v>693</v>
      </c>
      <c r="N28" s="712"/>
      <c r="O28" s="692" t="s">
        <v>488</v>
      </c>
      <c r="P28" s="740" t="s">
        <v>694</v>
      </c>
      <c r="Q28" s="713" t="s">
        <v>91</v>
      </c>
      <c r="R28" s="742">
        <f>I109</f>
        <v>0.84086345381526117</v>
      </c>
      <c r="S28" s="689">
        <f>DUB!I11</f>
        <v>16250</v>
      </c>
      <c r="T28" s="689"/>
      <c r="V28" s="743">
        <f>R28*S28</f>
        <v>13664.031124497995</v>
      </c>
      <c r="W28" s="744"/>
    </row>
    <row r="29" spans="2:23">
      <c r="B29" s="718">
        <v>6</v>
      </c>
      <c r="C29" s="712"/>
      <c r="D29" s="692" t="s">
        <v>775</v>
      </c>
      <c r="H29" s="713"/>
      <c r="I29" s="739"/>
      <c r="J29" s="740"/>
      <c r="K29" s="714"/>
      <c r="M29" s="741" t="s">
        <v>697</v>
      </c>
      <c r="N29" s="712"/>
      <c r="O29" s="692" t="s">
        <v>540</v>
      </c>
      <c r="P29" s="740" t="s">
        <v>765</v>
      </c>
      <c r="Q29" s="713" t="s">
        <v>91</v>
      </c>
      <c r="R29" s="742">
        <f>I110</f>
        <v>0.50451807228915668</v>
      </c>
      <c r="S29" s="689">
        <f>DUB!I12</f>
        <v>16875</v>
      </c>
      <c r="T29" s="689"/>
      <c r="V29" s="743">
        <f>R29*S29</f>
        <v>8513.7424698795185</v>
      </c>
      <c r="W29" s="744"/>
    </row>
    <row r="30" spans="2:23">
      <c r="B30" s="745"/>
      <c r="C30" s="704"/>
      <c r="D30" s="692" t="s">
        <v>776</v>
      </c>
      <c r="H30" s="713"/>
      <c r="I30" s="739"/>
      <c r="J30" s="740"/>
      <c r="K30" s="714"/>
      <c r="M30" s="741" t="s">
        <v>707</v>
      </c>
      <c r="N30" s="712"/>
      <c r="O30" s="692" t="s">
        <v>85</v>
      </c>
      <c r="P30" s="740" t="s">
        <v>698</v>
      </c>
      <c r="Q30" s="713" t="s">
        <v>91</v>
      </c>
      <c r="R30" s="742">
        <f>I111</f>
        <v>8.4086345381526123E-2</v>
      </c>
      <c r="S30" s="689">
        <f>DUB!I14</f>
        <v>27500</v>
      </c>
      <c r="T30" s="689"/>
      <c r="V30" s="743">
        <f>R30*S30</f>
        <v>2312.3744979919684</v>
      </c>
      <c r="W30" s="744"/>
    </row>
    <row r="31" spans="2:23">
      <c r="B31" s="729"/>
      <c r="C31" s="704"/>
      <c r="D31" s="690"/>
      <c r="H31" s="713"/>
      <c r="I31" s="739"/>
      <c r="J31" s="740"/>
      <c r="K31" s="714"/>
      <c r="M31" s="711"/>
      <c r="N31" s="712"/>
      <c r="Q31" s="712"/>
      <c r="R31" s="742"/>
      <c r="S31" s="689"/>
      <c r="T31" s="689"/>
      <c r="V31" s="743"/>
      <c r="W31" s="744"/>
    </row>
    <row r="32" spans="2:23">
      <c r="B32" s="703" t="s">
        <v>695</v>
      </c>
      <c r="C32" s="704"/>
      <c r="D32" s="690" t="s">
        <v>696</v>
      </c>
      <c r="H32" s="713"/>
      <c r="I32" s="746"/>
      <c r="J32" s="740"/>
      <c r="K32" s="714"/>
      <c r="M32" s="711"/>
      <c r="N32" s="747"/>
      <c r="O32" s="748"/>
      <c r="P32" s="748"/>
      <c r="Q32" s="748"/>
      <c r="R32" s="749" t="s">
        <v>700</v>
      </c>
      <c r="S32" s="750"/>
      <c r="T32" s="751"/>
      <c r="U32" s="748"/>
      <c r="V32" s="752">
        <f>SUM(V28:V31)</f>
        <v>24490.14809236948</v>
      </c>
      <c r="W32" s="753"/>
    </row>
    <row r="33" spans="2:23">
      <c r="B33" s="729" t="s">
        <v>699</v>
      </c>
      <c r="C33" s="704"/>
      <c r="D33" s="690" t="s">
        <v>492</v>
      </c>
      <c r="H33" s="713"/>
      <c r="I33" s="746"/>
      <c r="J33" s="740"/>
      <c r="K33" s="714"/>
      <c r="M33" s="711"/>
      <c r="N33" s="712"/>
      <c r="Q33" s="712"/>
      <c r="R33" s="742"/>
      <c r="S33" s="689"/>
      <c r="T33" s="689"/>
      <c r="V33" s="743"/>
      <c r="W33" s="744"/>
    </row>
    <row r="34" spans="2:23">
      <c r="B34" s="711"/>
      <c r="C34" s="712"/>
      <c r="D34" s="692" t="s">
        <v>777</v>
      </c>
      <c r="H34" s="713"/>
      <c r="I34" s="746"/>
      <c r="J34" s="740"/>
      <c r="K34" s="714"/>
      <c r="M34" s="703" t="s">
        <v>411</v>
      </c>
      <c r="N34" s="704"/>
      <c r="O34" s="738" t="s">
        <v>492</v>
      </c>
      <c r="Q34" s="712"/>
      <c r="R34" s="742"/>
      <c r="S34" s="689"/>
      <c r="T34" s="689"/>
      <c r="V34" s="743"/>
      <c r="W34" s="744"/>
    </row>
    <row r="35" spans="2:23" ht="14.25">
      <c r="B35" s="711"/>
      <c r="C35" s="712"/>
      <c r="D35" s="754" t="s">
        <v>841</v>
      </c>
      <c r="F35" s="755" t="s">
        <v>842</v>
      </c>
      <c r="H35" s="713" t="s">
        <v>82</v>
      </c>
      <c r="I35" s="756">
        <f>(I16/100*I14)+(I17/100*(I14+2*(I15-(I16+I17)/100)))</f>
        <v>0.44874999999999998</v>
      </c>
      <c r="J35" s="740" t="s">
        <v>35</v>
      </c>
      <c r="K35" s="714"/>
      <c r="M35" s="711"/>
      <c r="N35" s="712"/>
      <c r="Q35" s="712"/>
      <c r="R35" s="712"/>
      <c r="S35" s="689"/>
      <c r="T35" s="689"/>
      <c r="V35" s="743"/>
      <c r="W35" s="744"/>
    </row>
    <row r="36" spans="2:23">
      <c r="B36" s="711"/>
      <c r="C36" s="712"/>
      <c r="H36" s="713" t="s">
        <v>843</v>
      </c>
      <c r="I36" s="746">
        <v>1</v>
      </c>
      <c r="J36" s="740" t="s">
        <v>807</v>
      </c>
      <c r="K36" s="714"/>
      <c r="M36" s="741" t="s">
        <v>693</v>
      </c>
      <c r="N36" s="712"/>
      <c r="O36" s="692" t="s">
        <v>832</v>
      </c>
      <c r="P36" s="740" t="s">
        <v>825</v>
      </c>
      <c r="Q36" s="713" t="s">
        <v>111</v>
      </c>
      <c r="R36" s="742">
        <f>I37</f>
        <v>0.45772499999999999</v>
      </c>
      <c r="S36" s="689">
        <f>+'[68]4-Basic Price'!$F$131</f>
        <v>3054382.9142484493</v>
      </c>
      <c r="T36" s="689"/>
      <c r="V36" s="743">
        <f>R36*S36</f>
        <v>1398067.4194243713</v>
      </c>
      <c r="W36" s="744"/>
    </row>
    <row r="37" spans="2:23">
      <c r="B37" s="729"/>
      <c r="C37" s="704"/>
      <c r="D37" s="757" t="s">
        <v>844</v>
      </c>
      <c r="E37" s="757"/>
      <c r="H37" s="758" t="s">
        <v>825</v>
      </c>
      <c r="I37" s="759">
        <f>I35*I36*1.02</f>
        <v>0.45772499999999999</v>
      </c>
      <c r="J37" s="758" t="s">
        <v>778</v>
      </c>
      <c r="K37" s="714"/>
      <c r="M37" s="741" t="s">
        <v>697</v>
      </c>
      <c r="N37" s="712"/>
      <c r="O37" s="692" t="s">
        <v>826</v>
      </c>
      <c r="P37" s="740" t="s">
        <v>831</v>
      </c>
      <c r="Q37" s="713" t="s">
        <v>186</v>
      </c>
      <c r="R37" s="742">
        <f>I38</f>
        <v>50.349750000000007</v>
      </c>
      <c r="S37" s="689">
        <f>+'[68]4-Basic Price'!$F$102</f>
        <v>8369</v>
      </c>
      <c r="T37" s="689"/>
      <c r="V37" s="743">
        <f>R37*S37</f>
        <v>421377.05775000004</v>
      </c>
      <c r="W37" s="744"/>
    </row>
    <row r="38" spans="2:23">
      <c r="B38" s="729"/>
      <c r="C38" s="704"/>
      <c r="D38" s="757" t="s">
        <v>845</v>
      </c>
      <c r="H38" s="758" t="s">
        <v>831</v>
      </c>
      <c r="I38" s="759">
        <f>100*I37*1.1</f>
        <v>50.349750000000007</v>
      </c>
      <c r="J38" s="758" t="s">
        <v>655</v>
      </c>
      <c r="K38" s="714"/>
      <c r="M38" s="741" t="s">
        <v>707</v>
      </c>
      <c r="N38" s="712"/>
      <c r="O38" s="692" t="s">
        <v>781</v>
      </c>
      <c r="P38" s="740" t="s">
        <v>779</v>
      </c>
      <c r="Q38" s="713" t="s">
        <v>111</v>
      </c>
      <c r="R38" s="742">
        <f>I39</f>
        <v>0.29399999999999998</v>
      </c>
      <c r="S38" s="689">
        <f>'Harga Quary'!J13</f>
        <v>143758.85749999998</v>
      </c>
      <c r="T38" s="689"/>
      <c r="V38" s="743">
        <f>R38*S38</f>
        <v>42265.104104999991</v>
      </c>
      <c r="W38" s="744"/>
    </row>
    <row r="39" spans="2:23" ht="14.25">
      <c r="B39" s="711"/>
      <c r="C39" s="712"/>
      <c r="D39" s="757" t="s">
        <v>864</v>
      </c>
      <c r="E39" s="760"/>
      <c r="H39" s="758" t="s">
        <v>846</v>
      </c>
      <c r="I39" s="761">
        <f>(I27*(0.4+2*I14*I15+0.4)*1)*1.05</f>
        <v>0.29399999999999998</v>
      </c>
      <c r="J39" s="740" t="s">
        <v>778</v>
      </c>
      <c r="K39" s="714"/>
      <c r="M39" s="762" t="s">
        <v>747</v>
      </c>
      <c r="N39" s="712"/>
      <c r="O39" s="692" t="s">
        <v>782</v>
      </c>
      <c r="P39" s="763" t="s">
        <v>780</v>
      </c>
      <c r="Q39" s="713" t="s">
        <v>111</v>
      </c>
      <c r="R39" s="742">
        <f>I40</f>
        <v>3.1399999999999992</v>
      </c>
      <c r="S39" s="689">
        <f>'[68]4-Basic Price'!$F$68</f>
        <v>143700</v>
      </c>
      <c r="T39" s="689"/>
      <c r="V39" s="743">
        <f>R39*S39</f>
        <v>451217.99999999988</v>
      </c>
      <c r="W39" s="744"/>
    </row>
    <row r="40" spans="2:23" ht="14.25">
      <c r="B40" s="711"/>
      <c r="C40" s="712"/>
      <c r="D40" s="757" t="s">
        <v>827</v>
      </c>
      <c r="E40" s="760" t="s">
        <v>865</v>
      </c>
      <c r="H40" s="764" t="s">
        <v>780</v>
      </c>
      <c r="I40" s="761">
        <f>((2*I14*I15+0.3)*(0.4+2*I14*I15+0.4)-(22/7*(0.5*(2*I14*I15))*1*1.05))</f>
        <v>3.1399999999999992</v>
      </c>
      <c r="J40" s="740" t="s">
        <v>778</v>
      </c>
      <c r="K40" s="714"/>
      <c r="M40" s="762">
        <v>5</v>
      </c>
      <c r="N40" s="712"/>
      <c r="O40" s="692" t="s">
        <v>853</v>
      </c>
      <c r="P40" s="763"/>
      <c r="Q40" s="713" t="s">
        <v>783</v>
      </c>
      <c r="R40" s="742">
        <f>I42</f>
        <v>1</v>
      </c>
      <c r="S40" s="689">
        <f>'[68]6-Cetakan Beton'!$D$168</f>
        <v>59112.327100389273</v>
      </c>
      <c r="T40" s="689"/>
      <c r="V40" s="743">
        <f>R40*S40</f>
        <v>59112.327100389273</v>
      </c>
      <c r="W40" s="737"/>
    </row>
    <row r="41" spans="2:23" ht="14.25">
      <c r="B41" s="711"/>
      <c r="C41" s="712"/>
      <c r="E41" s="757" t="s">
        <v>866</v>
      </c>
      <c r="H41" s="713"/>
      <c r="I41" s="746"/>
      <c r="J41" s="740"/>
      <c r="K41" s="714"/>
      <c r="M41" s="711"/>
      <c r="N41" s="712"/>
      <c r="Q41" s="712"/>
      <c r="R41" s="712"/>
      <c r="S41" s="712"/>
      <c r="T41" s="712"/>
      <c r="W41" s="737"/>
    </row>
    <row r="42" spans="2:23">
      <c r="B42" s="711"/>
      <c r="C42" s="712"/>
      <c r="D42" s="692" t="s">
        <v>854</v>
      </c>
      <c r="E42" s="757"/>
      <c r="H42" s="713"/>
      <c r="I42" s="765">
        <v>1</v>
      </c>
      <c r="J42" s="713" t="s">
        <v>783</v>
      </c>
      <c r="K42" s="714"/>
      <c r="M42" s="711"/>
      <c r="N42" s="712"/>
      <c r="Q42" s="712"/>
      <c r="R42" s="712"/>
      <c r="S42" s="712"/>
      <c r="T42" s="712"/>
      <c r="W42" s="737"/>
    </row>
    <row r="43" spans="2:23">
      <c r="B43" s="711"/>
      <c r="C43" s="712"/>
      <c r="E43" s="757"/>
      <c r="H43" s="713"/>
      <c r="I43" s="765"/>
      <c r="J43" s="713"/>
      <c r="K43" s="714"/>
      <c r="M43" s="711"/>
      <c r="N43" s="712"/>
      <c r="Q43" s="712"/>
      <c r="R43" s="712"/>
      <c r="S43" s="712"/>
      <c r="T43" s="712"/>
      <c r="W43" s="737"/>
    </row>
    <row r="44" spans="2:23">
      <c r="B44" s="711"/>
      <c r="C44" s="712"/>
      <c r="E44" s="757"/>
      <c r="H44" s="713"/>
      <c r="I44" s="765"/>
      <c r="J44" s="713"/>
      <c r="K44" s="714"/>
      <c r="M44" s="711"/>
      <c r="N44" s="712"/>
      <c r="Q44" s="712"/>
      <c r="R44" s="712"/>
      <c r="S44" s="712"/>
      <c r="T44" s="712"/>
      <c r="W44" s="737"/>
    </row>
    <row r="45" spans="2:23">
      <c r="B45" s="729" t="s">
        <v>701</v>
      </c>
      <c r="C45" s="704"/>
      <c r="D45" s="690" t="s">
        <v>473</v>
      </c>
      <c r="H45" s="713"/>
      <c r="I45" s="765"/>
      <c r="J45" s="713"/>
      <c r="K45" s="714"/>
      <c r="M45" s="711"/>
      <c r="N45" s="712"/>
      <c r="Q45" s="712"/>
      <c r="R45" s="712"/>
      <c r="S45" s="712"/>
      <c r="T45" s="712"/>
      <c r="W45" s="737"/>
    </row>
    <row r="46" spans="2:23">
      <c r="B46" s="741" t="s">
        <v>767</v>
      </c>
      <c r="C46" s="712"/>
      <c r="D46" s="766" t="s">
        <v>860</v>
      </c>
      <c r="E46" s="690"/>
      <c r="H46" s="713" t="s">
        <v>785</v>
      </c>
      <c r="I46" s="767"/>
      <c r="J46" s="713"/>
      <c r="K46" s="714"/>
      <c r="M46" s="711"/>
      <c r="N46" s="712"/>
      <c r="Q46" s="712"/>
      <c r="R46" s="712"/>
      <c r="S46" s="712"/>
      <c r="T46" s="712"/>
      <c r="W46" s="737"/>
    </row>
    <row r="47" spans="2:23">
      <c r="B47" s="711"/>
      <c r="C47" s="712"/>
      <c r="D47" s="692" t="s">
        <v>790</v>
      </c>
      <c r="H47" s="713" t="s">
        <v>791</v>
      </c>
      <c r="I47" s="768">
        <v>1</v>
      </c>
      <c r="J47" s="713" t="s">
        <v>792</v>
      </c>
      <c r="K47" s="714"/>
      <c r="M47" s="711"/>
      <c r="N47" s="747"/>
      <c r="O47" s="748"/>
      <c r="P47" s="748"/>
      <c r="Q47" s="748"/>
      <c r="R47" s="749" t="s">
        <v>702</v>
      </c>
      <c r="S47" s="750"/>
      <c r="T47" s="751"/>
      <c r="U47" s="748"/>
      <c r="V47" s="752">
        <f>SUM(V34:V46)</f>
        <v>2372039.9083797606</v>
      </c>
      <c r="W47" s="753"/>
    </row>
    <row r="48" spans="2:23">
      <c r="B48" s="711"/>
      <c r="C48" s="712"/>
      <c r="D48" s="692" t="s">
        <v>793</v>
      </c>
      <c r="H48" s="713" t="s">
        <v>191</v>
      </c>
      <c r="I48" s="769">
        <v>0.83</v>
      </c>
      <c r="J48" s="713" t="s">
        <v>684</v>
      </c>
      <c r="K48" s="714"/>
      <c r="M48" s="711"/>
      <c r="N48" s="712"/>
      <c r="Q48" s="712"/>
      <c r="R48" s="712"/>
      <c r="S48" s="712"/>
      <c r="T48" s="712"/>
      <c r="W48" s="737"/>
    </row>
    <row r="49" spans="2:23">
      <c r="B49" s="729"/>
      <c r="C49" s="704"/>
      <c r="D49" s="692" t="s">
        <v>794</v>
      </c>
      <c r="H49" s="713" t="s">
        <v>795</v>
      </c>
      <c r="I49" s="769">
        <v>0.5</v>
      </c>
      <c r="J49" s="713" t="s">
        <v>34</v>
      </c>
      <c r="K49" s="714"/>
      <c r="M49" s="703" t="s">
        <v>416</v>
      </c>
      <c r="N49" s="704"/>
      <c r="O49" s="738" t="s">
        <v>412</v>
      </c>
      <c r="Q49" s="712"/>
      <c r="R49" s="712"/>
      <c r="S49" s="712"/>
      <c r="T49" s="712"/>
      <c r="W49" s="737"/>
    </row>
    <row r="50" spans="2:23">
      <c r="B50" s="711"/>
      <c r="C50" s="712"/>
      <c r="D50" s="692" t="s">
        <v>796</v>
      </c>
      <c r="H50" s="713" t="s">
        <v>797</v>
      </c>
      <c r="I50" s="769">
        <v>10</v>
      </c>
      <c r="J50" s="713" t="s">
        <v>798</v>
      </c>
      <c r="K50" s="714"/>
      <c r="M50" s="711"/>
      <c r="N50" s="712"/>
      <c r="Q50" s="712"/>
      <c r="R50" s="712"/>
      <c r="S50" s="689"/>
      <c r="T50" s="689"/>
      <c r="V50" s="743"/>
      <c r="W50" s="744"/>
    </row>
    <row r="51" spans="2:23">
      <c r="B51" s="711"/>
      <c r="C51" s="712"/>
      <c r="D51" s="692" t="s">
        <v>799</v>
      </c>
      <c r="F51" s="766"/>
      <c r="H51" s="713" t="s">
        <v>773</v>
      </c>
      <c r="I51" s="769">
        <v>0.1</v>
      </c>
      <c r="J51" s="713" t="s">
        <v>34</v>
      </c>
      <c r="K51" s="714"/>
      <c r="M51" s="741" t="s">
        <v>693</v>
      </c>
      <c r="N51" s="712"/>
      <c r="O51" s="692" t="s">
        <v>784</v>
      </c>
      <c r="P51" s="740" t="s">
        <v>785</v>
      </c>
      <c r="Q51" s="713" t="s">
        <v>91</v>
      </c>
      <c r="R51" s="742">
        <f>I55+I67</f>
        <v>3.8539759036144567</v>
      </c>
      <c r="S51" s="689">
        <f>'[68]5-Alat(1)'!$AW$32</f>
        <v>90120.027803854522</v>
      </c>
      <c r="T51" s="712"/>
      <c r="V51" s="743">
        <f>R51*S51</f>
        <v>347320.41558912018</v>
      </c>
      <c r="W51" s="737"/>
    </row>
    <row r="52" spans="2:23">
      <c r="B52" s="711"/>
      <c r="C52" s="712"/>
      <c r="D52" s="692" t="s">
        <v>800</v>
      </c>
      <c r="E52" s="770" t="s">
        <v>801</v>
      </c>
      <c r="F52" s="770"/>
      <c r="H52" s="713" t="s">
        <v>706</v>
      </c>
      <c r="I52" s="765">
        <f>(I47*1000*I48*I49*I51)/(I50*I39)</f>
        <v>14.115646258503402</v>
      </c>
      <c r="J52" s="713" t="s">
        <v>802</v>
      </c>
      <c r="K52" s="714"/>
      <c r="M52" s="741" t="s">
        <v>697</v>
      </c>
      <c r="N52" s="712"/>
      <c r="O52" s="692" t="s">
        <v>786</v>
      </c>
      <c r="P52" s="740" t="s">
        <v>787</v>
      </c>
      <c r="Q52" s="713" t="s">
        <v>91</v>
      </c>
      <c r="R52" s="742">
        <f>I92</f>
        <v>8.4086345381526109E-2</v>
      </c>
      <c r="S52" s="689">
        <f>'[68]5-Alat(1)'!$AW$18</f>
        <v>364573.17258263414</v>
      </c>
      <c r="T52" s="712"/>
      <c r="V52" s="743">
        <f>R52*S52</f>
        <v>30655.625706622101</v>
      </c>
      <c r="W52" s="737"/>
    </row>
    <row r="53" spans="2:23">
      <c r="B53" s="711"/>
      <c r="C53" s="712"/>
      <c r="E53" s="697" t="s">
        <v>828</v>
      </c>
      <c r="F53" s="697"/>
      <c r="H53" s="713"/>
      <c r="I53" s="765"/>
      <c r="J53" s="712"/>
      <c r="K53" s="714"/>
      <c r="M53" s="741" t="s">
        <v>707</v>
      </c>
      <c r="N53" s="712"/>
      <c r="O53" s="692" t="s">
        <v>788</v>
      </c>
      <c r="Q53" s="713" t="s">
        <v>20</v>
      </c>
      <c r="R53" s="742">
        <v>1</v>
      </c>
      <c r="S53" s="689">
        <v>0</v>
      </c>
      <c r="T53" s="712"/>
      <c r="V53" s="743">
        <f>R53*S53</f>
        <v>0</v>
      </c>
      <c r="W53" s="737"/>
    </row>
    <row r="54" spans="2:23">
      <c r="B54" s="711"/>
      <c r="C54" s="712"/>
      <c r="H54" s="713"/>
      <c r="I54" s="765"/>
      <c r="J54" s="712"/>
      <c r="K54" s="714"/>
      <c r="M54" s="711"/>
      <c r="N54" s="712"/>
      <c r="Q54" s="712"/>
      <c r="R54" s="742"/>
      <c r="S54" s="689"/>
      <c r="T54" s="689"/>
      <c r="V54" s="743"/>
      <c r="W54" s="744"/>
    </row>
    <row r="55" spans="2:23">
      <c r="B55" s="729"/>
      <c r="C55" s="704"/>
      <c r="D55" s="690" t="s">
        <v>803</v>
      </c>
      <c r="E55" s="692" t="s">
        <v>709</v>
      </c>
      <c r="H55" s="713" t="s">
        <v>785</v>
      </c>
      <c r="I55" s="767">
        <f>1/I52</f>
        <v>7.0843373493975903E-2</v>
      </c>
      <c r="J55" s="705" t="s">
        <v>682</v>
      </c>
      <c r="K55" s="714"/>
      <c r="M55" s="711"/>
      <c r="N55" s="712"/>
      <c r="Q55" s="712"/>
      <c r="R55" s="742"/>
      <c r="S55" s="689"/>
      <c r="T55" s="689"/>
      <c r="V55" s="743"/>
      <c r="W55" s="744"/>
    </row>
    <row r="56" spans="2:23">
      <c r="B56" s="711"/>
      <c r="C56" s="712"/>
      <c r="H56" s="713"/>
      <c r="I56" s="769"/>
      <c r="J56" s="712"/>
      <c r="K56" s="714"/>
      <c r="M56" s="729"/>
      <c r="N56" s="704"/>
      <c r="O56" s="738"/>
      <c r="Q56" s="712"/>
      <c r="R56" s="742"/>
      <c r="S56" s="689"/>
      <c r="T56" s="689"/>
      <c r="V56" s="743"/>
      <c r="W56" s="744"/>
    </row>
    <row r="57" spans="2:23">
      <c r="B57" s="741" t="s">
        <v>789</v>
      </c>
      <c r="C57" s="712"/>
      <c r="D57" s="766" t="s">
        <v>861</v>
      </c>
      <c r="E57" s="690"/>
      <c r="H57" s="713" t="s">
        <v>785</v>
      </c>
      <c r="I57" s="767"/>
      <c r="J57" s="712"/>
      <c r="K57" s="714"/>
      <c r="M57" s="711"/>
      <c r="N57" s="712"/>
      <c r="Q57" s="712"/>
      <c r="R57" s="742"/>
      <c r="S57" s="689"/>
      <c r="T57" s="689"/>
      <c r="V57" s="743"/>
      <c r="W57" s="744"/>
    </row>
    <row r="58" spans="2:23">
      <c r="B58" s="711"/>
      <c r="C58" s="712"/>
      <c r="D58" s="692" t="s">
        <v>790</v>
      </c>
      <c r="H58" s="713" t="s">
        <v>791</v>
      </c>
      <c r="I58" s="768">
        <v>1</v>
      </c>
      <c r="J58" s="713" t="s">
        <v>792</v>
      </c>
      <c r="K58" s="714"/>
      <c r="M58" s="711"/>
      <c r="N58" s="712"/>
      <c r="Q58" s="712"/>
      <c r="R58" s="742"/>
      <c r="S58" s="689"/>
      <c r="T58" s="689"/>
      <c r="V58" s="743"/>
      <c r="W58" s="744"/>
    </row>
    <row r="59" spans="2:23">
      <c r="B59" s="711"/>
      <c r="C59" s="712"/>
      <c r="D59" s="692" t="s">
        <v>793</v>
      </c>
      <c r="H59" s="713" t="s">
        <v>191</v>
      </c>
      <c r="I59" s="769">
        <v>0.83</v>
      </c>
      <c r="J59" s="713" t="s">
        <v>684</v>
      </c>
      <c r="K59" s="714"/>
      <c r="M59" s="711"/>
      <c r="N59" s="747"/>
      <c r="O59" s="748"/>
      <c r="P59" s="748"/>
      <c r="Q59" s="748"/>
      <c r="R59" s="749" t="s">
        <v>708</v>
      </c>
      <c r="S59" s="750"/>
      <c r="T59" s="751"/>
      <c r="U59" s="748"/>
      <c r="V59" s="752">
        <f>SUM(V51:V58)</f>
        <v>377976.04129574227</v>
      </c>
      <c r="W59" s="753"/>
    </row>
    <row r="60" spans="2:23">
      <c r="B60" s="729"/>
      <c r="C60" s="704"/>
      <c r="D60" s="692" t="s">
        <v>794</v>
      </c>
      <c r="H60" s="713" t="s">
        <v>795</v>
      </c>
      <c r="I60" s="769">
        <v>0.5</v>
      </c>
      <c r="J60" s="713" t="s">
        <v>34</v>
      </c>
      <c r="K60" s="714"/>
      <c r="M60" s="771"/>
      <c r="N60" s="772"/>
      <c r="O60" s="773"/>
      <c r="P60" s="773"/>
      <c r="Q60" s="772"/>
      <c r="R60" s="774"/>
      <c r="S60" s="775"/>
      <c r="T60" s="775"/>
      <c r="U60" s="773"/>
      <c r="V60" s="776"/>
      <c r="W60" s="777"/>
    </row>
    <row r="61" spans="2:23">
      <c r="B61" s="711"/>
      <c r="C61" s="712"/>
      <c r="D61" s="692" t="s">
        <v>796</v>
      </c>
      <c r="H61" s="713" t="s">
        <v>797</v>
      </c>
      <c r="I61" s="769">
        <v>10</v>
      </c>
      <c r="J61" s="713" t="s">
        <v>798</v>
      </c>
      <c r="K61" s="714"/>
      <c r="M61" s="778" t="s">
        <v>431</v>
      </c>
      <c r="N61" s="779"/>
      <c r="O61" s="773" t="s">
        <v>710</v>
      </c>
      <c r="P61" s="773"/>
      <c r="Q61" s="773"/>
      <c r="R61" s="773"/>
      <c r="S61" s="776"/>
      <c r="T61" s="775"/>
      <c r="U61" s="773"/>
      <c r="V61" s="776">
        <f>V59+V47+V32</f>
        <v>2774506.0977678723</v>
      </c>
      <c r="W61" s="777"/>
    </row>
    <row r="62" spans="2:23">
      <c r="B62" s="711"/>
      <c r="C62" s="712"/>
      <c r="D62" s="692" t="s">
        <v>805</v>
      </c>
      <c r="H62" s="713" t="s">
        <v>378</v>
      </c>
      <c r="I62" s="769">
        <v>5</v>
      </c>
      <c r="J62" s="713" t="s">
        <v>798</v>
      </c>
      <c r="K62" s="714"/>
      <c r="M62" s="778" t="s">
        <v>454</v>
      </c>
      <c r="N62" s="779"/>
      <c r="O62" s="773" t="s">
        <v>711</v>
      </c>
      <c r="P62" s="773"/>
      <c r="Q62" s="780">
        <v>15</v>
      </c>
      <c r="R62" s="773" t="s">
        <v>712</v>
      </c>
      <c r="S62" s="776"/>
      <c r="T62" s="775"/>
      <c r="U62" s="773"/>
      <c r="V62" s="776">
        <f>Q62/100*V61</f>
        <v>416175.91466518084</v>
      </c>
      <c r="W62" s="777"/>
    </row>
    <row r="63" spans="2:23" ht="14.25" thickBot="1">
      <c r="B63" s="711"/>
      <c r="C63" s="712"/>
      <c r="D63" s="692" t="s">
        <v>829</v>
      </c>
      <c r="F63" s="766"/>
      <c r="H63" s="713" t="s">
        <v>773</v>
      </c>
      <c r="I63" s="769">
        <v>0.1</v>
      </c>
      <c r="J63" s="713" t="s">
        <v>34</v>
      </c>
      <c r="K63" s="714"/>
      <c r="M63" s="781" t="s">
        <v>714</v>
      </c>
      <c r="N63" s="732"/>
      <c r="O63" s="709" t="s">
        <v>715</v>
      </c>
      <c r="P63" s="709"/>
      <c r="Q63" s="709"/>
      <c r="R63" s="709"/>
      <c r="S63" s="782"/>
      <c r="T63" s="783"/>
      <c r="U63" s="709"/>
      <c r="V63" s="782">
        <f>V61+V62</f>
        <v>3190682.012433053</v>
      </c>
      <c r="W63" s="784"/>
    </row>
    <row r="64" spans="2:23" ht="14.25" thickTop="1">
      <c r="B64" s="711"/>
      <c r="C64" s="712"/>
      <c r="D64" s="692" t="s">
        <v>800</v>
      </c>
      <c r="E64" s="770" t="s">
        <v>801</v>
      </c>
      <c r="F64" s="770"/>
      <c r="H64" s="713" t="s">
        <v>706</v>
      </c>
      <c r="I64" s="765">
        <f>(I58*1000*I59*I60*I63)/(I61*I62*I40)</f>
        <v>0.26433121019108285</v>
      </c>
      <c r="J64" s="713" t="s">
        <v>802</v>
      </c>
      <c r="K64" s="714"/>
      <c r="M64" s="785" t="s">
        <v>716</v>
      </c>
      <c r="N64" s="690"/>
      <c r="O64" s="692" t="s">
        <v>717</v>
      </c>
      <c r="S64" s="743"/>
      <c r="T64" s="743"/>
      <c r="V64" s="743"/>
      <c r="W64" s="743"/>
    </row>
    <row r="65" spans="2:23">
      <c r="B65" s="711"/>
      <c r="C65" s="712"/>
      <c r="E65" s="697" t="s">
        <v>830</v>
      </c>
      <c r="F65" s="697"/>
      <c r="H65" s="713"/>
      <c r="I65" s="765"/>
      <c r="J65" s="712"/>
      <c r="K65" s="714"/>
      <c r="M65" s="785"/>
      <c r="N65" s="690"/>
      <c r="O65" s="692" t="s">
        <v>718</v>
      </c>
      <c r="S65" s="743"/>
      <c r="T65" s="743"/>
      <c r="V65" s="743"/>
      <c r="W65" s="743"/>
    </row>
    <row r="66" spans="2:23">
      <c r="B66" s="711"/>
      <c r="C66" s="712"/>
      <c r="H66" s="713"/>
      <c r="I66" s="765"/>
      <c r="J66" s="712"/>
      <c r="K66" s="714"/>
      <c r="M66" s="785">
        <v>2</v>
      </c>
      <c r="O66" s="692" t="s">
        <v>721</v>
      </c>
    </row>
    <row r="67" spans="2:23">
      <c r="B67" s="729"/>
      <c r="C67" s="704"/>
      <c r="D67" s="690" t="s">
        <v>803</v>
      </c>
      <c r="E67" s="692" t="s">
        <v>709</v>
      </c>
      <c r="H67" s="713" t="s">
        <v>785</v>
      </c>
      <c r="I67" s="767">
        <f>1/I64</f>
        <v>3.783132530120481</v>
      </c>
      <c r="J67" s="705" t="s">
        <v>682</v>
      </c>
      <c r="K67" s="714"/>
      <c r="M67" s="785"/>
      <c r="O67" s="692" t="s">
        <v>724</v>
      </c>
    </row>
    <row r="68" spans="2:23">
      <c r="B68" s="729"/>
      <c r="C68" s="704"/>
      <c r="D68" s="690"/>
      <c r="H68" s="713"/>
      <c r="I68" s="767"/>
      <c r="J68" s="705"/>
      <c r="K68" s="714"/>
      <c r="M68" s="785"/>
      <c r="O68" s="692" t="s">
        <v>725</v>
      </c>
    </row>
    <row r="69" spans="2:23">
      <c r="B69" s="741" t="s">
        <v>804</v>
      </c>
      <c r="C69" s="712"/>
      <c r="D69" s="786" t="str">
        <f>'[68]5-Alat(1)'!$G$632</f>
        <v>FLAT BED TRUCK 3-4 TON</v>
      </c>
      <c r="H69" s="713" t="s">
        <v>787</v>
      </c>
      <c r="I69" s="769"/>
      <c r="J69" s="712"/>
      <c r="K69" s="714"/>
      <c r="M69" s="785">
        <v>3</v>
      </c>
      <c r="O69" s="692" t="s">
        <v>726</v>
      </c>
    </row>
    <row r="70" spans="2:23">
      <c r="B70" s="711"/>
      <c r="C70" s="712"/>
      <c r="D70" s="692" t="s">
        <v>806</v>
      </c>
      <c r="E70" s="690"/>
      <c r="H70" s="713" t="s">
        <v>190</v>
      </c>
      <c r="I70" s="769">
        <v>14</v>
      </c>
      <c r="J70" s="713" t="s">
        <v>807</v>
      </c>
      <c r="K70" s="714"/>
      <c r="M70" s="785">
        <v>4</v>
      </c>
      <c r="O70" s="692" t="s">
        <v>727</v>
      </c>
    </row>
    <row r="71" spans="2:23">
      <c r="B71" s="729"/>
      <c r="C71" s="704"/>
      <c r="D71" s="692" t="s">
        <v>808</v>
      </c>
      <c r="H71" s="713" t="s">
        <v>191</v>
      </c>
      <c r="I71" s="769">
        <v>0.83</v>
      </c>
      <c r="J71" s="712"/>
      <c r="K71" s="714"/>
      <c r="M71" s="785"/>
      <c r="O71" s="692" t="s">
        <v>729</v>
      </c>
    </row>
    <row r="72" spans="2:23">
      <c r="B72" s="711"/>
      <c r="C72" s="712"/>
      <c r="D72" s="692" t="s">
        <v>809</v>
      </c>
      <c r="H72" s="713" t="s">
        <v>719</v>
      </c>
      <c r="I72" s="769">
        <v>20</v>
      </c>
      <c r="J72" s="713" t="s">
        <v>720</v>
      </c>
      <c r="K72" s="714"/>
    </row>
    <row r="73" spans="2:23">
      <c r="B73" s="711"/>
      <c r="C73" s="712"/>
      <c r="D73" s="692" t="s">
        <v>722</v>
      </c>
      <c r="H73" s="713" t="s">
        <v>723</v>
      </c>
      <c r="I73" s="769">
        <v>30</v>
      </c>
      <c r="J73" s="713" t="s">
        <v>720</v>
      </c>
      <c r="K73" s="714"/>
    </row>
    <row r="74" spans="2:23">
      <c r="B74" s="729"/>
      <c r="C74" s="704"/>
      <c r="D74" s="692" t="s">
        <v>810</v>
      </c>
      <c r="E74" s="690"/>
      <c r="H74" s="713" t="s">
        <v>202</v>
      </c>
      <c r="I74" s="769"/>
      <c r="J74" s="712"/>
      <c r="K74" s="714"/>
    </row>
    <row r="75" spans="2:23">
      <c r="B75" s="729"/>
      <c r="C75" s="704"/>
      <c r="D75" s="757" t="s">
        <v>811</v>
      </c>
      <c r="H75" s="713" t="s">
        <v>704</v>
      </c>
      <c r="I75" s="765">
        <f>(I18/I72)*60</f>
        <v>26.174999999999997</v>
      </c>
      <c r="J75" s="713" t="s">
        <v>703</v>
      </c>
      <c r="K75" s="714"/>
    </row>
    <row r="76" spans="2:23">
      <c r="B76" s="729"/>
      <c r="C76" s="704"/>
      <c r="D76" s="692" t="s">
        <v>812</v>
      </c>
      <c r="H76" s="713" t="s">
        <v>705</v>
      </c>
      <c r="I76" s="765">
        <f>(I18/I73)*60</f>
        <v>17.45</v>
      </c>
      <c r="J76" s="713" t="s">
        <v>703</v>
      </c>
      <c r="K76" s="714"/>
    </row>
    <row r="77" spans="2:23">
      <c r="B77" s="711"/>
      <c r="C77" s="712"/>
      <c r="D77" s="757" t="s">
        <v>813</v>
      </c>
      <c r="E77" s="690"/>
      <c r="H77" s="787" t="s">
        <v>728</v>
      </c>
      <c r="I77" s="788">
        <v>15</v>
      </c>
      <c r="J77" s="713" t="s">
        <v>703</v>
      </c>
      <c r="K77" s="714"/>
    </row>
    <row r="78" spans="2:23" ht="14.25" thickBot="1">
      <c r="B78" s="707"/>
      <c r="C78" s="708"/>
      <c r="D78" s="709"/>
      <c r="E78" s="709"/>
      <c r="F78" s="709"/>
      <c r="G78" s="709"/>
      <c r="H78" s="789" t="s">
        <v>202</v>
      </c>
      <c r="I78" s="790">
        <f>I75+I76+I77</f>
        <v>58.625</v>
      </c>
      <c r="J78" s="789" t="s">
        <v>703</v>
      </c>
      <c r="K78" s="710"/>
    </row>
    <row r="79" spans="2:23" ht="14.25" thickTop="1">
      <c r="I79" s="743"/>
      <c r="K79" s="791" t="s">
        <v>734</v>
      </c>
    </row>
    <row r="80" spans="2:23">
      <c r="I80" s="743"/>
      <c r="K80" s="791"/>
    </row>
    <row r="81" spans="2:23">
      <c r="B81" s="692" t="str">
        <f>B3</f>
        <v>ITEM PEMBAYARAN NO.</v>
      </c>
      <c r="E81" s="692" t="str">
        <f>E3</f>
        <v>: 2.3.(15)</v>
      </c>
      <c r="I81" s="792"/>
      <c r="K81" s="693" t="str">
        <f>K3</f>
        <v>Analisa EI-2315</v>
      </c>
      <c r="M81" s="738"/>
    </row>
    <row r="82" spans="2:23">
      <c r="B82" s="692" t="s">
        <v>398</v>
      </c>
      <c r="E82" s="692" t="str">
        <f>E4</f>
        <v>: Gorong-gorong Kotak Beton Bertulang, ukuran dalam 100 x 100 cm</v>
      </c>
      <c r="H82" s="793"/>
      <c r="I82" s="743"/>
      <c r="J82" s="690"/>
      <c r="K82" s="690"/>
      <c r="M82" s="690"/>
      <c r="N82" s="690"/>
      <c r="O82" s="690"/>
      <c r="P82" s="690"/>
      <c r="Q82" s="690"/>
      <c r="R82" s="690"/>
      <c r="S82" s="690"/>
      <c r="T82" s="690"/>
      <c r="U82" s="690"/>
      <c r="V82" s="690"/>
      <c r="W82" s="690"/>
    </row>
    <row r="83" spans="2:23" ht="14.25">
      <c r="B83" s="692" t="s">
        <v>666</v>
      </c>
      <c r="E83" s="692" t="str">
        <f>E5</f>
        <v>: M1</v>
      </c>
      <c r="F83" s="785"/>
      <c r="K83" s="695" t="s">
        <v>667</v>
      </c>
      <c r="M83" s="690"/>
      <c r="N83" s="690"/>
      <c r="O83" s="690"/>
      <c r="P83" s="690"/>
      <c r="Q83" s="690"/>
      <c r="R83" s="690"/>
      <c r="S83" s="690"/>
      <c r="T83" s="690"/>
      <c r="U83" s="690"/>
      <c r="V83" s="690"/>
      <c r="W83" s="690"/>
    </row>
    <row r="84" spans="2:23" ht="14.25" thickBot="1">
      <c r="I84" s="743"/>
      <c r="K84" s="791" t="s">
        <v>735</v>
      </c>
      <c r="M84" s="690"/>
      <c r="N84" s="690"/>
      <c r="O84" s="690"/>
      <c r="P84" s="690"/>
      <c r="Q84" s="690"/>
      <c r="R84" s="690"/>
      <c r="S84" s="690"/>
      <c r="T84" s="690"/>
      <c r="U84" s="690"/>
      <c r="V84" s="690"/>
      <c r="W84" s="690"/>
    </row>
    <row r="85" spans="2:23" ht="14.25" thickTop="1">
      <c r="B85" s="698"/>
      <c r="C85" s="699"/>
      <c r="D85" s="700"/>
      <c r="E85" s="700"/>
      <c r="F85" s="700"/>
      <c r="G85" s="700"/>
      <c r="H85" s="699"/>
      <c r="I85" s="794"/>
      <c r="J85" s="699"/>
      <c r="K85" s="701"/>
      <c r="M85" s="690"/>
      <c r="N85" s="690"/>
      <c r="O85" s="690"/>
      <c r="P85" s="690"/>
      <c r="Q85" s="690"/>
      <c r="R85" s="690"/>
      <c r="S85" s="690"/>
      <c r="T85" s="690"/>
      <c r="U85" s="690"/>
      <c r="V85" s="690"/>
      <c r="W85" s="690"/>
    </row>
    <row r="86" spans="2:23">
      <c r="B86" s="703" t="s">
        <v>402</v>
      </c>
      <c r="C86" s="704"/>
      <c r="D86" s="696" t="s">
        <v>403</v>
      </c>
      <c r="E86" s="696"/>
      <c r="F86" s="696"/>
      <c r="G86" s="696"/>
      <c r="H86" s="705" t="s">
        <v>471</v>
      </c>
      <c r="I86" s="705" t="s">
        <v>671</v>
      </c>
      <c r="J86" s="705" t="s">
        <v>404</v>
      </c>
      <c r="K86" s="706" t="s">
        <v>672</v>
      </c>
      <c r="M86" s="690"/>
      <c r="N86" s="690"/>
      <c r="O86" s="690"/>
      <c r="P86" s="690"/>
      <c r="Q86" s="690"/>
      <c r="R86" s="690"/>
      <c r="S86" s="690"/>
      <c r="T86" s="690"/>
      <c r="U86" s="690"/>
      <c r="V86" s="690"/>
      <c r="W86" s="690"/>
    </row>
    <row r="87" spans="2:23" ht="14.25" thickBot="1">
      <c r="B87" s="707"/>
      <c r="C87" s="708"/>
      <c r="D87" s="709"/>
      <c r="E87" s="709"/>
      <c r="F87" s="709"/>
      <c r="G87" s="709"/>
      <c r="H87" s="708"/>
      <c r="I87" s="783"/>
      <c r="J87" s="708"/>
      <c r="K87" s="710"/>
      <c r="M87" s="690"/>
      <c r="N87" s="690"/>
      <c r="O87" s="690"/>
      <c r="P87" s="690"/>
      <c r="Q87" s="690"/>
      <c r="R87" s="690"/>
      <c r="S87" s="690"/>
      <c r="T87" s="690"/>
      <c r="U87" s="690"/>
      <c r="V87" s="690"/>
      <c r="W87" s="690"/>
    </row>
    <row r="88" spans="2:23" ht="14.25" thickTop="1">
      <c r="B88" s="795"/>
      <c r="H88" s="712"/>
      <c r="I88" s="689"/>
      <c r="J88" s="712"/>
      <c r="K88" s="701"/>
    </row>
    <row r="89" spans="2:23">
      <c r="B89" s="796"/>
      <c r="D89" s="692" t="s">
        <v>730</v>
      </c>
      <c r="F89" s="770" t="s">
        <v>731</v>
      </c>
      <c r="H89" s="797" t="s">
        <v>732</v>
      </c>
      <c r="I89" s="798">
        <f>(I70*I71*60)/I78</f>
        <v>11.892537313432834</v>
      </c>
      <c r="J89" s="797" t="s">
        <v>802</v>
      </c>
      <c r="K89" s="737"/>
      <c r="M89" s="690"/>
      <c r="N89" s="690"/>
      <c r="O89" s="738"/>
    </row>
    <row r="90" spans="2:23">
      <c r="B90" s="796"/>
      <c r="F90" s="697" t="s">
        <v>847</v>
      </c>
      <c r="H90" s="797"/>
      <c r="I90" s="798"/>
      <c r="J90" s="797"/>
      <c r="K90" s="737"/>
    </row>
    <row r="91" spans="2:23">
      <c r="B91" s="796"/>
      <c r="H91" s="797"/>
      <c r="I91" s="798"/>
      <c r="J91" s="797"/>
      <c r="K91" s="737"/>
      <c r="R91" s="792"/>
    </row>
    <row r="92" spans="2:23">
      <c r="B92" s="796"/>
      <c r="D92" s="690" t="s">
        <v>803</v>
      </c>
      <c r="E92" s="690" t="s">
        <v>733</v>
      </c>
      <c r="H92" s="797" t="s">
        <v>713</v>
      </c>
      <c r="I92" s="799">
        <f>1/I89</f>
        <v>8.4086345381526109E-2</v>
      </c>
      <c r="J92" s="800" t="s">
        <v>682</v>
      </c>
      <c r="K92" s="737"/>
      <c r="R92" s="792"/>
    </row>
    <row r="93" spans="2:23">
      <c r="B93" s="796"/>
      <c r="H93" s="797"/>
      <c r="I93" s="798"/>
      <c r="J93" s="797"/>
      <c r="K93" s="737"/>
      <c r="R93" s="792"/>
    </row>
    <row r="94" spans="2:23">
      <c r="B94" s="801" t="s">
        <v>736</v>
      </c>
      <c r="D94" s="766" t="s">
        <v>737</v>
      </c>
      <c r="H94" s="797"/>
      <c r="I94" s="798"/>
      <c r="J94" s="797"/>
      <c r="K94" s="737"/>
      <c r="R94" s="792"/>
    </row>
    <row r="95" spans="2:23" ht="14.25">
      <c r="B95" s="796"/>
      <c r="D95" s="692" t="s">
        <v>738</v>
      </c>
      <c r="H95" s="797"/>
      <c r="I95" s="798"/>
      <c r="J95" s="797"/>
      <c r="K95" s="802" t="s">
        <v>814</v>
      </c>
      <c r="R95" s="792"/>
    </row>
    <row r="96" spans="2:23">
      <c r="B96" s="796"/>
      <c r="D96" s="757" t="s">
        <v>815</v>
      </c>
      <c r="H96" s="797"/>
      <c r="I96" s="798"/>
      <c r="J96" s="797"/>
      <c r="K96" s="737"/>
      <c r="R96" s="792"/>
    </row>
    <row r="97" spans="2:18">
      <c r="B97" s="796"/>
      <c r="D97" s="757" t="s">
        <v>816</v>
      </c>
      <c r="H97" s="797"/>
      <c r="I97" s="803"/>
      <c r="J97" s="797"/>
      <c r="K97" s="737"/>
      <c r="M97" s="690"/>
      <c r="N97" s="690"/>
      <c r="O97" s="738"/>
      <c r="R97" s="792"/>
    </row>
    <row r="98" spans="2:18">
      <c r="B98" s="796"/>
      <c r="D98" s="692" t="s">
        <v>848</v>
      </c>
      <c r="H98" s="797"/>
      <c r="I98" s="798"/>
      <c r="J98" s="797"/>
      <c r="K98" s="737"/>
      <c r="R98" s="792"/>
    </row>
    <row r="99" spans="2:18">
      <c r="B99" s="804"/>
      <c r="C99" s="690"/>
      <c r="D99" s="690"/>
      <c r="H99" s="797"/>
      <c r="I99" s="798"/>
      <c r="J99" s="797"/>
      <c r="K99" s="737"/>
      <c r="R99" s="792"/>
    </row>
    <row r="100" spans="2:18">
      <c r="B100" s="804" t="s">
        <v>739</v>
      </c>
      <c r="C100" s="690"/>
      <c r="D100" s="690" t="s">
        <v>487</v>
      </c>
      <c r="H100" s="797"/>
      <c r="I100" s="798"/>
      <c r="J100" s="797"/>
      <c r="K100" s="737"/>
      <c r="R100" s="792"/>
    </row>
    <row r="101" spans="2:18">
      <c r="B101" s="805"/>
      <c r="C101" s="786"/>
      <c r="D101" s="806" t="s">
        <v>817</v>
      </c>
      <c r="E101" s="806"/>
      <c r="F101" s="806"/>
      <c r="H101" s="807" t="s">
        <v>732</v>
      </c>
      <c r="I101" s="808">
        <f>I89</f>
        <v>11.892537313432834</v>
      </c>
      <c r="J101" s="807" t="s">
        <v>818</v>
      </c>
      <c r="K101" s="809"/>
      <c r="R101" s="792"/>
    </row>
    <row r="102" spans="2:18">
      <c r="B102" s="805"/>
      <c r="C102" s="786"/>
      <c r="D102" s="806" t="s">
        <v>849</v>
      </c>
      <c r="E102" s="806"/>
      <c r="F102" s="806"/>
      <c r="H102" s="807" t="s">
        <v>740</v>
      </c>
      <c r="I102" s="808">
        <f>I89*I19</f>
        <v>83.247761194029835</v>
      </c>
      <c r="J102" s="807" t="s">
        <v>34</v>
      </c>
      <c r="K102" s="809"/>
      <c r="R102" s="792"/>
    </row>
    <row r="103" spans="2:18">
      <c r="B103" s="796"/>
      <c r="D103" s="692" t="s">
        <v>741</v>
      </c>
      <c r="H103" s="797"/>
      <c r="I103" s="798"/>
      <c r="J103" s="797"/>
      <c r="K103" s="737"/>
      <c r="R103" s="792"/>
    </row>
    <row r="104" spans="2:18">
      <c r="B104" s="796"/>
      <c r="E104" s="692" t="s">
        <v>742</v>
      </c>
      <c r="H104" s="797" t="s">
        <v>265</v>
      </c>
      <c r="I104" s="808">
        <v>10</v>
      </c>
      <c r="J104" s="797" t="s">
        <v>743</v>
      </c>
      <c r="K104" s="737"/>
      <c r="R104" s="792"/>
    </row>
    <row r="105" spans="2:18">
      <c r="B105" s="796"/>
      <c r="E105" s="692" t="s">
        <v>819</v>
      </c>
      <c r="H105" s="797" t="s">
        <v>377</v>
      </c>
      <c r="I105" s="808">
        <v>6</v>
      </c>
      <c r="J105" s="797" t="s">
        <v>743</v>
      </c>
      <c r="K105" s="737"/>
      <c r="R105" s="792"/>
    </row>
    <row r="106" spans="2:18">
      <c r="B106" s="796"/>
      <c r="E106" s="692" t="s">
        <v>744</v>
      </c>
      <c r="H106" s="797" t="s">
        <v>34</v>
      </c>
      <c r="I106" s="808">
        <v>1</v>
      </c>
      <c r="J106" s="797" t="s">
        <v>743</v>
      </c>
      <c r="K106" s="737"/>
      <c r="R106" s="792"/>
    </row>
    <row r="107" spans="2:18">
      <c r="B107" s="796"/>
      <c r="H107" s="797"/>
      <c r="I107" s="808"/>
      <c r="J107" s="797"/>
      <c r="K107" s="737"/>
      <c r="R107" s="792"/>
    </row>
    <row r="108" spans="2:18">
      <c r="B108" s="796"/>
      <c r="D108" s="690" t="s">
        <v>833</v>
      </c>
      <c r="H108" s="797"/>
      <c r="I108" s="808"/>
      <c r="J108" s="797"/>
      <c r="K108" s="737"/>
      <c r="M108" s="690"/>
      <c r="N108" s="690"/>
      <c r="O108" s="738"/>
      <c r="R108" s="792"/>
    </row>
    <row r="109" spans="2:18">
      <c r="B109" s="796"/>
      <c r="E109" s="692" t="s">
        <v>742</v>
      </c>
      <c r="F109" s="692" t="s">
        <v>745</v>
      </c>
      <c r="H109" s="797" t="s">
        <v>694</v>
      </c>
      <c r="I109" s="808">
        <f>(I19*I104)/I102</f>
        <v>0.84086345381526117</v>
      </c>
      <c r="J109" s="800" t="s">
        <v>682</v>
      </c>
      <c r="K109" s="737"/>
      <c r="R109" s="792"/>
    </row>
    <row r="110" spans="2:18">
      <c r="B110" s="796"/>
      <c r="E110" s="692" t="s">
        <v>819</v>
      </c>
      <c r="F110" s="692" t="s">
        <v>820</v>
      </c>
      <c r="H110" s="797" t="s">
        <v>765</v>
      </c>
      <c r="I110" s="808">
        <f>(I19*I105)/I102</f>
        <v>0.50451807228915668</v>
      </c>
      <c r="J110" s="800" t="s">
        <v>682</v>
      </c>
      <c r="K110" s="737"/>
      <c r="R110" s="792"/>
    </row>
    <row r="111" spans="2:18">
      <c r="B111" s="796"/>
      <c r="E111" s="692" t="s">
        <v>744</v>
      </c>
      <c r="F111" s="692" t="s">
        <v>746</v>
      </c>
      <c r="H111" s="797" t="s">
        <v>698</v>
      </c>
      <c r="I111" s="808">
        <f>(I19*I106)/I102</f>
        <v>8.4086345381526123E-2</v>
      </c>
      <c r="J111" s="800" t="s">
        <v>682</v>
      </c>
      <c r="K111" s="737"/>
      <c r="R111" s="792"/>
    </row>
    <row r="112" spans="2:18">
      <c r="B112" s="796"/>
      <c r="H112" s="797"/>
      <c r="I112" s="810"/>
      <c r="J112" s="797"/>
      <c r="K112" s="737"/>
      <c r="R112" s="792"/>
    </row>
    <row r="113" spans="2:18">
      <c r="B113" s="811" t="s">
        <v>747</v>
      </c>
      <c r="C113" s="690"/>
      <c r="D113" s="690" t="s">
        <v>748</v>
      </c>
      <c r="H113" s="797"/>
      <c r="I113" s="810"/>
      <c r="J113" s="797"/>
      <c r="K113" s="737"/>
    </row>
    <row r="114" spans="2:18">
      <c r="B114" s="796"/>
      <c r="D114" s="692" t="s">
        <v>749</v>
      </c>
      <c r="H114" s="797"/>
      <c r="I114" s="810"/>
      <c r="J114" s="797"/>
      <c r="K114" s="737"/>
    </row>
    <row r="115" spans="2:18">
      <c r="B115" s="796"/>
      <c r="H115" s="797"/>
      <c r="I115" s="810"/>
      <c r="J115" s="797"/>
      <c r="K115" s="737"/>
    </row>
    <row r="116" spans="2:18">
      <c r="B116" s="804"/>
      <c r="C116" s="690"/>
      <c r="D116" s="690"/>
      <c r="H116" s="797"/>
      <c r="I116" s="810"/>
      <c r="J116" s="797"/>
      <c r="K116" s="737"/>
    </row>
    <row r="117" spans="2:18">
      <c r="B117" s="811" t="s">
        <v>750</v>
      </c>
      <c r="C117" s="690"/>
      <c r="D117" s="690" t="s">
        <v>751</v>
      </c>
      <c r="H117" s="797"/>
      <c r="I117" s="810"/>
      <c r="J117" s="797"/>
      <c r="K117" s="737"/>
    </row>
    <row r="118" spans="2:18">
      <c r="B118" s="796"/>
      <c r="D118" s="692" t="s">
        <v>752</v>
      </c>
      <c r="H118" s="797"/>
      <c r="I118" s="797"/>
      <c r="J118" s="797"/>
      <c r="K118" s="737"/>
    </row>
    <row r="119" spans="2:18">
      <c r="B119" s="796"/>
      <c r="D119" s="812" t="s">
        <v>753</v>
      </c>
      <c r="H119" s="797"/>
      <c r="I119" s="797"/>
      <c r="J119" s="797"/>
      <c r="K119" s="737"/>
    </row>
    <row r="120" spans="2:18">
      <c r="B120" s="796"/>
      <c r="D120" s="692" t="s">
        <v>754</v>
      </c>
      <c r="H120" s="797"/>
      <c r="I120" s="797"/>
      <c r="J120" s="797"/>
      <c r="K120" s="737"/>
      <c r="R120" s="792"/>
    </row>
    <row r="121" spans="2:18">
      <c r="B121" s="796"/>
      <c r="D121" s="692" t="s">
        <v>755</v>
      </c>
      <c r="H121" s="797"/>
      <c r="I121" s="797"/>
      <c r="J121" s="797"/>
      <c r="K121" s="737"/>
      <c r="R121" s="792"/>
    </row>
    <row r="122" spans="2:18">
      <c r="B122" s="796"/>
      <c r="D122" s="813"/>
      <c r="E122" s="814"/>
      <c r="F122" s="815"/>
      <c r="H122" s="797"/>
      <c r="I122" s="797"/>
      <c r="J122" s="797"/>
      <c r="K122" s="737"/>
      <c r="R122" s="792"/>
    </row>
    <row r="123" spans="2:18">
      <c r="B123" s="796"/>
      <c r="D123" s="816" t="s">
        <v>756</v>
      </c>
      <c r="E123" s="743">
        <f>V63</f>
        <v>3190682.012433053</v>
      </c>
      <c r="F123" s="817" t="s">
        <v>821</v>
      </c>
      <c r="H123" s="797"/>
      <c r="I123" s="797"/>
      <c r="J123" s="797"/>
      <c r="K123" s="737"/>
      <c r="R123" s="792"/>
    </row>
    <row r="124" spans="2:18">
      <c r="B124" s="796"/>
      <c r="D124" s="772"/>
      <c r="E124" s="773"/>
      <c r="F124" s="818"/>
      <c r="H124" s="797"/>
      <c r="I124" s="797"/>
      <c r="J124" s="797"/>
      <c r="K124" s="737"/>
      <c r="R124" s="792"/>
    </row>
    <row r="125" spans="2:18">
      <c r="B125" s="796"/>
      <c r="H125" s="797"/>
      <c r="I125" s="810"/>
      <c r="J125" s="797"/>
      <c r="K125" s="737"/>
      <c r="M125" s="690"/>
      <c r="N125" s="690"/>
      <c r="O125" s="690"/>
    </row>
    <row r="126" spans="2:18">
      <c r="B126" s="811" t="s">
        <v>757</v>
      </c>
      <c r="C126" s="690"/>
      <c r="D126" s="690" t="s">
        <v>758</v>
      </c>
      <c r="H126" s="797"/>
      <c r="I126" s="810"/>
      <c r="J126" s="797"/>
      <c r="K126" s="737"/>
      <c r="M126" s="690"/>
      <c r="N126" s="690"/>
      <c r="O126" s="690"/>
    </row>
    <row r="127" spans="2:18">
      <c r="B127" s="796"/>
      <c r="D127" s="819" t="s">
        <v>759</v>
      </c>
      <c r="E127" s="819" t="s">
        <v>760</v>
      </c>
      <c r="F127" s="819" t="s">
        <v>761</v>
      </c>
      <c r="H127" s="797"/>
      <c r="I127" s="810"/>
      <c r="J127" s="797"/>
      <c r="K127" s="737"/>
    </row>
    <row r="128" spans="2:18">
      <c r="B128" s="796"/>
      <c r="H128" s="797"/>
      <c r="I128" s="810"/>
      <c r="J128" s="797"/>
      <c r="K128" s="737"/>
    </row>
    <row r="129" spans="2:22">
      <c r="B129" s="811" t="s">
        <v>762</v>
      </c>
      <c r="C129" s="690"/>
      <c r="D129" s="690" t="s">
        <v>763</v>
      </c>
      <c r="H129" s="797"/>
      <c r="I129" s="810"/>
      <c r="J129" s="797"/>
      <c r="K129" s="737"/>
    </row>
    <row r="130" spans="2:22">
      <c r="B130" s="804"/>
      <c r="C130" s="690"/>
      <c r="D130" s="692" t="s">
        <v>764</v>
      </c>
      <c r="E130" s="743">
        <f>V15</f>
        <v>1</v>
      </c>
      <c r="F130" s="692" t="s">
        <v>807</v>
      </c>
      <c r="H130" s="712"/>
      <c r="I130" s="689"/>
      <c r="J130" s="712"/>
      <c r="K130" s="714"/>
      <c r="U130" s="740"/>
      <c r="V130" s="740"/>
    </row>
    <row r="131" spans="2:22">
      <c r="B131" s="796"/>
      <c r="H131" s="712"/>
      <c r="I131" s="689"/>
      <c r="J131" s="712"/>
      <c r="K131" s="714"/>
      <c r="U131" s="740"/>
      <c r="V131" s="740"/>
    </row>
    <row r="132" spans="2:22">
      <c r="B132" s="796"/>
      <c r="D132" s="766"/>
      <c r="H132" s="712"/>
      <c r="I132" s="712"/>
      <c r="J132" s="712"/>
      <c r="K132" s="714"/>
      <c r="U132" s="740"/>
      <c r="V132" s="740"/>
    </row>
    <row r="133" spans="2:22">
      <c r="B133" s="796"/>
      <c r="H133" s="712"/>
      <c r="I133" s="712"/>
      <c r="J133" s="712"/>
      <c r="K133" s="714"/>
      <c r="U133" s="740"/>
      <c r="V133" s="740"/>
    </row>
    <row r="134" spans="2:22">
      <c r="B134" s="796"/>
      <c r="H134" s="712"/>
      <c r="I134" s="712"/>
      <c r="J134" s="712"/>
      <c r="K134" s="714"/>
      <c r="U134" s="740"/>
      <c r="V134" s="740"/>
    </row>
    <row r="135" spans="2:22">
      <c r="B135" s="796"/>
      <c r="D135" s="690"/>
      <c r="H135" s="712"/>
      <c r="I135" s="820"/>
      <c r="J135" s="712"/>
      <c r="K135" s="714"/>
      <c r="U135" s="740"/>
      <c r="V135" s="740"/>
    </row>
    <row r="136" spans="2:22">
      <c r="B136" s="796"/>
      <c r="D136" s="690"/>
      <c r="H136" s="712"/>
      <c r="I136" s="820"/>
      <c r="J136" s="712"/>
      <c r="K136" s="714"/>
      <c r="U136" s="740"/>
      <c r="V136" s="740"/>
    </row>
    <row r="137" spans="2:22">
      <c r="B137" s="796"/>
      <c r="D137" s="690"/>
      <c r="H137" s="712"/>
      <c r="I137" s="820"/>
      <c r="J137" s="712"/>
      <c r="K137" s="714"/>
      <c r="U137" s="740"/>
      <c r="V137" s="740"/>
    </row>
    <row r="138" spans="2:22">
      <c r="B138" s="796"/>
      <c r="D138" s="690"/>
      <c r="H138" s="712"/>
      <c r="I138" s="820"/>
      <c r="J138" s="712"/>
      <c r="K138" s="714"/>
      <c r="U138" s="740"/>
      <c r="V138" s="740"/>
    </row>
    <row r="139" spans="2:22">
      <c r="B139" s="796"/>
      <c r="D139" s="690"/>
      <c r="H139" s="712"/>
      <c r="I139" s="820"/>
      <c r="J139" s="712"/>
      <c r="K139" s="714"/>
      <c r="U139" s="740"/>
      <c r="V139" s="740"/>
    </row>
    <row r="140" spans="2:22">
      <c r="B140" s="796"/>
      <c r="D140" s="690"/>
      <c r="H140" s="712"/>
      <c r="I140" s="820"/>
      <c r="J140" s="712"/>
      <c r="K140" s="714"/>
      <c r="U140" s="740"/>
      <c r="V140" s="740"/>
    </row>
    <row r="141" spans="2:22">
      <c r="B141" s="796"/>
      <c r="D141" s="690"/>
      <c r="H141" s="712"/>
      <c r="I141" s="820"/>
      <c r="J141" s="712"/>
      <c r="K141" s="714"/>
      <c r="U141" s="740"/>
      <c r="V141" s="740"/>
    </row>
    <row r="142" spans="2:22">
      <c r="B142" s="796"/>
      <c r="D142" s="690"/>
      <c r="H142" s="712"/>
      <c r="I142" s="820"/>
      <c r="J142" s="712"/>
      <c r="K142" s="714"/>
      <c r="U142" s="740"/>
      <c r="V142" s="740"/>
    </row>
    <row r="143" spans="2:22">
      <c r="B143" s="796"/>
      <c r="H143" s="712"/>
      <c r="I143" s="689"/>
      <c r="J143" s="712"/>
      <c r="K143" s="714"/>
      <c r="U143" s="740"/>
      <c r="V143" s="740"/>
    </row>
    <row r="144" spans="2:22" ht="14.25" thickBot="1">
      <c r="B144" s="821"/>
      <c r="C144" s="709"/>
      <c r="D144" s="709"/>
      <c r="E144" s="709"/>
      <c r="F144" s="709"/>
      <c r="G144" s="709"/>
      <c r="H144" s="708"/>
      <c r="I144" s="783"/>
      <c r="J144" s="708"/>
      <c r="K144" s="710"/>
      <c r="U144" s="740"/>
      <c r="V144" s="740"/>
    </row>
    <row r="145" spans="2:23" ht="14.25" thickTop="1">
      <c r="I145" s="743"/>
      <c r="U145" s="740"/>
      <c r="V145" s="740"/>
    </row>
    <row r="146" spans="2:23">
      <c r="B146" s="690" t="s">
        <v>397</v>
      </c>
      <c r="C146" s="690"/>
      <c r="D146" s="690"/>
      <c r="E146" s="691" t="s">
        <v>855</v>
      </c>
      <c r="K146" s="693" t="str">
        <f>U146</f>
        <v>Analisa EI-2321</v>
      </c>
      <c r="U146" s="1032" t="s">
        <v>856</v>
      </c>
      <c r="V146" s="1033"/>
    </row>
    <row r="147" spans="2:23">
      <c r="B147" s="690" t="s">
        <v>398</v>
      </c>
      <c r="C147" s="690"/>
      <c r="D147" s="690"/>
      <c r="E147" s="691" t="s">
        <v>857</v>
      </c>
    </row>
    <row r="148" spans="2:23" ht="14.25">
      <c r="B148" s="690" t="s">
        <v>666</v>
      </c>
      <c r="C148" s="690"/>
      <c r="D148" s="690"/>
      <c r="E148" s="691" t="s">
        <v>822</v>
      </c>
      <c r="F148" s="694"/>
      <c r="K148" s="695" t="s">
        <v>667</v>
      </c>
      <c r="M148" s="696" t="s">
        <v>668</v>
      </c>
      <c r="N148" s="697"/>
      <c r="O148" s="697"/>
      <c r="P148" s="697"/>
      <c r="Q148" s="697"/>
      <c r="R148" s="697"/>
      <c r="S148" s="697"/>
      <c r="T148" s="697"/>
      <c r="U148" s="697"/>
      <c r="V148" s="697"/>
      <c r="W148" s="697"/>
    </row>
    <row r="149" spans="2:23" ht="14.25" thickBot="1">
      <c r="M149" s="696" t="s">
        <v>669</v>
      </c>
      <c r="N149" s="697"/>
      <c r="O149" s="697"/>
      <c r="P149" s="697"/>
      <c r="Q149" s="697"/>
      <c r="R149" s="697"/>
      <c r="S149" s="697"/>
      <c r="T149" s="697"/>
      <c r="U149" s="697"/>
      <c r="V149" s="697"/>
      <c r="W149" s="697"/>
    </row>
    <row r="150" spans="2:23" ht="14.25" thickTop="1">
      <c r="B150" s="698"/>
      <c r="C150" s="699"/>
      <c r="D150" s="700"/>
      <c r="E150" s="700"/>
      <c r="F150" s="700"/>
      <c r="G150" s="700"/>
      <c r="H150" s="822"/>
      <c r="I150" s="700"/>
      <c r="J150" s="699"/>
      <c r="K150" s="701"/>
      <c r="M150" s="702" t="s">
        <v>670</v>
      </c>
      <c r="N150" s="697"/>
      <c r="O150" s="697"/>
      <c r="P150" s="697"/>
      <c r="Q150" s="697"/>
      <c r="R150" s="697"/>
      <c r="S150" s="697"/>
      <c r="T150" s="697"/>
      <c r="U150" s="697"/>
      <c r="V150" s="697"/>
      <c r="W150" s="697"/>
    </row>
    <row r="151" spans="2:23">
      <c r="B151" s="703" t="s">
        <v>402</v>
      </c>
      <c r="C151" s="704"/>
      <c r="D151" s="696" t="s">
        <v>403</v>
      </c>
      <c r="E151" s="696"/>
      <c r="F151" s="696"/>
      <c r="G151" s="696"/>
      <c r="H151" s="823" t="s">
        <v>471</v>
      </c>
      <c r="I151" s="730" t="s">
        <v>671</v>
      </c>
      <c r="J151" s="705" t="s">
        <v>404</v>
      </c>
      <c r="K151" s="706" t="s">
        <v>672</v>
      </c>
    </row>
    <row r="152" spans="2:23" ht="14.25" thickBot="1">
      <c r="B152" s="707"/>
      <c r="C152" s="708"/>
      <c r="D152" s="709"/>
      <c r="E152" s="709"/>
      <c r="F152" s="709"/>
      <c r="G152" s="709"/>
      <c r="H152" s="824"/>
      <c r="I152" s="709"/>
      <c r="J152" s="708"/>
      <c r="K152" s="710"/>
    </row>
    <row r="153" spans="2:23" ht="15" thickTop="1">
      <c r="B153" s="711"/>
      <c r="C153" s="712"/>
      <c r="H153" s="825"/>
      <c r="I153" s="743"/>
      <c r="J153" s="712"/>
      <c r="K153" s="714"/>
      <c r="M153" s="715" t="s">
        <v>673</v>
      </c>
      <c r="N153" s="715"/>
      <c r="O153" s="715"/>
      <c r="P153" s="716" t="s">
        <v>320</v>
      </c>
      <c r="Q153" s="715"/>
      <c r="R153" s="715"/>
      <c r="S153" s="715"/>
      <c r="T153" s="715"/>
      <c r="U153" s="715"/>
      <c r="V153" s="715"/>
    </row>
    <row r="154" spans="2:23" ht="14.25">
      <c r="B154" s="717" t="s">
        <v>674</v>
      </c>
      <c r="C154" s="704"/>
      <c r="D154" s="690" t="s">
        <v>675</v>
      </c>
      <c r="H154" s="825"/>
      <c r="I154" s="743"/>
      <c r="J154" s="712"/>
      <c r="K154" s="714"/>
      <c r="M154" s="715" t="s">
        <v>676</v>
      </c>
      <c r="N154" s="715"/>
      <c r="O154" s="715"/>
      <c r="P154" s="716" t="s">
        <v>320</v>
      </c>
      <c r="Q154" s="715"/>
      <c r="R154" s="715"/>
      <c r="S154" s="715"/>
      <c r="T154" s="715"/>
      <c r="U154" s="715"/>
      <c r="V154" s="715"/>
    </row>
    <row r="155" spans="2:23" ht="14.25">
      <c r="B155" s="718">
        <v>1</v>
      </c>
      <c r="C155" s="712"/>
      <c r="D155" s="692" t="s">
        <v>768</v>
      </c>
      <c r="H155" s="825"/>
      <c r="I155" s="743"/>
      <c r="J155" s="712"/>
      <c r="K155" s="714"/>
      <c r="M155" s="715" t="s">
        <v>677</v>
      </c>
      <c r="N155" s="715"/>
      <c r="O155" s="715"/>
      <c r="P155" s="716" t="s">
        <v>320</v>
      </c>
      <c r="Q155" s="715"/>
      <c r="R155" s="715"/>
      <c r="S155" s="715"/>
      <c r="T155" s="715"/>
      <c r="U155" s="715"/>
      <c r="V155" s="715"/>
    </row>
    <row r="156" spans="2:23" ht="14.25">
      <c r="B156" s="718">
        <f>B155+1</f>
        <v>2</v>
      </c>
      <c r="C156" s="712"/>
      <c r="D156" s="692" t="s">
        <v>678</v>
      </c>
      <c r="H156" s="825"/>
      <c r="I156" s="743"/>
      <c r="J156" s="712"/>
      <c r="K156" s="714"/>
      <c r="M156" s="715"/>
      <c r="N156" s="715"/>
      <c r="O156" s="715"/>
      <c r="P156" s="716" t="s">
        <v>320</v>
      </c>
      <c r="Q156" s="715"/>
      <c r="R156" s="715"/>
      <c r="S156" s="715"/>
      <c r="T156" s="715"/>
      <c r="U156" s="715"/>
      <c r="V156" s="715"/>
    </row>
    <row r="157" spans="2:23" ht="14.25">
      <c r="B157" s="718">
        <v>3</v>
      </c>
      <c r="C157" s="712"/>
      <c r="D157" s="692" t="s">
        <v>834</v>
      </c>
      <c r="H157" s="826" t="s">
        <v>86</v>
      </c>
      <c r="I157" s="827">
        <v>2</v>
      </c>
      <c r="J157" s="713" t="s">
        <v>34</v>
      </c>
      <c r="K157" s="714"/>
      <c r="M157" s="715" t="s">
        <v>679</v>
      </c>
      <c r="N157" s="715"/>
      <c r="O157" s="715"/>
      <c r="P157" s="716" t="s">
        <v>320</v>
      </c>
      <c r="Q157" s="715"/>
      <c r="R157" s="715"/>
      <c r="S157" s="715"/>
      <c r="T157" s="715"/>
      <c r="U157" s="715"/>
      <c r="V157" s="715"/>
    </row>
    <row r="158" spans="2:23" ht="14.25">
      <c r="B158" s="718">
        <v>4</v>
      </c>
      <c r="C158" s="712"/>
      <c r="D158" s="692" t="s">
        <v>835</v>
      </c>
      <c r="H158" s="828" t="s">
        <v>377</v>
      </c>
      <c r="I158" s="829">
        <v>2</v>
      </c>
      <c r="J158" s="713" t="s">
        <v>34</v>
      </c>
      <c r="K158" s="714"/>
      <c r="M158" s="715" t="s">
        <v>397</v>
      </c>
      <c r="N158" s="715"/>
      <c r="O158" s="715"/>
      <c r="P158" s="715" t="str">
        <f>E146</f>
        <v>: 2.3.(21)</v>
      </c>
      <c r="Q158" s="715"/>
      <c r="R158" s="715"/>
      <c r="S158" s="715" t="s">
        <v>683</v>
      </c>
      <c r="T158" s="715"/>
      <c r="U158" s="715" t="s">
        <v>320</v>
      </c>
      <c r="V158" s="722">
        <f>'[68]1-BOQ'!E83</f>
        <v>1</v>
      </c>
    </row>
    <row r="159" spans="2:23" ht="14.25">
      <c r="B159" s="718">
        <v>5</v>
      </c>
      <c r="C159" s="712"/>
      <c r="D159" s="692" t="s">
        <v>836</v>
      </c>
      <c r="H159" s="826" t="s">
        <v>862</v>
      </c>
      <c r="I159" s="743">
        <v>20</v>
      </c>
      <c r="J159" s="713" t="s">
        <v>837</v>
      </c>
      <c r="K159" s="714"/>
      <c r="M159" s="715" t="s">
        <v>398</v>
      </c>
      <c r="N159" s="715"/>
      <c r="O159" s="715"/>
      <c r="P159" s="715" t="str">
        <f>E147</f>
        <v>: Gorong-gorong Kotak Beton Bertulang, ukuran dalam 200 x 200 cm</v>
      </c>
      <c r="Q159" s="715"/>
      <c r="R159" s="715"/>
      <c r="S159" s="715" t="s">
        <v>685</v>
      </c>
      <c r="T159" s="715"/>
      <c r="U159" s="715" t="s">
        <v>320</v>
      </c>
      <c r="V159" s="722">
        <f>'[68]1-BOQ'!G84</f>
        <v>443204.51239854051</v>
      </c>
    </row>
    <row r="160" spans="2:23" ht="14.25">
      <c r="B160" s="718">
        <v>6</v>
      </c>
      <c r="C160" s="712"/>
      <c r="D160" s="692" t="s">
        <v>838</v>
      </c>
      <c r="H160" s="828" t="s">
        <v>863</v>
      </c>
      <c r="I160" s="830">
        <v>18</v>
      </c>
      <c r="J160" s="713" t="s">
        <v>837</v>
      </c>
      <c r="K160" s="714"/>
      <c r="M160" s="715" t="s">
        <v>666</v>
      </c>
      <c r="N160" s="715"/>
      <c r="O160" s="715"/>
      <c r="P160" s="715" t="str">
        <f>E148</f>
        <v>: M1</v>
      </c>
      <c r="Q160" s="715"/>
      <c r="R160" s="715"/>
      <c r="S160" s="715" t="s">
        <v>686</v>
      </c>
      <c r="T160" s="715"/>
      <c r="U160" s="715" t="s">
        <v>320</v>
      </c>
      <c r="V160" s="722"/>
    </row>
    <row r="161" spans="2:23">
      <c r="B161" s="718">
        <v>7</v>
      </c>
      <c r="C161" s="712"/>
      <c r="D161" s="692" t="s">
        <v>769</v>
      </c>
      <c r="H161" s="826" t="s">
        <v>189</v>
      </c>
      <c r="I161" s="743">
        <v>20</v>
      </c>
      <c r="J161" s="713" t="s">
        <v>692</v>
      </c>
      <c r="K161" s="714"/>
    </row>
    <row r="162" spans="2:23" ht="14.25" thickBot="1">
      <c r="B162" s="718">
        <v>8</v>
      </c>
      <c r="C162" s="712"/>
      <c r="D162" s="692" t="s">
        <v>680</v>
      </c>
      <c r="H162" s="826" t="s">
        <v>681</v>
      </c>
      <c r="I162" s="743">
        <f>[68]Informasi!$H$44</f>
        <v>7</v>
      </c>
      <c r="J162" s="713" t="s">
        <v>91</v>
      </c>
      <c r="K162" s="714"/>
    </row>
    <row r="163" spans="2:23" ht="14.25" thickTop="1">
      <c r="B163" s="718"/>
      <c r="C163" s="712"/>
      <c r="H163" s="826"/>
      <c r="I163" s="831"/>
      <c r="J163" s="712"/>
      <c r="K163" s="714"/>
      <c r="M163" s="725"/>
      <c r="N163" s="726"/>
      <c r="O163" s="727"/>
      <c r="P163" s="727"/>
      <c r="Q163" s="726"/>
      <c r="R163" s="726"/>
      <c r="S163" s="726"/>
      <c r="T163" s="832"/>
      <c r="U163" s="833"/>
      <c r="V163" s="833"/>
      <c r="W163" s="834"/>
    </row>
    <row r="164" spans="2:23">
      <c r="B164" s="717" t="s">
        <v>687</v>
      </c>
      <c r="C164" s="704"/>
      <c r="D164" s="690" t="s">
        <v>766</v>
      </c>
      <c r="H164" s="826"/>
      <c r="I164" s="831"/>
      <c r="J164" s="712"/>
      <c r="K164" s="714"/>
      <c r="M164" s="729"/>
      <c r="N164" s="704"/>
      <c r="O164" s="690"/>
      <c r="P164" s="690"/>
      <c r="Q164" s="704"/>
      <c r="R164" s="705" t="s">
        <v>688</v>
      </c>
      <c r="S164" s="705" t="s">
        <v>401</v>
      </c>
      <c r="T164" s="1034" t="s">
        <v>318</v>
      </c>
      <c r="U164" s="1035"/>
      <c r="V164" s="1035"/>
      <c r="W164" s="1036"/>
    </row>
    <row r="165" spans="2:23">
      <c r="B165" s="718">
        <v>1</v>
      </c>
      <c r="C165" s="712"/>
      <c r="D165" s="692" t="s">
        <v>839</v>
      </c>
      <c r="H165" s="826"/>
      <c r="I165" s="830"/>
      <c r="J165" s="712"/>
      <c r="K165" s="714"/>
      <c r="M165" s="703" t="s">
        <v>689</v>
      </c>
      <c r="N165" s="704"/>
      <c r="O165" s="730" t="s">
        <v>690</v>
      </c>
      <c r="P165" s="730"/>
      <c r="Q165" s="705" t="s">
        <v>404</v>
      </c>
      <c r="R165" s="705" t="s">
        <v>691</v>
      </c>
      <c r="S165" s="705" t="s">
        <v>404</v>
      </c>
      <c r="T165" s="1034" t="s">
        <v>401</v>
      </c>
      <c r="U165" s="1035"/>
      <c r="V165" s="1035"/>
      <c r="W165" s="1036"/>
    </row>
    <row r="166" spans="2:23">
      <c r="B166" s="718">
        <v>2</v>
      </c>
      <c r="C166" s="712"/>
      <c r="D166" s="692" t="s">
        <v>770</v>
      </c>
      <c r="H166" s="826"/>
      <c r="I166" s="830"/>
      <c r="J166" s="712"/>
      <c r="K166" s="714"/>
      <c r="M166" s="729"/>
      <c r="N166" s="704"/>
      <c r="O166" s="690"/>
      <c r="P166" s="690"/>
      <c r="Q166" s="704"/>
      <c r="R166" s="704"/>
      <c r="S166" s="705" t="s">
        <v>406</v>
      </c>
      <c r="T166" s="1034" t="s">
        <v>406</v>
      </c>
      <c r="U166" s="1035"/>
      <c r="V166" s="1035"/>
      <c r="W166" s="1036"/>
    </row>
    <row r="167" spans="2:23" ht="14.25" thickBot="1">
      <c r="B167" s="718"/>
      <c r="C167" s="712"/>
      <c r="D167" s="692" t="s">
        <v>771</v>
      </c>
      <c r="H167" s="826"/>
      <c r="I167" s="830"/>
      <c r="J167" s="712"/>
      <c r="K167" s="714"/>
      <c r="M167" s="731"/>
      <c r="N167" s="732"/>
      <c r="O167" s="733"/>
      <c r="P167" s="733"/>
      <c r="Q167" s="732"/>
      <c r="R167" s="732"/>
      <c r="S167" s="732"/>
      <c r="T167" s="734"/>
      <c r="U167" s="735"/>
      <c r="V167" s="735"/>
      <c r="W167" s="736"/>
    </row>
    <row r="168" spans="2:23" ht="14.25" thickTop="1">
      <c r="B168" s="718">
        <v>3</v>
      </c>
      <c r="C168" s="712"/>
      <c r="D168" s="692" t="s">
        <v>772</v>
      </c>
      <c r="H168" s="826"/>
      <c r="I168" s="830"/>
      <c r="J168" s="712"/>
      <c r="K168" s="714"/>
      <c r="M168" s="711"/>
      <c r="N168" s="712"/>
      <c r="Q168" s="712"/>
      <c r="R168" s="712"/>
      <c r="S168" s="712"/>
      <c r="T168" s="712"/>
      <c r="W168" s="737"/>
    </row>
    <row r="169" spans="2:23">
      <c r="B169" s="718"/>
      <c r="C169" s="712"/>
      <c r="D169" s="692" t="s">
        <v>824</v>
      </c>
      <c r="H169" s="826"/>
      <c r="I169" s="830"/>
      <c r="J169" s="712"/>
      <c r="K169" s="714"/>
      <c r="M169" s="703" t="s">
        <v>408</v>
      </c>
      <c r="N169" s="704"/>
      <c r="O169" s="738" t="s">
        <v>487</v>
      </c>
      <c r="Q169" s="712"/>
      <c r="R169" s="712"/>
      <c r="S169" s="712"/>
      <c r="T169" s="712"/>
      <c r="W169" s="737"/>
    </row>
    <row r="170" spans="2:23">
      <c r="B170" s="718">
        <v>4</v>
      </c>
      <c r="C170" s="712"/>
      <c r="D170" s="692" t="s">
        <v>840</v>
      </c>
      <c r="H170" s="826" t="s">
        <v>773</v>
      </c>
      <c r="I170" s="686">
        <f>IF(15%*0.0733833720342347/1002&lt;0.1,0.1,15%*I160/100)</f>
        <v>0.1</v>
      </c>
      <c r="J170" s="713" t="s">
        <v>34</v>
      </c>
      <c r="K170" s="714" t="s">
        <v>823</v>
      </c>
      <c r="M170" s="711"/>
      <c r="N170" s="712"/>
      <c r="Q170" s="712"/>
      <c r="R170" s="712"/>
      <c r="S170" s="712"/>
      <c r="T170" s="712"/>
      <c r="W170" s="737"/>
    </row>
    <row r="171" spans="2:23">
      <c r="B171" s="718">
        <v>5</v>
      </c>
      <c r="C171" s="704"/>
      <c r="D171" s="692" t="s">
        <v>774</v>
      </c>
      <c r="H171" s="826"/>
      <c r="I171" s="830"/>
      <c r="J171" s="712"/>
      <c r="K171" s="714"/>
      <c r="M171" s="741" t="s">
        <v>693</v>
      </c>
      <c r="N171" s="712"/>
      <c r="O171" s="692" t="s">
        <v>488</v>
      </c>
      <c r="P171" s="740" t="s">
        <v>694</v>
      </c>
      <c r="Q171" s="713" t="s">
        <v>91</v>
      </c>
      <c r="R171" s="742">
        <f>I252</f>
        <v>3.2989099254159497</v>
      </c>
      <c r="S171" s="689">
        <f>+'[68]4-Basic Price'!$F$8</f>
        <v>24996.337301587304</v>
      </c>
      <c r="T171" s="689"/>
      <c r="V171" s="743">
        <f>R171*S171</f>
        <v>82460.665223251301</v>
      </c>
      <c r="W171" s="744"/>
    </row>
    <row r="172" spans="2:23">
      <c r="B172" s="718">
        <v>6</v>
      </c>
      <c r="C172" s="712"/>
      <c r="D172" s="692" t="s">
        <v>775</v>
      </c>
      <c r="H172" s="826"/>
      <c r="I172" s="830"/>
      <c r="J172" s="712"/>
      <c r="K172" s="714"/>
      <c r="M172" s="741" t="s">
        <v>697</v>
      </c>
      <c r="N172" s="712"/>
      <c r="O172" s="692" t="s">
        <v>540</v>
      </c>
      <c r="P172" s="740" t="s">
        <v>765</v>
      </c>
      <c r="Q172" s="713" t="s">
        <v>91</v>
      </c>
      <c r="R172" s="742">
        <f>I253</f>
        <v>1.97934595524957</v>
      </c>
      <c r="S172" s="689">
        <f>+'[68]4-Basic Price'!$F$9</f>
        <v>25827.265873015876</v>
      </c>
      <c r="T172" s="689"/>
      <c r="V172" s="743">
        <f>R172*S172</f>
        <v>51121.094240909231</v>
      </c>
      <c r="W172" s="744"/>
    </row>
    <row r="173" spans="2:23">
      <c r="B173" s="745"/>
      <c r="C173" s="704"/>
      <c r="D173" s="692" t="s">
        <v>776</v>
      </c>
      <c r="H173" s="826"/>
      <c r="I173" s="830"/>
      <c r="J173" s="712"/>
      <c r="K173" s="714"/>
      <c r="M173" s="741" t="s">
        <v>707</v>
      </c>
      <c r="N173" s="712"/>
      <c r="O173" s="692" t="s">
        <v>85</v>
      </c>
      <c r="P173" s="740" t="s">
        <v>698</v>
      </c>
      <c r="Q173" s="713" t="s">
        <v>91</v>
      </c>
      <c r="R173" s="742">
        <f>I254</f>
        <v>0.32989099254159499</v>
      </c>
      <c r="S173" s="689">
        <f>+'[68]4-Basic Price'!$F$10</f>
        <v>30066.214285714286</v>
      </c>
      <c r="T173" s="689"/>
      <c r="V173" s="743">
        <f>R173*S173</f>
        <v>9918.5732726825681</v>
      </c>
      <c r="W173" s="744"/>
    </row>
    <row r="174" spans="2:23">
      <c r="B174" s="729"/>
      <c r="C174" s="704"/>
      <c r="D174" s="690"/>
      <c r="H174" s="826"/>
      <c r="I174" s="835"/>
      <c r="J174" s="712"/>
      <c r="K174" s="714"/>
      <c r="M174" s="711"/>
      <c r="N174" s="712"/>
      <c r="Q174" s="712"/>
      <c r="R174" s="742"/>
      <c r="S174" s="689"/>
      <c r="T174" s="689"/>
      <c r="V174" s="743"/>
      <c r="W174" s="744"/>
    </row>
    <row r="175" spans="2:23">
      <c r="B175" s="703" t="s">
        <v>695</v>
      </c>
      <c r="C175" s="704"/>
      <c r="D175" s="690" t="s">
        <v>696</v>
      </c>
      <c r="H175" s="826"/>
      <c r="I175" s="743"/>
      <c r="J175" s="712"/>
      <c r="K175" s="714"/>
      <c r="M175" s="711"/>
      <c r="N175" s="747"/>
      <c r="O175" s="748"/>
      <c r="P175" s="748"/>
      <c r="Q175" s="748"/>
      <c r="R175" s="749" t="s">
        <v>700</v>
      </c>
      <c r="S175" s="750"/>
      <c r="T175" s="751"/>
      <c r="U175" s="748"/>
      <c r="V175" s="752">
        <f>SUM(V171:V174)</f>
        <v>143500.33273684312</v>
      </c>
      <c r="W175" s="753"/>
    </row>
    <row r="176" spans="2:23">
      <c r="B176" s="729" t="s">
        <v>699</v>
      </c>
      <c r="C176" s="704"/>
      <c r="D176" s="690" t="s">
        <v>492</v>
      </c>
      <c r="H176" s="826"/>
      <c r="I176" s="743"/>
      <c r="J176" s="712"/>
      <c r="K176" s="714"/>
      <c r="M176" s="711"/>
      <c r="N176" s="712"/>
      <c r="Q176" s="712"/>
      <c r="R176" s="742"/>
      <c r="S176" s="689"/>
      <c r="T176" s="689"/>
      <c r="V176" s="743"/>
      <c r="W176" s="744"/>
    </row>
    <row r="177" spans="2:23">
      <c r="B177" s="711"/>
      <c r="C177" s="712"/>
      <c r="D177" s="692" t="s">
        <v>777</v>
      </c>
      <c r="H177" s="826"/>
      <c r="I177" s="743"/>
      <c r="J177" s="712"/>
      <c r="K177" s="714"/>
      <c r="M177" s="703" t="s">
        <v>411</v>
      </c>
      <c r="N177" s="704"/>
      <c r="O177" s="738" t="s">
        <v>492</v>
      </c>
      <c r="Q177" s="712"/>
      <c r="R177" s="742"/>
      <c r="S177" s="689"/>
      <c r="T177" s="689"/>
      <c r="V177" s="743"/>
      <c r="W177" s="744"/>
    </row>
    <row r="178" spans="2:23" ht="14.25">
      <c r="B178" s="711"/>
      <c r="C178" s="712"/>
      <c r="D178" s="754" t="s">
        <v>841</v>
      </c>
      <c r="F178" s="755" t="s">
        <v>842</v>
      </c>
      <c r="H178" s="826" t="s">
        <v>82</v>
      </c>
      <c r="I178" s="686">
        <f>(I159/100*I157)+(I160/100*(I157+2*(I158-(I159+I160)/100)))</f>
        <v>1.3431999999999999</v>
      </c>
      <c r="J178" s="713" t="s">
        <v>35</v>
      </c>
      <c r="K178" s="714"/>
      <c r="M178" s="711"/>
      <c r="N178" s="712"/>
      <c r="Q178" s="712"/>
      <c r="R178" s="712"/>
      <c r="S178" s="689"/>
      <c r="T178" s="689"/>
      <c r="V178" s="743"/>
      <c r="W178" s="744"/>
    </row>
    <row r="179" spans="2:23">
      <c r="B179" s="711"/>
      <c r="C179" s="712"/>
      <c r="H179" s="826" t="s">
        <v>843</v>
      </c>
      <c r="I179" s="686">
        <v>1</v>
      </c>
      <c r="J179" s="713" t="s">
        <v>807</v>
      </c>
      <c r="K179" s="714"/>
      <c r="M179" s="741" t="s">
        <v>693</v>
      </c>
      <c r="N179" s="712"/>
      <c r="O179" s="692" t="s">
        <v>832</v>
      </c>
      <c r="P179" s="740" t="s">
        <v>825</v>
      </c>
      <c r="Q179" s="713" t="s">
        <v>111</v>
      </c>
      <c r="R179" s="742">
        <f>I180</f>
        <v>1.3700639999999999</v>
      </c>
      <c r="S179" s="689">
        <f>+'[68]4-Basic Price'!$F$131</f>
        <v>3054382.9142484493</v>
      </c>
      <c r="T179" s="689"/>
      <c r="V179" s="743">
        <f>R179*S179</f>
        <v>4184700.0730268871</v>
      </c>
      <c r="W179" s="744"/>
    </row>
    <row r="180" spans="2:23">
      <c r="B180" s="729"/>
      <c r="C180" s="704"/>
      <c r="D180" s="757" t="s">
        <v>844</v>
      </c>
      <c r="E180" s="757"/>
      <c r="H180" s="836" t="s">
        <v>825</v>
      </c>
      <c r="I180" s="837">
        <f>I178*I179*1.02</f>
        <v>1.3700639999999999</v>
      </c>
      <c r="J180" s="836" t="s">
        <v>778</v>
      </c>
      <c r="K180" s="714"/>
      <c r="M180" s="741" t="s">
        <v>697</v>
      </c>
      <c r="N180" s="712"/>
      <c r="O180" s="692" t="s">
        <v>826</v>
      </c>
      <c r="P180" s="740" t="s">
        <v>831</v>
      </c>
      <c r="Q180" s="713" t="s">
        <v>186</v>
      </c>
      <c r="R180" s="742">
        <f>I181</f>
        <v>150.70704000000001</v>
      </c>
      <c r="S180" s="689">
        <f>+'[68]4-Basic Price'!$F$102</f>
        <v>8369</v>
      </c>
      <c r="T180" s="689"/>
      <c r="V180" s="743">
        <f>R180*S180</f>
        <v>1261267.2177600001</v>
      </c>
      <c r="W180" s="744"/>
    </row>
    <row r="181" spans="2:23">
      <c r="B181" s="729"/>
      <c r="C181" s="704"/>
      <c r="D181" s="757" t="s">
        <v>845</v>
      </c>
      <c r="H181" s="836" t="s">
        <v>831</v>
      </c>
      <c r="I181" s="837">
        <f>100*I180*1.1</f>
        <v>150.70704000000001</v>
      </c>
      <c r="J181" s="836" t="s">
        <v>655</v>
      </c>
      <c r="K181" s="714"/>
      <c r="M181" s="741" t="s">
        <v>707</v>
      </c>
      <c r="N181" s="712"/>
      <c r="O181" s="692" t="s">
        <v>781</v>
      </c>
      <c r="P181" s="740" t="s">
        <v>779</v>
      </c>
      <c r="Q181" s="713" t="s">
        <v>111</v>
      </c>
      <c r="R181" s="742">
        <f>I182</f>
        <v>0.92400000000000015</v>
      </c>
      <c r="S181" s="689"/>
      <c r="T181" s="689"/>
      <c r="V181" s="743">
        <f>R181*S181</f>
        <v>0</v>
      </c>
      <c r="W181" s="744"/>
    </row>
    <row r="182" spans="2:23" ht="14.25">
      <c r="B182" s="711"/>
      <c r="C182" s="712"/>
      <c r="D182" s="757" t="s">
        <v>864</v>
      </c>
      <c r="E182" s="760"/>
      <c r="H182" s="838" t="s">
        <v>779</v>
      </c>
      <c r="I182" s="839">
        <f>(I170*(0.4+2*I157*I158+0.4)*1)*1.05</f>
        <v>0.92400000000000015</v>
      </c>
      <c r="J182" s="713" t="s">
        <v>778</v>
      </c>
      <c r="K182" s="714"/>
      <c r="M182" s="762" t="s">
        <v>747</v>
      </c>
      <c r="N182" s="712"/>
      <c r="O182" s="692" t="s">
        <v>782</v>
      </c>
      <c r="P182" s="763" t="s">
        <v>780</v>
      </c>
      <c r="Q182" s="713" t="s">
        <v>111</v>
      </c>
      <c r="R182" s="742">
        <f>I183</f>
        <v>59.84</v>
      </c>
      <c r="S182" s="689">
        <f>'[68]4-Basic Price'!$F$68</f>
        <v>143700</v>
      </c>
      <c r="T182" s="689"/>
      <c r="V182" s="743">
        <f>R182*S182</f>
        <v>8599008</v>
      </c>
      <c r="W182" s="744"/>
    </row>
    <row r="183" spans="2:23" ht="14.25">
      <c r="B183" s="711"/>
      <c r="C183" s="712"/>
      <c r="D183" s="757" t="s">
        <v>827</v>
      </c>
      <c r="E183" s="760" t="s">
        <v>865</v>
      </c>
      <c r="H183" s="840" t="s">
        <v>780</v>
      </c>
      <c r="I183" s="839">
        <f>((2*I157*I158+0.3)*(0.4+2*I157*I158+0.4)-(22/7*(0.5*(2*I157*I158))*1*1.05))</f>
        <v>59.84</v>
      </c>
      <c r="J183" s="713" t="s">
        <v>778</v>
      </c>
      <c r="K183" s="714"/>
      <c r="M183" s="762">
        <v>5</v>
      </c>
      <c r="N183" s="712"/>
      <c r="O183" s="692" t="s">
        <v>858</v>
      </c>
      <c r="P183" s="763"/>
      <c r="Q183" s="713" t="s">
        <v>783</v>
      </c>
      <c r="R183" s="742">
        <f>I185</f>
        <v>1</v>
      </c>
      <c r="S183" s="689">
        <f>'[68]6-Cetakan Beton'!$D$168</f>
        <v>59112.327100389273</v>
      </c>
      <c r="T183" s="689"/>
      <c r="V183" s="743">
        <f>R183*S183</f>
        <v>59112.327100389273</v>
      </c>
      <c r="W183" s="737"/>
    </row>
    <row r="184" spans="2:23" ht="14.25">
      <c r="B184" s="711"/>
      <c r="C184" s="712"/>
      <c r="E184" s="757" t="s">
        <v>866</v>
      </c>
      <c r="H184" s="826"/>
      <c r="J184" s="713"/>
      <c r="K184" s="714"/>
      <c r="M184" s="711"/>
      <c r="N184" s="712"/>
      <c r="Q184" s="712"/>
      <c r="R184" s="712"/>
      <c r="S184" s="712"/>
      <c r="T184" s="712"/>
      <c r="W184" s="737"/>
    </row>
    <row r="185" spans="2:23">
      <c r="B185" s="711"/>
      <c r="C185" s="712"/>
      <c r="D185" s="692" t="s">
        <v>859</v>
      </c>
      <c r="E185" s="757"/>
      <c r="H185" s="826"/>
      <c r="I185" s="841">
        <v>1</v>
      </c>
      <c r="J185" s="713" t="s">
        <v>783</v>
      </c>
      <c r="K185" s="714"/>
      <c r="M185" s="711"/>
      <c r="N185" s="712"/>
      <c r="Q185" s="712"/>
      <c r="R185" s="712"/>
      <c r="S185" s="712"/>
      <c r="T185" s="712"/>
      <c r="W185" s="737"/>
    </row>
    <row r="186" spans="2:23">
      <c r="B186" s="711"/>
      <c r="C186" s="712"/>
      <c r="E186" s="757"/>
      <c r="H186" s="826"/>
      <c r="J186" s="712"/>
      <c r="K186" s="714"/>
      <c r="M186" s="711"/>
      <c r="N186" s="712"/>
      <c r="Q186" s="712"/>
      <c r="R186" s="712"/>
      <c r="S186" s="712"/>
      <c r="T186" s="712"/>
      <c r="W186" s="737"/>
    </row>
    <row r="187" spans="2:23">
      <c r="B187" s="711"/>
      <c r="C187" s="712"/>
      <c r="E187" s="757"/>
      <c r="H187" s="826"/>
      <c r="J187" s="712"/>
      <c r="K187" s="714"/>
      <c r="M187" s="711"/>
      <c r="N187" s="712"/>
      <c r="Q187" s="712"/>
      <c r="R187" s="712"/>
      <c r="S187" s="712"/>
      <c r="T187" s="712"/>
      <c r="W187" s="737"/>
    </row>
    <row r="188" spans="2:23">
      <c r="B188" s="729" t="s">
        <v>701</v>
      </c>
      <c r="C188" s="704"/>
      <c r="D188" s="690" t="s">
        <v>473</v>
      </c>
      <c r="H188" s="826"/>
      <c r="J188" s="712"/>
      <c r="K188" s="714"/>
      <c r="M188" s="711"/>
      <c r="N188" s="712"/>
      <c r="Q188" s="712"/>
      <c r="R188" s="712"/>
      <c r="S188" s="712"/>
      <c r="T188" s="712"/>
      <c r="W188" s="737"/>
    </row>
    <row r="189" spans="2:23">
      <c r="B189" s="741" t="s">
        <v>767</v>
      </c>
      <c r="C189" s="712"/>
      <c r="D189" s="766" t="s">
        <v>860</v>
      </c>
      <c r="E189" s="690"/>
      <c r="H189" s="826" t="s">
        <v>785</v>
      </c>
      <c r="I189" s="842"/>
      <c r="J189" s="712"/>
      <c r="K189" s="714"/>
      <c r="M189" s="711"/>
      <c r="N189" s="712"/>
      <c r="Q189" s="712"/>
      <c r="R189" s="712"/>
      <c r="S189" s="712"/>
      <c r="T189" s="712"/>
      <c r="W189" s="737"/>
    </row>
    <row r="190" spans="2:23">
      <c r="B190" s="711"/>
      <c r="C190" s="712"/>
      <c r="D190" s="692" t="s">
        <v>790</v>
      </c>
      <c r="H190" s="826" t="s">
        <v>791</v>
      </c>
      <c r="I190" s="686">
        <v>1</v>
      </c>
      <c r="J190" s="713" t="s">
        <v>792</v>
      </c>
      <c r="K190" s="714"/>
      <c r="M190" s="711"/>
      <c r="N190" s="747"/>
      <c r="O190" s="748"/>
      <c r="P190" s="748"/>
      <c r="Q190" s="748"/>
      <c r="R190" s="749" t="s">
        <v>702</v>
      </c>
      <c r="S190" s="750"/>
      <c r="T190" s="751"/>
      <c r="U190" s="748"/>
      <c r="V190" s="752">
        <f>SUM(V177:V189)</f>
        <v>14104087.617887277</v>
      </c>
      <c r="W190" s="753"/>
    </row>
    <row r="191" spans="2:23">
      <c r="B191" s="711"/>
      <c r="C191" s="712"/>
      <c r="D191" s="692" t="s">
        <v>793</v>
      </c>
      <c r="H191" s="826" t="s">
        <v>191</v>
      </c>
      <c r="I191" s="686">
        <v>0.83</v>
      </c>
      <c r="J191" s="713" t="s">
        <v>684</v>
      </c>
      <c r="K191" s="714"/>
      <c r="M191" s="711"/>
      <c r="N191" s="712"/>
      <c r="Q191" s="712"/>
      <c r="R191" s="712"/>
      <c r="S191" s="712"/>
      <c r="T191" s="712"/>
      <c r="W191" s="737"/>
    </row>
    <row r="192" spans="2:23">
      <c r="B192" s="729"/>
      <c r="C192" s="704"/>
      <c r="D192" s="692" t="s">
        <v>794</v>
      </c>
      <c r="H192" s="826" t="s">
        <v>795</v>
      </c>
      <c r="I192" s="686">
        <v>0.5</v>
      </c>
      <c r="J192" s="713" t="s">
        <v>34</v>
      </c>
      <c r="K192" s="714"/>
      <c r="M192" s="703" t="s">
        <v>416</v>
      </c>
      <c r="N192" s="704"/>
      <c r="O192" s="738" t="s">
        <v>412</v>
      </c>
      <c r="Q192" s="712"/>
      <c r="R192" s="712"/>
      <c r="S192" s="712"/>
      <c r="T192" s="712"/>
      <c r="W192" s="737"/>
    </row>
    <row r="193" spans="2:23">
      <c r="B193" s="711"/>
      <c r="C193" s="712"/>
      <c r="D193" s="692" t="s">
        <v>796</v>
      </c>
      <c r="H193" s="826" t="s">
        <v>797</v>
      </c>
      <c r="I193" s="686">
        <v>10</v>
      </c>
      <c r="J193" s="713" t="s">
        <v>798</v>
      </c>
      <c r="K193" s="714"/>
      <c r="M193" s="711"/>
      <c r="N193" s="712"/>
      <c r="Q193" s="712"/>
      <c r="R193" s="712"/>
      <c r="S193" s="689"/>
      <c r="T193" s="689"/>
      <c r="V193" s="743"/>
      <c r="W193" s="744"/>
    </row>
    <row r="194" spans="2:23">
      <c r="B194" s="711"/>
      <c r="C194" s="712"/>
      <c r="D194" s="692" t="s">
        <v>799</v>
      </c>
      <c r="F194" s="766"/>
      <c r="H194" s="826" t="s">
        <v>773</v>
      </c>
      <c r="I194" s="686">
        <v>0.1</v>
      </c>
      <c r="J194" s="713" t="s">
        <v>34</v>
      </c>
      <c r="K194" s="714"/>
      <c r="M194" s="741" t="s">
        <v>693</v>
      </c>
      <c r="N194" s="712"/>
      <c r="O194" s="692" t="s">
        <v>784</v>
      </c>
      <c r="P194" s="740" t="s">
        <v>785</v>
      </c>
      <c r="Q194" s="713" t="s">
        <v>91</v>
      </c>
      <c r="R194" s="742">
        <f>I198+I210</f>
        <v>72.31903614457832</v>
      </c>
      <c r="S194" s="689">
        <f>'[68]5-Alat(1)'!$AW$32</f>
        <v>90120.027803854522</v>
      </c>
      <c r="T194" s="712"/>
      <c r="V194" s="743">
        <f>R194*S194</f>
        <v>6517393.5480973581</v>
      </c>
      <c r="W194" s="737"/>
    </row>
    <row r="195" spans="2:23">
      <c r="B195" s="711"/>
      <c r="C195" s="712"/>
      <c r="D195" s="692" t="s">
        <v>800</v>
      </c>
      <c r="E195" s="770" t="s">
        <v>801</v>
      </c>
      <c r="F195" s="770"/>
      <c r="H195" s="826" t="s">
        <v>706</v>
      </c>
      <c r="I195" s="686">
        <f>(I190*1000*I191*I192*I194)/(I193*I182)</f>
        <v>4.4913419913419901</v>
      </c>
      <c r="J195" s="713" t="s">
        <v>802</v>
      </c>
      <c r="K195" s="714"/>
      <c r="M195" s="741" t="s">
        <v>697</v>
      </c>
      <c r="N195" s="712"/>
      <c r="O195" s="692" t="s">
        <v>786</v>
      </c>
      <c r="P195" s="740" t="s">
        <v>787</v>
      </c>
      <c r="Q195" s="713" t="s">
        <v>91</v>
      </c>
      <c r="R195" s="742">
        <f>I235</f>
        <v>0.32989099254159499</v>
      </c>
      <c r="S195" s="689">
        <f>'[68]5-Alat(1)'!$AW$18</f>
        <v>364573.17258263414</v>
      </c>
      <c r="T195" s="712"/>
      <c r="V195" s="743">
        <f>R195*S195</f>
        <v>120269.40575732339</v>
      </c>
      <c r="W195" s="737"/>
    </row>
    <row r="196" spans="2:23">
      <c r="B196" s="711"/>
      <c r="C196" s="712"/>
      <c r="E196" s="697" t="s">
        <v>828</v>
      </c>
      <c r="F196" s="697"/>
      <c r="H196" s="825"/>
      <c r="I196" s="743"/>
      <c r="J196" s="712"/>
      <c r="K196" s="714"/>
      <c r="M196" s="741" t="s">
        <v>707</v>
      </c>
      <c r="N196" s="712"/>
      <c r="O196" s="692" t="s">
        <v>788</v>
      </c>
      <c r="Q196" s="713" t="s">
        <v>20</v>
      </c>
      <c r="R196" s="742">
        <v>1</v>
      </c>
      <c r="S196" s="689">
        <v>0</v>
      </c>
      <c r="T196" s="712"/>
      <c r="V196" s="743">
        <f>R196*S196</f>
        <v>0</v>
      </c>
      <c r="W196" s="737"/>
    </row>
    <row r="197" spans="2:23">
      <c r="B197" s="711"/>
      <c r="C197" s="712"/>
      <c r="H197" s="825"/>
      <c r="I197" s="792"/>
      <c r="J197" s="712"/>
      <c r="K197" s="714"/>
      <c r="M197" s="711"/>
      <c r="N197" s="712"/>
      <c r="Q197" s="712"/>
      <c r="R197" s="742"/>
      <c r="S197" s="689"/>
      <c r="T197" s="689"/>
      <c r="V197" s="743"/>
      <c r="W197" s="744"/>
    </row>
    <row r="198" spans="2:23">
      <c r="B198" s="729"/>
      <c r="C198" s="704"/>
      <c r="D198" s="690" t="s">
        <v>803</v>
      </c>
      <c r="E198" s="692" t="s">
        <v>709</v>
      </c>
      <c r="H198" s="826" t="s">
        <v>785</v>
      </c>
      <c r="I198" s="843">
        <f>1/I195</f>
        <v>0.2226506024096386</v>
      </c>
      <c r="J198" s="705" t="s">
        <v>682</v>
      </c>
      <c r="K198" s="714"/>
      <c r="M198" s="711"/>
      <c r="N198" s="712"/>
      <c r="Q198" s="712"/>
      <c r="R198" s="742"/>
      <c r="S198" s="689"/>
      <c r="T198" s="689"/>
      <c r="V198" s="743"/>
      <c r="W198" s="744"/>
    </row>
    <row r="199" spans="2:23">
      <c r="B199" s="711"/>
      <c r="C199" s="712"/>
      <c r="H199" s="825"/>
      <c r="I199" s="830"/>
      <c r="J199" s="712"/>
      <c r="K199" s="714"/>
      <c r="M199" s="729"/>
      <c r="N199" s="704"/>
      <c r="O199" s="738"/>
      <c r="Q199" s="712"/>
      <c r="R199" s="742"/>
      <c r="S199" s="689"/>
      <c r="T199" s="689"/>
      <c r="V199" s="743"/>
      <c r="W199" s="744"/>
    </row>
    <row r="200" spans="2:23">
      <c r="B200" s="741" t="s">
        <v>789</v>
      </c>
      <c r="C200" s="712"/>
      <c r="D200" s="766" t="s">
        <v>861</v>
      </c>
      <c r="E200" s="690"/>
      <c r="H200" s="826" t="s">
        <v>785</v>
      </c>
      <c r="I200" s="842"/>
      <c r="J200" s="712"/>
      <c r="K200" s="714"/>
      <c r="M200" s="711"/>
      <c r="N200" s="712"/>
      <c r="Q200" s="712"/>
      <c r="R200" s="742"/>
      <c r="S200" s="689"/>
      <c r="T200" s="689"/>
      <c r="V200" s="743"/>
      <c r="W200" s="744"/>
    </row>
    <row r="201" spans="2:23">
      <c r="B201" s="711"/>
      <c r="C201" s="712"/>
      <c r="D201" s="692" t="s">
        <v>790</v>
      </c>
      <c r="H201" s="826" t="s">
        <v>791</v>
      </c>
      <c r="I201" s="686">
        <v>1</v>
      </c>
      <c r="J201" s="713" t="s">
        <v>792</v>
      </c>
      <c r="K201" s="714"/>
      <c r="M201" s="711"/>
      <c r="N201" s="712"/>
      <c r="Q201" s="712"/>
      <c r="R201" s="742"/>
      <c r="S201" s="689"/>
      <c r="T201" s="689"/>
      <c r="V201" s="743"/>
      <c r="W201" s="744"/>
    </row>
    <row r="202" spans="2:23">
      <c r="B202" s="711"/>
      <c r="C202" s="712"/>
      <c r="D202" s="692" t="s">
        <v>793</v>
      </c>
      <c r="H202" s="826" t="s">
        <v>191</v>
      </c>
      <c r="I202" s="686">
        <v>0.83</v>
      </c>
      <c r="J202" s="713" t="s">
        <v>684</v>
      </c>
      <c r="K202" s="714"/>
      <c r="M202" s="711"/>
      <c r="N202" s="747"/>
      <c r="O202" s="748"/>
      <c r="P202" s="748"/>
      <c r="Q202" s="748"/>
      <c r="R202" s="749" t="s">
        <v>708</v>
      </c>
      <c r="S202" s="750"/>
      <c r="T202" s="751"/>
      <c r="U202" s="748"/>
      <c r="V202" s="752">
        <f>SUM(V194:V201)</f>
        <v>6637662.9538546819</v>
      </c>
      <c r="W202" s="753"/>
    </row>
    <row r="203" spans="2:23">
      <c r="B203" s="729"/>
      <c r="C203" s="704"/>
      <c r="D203" s="692" t="s">
        <v>794</v>
      </c>
      <c r="H203" s="826" t="s">
        <v>795</v>
      </c>
      <c r="I203" s="686">
        <v>0.5</v>
      </c>
      <c r="J203" s="713" t="s">
        <v>34</v>
      </c>
      <c r="K203" s="714"/>
      <c r="M203" s="771"/>
      <c r="N203" s="772"/>
      <c r="O203" s="773"/>
      <c r="P203" s="773"/>
      <c r="Q203" s="772"/>
      <c r="R203" s="774"/>
      <c r="S203" s="775"/>
      <c r="T203" s="775"/>
      <c r="U203" s="773"/>
      <c r="V203" s="776"/>
      <c r="W203" s="777"/>
    </row>
    <row r="204" spans="2:23">
      <c r="B204" s="711"/>
      <c r="C204" s="712"/>
      <c r="D204" s="692" t="s">
        <v>796</v>
      </c>
      <c r="H204" s="826" t="s">
        <v>797</v>
      </c>
      <c r="I204" s="686">
        <v>10</v>
      </c>
      <c r="J204" s="713" t="s">
        <v>798</v>
      </c>
      <c r="K204" s="714"/>
      <c r="M204" s="778" t="s">
        <v>431</v>
      </c>
      <c r="N204" s="779"/>
      <c r="O204" s="773" t="s">
        <v>710</v>
      </c>
      <c r="P204" s="773"/>
      <c r="Q204" s="773"/>
      <c r="R204" s="773"/>
      <c r="S204" s="776"/>
      <c r="T204" s="775"/>
      <c r="U204" s="773"/>
      <c r="V204" s="776">
        <f>V202+V190+V175</f>
        <v>20885250.904478803</v>
      </c>
      <c r="W204" s="777"/>
    </row>
    <row r="205" spans="2:23">
      <c r="B205" s="711"/>
      <c r="C205" s="712"/>
      <c r="D205" s="692" t="s">
        <v>805</v>
      </c>
      <c r="H205" s="826" t="s">
        <v>378</v>
      </c>
      <c r="I205" s="686">
        <v>5</v>
      </c>
      <c r="J205" s="713" t="s">
        <v>798</v>
      </c>
      <c r="K205" s="714"/>
      <c r="M205" s="778" t="s">
        <v>454</v>
      </c>
      <c r="N205" s="779"/>
      <c r="O205" s="773" t="s">
        <v>711</v>
      </c>
      <c r="P205" s="773"/>
      <c r="Q205" s="780">
        <v>15</v>
      </c>
      <c r="R205" s="773" t="s">
        <v>712</v>
      </c>
      <c r="S205" s="776"/>
      <c r="T205" s="775"/>
      <c r="U205" s="773"/>
      <c r="V205" s="776">
        <f>Q205/100*V204</f>
        <v>3132787.6356718205</v>
      </c>
      <c r="W205" s="777"/>
    </row>
    <row r="206" spans="2:23" ht="14.25" thickBot="1">
      <c r="B206" s="711"/>
      <c r="C206" s="712"/>
      <c r="D206" s="692" t="s">
        <v>829</v>
      </c>
      <c r="F206" s="766"/>
      <c r="H206" s="826" t="s">
        <v>773</v>
      </c>
      <c r="I206" s="686">
        <v>0.1</v>
      </c>
      <c r="J206" s="713" t="s">
        <v>34</v>
      </c>
      <c r="K206" s="714"/>
      <c r="M206" s="781" t="s">
        <v>714</v>
      </c>
      <c r="N206" s="732"/>
      <c r="O206" s="709" t="s">
        <v>715</v>
      </c>
      <c r="P206" s="709"/>
      <c r="Q206" s="709"/>
      <c r="R206" s="709"/>
      <c r="S206" s="782"/>
      <c r="T206" s="783"/>
      <c r="U206" s="709"/>
      <c r="V206" s="782">
        <f>V204+V205</f>
        <v>24018038.540150624</v>
      </c>
      <c r="W206" s="784"/>
    </row>
    <row r="207" spans="2:23" ht="14.25" thickTop="1">
      <c r="B207" s="711"/>
      <c r="C207" s="712"/>
      <c r="D207" s="692" t="s">
        <v>800</v>
      </c>
      <c r="E207" s="770" t="s">
        <v>801</v>
      </c>
      <c r="F207" s="770"/>
      <c r="H207" s="826" t="s">
        <v>706</v>
      </c>
      <c r="I207" s="686">
        <f>(I201*1000*I202*I203*I206)/(I204*I205*I183)</f>
        <v>1.3870320855614973E-2</v>
      </c>
      <c r="J207" s="713" t="s">
        <v>802</v>
      </c>
      <c r="K207" s="714"/>
      <c r="M207" s="785" t="s">
        <v>716</v>
      </c>
      <c r="N207" s="690"/>
      <c r="O207" s="692" t="s">
        <v>717</v>
      </c>
      <c r="S207" s="743"/>
      <c r="T207" s="743"/>
      <c r="V207" s="743"/>
      <c r="W207" s="743"/>
    </row>
    <row r="208" spans="2:23">
      <c r="B208" s="711"/>
      <c r="C208" s="712"/>
      <c r="E208" s="697" t="s">
        <v>830</v>
      </c>
      <c r="F208" s="697"/>
      <c r="H208" s="825"/>
      <c r="I208" s="743"/>
      <c r="J208" s="712"/>
      <c r="K208" s="714"/>
      <c r="M208" s="785"/>
      <c r="N208" s="690"/>
      <c r="O208" s="692" t="s">
        <v>718</v>
      </c>
      <c r="S208" s="743"/>
      <c r="T208" s="743"/>
      <c r="V208" s="743"/>
      <c r="W208" s="743"/>
    </row>
    <row r="209" spans="2:15">
      <c r="B209" s="711"/>
      <c r="C209" s="712"/>
      <c r="H209" s="825"/>
      <c r="I209" s="792"/>
      <c r="J209" s="712"/>
      <c r="K209" s="714"/>
      <c r="M209" s="785">
        <v>2</v>
      </c>
      <c r="O209" s="692" t="s">
        <v>721</v>
      </c>
    </row>
    <row r="210" spans="2:15">
      <c r="B210" s="729"/>
      <c r="C210" s="704"/>
      <c r="D210" s="690" t="s">
        <v>803</v>
      </c>
      <c r="E210" s="692" t="s">
        <v>709</v>
      </c>
      <c r="H210" s="826" t="s">
        <v>785</v>
      </c>
      <c r="I210" s="843">
        <f>1/I207</f>
        <v>72.096385542168676</v>
      </c>
      <c r="J210" s="705" t="s">
        <v>682</v>
      </c>
      <c r="K210" s="714"/>
      <c r="M210" s="785"/>
      <c r="O210" s="692" t="s">
        <v>724</v>
      </c>
    </row>
    <row r="211" spans="2:15">
      <c r="B211" s="729"/>
      <c r="C211" s="704"/>
      <c r="D211" s="690"/>
      <c r="H211" s="826"/>
      <c r="I211" s="843"/>
      <c r="J211" s="705"/>
      <c r="K211" s="714"/>
      <c r="M211" s="785"/>
      <c r="O211" s="692" t="s">
        <v>725</v>
      </c>
    </row>
    <row r="212" spans="2:15">
      <c r="B212" s="741" t="s">
        <v>804</v>
      </c>
      <c r="C212" s="712"/>
      <c r="D212" s="786" t="str">
        <f>'[68]5-Alat(1)'!$G$632</f>
        <v>FLAT BED TRUCK 3-4 TON</v>
      </c>
      <c r="H212" s="826" t="s">
        <v>787</v>
      </c>
      <c r="I212" s="830"/>
      <c r="J212" s="712"/>
      <c r="K212" s="714"/>
      <c r="M212" s="785">
        <v>3</v>
      </c>
      <c r="O212" s="692" t="s">
        <v>726</v>
      </c>
    </row>
    <row r="213" spans="2:15">
      <c r="B213" s="711"/>
      <c r="C213" s="712"/>
      <c r="D213" s="692" t="s">
        <v>806</v>
      </c>
      <c r="E213" s="690"/>
      <c r="H213" s="826" t="s">
        <v>190</v>
      </c>
      <c r="I213" s="830">
        <v>7</v>
      </c>
      <c r="J213" s="713" t="s">
        <v>807</v>
      </c>
      <c r="K213" s="714"/>
      <c r="M213" s="785">
        <v>4</v>
      </c>
      <c r="O213" s="692" t="s">
        <v>727</v>
      </c>
    </row>
    <row r="214" spans="2:15">
      <c r="B214" s="729"/>
      <c r="C214" s="704"/>
      <c r="D214" s="692" t="s">
        <v>808</v>
      </c>
      <c r="H214" s="826" t="s">
        <v>191</v>
      </c>
      <c r="I214" s="830">
        <v>0.83</v>
      </c>
      <c r="J214" s="712"/>
      <c r="K214" s="714"/>
      <c r="M214" s="785"/>
      <c r="O214" s="692" t="s">
        <v>729</v>
      </c>
    </row>
    <row r="215" spans="2:15">
      <c r="B215" s="711"/>
      <c r="C215" s="712"/>
      <c r="D215" s="692" t="s">
        <v>809</v>
      </c>
      <c r="H215" s="826" t="s">
        <v>719</v>
      </c>
      <c r="I215" s="830">
        <v>20</v>
      </c>
      <c r="J215" s="713" t="s">
        <v>720</v>
      </c>
      <c r="K215" s="714"/>
    </row>
    <row r="216" spans="2:15">
      <c r="B216" s="711"/>
      <c r="C216" s="712"/>
      <c r="D216" s="692" t="s">
        <v>722</v>
      </c>
      <c r="H216" s="826" t="s">
        <v>723</v>
      </c>
      <c r="I216" s="830">
        <v>30</v>
      </c>
      <c r="J216" s="713" t="s">
        <v>720</v>
      </c>
      <c r="K216" s="714"/>
    </row>
    <row r="217" spans="2:15">
      <c r="B217" s="729"/>
      <c r="C217" s="704"/>
      <c r="D217" s="692" t="s">
        <v>810</v>
      </c>
      <c r="E217" s="690"/>
      <c r="H217" s="826" t="s">
        <v>202</v>
      </c>
      <c r="I217" s="830"/>
      <c r="J217" s="712"/>
      <c r="K217" s="714"/>
    </row>
    <row r="218" spans="2:15">
      <c r="B218" s="729"/>
      <c r="C218" s="704"/>
      <c r="D218" s="757" t="s">
        <v>811</v>
      </c>
      <c r="H218" s="826" t="s">
        <v>704</v>
      </c>
      <c r="I218" s="743">
        <f>(I161/I215)*60</f>
        <v>60</v>
      </c>
      <c r="J218" s="713" t="s">
        <v>703</v>
      </c>
      <c r="K218" s="714"/>
    </row>
    <row r="219" spans="2:15">
      <c r="B219" s="729"/>
      <c r="C219" s="704"/>
      <c r="D219" s="692" t="s">
        <v>812</v>
      </c>
      <c r="H219" s="826" t="s">
        <v>705</v>
      </c>
      <c r="I219" s="743">
        <f>(I161/I216)*60</f>
        <v>40</v>
      </c>
      <c r="J219" s="713" t="s">
        <v>703</v>
      </c>
      <c r="K219" s="714"/>
    </row>
    <row r="220" spans="2:15">
      <c r="B220" s="711"/>
      <c r="C220" s="712"/>
      <c r="D220" s="757" t="s">
        <v>813</v>
      </c>
      <c r="E220" s="690"/>
      <c r="H220" s="844" t="s">
        <v>728</v>
      </c>
      <c r="I220" s="845">
        <v>15</v>
      </c>
      <c r="J220" s="713" t="s">
        <v>703</v>
      </c>
      <c r="K220" s="714"/>
    </row>
    <row r="221" spans="2:15" ht="14.25" thickBot="1">
      <c r="B221" s="707"/>
      <c r="C221" s="708"/>
      <c r="D221" s="709"/>
      <c r="E221" s="709"/>
      <c r="F221" s="709"/>
      <c r="G221" s="709"/>
      <c r="H221" s="846" t="s">
        <v>202</v>
      </c>
      <c r="I221" s="782">
        <f>I218+I219+I220</f>
        <v>115</v>
      </c>
      <c r="J221" s="789" t="s">
        <v>703</v>
      </c>
      <c r="K221" s="710"/>
    </row>
    <row r="222" spans="2:15" ht="14.25" thickTop="1">
      <c r="I222" s="743"/>
      <c r="K222" s="791" t="s">
        <v>734</v>
      </c>
    </row>
    <row r="223" spans="2:15">
      <c r="I223" s="743"/>
      <c r="K223" s="791"/>
    </row>
    <row r="224" spans="2:15">
      <c r="B224" s="692" t="str">
        <f>B146</f>
        <v>ITEM PEMBAYARAN NO.</v>
      </c>
      <c r="E224" s="692" t="str">
        <f>E146</f>
        <v>: 2.3.(21)</v>
      </c>
      <c r="I224" s="792"/>
      <c r="K224" s="693" t="str">
        <f>K146</f>
        <v>Analisa EI-2321</v>
      </c>
      <c r="M224" s="738"/>
    </row>
    <row r="225" spans="2:23">
      <c r="B225" s="692" t="s">
        <v>398</v>
      </c>
      <c r="E225" s="692" t="str">
        <f>E147</f>
        <v>: Gorong-gorong Kotak Beton Bertulang, ukuran dalam 200 x 200 cm</v>
      </c>
      <c r="H225" s="793"/>
      <c r="I225" s="743"/>
      <c r="J225" s="690"/>
      <c r="K225" s="690"/>
      <c r="M225" s="690"/>
      <c r="N225" s="690"/>
      <c r="O225" s="690"/>
      <c r="P225" s="690"/>
      <c r="Q225" s="690"/>
      <c r="R225" s="690"/>
      <c r="S225" s="690"/>
      <c r="T225" s="690"/>
      <c r="U225" s="690"/>
      <c r="V225" s="690"/>
      <c r="W225" s="690"/>
    </row>
    <row r="226" spans="2:23" ht="14.25">
      <c r="B226" s="692" t="s">
        <v>666</v>
      </c>
      <c r="E226" s="692" t="str">
        <f>E148</f>
        <v>: M1</v>
      </c>
      <c r="F226" s="785"/>
      <c r="K226" s="695" t="s">
        <v>667</v>
      </c>
      <c r="M226" s="690"/>
      <c r="N226" s="690"/>
      <c r="O226" s="690"/>
      <c r="P226" s="690"/>
      <c r="Q226" s="690"/>
      <c r="R226" s="690"/>
      <c r="S226" s="690"/>
      <c r="T226" s="690"/>
      <c r="U226" s="690"/>
      <c r="V226" s="690"/>
      <c r="W226" s="690"/>
    </row>
    <row r="227" spans="2:23" ht="14.25" thickBot="1">
      <c r="I227" s="743"/>
      <c r="K227" s="791" t="s">
        <v>735</v>
      </c>
      <c r="M227" s="690"/>
      <c r="N227" s="690"/>
      <c r="O227" s="690"/>
      <c r="P227" s="690"/>
      <c r="Q227" s="690"/>
      <c r="R227" s="690"/>
      <c r="S227" s="690"/>
      <c r="T227" s="690"/>
      <c r="U227" s="690"/>
      <c r="V227" s="690"/>
      <c r="W227" s="690"/>
    </row>
    <row r="228" spans="2:23" ht="14.25" thickTop="1">
      <c r="B228" s="795"/>
      <c r="C228" s="700"/>
      <c r="D228" s="700"/>
      <c r="E228" s="700"/>
      <c r="F228" s="700"/>
      <c r="G228" s="700"/>
      <c r="H228" s="699"/>
      <c r="I228" s="794"/>
      <c r="J228" s="699"/>
      <c r="K228" s="701"/>
      <c r="M228" s="690"/>
      <c r="N228" s="690"/>
      <c r="O228" s="690"/>
      <c r="P228" s="690"/>
      <c r="Q228" s="690"/>
      <c r="R228" s="690"/>
      <c r="S228" s="690"/>
      <c r="T228" s="690"/>
      <c r="U228" s="690"/>
      <c r="V228" s="690"/>
      <c r="W228" s="690"/>
    </row>
    <row r="229" spans="2:23">
      <c r="B229" s="811" t="s">
        <v>402</v>
      </c>
      <c r="C229" s="690"/>
      <c r="D229" s="696" t="s">
        <v>403</v>
      </c>
      <c r="E229" s="696"/>
      <c r="F229" s="696"/>
      <c r="G229" s="696"/>
      <c r="H229" s="705" t="s">
        <v>471</v>
      </c>
      <c r="I229" s="705" t="s">
        <v>671</v>
      </c>
      <c r="J229" s="705" t="s">
        <v>404</v>
      </c>
      <c r="K229" s="706" t="s">
        <v>672</v>
      </c>
      <c r="M229" s="690"/>
      <c r="N229" s="690"/>
      <c r="O229" s="690"/>
      <c r="P229" s="690"/>
      <c r="Q229" s="690"/>
      <c r="R229" s="690"/>
      <c r="S229" s="690"/>
      <c r="T229" s="690"/>
      <c r="U229" s="690"/>
      <c r="V229" s="690"/>
      <c r="W229" s="690"/>
    </row>
    <row r="230" spans="2:23" ht="14.25" thickBot="1">
      <c r="B230" s="821"/>
      <c r="C230" s="709"/>
      <c r="D230" s="709"/>
      <c r="E230" s="709"/>
      <c r="F230" s="709"/>
      <c r="G230" s="709"/>
      <c r="H230" s="708"/>
      <c r="I230" s="783"/>
      <c r="J230" s="708"/>
      <c r="K230" s="710"/>
      <c r="M230" s="690"/>
      <c r="N230" s="690"/>
      <c r="O230" s="690"/>
      <c r="P230" s="690"/>
      <c r="Q230" s="690"/>
      <c r="R230" s="690"/>
      <c r="S230" s="690"/>
      <c r="T230" s="690"/>
      <c r="U230" s="690"/>
      <c r="V230" s="690"/>
      <c r="W230" s="690"/>
    </row>
    <row r="231" spans="2:23" ht="14.25" thickTop="1">
      <c r="B231" s="796"/>
      <c r="H231" s="822"/>
      <c r="I231" s="847"/>
      <c r="J231" s="822"/>
      <c r="K231" s="701"/>
    </row>
    <row r="232" spans="2:23">
      <c r="B232" s="796"/>
      <c r="D232" s="692" t="s">
        <v>730</v>
      </c>
      <c r="F232" s="770" t="s">
        <v>731</v>
      </c>
      <c r="H232" s="826" t="s">
        <v>732</v>
      </c>
      <c r="I232" s="848">
        <f>(I213*I214*60)/I221</f>
        <v>3.0313043478260866</v>
      </c>
      <c r="J232" s="826" t="s">
        <v>802</v>
      </c>
      <c r="K232" s="714"/>
      <c r="M232" s="690"/>
      <c r="N232" s="690"/>
      <c r="O232" s="738"/>
    </row>
    <row r="233" spans="2:23">
      <c r="B233" s="796"/>
      <c r="F233" s="697" t="s">
        <v>847</v>
      </c>
      <c r="H233" s="825"/>
      <c r="I233" s="848"/>
      <c r="J233" s="825"/>
      <c r="K233" s="714"/>
    </row>
    <row r="234" spans="2:23">
      <c r="B234" s="796"/>
      <c r="H234" s="825"/>
      <c r="I234" s="848"/>
      <c r="J234" s="825"/>
      <c r="K234" s="714"/>
      <c r="R234" s="792"/>
    </row>
    <row r="235" spans="2:23">
      <c r="B235" s="796"/>
      <c r="D235" s="690" t="s">
        <v>803</v>
      </c>
      <c r="E235" s="690" t="s">
        <v>733</v>
      </c>
      <c r="H235" s="826" t="s">
        <v>713</v>
      </c>
      <c r="I235" s="849">
        <f>1/I232</f>
        <v>0.32989099254159499</v>
      </c>
      <c r="J235" s="823" t="s">
        <v>682</v>
      </c>
      <c r="K235" s="714"/>
      <c r="R235" s="792"/>
    </row>
    <row r="236" spans="2:23">
      <c r="B236" s="796"/>
      <c r="H236" s="825"/>
      <c r="I236" s="850"/>
      <c r="J236" s="825"/>
      <c r="K236" s="714"/>
      <c r="R236" s="792"/>
    </row>
    <row r="237" spans="2:23">
      <c r="B237" s="801" t="s">
        <v>736</v>
      </c>
      <c r="D237" s="766" t="s">
        <v>737</v>
      </c>
      <c r="H237" s="825"/>
      <c r="I237" s="825"/>
      <c r="J237" s="825"/>
      <c r="K237" s="714"/>
      <c r="R237" s="792"/>
    </row>
    <row r="238" spans="2:23" ht="14.25">
      <c r="B238" s="796"/>
      <c r="D238" s="692" t="s">
        <v>738</v>
      </c>
      <c r="H238" s="825"/>
      <c r="I238" s="825"/>
      <c r="J238" s="825"/>
      <c r="K238" s="851" t="s">
        <v>814</v>
      </c>
      <c r="R238" s="792"/>
    </row>
    <row r="239" spans="2:23">
      <c r="B239" s="796"/>
      <c r="D239" s="757" t="s">
        <v>815</v>
      </c>
      <c r="H239" s="825"/>
      <c r="I239" s="825"/>
      <c r="J239" s="825"/>
      <c r="K239" s="714"/>
      <c r="R239" s="792"/>
    </row>
    <row r="240" spans="2:23">
      <c r="B240" s="796"/>
      <c r="D240" s="757" t="s">
        <v>816</v>
      </c>
      <c r="H240" s="825"/>
      <c r="I240" s="852"/>
      <c r="J240" s="825"/>
      <c r="K240" s="714"/>
      <c r="M240" s="690"/>
      <c r="N240" s="690"/>
      <c r="O240" s="738"/>
      <c r="R240" s="792"/>
    </row>
    <row r="241" spans="2:18">
      <c r="B241" s="796"/>
      <c r="D241" s="692" t="s">
        <v>848</v>
      </c>
      <c r="H241" s="825"/>
      <c r="I241" s="825"/>
      <c r="J241" s="825"/>
      <c r="K241" s="714"/>
      <c r="R241" s="792"/>
    </row>
    <row r="242" spans="2:18">
      <c r="B242" s="804"/>
      <c r="C242" s="690"/>
      <c r="D242" s="690"/>
      <c r="H242" s="825"/>
      <c r="I242" s="825"/>
      <c r="J242" s="825"/>
      <c r="K242" s="714"/>
      <c r="R242" s="792"/>
    </row>
    <row r="243" spans="2:18">
      <c r="B243" s="804" t="s">
        <v>739</v>
      </c>
      <c r="C243" s="690"/>
      <c r="D243" s="690" t="s">
        <v>487</v>
      </c>
      <c r="H243" s="825"/>
      <c r="I243" s="850"/>
      <c r="J243" s="825"/>
      <c r="K243" s="714"/>
      <c r="R243" s="792"/>
    </row>
    <row r="244" spans="2:18">
      <c r="B244" s="805"/>
      <c r="C244" s="786"/>
      <c r="D244" s="806" t="s">
        <v>817</v>
      </c>
      <c r="E244" s="806"/>
      <c r="F244" s="806"/>
      <c r="H244" s="836" t="s">
        <v>732</v>
      </c>
      <c r="I244" s="848">
        <f>I232</f>
        <v>3.0313043478260866</v>
      </c>
      <c r="J244" s="853" t="s">
        <v>818</v>
      </c>
      <c r="K244" s="854"/>
      <c r="R244" s="792"/>
    </row>
    <row r="245" spans="2:18">
      <c r="B245" s="805"/>
      <c r="C245" s="786"/>
      <c r="D245" s="806" t="s">
        <v>849</v>
      </c>
      <c r="E245" s="806"/>
      <c r="F245" s="806"/>
      <c r="H245" s="836" t="s">
        <v>740</v>
      </c>
      <c r="I245" s="848">
        <f>I232*I162</f>
        <v>21.219130434782606</v>
      </c>
      <c r="J245" s="853" t="s">
        <v>34</v>
      </c>
      <c r="K245" s="854"/>
      <c r="R245" s="792"/>
    </row>
    <row r="246" spans="2:18">
      <c r="B246" s="796"/>
      <c r="D246" s="692" t="s">
        <v>741</v>
      </c>
      <c r="H246" s="825"/>
      <c r="I246" s="850"/>
      <c r="J246" s="825"/>
      <c r="K246" s="714"/>
      <c r="R246" s="792"/>
    </row>
    <row r="247" spans="2:18">
      <c r="B247" s="796"/>
      <c r="E247" s="692" t="s">
        <v>742</v>
      </c>
      <c r="H247" s="826" t="s">
        <v>265</v>
      </c>
      <c r="I247" s="853">
        <v>10</v>
      </c>
      <c r="J247" s="826" t="s">
        <v>743</v>
      </c>
      <c r="K247" s="714"/>
      <c r="R247" s="792"/>
    </row>
    <row r="248" spans="2:18">
      <c r="B248" s="796"/>
      <c r="E248" s="692" t="s">
        <v>819</v>
      </c>
      <c r="H248" s="826" t="s">
        <v>377</v>
      </c>
      <c r="I248" s="853">
        <v>6</v>
      </c>
      <c r="J248" s="826" t="s">
        <v>743</v>
      </c>
      <c r="K248" s="714"/>
      <c r="R248" s="792"/>
    </row>
    <row r="249" spans="2:18">
      <c r="B249" s="796"/>
      <c r="E249" s="692" t="s">
        <v>744</v>
      </c>
      <c r="H249" s="826" t="s">
        <v>34</v>
      </c>
      <c r="I249" s="853">
        <v>1</v>
      </c>
      <c r="J249" s="826" t="s">
        <v>743</v>
      </c>
      <c r="K249" s="714"/>
      <c r="R249" s="792"/>
    </row>
    <row r="250" spans="2:18">
      <c r="B250" s="796"/>
      <c r="H250" s="825"/>
      <c r="I250" s="853"/>
      <c r="J250" s="825"/>
      <c r="K250" s="714"/>
      <c r="R250" s="792"/>
    </row>
    <row r="251" spans="2:18">
      <c r="B251" s="796"/>
      <c r="D251" s="690" t="s">
        <v>833</v>
      </c>
      <c r="H251" s="825"/>
      <c r="I251" s="853"/>
      <c r="J251" s="825"/>
      <c r="K251" s="714"/>
      <c r="M251" s="690"/>
      <c r="N251" s="690"/>
      <c r="O251" s="738"/>
      <c r="R251" s="792"/>
    </row>
    <row r="252" spans="2:18">
      <c r="B252" s="796"/>
      <c r="E252" s="692" t="s">
        <v>742</v>
      </c>
      <c r="F252" s="692" t="s">
        <v>745</v>
      </c>
      <c r="H252" s="826" t="s">
        <v>694</v>
      </c>
      <c r="I252" s="848">
        <f>(I162*I247)/I245</f>
        <v>3.2989099254159497</v>
      </c>
      <c r="J252" s="823" t="s">
        <v>682</v>
      </c>
      <c r="K252" s="714"/>
      <c r="R252" s="792"/>
    </row>
    <row r="253" spans="2:18">
      <c r="B253" s="796"/>
      <c r="E253" s="692" t="s">
        <v>819</v>
      </c>
      <c r="F253" s="692" t="s">
        <v>820</v>
      </c>
      <c r="H253" s="826" t="s">
        <v>765</v>
      </c>
      <c r="I253" s="848">
        <f>(I162*I248)/I245</f>
        <v>1.97934595524957</v>
      </c>
      <c r="J253" s="823" t="s">
        <v>682</v>
      </c>
      <c r="K253" s="714"/>
      <c r="R253" s="792"/>
    </row>
    <row r="254" spans="2:18">
      <c r="B254" s="796"/>
      <c r="E254" s="692" t="s">
        <v>744</v>
      </c>
      <c r="F254" s="692" t="s">
        <v>746</v>
      </c>
      <c r="H254" s="826" t="s">
        <v>698</v>
      </c>
      <c r="I254" s="848">
        <f>(I162*I249)/I245</f>
        <v>0.32989099254159499</v>
      </c>
      <c r="J254" s="823" t="s">
        <v>682</v>
      </c>
      <c r="K254" s="714"/>
      <c r="R254" s="792"/>
    </row>
    <row r="255" spans="2:18">
      <c r="B255" s="796"/>
      <c r="H255" s="825"/>
      <c r="I255" s="850"/>
      <c r="J255" s="825"/>
      <c r="K255" s="714"/>
      <c r="R255" s="792"/>
    </row>
    <row r="256" spans="2:18">
      <c r="B256" s="811" t="s">
        <v>747</v>
      </c>
      <c r="C256" s="690"/>
      <c r="D256" s="690" t="s">
        <v>748</v>
      </c>
      <c r="H256" s="825"/>
      <c r="I256" s="850"/>
      <c r="J256" s="825"/>
      <c r="K256" s="714"/>
    </row>
    <row r="257" spans="2:18">
      <c r="B257" s="796"/>
      <c r="D257" s="692" t="s">
        <v>749</v>
      </c>
      <c r="H257" s="825"/>
      <c r="I257" s="850"/>
      <c r="J257" s="825"/>
      <c r="K257" s="714"/>
    </row>
    <row r="258" spans="2:18">
      <c r="B258" s="796"/>
      <c r="H258" s="825"/>
      <c r="I258" s="850"/>
      <c r="J258" s="825"/>
      <c r="K258" s="714"/>
    </row>
    <row r="259" spans="2:18">
      <c r="B259" s="804"/>
      <c r="C259" s="690"/>
      <c r="D259" s="690"/>
      <c r="H259" s="825"/>
      <c r="I259" s="850"/>
      <c r="J259" s="825"/>
      <c r="K259" s="714"/>
    </row>
    <row r="260" spans="2:18">
      <c r="B260" s="811" t="s">
        <v>750</v>
      </c>
      <c r="C260" s="690"/>
      <c r="D260" s="690" t="s">
        <v>751</v>
      </c>
      <c r="H260" s="825"/>
      <c r="I260" s="850"/>
      <c r="J260" s="825"/>
      <c r="K260" s="714"/>
    </row>
    <row r="261" spans="2:18">
      <c r="B261" s="796"/>
      <c r="D261" s="692" t="s">
        <v>752</v>
      </c>
      <c r="H261" s="825"/>
      <c r="I261" s="825"/>
      <c r="J261" s="825"/>
      <c r="K261" s="714"/>
    </row>
    <row r="262" spans="2:18">
      <c r="B262" s="796"/>
      <c r="D262" s="812" t="s">
        <v>753</v>
      </c>
      <c r="H262" s="825"/>
      <c r="I262" s="825"/>
      <c r="J262" s="825"/>
      <c r="K262" s="714"/>
    </row>
    <row r="263" spans="2:18">
      <c r="B263" s="796"/>
      <c r="D263" s="692" t="s">
        <v>754</v>
      </c>
      <c r="H263" s="825"/>
      <c r="I263" s="825"/>
      <c r="J263" s="825"/>
      <c r="K263" s="714"/>
      <c r="R263" s="792"/>
    </row>
    <row r="264" spans="2:18">
      <c r="B264" s="796"/>
      <c r="D264" s="692" t="s">
        <v>755</v>
      </c>
      <c r="H264" s="825"/>
      <c r="I264" s="825"/>
      <c r="J264" s="825"/>
      <c r="K264" s="714"/>
      <c r="R264" s="792"/>
    </row>
    <row r="265" spans="2:18">
      <c r="B265" s="796"/>
      <c r="D265" s="813"/>
      <c r="E265" s="814"/>
      <c r="F265" s="815"/>
      <c r="H265" s="825"/>
      <c r="I265" s="825"/>
      <c r="J265" s="825"/>
      <c r="K265" s="714"/>
      <c r="R265" s="792"/>
    </row>
    <row r="266" spans="2:18">
      <c r="B266" s="796"/>
      <c r="D266" s="816" t="s">
        <v>756</v>
      </c>
      <c r="E266" s="743">
        <f>V206</f>
        <v>24018038.540150624</v>
      </c>
      <c r="F266" s="817" t="s">
        <v>821</v>
      </c>
      <c r="H266" s="825"/>
      <c r="I266" s="825"/>
      <c r="J266" s="825"/>
      <c r="K266" s="714"/>
      <c r="R266" s="792"/>
    </row>
    <row r="267" spans="2:18">
      <c r="B267" s="796"/>
      <c r="D267" s="772"/>
      <c r="E267" s="773"/>
      <c r="F267" s="818"/>
      <c r="H267" s="825"/>
      <c r="I267" s="825"/>
      <c r="J267" s="825"/>
      <c r="K267" s="714"/>
      <c r="R267" s="792"/>
    </row>
    <row r="268" spans="2:18">
      <c r="B268" s="796"/>
      <c r="H268" s="825"/>
      <c r="I268" s="850"/>
      <c r="J268" s="825"/>
      <c r="K268" s="714"/>
      <c r="M268" s="690"/>
      <c r="N268" s="690"/>
      <c r="O268" s="690"/>
    </row>
    <row r="269" spans="2:18">
      <c r="B269" s="811" t="s">
        <v>757</v>
      </c>
      <c r="C269" s="690"/>
      <c r="D269" s="690" t="s">
        <v>758</v>
      </c>
      <c r="H269" s="825"/>
      <c r="I269" s="850"/>
      <c r="J269" s="825"/>
      <c r="K269" s="714"/>
      <c r="M269" s="690"/>
      <c r="N269" s="690"/>
      <c r="O269" s="690"/>
    </row>
    <row r="270" spans="2:18">
      <c r="B270" s="796"/>
      <c r="D270" s="819" t="s">
        <v>759</v>
      </c>
      <c r="E270" s="819" t="s">
        <v>760</v>
      </c>
      <c r="F270" s="819" t="s">
        <v>761</v>
      </c>
      <c r="H270" s="825"/>
      <c r="I270" s="850"/>
      <c r="J270" s="825"/>
      <c r="K270" s="714"/>
    </row>
    <row r="271" spans="2:18">
      <c r="B271" s="796"/>
      <c r="H271" s="825"/>
      <c r="I271" s="850"/>
      <c r="J271" s="825"/>
      <c r="K271" s="714"/>
    </row>
    <row r="272" spans="2:18">
      <c r="B272" s="811" t="s">
        <v>762</v>
      </c>
      <c r="C272" s="690"/>
      <c r="D272" s="690" t="s">
        <v>763</v>
      </c>
      <c r="H272" s="825"/>
      <c r="I272" s="850"/>
      <c r="J272" s="825"/>
      <c r="K272" s="714"/>
    </row>
    <row r="273" spans="2:22">
      <c r="B273" s="804"/>
      <c r="C273" s="690"/>
      <c r="D273" s="692" t="s">
        <v>764</v>
      </c>
      <c r="E273" s="743">
        <f>V158</f>
        <v>1</v>
      </c>
      <c r="F273" s="692" t="s">
        <v>807</v>
      </c>
      <c r="H273" s="825"/>
      <c r="I273" s="850"/>
      <c r="J273" s="825"/>
      <c r="K273" s="714"/>
      <c r="U273" s="740"/>
      <c r="V273" s="740"/>
    </row>
    <row r="274" spans="2:22">
      <c r="B274" s="796"/>
      <c r="H274" s="825"/>
      <c r="I274" s="850"/>
      <c r="J274" s="825"/>
      <c r="K274" s="714"/>
      <c r="U274" s="740"/>
      <c r="V274" s="740"/>
    </row>
    <row r="275" spans="2:22">
      <c r="B275" s="796"/>
      <c r="D275" s="766"/>
      <c r="H275" s="825"/>
      <c r="I275" s="825"/>
      <c r="J275" s="825"/>
      <c r="K275" s="714"/>
      <c r="U275" s="740"/>
      <c r="V275" s="740"/>
    </row>
    <row r="276" spans="2:22">
      <c r="B276" s="796"/>
      <c r="H276" s="825"/>
      <c r="I276" s="825"/>
      <c r="J276" s="825"/>
      <c r="K276" s="714"/>
      <c r="U276" s="740"/>
      <c r="V276" s="740"/>
    </row>
    <row r="277" spans="2:22">
      <c r="B277" s="796"/>
      <c r="H277" s="825"/>
      <c r="I277" s="825"/>
      <c r="J277" s="825"/>
      <c r="K277" s="714"/>
      <c r="U277" s="740"/>
      <c r="V277" s="740"/>
    </row>
    <row r="278" spans="2:22">
      <c r="B278" s="796"/>
      <c r="D278" s="690"/>
      <c r="H278" s="825"/>
      <c r="I278" s="855"/>
      <c r="J278" s="825"/>
      <c r="K278" s="714"/>
      <c r="U278" s="740"/>
      <c r="V278" s="740"/>
    </row>
    <row r="279" spans="2:22">
      <c r="B279" s="796"/>
      <c r="D279" s="690"/>
      <c r="H279" s="825"/>
      <c r="I279" s="855"/>
      <c r="J279" s="825"/>
      <c r="K279" s="714"/>
      <c r="U279" s="740"/>
      <c r="V279" s="740"/>
    </row>
    <row r="280" spans="2:22">
      <c r="B280" s="796"/>
      <c r="D280" s="690"/>
      <c r="H280" s="825"/>
      <c r="I280" s="855"/>
      <c r="J280" s="825"/>
      <c r="K280" s="714"/>
      <c r="U280" s="740"/>
      <c r="V280" s="740"/>
    </row>
    <row r="281" spans="2:22">
      <c r="B281" s="796"/>
      <c r="D281" s="690"/>
      <c r="H281" s="825"/>
      <c r="I281" s="855"/>
      <c r="J281" s="825"/>
      <c r="K281" s="714"/>
      <c r="U281" s="740"/>
      <c r="V281" s="740"/>
    </row>
    <row r="282" spans="2:22">
      <c r="B282" s="796"/>
      <c r="D282" s="690"/>
      <c r="H282" s="825"/>
      <c r="I282" s="855"/>
      <c r="J282" s="825"/>
      <c r="K282" s="714"/>
      <c r="U282" s="740"/>
      <c r="V282" s="740"/>
    </row>
    <row r="283" spans="2:22">
      <c r="B283" s="796"/>
      <c r="D283" s="690"/>
      <c r="H283" s="825"/>
      <c r="I283" s="855"/>
      <c r="J283" s="825"/>
      <c r="K283" s="714"/>
      <c r="U283" s="740"/>
      <c r="V283" s="740"/>
    </row>
    <row r="284" spans="2:22">
      <c r="B284" s="796"/>
      <c r="D284" s="690"/>
      <c r="H284" s="825"/>
      <c r="I284" s="855"/>
      <c r="J284" s="825"/>
      <c r="K284" s="714"/>
      <c r="U284" s="740"/>
      <c r="V284" s="740"/>
    </row>
    <row r="285" spans="2:22">
      <c r="B285" s="796"/>
      <c r="D285" s="690"/>
      <c r="H285" s="825"/>
      <c r="I285" s="855"/>
      <c r="J285" s="825"/>
      <c r="K285" s="714"/>
      <c r="U285" s="740"/>
      <c r="V285" s="740"/>
    </row>
    <row r="286" spans="2:22">
      <c r="B286" s="796"/>
      <c r="D286" s="690"/>
      <c r="H286" s="825"/>
      <c r="I286" s="855"/>
      <c r="J286" s="825"/>
      <c r="K286" s="714"/>
      <c r="U286" s="740"/>
      <c r="V286" s="740"/>
    </row>
    <row r="287" spans="2:22">
      <c r="B287" s="796"/>
      <c r="D287" s="690"/>
      <c r="H287" s="825"/>
      <c r="I287" s="855"/>
      <c r="J287" s="825"/>
      <c r="K287" s="714"/>
      <c r="U287" s="740"/>
      <c r="V287" s="740"/>
    </row>
    <row r="288" spans="2:22">
      <c r="B288" s="796"/>
      <c r="D288" s="690"/>
      <c r="H288" s="825"/>
      <c r="I288" s="855"/>
      <c r="J288" s="825"/>
      <c r="K288" s="714"/>
      <c r="U288" s="740"/>
      <c r="V288" s="740"/>
    </row>
    <row r="289" spans="2:22">
      <c r="B289" s="796"/>
      <c r="D289" s="690"/>
      <c r="H289" s="825"/>
      <c r="I289" s="855"/>
      <c r="J289" s="825"/>
      <c r="K289" s="714"/>
      <c r="U289" s="740"/>
      <c r="V289" s="740"/>
    </row>
    <row r="290" spans="2:22">
      <c r="B290" s="796"/>
      <c r="H290" s="825"/>
      <c r="I290" s="850"/>
      <c r="J290" s="825"/>
      <c r="K290" s="714"/>
      <c r="U290" s="740"/>
      <c r="V290" s="740"/>
    </row>
    <row r="291" spans="2:22" ht="14.25" thickBot="1">
      <c r="B291" s="821"/>
      <c r="C291" s="709"/>
      <c r="D291" s="709"/>
      <c r="E291" s="709"/>
      <c r="F291" s="709"/>
      <c r="G291" s="709"/>
      <c r="H291" s="824"/>
      <c r="I291" s="856"/>
      <c r="J291" s="824"/>
      <c r="K291" s="710"/>
      <c r="U291" s="740"/>
      <c r="V291" s="740"/>
    </row>
    <row r="292" spans="2:22" ht="12.75" customHeight="1" thickTop="1"/>
    <row r="293" spans="2:22" ht="12.75" customHeight="1"/>
    <row r="294" spans="2:22">
      <c r="I294" s="743"/>
      <c r="R294" s="792"/>
    </row>
    <row r="295" spans="2:22">
      <c r="I295" s="743"/>
      <c r="R295" s="792"/>
    </row>
    <row r="296" spans="2:22">
      <c r="I296" s="743"/>
      <c r="R296" s="792"/>
    </row>
    <row r="297" spans="2:22">
      <c r="I297" s="743"/>
      <c r="R297" s="792"/>
    </row>
    <row r="298" spans="2:22">
      <c r="I298" s="743"/>
      <c r="R298" s="792"/>
    </row>
    <row r="299" spans="2:22">
      <c r="I299" s="743"/>
      <c r="R299" s="792"/>
    </row>
    <row r="300" spans="2:22">
      <c r="I300" s="743"/>
      <c r="R300" s="792"/>
    </row>
    <row r="301" spans="2:22">
      <c r="I301" s="743"/>
      <c r="R301" s="792"/>
    </row>
    <row r="302" spans="2:22">
      <c r="I302" s="743"/>
      <c r="R302" s="792"/>
    </row>
    <row r="303" spans="2:22">
      <c r="I303" s="743"/>
    </row>
    <row r="304" spans="2:22">
      <c r="I304" s="743"/>
    </row>
    <row r="305" spans="9:9">
      <c r="I305" s="743"/>
    </row>
    <row r="306" spans="9:9">
      <c r="I306" s="743"/>
    </row>
    <row r="307" spans="9:9">
      <c r="I307" s="743"/>
    </row>
    <row r="308" spans="9:9">
      <c r="I308" s="743"/>
    </row>
    <row r="309" spans="9:9">
      <c r="I309" s="743"/>
    </row>
    <row r="310" spans="9:9">
      <c r="I310" s="743"/>
    </row>
    <row r="311" spans="9:9">
      <c r="I311" s="743"/>
    </row>
    <row r="312" spans="9:9">
      <c r="I312" s="743"/>
    </row>
  </sheetData>
  <mergeCells count="8">
    <mergeCell ref="U146:V146"/>
    <mergeCell ref="T164:W164"/>
    <mergeCell ref="T165:W165"/>
    <mergeCell ref="T166:W166"/>
    <mergeCell ref="U3:V3"/>
    <mergeCell ref="T21:W21"/>
    <mergeCell ref="T22:W22"/>
    <mergeCell ref="T23:W23"/>
  </mergeCells>
  <pageMargins left="0.53" right="0.12" top="0.28999999999999998" bottom="0.28999999999999998" header="0.3" footer="0.3"/>
  <pageSetup paperSize="9" scale="77" fitToWidth="0" fitToHeight="0" orientation="portrait" horizontalDpi="300" verticalDpi="300" r:id="rId1"/>
  <headerFooter alignWithMargins="0"/>
  <rowBreaks count="2" manualBreakCount="2">
    <brk id="79" min="1" max="22" man="1"/>
    <brk id="145" min="1" max="2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B1:G106"/>
  <sheetViews>
    <sheetView showGridLines="0" view="pageBreakPreview" topLeftCell="A70" zoomScale="80" zoomScaleNormal="130" zoomScaleSheetLayoutView="80" workbookViewId="0">
      <selection activeCell="M90" sqref="M90"/>
    </sheetView>
  </sheetViews>
  <sheetFormatPr defaultColWidth="9.140625" defaultRowHeight="20.100000000000001" customHeight="1"/>
  <cols>
    <col min="1" max="1" width="3.28515625" style="249" customWidth="1"/>
    <col min="2" max="2" width="5.5703125" style="249" customWidth="1"/>
    <col min="3" max="3" width="50.5703125" style="249" customWidth="1"/>
    <col min="4" max="4" width="9.85546875" style="249" customWidth="1"/>
    <col min="5" max="5" width="22.140625" style="249" customWidth="1"/>
    <col min="6" max="6" width="14.7109375" style="249" customWidth="1"/>
    <col min="7" max="16384" width="9.140625" style="249"/>
  </cols>
  <sheetData>
    <row r="1" spans="2:7" ht="15" customHeight="1"/>
    <row r="2" spans="2:7" ht="32.25" customHeight="1">
      <c r="B2" s="1037" t="s">
        <v>354</v>
      </c>
      <c r="C2" s="1037"/>
      <c r="D2" s="1037"/>
      <c r="E2" s="1037"/>
      <c r="F2" s="1037"/>
      <c r="G2" s="1037"/>
    </row>
    <row r="3" spans="2:7" ht="15" customHeight="1">
      <c r="B3" s="278" t="s">
        <v>381</v>
      </c>
    </row>
    <row r="4" spans="2:7" ht="30" customHeight="1">
      <c r="B4" s="279" t="s">
        <v>1</v>
      </c>
      <c r="C4" s="279" t="s">
        <v>79</v>
      </c>
      <c r="D4" s="279" t="s">
        <v>80</v>
      </c>
      <c r="E4" s="279" t="s">
        <v>175</v>
      </c>
      <c r="F4" s="279" t="s">
        <v>267</v>
      </c>
      <c r="G4" s="279" t="s">
        <v>176</v>
      </c>
    </row>
    <row r="5" spans="2:7" ht="15" customHeight="1">
      <c r="B5" s="246" t="s">
        <v>82</v>
      </c>
      <c r="C5" s="247" t="s">
        <v>290</v>
      </c>
      <c r="D5" s="333"/>
      <c r="E5" s="329"/>
      <c r="F5" s="329"/>
      <c r="G5" s="333"/>
    </row>
    <row r="6" spans="2:7" ht="15" customHeight="1">
      <c r="B6" s="253">
        <v>1</v>
      </c>
      <c r="C6" s="251" t="s">
        <v>291</v>
      </c>
      <c r="D6" s="1021" t="s">
        <v>297</v>
      </c>
      <c r="E6" s="1021"/>
      <c r="F6" s="1021"/>
      <c r="G6" s="1021"/>
    </row>
    <row r="7" spans="2:7" ht="15" customHeight="1">
      <c r="B7" s="253">
        <v>2</v>
      </c>
      <c r="C7" s="251" t="s">
        <v>268</v>
      </c>
      <c r="D7" s="332" t="s">
        <v>269</v>
      </c>
      <c r="E7" s="473">
        <v>85</v>
      </c>
      <c r="F7" s="334" t="s">
        <v>271</v>
      </c>
      <c r="G7" s="285"/>
    </row>
    <row r="8" spans="2:7" ht="15" customHeight="1">
      <c r="B8" s="253">
        <v>3</v>
      </c>
      <c r="C8" s="325" t="s">
        <v>292</v>
      </c>
      <c r="D8" s="252" t="s">
        <v>270</v>
      </c>
      <c r="E8" s="472">
        <v>0</v>
      </c>
      <c r="F8" s="260" t="s">
        <v>111</v>
      </c>
      <c r="G8" s="281"/>
    </row>
    <row r="9" spans="2:7" ht="15" customHeight="1">
      <c r="B9" s="253">
        <v>4</v>
      </c>
      <c r="C9" s="257" t="s">
        <v>293</v>
      </c>
      <c r="D9" s="252" t="s">
        <v>82</v>
      </c>
      <c r="E9" s="472">
        <v>5</v>
      </c>
      <c r="F9" s="260" t="s">
        <v>38</v>
      </c>
      <c r="G9" s="281"/>
    </row>
    <row r="10" spans="2:7" ht="15" customHeight="1">
      <c r="B10" s="253"/>
      <c r="C10" s="257" t="s">
        <v>294</v>
      </c>
      <c r="D10" s="252" t="s">
        <v>239</v>
      </c>
      <c r="E10" s="472">
        <v>1800</v>
      </c>
      <c r="F10" s="260" t="s">
        <v>117</v>
      </c>
      <c r="G10" s="281"/>
    </row>
    <row r="11" spans="2:7" ht="15" customHeight="1">
      <c r="B11" s="253"/>
      <c r="C11" s="257" t="s">
        <v>295</v>
      </c>
      <c r="D11" s="252" t="s">
        <v>86</v>
      </c>
      <c r="E11" s="472">
        <v>1700000000</v>
      </c>
      <c r="F11" s="260" t="s">
        <v>233</v>
      </c>
      <c r="G11" s="281"/>
    </row>
    <row r="12" spans="2:7" ht="15" customHeight="1">
      <c r="B12" s="253"/>
      <c r="C12" s="257"/>
      <c r="D12" s="252"/>
      <c r="E12" s="472"/>
      <c r="F12" s="260"/>
      <c r="G12" s="281"/>
    </row>
    <row r="13" spans="2:7" ht="15" customHeight="1">
      <c r="B13" s="258" t="s">
        <v>86</v>
      </c>
      <c r="C13" s="335" t="s">
        <v>296</v>
      </c>
      <c r="D13" s="252"/>
      <c r="E13" s="472"/>
      <c r="F13" s="260"/>
      <c r="G13" s="281"/>
    </row>
    <row r="14" spans="2:7" ht="15" customHeight="1">
      <c r="B14" s="253">
        <v>1</v>
      </c>
      <c r="C14" s="257" t="s">
        <v>298</v>
      </c>
      <c r="D14" s="252" t="s">
        <v>94</v>
      </c>
      <c r="E14" s="472">
        <f>E11*0.1</f>
        <v>170000000</v>
      </c>
      <c r="F14" s="260" t="s">
        <v>233</v>
      </c>
      <c r="G14" s="281"/>
    </row>
    <row r="15" spans="2:7" ht="15" customHeight="1">
      <c r="B15" s="253">
        <v>2</v>
      </c>
      <c r="C15" s="257" t="s">
        <v>299</v>
      </c>
      <c r="D15" s="252" t="s">
        <v>96</v>
      </c>
      <c r="E15" s="472">
        <f>IF(E9=0,0,(E33/100*(1+E33/100)^E9)/((1+E33/100)^E9-1))</f>
        <v>0.23097479812826807</v>
      </c>
      <c r="F15" s="260" t="s">
        <v>233</v>
      </c>
      <c r="G15" s="281"/>
    </row>
    <row r="16" spans="2:7" ht="15" customHeight="1">
      <c r="B16" s="253">
        <v>3</v>
      </c>
      <c r="C16" s="257" t="s">
        <v>300</v>
      </c>
      <c r="D16" s="252"/>
      <c r="E16" s="472"/>
      <c r="F16" s="260"/>
      <c r="G16" s="281"/>
    </row>
    <row r="17" spans="2:7" ht="15" customHeight="1">
      <c r="B17" s="253"/>
      <c r="C17" s="257" t="s">
        <v>301</v>
      </c>
      <c r="D17" s="252" t="s">
        <v>100</v>
      </c>
      <c r="E17" s="472">
        <f>IF((E11-E14)&lt;0,0,IF((E10)=0,0,((E11-E14)*E15)/E10))</f>
        <v>196328.57840902786</v>
      </c>
      <c r="F17" s="260" t="s">
        <v>233</v>
      </c>
      <c r="G17" s="281"/>
    </row>
    <row r="18" spans="2:7" ht="15" customHeight="1">
      <c r="B18" s="264"/>
      <c r="C18" s="263" t="s">
        <v>302</v>
      </c>
      <c r="D18" s="336" t="s">
        <v>101</v>
      </c>
      <c r="E18" s="474">
        <f>(0.002)*E11/E10</f>
        <v>1888.8888888888889</v>
      </c>
      <c r="F18" s="265" t="s">
        <v>233</v>
      </c>
      <c r="G18" s="331"/>
    </row>
    <row r="19" spans="2:7" ht="15" customHeight="1">
      <c r="B19" s="309"/>
      <c r="C19" s="309" t="s">
        <v>303</v>
      </c>
      <c r="D19" s="245" t="s">
        <v>244</v>
      </c>
      <c r="E19" s="475">
        <f>SUM(E17:E18)</f>
        <v>198217.46729791674</v>
      </c>
      <c r="F19" s="337" t="s">
        <v>233</v>
      </c>
      <c r="G19" s="338"/>
    </row>
    <row r="20" spans="2:7" ht="15" customHeight="1">
      <c r="B20" s="324"/>
      <c r="C20" s="328"/>
      <c r="D20" s="332"/>
      <c r="E20" s="284"/>
      <c r="F20" s="334"/>
      <c r="G20" s="285"/>
    </row>
    <row r="21" spans="2:7" ht="15" customHeight="1">
      <c r="B21" s="258" t="s">
        <v>94</v>
      </c>
      <c r="C21" s="335" t="s">
        <v>304</v>
      </c>
      <c r="D21" s="252"/>
      <c r="E21" s="280"/>
      <c r="F21" s="260"/>
      <c r="G21" s="281"/>
    </row>
    <row r="22" spans="2:7" ht="15" customHeight="1">
      <c r="B22" s="253">
        <v>1</v>
      </c>
      <c r="C22" s="257" t="s">
        <v>305</v>
      </c>
      <c r="D22" s="252" t="s">
        <v>249</v>
      </c>
      <c r="E22" s="472">
        <f>(0.12)*E7*E35</f>
        <v>138822</v>
      </c>
      <c r="F22" s="260" t="s">
        <v>233</v>
      </c>
      <c r="G22" s="339">
        <v>0.12</v>
      </c>
    </row>
    <row r="23" spans="2:7" ht="15" customHeight="1">
      <c r="B23" s="253">
        <v>2</v>
      </c>
      <c r="C23" s="257" t="s">
        <v>306</v>
      </c>
      <c r="D23" s="252" t="s">
        <v>9</v>
      </c>
      <c r="E23" s="472">
        <f>(0.025)*E7*E36</f>
        <v>140462.5</v>
      </c>
      <c r="F23" s="260" t="s">
        <v>233</v>
      </c>
      <c r="G23" s="340">
        <v>2.5000000000000001E-2</v>
      </c>
    </row>
    <row r="24" spans="2:7" ht="15" customHeight="1">
      <c r="B24" s="253">
        <v>3</v>
      </c>
      <c r="C24" s="257" t="s">
        <v>307</v>
      </c>
      <c r="D24" s="252" t="s">
        <v>255</v>
      </c>
      <c r="E24" s="472">
        <f>(0.0625)*E11/E10</f>
        <v>59027.777777777781</v>
      </c>
      <c r="F24" s="260" t="s">
        <v>233</v>
      </c>
      <c r="G24" s="340">
        <v>6.25E-2</v>
      </c>
    </row>
    <row r="25" spans="2:7" ht="15" customHeight="1">
      <c r="B25" s="253">
        <v>4</v>
      </c>
      <c r="C25" s="257" t="s">
        <v>308</v>
      </c>
      <c r="D25" s="252" t="s">
        <v>224</v>
      </c>
      <c r="E25" s="472">
        <f>(0.125)*E11/E10</f>
        <v>118055.55555555556</v>
      </c>
      <c r="F25" s="260" t="s">
        <v>233</v>
      </c>
      <c r="G25" s="340">
        <v>0.125</v>
      </c>
    </row>
    <row r="26" spans="2:7" ht="15" customHeight="1">
      <c r="B26" s="253"/>
      <c r="C26" s="257" t="s">
        <v>309</v>
      </c>
      <c r="D26" s="252"/>
      <c r="E26" s="472"/>
      <c r="F26" s="260"/>
      <c r="G26" s="341"/>
    </row>
    <row r="27" spans="2:7" ht="15" customHeight="1">
      <c r="B27" s="253">
        <v>5</v>
      </c>
      <c r="C27" s="257" t="s">
        <v>310</v>
      </c>
      <c r="D27" s="252" t="s">
        <v>34</v>
      </c>
      <c r="E27" s="472">
        <v>18750</v>
      </c>
      <c r="F27" s="260" t="s">
        <v>233</v>
      </c>
      <c r="G27" s="341"/>
    </row>
    <row r="28" spans="2:7" ht="15" customHeight="1">
      <c r="B28" s="253"/>
      <c r="C28" s="257"/>
      <c r="D28" s="252"/>
      <c r="E28" s="472"/>
      <c r="F28" s="260"/>
      <c r="G28" s="281"/>
    </row>
    <row r="29" spans="2:7" ht="15" customHeight="1">
      <c r="B29" s="253"/>
      <c r="C29" s="335" t="s">
        <v>311</v>
      </c>
      <c r="D29" s="342" t="s">
        <v>265</v>
      </c>
      <c r="E29" s="322">
        <f>SUM(E22:E28)</f>
        <v>475117.83333333331</v>
      </c>
      <c r="F29" s="343" t="s">
        <v>233</v>
      </c>
      <c r="G29" s="281"/>
    </row>
    <row r="30" spans="2:7" ht="15" customHeight="1">
      <c r="B30" s="264"/>
      <c r="C30" s="263"/>
      <c r="D30" s="336"/>
      <c r="E30" s="474"/>
      <c r="F30" s="265"/>
      <c r="G30" s="331"/>
    </row>
    <row r="31" spans="2:7" ht="15" customHeight="1">
      <c r="B31" s="273" t="s">
        <v>96</v>
      </c>
      <c r="C31" s="344" t="s">
        <v>312</v>
      </c>
      <c r="D31" s="245" t="s">
        <v>266</v>
      </c>
      <c r="E31" s="475">
        <f>+E29+E19</f>
        <v>673335.30063125002</v>
      </c>
      <c r="F31" s="337" t="s">
        <v>233</v>
      </c>
      <c r="G31" s="338"/>
    </row>
    <row r="32" spans="2:7" ht="15" customHeight="1">
      <c r="B32" s="273" t="s">
        <v>100</v>
      </c>
      <c r="C32" s="344" t="s">
        <v>313</v>
      </c>
      <c r="D32" s="245"/>
      <c r="E32" s="475"/>
      <c r="F32" s="337"/>
      <c r="G32" s="338"/>
    </row>
    <row r="33" spans="2:7" ht="15" customHeight="1">
      <c r="B33" s="256">
        <v>1</v>
      </c>
      <c r="C33" s="256" t="s">
        <v>272</v>
      </c>
      <c r="D33" s="253" t="s">
        <v>273</v>
      </c>
      <c r="E33" s="472">
        <v>5</v>
      </c>
      <c r="F33" s="253" t="s">
        <v>316</v>
      </c>
      <c r="G33" s="256"/>
    </row>
    <row r="34" spans="2:7" ht="15" customHeight="1">
      <c r="B34" s="256">
        <v>2</v>
      </c>
      <c r="C34" s="256" t="s">
        <v>314</v>
      </c>
      <c r="D34" s="253" t="s">
        <v>274</v>
      </c>
      <c r="E34" s="472">
        <v>18750</v>
      </c>
      <c r="F34" s="253" t="s">
        <v>317</v>
      </c>
      <c r="G34" s="256"/>
    </row>
    <row r="35" spans="2:7" ht="15" customHeight="1">
      <c r="B35" s="256">
        <v>3</v>
      </c>
      <c r="C35" s="256" t="s">
        <v>315</v>
      </c>
      <c r="D35" s="253" t="s">
        <v>275</v>
      </c>
      <c r="E35" s="472">
        <f>DUB!H39</f>
        <v>13610</v>
      </c>
      <c r="F35" s="253" t="s">
        <v>185</v>
      </c>
      <c r="G35" s="256"/>
    </row>
    <row r="36" spans="2:7" ht="15" customHeight="1">
      <c r="B36" s="330">
        <v>4</v>
      </c>
      <c r="C36" s="330" t="s">
        <v>151</v>
      </c>
      <c r="D36" s="326" t="s">
        <v>276</v>
      </c>
      <c r="E36" s="476">
        <f>DUB!H37</f>
        <v>66100</v>
      </c>
      <c r="F36" s="326" t="s">
        <v>185</v>
      </c>
      <c r="G36" s="330"/>
    </row>
    <row r="38" spans="2:7" ht="20.100000000000001" customHeight="1">
      <c r="B38" s="278" t="s">
        <v>385</v>
      </c>
    </row>
    <row r="39" spans="2:7" ht="33" customHeight="1">
      <c r="B39" s="279" t="s">
        <v>1</v>
      </c>
      <c r="C39" s="279" t="s">
        <v>79</v>
      </c>
      <c r="D39" s="279" t="s">
        <v>80</v>
      </c>
      <c r="E39" s="279" t="s">
        <v>175</v>
      </c>
      <c r="F39" s="279" t="s">
        <v>267</v>
      </c>
      <c r="G39" s="279" t="s">
        <v>176</v>
      </c>
    </row>
    <row r="40" spans="2:7" ht="15" customHeight="1">
      <c r="B40" s="246" t="s">
        <v>82</v>
      </c>
      <c r="C40" s="247" t="s">
        <v>290</v>
      </c>
      <c r="D40" s="333"/>
      <c r="E40" s="329"/>
      <c r="F40" s="329"/>
      <c r="G40" s="333"/>
    </row>
    <row r="41" spans="2:7" ht="15" customHeight="1">
      <c r="B41" s="253">
        <v>1</v>
      </c>
      <c r="C41" s="251" t="s">
        <v>291</v>
      </c>
      <c r="D41" s="1021" t="s">
        <v>386</v>
      </c>
      <c r="E41" s="1021"/>
      <c r="F41" s="1021"/>
      <c r="G41" s="1021"/>
    </row>
    <row r="42" spans="2:7" ht="15" customHeight="1">
      <c r="B42" s="253">
        <v>2</v>
      </c>
      <c r="C42" s="251" t="s">
        <v>268</v>
      </c>
      <c r="D42" s="332" t="s">
        <v>269</v>
      </c>
      <c r="E42" s="473">
        <v>74</v>
      </c>
      <c r="F42" s="334" t="s">
        <v>271</v>
      </c>
      <c r="G42" s="285"/>
    </row>
    <row r="43" spans="2:7" ht="15" customHeight="1">
      <c r="B43" s="253">
        <v>3</v>
      </c>
      <c r="C43" s="325" t="s">
        <v>292</v>
      </c>
      <c r="D43" s="252" t="s">
        <v>270</v>
      </c>
      <c r="E43" s="472">
        <v>0</v>
      </c>
      <c r="F43" s="260" t="s">
        <v>111</v>
      </c>
      <c r="G43" s="281"/>
    </row>
    <row r="44" spans="2:7" ht="15" customHeight="1">
      <c r="B44" s="253">
        <v>4</v>
      </c>
      <c r="C44" s="257" t="s">
        <v>293</v>
      </c>
      <c r="D44" s="252" t="s">
        <v>82</v>
      </c>
      <c r="E44" s="472">
        <v>5</v>
      </c>
      <c r="F44" s="260" t="s">
        <v>38</v>
      </c>
      <c r="G44" s="281"/>
    </row>
    <row r="45" spans="2:7" ht="15" customHeight="1">
      <c r="B45" s="253"/>
      <c r="C45" s="257" t="s">
        <v>294</v>
      </c>
      <c r="D45" s="252" t="s">
        <v>239</v>
      </c>
      <c r="E45" s="472">
        <v>1800</v>
      </c>
      <c r="F45" s="260" t="s">
        <v>117</v>
      </c>
      <c r="G45" s="281"/>
    </row>
    <row r="46" spans="2:7" ht="15" customHeight="1">
      <c r="B46" s="253"/>
      <c r="C46" s="257" t="s">
        <v>295</v>
      </c>
      <c r="D46" s="252" t="s">
        <v>86</v>
      </c>
      <c r="E46" s="472">
        <v>1550000000</v>
      </c>
      <c r="F46" s="260" t="s">
        <v>233</v>
      </c>
      <c r="G46" s="281"/>
    </row>
    <row r="47" spans="2:7" ht="15" customHeight="1">
      <c r="B47" s="253"/>
      <c r="C47" s="257"/>
      <c r="D47" s="252"/>
      <c r="E47" s="472"/>
      <c r="F47" s="260"/>
      <c r="G47" s="281"/>
    </row>
    <row r="48" spans="2:7" ht="15" customHeight="1">
      <c r="B48" s="258" t="s">
        <v>86</v>
      </c>
      <c r="C48" s="335" t="s">
        <v>296</v>
      </c>
      <c r="D48" s="252"/>
      <c r="E48" s="472"/>
      <c r="F48" s="260"/>
      <c r="G48" s="281"/>
    </row>
    <row r="49" spans="2:7" ht="15" customHeight="1">
      <c r="B49" s="253">
        <v>1</v>
      </c>
      <c r="C49" s="257" t="s">
        <v>298</v>
      </c>
      <c r="D49" s="252" t="s">
        <v>94</v>
      </c>
      <c r="E49" s="472">
        <f>0.1*E46</f>
        <v>155000000</v>
      </c>
      <c r="F49" s="260" t="s">
        <v>233</v>
      </c>
      <c r="G49" s="281"/>
    </row>
    <row r="50" spans="2:7" ht="15" customHeight="1">
      <c r="B50" s="253">
        <v>2</v>
      </c>
      <c r="C50" s="257" t="s">
        <v>299</v>
      </c>
      <c r="D50" s="252" t="s">
        <v>96</v>
      </c>
      <c r="E50" s="472">
        <f>IF(E44=0,0,(E68/100*(1+E68/100)^E44)/((1+E68/100)^E44-1))</f>
        <v>0.23097479812826807</v>
      </c>
      <c r="F50" s="260" t="s">
        <v>233</v>
      </c>
      <c r="G50" s="281"/>
    </row>
    <row r="51" spans="2:7" ht="15" customHeight="1">
      <c r="B51" s="253">
        <v>3</v>
      </c>
      <c r="C51" s="257" t="s">
        <v>300</v>
      </c>
      <c r="D51" s="252"/>
      <c r="E51" s="472"/>
      <c r="F51" s="260"/>
      <c r="G51" s="281"/>
    </row>
    <row r="52" spans="2:7" ht="15" customHeight="1">
      <c r="B52" s="253"/>
      <c r="C52" s="257" t="s">
        <v>301</v>
      </c>
      <c r="D52" s="252" t="s">
        <v>100</v>
      </c>
      <c r="E52" s="472">
        <f>IF((E46-E49)&lt;0,0,IF((E45)=0,0,((E46-E49)*E50)/E45))</f>
        <v>179005.46854940776</v>
      </c>
      <c r="F52" s="260" t="s">
        <v>233</v>
      </c>
      <c r="G52" s="281"/>
    </row>
    <row r="53" spans="2:7" ht="15" customHeight="1">
      <c r="B53" s="264"/>
      <c r="C53" s="263" t="s">
        <v>302</v>
      </c>
      <c r="D53" s="336" t="s">
        <v>101</v>
      </c>
      <c r="E53" s="474">
        <f>IF(E45=0,0,(0.002*E46)/E45)</f>
        <v>1722.2222222222222</v>
      </c>
      <c r="F53" s="265" t="s">
        <v>233</v>
      </c>
      <c r="G53" s="331"/>
    </row>
    <row r="54" spans="2:7" ht="15" customHeight="1">
      <c r="B54" s="309"/>
      <c r="C54" s="309" t="s">
        <v>303</v>
      </c>
      <c r="D54" s="245" t="s">
        <v>244</v>
      </c>
      <c r="E54" s="475">
        <f>SUM(E52:E53)</f>
        <v>180727.69077162998</v>
      </c>
      <c r="F54" s="337" t="s">
        <v>233</v>
      </c>
      <c r="G54" s="338"/>
    </row>
    <row r="55" spans="2:7" ht="15" customHeight="1">
      <c r="B55" s="324"/>
      <c r="C55" s="328"/>
      <c r="D55" s="332"/>
      <c r="E55" s="473"/>
      <c r="F55" s="334"/>
      <c r="G55" s="285"/>
    </row>
    <row r="56" spans="2:7" ht="15" customHeight="1">
      <c r="B56" s="258" t="s">
        <v>94</v>
      </c>
      <c r="C56" s="335" t="s">
        <v>304</v>
      </c>
      <c r="D56" s="252"/>
      <c r="E56" s="472"/>
      <c r="F56" s="260"/>
      <c r="G56" s="281"/>
    </row>
    <row r="57" spans="2:7" ht="15" customHeight="1">
      <c r="B57" s="253">
        <v>1</v>
      </c>
      <c r="C57" s="257" t="s">
        <v>305</v>
      </c>
      <c r="D57" s="252" t="s">
        <v>249</v>
      </c>
      <c r="E57" s="472">
        <f>(0.12)*E42*E70</f>
        <v>120856.79999999999</v>
      </c>
      <c r="F57" s="260" t="s">
        <v>233</v>
      </c>
      <c r="G57" s="339">
        <v>0.12</v>
      </c>
    </row>
    <row r="58" spans="2:7" ht="15" customHeight="1">
      <c r="B58" s="253">
        <v>2</v>
      </c>
      <c r="C58" s="257" t="s">
        <v>306</v>
      </c>
      <c r="D58" s="252" t="s">
        <v>9</v>
      </c>
      <c r="E58" s="472">
        <f>(0.025)*E42*E71</f>
        <v>122285</v>
      </c>
      <c r="F58" s="260" t="s">
        <v>233</v>
      </c>
      <c r="G58" s="340">
        <v>2.5000000000000001E-2</v>
      </c>
    </row>
    <row r="59" spans="2:7" ht="15" customHeight="1">
      <c r="B59" s="253">
        <v>3</v>
      </c>
      <c r="C59" s="257" t="s">
        <v>307</v>
      </c>
      <c r="D59" s="252" t="s">
        <v>255</v>
      </c>
      <c r="E59" s="472">
        <f>(0.0625)*E46/E45</f>
        <v>53819.444444444445</v>
      </c>
      <c r="F59" s="260" t="s">
        <v>233</v>
      </c>
      <c r="G59" s="340">
        <v>6.25E-2</v>
      </c>
    </row>
    <row r="60" spans="2:7" ht="15" customHeight="1">
      <c r="B60" s="253">
        <v>4</v>
      </c>
      <c r="C60" s="257" t="s">
        <v>308</v>
      </c>
      <c r="D60" s="252" t="s">
        <v>224</v>
      </c>
      <c r="E60" s="472">
        <f>(0.125)*E46/E45</f>
        <v>107638.88888888889</v>
      </c>
      <c r="F60" s="260" t="s">
        <v>233</v>
      </c>
      <c r="G60" s="340">
        <v>0.125</v>
      </c>
    </row>
    <row r="61" spans="2:7" ht="15" customHeight="1">
      <c r="B61" s="253"/>
      <c r="C61" s="257" t="s">
        <v>309</v>
      </c>
      <c r="D61" s="252"/>
      <c r="E61" s="472"/>
      <c r="F61" s="260"/>
      <c r="G61" s="341"/>
    </row>
    <row r="62" spans="2:7" ht="15" customHeight="1">
      <c r="B62" s="253">
        <v>5</v>
      </c>
      <c r="C62" s="257" t="s">
        <v>310</v>
      </c>
      <c r="D62" s="252" t="s">
        <v>34</v>
      </c>
      <c r="E62" s="472">
        <v>18750</v>
      </c>
      <c r="F62" s="260" t="s">
        <v>233</v>
      </c>
      <c r="G62" s="341"/>
    </row>
    <row r="63" spans="2:7" ht="15" customHeight="1">
      <c r="B63" s="253"/>
      <c r="C63" s="257"/>
      <c r="D63" s="252"/>
      <c r="E63" s="472"/>
      <c r="F63" s="260"/>
      <c r="G63" s="281"/>
    </row>
    <row r="64" spans="2:7" ht="15" customHeight="1">
      <c r="B64" s="253"/>
      <c r="C64" s="335" t="s">
        <v>311</v>
      </c>
      <c r="D64" s="342" t="s">
        <v>265</v>
      </c>
      <c r="E64" s="322">
        <f>SUM(E57:E63)</f>
        <v>423350.1333333333</v>
      </c>
      <c r="F64" s="343" t="s">
        <v>233</v>
      </c>
      <c r="G64" s="281"/>
    </row>
    <row r="65" spans="2:7" ht="15" customHeight="1">
      <c r="B65" s="264"/>
      <c r="C65" s="263"/>
      <c r="D65" s="336"/>
      <c r="E65" s="474"/>
      <c r="F65" s="265"/>
      <c r="G65" s="331"/>
    </row>
    <row r="66" spans="2:7" ht="15" customHeight="1">
      <c r="B66" s="273" t="s">
        <v>96</v>
      </c>
      <c r="C66" s="344" t="s">
        <v>312</v>
      </c>
      <c r="D66" s="245" t="s">
        <v>266</v>
      </c>
      <c r="E66" s="475">
        <f>+E64+E54</f>
        <v>604077.82410496334</v>
      </c>
      <c r="F66" s="337" t="s">
        <v>233</v>
      </c>
      <c r="G66" s="338"/>
    </row>
    <row r="67" spans="2:7" ht="15" customHeight="1">
      <c r="B67" s="273" t="s">
        <v>100</v>
      </c>
      <c r="C67" s="344" t="s">
        <v>313</v>
      </c>
      <c r="D67" s="245"/>
      <c r="E67" s="475"/>
      <c r="F67" s="337"/>
      <c r="G67" s="338"/>
    </row>
    <row r="68" spans="2:7" ht="15" customHeight="1">
      <c r="B68" s="256">
        <v>1</v>
      </c>
      <c r="C68" s="256" t="s">
        <v>272</v>
      </c>
      <c r="D68" s="253" t="s">
        <v>273</v>
      </c>
      <c r="E68" s="472">
        <v>5</v>
      </c>
      <c r="F68" s="253" t="s">
        <v>316</v>
      </c>
      <c r="G68" s="256"/>
    </row>
    <row r="69" spans="2:7" ht="15" customHeight="1">
      <c r="B69" s="256">
        <v>2</v>
      </c>
      <c r="C69" s="256" t="s">
        <v>314</v>
      </c>
      <c r="D69" s="253" t="s">
        <v>274</v>
      </c>
      <c r="E69" s="472">
        <v>18750</v>
      </c>
      <c r="F69" s="253" t="s">
        <v>317</v>
      </c>
      <c r="G69" s="256"/>
    </row>
    <row r="70" spans="2:7" ht="15" customHeight="1">
      <c r="B70" s="256">
        <v>3</v>
      </c>
      <c r="C70" s="256" t="s">
        <v>315</v>
      </c>
      <c r="D70" s="253" t="s">
        <v>275</v>
      </c>
      <c r="E70" s="472">
        <f>E35</f>
        <v>13610</v>
      </c>
      <c r="F70" s="253" t="s">
        <v>185</v>
      </c>
      <c r="G70" s="256"/>
    </row>
    <row r="71" spans="2:7" ht="15" customHeight="1">
      <c r="B71" s="330">
        <v>4</v>
      </c>
      <c r="C71" s="330" t="s">
        <v>151</v>
      </c>
      <c r="D71" s="326" t="s">
        <v>276</v>
      </c>
      <c r="E71" s="476">
        <f>E36</f>
        <v>66100</v>
      </c>
      <c r="F71" s="326" t="s">
        <v>185</v>
      </c>
      <c r="G71" s="330"/>
    </row>
    <row r="73" spans="2:7" ht="20.100000000000001" customHeight="1">
      <c r="B73" s="278" t="s">
        <v>387</v>
      </c>
    </row>
    <row r="74" spans="2:7" ht="31.9" customHeight="1">
      <c r="B74" s="279" t="s">
        <v>1</v>
      </c>
      <c r="C74" s="279" t="s">
        <v>79</v>
      </c>
      <c r="D74" s="279" t="s">
        <v>80</v>
      </c>
      <c r="E74" s="279" t="s">
        <v>175</v>
      </c>
      <c r="F74" s="279" t="s">
        <v>267</v>
      </c>
      <c r="G74" s="279" t="s">
        <v>176</v>
      </c>
    </row>
    <row r="75" spans="2:7" ht="15" customHeight="1">
      <c r="B75" s="246" t="s">
        <v>82</v>
      </c>
      <c r="C75" s="247" t="s">
        <v>290</v>
      </c>
      <c r="D75" s="333"/>
      <c r="E75" s="329"/>
      <c r="F75" s="329"/>
      <c r="G75" s="333"/>
    </row>
    <row r="76" spans="2:7" ht="15" customHeight="1">
      <c r="B76" s="253">
        <v>1</v>
      </c>
      <c r="C76" s="251" t="s">
        <v>291</v>
      </c>
      <c r="D76" s="1021" t="s">
        <v>388</v>
      </c>
      <c r="E76" s="1021"/>
      <c r="F76" s="1021"/>
      <c r="G76" s="1021"/>
    </row>
    <row r="77" spans="2:7" ht="15" customHeight="1">
      <c r="B77" s="253">
        <v>2</v>
      </c>
      <c r="C77" s="251" t="s">
        <v>268</v>
      </c>
      <c r="D77" s="332" t="s">
        <v>269</v>
      </c>
      <c r="E77" s="473">
        <v>80</v>
      </c>
      <c r="F77" s="334" t="s">
        <v>271</v>
      </c>
      <c r="G77" s="285"/>
    </row>
    <row r="78" spans="2:7" ht="15" customHeight="1">
      <c r="B78" s="253">
        <v>3</v>
      </c>
      <c r="C78" s="325" t="s">
        <v>292</v>
      </c>
      <c r="D78" s="252" t="s">
        <v>270</v>
      </c>
      <c r="E78" s="472">
        <v>0.3</v>
      </c>
      <c r="F78" s="260" t="s">
        <v>111</v>
      </c>
      <c r="G78" s="281"/>
    </row>
    <row r="79" spans="2:7" ht="15" customHeight="1">
      <c r="B79" s="253">
        <v>4</v>
      </c>
      <c r="C79" s="257" t="s">
        <v>293</v>
      </c>
      <c r="D79" s="252" t="s">
        <v>82</v>
      </c>
      <c r="E79" s="472">
        <v>5</v>
      </c>
      <c r="F79" s="260" t="s">
        <v>38</v>
      </c>
      <c r="G79" s="281"/>
    </row>
    <row r="80" spans="2:7" ht="15" customHeight="1">
      <c r="B80" s="253"/>
      <c r="C80" s="257" t="s">
        <v>294</v>
      </c>
      <c r="D80" s="252" t="s">
        <v>239</v>
      </c>
      <c r="E80" s="472">
        <v>1800</v>
      </c>
      <c r="F80" s="260" t="s">
        <v>117</v>
      </c>
      <c r="G80" s="281"/>
    </row>
    <row r="81" spans="2:7" ht="15" customHeight="1">
      <c r="B81" s="253"/>
      <c r="C81" s="257" t="s">
        <v>295</v>
      </c>
      <c r="D81" s="252" t="s">
        <v>86</v>
      </c>
      <c r="E81" s="472">
        <v>1750000000</v>
      </c>
      <c r="F81" s="260" t="s">
        <v>233</v>
      </c>
      <c r="G81" s="281"/>
    </row>
    <row r="82" spans="2:7" ht="15" customHeight="1">
      <c r="B82" s="253"/>
      <c r="C82" s="257"/>
      <c r="D82" s="252"/>
      <c r="E82" s="472"/>
      <c r="F82" s="260"/>
      <c r="G82" s="281"/>
    </row>
    <row r="83" spans="2:7" ht="15" customHeight="1">
      <c r="B83" s="258" t="s">
        <v>86</v>
      </c>
      <c r="C83" s="335" t="s">
        <v>296</v>
      </c>
      <c r="D83" s="252"/>
      <c r="E83" s="472"/>
      <c r="F83" s="260"/>
      <c r="G83" s="281"/>
    </row>
    <row r="84" spans="2:7" ht="15" customHeight="1">
      <c r="B84" s="253">
        <v>1</v>
      </c>
      <c r="C84" s="257" t="s">
        <v>298</v>
      </c>
      <c r="D84" s="252" t="s">
        <v>94</v>
      </c>
      <c r="E84" s="472">
        <f>E81*0.1</f>
        <v>175000000</v>
      </c>
      <c r="F84" s="260" t="s">
        <v>233</v>
      </c>
      <c r="G84" s="281"/>
    </row>
    <row r="85" spans="2:7" ht="15" customHeight="1">
      <c r="B85" s="253">
        <v>2</v>
      </c>
      <c r="C85" s="257" t="s">
        <v>299</v>
      </c>
      <c r="D85" s="252" t="s">
        <v>96</v>
      </c>
      <c r="E85" s="472">
        <f>IF(E79=0,0,(E103/100*(1+E103/100)^E79)/((1+E103/100)^E79-1))</f>
        <v>0.23097479812826807</v>
      </c>
      <c r="F85" s="260" t="s">
        <v>233</v>
      </c>
      <c r="G85" s="281"/>
    </row>
    <row r="86" spans="2:7" ht="15" customHeight="1">
      <c r="B86" s="253">
        <v>3</v>
      </c>
      <c r="C86" s="257" t="s">
        <v>300</v>
      </c>
      <c r="D86" s="252"/>
      <c r="E86" s="472"/>
      <c r="F86" s="260"/>
      <c r="G86" s="281"/>
    </row>
    <row r="87" spans="2:7" ht="15" customHeight="1">
      <c r="B87" s="253"/>
      <c r="C87" s="257" t="s">
        <v>301</v>
      </c>
      <c r="D87" s="252" t="s">
        <v>100</v>
      </c>
      <c r="E87" s="472">
        <f>IF((E81-E84)&lt;0,0,IF((E80)=0,0,((E81-E84)*E85)/E80))</f>
        <v>202102.94836223457</v>
      </c>
      <c r="F87" s="260" t="s">
        <v>233</v>
      </c>
      <c r="G87" s="281"/>
    </row>
    <row r="88" spans="2:7" ht="15" customHeight="1">
      <c r="B88" s="264"/>
      <c r="C88" s="263" t="s">
        <v>302</v>
      </c>
      <c r="D88" s="336" t="s">
        <v>101</v>
      </c>
      <c r="E88" s="474">
        <f>(0.002)*E81/E80</f>
        <v>1944.4444444444443</v>
      </c>
      <c r="F88" s="265" t="s">
        <v>233</v>
      </c>
      <c r="G88" s="331"/>
    </row>
    <row r="89" spans="2:7" ht="15" customHeight="1">
      <c r="B89" s="309"/>
      <c r="C89" s="309" t="s">
        <v>243</v>
      </c>
      <c r="D89" s="245" t="s">
        <v>244</v>
      </c>
      <c r="E89" s="475">
        <f>SUM(E87:E88)</f>
        <v>204047.39280667901</v>
      </c>
      <c r="F89" s="337" t="s">
        <v>233</v>
      </c>
      <c r="G89" s="338"/>
    </row>
    <row r="90" spans="2:7" ht="15" customHeight="1">
      <c r="B90" s="324"/>
      <c r="C90" s="328"/>
      <c r="D90" s="332"/>
      <c r="E90" s="284"/>
      <c r="F90" s="334"/>
      <c r="G90" s="285"/>
    </row>
    <row r="91" spans="2:7" ht="15" customHeight="1">
      <c r="B91" s="258" t="s">
        <v>94</v>
      </c>
      <c r="C91" s="335" t="s">
        <v>304</v>
      </c>
      <c r="D91" s="252"/>
      <c r="E91" s="280"/>
      <c r="F91" s="260"/>
      <c r="G91" s="281"/>
    </row>
    <row r="92" spans="2:7" ht="15" customHeight="1">
      <c r="B92" s="253">
        <v>1</v>
      </c>
      <c r="C92" s="257" t="s">
        <v>305</v>
      </c>
      <c r="D92" s="252" t="s">
        <v>249</v>
      </c>
      <c r="E92" s="472">
        <f>(0.12)*E77*E105</f>
        <v>130656</v>
      </c>
      <c r="F92" s="260" t="s">
        <v>233</v>
      </c>
      <c r="G92" s="339">
        <v>0.12</v>
      </c>
    </row>
    <row r="93" spans="2:7" ht="15" customHeight="1">
      <c r="B93" s="253">
        <v>2</v>
      </c>
      <c r="C93" s="257" t="s">
        <v>306</v>
      </c>
      <c r="D93" s="252" t="s">
        <v>9</v>
      </c>
      <c r="E93" s="472">
        <f>(0.025)*E77*E106</f>
        <v>132200</v>
      </c>
      <c r="F93" s="260" t="s">
        <v>233</v>
      </c>
      <c r="G93" s="340">
        <v>2.5000000000000001E-2</v>
      </c>
    </row>
    <row r="94" spans="2:7" ht="15" customHeight="1">
      <c r="B94" s="253">
        <v>3</v>
      </c>
      <c r="C94" s="257" t="s">
        <v>307</v>
      </c>
      <c r="D94" s="252" t="s">
        <v>255</v>
      </c>
      <c r="E94" s="472">
        <f>(0.0625)*E81/E80</f>
        <v>60763.888888888891</v>
      </c>
      <c r="F94" s="260" t="s">
        <v>233</v>
      </c>
      <c r="G94" s="340">
        <v>6.25E-2</v>
      </c>
    </row>
    <row r="95" spans="2:7" ht="15" customHeight="1">
      <c r="B95" s="253">
        <v>4</v>
      </c>
      <c r="C95" s="257" t="s">
        <v>308</v>
      </c>
      <c r="D95" s="252" t="s">
        <v>224</v>
      </c>
      <c r="E95" s="472">
        <f>(0.125)*E81/E80</f>
        <v>121527.77777777778</v>
      </c>
      <c r="F95" s="260" t="s">
        <v>233</v>
      </c>
      <c r="G95" s="340">
        <v>0.125</v>
      </c>
    </row>
    <row r="96" spans="2:7" ht="15" customHeight="1">
      <c r="B96" s="253"/>
      <c r="C96" s="257" t="s">
        <v>309</v>
      </c>
      <c r="D96" s="252"/>
      <c r="E96" s="472"/>
      <c r="F96" s="260"/>
      <c r="G96" s="341"/>
    </row>
    <row r="97" spans="2:7" ht="15" customHeight="1">
      <c r="B97" s="253">
        <v>5</v>
      </c>
      <c r="C97" s="257" t="s">
        <v>310</v>
      </c>
      <c r="D97" s="252" t="s">
        <v>34</v>
      </c>
      <c r="E97" s="472">
        <v>18750</v>
      </c>
      <c r="F97" s="260" t="s">
        <v>233</v>
      </c>
      <c r="G97" s="341"/>
    </row>
    <row r="98" spans="2:7" ht="15" customHeight="1">
      <c r="B98" s="253"/>
      <c r="C98" s="257"/>
      <c r="D98" s="252"/>
      <c r="E98" s="472"/>
      <c r="F98" s="260"/>
      <c r="G98" s="281"/>
    </row>
    <row r="99" spans="2:7" ht="15" customHeight="1">
      <c r="B99" s="253"/>
      <c r="C99" s="335" t="s">
        <v>311</v>
      </c>
      <c r="D99" s="342" t="s">
        <v>265</v>
      </c>
      <c r="E99" s="322">
        <f>SUM(E92:E98)</f>
        <v>463897.66666666663</v>
      </c>
      <c r="F99" s="343" t="s">
        <v>233</v>
      </c>
      <c r="G99" s="281"/>
    </row>
    <row r="100" spans="2:7" ht="15" customHeight="1">
      <c r="B100" s="264"/>
      <c r="C100" s="263"/>
      <c r="D100" s="336"/>
      <c r="E100" s="474"/>
      <c r="F100" s="265"/>
      <c r="G100" s="331"/>
    </row>
    <row r="101" spans="2:7" ht="15" customHeight="1">
      <c r="B101" s="273" t="s">
        <v>96</v>
      </c>
      <c r="C101" s="344" t="s">
        <v>312</v>
      </c>
      <c r="D101" s="245" t="s">
        <v>266</v>
      </c>
      <c r="E101" s="475">
        <f>+E99+E89</f>
        <v>667945.05947334564</v>
      </c>
      <c r="F101" s="337" t="s">
        <v>233</v>
      </c>
      <c r="G101" s="338"/>
    </row>
    <row r="102" spans="2:7" ht="15" customHeight="1">
      <c r="B102" s="273" t="s">
        <v>100</v>
      </c>
      <c r="C102" s="344" t="s">
        <v>313</v>
      </c>
      <c r="D102" s="245"/>
      <c r="E102" s="475"/>
      <c r="F102" s="337"/>
      <c r="G102" s="338"/>
    </row>
    <row r="103" spans="2:7" ht="15" customHeight="1">
      <c r="B103" s="256">
        <v>1</v>
      </c>
      <c r="C103" s="256" t="s">
        <v>272</v>
      </c>
      <c r="D103" s="253" t="s">
        <v>273</v>
      </c>
      <c r="E103" s="472">
        <v>5</v>
      </c>
      <c r="F103" s="253" t="s">
        <v>316</v>
      </c>
      <c r="G103" s="256"/>
    </row>
    <row r="104" spans="2:7" ht="15" customHeight="1">
      <c r="B104" s="256">
        <v>2</v>
      </c>
      <c r="C104" s="256" t="s">
        <v>314</v>
      </c>
      <c r="D104" s="253" t="s">
        <v>274</v>
      </c>
      <c r="E104" s="472">
        <v>18750</v>
      </c>
      <c r="F104" s="253" t="s">
        <v>317</v>
      </c>
      <c r="G104" s="256"/>
    </row>
    <row r="105" spans="2:7" ht="15" customHeight="1">
      <c r="B105" s="256">
        <v>3</v>
      </c>
      <c r="C105" s="256" t="s">
        <v>315</v>
      </c>
      <c r="D105" s="253" t="s">
        <v>275</v>
      </c>
      <c r="E105" s="472">
        <f>E70</f>
        <v>13610</v>
      </c>
      <c r="F105" s="253" t="s">
        <v>185</v>
      </c>
      <c r="G105" s="256"/>
    </row>
    <row r="106" spans="2:7" ht="15" customHeight="1">
      <c r="B106" s="330">
        <v>4</v>
      </c>
      <c r="C106" s="330" t="s">
        <v>151</v>
      </c>
      <c r="D106" s="326" t="s">
        <v>276</v>
      </c>
      <c r="E106" s="476">
        <f>E71</f>
        <v>66100</v>
      </c>
      <c r="F106" s="326" t="s">
        <v>185</v>
      </c>
      <c r="G106" s="330"/>
    </row>
  </sheetData>
  <mergeCells count="4">
    <mergeCell ref="D6:G6"/>
    <mergeCell ref="D41:G41"/>
    <mergeCell ref="D76:G76"/>
    <mergeCell ref="B2:G2"/>
  </mergeCells>
  <printOptions horizontalCentered="1"/>
  <pageMargins left="0.51181102362204722" right="0.26" top="0.34" bottom="0.28999999999999998" header="0.31496062992125984" footer="0.31496062992125984"/>
  <pageSetup paperSize="10001" scale="85" orientation="portrait" r:id="rId1"/>
  <rowBreaks count="2" manualBreakCount="2">
    <brk id="54" min="1" max="6" man="1"/>
    <brk id="107" min="1"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B1:G212"/>
  <sheetViews>
    <sheetView showGridLines="0" view="pageBreakPreview" topLeftCell="A196" zoomScale="90" zoomScaleNormal="100" zoomScaleSheetLayoutView="90" workbookViewId="0">
      <selection activeCell="J194" sqref="J194"/>
    </sheetView>
  </sheetViews>
  <sheetFormatPr defaultColWidth="9.140625" defaultRowHeight="20.100000000000001" customHeight="1"/>
  <cols>
    <col min="1" max="1" width="3.28515625" style="249" customWidth="1"/>
    <col min="2" max="2" width="5.5703125" style="249" customWidth="1"/>
    <col min="3" max="3" width="43" style="249" customWidth="1"/>
    <col min="4" max="4" width="9.85546875" style="249" customWidth="1"/>
    <col min="5" max="5" width="13.28515625" style="249" customWidth="1"/>
    <col min="6" max="6" width="12.5703125" style="249" customWidth="1"/>
    <col min="7" max="7" width="16.42578125" style="249" customWidth="1"/>
    <col min="8" max="16384" width="9.140625" style="249"/>
  </cols>
  <sheetData>
    <row r="1" spans="2:7" ht="15" customHeight="1"/>
    <row r="2" spans="2:7" ht="27" customHeight="1">
      <c r="B2" s="1019" t="s">
        <v>353</v>
      </c>
      <c r="C2" s="1019"/>
      <c r="D2" s="1019"/>
      <c r="E2" s="1019"/>
      <c r="F2" s="1019"/>
      <c r="G2" s="1019"/>
    </row>
    <row r="3" spans="2:7" ht="15" customHeight="1"/>
    <row r="4" spans="2:7" ht="15" customHeight="1">
      <c r="B4" s="278" t="s">
        <v>172</v>
      </c>
      <c r="C4" s="278"/>
      <c r="D4" s="278"/>
      <c r="E4" s="278" t="s">
        <v>214</v>
      </c>
      <c r="F4" s="278"/>
      <c r="G4" s="278"/>
    </row>
    <row r="5" spans="2:7" ht="15" customHeight="1">
      <c r="B5" s="278" t="s">
        <v>173</v>
      </c>
      <c r="C5" s="278"/>
      <c r="D5" s="278"/>
      <c r="E5" s="278"/>
      <c r="F5" s="278"/>
      <c r="G5" s="278"/>
    </row>
    <row r="6" spans="2:7" ht="15" customHeight="1">
      <c r="C6" s="249" t="s">
        <v>174</v>
      </c>
      <c r="D6" s="278"/>
      <c r="E6" s="278"/>
      <c r="F6" s="278"/>
      <c r="G6" s="274"/>
    </row>
    <row r="7" spans="2:7" ht="27" customHeight="1">
      <c r="B7" s="279" t="s">
        <v>1</v>
      </c>
      <c r="C7" s="279" t="s">
        <v>79</v>
      </c>
      <c r="D7" s="279" t="s">
        <v>80</v>
      </c>
      <c r="E7" s="279" t="s">
        <v>175</v>
      </c>
      <c r="F7" s="279" t="s">
        <v>4</v>
      </c>
      <c r="G7" s="279" t="s">
        <v>176</v>
      </c>
    </row>
    <row r="8" spans="2:7" ht="16.149999999999999" customHeight="1">
      <c r="B8" s="246"/>
      <c r="C8" s="247"/>
      <c r="D8" s="247"/>
      <c r="E8" s="248"/>
      <c r="F8" s="248"/>
      <c r="G8" s="248"/>
    </row>
    <row r="9" spans="2:7" ht="16.149999999999999" customHeight="1">
      <c r="B9" s="253">
        <v>1</v>
      </c>
      <c r="C9" s="251" t="s">
        <v>177</v>
      </c>
      <c r="D9" s="252" t="s">
        <v>189</v>
      </c>
      <c r="E9" s="280">
        <v>20</v>
      </c>
      <c r="F9" s="281" t="s">
        <v>194</v>
      </c>
      <c r="G9" s="255"/>
    </row>
    <row r="10" spans="2:7" ht="16.149999999999999" customHeight="1">
      <c r="B10" s="253">
        <v>2</v>
      </c>
      <c r="C10" s="257" t="s">
        <v>178</v>
      </c>
      <c r="D10" s="252" t="s">
        <v>190</v>
      </c>
      <c r="E10" s="280">
        <v>4</v>
      </c>
      <c r="F10" s="281" t="s">
        <v>188</v>
      </c>
      <c r="G10" s="255"/>
    </row>
    <row r="11" spans="2:7" ht="16.149999999999999" customHeight="1">
      <c r="B11" s="253">
        <v>3</v>
      </c>
      <c r="C11" s="257" t="s">
        <v>179</v>
      </c>
      <c r="D11" s="252" t="s">
        <v>191</v>
      </c>
      <c r="E11" s="280">
        <v>0.75</v>
      </c>
      <c r="F11" s="281"/>
      <c r="G11" s="255" t="s">
        <v>196</v>
      </c>
    </row>
    <row r="12" spans="2:7" ht="16.149999999999999" customHeight="1">
      <c r="B12" s="253">
        <v>4</v>
      </c>
      <c r="C12" s="257" t="s">
        <v>180</v>
      </c>
      <c r="D12" s="252" t="s">
        <v>192</v>
      </c>
      <c r="E12" s="280">
        <v>26.67</v>
      </c>
      <c r="F12" s="281" t="s">
        <v>195</v>
      </c>
      <c r="G12" s="255"/>
    </row>
    <row r="13" spans="2:7" ht="16.149999999999999" customHeight="1">
      <c r="B13" s="253">
        <v>5</v>
      </c>
      <c r="C13" s="257" t="s">
        <v>181</v>
      </c>
      <c r="D13" s="252" t="s">
        <v>193</v>
      </c>
      <c r="E13" s="280">
        <v>46.67</v>
      </c>
      <c r="F13" s="281" t="s">
        <v>195</v>
      </c>
      <c r="G13" s="255"/>
    </row>
    <row r="14" spans="2:7" ht="16.149999999999999" customHeight="1">
      <c r="B14" s="253"/>
      <c r="C14" s="257"/>
      <c r="D14" s="252"/>
      <c r="E14" s="280"/>
      <c r="F14" s="281"/>
      <c r="G14" s="255"/>
    </row>
    <row r="15" spans="2:7" ht="16.149999999999999" customHeight="1">
      <c r="B15" s="253">
        <v>6</v>
      </c>
      <c r="C15" s="257" t="s">
        <v>197</v>
      </c>
      <c r="D15" s="252" t="s">
        <v>202</v>
      </c>
      <c r="E15" s="280"/>
      <c r="F15" s="281"/>
      <c r="G15" s="255"/>
    </row>
    <row r="16" spans="2:7" ht="16.149999999999999" customHeight="1">
      <c r="B16" s="253">
        <v>7</v>
      </c>
      <c r="C16" s="257" t="s">
        <v>198</v>
      </c>
      <c r="D16" s="252" t="s">
        <v>203</v>
      </c>
      <c r="E16" s="280">
        <v>44.99</v>
      </c>
      <c r="F16" s="281" t="s">
        <v>207</v>
      </c>
      <c r="G16" s="255"/>
    </row>
    <row r="17" spans="2:7" ht="16.149999999999999" customHeight="1">
      <c r="B17" s="253">
        <v>8</v>
      </c>
      <c r="C17" s="257" t="s">
        <v>199</v>
      </c>
      <c r="D17" s="252" t="s">
        <v>204</v>
      </c>
      <c r="E17" s="280">
        <v>25.71</v>
      </c>
      <c r="F17" s="281" t="s">
        <v>207</v>
      </c>
      <c r="G17" s="255"/>
    </row>
    <row r="18" spans="2:7" ht="16.149999999999999" customHeight="1">
      <c r="B18" s="253">
        <v>9</v>
      </c>
      <c r="C18" s="257" t="s">
        <v>200</v>
      </c>
      <c r="D18" s="252" t="s">
        <v>205</v>
      </c>
      <c r="E18" s="280">
        <v>6.67</v>
      </c>
      <c r="F18" s="281" t="s">
        <v>207</v>
      </c>
      <c r="G18" s="255"/>
    </row>
    <row r="19" spans="2:7" ht="16.149999999999999" customHeight="1">
      <c r="B19" s="253">
        <v>10</v>
      </c>
      <c r="C19" s="257" t="s">
        <v>201</v>
      </c>
      <c r="D19" s="252" t="s">
        <v>206</v>
      </c>
      <c r="E19" s="282">
        <v>1</v>
      </c>
      <c r="F19" s="283" t="s">
        <v>207</v>
      </c>
      <c r="G19" s="255"/>
    </row>
    <row r="20" spans="2:7" ht="16.149999999999999" customHeight="1">
      <c r="B20" s="253"/>
      <c r="C20" s="257"/>
      <c r="D20" s="252"/>
      <c r="E20" s="284">
        <f>SUM(E16:E19)</f>
        <v>78.37</v>
      </c>
      <c r="F20" s="285" t="s">
        <v>207</v>
      </c>
      <c r="G20" s="255"/>
    </row>
    <row r="21" spans="2:7" ht="16.149999999999999" customHeight="1">
      <c r="B21" s="253"/>
      <c r="C21" s="257"/>
      <c r="D21" s="252"/>
      <c r="E21" s="284"/>
      <c r="F21" s="285"/>
      <c r="G21" s="255"/>
    </row>
    <row r="22" spans="2:7" ht="16.149999999999999" customHeight="1">
      <c r="B22" s="253">
        <v>11</v>
      </c>
      <c r="C22" s="257" t="s">
        <v>208</v>
      </c>
      <c r="D22" s="252" t="s">
        <v>212</v>
      </c>
      <c r="E22" s="284">
        <v>1.91</v>
      </c>
      <c r="F22" s="285" t="s">
        <v>213</v>
      </c>
      <c r="G22" s="255"/>
    </row>
    <row r="23" spans="2:7" ht="16.149999999999999" customHeight="1">
      <c r="B23" s="253"/>
      <c r="C23" s="257" t="s">
        <v>209</v>
      </c>
      <c r="D23" s="252"/>
      <c r="E23" s="284"/>
      <c r="F23" s="285"/>
      <c r="G23" s="255"/>
    </row>
    <row r="24" spans="2:7" ht="16.149999999999999" customHeight="1">
      <c r="B24" s="253">
        <v>12</v>
      </c>
      <c r="C24" s="257" t="s">
        <v>210</v>
      </c>
      <c r="D24" s="252"/>
      <c r="E24" s="280">
        <v>0.52</v>
      </c>
      <c r="F24" s="255"/>
      <c r="G24" s="255"/>
    </row>
    <row r="25" spans="2:7" ht="16.149999999999999" customHeight="1">
      <c r="B25" s="253">
        <v>13</v>
      </c>
      <c r="C25" s="257" t="s">
        <v>211</v>
      </c>
      <c r="D25" s="252"/>
      <c r="E25" s="323">
        <f>357371.45/E10</f>
        <v>89342.862500000003</v>
      </c>
      <c r="F25" s="255"/>
      <c r="G25" s="255"/>
    </row>
    <row r="26" spans="2:7" ht="16.149999999999999" customHeight="1">
      <c r="B26" s="286"/>
      <c r="C26" s="269"/>
      <c r="D26" s="269"/>
      <c r="E26" s="287"/>
      <c r="F26" s="287"/>
      <c r="G26" s="287"/>
    </row>
    <row r="27" spans="2:7" ht="16.149999999999999" customHeight="1">
      <c r="E27" s="288"/>
      <c r="F27" s="288"/>
      <c r="G27" s="288"/>
    </row>
    <row r="28" spans="2:7" ht="16.149999999999999" customHeight="1">
      <c r="B28" s="278" t="s">
        <v>172</v>
      </c>
      <c r="C28" s="278"/>
      <c r="D28" s="278"/>
      <c r="E28" s="278" t="s">
        <v>214</v>
      </c>
      <c r="F28" s="278"/>
      <c r="G28" s="278"/>
    </row>
    <row r="29" spans="2:7" ht="16.149999999999999" customHeight="1">
      <c r="B29" s="278" t="s">
        <v>173</v>
      </c>
      <c r="C29" s="278"/>
      <c r="D29" s="278"/>
      <c r="E29" s="278"/>
      <c r="F29" s="278"/>
      <c r="G29" s="278"/>
    </row>
    <row r="30" spans="2:7" ht="16.149999999999999" customHeight="1">
      <c r="C30" s="249" t="s">
        <v>169</v>
      </c>
      <c r="D30" s="278"/>
      <c r="E30" s="278"/>
      <c r="F30" s="278"/>
      <c r="G30" s="278"/>
    </row>
    <row r="31" spans="2:7" ht="29.45" customHeight="1">
      <c r="B31" s="279" t="s">
        <v>1</v>
      </c>
      <c r="C31" s="279" t="s">
        <v>79</v>
      </c>
      <c r="D31" s="279" t="s">
        <v>80</v>
      </c>
      <c r="E31" s="279" t="s">
        <v>175</v>
      </c>
      <c r="F31" s="279" t="s">
        <v>4</v>
      </c>
      <c r="G31" s="279" t="s">
        <v>176</v>
      </c>
    </row>
    <row r="32" spans="2:7" ht="16.149999999999999" customHeight="1">
      <c r="B32" s="246"/>
      <c r="C32" s="247"/>
      <c r="D32" s="247"/>
      <c r="E32" s="248"/>
      <c r="F32" s="248"/>
      <c r="G32" s="248"/>
    </row>
    <row r="33" spans="2:7" ht="16.149999999999999" customHeight="1">
      <c r="B33" s="253">
        <v>1</v>
      </c>
      <c r="C33" s="251" t="s">
        <v>177</v>
      </c>
      <c r="D33" s="252" t="s">
        <v>189</v>
      </c>
      <c r="E33" s="280">
        <v>20</v>
      </c>
      <c r="F33" s="281" t="s">
        <v>194</v>
      </c>
      <c r="G33" s="255"/>
    </row>
    <row r="34" spans="2:7" ht="16.149999999999999" customHeight="1">
      <c r="B34" s="253">
        <v>2</v>
      </c>
      <c r="C34" s="257" t="s">
        <v>178</v>
      </c>
      <c r="D34" s="252" t="s">
        <v>190</v>
      </c>
      <c r="E34" s="280">
        <v>4</v>
      </c>
      <c r="F34" s="281" t="s">
        <v>188</v>
      </c>
      <c r="G34" s="255"/>
    </row>
    <row r="35" spans="2:7" ht="16.149999999999999" customHeight="1">
      <c r="B35" s="253">
        <v>3</v>
      </c>
      <c r="C35" s="257" t="s">
        <v>179</v>
      </c>
      <c r="D35" s="252" t="s">
        <v>191</v>
      </c>
      <c r="E35" s="280">
        <v>0.75</v>
      </c>
      <c r="F35" s="281"/>
      <c r="G35" s="255" t="s">
        <v>196</v>
      </c>
    </row>
    <row r="36" spans="2:7" ht="16.149999999999999" customHeight="1">
      <c r="B36" s="253">
        <v>4</v>
      </c>
      <c r="C36" s="257" t="s">
        <v>180</v>
      </c>
      <c r="D36" s="252" t="s">
        <v>192</v>
      </c>
      <c r="E36" s="280">
        <v>26.67</v>
      </c>
      <c r="F36" s="281" t="s">
        <v>195</v>
      </c>
      <c r="G36" s="255"/>
    </row>
    <row r="37" spans="2:7" ht="16.149999999999999" customHeight="1">
      <c r="B37" s="253">
        <v>5</v>
      </c>
      <c r="C37" s="257" t="s">
        <v>181</v>
      </c>
      <c r="D37" s="252" t="s">
        <v>193</v>
      </c>
      <c r="E37" s="280">
        <v>46.67</v>
      </c>
      <c r="F37" s="281" t="s">
        <v>195</v>
      </c>
      <c r="G37" s="255"/>
    </row>
    <row r="38" spans="2:7" ht="16.149999999999999" customHeight="1">
      <c r="B38" s="253"/>
      <c r="C38" s="257"/>
      <c r="D38" s="252"/>
      <c r="E38" s="280"/>
      <c r="F38" s="281"/>
      <c r="G38" s="255"/>
    </row>
    <row r="39" spans="2:7" ht="16.149999999999999" customHeight="1">
      <c r="B39" s="253">
        <v>6</v>
      </c>
      <c r="C39" s="257" t="s">
        <v>197</v>
      </c>
      <c r="D39" s="252" t="s">
        <v>202</v>
      </c>
      <c r="E39" s="280"/>
      <c r="F39" s="281"/>
      <c r="G39" s="255"/>
    </row>
    <row r="40" spans="2:7" ht="16.149999999999999" customHeight="1">
      <c r="B40" s="253">
        <v>7</v>
      </c>
      <c r="C40" s="257" t="s">
        <v>198</v>
      </c>
      <c r="D40" s="252" t="s">
        <v>203</v>
      </c>
      <c r="E40" s="280">
        <v>44.99</v>
      </c>
      <c r="F40" s="281" t="s">
        <v>207</v>
      </c>
      <c r="G40" s="255"/>
    </row>
    <row r="41" spans="2:7" ht="16.149999999999999" customHeight="1">
      <c r="B41" s="253">
        <v>8</v>
      </c>
      <c r="C41" s="257" t="s">
        <v>199</v>
      </c>
      <c r="D41" s="252" t="s">
        <v>204</v>
      </c>
      <c r="E41" s="280">
        <v>25.71</v>
      </c>
      <c r="F41" s="281" t="s">
        <v>207</v>
      </c>
      <c r="G41" s="255"/>
    </row>
    <row r="42" spans="2:7" ht="16.149999999999999" customHeight="1">
      <c r="B42" s="253">
        <v>9</v>
      </c>
      <c r="C42" s="257" t="s">
        <v>200</v>
      </c>
      <c r="D42" s="252" t="s">
        <v>205</v>
      </c>
      <c r="E42" s="280">
        <v>6.67</v>
      </c>
      <c r="F42" s="281" t="s">
        <v>207</v>
      </c>
      <c r="G42" s="255"/>
    </row>
    <row r="43" spans="2:7" ht="16.149999999999999" customHeight="1">
      <c r="B43" s="253">
        <v>10</v>
      </c>
      <c r="C43" s="257" t="s">
        <v>201</v>
      </c>
      <c r="D43" s="252" t="s">
        <v>206</v>
      </c>
      <c r="E43" s="282">
        <v>1</v>
      </c>
      <c r="F43" s="283" t="s">
        <v>207</v>
      </c>
      <c r="G43" s="255"/>
    </row>
    <row r="44" spans="2:7" ht="16.149999999999999" customHeight="1">
      <c r="B44" s="253"/>
      <c r="C44" s="257"/>
      <c r="D44" s="252"/>
      <c r="E44" s="284">
        <f>SUM(E40:E43)</f>
        <v>78.37</v>
      </c>
      <c r="F44" s="285" t="s">
        <v>207</v>
      </c>
      <c r="G44" s="255"/>
    </row>
    <row r="45" spans="2:7" ht="16.149999999999999" customHeight="1">
      <c r="B45" s="253"/>
      <c r="C45" s="257"/>
      <c r="D45" s="252"/>
      <c r="E45" s="284"/>
      <c r="F45" s="285"/>
      <c r="G45" s="255"/>
    </row>
    <row r="46" spans="2:7" ht="16.149999999999999" customHeight="1">
      <c r="B46" s="253">
        <v>11</v>
      </c>
      <c r="C46" s="257" t="s">
        <v>208</v>
      </c>
      <c r="D46" s="252" t="s">
        <v>212</v>
      </c>
      <c r="E46" s="284">
        <v>1.91</v>
      </c>
      <c r="F46" s="285" t="s">
        <v>213</v>
      </c>
      <c r="G46" s="255"/>
    </row>
    <row r="47" spans="2:7" ht="16.149999999999999" customHeight="1">
      <c r="B47" s="253"/>
      <c r="C47" s="257" t="s">
        <v>209</v>
      </c>
      <c r="D47" s="252"/>
      <c r="E47" s="284"/>
      <c r="F47" s="285"/>
      <c r="G47" s="255"/>
    </row>
    <row r="48" spans="2:7" ht="16.149999999999999" customHeight="1">
      <c r="B48" s="253">
        <v>12</v>
      </c>
      <c r="C48" s="257" t="s">
        <v>210</v>
      </c>
      <c r="D48" s="252"/>
      <c r="E48" s="280">
        <v>0.52</v>
      </c>
      <c r="F48" s="255"/>
      <c r="G48" s="255"/>
    </row>
    <row r="49" spans="2:7" ht="16.149999999999999" customHeight="1">
      <c r="B49" s="253">
        <v>13</v>
      </c>
      <c r="C49" s="257" t="s">
        <v>211</v>
      </c>
      <c r="D49" s="252"/>
      <c r="E49" s="321">
        <f>357371.45/E34</f>
        <v>89342.862500000003</v>
      </c>
      <c r="F49" s="255"/>
      <c r="G49" s="255"/>
    </row>
    <row r="50" spans="2:7" ht="16.149999999999999" customHeight="1">
      <c r="B50" s="286"/>
      <c r="C50" s="269"/>
      <c r="D50" s="269"/>
      <c r="E50" s="287"/>
      <c r="F50" s="287"/>
      <c r="G50" s="287"/>
    </row>
    <row r="51" spans="2:7" ht="16.149999999999999" customHeight="1"/>
    <row r="52" spans="2:7" ht="16.149999999999999" customHeight="1">
      <c r="B52" s="1039" t="s">
        <v>215</v>
      </c>
      <c r="C52" s="1039"/>
      <c r="D52" s="1039"/>
      <c r="E52" s="1039"/>
      <c r="F52" s="1039"/>
      <c r="G52" s="1039"/>
    </row>
    <row r="53" spans="2:7" ht="16.149999999999999" customHeight="1">
      <c r="B53" s="1040" t="s">
        <v>216</v>
      </c>
      <c r="C53" s="1040"/>
      <c r="D53" s="1040" t="s">
        <v>217</v>
      </c>
      <c r="E53" s="1040"/>
      <c r="F53" s="1040" t="s">
        <v>218</v>
      </c>
      <c r="G53" s="1040"/>
    </row>
    <row r="54" spans="2:7" ht="16.149999999999999" customHeight="1">
      <c r="B54" s="1038" t="s">
        <v>219</v>
      </c>
      <c r="C54" s="1038"/>
      <c r="D54" s="1038" t="s">
        <v>222</v>
      </c>
      <c r="E54" s="1038"/>
      <c r="F54" s="1038">
        <v>40</v>
      </c>
      <c r="G54" s="1038"/>
    </row>
    <row r="55" spans="2:7" ht="16.149999999999999" customHeight="1">
      <c r="B55" s="1038"/>
      <c r="C55" s="1038"/>
      <c r="D55" s="1038" t="s">
        <v>223</v>
      </c>
      <c r="E55" s="1038"/>
      <c r="F55" s="1038">
        <v>60</v>
      </c>
      <c r="G55" s="1038"/>
    </row>
    <row r="56" spans="2:7" ht="16.149999999999999" customHeight="1">
      <c r="B56" s="1038" t="s">
        <v>220</v>
      </c>
      <c r="C56" s="1038"/>
      <c r="D56" s="1038" t="s">
        <v>222</v>
      </c>
      <c r="E56" s="1038"/>
      <c r="F56" s="1038">
        <v>20</v>
      </c>
      <c r="G56" s="1038"/>
    </row>
    <row r="57" spans="2:7" ht="16.149999999999999" customHeight="1">
      <c r="B57" s="290"/>
      <c r="C57" s="291"/>
      <c r="D57" s="1038" t="s">
        <v>223</v>
      </c>
      <c r="E57" s="1038"/>
      <c r="F57" s="1038">
        <v>40</v>
      </c>
      <c r="G57" s="1038"/>
    </row>
    <row r="58" spans="2:7" ht="16.149999999999999" customHeight="1">
      <c r="B58" s="1038" t="s">
        <v>221</v>
      </c>
      <c r="C58" s="1038"/>
      <c r="D58" s="1038" t="s">
        <v>222</v>
      </c>
      <c r="E58" s="1038"/>
      <c r="F58" s="1038">
        <v>20</v>
      </c>
      <c r="G58" s="1038"/>
    </row>
    <row r="59" spans="2:7" ht="16.149999999999999" customHeight="1">
      <c r="B59" s="290"/>
      <c r="C59" s="291"/>
      <c r="D59" s="1038" t="s">
        <v>223</v>
      </c>
      <c r="E59" s="1038"/>
      <c r="F59" s="1038">
        <v>40</v>
      </c>
      <c r="G59" s="1038"/>
    </row>
    <row r="60" spans="2:7" ht="16.149999999999999" customHeight="1"/>
    <row r="61" spans="2:7" ht="16.149999999999999" customHeight="1">
      <c r="B61" s="278" t="s">
        <v>172</v>
      </c>
      <c r="C61" s="278"/>
      <c r="D61" s="278"/>
      <c r="E61" s="278" t="s">
        <v>214</v>
      </c>
      <c r="F61" s="278"/>
      <c r="G61" s="278"/>
    </row>
    <row r="62" spans="2:7" ht="16.149999999999999" customHeight="1">
      <c r="B62" s="278" t="s">
        <v>173</v>
      </c>
      <c r="C62" s="278"/>
      <c r="D62" s="278"/>
      <c r="E62" s="278"/>
      <c r="F62" s="278"/>
      <c r="G62" s="278"/>
    </row>
    <row r="63" spans="2:7" ht="16.149999999999999" customHeight="1">
      <c r="C63" s="249" t="s">
        <v>133</v>
      </c>
      <c r="D63" s="278"/>
      <c r="E63" s="278"/>
      <c r="F63" s="278"/>
      <c r="G63" s="278"/>
    </row>
    <row r="64" spans="2:7" ht="30" customHeight="1">
      <c r="B64" s="279" t="s">
        <v>1</v>
      </c>
      <c r="C64" s="279" t="s">
        <v>79</v>
      </c>
      <c r="D64" s="279" t="s">
        <v>80</v>
      </c>
      <c r="E64" s="279" t="s">
        <v>175</v>
      </c>
      <c r="F64" s="279" t="s">
        <v>4</v>
      </c>
      <c r="G64" s="279" t="s">
        <v>176</v>
      </c>
    </row>
    <row r="65" spans="2:7" ht="16.149999999999999" customHeight="1">
      <c r="B65" s="246"/>
      <c r="C65" s="247"/>
      <c r="D65" s="247"/>
      <c r="E65" s="248"/>
      <c r="F65" s="248"/>
      <c r="G65" s="248"/>
    </row>
    <row r="66" spans="2:7" ht="16.149999999999999" customHeight="1">
      <c r="B66" s="253">
        <v>1</v>
      </c>
      <c r="C66" s="251" t="s">
        <v>177</v>
      </c>
      <c r="D66" s="252" t="s">
        <v>189</v>
      </c>
      <c r="E66" s="280">
        <v>20</v>
      </c>
      <c r="F66" s="281" t="s">
        <v>194</v>
      </c>
      <c r="G66" s="255"/>
    </row>
    <row r="67" spans="2:7" ht="16.149999999999999" customHeight="1">
      <c r="B67" s="253">
        <v>2</v>
      </c>
      <c r="C67" s="257" t="s">
        <v>178</v>
      </c>
      <c r="D67" s="252" t="s">
        <v>190</v>
      </c>
      <c r="E67" s="280">
        <v>4</v>
      </c>
      <c r="F67" s="281" t="s">
        <v>188</v>
      </c>
      <c r="G67" s="255"/>
    </row>
    <row r="68" spans="2:7" ht="16.149999999999999" customHeight="1">
      <c r="B68" s="253">
        <v>3</v>
      </c>
      <c r="C68" s="257" t="s">
        <v>179</v>
      </c>
      <c r="D68" s="252" t="s">
        <v>191</v>
      </c>
      <c r="E68" s="280">
        <v>0.75</v>
      </c>
      <c r="F68" s="281"/>
      <c r="G68" s="255" t="s">
        <v>196</v>
      </c>
    </row>
    <row r="69" spans="2:7" ht="16.149999999999999" customHeight="1">
      <c r="B69" s="253">
        <v>4</v>
      </c>
      <c r="C69" s="257" t="s">
        <v>180</v>
      </c>
      <c r="D69" s="252" t="s">
        <v>192</v>
      </c>
      <c r="E69" s="280">
        <v>26.67</v>
      </c>
      <c r="F69" s="281" t="s">
        <v>195</v>
      </c>
      <c r="G69" s="255"/>
    </row>
    <row r="70" spans="2:7" ht="16.149999999999999" customHeight="1">
      <c r="B70" s="253">
        <v>5</v>
      </c>
      <c r="C70" s="257" t="s">
        <v>181</v>
      </c>
      <c r="D70" s="252" t="s">
        <v>193</v>
      </c>
      <c r="E70" s="280">
        <v>46.67</v>
      </c>
      <c r="F70" s="281" t="s">
        <v>195</v>
      </c>
      <c r="G70" s="255"/>
    </row>
    <row r="71" spans="2:7" ht="16.149999999999999" customHeight="1">
      <c r="B71" s="253"/>
      <c r="C71" s="257"/>
      <c r="D71" s="252"/>
      <c r="E71" s="280"/>
      <c r="F71" s="281"/>
      <c r="G71" s="255"/>
    </row>
    <row r="72" spans="2:7" ht="16.149999999999999" customHeight="1">
      <c r="B72" s="253">
        <v>6</v>
      </c>
      <c r="C72" s="257" t="s">
        <v>197</v>
      </c>
      <c r="D72" s="252" t="s">
        <v>202</v>
      </c>
      <c r="E72" s="280"/>
      <c r="F72" s="281"/>
      <c r="G72" s="255"/>
    </row>
    <row r="73" spans="2:7" ht="16.149999999999999" customHeight="1">
      <c r="B73" s="253">
        <v>7</v>
      </c>
      <c r="C73" s="257" t="s">
        <v>198</v>
      </c>
      <c r="D73" s="252" t="s">
        <v>203</v>
      </c>
      <c r="E73" s="280">
        <v>44.99</v>
      </c>
      <c r="F73" s="281" t="s">
        <v>207</v>
      </c>
      <c r="G73" s="255"/>
    </row>
    <row r="74" spans="2:7" ht="16.149999999999999" customHeight="1">
      <c r="B74" s="253">
        <v>8</v>
      </c>
      <c r="C74" s="257" t="s">
        <v>199</v>
      </c>
      <c r="D74" s="252" t="s">
        <v>204</v>
      </c>
      <c r="E74" s="280">
        <v>25.71</v>
      </c>
      <c r="F74" s="281" t="s">
        <v>207</v>
      </c>
      <c r="G74" s="255"/>
    </row>
    <row r="75" spans="2:7" ht="16.149999999999999" customHeight="1">
      <c r="B75" s="253">
        <v>9</v>
      </c>
      <c r="C75" s="257" t="s">
        <v>200</v>
      </c>
      <c r="D75" s="252" t="s">
        <v>205</v>
      </c>
      <c r="E75" s="280">
        <v>6.67</v>
      </c>
      <c r="F75" s="281" t="s">
        <v>207</v>
      </c>
      <c r="G75" s="255"/>
    </row>
    <row r="76" spans="2:7" ht="16.149999999999999" customHeight="1">
      <c r="B76" s="253">
        <v>10</v>
      </c>
      <c r="C76" s="257" t="s">
        <v>201</v>
      </c>
      <c r="D76" s="252" t="s">
        <v>206</v>
      </c>
      <c r="E76" s="282">
        <v>1</v>
      </c>
      <c r="F76" s="283" t="s">
        <v>207</v>
      </c>
      <c r="G76" s="255"/>
    </row>
    <row r="77" spans="2:7" ht="16.149999999999999" customHeight="1">
      <c r="B77" s="253"/>
      <c r="C77" s="257"/>
      <c r="D77" s="252"/>
      <c r="E77" s="284">
        <f>SUM(E73:E76)</f>
        <v>78.37</v>
      </c>
      <c r="F77" s="285" t="s">
        <v>207</v>
      </c>
      <c r="G77" s="255"/>
    </row>
    <row r="78" spans="2:7" ht="16.149999999999999" customHeight="1">
      <c r="B78" s="253"/>
      <c r="C78" s="257"/>
      <c r="D78" s="252"/>
      <c r="E78" s="284"/>
      <c r="F78" s="285"/>
      <c r="G78" s="255"/>
    </row>
    <row r="79" spans="2:7" ht="16.149999999999999" customHeight="1">
      <c r="B79" s="253">
        <v>11</v>
      </c>
      <c r="C79" s="257" t="s">
        <v>208</v>
      </c>
      <c r="D79" s="252" t="s">
        <v>212</v>
      </c>
      <c r="E79" s="284">
        <v>1.91</v>
      </c>
      <c r="F79" s="285" t="s">
        <v>213</v>
      </c>
      <c r="G79" s="255"/>
    </row>
    <row r="80" spans="2:7" ht="16.149999999999999" customHeight="1">
      <c r="B80" s="253"/>
      <c r="C80" s="257" t="s">
        <v>209</v>
      </c>
      <c r="D80" s="252"/>
      <c r="E80" s="284"/>
      <c r="F80" s="285"/>
      <c r="G80" s="255"/>
    </row>
    <row r="81" spans="2:7" ht="16.149999999999999" customHeight="1">
      <c r="B81" s="253">
        <v>12</v>
      </c>
      <c r="C81" s="257" t="s">
        <v>210</v>
      </c>
      <c r="D81" s="252"/>
      <c r="E81" s="280">
        <v>0.52</v>
      </c>
      <c r="F81" s="255"/>
      <c r="G81" s="255"/>
    </row>
    <row r="82" spans="2:7" ht="16.149999999999999" customHeight="1">
      <c r="B82" s="253">
        <v>13</v>
      </c>
      <c r="C82" s="257" t="s">
        <v>211</v>
      </c>
      <c r="D82" s="252"/>
      <c r="E82" s="322">
        <f>357371.45/4</f>
        <v>89342.862500000003</v>
      </c>
      <c r="F82" s="255"/>
      <c r="G82" s="255"/>
    </row>
    <row r="83" spans="2:7" ht="16.149999999999999" customHeight="1">
      <c r="B83" s="286"/>
      <c r="C83" s="269"/>
      <c r="D83" s="269"/>
      <c r="E83" s="287"/>
      <c r="F83" s="287"/>
      <c r="G83" s="287"/>
    </row>
    <row r="84" spans="2:7" ht="16.149999999999999" customHeight="1">
      <c r="E84" s="288"/>
      <c r="F84" s="288"/>
      <c r="G84" s="288"/>
    </row>
    <row r="85" spans="2:7" ht="16.149999999999999" customHeight="1">
      <c r="B85" s="278" t="s">
        <v>172</v>
      </c>
      <c r="C85" s="278"/>
      <c r="D85" s="278"/>
      <c r="E85" s="278" t="s">
        <v>226</v>
      </c>
      <c r="F85" s="278"/>
      <c r="G85" s="278"/>
    </row>
    <row r="86" spans="2:7" ht="16.149999999999999" customHeight="1">
      <c r="B86" s="278" t="s">
        <v>173</v>
      </c>
      <c r="C86" s="278"/>
      <c r="D86" s="278"/>
      <c r="E86" s="278"/>
      <c r="F86" s="278"/>
      <c r="G86" s="278"/>
    </row>
    <row r="87" spans="2:7" ht="16.149999999999999" customHeight="1">
      <c r="C87" s="249" t="s">
        <v>225</v>
      </c>
      <c r="D87" s="278"/>
      <c r="E87" s="278"/>
      <c r="F87" s="278"/>
      <c r="G87" s="278"/>
    </row>
    <row r="88" spans="2:7" ht="31.15" customHeight="1">
      <c r="B88" s="279" t="s">
        <v>1</v>
      </c>
      <c r="C88" s="279" t="s">
        <v>79</v>
      </c>
      <c r="D88" s="279" t="s">
        <v>80</v>
      </c>
      <c r="E88" s="279" t="s">
        <v>175</v>
      </c>
      <c r="F88" s="279" t="s">
        <v>4</v>
      </c>
      <c r="G88" s="279" t="s">
        <v>176</v>
      </c>
    </row>
    <row r="89" spans="2:7" ht="15" customHeight="1">
      <c r="B89" s="246"/>
      <c r="C89" s="247"/>
      <c r="D89" s="247"/>
      <c r="E89" s="248"/>
      <c r="F89" s="248"/>
      <c r="G89" s="248"/>
    </row>
    <row r="90" spans="2:7" ht="15" customHeight="1">
      <c r="B90" s="253">
        <v>1</v>
      </c>
      <c r="C90" s="251" t="s">
        <v>177</v>
      </c>
      <c r="D90" s="252" t="s">
        <v>189</v>
      </c>
      <c r="E90" s="280">
        <v>5</v>
      </c>
      <c r="F90" s="281" t="s">
        <v>194</v>
      </c>
      <c r="G90" s="255"/>
    </row>
    <row r="91" spans="2:7" ht="15" customHeight="1">
      <c r="B91" s="253">
        <v>2</v>
      </c>
      <c r="C91" s="257" t="s">
        <v>178</v>
      </c>
      <c r="D91" s="252" t="s">
        <v>190</v>
      </c>
      <c r="E91" s="280">
        <v>4</v>
      </c>
      <c r="F91" s="281" t="s">
        <v>188</v>
      </c>
      <c r="G91" s="255"/>
    </row>
    <row r="92" spans="2:7" ht="15" customHeight="1">
      <c r="B92" s="253">
        <v>3</v>
      </c>
      <c r="C92" s="257" t="s">
        <v>179</v>
      </c>
      <c r="D92" s="252" t="s">
        <v>191</v>
      </c>
      <c r="E92" s="280">
        <v>0.75</v>
      </c>
      <c r="F92" s="281"/>
      <c r="G92" s="255" t="s">
        <v>196</v>
      </c>
    </row>
    <row r="93" spans="2:7" ht="15" customHeight="1">
      <c r="B93" s="253">
        <v>4</v>
      </c>
      <c r="C93" s="257" t="s">
        <v>180</v>
      </c>
      <c r="D93" s="252" t="s">
        <v>192</v>
      </c>
      <c r="E93" s="280">
        <v>26.67</v>
      </c>
      <c r="F93" s="281" t="s">
        <v>195</v>
      </c>
      <c r="G93" s="255"/>
    </row>
    <row r="94" spans="2:7" ht="15" customHeight="1">
      <c r="B94" s="253">
        <v>5</v>
      </c>
      <c r="C94" s="257" t="s">
        <v>181</v>
      </c>
      <c r="D94" s="252" t="s">
        <v>193</v>
      </c>
      <c r="E94" s="280">
        <v>46.67</v>
      </c>
      <c r="F94" s="281" t="s">
        <v>195</v>
      </c>
      <c r="G94" s="255"/>
    </row>
    <row r="95" spans="2:7" ht="15" customHeight="1">
      <c r="B95" s="253"/>
      <c r="C95" s="257"/>
      <c r="D95" s="252"/>
      <c r="E95" s="280"/>
      <c r="F95" s="281"/>
      <c r="G95" s="255"/>
    </row>
    <row r="96" spans="2:7" ht="15" customHeight="1">
      <c r="B96" s="253">
        <v>6</v>
      </c>
      <c r="C96" s="257" t="s">
        <v>197</v>
      </c>
      <c r="D96" s="252" t="s">
        <v>202</v>
      </c>
      <c r="E96" s="280"/>
      <c r="F96" s="281"/>
      <c r="G96" s="255"/>
    </row>
    <row r="97" spans="2:7" ht="15" customHeight="1">
      <c r="B97" s="253">
        <v>7</v>
      </c>
      <c r="C97" s="257" t="s">
        <v>198</v>
      </c>
      <c r="D97" s="252" t="s">
        <v>203</v>
      </c>
      <c r="E97" s="280">
        <v>11.25</v>
      </c>
      <c r="F97" s="281" t="s">
        <v>207</v>
      </c>
      <c r="G97" s="255"/>
    </row>
    <row r="98" spans="2:7" ht="15" customHeight="1">
      <c r="B98" s="253">
        <v>8</v>
      </c>
      <c r="C98" s="257" t="s">
        <v>199</v>
      </c>
      <c r="D98" s="252" t="s">
        <v>204</v>
      </c>
      <c r="E98" s="280">
        <v>6.43</v>
      </c>
      <c r="F98" s="281" t="s">
        <v>207</v>
      </c>
      <c r="G98" s="255"/>
    </row>
    <row r="99" spans="2:7" ht="15" customHeight="1">
      <c r="B99" s="253">
        <v>9</v>
      </c>
      <c r="C99" s="257" t="s">
        <v>200</v>
      </c>
      <c r="D99" s="252" t="s">
        <v>205</v>
      </c>
      <c r="E99" s="280">
        <v>6.67</v>
      </c>
      <c r="F99" s="281" t="s">
        <v>207</v>
      </c>
      <c r="G99" s="255"/>
    </row>
    <row r="100" spans="2:7" ht="15" customHeight="1">
      <c r="B100" s="253">
        <v>10</v>
      </c>
      <c r="C100" s="257" t="s">
        <v>201</v>
      </c>
      <c r="D100" s="252" t="s">
        <v>206</v>
      </c>
      <c r="E100" s="282">
        <v>1</v>
      </c>
      <c r="F100" s="283" t="s">
        <v>207</v>
      </c>
      <c r="G100" s="255"/>
    </row>
    <row r="101" spans="2:7" ht="15" customHeight="1">
      <c r="B101" s="253"/>
      <c r="C101" s="257"/>
      <c r="D101" s="252"/>
      <c r="E101" s="284">
        <f>SUM(E97:E100)</f>
        <v>25.35</v>
      </c>
      <c r="F101" s="285" t="s">
        <v>207</v>
      </c>
      <c r="G101" s="255"/>
    </row>
    <row r="102" spans="2:7" ht="15" customHeight="1">
      <c r="B102" s="253"/>
      <c r="C102" s="257"/>
      <c r="D102" s="252"/>
      <c r="E102" s="284"/>
      <c r="F102" s="285"/>
      <c r="G102" s="255"/>
    </row>
    <row r="103" spans="2:7" ht="15" customHeight="1">
      <c r="B103" s="253">
        <v>11</v>
      </c>
      <c r="C103" s="257" t="s">
        <v>208</v>
      </c>
      <c r="D103" s="252" t="s">
        <v>212</v>
      </c>
      <c r="E103" s="284">
        <v>5.92</v>
      </c>
      <c r="F103" s="285" t="s">
        <v>213</v>
      </c>
      <c r="G103" s="255"/>
    </row>
    <row r="104" spans="2:7" ht="15" customHeight="1">
      <c r="B104" s="253"/>
      <c r="C104" s="257" t="s">
        <v>209</v>
      </c>
      <c r="D104" s="252"/>
      <c r="E104" s="284"/>
      <c r="F104" s="285"/>
      <c r="G104" s="255"/>
    </row>
    <row r="105" spans="2:7" ht="15" customHeight="1">
      <c r="B105" s="253">
        <v>12</v>
      </c>
      <c r="C105" s="257" t="s">
        <v>210</v>
      </c>
      <c r="D105" s="252"/>
      <c r="E105" s="280">
        <v>0.17</v>
      </c>
      <c r="F105" s="255"/>
      <c r="G105" s="255"/>
    </row>
    <row r="106" spans="2:7" ht="15" customHeight="1">
      <c r="B106" s="253">
        <v>13</v>
      </c>
      <c r="C106" s="257" t="s">
        <v>211</v>
      </c>
      <c r="D106" s="252"/>
      <c r="E106" s="321">
        <f>115572.29/E91</f>
        <v>28893.072499999998</v>
      </c>
      <c r="F106" s="255"/>
      <c r="G106" s="255"/>
    </row>
    <row r="107" spans="2:7" ht="15" customHeight="1">
      <c r="B107" s="286"/>
      <c r="C107" s="269"/>
      <c r="D107" s="269"/>
      <c r="E107" s="287"/>
      <c r="F107" s="287"/>
      <c r="G107" s="287"/>
    </row>
    <row r="108" spans="2:7" ht="16.149999999999999" customHeight="1"/>
    <row r="109" spans="2:7" ht="16.149999999999999" customHeight="1">
      <c r="B109" s="1039" t="s">
        <v>215</v>
      </c>
      <c r="C109" s="1039"/>
      <c r="D109" s="1039"/>
      <c r="E109" s="1039"/>
      <c r="F109" s="1039"/>
      <c r="G109" s="1039"/>
    </row>
    <row r="110" spans="2:7" ht="16.149999999999999" customHeight="1">
      <c r="B110" s="1040" t="s">
        <v>216</v>
      </c>
      <c r="C110" s="1040"/>
      <c r="D110" s="1040" t="s">
        <v>217</v>
      </c>
      <c r="E110" s="1040"/>
      <c r="F110" s="1040" t="s">
        <v>218</v>
      </c>
      <c r="G110" s="1040"/>
    </row>
    <row r="111" spans="2:7" ht="16.149999999999999" customHeight="1">
      <c r="B111" s="1038" t="s">
        <v>219</v>
      </c>
      <c r="C111" s="1038"/>
      <c r="D111" s="1038" t="s">
        <v>222</v>
      </c>
      <c r="E111" s="1038"/>
      <c r="F111" s="1038">
        <v>40</v>
      </c>
      <c r="G111" s="1038"/>
    </row>
    <row r="112" spans="2:7" ht="16.149999999999999" customHeight="1">
      <c r="B112" s="1038"/>
      <c r="C112" s="1038"/>
      <c r="D112" s="1038" t="s">
        <v>223</v>
      </c>
      <c r="E112" s="1038"/>
      <c r="F112" s="1038">
        <v>60</v>
      </c>
      <c r="G112" s="1038"/>
    </row>
    <row r="113" spans="2:7" ht="16.149999999999999" customHeight="1">
      <c r="B113" s="1038" t="s">
        <v>220</v>
      </c>
      <c r="C113" s="1038"/>
      <c r="D113" s="1038" t="s">
        <v>222</v>
      </c>
      <c r="E113" s="1038"/>
      <c r="F113" s="1038">
        <v>20</v>
      </c>
      <c r="G113" s="1038"/>
    </row>
    <row r="114" spans="2:7" ht="16.149999999999999" customHeight="1">
      <c r="B114" s="290"/>
      <c r="C114" s="291"/>
      <c r="D114" s="1038" t="s">
        <v>223</v>
      </c>
      <c r="E114" s="1038"/>
      <c r="F114" s="1038">
        <v>40</v>
      </c>
      <c r="G114" s="1038"/>
    </row>
    <row r="115" spans="2:7" ht="16.149999999999999" customHeight="1">
      <c r="B115" s="1038" t="s">
        <v>221</v>
      </c>
      <c r="C115" s="1038"/>
      <c r="D115" s="1038" t="s">
        <v>222</v>
      </c>
      <c r="E115" s="1038"/>
      <c r="F115" s="1038">
        <v>20</v>
      </c>
      <c r="G115" s="1038"/>
    </row>
    <row r="116" spans="2:7" ht="16.149999999999999" customHeight="1">
      <c r="B116" s="290"/>
      <c r="C116" s="291"/>
      <c r="D116" s="1038" t="s">
        <v>223</v>
      </c>
      <c r="E116" s="1038"/>
      <c r="F116" s="1038">
        <v>40</v>
      </c>
      <c r="G116" s="1038"/>
    </row>
    <row r="117" spans="2:7" ht="16.149999999999999" customHeight="1"/>
    <row r="118" spans="2:7" ht="16.149999999999999" customHeight="1">
      <c r="B118" s="278" t="s">
        <v>172</v>
      </c>
      <c r="C118" s="278"/>
      <c r="D118" s="278"/>
      <c r="E118" s="278" t="s">
        <v>214</v>
      </c>
      <c r="F118" s="278"/>
      <c r="G118" s="278"/>
    </row>
    <row r="119" spans="2:7" ht="16.149999999999999" customHeight="1">
      <c r="B119" s="278" t="s">
        <v>173</v>
      </c>
      <c r="C119" s="278"/>
      <c r="D119" s="278"/>
      <c r="E119" s="278"/>
      <c r="F119" s="278"/>
      <c r="G119" s="278"/>
    </row>
    <row r="120" spans="2:7" ht="16.149999999999999" customHeight="1">
      <c r="C120" s="249" t="s">
        <v>166</v>
      </c>
      <c r="D120" s="278"/>
      <c r="E120" s="278"/>
      <c r="F120" s="278"/>
      <c r="G120" s="278"/>
    </row>
    <row r="121" spans="2:7" ht="31.15" customHeight="1">
      <c r="B121" s="279" t="s">
        <v>1</v>
      </c>
      <c r="C121" s="279" t="s">
        <v>79</v>
      </c>
      <c r="D121" s="279" t="s">
        <v>80</v>
      </c>
      <c r="E121" s="279" t="s">
        <v>175</v>
      </c>
      <c r="F121" s="279" t="s">
        <v>4</v>
      </c>
      <c r="G121" s="279" t="s">
        <v>176</v>
      </c>
    </row>
    <row r="122" spans="2:7" ht="15" customHeight="1">
      <c r="B122" s="246"/>
      <c r="C122" s="247"/>
      <c r="D122" s="247"/>
      <c r="E122" s="248"/>
      <c r="F122" s="248"/>
      <c r="G122" s="248"/>
    </row>
    <row r="123" spans="2:7" ht="15" customHeight="1">
      <c r="B123" s="253">
        <v>1</v>
      </c>
      <c r="C123" s="251" t="s">
        <v>177</v>
      </c>
      <c r="D123" s="252" t="s">
        <v>189</v>
      </c>
      <c r="E123" s="280">
        <v>20</v>
      </c>
      <c r="F123" s="281" t="s">
        <v>194</v>
      </c>
      <c r="G123" s="255"/>
    </row>
    <row r="124" spans="2:7" ht="15" customHeight="1">
      <c r="B124" s="253">
        <v>2</v>
      </c>
      <c r="C124" s="257" t="s">
        <v>178</v>
      </c>
      <c r="D124" s="252" t="s">
        <v>190</v>
      </c>
      <c r="E124" s="280">
        <v>4</v>
      </c>
      <c r="F124" s="281" t="s">
        <v>188</v>
      </c>
      <c r="G124" s="255"/>
    </row>
    <row r="125" spans="2:7" ht="15" customHeight="1">
      <c r="B125" s="253">
        <v>3</v>
      </c>
      <c r="C125" s="257" t="s">
        <v>179</v>
      </c>
      <c r="D125" s="252" t="s">
        <v>191</v>
      </c>
      <c r="E125" s="280">
        <v>0.75</v>
      </c>
      <c r="F125" s="281"/>
      <c r="G125" s="255" t="s">
        <v>196</v>
      </c>
    </row>
    <row r="126" spans="2:7" ht="15" customHeight="1">
      <c r="B126" s="253">
        <v>4</v>
      </c>
      <c r="C126" s="257" t="s">
        <v>180</v>
      </c>
      <c r="D126" s="252" t="s">
        <v>192</v>
      </c>
      <c r="E126" s="280">
        <v>40</v>
      </c>
      <c r="F126" s="281" t="s">
        <v>195</v>
      </c>
      <c r="G126" s="255"/>
    </row>
    <row r="127" spans="2:7" ht="15" customHeight="1">
      <c r="B127" s="253">
        <v>5</v>
      </c>
      <c r="C127" s="257" t="s">
        <v>181</v>
      </c>
      <c r="D127" s="252" t="s">
        <v>193</v>
      </c>
      <c r="E127" s="280">
        <v>60</v>
      </c>
      <c r="F127" s="281" t="s">
        <v>195</v>
      </c>
      <c r="G127" s="255"/>
    </row>
    <row r="128" spans="2:7" ht="15" customHeight="1">
      <c r="B128" s="253"/>
      <c r="C128" s="257"/>
      <c r="D128" s="252"/>
      <c r="E128" s="280"/>
      <c r="F128" s="281"/>
      <c r="G128" s="255"/>
    </row>
    <row r="129" spans="2:7" ht="15" customHeight="1">
      <c r="B129" s="253">
        <v>6</v>
      </c>
      <c r="C129" s="257" t="s">
        <v>197</v>
      </c>
      <c r="D129" s="252" t="s">
        <v>202</v>
      </c>
      <c r="E129" s="280"/>
      <c r="F129" s="281"/>
      <c r="G129" s="255"/>
    </row>
    <row r="130" spans="2:7" ht="15" customHeight="1">
      <c r="B130" s="253">
        <v>7</v>
      </c>
      <c r="C130" s="257" t="s">
        <v>198</v>
      </c>
      <c r="D130" s="252" t="s">
        <v>203</v>
      </c>
      <c r="E130" s="280">
        <v>30</v>
      </c>
      <c r="F130" s="281" t="s">
        <v>207</v>
      </c>
      <c r="G130" s="255"/>
    </row>
    <row r="131" spans="2:7" ht="15" customHeight="1">
      <c r="B131" s="253">
        <v>8</v>
      </c>
      <c r="C131" s="257" t="s">
        <v>199</v>
      </c>
      <c r="D131" s="252" t="s">
        <v>204</v>
      </c>
      <c r="E131" s="280">
        <v>20</v>
      </c>
      <c r="F131" s="281" t="s">
        <v>207</v>
      </c>
      <c r="G131" s="255"/>
    </row>
    <row r="132" spans="2:7" ht="15" customHeight="1">
      <c r="B132" s="253">
        <v>9</v>
      </c>
      <c r="C132" s="257" t="s">
        <v>200</v>
      </c>
      <c r="D132" s="252" t="s">
        <v>205</v>
      </c>
      <c r="E132" s="280">
        <v>6.67</v>
      </c>
      <c r="F132" s="281" t="s">
        <v>207</v>
      </c>
      <c r="G132" s="255"/>
    </row>
    <row r="133" spans="2:7" ht="15" customHeight="1">
      <c r="B133" s="253">
        <v>10</v>
      </c>
      <c r="C133" s="257" t="s">
        <v>201</v>
      </c>
      <c r="D133" s="252" t="s">
        <v>206</v>
      </c>
      <c r="E133" s="282">
        <v>1</v>
      </c>
      <c r="F133" s="283" t="s">
        <v>207</v>
      </c>
      <c r="G133" s="255"/>
    </row>
    <row r="134" spans="2:7" ht="15" customHeight="1">
      <c r="B134" s="253"/>
      <c r="C134" s="257"/>
      <c r="D134" s="252"/>
      <c r="E134" s="284">
        <f>SUM(E130:E133)</f>
        <v>57.67</v>
      </c>
      <c r="F134" s="285" t="s">
        <v>207</v>
      </c>
      <c r="G134" s="255"/>
    </row>
    <row r="135" spans="2:7" ht="15" customHeight="1">
      <c r="B135" s="253"/>
      <c r="C135" s="257"/>
      <c r="D135" s="252"/>
      <c r="E135" s="284"/>
      <c r="F135" s="285"/>
      <c r="G135" s="255"/>
    </row>
    <row r="136" spans="2:7" ht="15" customHeight="1">
      <c r="B136" s="253">
        <v>11</v>
      </c>
      <c r="C136" s="257" t="s">
        <v>208</v>
      </c>
      <c r="D136" s="252" t="s">
        <v>212</v>
      </c>
      <c r="E136" s="284">
        <v>2.6</v>
      </c>
      <c r="F136" s="285" t="s">
        <v>213</v>
      </c>
      <c r="G136" s="255"/>
    </row>
    <row r="137" spans="2:7" ht="15" customHeight="1">
      <c r="B137" s="253"/>
      <c r="C137" s="257" t="s">
        <v>209</v>
      </c>
      <c r="D137" s="252"/>
      <c r="E137" s="284"/>
      <c r="F137" s="285"/>
      <c r="G137" s="255"/>
    </row>
    <row r="138" spans="2:7" ht="15" customHeight="1">
      <c r="B138" s="253">
        <v>12</v>
      </c>
      <c r="C138" s="257" t="s">
        <v>210</v>
      </c>
      <c r="D138" s="252"/>
      <c r="E138" s="280">
        <v>0.38</v>
      </c>
      <c r="F138" s="255"/>
      <c r="G138" s="255"/>
    </row>
    <row r="139" spans="2:7" ht="15" customHeight="1">
      <c r="B139" s="253">
        <v>13</v>
      </c>
      <c r="C139" s="257" t="s">
        <v>211</v>
      </c>
      <c r="D139" s="252"/>
      <c r="E139" s="322">
        <f>262955.43/E124</f>
        <v>65738.857499999998</v>
      </c>
      <c r="F139" s="255"/>
      <c r="G139" s="255"/>
    </row>
    <row r="140" spans="2:7" ht="15" customHeight="1">
      <c r="B140" s="286"/>
      <c r="C140" s="269"/>
      <c r="D140" s="269"/>
      <c r="E140" s="287"/>
      <c r="F140" s="287"/>
      <c r="G140" s="287"/>
    </row>
    <row r="141" spans="2:7" ht="16.149999999999999" customHeight="1">
      <c r="E141" s="288"/>
      <c r="F141" s="288"/>
      <c r="G141" s="288"/>
    </row>
    <row r="142" spans="2:7" ht="16.149999999999999" customHeight="1">
      <c r="B142" s="278" t="s">
        <v>172</v>
      </c>
      <c r="C142" s="278"/>
      <c r="D142" s="278"/>
      <c r="E142" s="278" t="s">
        <v>214</v>
      </c>
      <c r="F142" s="278"/>
      <c r="G142" s="278"/>
    </row>
    <row r="143" spans="2:7" ht="16.149999999999999" customHeight="1">
      <c r="B143" s="278" t="s">
        <v>173</v>
      </c>
      <c r="C143" s="278"/>
      <c r="D143" s="278"/>
      <c r="E143" s="278"/>
      <c r="F143" s="278"/>
      <c r="G143" s="278"/>
    </row>
    <row r="144" spans="2:7" ht="16.149999999999999" customHeight="1">
      <c r="C144" s="249" t="s">
        <v>227</v>
      </c>
      <c r="D144" s="278"/>
      <c r="E144" s="278"/>
      <c r="F144" s="278"/>
      <c r="G144" s="278"/>
    </row>
    <row r="145" spans="2:7" ht="25.9" customHeight="1">
      <c r="B145" s="279" t="s">
        <v>1</v>
      </c>
      <c r="C145" s="279" t="s">
        <v>79</v>
      </c>
      <c r="D145" s="279" t="s">
        <v>80</v>
      </c>
      <c r="E145" s="279" t="s">
        <v>175</v>
      </c>
      <c r="F145" s="279" t="s">
        <v>4</v>
      </c>
      <c r="G145" s="279" t="s">
        <v>176</v>
      </c>
    </row>
    <row r="146" spans="2:7" ht="15" customHeight="1">
      <c r="B146" s="246"/>
      <c r="C146" s="247"/>
      <c r="D146" s="247"/>
      <c r="E146" s="248"/>
      <c r="F146" s="248"/>
      <c r="G146" s="248"/>
    </row>
    <row r="147" spans="2:7" ht="15" customHeight="1">
      <c r="B147" s="253">
        <v>1</v>
      </c>
      <c r="C147" s="251" t="s">
        <v>177</v>
      </c>
      <c r="D147" s="252" t="s">
        <v>189</v>
      </c>
      <c r="E147" s="280">
        <v>20</v>
      </c>
      <c r="F147" s="281" t="s">
        <v>194</v>
      </c>
      <c r="G147" s="255"/>
    </row>
    <row r="148" spans="2:7" ht="15" customHeight="1">
      <c r="B148" s="253">
        <v>2</v>
      </c>
      <c r="C148" s="257" t="s">
        <v>178</v>
      </c>
      <c r="D148" s="252" t="s">
        <v>190</v>
      </c>
      <c r="E148" s="280">
        <v>4</v>
      </c>
      <c r="F148" s="281" t="s">
        <v>188</v>
      </c>
      <c r="G148" s="255"/>
    </row>
    <row r="149" spans="2:7" ht="15" customHeight="1">
      <c r="B149" s="253">
        <v>3</v>
      </c>
      <c r="C149" s="257" t="s">
        <v>179</v>
      </c>
      <c r="D149" s="252" t="s">
        <v>191</v>
      </c>
      <c r="E149" s="280">
        <v>0.75</v>
      </c>
      <c r="F149" s="281"/>
      <c r="G149" s="255" t="s">
        <v>196</v>
      </c>
    </row>
    <row r="150" spans="2:7" ht="15" customHeight="1">
      <c r="B150" s="253">
        <v>4</v>
      </c>
      <c r="C150" s="257" t="s">
        <v>180</v>
      </c>
      <c r="D150" s="252" t="s">
        <v>192</v>
      </c>
      <c r="E150" s="280">
        <v>40</v>
      </c>
      <c r="F150" s="281" t="s">
        <v>195</v>
      </c>
      <c r="G150" s="255"/>
    </row>
    <row r="151" spans="2:7" ht="15" customHeight="1">
      <c r="B151" s="253">
        <v>5</v>
      </c>
      <c r="C151" s="257" t="s">
        <v>181</v>
      </c>
      <c r="D151" s="252" t="s">
        <v>193</v>
      </c>
      <c r="E151" s="280">
        <v>60</v>
      </c>
      <c r="F151" s="281" t="s">
        <v>195</v>
      </c>
      <c r="G151" s="255"/>
    </row>
    <row r="152" spans="2:7" ht="15" customHeight="1">
      <c r="B152" s="253"/>
      <c r="C152" s="257"/>
      <c r="D152" s="252"/>
      <c r="E152" s="280"/>
      <c r="F152" s="281"/>
      <c r="G152" s="255"/>
    </row>
    <row r="153" spans="2:7" ht="15" customHeight="1">
      <c r="B153" s="253">
        <v>6</v>
      </c>
      <c r="C153" s="257" t="s">
        <v>197</v>
      </c>
      <c r="D153" s="252" t="s">
        <v>202</v>
      </c>
      <c r="E153" s="280"/>
      <c r="F153" s="281"/>
      <c r="G153" s="255"/>
    </row>
    <row r="154" spans="2:7" ht="15" customHeight="1">
      <c r="B154" s="253">
        <v>7</v>
      </c>
      <c r="C154" s="257" t="s">
        <v>198</v>
      </c>
      <c r="D154" s="252" t="s">
        <v>203</v>
      </c>
      <c r="E154" s="280">
        <v>30</v>
      </c>
      <c r="F154" s="281" t="s">
        <v>207</v>
      </c>
      <c r="G154" s="255"/>
    </row>
    <row r="155" spans="2:7" ht="15" customHeight="1">
      <c r="B155" s="253">
        <v>8</v>
      </c>
      <c r="C155" s="257" t="s">
        <v>199</v>
      </c>
      <c r="D155" s="252" t="s">
        <v>204</v>
      </c>
      <c r="E155" s="280">
        <v>20</v>
      </c>
      <c r="F155" s="281" t="s">
        <v>207</v>
      </c>
      <c r="G155" s="255"/>
    </row>
    <row r="156" spans="2:7" ht="15" customHeight="1">
      <c r="B156" s="253">
        <v>9</v>
      </c>
      <c r="C156" s="257" t="s">
        <v>200</v>
      </c>
      <c r="D156" s="252" t="s">
        <v>205</v>
      </c>
      <c r="E156" s="280">
        <v>6.67</v>
      </c>
      <c r="F156" s="281" t="s">
        <v>207</v>
      </c>
      <c r="G156" s="255"/>
    </row>
    <row r="157" spans="2:7" ht="15" customHeight="1">
      <c r="B157" s="253">
        <v>10</v>
      </c>
      <c r="C157" s="257" t="s">
        <v>201</v>
      </c>
      <c r="D157" s="252" t="s">
        <v>206</v>
      </c>
      <c r="E157" s="282">
        <v>1</v>
      </c>
      <c r="F157" s="283" t="s">
        <v>207</v>
      </c>
      <c r="G157" s="255"/>
    </row>
    <row r="158" spans="2:7" ht="15" customHeight="1">
      <c r="B158" s="253"/>
      <c r="C158" s="257"/>
      <c r="D158" s="252"/>
      <c r="E158" s="284">
        <f>SUM(E154:E157)</f>
        <v>57.67</v>
      </c>
      <c r="F158" s="285" t="s">
        <v>207</v>
      </c>
      <c r="G158" s="255"/>
    </row>
    <row r="159" spans="2:7" ht="15" customHeight="1">
      <c r="B159" s="253"/>
      <c r="C159" s="257"/>
      <c r="D159" s="252"/>
      <c r="E159" s="284"/>
      <c r="F159" s="285"/>
      <c r="G159" s="255"/>
    </row>
    <row r="160" spans="2:7" ht="15" customHeight="1">
      <c r="B160" s="253">
        <v>11</v>
      </c>
      <c r="C160" s="257" t="s">
        <v>208</v>
      </c>
      <c r="D160" s="252" t="s">
        <v>212</v>
      </c>
      <c r="E160" s="284">
        <v>2.6</v>
      </c>
      <c r="F160" s="285" t="s">
        <v>213</v>
      </c>
      <c r="G160" s="255"/>
    </row>
    <row r="161" spans="2:7" ht="15" customHeight="1">
      <c r="B161" s="253"/>
      <c r="C161" s="257" t="s">
        <v>209</v>
      </c>
      <c r="D161" s="252"/>
      <c r="E161" s="284"/>
      <c r="F161" s="285"/>
      <c r="G161" s="255"/>
    </row>
    <row r="162" spans="2:7" ht="15" customHeight="1">
      <c r="B162" s="253">
        <v>12</v>
      </c>
      <c r="C162" s="257" t="s">
        <v>210</v>
      </c>
      <c r="D162" s="252"/>
      <c r="E162" s="280">
        <v>0.38</v>
      </c>
      <c r="F162" s="255"/>
      <c r="G162" s="255"/>
    </row>
    <row r="163" spans="2:7" ht="15" customHeight="1">
      <c r="B163" s="253">
        <v>13</v>
      </c>
      <c r="C163" s="257" t="s">
        <v>211</v>
      </c>
      <c r="D163" s="252"/>
      <c r="E163" s="321">
        <f>262955.43/E148</f>
        <v>65738.857499999998</v>
      </c>
      <c r="F163" s="255"/>
      <c r="G163" s="255"/>
    </row>
    <row r="164" spans="2:7" ht="15" customHeight="1">
      <c r="B164" s="286"/>
      <c r="C164" s="269"/>
      <c r="D164" s="269"/>
      <c r="E164" s="287"/>
      <c r="F164" s="287"/>
      <c r="G164" s="287"/>
    </row>
    <row r="165" spans="2:7" ht="16.149999999999999" customHeight="1"/>
    <row r="166" spans="2:7" ht="16.149999999999999" customHeight="1">
      <c r="B166" s="278" t="s">
        <v>172</v>
      </c>
      <c r="C166" s="278"/>
      <c r="D166" s="278"/>
      <c r="E166" s="278" t="s">
        <v>214</v>
      </c>
      <c r="F166" s="278"/>
      <c r="G166" s="278"/>
    </row>
    <row r="167" spans="2:7" ht="16.149999999999999" customHeight="1">
      <c r="B167" s="278" t="s">
        <v>173</v>
      </c>
      <c r="C167" s="278"/>
      <c r="D167" s="278"/>
      <c r="E167" s="278"/>
      <c r="F167" s="278"/>
      <c r="G167" s="278"/>
    </row>
    <row r="168" spans="2:7" ht="16.149999999999999" customHeight="1">
      <c r="C168" s="249" t="s">
        <v>114</v>
      </c>
      <c r="D168" s="278"/>
      <c r="E168" s="278"/>
      <c r="F168" s="278"/>
      <c r="G168" s="278"/>
    </row>
    <row r="169" spans="2:7" ht="30" customHeight="1">
      <c r="B169" s="279" t="s">
        <v>1</v>
      </c>
      <c r="C169" s="279" t="s">
        <v>79</v>
      </c>
      <c r="D169" s="279" t="s">
        <v>80</v>
      </c>
      <c r="E169" s="279" t="s">
        <v>175</v>
      </c>
      <c r="F169" s="279" t="s">
        <v>4</v>
      </c>
      <c r="G169" s="279" t="s">
        <v>176</v>
      </c>
    </row>
    <row r="170" spans="2:7" ht="15" customHeight="1">
      <c r="B170" s="246"/>
      <c r="C170" s="247"/>
      <c r="D170" s="247"/>
      <c r="E170" s="248"/>
      <c r="F170" s="248"/>
      <c r="G170" s="248"/>
    </row>
    <row r="171" spans="2:7" ht="15" customHeight="1">
      <c r="B171" s="253">
        <v>1</v>
      </c>
      <c r="C171" s="251" t="s">
        <v>177</v>
      </c>
      <c r="D171" s="252" t="s">
        <v>189</v>
      </c>
      <c r="E171" s="280">
        <v>20</v>
      </c>
      <c r="F171" s="281" t="s">
        <v>194</v>
      </c>
      <c r="G171" s="255"/>
    </row>
    <row r="172" spans="2:7" ht="15" customHeight="1">
      <c r="B172" s="253">
        <v>2</v>
      </c>
      <c r="C172" s="257" t="s">
        <v>178</v>
      </c>
      <c r="D172" s="252" t="s">
        <v>190</v>
      </c>
      <c r="E172" s="280">
        <v>4</v>
      </c>
      <c r="F172" s="281" t="s">
        <v>188</v>
      </c>
      <c r="G172" s="255"/>
    </row>
    <row r="173" spans="2:7" ht="15" customHeight="1">
      <c r="B173" s="253">
        <v>3</v>
      </c>
      <c r="C173" s="257" t="s">
        <v>179</v>
      </c>
      <c r="D173" s="252" t="s">
        <v>191</v>
      </c>
      <c r="E173" s="280">
        <v>0.75</v>
      </c>
      <c r="F173" s="281"/>
      <c r="G173" s="255" t="s">
        <v>196</v>
      </c>
    </row>
    <row r="174" spans="2:7" ht="15" customHeight="1">
      <c r="B174" s="253">
        <v>4</v>
      </c>
      <c r="C174" s="257" t="s">
        <v>180</v>
      </c>
      <c r="D174" s="252" t="s">
        <v>192</v>
      </c>
      <c r="E174" s="280">
        <v>40</v>
      </c>
      <c r="F174" s="281" t="s">
        <v>195</v>
      </c>
      <c r="G174" s="255"/>
    </row>
    <row r="175" spans="2:7" ht="15" customHeight="1">
      <c r="B175" s="253">
        <v>5</v>
      </c>
      <c r="C175" s="257" t="s">
        <v>181</v>
      </c>
      <c r="D175" s="252" t="s">
        <v>193</v>
      </c>
      <c r="E175" s="280">
        <v>60</v>
      </c>
      <c r="F175" s="281" t="s">
        <v>195</v>
      </c>
      <c r="G175" s="255"/>
    </row>
    <row r="176" spans="2:7" ht="15" customHeight="1">
      <c r="B176" s="253"/>
      <c r="C176" s="257"/>
      <c r="D176" s="252"/>
      <c r="E176" s="280"/>
      <c r="F176" s="281"/>
      <c r="G176" s="255"/>
    </row>
    <row r="177" spans="2:7" ht="15" customHeight="1">
      <c r="B177" s="253">
        <v>6</v>
      </c>
      <c r="C177" s="257" t="s">
        <v>197</v>
      </c>
      <c r="D177" s="252" t="s">
        <v>202</v>
      </c>
      <c r="E177" s="280"/>
      <c r="F177" s="281"/>
      <c r="G177" s="255"/>
    </row>
    <row r="178" spans="2:7" ht="15" customHeight="1">
      <c r="B178" s="253">
        <v>7</v>
      </c>
      <c r="C178" s="257" t="s">
        <v>198</v>
      </c>
      <c r="D178" s="252" t="s">
        <v>203</v>
      </c>
      <c r="E178" s="280">
        <v>30</v>
      </c>
      <c r="F178" s="281" t="s">
        <v>207</v>
      </c>
      <c r="G178" s="255"/>
    </row>
    <row r="179" spans="2:7" ht="15" customHeight="1">
      <c r="B179" s="253">
        <v>8</v>
      </c>
      <c r="C179" s="257" t="s">
        <v>199</v>
      </c>
      <c r="D179" s="252" t="s">
        <v>204</v>
      </c>
      <c r="E179" s="280">
        <v>20</v>
      </c>
      <c r="F179" s="281" t="s">
        <v>207</v>
      </c>
      <c r="G179" s="255"/>
    </row>
    <row r="180" spans="2:7" ht="15" customHeight="1">
      <c r="B180" s="253">
        <v>9</v>
      </c>
      <c r="C180" s="257" t="s">
        <v>200</v>
      </c>
      <c r="D180" s="252" t="s">
        <v>205</v>
      </c>
      <c r="E180" s="280">
        <v>6.67</v>
      </c>
      <c r="F180" s="281" t="s">
        <v>207</v>
      </c>
      <c r="G180" s="255"/>
    </row>
    <row r="181" spans="2:7" ht="15" customHeight="1">
      <c r="B181" s="253">
        <v>10</v>
      </c>
      <c r="C181" s="257" t="s">
        <v>201</v>
      </c>
      <c r="D181" s="252" t="s">
        <v>206</v>
      </c>
      <c r="E181" s="282">
        <v>1</v>
      </c>
      <c r="F181" s="283" t="s">
        <v>207</v>
      </c>
      <c r="G181" s="255"/>
    </row>
    <row r="182" spans="2:7" ht="15" customHeight="1">
      <c r="B182" s="253"/>
      <c r="C182" s="257"/>
      <c r="D182" s="252"/>
      <c r="E182" s="284">
        <f>SUM(E178:E181)</f>
        <v>57.67</v>
      </c>
      <c r="F182" s="285" t="s">
        <v>207</v>
      </c>
      <c r="G182" s="255"/>
    </row>
    <row r="183" spans="2:7" ht="15" customHeight="1">
      <c r="B183" s="253"/>
      <c r="C183" s="257"/>
      <c r="D183" s="252"/>
      <c r="E183" s="284"/>
      <c r="F183" s="285"/>
      <c r="G183" s="255"/>
    </row>
    <row r="184" spans="2:7" ht="15" customHeight="1">
      <c r="B184" s="253">
        <v>11</v>
      </c>
      <c r="C184" s="257" t="s">
        <v>208</v>
      </c>
      <c r="D184" s="252" t="s">
        <v>212</v>
      </c>
      <c r="E184" s="284">
        <v>2.6</v>
      </c>
      <c r="F184" s="285" t="s">
        <v>213</v>
      </c>
      <c r="G184" s="255"/>
    </row>
    <row r="185" spans="2:7" ht="15" customHeight="1">
      <c r="B185" s="253"/>
      <c r="C185" s="257" t="s">
        <v>209</v>
      </c>
      <c r="D185" s="252"/>
      <c r="E185" s="284"/>
      <c r="F185" s="285"/>
      <c r="G185" s="255"/>
    </row>
    <row r="186" spans="2:7" ht="15" customHeight="1">
      <c r="B186" s="253">
        <v>12</v>
      </c>
      <c r="C186" s="257" t="s">
        <v>210</v>
      </c>
      <c r="D186" s="252"/>
      <c r="E186" s="280">
        <v>0.38</v>
      </c>
      <c r="F186" s="255"/>
      <c r="G186" s="255"/>
    </row>
    <row r="187" spans="2:7" ht="15" customHeight="1">
      <c r="B187" s="253">
        <v>13</v>
      </c>
      <c r="C187" s="257" t="s">
        <v>211</v>
      </c>
      <c r="D187" s="252"/>
      <c r="E187" s="321">
        <f>262955.43/E172</f>
        <v>65738.857499999998</v>
      </c>
      <c r="F187" s="255"/>
      <c r="G187" s="255"/>
    </row>
    <row r="188" spans="2:7" ht="15" customHeight="1">
      <c r="B188" s="286"/>
      <c r="C188" s="269"/>
      <c r="D188" s="269"/>
      <c r="E188" s="287"/>
      <c r="F188" s="287"/>
      <c r="G188" s="287"/>
    </row>
    <row r="189" spans="2:7" ht="16.149999999999999" customHeight="1">
      <c r="E189" s="288"/>
      <c r="F189" s="288"/>
      <c r="G189" s="288"/>
    </row>
    <row r="190" spans="2:7" ht="16.149999999999999" customHeight="1">
      <c r="B190" s="278" t="s">
        <v>172</v>
      </c>
      <c r="C190" s="278"/>
      <c r="D190" s="278"/>
      <c r="E190" s="278" t="s">
        <v>214</v>
      </c>
      <c r="F190" s="278"/>
      <c r="G190" s="278"/>
    </row>
    <row r="191" spans="2:7" ht="16.149999999999999" customHeight="1">
      <c r="B191" s="278" t="s">
        <v>173</v>
      </c>
      <c r="C191" s="278"/>
      <c r="D191" s="278"/>
      <c r="E191" s="278"/>
      <c r="F191" s="278"/>
      <c r="G191" s="278"/>
    </row>
    <row r="192" spans="2:7" ht="16.149999999999999" customHeight="1">
      <c r="C192" s="249" t="s">
        <v>228</v>
      </c>
      <c r="D192" s="278"/>
      <c r="E192" s="278"/>
      <c r="F192" s="278"/>
      <c r="G192" s="278"/>
    </row>
    <row r="193" spans="2:7" ht="25.9" customHeight="1">
      <c r="B193" s="279" t="s">
        <v>1</v>
      </c>
      <c r="C193" s="279" t="s">
        <v>79</v>
      </c>
      <c r="D193" s="279" t="s">
        <v>80</v>
      </c>
      <c r="E193" s="279" t="s">
        <v>175</v>
      </c>
      <c r="F193" s="279" t="s">
        <v>4</v>
      </c>
      <c r="G193" s="279" t="s">
        <v>176</v>
      </c>
    </row>
    <row r="194" spans="2:7" ht="15" customHeight="1">
      <c r="B194" s="246"/>
      <c r="C194" s="247"/>
      <c r="D194" s="247"/>
      <c r="E194" s="248"/>
      <c r="F194" s="248"/>
      <c r="G194" s="248"/>
    </row>
    <row r="195" spans="2:7" ht="15" customHeight="1">
      <c r="B195" s="253">
        <v>1</v>
      </c>
      <c r="C195" s="251" t="s">
        <v>177</v>
      </c>
      <c r="D195" s="252" t="s">
        <v>189</v>
      </c>
      <c r="E195" s="280">
        <v>20</v>
      </c>
      <c r="F195" s="281" t="s">
        <v>194</v>
      </c>
      <c r="G195" s="255"/>
    </row>
    <row r="196" spans="2:7" ht="15" customHeight="1">
      <c r="B196" s="253">
        <v>2</v>
      </c>
      <c r="C196" s="257" t="s">
        <v>178</v>
      </c>
      <c r="D196" s="252" t="s">
        <v>190</v>
      </c>
      <c r="E196" s="280">
        <v>4</v>
      </c>
      <c r="F196" s="281" t="s">
        <v>188</v>
      </c>
      <c r="G196" s="255"/>
    </row>
    <row r="197" spans="2:7" ht="15" customHeight="1">
      <c r="B197" s="253">
        <v>3</v>
      </c>
      <c r="C197" s="257" t="s">
        <v>179</v>
      </c>
      <c r="D197" s="252" t="s">
        <v>191</v>
      </c>
      <c r="E197" s="280">
        <v>0.75</v>
      </c>
      <c r="F197" s="281"/>
      <c r="G197" s="255" t="s">
        <v>196</v>
      </c>
    </row>
    <row r="198" spans="2:7" ht="15" customHeight="1">
      <c r="B198" s="253">
        <v>4</v>
      </c>
      <c r="C198" s="257" t="s">
        <v>180</v>
      </c>
      <c r="D198" s="252" t="s">
        <v>192</v>
      </c>
      <c r="E198" s="280">
        <v>40</v>
      </c>
      <c r="F198" s="281" t="s">
        <v>195</v>
      </c>
      <c r="G198" s="255"/>
    </row>
    <row r="199" spans="2:7" ht="15" customHeight="1">
      <c r="B199" s="253">
        <v>5</v>
      </c>
      <c r="C199" s="257" t="s">
        <v>181</v>
      </c>
      <c r="D199" s="252" t="s">
        <v>193</v>
      </c>
      <c r="E199" s="280">
        <v>60</v>
      </c>
      <c r="F199" s="281" t="s">
        <v>195</v>
      </c>
      <c r="G199" s="255"/>
    </row>
    <row r="200" spans="2:7" ht="15" customHeight="1">
      <c r="B200" s="253"/>
      <c r="C200" s="257"/>
      <c r="D200" s="252"/>
      <c r="E200" s="280"/>
      <c r="F200" s="281"/>
      <c r="G200" s="255"/>
    </row>
    <row r="201" spans="2:7" ht="15" customHeight="1">
      <c r="B201" s="253">
        <v>6</v>
      </c>
      <c r="C201" s="257" t="s">
        <v>197</v>
      </c>
      <c r="D201" s="252" t="s">
        <v>202</v>
      </c>
      <c r="E201" s="280"/>
      <c r="F201" s="281"/>
      <c r="G201" s="255"/>
    </row>
    <row r="202" spans="2:7" ht="15" customHeight="1">
      <c r="B202" s="253">
        <v>7</v>
      </c>
      <c r="C202" s="257" t="s">
        <v>198</v>
      </c>
      <c r="D202" s="252" t="s">
        <v>203</v>
      </c>
      <c r="E202" s="280">
        <v>30</v>
      </c>
      <c r="F202" s="281" t="s">
        <v>207</v>
      </c>
      <c r="G202" s="255"/>
    </row>
    <row r="203" spans="2:7" ht="15" customHeight="1">
      <c r="B203" s="253">
        <v>8</v>
      </c>
      <c r="C203" s="257" t="s">
        <v>199</v>
      </c>
      <c r="D203" s="252" t="s">
        <v>204</v>
      </c>
      <c r="E203" s="280">
        <v>20</v>
      </c>
      <c r="F203" s="281" t="s">
        <v>207</v>
      </c>
      <c r="G203" s="255"/>
    </row>
    <row r="204" spans="2:7" ht="15" customHeight="1">
      <c r="B204" s="253">
        <v>9</v>
      </c>
      <c r="C204" s="257" t="s">
        <v>200</v>
      </c>
      <c r="D204" s="252" t="s">
        <v>205</v>
      </c>
      <c r="E204" s="280">
        <v>6.67</v>
      </c>
      <c r="F204" s="281" t="s">
        <v>207</v>
      </c>
      <c r="G204" s="255"/>
    </row>
    <row r="205" spans="2:7" ht="15" customHeight="1">
      <c r="B205" s="253">
        <v>10</v>
      </c>
      <c r="C205" s="257" t="s">
        <v>201</v>
      </c>
      <c r="D205" s="252" t="s">
        <v>206</v>
      </c>
      <c r="E205" s="282">
        <v>1</v>
      </c>
      <c r="F205" s="283" t="s">
        <v>207</v>
      </c>
      <c r="G205" s="255"/>
    </row>
    <row r="206" spans="2:7" ht="15" customHeight="1">
      <c r="B206" s="253"/>
      <c r="C206" s="257"/>
      <c r="D206" s="252"/>
      <c r="E206" s="284">
        <f>SUM(E202:E205)</f>
        <v>57.67</v>
      </c>
      <c r="F206" s="285" t="s">
        <v>207</v>
      </c>
      <c r="G206" s="255"/>
    </row>
    <row r="207" spans="2:7" ht="15" customHeight="1">
      <c r="B207" s="253"/>
      <c r="C207" s="257"/>
      <c r="D207" s="252"/>
      <c r="E207" s="284"/>
      <c r="F207" s="285"/>
      <c r="G207" s="255"/>
    </row>
    <row r="208" spans="2:7" ht="15" customHeight="1">
      <c r="B208" s="253">
        <v>11</v>
      </c>
      <c r="C208" s="257" t="s">
        <v>208</v>
      </c>
      <c r="D208" s="252" t="s">
        <v>212</v>
      </c>
      <c r="E208" s="284">
        <v>2.6</v>
      </c>
      <c r="F208" s="285" t="s">
        <v>213</v>
      </c>
      <c r="G208" s="255"/>
    </row>
    <row r="209" spans="2:7" ht="15" customHeight="1">
      <c r="B209" s="253"/>
      <c r="C209" s="257" t="s">
        <v>209</v>
      </c>
      <c r="D209" s="252"/>
      <c r="E209" s="284"/>
      <c r="F209" s="285"/>
      <c r="G209" s="255"/>
    </row>
    <row r="210" spans="2:7" ht="15" customHeight="1">
      <c r="B210" s="253">
        <v>12</v>
      </c>
      <c r="C210" s="257" t="s">
        <v>210</v>
      </c>
      <c r="D210" s="252"/>
      <c r="E210" s="280">
        <v>0.38</v>
      </c>
      <c r="F210" s="255"/>
      <c r="G210" s="255"/>
    </row>
    <row r="211" spans="2:7" ht="15" customHeight="1">
      <c r="B211" s="253">
        <v>13</v>
      </c>
      <c r="C211" s="257" t="s">
        <v>211</v>
      </c>
      <c r="D211" s="252"/>
      <c r="E211" s="321">
        <f>262955.43/E196</f>
        <v>65738.857499999998</v>
      </c>
      <c r="F211" s="255"/>
      <c r="G211" s="255"/>
    </row>
    <row r="212" spans="2:7" ht="15" customHeight="1">
      <c r="B212" s="286"/>
      <c r="C212" s="269"/>
      <c r="D212" s="269"/>
      <c r="E212" s="287"/>
      <c r="F212" s="287"/>
      <c r="G212" s="287"/>
    </row>
  </sheetData>
  <mergeCells count="41">
    <mergeCell ref="B52:G52"/>
    <mergeCell ref="B53:C53"/>
    <mergeCell ref="D53:E53"/>
    <mergeCell ref="F53:G53"/>
    <mergeCell ref="B54:C54"/>
    <mergeCell ref="D54:E54"/>
    <mergeCell ref="F54:G54"/>
    <mergeCell ref="F59:G59"/>
    <mergeCell ref="D59:E59"/>
    <mergeCell ref="B55:C55"/>
    <mergeCell ref="D55:E55"/>
    <mergeCell ref="F55:G55"/>
    <mergeCell ref="B56:C56"/>
    <mergeCell ref="D56:E56"/>
    <mergeCell ref="F56:G56"/>
    <mergeCell ref="B58:C58"/>
    <mergeCell ref="D57:E57"/>
    <mergeCell ref="D58:E58"/>
    <mergeCell ref="F57:G57"/>
    <mergeCell ref="F58:G58"/>
    <mergeCell ref="D110:E110"/>
    <mergeCell ref="F110:G110"/>
    <mergeCell ref="B111:C111"/>
    <mergeCell ref="D111:E111"/>
    <mergeCell ref="F111:G111"/>
    <mergeCell ref="D116:E116"/>
    <mergeCell ref="F116:G116"/>
    <mergeCell ref="B2:G2"/>
    <mergeCell ref="D114:E114"/>
    <mergeCell ref="F114:G114"/>
    <mergeCell ref="B115:C115"/>
    <mergeCell ref="D115:E115"/>
    <mergeCell ref="F115:G115"/>
    <mergeCell ref="B112:C112"/>
    <mergeCell ref="D112:E112"/>
    <mergeCell ref="F112:G112"/>
    <mergeCell ref="B113:C113"/>
    <mergeCell ref="D113:E113"/>
    <mergeCell ref="F113:G113"/>
    <mergeCell ref="B109:G109"/>
    <mergeCell ref="B110:C110"/>
  </mergeCells>
  <printOptions horizontalCentered="1"/>
  <pageMargins left="0.51181102362204722" right="0.19" top="0.28999999999999998" bottom="0.3" header="0.31496062992125984" footer="0.31496062992125984"/>
  <pageSetup paperSize="10001" scale="85" orientation="portrait" r:id="rId1"/>
  <rowBreaks count="2" manualBreakCount="2">
    <brk id="51" min="1" max="6" man="1"/>
    <brk id="165" min="1"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J29"/>
  <sheetViews>
    <sheetView showGridLines="0" view="pageBreakPreview" zoomScale="90" zoomScaleNormal="100" zoomScaleSheetLayoutView="90" workbookViewId="0">
      <selection activeCell="O10" sqref="O10"/>
    </sheetView>
  </sheetViews>
  <sheetFormatPr defaultColWidth="9.140625" defaultRowHeight="20.100000000000001" customHeight="1"/>
  <cols>
    <col min="1" max="1" width="3.28515625" style="249" customWidth="1"/>
    <col min="2" max="2" width="5.5703125" style="249" customWidth="1"/>
    <col min="3" max="3" width="27.28515625" style="249" customWidth="1"/>
    <col min="4" max="4" width="3.5703125" style="249" customWidth="1"/>
    <col min="5" max="5" width="8.7109375" style="249" customWidth="1"/>
    <col min="6" max="6" width="14.42578125" style="249" customWidth="1"/>
    <col min="7" max="7" width="13.28515625" style="249" customWidth="1"/>
    <col min="8" max="8" width="16.42578125" style="249" customWidth="1"/>
    <col min="9" max="9" width="17.28515625" style="249" customWidth="1"/>
    <col min="10" max="10" width="16.28515625" style="249" customWidth="1"/>
    <col min="11" max="16384" width="9.140625" style="249"/>
  </cols>
  <sheetData>
    <row r="2" spans="2:10" ht="25.15" customHeight="1">
      <c r="B2" s="1019" t="s">
        <v>158</v>
      </c>
      <c r="C2" s="1019"/>
      <c r="D2" s="1019"/>
      <c r="E2" s="1019"/>
      <c r="F2" s="1019"/>
      <c r="G2" s="1019"/>
      <c r="H2" s="1019"/>
      <c r="I2" s="1019"/>
      <c r="J2" s="1019"/>
    </row>
    <row r="3" spans="2:10" ht="8.4499999999999993" customHeight="1">
      <c r="B3" s="292"/>
      <c r="C3" s="292"/>
      <c r="D3" s="292"/>
      <c r="E3" s="292"/>
      <c r="F3" s="292"/>
      <c r="G3" s="292"/>
      <c r="H3" s="292"/>
      <c r="I3" s="292"/>
      <c r="J3" s="292"/>
    </row>
    <row r="4" spans="2:10" ht="25.15" customHeight="1">
      <c r="B4" s="293"/>
      <c r="C4" s="561" t="s">
        <v>119</v>
      </c>
      <c r="D4" s="562" t="s">
        <v>320</v>
      </c>
      <c r="E4" s="1041" t="s">
        <v>877</v>
      </c>
      <c r="F4" s="1041"/>
      <c r="G4" s="1041"/>
      <c r="H4" s="1041"/>
      <c r="I4" s="1041"/>
      <c r="J4" s="1041"/>
    </row>
    <row r="5" spans="2:10" ht="16.899999999999999" customHeight="1">
      <c r="B5" s="293"/>
      <c r="C5" s="293" t="s">
        <v>120</v>
      </c>
      <c r="D5" s="289" t="s">
        <v>320</v>
      </c>
      <c r="E5" s="293" t="s">
        <v>329</v>
      </c>
      <c r="F5" s="289"/>
      <c r="G5" s="289"/>
      <c r="H5" s="289"/>
      <c r="I5" s="289"/>
      <c r="J5" s="289"/>
    </row>
    <row r="6" spans="2:10" ht="16.899999999999999" customHeight="1">
      <c r="B6" s="293"/>
      <c r="C6" s="293" t="s">
        <v>159</v>
      </c>
      <c r="D6" s="289" t="s">
        <v>320</v>
      </c>
      <c r="E6" s="293" t="s">
        <v>332</v>
      </c>
      <c r="F6" s="289"/>
      <c r="G6" s="289"/>
      <c r="H6" s="289"/>
      <c r="I6" s="289"/>
      <c r="J6" s="289"/>
    </row>
    <row r="7" spans="2:10" ht="16.899999999999999" customHeight="1">
      <c r="B7" s="293"/>
      <c r="C7" s="293" t="s">
        <v>121</v>
      </c>
      <c r="D7" s="289" t="s">
        <v>320</v>
      </c>
      <c r="E7" s="293" t="s">
        <v>328</v>
      </c>
    </row>
    <row r="8" spans="2:10" ht="16.899999999999999" customHeight="1">
      <c r="B8" s="293"/>
      <c r="C8" s="293" t="s">
        <v>122</v>
      </c>
      <c r="D8" s="289" t="s">
        <v>320</v>
      </c>
      <c r="E8" s="293">
        <v>2023</v>
      </c>
    </row>
    <row r="9" spans="2:10" ht="20.100000000000001" customHeight="1">
      <c r="B9" s="293"/>
      <c r="D9" s="293"/>
      <c r="E9" s="293"/>
    </row>
    <row r="10" spans="2:10" ht="47.25" customHeight="1">
      <c r="B10" s="279" t="s">
        <v>1</v>
      </c>
      <c r="C10" s="279" t="s">
        <v>79</v>
      </c>
      <c r="D10" s="952" t="s">
        <v>171</v>
      </c>
      <c r="E10" s="953"/>
      <c r="F10" s="279" t="s">
        <v>160</v>
      </c>
      <c r="G10" s="279" t="s">
        <v>161</v>
      </c>
      <c r="H10" s="279" t="s">
        <v>162</v>
      </c>
      <c r="I10" s="279" t="s">
        <v>163</v>
      </c>
      <c r="J10" s="279" t="s">
        <v>164</v>
      </c>
    </row>
    <row r="11" spans="2:10" ht="15.95" customHeight="1">
      <c r="B11" s="246"/>
      <c r="C11" s="247"/>
      <c r="D11" s="294"/>
      <c r="E11" s="295"/>
      <c r="F11" s="248"/>
      <c r="G11" s="248"/>
      <c r="H11" s="248"/>
      <c r="I11" s="248"/>
      <c r="J11" s="248"/>
    </row>
    <row r="12" spans="2:10" ht="15.95" customHeight="1">
      <c r="B12" s="253">
        <v>1</v>
      </c>
      <c r="C12" s="251" t="s">
        <v>395</v>
      </c>
      <c r="D12" s="959" t="s">
        <v>170</v>
      </c>
      <c r="E12" s="960"/>
      <c r="F12" s="255">
        <v>55000</v>
      </c>
      <c r="G12" s="255">
        <v>45</v>
      </c>
      <c r="H12" s="255">
        <v>0</v>
      </c>
      <c r="I12" s="255">
        <v>0</v>
      </c>
      <c r="J12" s="255">
        <f>+F12+G12</f>
        <v>55045</v>
      </c>
    </row>
    <row r="13" spans="2:10" ht="15.95" customHeight="1">
      <c r="B13" s="253">
        <v>2</v>
      </c>
      <c r="C13" s="257" t="s">
        <v>165</v>
      </c>
      <c r="D13" s="959" t="s">
        <v>170</v>
      </c>
      <c r="E13" s="960"/>
      <c r="F13" s="255">
        <v>78000</v>
      </c>
      <c r="G13" s="255">
        <v>20</v>
      </c>
      <c r="H13" s="255">
        <f>'An. Alat Angkut'!E211</f>
        <v>65738.857499999998</v>
      </c>
      <c r="I13" s="255">
        <v>0</v>
      </c>
      <c r="J13" s="255">
        <f>SUM(F13:I13)</f>
        <v>143758.85749999998</v>
      </c>
    </row>
    <row r="14" spans="2:10" ht="15.95" customHeight="1">
      <c r="B14" s="253">
        <v>3</v>
      </c>
      <c r="C14" s="257" t="s">
        <v>166</v>
      </c>
      <c r="D14" s="959" t="s">
        <v>170</v>
      </c>
      <c r="E14" s="960"/>
      <c r="F14" s="255">
        <v>175000</v>
      </c>
      <c r="G14" s="255">
        <v>20</v>
      </c>
      <c r="H14" s="255">
        <f>'An. Alat Angkut'!E139</f>
        <v>65738.857499999998</v>
      </c>
      <c r="I14" s="255">
        <v>0</v>
      </c>
      <c r="J14" s="255">
        <f t="shared" ref="J14:J21" si="0">SUM(F14:I14)</f>
        <v>240758.85749999998</v>
      </c>
    </row>
    <row r="15" spans="2:10" ht="15.95" customHeight="1">
      <c r="B15" s="253">
        <v>4</v>
      </c>
      <c r="C15" s="257" t="s">
        <v>132</v>
      </c>
      <c r="D15" s="959" t="s">
        <v>170</v>
      </c>
      <c r="E15" s="960"/>
      <c r="F15" s="255">
        <v>90000</v>
      </c>
      <c r="G15" s="255">
        <v>7</v>
      </c>
      <c r="H15" s="255">
        <f>'An. Alat Angkut'!E163</f>
        <v>65738.857499999998</v>
      </c>
      <c r="I15" s="255">
        <v>5152</v>
      </c>
      <c r="J15" s="255">
        <f t="shared" si="0"/>
        <v>160897.85749999998</v>
      </c>
    </row>
    <row r="16" spans="2:10" ht="15.95" customHeight="1">
      <c r="B16" s="253">
        <v>5</v>
      </c>
      <c r="C16" s="257" t="s">
        <v>133</v>
      </c>
      <c r="D16" s="959" t="s">
        <v>170</v>
      </c>
      <c r="E16" s="960"/>
      <c r="F16" s="255">
        <v>116000</v>
      </c>
      <c r="G16" s="255">
        <v>20</v>
      </c>
      <c r="H16" s="255">
        <f>'An. Alat Angkut'!E25</f>
        <v>89342.862500000003</v>
      </c>
      <c r="I16" s="255">
        <v>4578</v>
      </c>
      <c r="J16" s="255">
        <f t="shared" si="0"/>
        <v>209940.86249999999</v>
      </c>
    </row>
    <row r="17" spans="2:10" ht="15.95" customHeight="1">
      <c r="B17" s="253">
        <v>6</v>
      </c>
      <c r="C17" s="257" t="s">
        <v>167</v>
      </c>
      <c r="D17" s="959" t="s">
        <v>170</v>
      </c>
      <c r="E17" s="960"/>
      <c r="F17" s="255">
        <v>130000</v>
      </c>
      <c r="G17" s="255">
        <v>20</v>
      </c>
      <c r="H17" s="255">
        <f>H15</f>
        <v>65738.857499999998</v>
      </c>
      <c r="I17" s="255"/>
      <c r="J17" s="255">
        <f t="shared" si="0"/>
        <v>195758.85749999998</v>
      </c>
    </row>
    <row r="18" spans="2:10" ht="15.95" customHeight="1">
      <c r="B18" s="253">
        <v>7</v>
      </c>
      <c r="C18" s="257" t="s">
        <v>134</v>
      </c>
      <c r="D18" s="959" t="s">
        <v>170</v>
      </c>
      <c r="E18" s="960"/>
      <c r="F18" s="255">
        <v>308000</v>
      </c>
      <c r="G18" s="255">
        <v>5</v>
      </c>
      <c r="H18" s="255">
        <f>'An. Alat Angkut'!E106</f>
        <v>28893.072499999998</v>
      </c>
      <c r="I18" s="255"/>
      <c r="J18" s="255">
        <f t="shared" si="0"/>
        <v>336898.07250000001</v>
      </c>
    </row>
    <row r="19" spans="2:10" ht="15.95" customHeight="1">
      <c r="B19" s="253">
        <v>8</v>
      </c>
      <c r="C19" s="257" t="s">
        <v>168</v>
      </c>
      <c r="D19" s="959" t="s">
        <v>170</v>
      </c>
      <c r="E19" s="960"/>
      <c r="F19" s="255">
        <v>146000</v>
      </c>
      <c r="G19" s="255">
        <v>20</v>
      </c>
      <c r="H19" s="255">
        <f>'An. Alat Angkut'!E25</f>
        <v>89342.862500000003</v>
      </c>
      <c r="I19" s="255">
        <v>4578</v>
      </c>
      <c r="J19" s="255">
        <f t="shared" si="0"/>
        <v>239940.86249999999</v>
      </c>
    </row>
    <row r="20" spans="2:10" ht="15.95" customHeight="1">
      <c r="B20" s="253">
        <v>9</v>
      </c>
      <c r="C20" s="257" t="s">
        <v>169</v>
      </c>
      <c r="D20" s="959" t="s">
        <v>170</v>
      </c>
      <c r="E20" s="960"/>
      <c r="F20" s="255">
        <v>185000</v>
      </c>
      <c r="G20" s="255">
        <v>20</v>
      </c>
      <c r="H20" s="255">
        <f>'An. Alat Angkut'!E49</f>
        <v>89342.862500000003</v>
      </c>
      <c r="I20" s="255">
        <v>5152</v>
      </c>
      <c r="J20" s="255">
        <f t="shared" si="0"/>
        <v>279514.86249999999</v>
      </c>
    </row>
    <row r="21" spans="2:10" ht="15.95" customHeight="1">
      <c r="B21" s="253">
        <v>10</v>
      </c>
      <c r="C21" s="257" t="s">
        <v>394</v>
      </c>
      <c r="D21" s="959" t="s">
        <v>170</v>
      </c>
      <c r="E21" s="960"/>
      <c r="F21" s="255">
        <v>78000</v>
      </c>
      <c r="G21" s="255">
        <v>20</v>
      </c>
      <c r="H21" s="255">
        <f>'An. Alat Angkut'!E187</f>
        <v>65738.857499999998</v>
      </c>
      <c r="I21" s="255"/>
      <c r="J21" s="255">
        <f t="shared" si="0"/>
        <v>143758.85749999998</v>
      </c>
    </row>
    <row r="22" spans="2:10" ht="15.95" customHeight="1">
      <c r="B22" s="286"/>
      <c r="C22" s="269"/>
      <c r="D22" s="296"/>
      <c r="E22" s="297"/>
      <c r="F22" s="287"/>
      <c r="G22" s="287"/>
      <c r="H22" s="287"/>
      <c r="I22" s="287"/>
      <c r="J22" s="298"/>
    </row>
    <row r="23" spans="2:10" ht="15.95" customHeight="1">
      <c r="F23" s="288"/>
      <c r="G23" s="288"/>
      <c r="H23" s="288"/>
      <c r="I23" s="288"/>
      <c r="J23" s="299"/>
    </row>
    <row r="24" spans="2:10" ht="20.100000000000001" customHeight="1">
      <c r="F24" s="288"/>
      <c r="G24" s="288"/>
      <c r="H24" s="288"/>
      <c r="I24" s="288"/>
    </row>
    <row r="25" spans="2:10" ht="20.100000000000001" customHeight="1">
      <c r="F25" s="288"/>
      <c r="G25" s="288"/>
      <c r="H25" s="288"/>
      <c r="I25" s="288"/>
    </row>
    <row r="26" spans="2:10" ht="20.100000000000001" customHeight="1">
      <c r="F26" s="288"/>
      <c r="G26" s="288"/>
      <c r="H26" s="288"/>
      <c r="I26" s="288"/>
    </row>
    <row r="27" spans="2:10" ht="20.100000000000001" customHeight="1">
      <c r="F27" s="288"/>
      <c r="G27" s="288"/>
      <c r="H27" s="288"/>
      <c r="I27" s="288"/>
    </row>
    <row r="28" spans="2:10" ht="20.100000000000001" customHeight="1">
      <c r="F28" s="288"/>
      <c r="G28" s="288"/>
      <c r="H28" s="288"/>
      <c r="I28" s="288"/>
    </row>
    <row r="29" spans="2:10" ht="20.100000000000001" customHeight="1">
      <c r="F29" s="288"/>
      <c r="G29" s="288"/>
      <c r="H29" s="288"/>
      <c r="I29" s="288"/>
    </row>
  </sheetData>
  <mergeCells count="13">
    <mergeCell ref="D20:E20"/>
    <mergeCell ref="D21:E21"/>
    <mergeCell ref="D15:E15"/>
    <mergeCell ref="D16:E16"/>
    <mergeCell ref="D17:E17"/>
    <mergeCell ref="D18:E18"/>
    <mergeCell ref="D19:E19"/>
    <mergeCell ref="B2:J2"/>
    <mergeCell ref="D10:E10"/>
    <mergeCell ref="D12:E12"/>
    <mergeCell ref="D13:E13"/>
    <mergeCell ref="D14:E14"/>
    <mergeCell ref="E4:J4"/>
  </mergeCells>
  <printOptions horizontalCentered="1"/>
  <pageMargins left="0.51181102362204722" right="0.51181102362204722" top="0.74803149606299213" bottom="0.74803149606299213" header="0.31496062992125984" footer="0.31496062992125984"/>
  <pageSetup paperSize="10001" scale="7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G60"/>
  <sheetViews>
    <sheetView view="pageBreakPreview" topLeftCell="A34" zoomScale="90" zoomScaleNormal="100" zoomScaleSheetLayoutView="90" workbookViewId="0">
      <selection activeCell="J11" sqref="J11"/>
    </sheetView>
  </sheetViews>
  <sheetFormatPr defaultColWidth="9.140625" defaultRowHeight="20.100000000000001" customHeight="1"/>
  <cols>
    <col min="1" max="1" width="3.28515625" style="27" customWidth="1"/>
    <col min="2" max="2" width="5.5703125" style="27" customWidth="1"/>
    <col min="3" max="3" width="39.28515625" style="27" customWidth="1"/>
    <col min="4" max="4" width="9.85546875" style="27" customWidth="1"/>
    <col min="5" max="5" width="13.28515625" style="27" customWidth="1"/>
    <col min="6" max="6" width="12.5703125" style="27" customWidth="1"/>
    <col min="7" max="7" width="16.42578125" style="27" customWidth="1"/>
    <col min="8" max="16384" width="9.140625" style="27"/>
  </cols>
  <sheetData>
    <row r="1" spans="2:7" ht="15" customHeight="1"/>
    <row r="2" spans="2:7" ht="15" customHeight="1">
      <c r="B2" s="41" t="s">
        <v>172</v>
      </c>
      <c r="C2" s="41"/>
      <c r="D2" s="41"/>
      <c r="E2" s="41" t="s">
        <v>214</v>
      </c>
      <c r="F2" s="41"/>
      <c r="G2" s="41"/>
    </row>
    <row r="3" spans="2:7" ht="15" customHeight="1">
      <c r="B3" s="41" t="s">
        <v>173</v>
      </c>
      <c r="C3" s="41"/>
      <c r="D3" s="41"/>
      <c r="E3" s="41"/>
      <c r="F3" s="41"/>
      <c r="G3" s="41"/>
    </row>
    <row r="4" spans="2:7" ht="15" customHeight="1">
      <c r="C4" s="27" t="s">
        <v>133</v>
      </c>
      <c r="D4" s="41"/>
      <c r="E4" s="41"/>
      <c r="F4" s="41"/>
      <c r="G4" s="41"/>
    </row>
    <row r="5" spans="2:7" ht="27" customHeight="1">
      <c r="B5" s="145" t="s">
        <v>1</v>
      </c>
      <c r="C5" s="145" t="s">
        <v>79</v>
      </c>
      <c r="D5" s="145" t="s">
        <v>80</v>
      </c>
      <c r="E5" s="145" t="s">
        <v>175</v>
      </c>
      <c r="F5" s="145" t="s">
        <v>4</v>
      </c>
      <c r="G5" s="145" t="s">
        <v>176</v>
      </c>
    </row>
    <row r="6" spans="2:7" ht="15.75" customHeight="1">
      <c r="B6" s="87"/>
      <c r="C6" s="87"/>
      <c r="D6" s="87"/>
      <c r="E6" s="87"/>
      <c r="F6" s="87"/>
      <c r="G6" s="87"/>
    </row>
    <row r="7" spans="2:7" ht="12.95" customHeight="1">
      <c r="B7" s="48"/>
      <c r="C7" s="35"/>
      <c r="D7" s="35"/>
      <c r="E7" s="36"/>
      <c r="F7" s="36"/>
      <c r="G7" s="36"/>
    </row>
    <row r="8" spans="2:7" ht="12.95" customHeight="1">
      <c r="B8" s="38">
        <v>1</v>
      </c>
      <c r="C8" s="29" t="s">
        <v>177</v>
      </c>
      <c r="D8" s="50" t="s">
        <v>189</v>
      </c>
      <c r="E8" s="31">
        <v>20</v>
      </c>
      <c r="F8" s="92" t="s">
        <v>194</v>
      </c>
      <c r="G8" s="45"/>
    </row>
    <row r="9" spans="2:7" ht="12.95" customHeight="1">
      <c r="B9" s="38">
        <v>2</v>
      </c>
      <c r="C9" s="32" t="s">
        <v>178</v>
      </c>
      <c r="D9" s="50" t="s">
        <v>190</v>
      </c>
      <c r="E9" s="31">
        <v>4</v>
      </c>
      <c r="F9" s="92" t="s">
        <v>188</v>
      </c>
      <c r="G9" s="45"/>
    </row>
    <row r="10" spans="2:7" ht="12.95" customHeight="1">
      <c r="B10" s="38">
        <v>3</v>
      </c>
      <c r="C10" s="32" t="s">
        <v>179</v>
      </c>
      <c r="D10" s="50" t="s">
        <v>191</v>
      </c>
      <c r="E10" s="31">
        <v>0.75</v>
      </c>
      <c r="F10" s="92"/>
      <c r="G10" s="45" t="s">
        <v>196</v>
      </c>
    </row>
    <row r="11" spans="2:7" ht="12.95" customHeight="1">
      <c r="B11" s="38">
        <v>4</v>
      </c>
      <c r="C11" s="32" t="s">
        <v>180</v>
      </c>
      <c r="D11" s="50" t="s">
        <v>192</v>
      </c>
      <c r="E11" s="31">
        <v>26.67</v>
      </c>
      <c r="F11" s="92" t="s">
        <v>195</v>
      </c>
      <c r="G11" s="45"/>
    </row>
    <row r="12" spans="2:7" ht="12.95" customHeight="1">
      <c r="B12" s="38">
        <v>5</v>
      </c>
      <c r="C12" s="32" t="s">
        <v>181</v>
      </c>
      <c r="D12" s="50" t="s">
        <v>193</v>
      </c>
      <c r="E12" s="31">
        <v>46.67</v>
      </c>
      <c r="F12" s="92" t="s">
        <v>195</v>
      </c>
      <c r="G12" s="45"/>
    </row>
    <row r="13" spans="2:7" ht="12.95" customHeight="1">
      <c r="B13" s="38"/>
      <c r="C13" s="32"/>
      <c r="D13" s="50"/>
      <c r="E13" s="31"/>
      <c r="F13" s="92"/>
      <c r="G13" s="45"/>
    </row>
    <row r="14" spans="2:7" ht="12.95" customHeight="1">
      <c r="B14" s="38">
        <v>6</v>
      </c>
      <c r="C14" s="32" t="s">
        <v>197</v>
      </c>
      <c r="D14" s="50" t="s">
        <v>202</v>
      </c>
      <c r="E14" s="31"/>
      <c r="F14" s="92"/>
      <c r="G14" s="45"/>
    </row>
    <row r="15" spans="2:7" ht="12.95" customHeight="1">
      <c r="B15" s="38">
        <v>7</v>
      </c>
      <c r="C15" s="32" t="s">
        <v>198</v>
      </c>
      <c r="D15" s="50" t="s">
        <v>203</v>
      </c>
      <c r="E15" s="31">
        <v>44.99</v>
      </c>
      <c r="F15" s="92" t="s">
        <v>207</v>
      </c>
      <c r="G15" s="45"/>
    </row>
    <row r="16" spans="2:7" ht="12.95" customHeight="1">
      <c r="B16" s="38">
        <v>8</v>
      </c>
      <c r="C16" s="32" t="s">
        <v>199</v>
      </c>
      <c r="D16" s="50" t="s">
        <v>204</v>
      </c>
      <c r="E16" s="31">
        <v>25.71</v>
      </c>
      <c r="F16" s="92" t="s">
        <v>207</v>
      </c>
      <c r="G16" s="45"/>
    </row>
    <row r="17" spans="2:7" ht="12.95" customHeight="1">
      <c r="B17" s="38">
        <v>9</v>
      </c>
      <c r="C17" s="32" t="s">
        <v>200</v>
      </c>
      <c r="D17" s="50" t="s">
        <v>205</v>
      </c>
      <c r="E17" s="31">
        <v>6.67</v>
      </c>
      <c r="F17" s="92" t="s">
        <v>207</v>
      </c>
      <c r="G17" s="45"/>
    </row>
    <row r="18" spans="2:7" ht="12.95" customHeight="1">
      <c r="B18" s="38">
        <v>10</v>
      </c>
      <c r="C18" s="32" t="s">
        <v>201</v>
      </c>
      <c r="D18" s="50" t="s">
        <v>206</v>
      </c>
      <c r="E18" s="93">
        <v>1</v>
      </c>
      <c r="F18" s="94" t="s">
        <v>207</v>
      </c>
      <c r="G18" s="45"/>
    </row>
    <row r="19" spans="2:7" ht="12.95" customHeight="1">
      <c r="B19" s="38"/>
      <c r="C19" s="32"/>
      <c r="D19" s="50"/>
      <c r="E19" s="95">
        <f>SUM(E15:E18)</f>
        <v>78.37</v>
      </c>
      <c r="F19" s="96" t="s">
        <v>207</v>
      </c>
      <c r="G19" s="45"/>
    </row>
    <row r="20" spans="2:7" ht="12.95" customHeight="1">
      <c r="B20" s="38"/>
      <c r="C20" s="32"/>
      <c r="D20" s="50"/>
      <c r="E20" s="95"/>
      <c r="F20" s="96"/>
      <c r="G20" s="45"/>
    </row>
    <row r="21" spans="2:7" ht="12.95" customHeight="1">
      <c r="B21" s="38">
        <v>11</v>
      </c>
      <c r="C21" s="32" t="s">
        <v>208</v>
      </c>
      <c r="D21" s="50" t="s">
        <v>212</v>
      </c>
      <c r="E21" s="95">
        <v>1.91</v>
      </c>
      <c r="F21" s="96" t="s">
        <v>213</v>
      </c>
      <c r="G21" s="45"/>
    </row>
    <row r="22" spans="2:7" ht="12.95" customHeight="1">
      <c r="B22" s="38"/>
      <c r="C22" s="32" t="s">
        <v>209</v>
      </c>
      <c r="D22" s="50"/>
      <c r="E22" s="95"/>
      <c r="F22" s="96"/>
      <c r="G22" s="45"/>
    </row>
    <row r="23" spans="2:7" ht="12.95" customHeight="1">
      <c r="B23" s="38">
        <v>12</v>
      </c>
      <c r="C23" s="32" t="s">
        <v>210</v>
      </c>
      <c r="D23" s="50"/>
      <c r="E23" s="31">
        <v>0.52</v>
      </c>
      <c r="F23" s="45"/>
      <c r="G23" s="45"/>
    </row>
    <row r="24" spans="2:7" ht="12.95" customHeight="1">
      <c r="B24" s="38">
        <v>13</v>
      </c>
      <c r="C24" s="32" t="s">
        <v>211</v>
      </c>
      <c r="D24" s="50"/>
      <c r="E24" s="100">
        <v>357371.45</v>
      </c>
      <c r="F24" s="45"/>
      <c r="G24" s="45"/>
    </row>
    <row r="25" spans="2:7" ht="12.95" customHeight="1">
      <c r="B25" s="61"/>
      <c r="C25" s="43"/>
      <c r="D25" s="43"/>
      <c r="E25" s="88"/>
      <c r="F25" s="88"/>
      <c r="G25" s="88"/>
    </row>
    <row r="26" spans="2:7" ht="12.95" customHeight="1">
      <c r="E26" s="89"/>
      <c r="F26" s="89"/>
      <c r="G26" s="89"/>
    </row>
    <row r="27" spans="2:7" ht="12.95" customHeight="1">
      <c r="B27" s="41" t="s">
        <v>172</v>
      </c>
      <c r="C27" s="41"/>
      <c r="D27" s="41"/>
      <c r="E27" s="41" t="s">
        <v>226</v>
      </c>
      <c r="F27" s="41"/>
      <c r="G27" s="41"/>
    </row>
    <row r="28" spans="2:7" ht="12.95" customHeight="1">
      <c r="B28" s="41" t="s">
        <v>173</v>
      </c>
      <c r="C28" s="41"/>
      <c r="D28" s="41"/>
      <c r="E28" s="41"/>
      <c r="F28" s="41"/>
      <c r="G28" s="41"/>
    </row>
    <row r="29" spans="2:7" ht="12.95" customHeight="1">
      <c r="C29" s="27" t="s">
        <v>225</v>
      </c>
      <c r="D29" s="41"/>
      <c r="E29" s="41"/>
      <c r="F29" s="41"/>
      <c r="G29" s="41"/>
    </row>
    <row r="30" spans="2:7" ht="12.95" customHeight="1">
      <c r="B30" s="28" t="s">
        <v>1</v>
      </c>
      <c r="C30" s="28" t="s">
        <v>79</v>
      </c>
      <c r="D30" s="28" t="s">
        <v>80</v>
      </c>
      <c r="E30" s="28" t="s">
        <v>175</v>
      </c>
      <c r="F30" s="28" t="s">
        <v>4</v>
      </c>
      <c r="G30" s="28" t="s">
        <v>176</v>
      </c>
    </row>
    <row r="31" spans="2:7" ht="12.95" customHeight="1">
      <c r="B31" s="87"/>
      <c r="C31" s="87"/>
      <c r="D31" s="87"/>
      <c r="E31" s="87"/>
      <c r="F31" s="87"/>
      <c r="G31" s="87"/>
    </row>
    <row r="32" spans="2:7" ht="12.95" customHeight="1">
      <c r="B32" s="48"/>
      <c r="C32" s="35"/>
      <c r="D32" s="35"/>
      <c r="E32" s="36"/>
      <c r="F32" s="36"/>
      <c r="G32" s="36"/>
    </row>
    <row r="33" spans="2:7" ht="12.95" customHeight="1">
      <c r="B33" s="38">
        <v>1</v>
      </c>
      <c r="C33" s="29" t="s">
        <v>177</v>
      </c>
      <c r="D33" s="50" t="s">
        <v>189</v>
      </c>
      <c r="E33" s="31">
        <v>5</v>
      </c>
      <c r="F33" s="92" t="s">
        <v>194</v>
      </c>
      <c r="G33" s="45"/>
    </row>
    <row r="34" spans="2:7" ht="12.95" customHeight="1">
      <c r="B34" s="38">
        <v>2</v>
      </c>
      <c r="C34" s="32" t="s">
        <v>178</v>
      </c>
      <c r="D34" s="50" t="s">
        <v>190</v>
      </c>
      <c r="E34" s="31">
        <v>4</v>
      </c>
      <c r="F34" s="92" t="s">
        <v>188</v>
      </c>
      <c r="G34" s="45"/>
    </row>
    <row r="35" spans="2:7" ht="12.95" customHeight="1">
      <c r="B35" s="38">
        <v>3</v>
      </c>
      <c r="C35" s="32" t="s">
        <v>179</v>
      </c>
      <c r="D35" s="50" t="s">
        <v>191</v>
      </c>
      <c r="E35" s="31">
        <v>0.75</v>
      </c>
      <c r="F35" s="92"/>
      <c r="G35" s="45" t="s">
        <v>196</v>
      </c>
    </row>
    <row r="36" spans="2:7" ht="12.95" customHeight="1">
      <c r="B36" s="38">
        <v>4</v>
      </c>
      <c r="C36" s="32" t="s">
        <v>180</v>
      </c>
      <c r="D36" s="50" t="s">
        <v>192</v>
      </c>
      <c r="E36" s="31">
        <v>26.67</v>
      </c>
      <c r="F36" s="92" t="s">
        <v>195</v>
      </c>
      <c r="G36" s="45"/>
    </row>
    <row r="37" spans="2:7" ht="12.95" customHeight="1">
      <c r="B37" s="38">
        <v>5</v>
      </c>
      <c r="C37" s="32" t="s">
        <v>181</v>
      </c>
      <c r="D37" s="50" t="s">
        <v>193</v>
      </c>
      <c r="E37" s="31">
        <v>46.67</v>
      </c>
      <c r="F37" s="92" t="s">
        <v>195</v>
      </c>
      <c r="G37" s="45"/>
    </row>
    <row r="38" spans="2:7" ht="12.95" customHeight="1">
      <c r="B38" s="38"/>
      <c r="C38" s="32"/>
      <c r="D38" s="50"/>
      <c r="E38" s="31"/>
      <c r="F38" s="92"/>
      <c r="G38" s="45"/>
    </row>
    <row r="39" spans="2:7" ht="12.95" customHeight="1">
      <c r="B39" s="38">
        <v>6</v>
      </c>
      <c r="C39" s="32" t="s">
        <v>197</v>
      </c>
      <c r="D39" s="50" t="s">
        <v>202</v>
      </c>
      <c r="E39" s="31"/>
      <c r="F39" s="92"/>
      <c r="G39" s="45"/>
    </row>
    <row r="40" spans="2:7" ht="12.95" customHeight="1">
      <c r="B40" s="38">
        <v>7</v>
      </c>
      <c r="C40" s="32" t="s">
        <v>198</v>
      </c>
      <c r="D40" s="50" t="s">
        <v>203</v>
      </c>
      <c r="E40" s="31">
        <v>11.25</v>
      </c>
      <c r="F40" s="92" t="s">
        <v>207</v>
      </c>
      <c r="G40" s="45"/>
    </row>
    <row r="41" spans="2:7" ht="12.95" customHeight="1">
      <c r="B41" s="38">
        <v>8</v>
      </c>
      <c r="C41" s="32" t="s">
        <v>199</v>
      </c>
      <c r="D41" s="50" t="s">
        <v>204</v>
      </c>
      <c r="E41" s="31">
        <v>6.43</v>
      </c>
      <c r="F41" s="92" t="s">
        <v>207</v>
      </c>
      <c r="G41" s="45"/>
    </row>
    <row r="42" spans="2:7" ht="12.95" customHeight="1">
      <c r="B42" s="38">
        <v>9</v>
      </c>
      <c r="C42" s="32" t="s">
        <v>200</v>
      </c>
      <c r="D42" s="50" t="s">
        <v>205</v>
      </c>
      <c r="E42" s="31">
        <v>6.67</v>
      </c>
      <c r="F42" s="92" t="s">
        <v>207</v>
      </c>
      <c r="G42" s="45"/>
    </row>
    <row r="43" spans="2:7" ht="12.95" customHeight="1">
      <c r="B43" s="38">
        <v>10</v>
      </c>
      <c r="C43" s="32" t="s">
        <v>201</v>
      </c>
      <c r="D43" s="50" t="s">
        <v>206</v>
      </c>
      <c r="E43" s="93">
        <v>1</v>
      </c>
      <c r="F43" s="94" t="s">
        <v>207</v>
      </c>
      <c r="G43" s="45"/>
    </row>
    <row r="44" spans="2:7" ht="12.95" customHeight="1">
      <c r="B44" s="38"/>
      <c r="C44" s="32"/>
      <c r="D44" s="50"/>
      <c r="E44" s="95">
        <f>SUM(E40:E43)</f>
        <v>25.35</v>
      </c>
      <c r="F44" s="96" t="s">
        <v>207</v>
      </c>
      <c r="G44" s="45"/>
    </row>
    <row r="45" spans="2:7" ht="12.95" customHeight="1">
      <c r="B45" s="38"/>
      <c r="C45" s="32"/>
      <c r="D45" s="50"/>
      <c r="E45" s="95"/>
      <c r="F45" s="96"/>
      <c r="G45" s="45"/>
    </row>
    <row r="46" spans="2:7" ht="12.95" customHeight="1">
      <c r="B46" s="38">
        <v>11</v>
      </c>
      <c r="C46" s="32" t="s">
        <v>208</v>
      </c>
      <c r="D46" s="50" t="s">
        <v>212</v>
      </c>
      <c r="E46" s="95">
        <v>5.92</v>
      </c>
      <c r="F46" s="96" t="s">
        <v>213</v>
      </c>
      <c r="G46" s="45"/>
    </row>
    <row r="47" spans="2:7" ht="12.95" customHeight="1">
      <c r="B47" s="38"/>
      <c r="C47" s="32" t="s">
        <v>209</v>
      </c>
      <c r="D47" s="50"/>
      <c r="E47" s="95"/>
      <c r="F47" s="96"/>
      <c r="G47" s="45"/>
    </row>
    <row r="48" spans="2:7" ht="12.95" customHeight="1">
      <c r="B48" s="38">
        <v>12</v>
      </c>
      <c r="C48" s="32" t="s">
        <v>210</v>
      </c>
      <c r="D48" s="50"/>
      <c r="E48" s="31">
        <v>0.17</v>
      </c>
      <c r="F48" s="45"/>
      <c r="G48" s="45"/>
    </row>
    <row r="49" spans="2:7" ht="12.95" customHeight="1">
      <c r="B49" s="38">
        <v>13</v>
      </c>
      <c r="C49" s="32" t="s">
        <v>211</v>
      </c>
      <c r="D49" s="50"/>
      <c r="E49" s="97">
        <v>115572.29</v>
      </c>
      <c r="F49" s="45"/>
      <c r="G49" s="45"/>
    </row>
    <row r="50" spans="2:7" ht="12.95" customHeight="1">
      <c r="B50" s="61"/>
      <c r="C50" s="43"/>
      <c r="D50" s="43"/>
      <c r="E50" s="88"/>
      <c r="F50" s="88"/>
      <c r="G50" s="88"/>
    </row>
    <row r="51" spans="2:7" ht="12.95" customHeight="1"/>
    <row r="52" spans="2:7" ht="12.95" customHeight="1">
      <c r="B52" s="1043" t="s">
        <v>215</v>
      </c>
      <c r="C52" s="1043"/>
      <c r="D52" s="1043"/>
      <c r="E52" s="1043"/>
      <c r="F52" s="1043"/>
      <c r="G52" s="1043"/>
    </row>
    <row r="53" spans="2:7" ht="12.95" customHeight="1"/>
    <row r="54" spans="2:7" ht="12.95" customHeight="1">
      <c r="B54" s="1042" t="s">
        <v>216</v>
      </c>
      <c r="C54" s="1042"/>
      <c r="D54" s="1042" t="s">
        <v>217</v>
      </c>
      <c r="E54" s="1042"/>
      <c r="F54" s="1042" t="s">
        <v>218</v>
      </c>
      <c r="G54" s="1042"/>
    </row>
    <row r="55" spans="2:7" ht="12.95" customHeight="1">
      <c r="B55" s="1042" t="s">
        <v>219</v>
      </c>
      <c r="C55" s="1042"/>
      <c r="D55" s="1042" t="s">
        <v>222</v>
      </c>
      <c r="E55" s="1042"/>
      <c r="F55" s="1042">
        <v>40</v>
      </c>
      <c r="G55" s="1042"/>
    </row>
    <row r="56" spans="2:7" ht="12.95" customHeight="1">
      <c r="B56" s="1042"/>
      <c r="C56" s="1042"/>
      <c r="D56" s="1042" t="s">
        <v>223</v>
      </c>
      <c r="E56" s="1042"/>
      <c r="F56" s="1042">
        <v>60</v>
      </c>
      <c r="G56" s="1042"/>
    </row>
    <row r="57" spans="2:7" ht="15" customHeight="1">
      <c r="B57" s="1042" t="s">
        <v>220</v>
      </c>
      <c r="C57" s="1042"/>
      <c r="D57" s="1042" t="s">
        <v>222</v>
      </c>
      <c r="E57" s="1042"/>
      <c r="F57" s="1042">
        <v>20</v>
      </c>
      <c r="G57" s="1042"/>
    </row>
    <row r="58" spans="2:7" ht="15" customHeight="1">
      <c r="B58" s="98"/>
      <c r="C58" s="99"/>
      <c r="D58" s="1042" t="s">
        <v>223</v>
      </c>
      <c r="E58" s="1042"/>
      <c r="F58" s="1042">
        <v>40</v>
      </c>
      <c r="G58" s="1042"/>
    </row>
    <row r="59" spans="2:7" ht="15" customHeight="1">
      <c r="B59" s="1042" t="s">
        <v>221</v>
      </c>
      <c r="C59" s="1042"/>
      <c r="D59" s="1042" t="s">
        <v>222</v>
      </c>
      <c r="E59" s="1042"/>
      <c r="F59" s="1042">
        <v>20</v>
      </c>
      <c r="G59" s="1042"/>
    </row>
    <row r="60" spans="2:7" ht="15" customHeight="1">
      <c r="B60" s="98"/>
      <c r="C60" s="99"/>
      <c r="D60" s="1042" t="s">
        <v>223</v>
      </c>
      <c r="E60" s="1042"/>
      <c r="F60" s="1042">
        <v>40</v>
      </c>
      <c r="G60" s="1042"/>
    </row>
  </sheetData>
  <mergeCells count="20">
    <mergeCell ref="B52:G52"/>
    <mergeCell ref="B54:C54"/>
    <mergeCell ref="D54:E54"/>
    <mergeCell ref="F54:G54"/>
    <mergeCell ref="B55:C55"/>
    <mergeCell ref="D55:E55"/>
    <mergeCell ref="F55:G55"/>
    <mergeCell ref="D60:E60"/>
    <mergeCell ref="F60:G60"/>
    <mergeCell ref="B56:C56"/>
    <mergeCell ref="D56:E56"/>
    <mergeCell ref="F56:G56"/>
    <mergeCell ref="B57:C57"/>
    <mergeCell ref="D57:E57"/>
    <mergeCell ref="F57:G57"/>
    <mergeCell ref="D58:E58"/>
    <mergeCell ref="F58:G58"/>
    <mergeCell ref="B59:C59"/>
    <mergeCell ref="D59:E59"/>
    <mergeCell ref="F59:G59"/>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81E80-6E86-4D78-BA59-1FAF2100D34F}">
  <sheetPr>
    <tabColor rgb="FF7030A0"/>
  </sheetPr>
  <dimension ref="B1:O813"/>
  <sheetViews>
    <sheetView showGridLines="0" view="pageBreakPreview" topLeftCell="A7" zoomScale="80" zoomScaleNormal="100" zoomScaleSheetLayoutView="80" workbookViewId="0">
      <pane ySplit="1500" activePane="bottomLeft"/>
      <selection activeCell="F7" sqref="F7"/>
      <selection pane="bottomLeft" activeCell="N32" sqref="N32"/>
    </sheetView>
  </sheetViews>
  <sheetFormatPr defaultColWidth="9.140625" defaultRowHeight="17.25"/>
  <cols>
    <col min="1" max="1" width="9.140625" style="390"/>
    <col min="2" max="2" width="5.28515625" style="398" customWidth="1"/>
    <col min="3" max="3" width="3.28515625" style="398" customWidth="1"/>
    <col min="4" max="4" width="9.140625" style="398" customWidth="1"/>
    <col min="5" max="5" width="3.7109375" style="390" customWidth="1"/>
    <col min="6" max="6" width="42.28515625" style="390" customWidth="1"/>
    <col min="7" max="7" width="14.5703125" style="398" customWidth="1"/>
    <col min="8" max="8" width="6.7109375" style="398" customWidth="1"/>
    <col min="9" max="9" width="17.7109375" style="367" customWidth="1"/>
    <col min="10" max="10" width="16.7109375" style="449" customWidth="1"/>
    <col min="11" max="11" width="20.42578125" style="398" customWidth="1"/>
    <col min="12" max="12" width="9.7109375" style="390" customWidth="1"/>
    <col min="13" max="13" width="21.7109375" style="391" customWidth="1"/>
    <col min="14" max="16384" width="9.140625" style="390"/>
  </cols>
  <sheetData>
    <row r="1" spans="2:15" ht="31.9" customHeight="1"/>
    <row r="2" spans="2:15" ht="38.450000000000003" customHeight="1" thickBot="1">
      <c r="B2" s="902" t="s">
        <v>888</v>
      </c>
      <c r="C2" s="903"/>
      <c r="D2" s="903"/>
      <c r="E2" s="903"/>
      <c r="F2" s="903"/>
      <c r="G2" s="903"/>
      <c r="H2" s="903"/>
      <c r="I2" s="903"/>
      <c r="J2" s="903"/>
      <c r="K2" s="904"/>
    </row>
    <row r="3" spans="2:15" ht="18" customHeight="1">
      <c r="B3" s="905" t="s">
        <v>358</v>
      </c>
      <c r="C3" s="906"/>
      <c r="D3" s="906"/>
      <c r="E3" s="393" t="s">
        <v>320</v>
      </c>
      <c r="F3" s="392" t="s">
        <v>891</v>
      </c>
      <c r="G3" s="393"/>
      <c r="H3" s="393"/>
      <c r="I3" s="393"/>
      <c r="J3" s="394"/>
      <c r="K3" s="395"/>
    </row>
    <row r="4" spans="2:15" ht="18" customHeight="1">
      <c r="B4" s="396" t="s">
        <v>350</v>
      </c>
      <c r="C4" s="397"/>
      <c r="D4" s="397"/>
      <c r="E4" s="398" t="s">
        <v>320</v>
      </c>
      <c r="F4" s="397" t="s">
        <v>890</v>
      </c>
      <c r="I4" s="398"/>
      <c r="J4" s="563"/>
      <c r="K4" s="382"/>
    </row>
    <row r="5" spans="2:15" ht="18" customHeight="1">
      <c r="B5" s="907" t="s">
        <v>351</v>
      </c>
      <c r="C5" s="908"/>
      <c r="D5" s="908"/>
      <c r="E5" s="398" t="s">
        <v>320</v>
      </c>
      <c r="F5" s="390" t="s">
        <v>889</v>
      </c>
      <c r="J5" s="399"/>
      <c r="K5" s="382"/>
    </row>
    <row r="6" spans="2:15" ht="18" customHeight="1">
      <c r="B6" s="907" t="s">
        <v>359</v>
      </c>
      <c r="C6" s="908"/>
      <c r="D6" s="908"/>
      <c r="E6" s="398" t="s">
        <v>320</v>
      </c>
      <c r="F6" s="397">
        <v>2024</v>
      </c>
      <c r="J6" s="399"/>
      <c r="K6" s="382"/>
    </row>
    <row r="7" spans="2:15" ht="4.1500000000000004" customHeight="1">
      <c r="B7" s="400"/>
      <c r="C7" s="401"/>
      <c r="D7" s="401"/>
      <c r="E7" s="402"/>
      <c r="F7" s="403"/>
      <c r="G7" s="402"/>
      <c r="H7" s="402"/>
      <c r="I7" s="404"/>
      <c r="J7" s="405"/>
      <c r="K7" s="406"/>
    </row>
    <row r="8" spans="2:15" ht="45" customHeight="1" thickBot="1">
      <c r="B8" s="407" t="s">
        <v>1</v>
      </c>
      <c r="C8" s="909" t="s">
        <v>360</v>
      </c>
      <c r="D8" s="909"/>
      <c r="E8" s="909"/>
      <c r="F8" s="909"/>
      <c r="G8" s="408" t="s">
        <v>361</v>
      </c>
      <c r="H8" s="408" t="s">
        <v>362</v>
      </c>
      <c r="I8" s="408" t="s">
        <v>363</v>
      </c>
      <c r="J8" s="409" t="s">
        <v>364</v>
      </c>
      <c r="K8" s="410" t="s">
        <v>876</v>
      </c>
    </row>
    <row r="9" spans="2:15" s="415" customFormat="1" ht="12.6" customHeight="1" thickTop="1">
      <c r="B9" s="411">
        <v>1</v>
      </c>
      <c r="C9" s="896">
        <v>2</v>
      </c>
      <c r="D9" s="897"/>
      <c r="E9" s="897"/>
      <c r="F9" s="898"/>
      <c r="G9" s="412">
        <v>3</v>
      </c>
      <c r="H9" s="412">
        <v>4</v>
      </c>
      <c r="I9" s="412">
        <v>5</v>
      </c>
      <c r="J9" s="413">
        <v>6</v>
      </c>
      <c r="K9" s="414">
        <v>7</v>
      </c>
      <c r="M9" s="416"/>
    </row>
    <row r="10" spans="2:15" ht="16.149999999999999" customHeight="1">
      <c r="B10" s="417">
        <v>1</v>
      </c>
      <c r="C10" s="899" t="s">
        <v>365</v>
      </c>
      <c r="D10" s="899"/>
      <c r="E10" s="899"/>
      <c r="F10" s="899"/>
      <c r="G10" s="418"/>
      <c r="H10" s="418"/>
      <c r="I10" s="419"/>
      <c r="J10" s="420"/>
      <c r="K10" s="421"/>
      <c r="L10" s="366"/>
      <c r="M10" s="422"/>
      <c r="N10" s="366"/>
      <c r="O10" s="366"/>
    </row>
    <row r="11" spans="2:15" ht="16.149999999999999" customHeight="1">
      <c r="B11" s="423" t="s">
        <v>366</v>
      </c>
      <c r="C11" s="377" t="s">
        <v>367</v>
      </c>
      <c r="D11" s="424"/>
      <c r="E11" s="425"/>
      <c r="F11" s="426"/>
      <c r="G11" s="427">
        <v>1</v>
      </c>
      <c r="H11" s="428" t="s">
        <v>20</v>
      </c>
      <c r="I11" s="429" t="str">
        <f>'REKAP ANL'!B8</f>
        <v>ANS.01</v>
      </c>
      <c r="J11" s="430">
        <f>VLOOKUP(I11,'REKAP ANL'!B:D,3,FALSE)</f>
        <v>39000000</v>
      </c>
      <c r="K11" s="431">
        <f>J11*G11</f>
        <v>39000000</v>
      </c>
      <c r="L11" s="366"/>
      <c r="M11" s="682"/>
      <c r="O11" s="366"/>
    </row>
    <row r="12" spans="2:15" ht="16.149999999999999" customHeight="1">
      <c r="B12" s="423" t="s">
        <v>368</v>
      </c>
      <c r="C12" s="377" t="s">
        <v>369</v>
      </c>
      <c r="D12" s="443"/>
      <c r="E12" s="376"/>
      <c r="F12" s="378"/>
      <c r="G12" s="445">
        <v>1</v>
      </c>
      <c r="H12" s="429" t="s">
        <v>20</v>
      </c>
      <c r="I12" s="429" t="str">
        <f>'REKAP ANL'!B9</f>
        <v>LA.09</v>
      </c>
      <c r="J12" s="430">
        <f>VLOOKUP(I12,'REKAP ANL'!B:D,3,FALSE)</f>
        <v>3662500</v>
      </c>
      <c r="K12" s="431">
        <f t="shared" ref="K12:K13" si="0">J12*G12</f>
        <v>3662500</v>
      </c>
      <c r="L12" s="366"/>
      <c r="M12" s="681"/>
      <c r="N12" s="366"/>
      <c r="O12" s="366"/>
    </row>
    <row r="13" spans="2:15" ht="16.149999999999999" customHeight="1">
      <c r="B13" s="423" t="s">
        <v>373</v>
      </c>
      <c r="C13" s="377" t="s">
        <v>664</v>
      </c>
      <c r="D13" s="443"/>
      <c r="E13" s="376"/>
      <c r="F13" s="378"/>
      <c r="G13" s="445">
        <v>1</v>
      </c>
      <c r="H13" s="429" t="s">
        <v>20</v>
      </c>
      <c r="I13" s="429" t="s">
        <v>663</v>
      </c>
      <c r="J13" s="430">
        <v>18750000</v>
      </c>
      <c r="K13" s="431">
        <f t="shared" si="0"/>
        <v>18750000</v>
      </c>
      <c r="L13" s="366"/>
      <c r="M13" s="681"/>
      <c r="N13" s="366"/>
      <c r="O13" s="366"/>
    </row>
    <row r="14" spans="2:15" ht="16.149999999999999" customHeight="1">
      <c r="B14" s="423" t="s">
        <v>374</v>
      </c>
      <c r="C14" s="377" t="s">
        <v>390</v>
      </c>
      <c r="D14" s="443"/>
      <c r="E14" s="376"/>
      <c r="F14" s="378"/>
      <c r="G14" s="445">
        <v>1</v>
      </c>
      <c r="H14" s="429" t="s">
        <v>391</v>
      </c>
      <c r="I14" s="429" t="s">
        <v>663</v>
      </c>
      <c r="J14" s="430">
        <v>10000000</v>
      </c>
      <c r="K14" s="431">
        <f>J14*G14</f>
        <v>10000000</v>
      </c>
      <c r="L14" s="366"/>
      <c r="M14" s="683"/>
      <c r="N14" s="366"/>
      <c r="O14" s="366"/>
    </row>
    <row r="15" spans="2:15" s="440" customFormat="1" ht="19.899999999999999" customHeight="1">
      <c r="B15" s="432"/>
      <c r="C15" s="433"/>
      <c r="D15" s="433"/>
      <c r="E15" s="434"/>
      <c r="F15" s="434"/>
      <c r="G15" s="435"/>
      <c r="H15" s="435"/>
      <c r="I15" s="436"/>
      <c r="J15" s="437"/>
      <c r="K15" s="438">
        <f>SUM(K11:K14)</f>
        <v>71412500</v>
      </c>
      <c r="L15" s="371"/>
      <c r="M15" s="439"/>
      <c r="N15" s="371"/>
      <c r="O15" s="371"/>
    </row>
    <row r="16" spans="2:15" ht="16.149999999999999" customHeight="1">
      <c r="B16" s="417">
        <v>2</v>
      </c>
      <c r="C16" s="900" t="s">
        <v>885</v>
      </c>
      <c r="D16" s="899"/>
      <c r="E16" s="899"/>
      <c r="F16" s="901"/>
      <c r="G16" s="418"/>
      <c r="H16" s="418"/>
      <c r="I16" s="419"/>
      <c r="J16" s="420"/>
      <c r="K16" s="441"/>
      <c r="L16" s="366"/>
      <c r="M16" s="681"/>
      <c r="N16" s="366"/>
      <c r="O16" s="366"/>
    </row>
    <row r="17" spans="2:15" ht="16.149999999999999" customHeight="1">
      <c r="B17" s="442" t="s">
        <v>366</v>
      </c>
      <c r="C17" s="374" t="s">
        <v>370</v>
      </c>
      <c r="D17" s="443"/>
      <c r="E17" s="424"/>
      <c r="F17" s="444"/>
      <c r="G17" s="445">
        <v>14766</v>
      </c>
      <c r="H17" s="429" t="s">
        <v>371</v>
      </c>
      <c r="I17" s="429" t="str">
        <f>'Analisa 1'!B3</f>
        <v>An. Tanah-01</v>
      </c>
      <c r="J17" s="430">
        <f>'Analisa 1'!H15</f>
        <v>2760</v>
      </c>
      <c r="K17" s="431">
        <f t="shared" ref="K17:K20" si="1">J17*G17</f>
        <v>40754160</v>
      </c>
      <c r="L17" s="366"/>
      <c r="N17" s="366"/>
      <c r="O17" s="366"/>
    </row>
    <row r="18" spans="2:15" ht="16.149999999999999" customHeight="1">
      <c r="B18" s="442" t="s">
        <v>368</v>
      </c>
      <c r="C18" s="374" t="s">
        <v>886</v>
      </c>
      <c r="D18" s="443"/>
      <c r="E18" s="373"/>
      <c r="F18" s="560"/>
      <c r="G18" s="445">
        <v>764.07999999999993</v>
      </c>
      <c r="H18" s="429" t="s">
        <v>372</v>
      </c>
      <c r="I18" s="429" t="str">
        <f>'REKAP ANL'!B16</f>
        <v>An.Tanah-03.A</v>
      </c>
      <c r="J18" s="430">
        <f>VLOOKUP(I18,'REKAP ANL'!B:D,3,FALSE)</f>
        <v>48337.942179999998</v>
      </c>
      <c r="K18" s="431">
        <f t="shared" si="1"/>
        <v>36934054.860894397</v>
      </c>
      <c r="L18" s="366"/>
      <c r="N18" s="366"/>
      <c r="O18" s="366"/>
    </row>
    <row r="19" spans="2:15" s="680" customFormat="1" ht="16.149999999999999" customHeight="1">
      <c r="B19" s="442" t="s">
        <v>373</v>
      </c>
      <c r="C19" s="374" t="s">
        <v>878</v>
      </c>
      <c r="D19" s="443"/>
      <c r="E19" s="373"/>
      <c r="F19" s="560"/>
      <c r="G19" s="445">
        <v>3615.375</v>
      </c>
      <c r="H19" s="429" t="s">
        <v>372</v>
      </c>
      <c r="I19" s="429" t="str">
        <f>I20</f>
        <v>An. Tanah-02</v>
      </c>
      <c r="J19" s="684">
        <f>VLOOKUP(I19,'REKAP ANL'!B:D,3,FALSE)</f>
        <v>233378.41250000001</v>
      </c>
      <c r="K19" s="431">
        <f t="shared" si="1"/>
        <v>843750478.09218752</v>
      </c>
      <c r="L19" s="679"/>
      <c r="M19" s="858"/>
      <c r="N19" s="679"/>
      <c r="O19" s="679"/>
    </row>
    <row r="20" spans="2:15" ht="16.149999999999999" customHeight="1">
      <c r="B20" s="423" t="s">
        <v>374</v>
      </c>
      <c r="C20" s="377" t="s">
        <v>883</v>
      </c>
      <c r="D20" s="443"/>
      <c r="E20" s="376"/>
      <c r="F20" s="378"/>
      <c r="G20" s="445">
        <v>6348.8174500000005</v>
      </c>
      <c r="H20" s="429" t="s">
        <v>372</v>
      </c>
      <c r="I20" s="429" t="str">
        <f>'REKAP ANL'!B14</f>
        <v>An. Tanah-02</v>
      </c>
      <c r="J20" s="430">
        <f>VLOOKUP(I20,'REKAP ANL'!B:D,3,FALSE)</f>
        <v>233378.41250000001</v>
      </c>
      <c r="K20" s="431">
        <f t="shared" si="1"/>
        <v>1481676937.7332983</v>
      </c>
      <c r="L20" s="366"/>
      <c r="N20" s="366"/>
      <c r="O20" s="366"/>
    </row>
    <row r="21" spans="2:15" s="440" customFormat="1" ht="19.899999999999999" customHeight="1">
      <c r="B21" s="432"/>
      <c r="C21" s="433"/>
      <c r="D21" s="433"/>
      <c r="E21" s="434"/>
      <c r="F21" s="434"/>
      <c r="G21" s="435"/>
      <c r="H21" s="435"/>
      <c r="I21" s="436"/>
      <c r="J21" s="437"/>
      <c r="K21" s="438">
        <f>SUM(K17:K20)</f>
        <v>2403115630.6863804</v>
      </c>
      <c r="L21" s="371"/>
      <c r="N21" s="371"/>
      <c r="O21" s="371"/>
    </row>
    <row r="22" spans="2:15" ht="16.149999999999999" customHeight="1">
      <c r="B22" s="417">
        <v>3</v>
      </c>
      <c r="C22" s="899" t="s">
        <v>656</v>
      </c>
      <c r="D22" s="899"/>
      <c r="E22" s="899"/>
      <c r="F22" s="899"/>
      <c r="G22" s="418"/>
      <c r="H22" s="418"/>
      <c r="I22" s="419"/>
      <c r="J22" s="420"/>
      <c r="K22" s="421"/>
      <c r="L22" s="366"/>
      <c r="M22" s="422"/>
      <c r="N22" s="366"/>
      <c r="O22" s="366"/>
    </row>
    <row r="23" spans="2:15" ht="16.149999999999999" customHeight="1">
      <c r="B23" s="442" t="s">
        <v>366</v>
      </c>
      <c r="C23" s="374" t="s">
        <v>884</v>
      </c>
      <c r="D23" s="374"/>
      <c r="E23" s="376"/>
      <c r="F23" s="378"/>
      <c r="G23" s="430">
        <v>3519.6750000000002</v>
      </c>
      <c r="H23" s="429" t="s">
        <v>372</v>
      </c>
      <c r="I23" s="429" t="str">
        <f>'REKAP ANL'!B15</f>
        <v>An. Tanah-02.A</v>
      </c>
      <c r="J23" s="684">
        <f>VLOOKUP(I23,'REKAP ANL'!B:D,3,FALSE)</f>
        <v>274814.63750000001</v>
      </c>
      <c r="K23" s="431">
        <f t="shared" ref="K23:K24" si="2">J23*G23</f>
        <v>967258209.24281263</v>
      </c>
      <c r="L23" s="366"/>
      <c r="M23" s="422"/>
      <c r="N23" s="366"/>
      <c r="O23" s="366"/>
    </row>
    <row r="24" spans="2:15" ht="16.149999999999999" customHeight="1">
      <c r="B24" s="442" t="s">
        <v>368</v>
      </c>
      <c r="C24" s="374" t="s">
        <v>665</v>
      </c>
      <c r="D24" s="374"/>
      <c r="E24" s="376"/>
      <c r="F24" s="378"/>
      <c r="G24" s="430">
        <v>1752.08</v>
      </c>
      <c r="H24" s="429" t="s">
        <v>372</v>
      </c>
      <c r="I24" s="429" t="str">
        <f>I20</f>
        <v>An. Tanah-02</v>
      </c>
      <c r="J24" s="684">
        <f>VLOOKUP(I24,'REKAP ANL'!B:D,3,FALSE)</f>
        <v>233378.41250000001</v>
      </c>
      <c r="K24" s="431">
        <f t="shared" si="2"/>
        <v>408897648.97299999</v>
      </c>
      <c r="L24" s="366"/>
      <c r="M24" s="422"/>
      <c r="N24" s="366"/>
      <c r="O24" s="366"/>
    </row>
    <row r="25" spans="2:15" ht="16.149999999999999" customHeight="1">
      <c r="B25" s="442" t="s">
        <v>373</v>
      </c>
      <c r="C25" s="374" t="s">
        <v>882</v>
      </c>
      <c r="D25" s="374"/>
      <c r="E25" s="376"/>
      <c r="F25" s="378"/>
      <c r="G25" s="430">
        <v>8670.4750000000004</v>
      </c>
      <c r="H25" s="429" t="s">
        <v>372</v>
      </c>
      <c r="I25" s="429" t="str">
        <f>'REKAP ANL'!B17</f>
        <v>An.Tanah-03.B</v>
      </c>
      <c r="J25" s="684">
        <f>VLOOKUP(I25,'REKAP ANL'!B:D,3,FALSE)</f>
        <v>23297.775799171784</v>
      </c>
      <c r="K25" s="431">
        <f t="shared" ref="K25" si="3">J25*G25</f>
        <v>202002782.62232399</v>
      </c>
      <c r="L25" s="366"/>
      <c r="M25" s="422"/>
      <c r="N25" s="366"/>
      <c r="O25" s="366"/>
    </row>
    <row r="26" spans="2:15" ht="19.899999999999999" customHeight="1">
      <c r="B26" s="432"/>
      <c r="C26" s="433"/>
      <c r="D26" s="433"/>
      <c r="E26" s="434"/>
      <c r="F26" s="434"/>
      <c r="G26" s="435"/>
      <c r="H26" s="435"/>
      <c r="I26" s="436"/>
      <c r="J26" s="437"/>
      <c r="K26" s="438">
        <f>SUM(K23:K25)</f>
        <v>1578158640.8381367</v>
      </c>
      <c r="L26" s="366"/>
      <c r="M26" s="422"/>
      <c r="N26" s="366"/>
      <c r="O26" s="366"/>
    </row>
    <row r="27" spans="2:15">
      <c r="B27" s="368"/>
      <c r="C27" s="368"/>
      <c r="D27" s="368"/>
      <c r="E27" s="366"/>
      <c r="F27" s="366"/>
      <c r="G27" s="368"/>
      <c r="H27" s="368"/>
      <c r="I27" s="447"/>
      <c r="J27" s="448"/>
      <c r="K27" s="368"/>
      <c r="L27" s="366"/>
      <c r="M27" s="422"/>
      <c r="N27" s="366"/>
      <c r="O27" s="366"/>
    </row>
    <row r="28" spans="2:15">
      <c r="B28" s="368"/>
      <c r="C28" s="368"/>
      <c r="D28" s="368"/>
      <c r="E28" s="366"/>
      <c r="F28" s="366"/>
      <c r="G28" s="368"/>
      <c r="H28" s="368"/>
      <c r="I28" s="895" t="s">
        <v>892</v>
      </c>
      <c r="J28" s="895"/>
      <c r="K28" s="895"/>
      <c r="L28" s="366"/>
      <c r="M28" s="422"/>
      <c r="N28" s="366"/>
      <c r="O28" s="366"/>
    </row>
    <row r="29" spans="2:15">
      <c r="B29" s="368"/>
      <c r="C29" s="368"/>
      <c r="D29" s="368"/>
      <c r="E29" s="366"/>
      <c r="F29" s="366"/>
      <c r="G29" s="368"/>
      <c r="H29" s="368"/>
      <c r="I29" s="447"/>
      <c r="J29" s="448"/>
      <c r="K29" s="368"/>
      <c r="L29" s="366"/>
      <c r="M29" s="422"/>
      <c r="N29" s="366"/>
      <c r="O29" s="366"/>
    </row>
    <row r="30" spans="2:15">
      <c r="B30" s="368"/>
      <c r="C30" s="368"/>
      <c r="D30" s="368"/>
      <c r="E30" s="366"/>
      <c r="F30" s="366"/>
      <c r="G30" s="368"/>
      <c r="H30" s="368"/>
      <c r="I30" s="447"/>
      <c r="J30" s="448"/>
      <c r="K30" s="368"/>
      <c r="L30" s="366"/>
      <c r="M30" s="422"/>
      <c r="N30" s="366"/>
      <c r="O30" s="366"/>
    </row>
    <row r="31" spans="2:15">
      <c r="B31" s="368"/>
      <c r="C31" s="368"/>
      <c r="D31" s="368"/>
      <c r="E31" s="366"/>
      <c r="F31" s="366"/>
      <c r="G31" s="368"/>
      <c r="H31" s="368"/>
      <c r="I31" s="447"/>
      <c r="J31" s="448"/>
      <c r="K31" s="368"/>
      <c r="L31" s="366"/>
      <c r="M31" s="422"/>
      <c r="N31" s="366"/>
      <c r="O31" s="366"/>
    </row>
    <row r="32" spans="2:15">
      <c r="B32" s="368"/>
      <c r="C32" s="368"/>
      <c r="D32" s="368"/>
      <c r="E32" s="366"/>
      <c r="F32" s="366"/>
      <c r="G32" s="368"/>
      <c r="H32" s="368"/>
      <c r="I32" s="447"/>
      <c r="J32" s="448"/>
      <c r="K32" s="368"/>
      <c r="L32" s="366"/>
      <c r="M32" s="422"/>
      <c r="N32" s="366"/>
      <c r="O32" s="366"/>
    </row>
    <row r="33" spans="2:15">
      <c r="B33" s="368"/>
      <c r="C33" s="368"/>
      <c r="D33" s="368"/>
      <c r="E33" s="366"/>
      <c r="F33" s="366"/>
      <c r="G33" s="368"/>
      <c r="H33" s="368"/>
      <c r="I33" s="447"/>
      <c r="J33" s="448"/>
      <c r="K33" s="368"/>
      <c r="L33" s="366"/>
      <c r="M33" s="422"/>
      <c r="N33" s="366"/>
      <c r="O33" s="366"/>
    </row>
    <row r="34" spans="2:15">
      <c r="B34" s="368"/>
      <c r="C34" s="368"/>
      <c r="D34" s="368"/>
      <c r="E34" s="366"/>
      <c r="F34" s="366"/>
      <c r="G34" s="368"/>
      <c r="H34" s="368"/>
      <c r="I34" s="447"/>
      <c r="J34" s="448"/>
      <c r="K34" s="368"/>
      <c r="L34" s="366"/>
      <c r="M34" s="422"/>
      <c r="N34" s="366"/>
      <c r="O34" s="366"/>
    </row>
    <row r="35" spans="2:15">
      <c r="B35" s="368"/>
      <c r="C35" s="368"/>
      <c r="D35" s="368"/>
      <c r="E35" s="366"/>
      <c r="F35" s="366"/>
      <c r="G35" s="368"/>
      <c r="H35" s="368"/>
      <c r="I35" s="447"/>
      <c r="J35" s="448"/>
      <c r="K35" s="368"/>
      <c r="L35" s="366"/>
      <c r="M35" s="422"/>
      <c r="N35" s="366"/>
      <c r="O35" s="366"/>
    </row>
    <row r="36" spans="2:15">
      <c r="B36" s="368"/>
      <c r="C36" s="368"/>
      <c r="D36" s="368"/>
      <c r="E36" s="366"/>
      <c r="F36" s="366"/>
      <c r="G36" s="368"/>
      <c r="H36" s="368"/>
      <c r="I36" s="447"/>
      <c r="J36" s="448"/>
      <c r="K36" s="368"/>
      <c r="L36" s="366"/>
      <c r="M36" s="422"/>
      <c r="N36" s="366"/>
      <c r="O36" s="366"/>
    </row>
    <row r="37" spans="2:15">
      <c r="B37" s="368"/>
      <c r="C37" s="368"/>
      <c r="D37" s="368"/>
      <c r="E37" s="366"/>
      <c r="F37" s="366"/>
      <c r="G37" s="368"/>
      <c r="H37" s="368"/>
      <c r="I37" s="447"/>
      <c r="J37" s="448"/>
      <c r="K37" s="368"/>
      <c r="L37" s="366"/>
      <c r="M37" s="422"/>
      <c r="N37" s="422"/>
      <c r="O37" s="366"/>
    </row>
    <row r="38" spans="2:15">
      <c r="B38" s="368"/>
      <c r="C38" s="368"/>
      <c r="D38" s="368"/>
      <c r="E38" s="366"/>
      <c r="F38" s="366"/>
      <c r="G38" s="368"/>
      <c r="H38" s="368"/>
      <c r="I38" s="447"/>
      <c r="J38" s="448"/>
      <c r="K38" s="368"/>
      <c r="L38" s="366"/>
      <c r="M38" s="422"/>
      <c r="N38" s="366"/>
      <c r="O38" s="366"/>
    </row>
    <row r="39" spans="2:15">
      <c r="B39" s="368"/>
      <c r="C39" s="368"/>
      <c r="D39" s="368"/>
      <c r="E39" s="366"/>
      <c r="F39" s="366"/>
      <c r="G39" s="368"/>
      <c r="H39" s="368"/>
      <c r="I39" s="447"/>
      <c r="J39" s="448"/>
      <c r="K39" s="368"/>
      <c r="L39" s="366"/>
      <c r="M39" s="422"/>
      <c r="N39" s="366"/>
      <c r="O39" s="366"/>
    </row>
    <row r="40" spans="2:15">
      <c r="B40" s="368"/>
      <c r="C40" s="368"/>
      <c r="D40" s="368"/>
      <c r="E40" s="366"/>
      <c r="F40" s="366"/>
      <c r="G40" s="368"/>
      <c r="H40" s="368"/>
      <c r="I40" s="447"/>
      <c r="J40" s="448"/>
      <c r="K40" s="368"/>
      <c r="L40" s="366"/>
      <c r="M40" s="422"/>
      <c r="N40" s="366"/>
      <c r="O40" s="366"/>
    </row>
    <row r="41" spans="2:15">
      <c r="B41" s="368"/>
      <c r="C41" s="368"/>
      <c r="D41" s="368"/>
      <c r="E41" s="366"/>
      <c r="F41" s="366"/>
      <c r="G41" s="368"/>
      <c r="H41" s="368"/>
      <c r="I41" s="447"/>
      <c r="J41" s="448"/>
      <c r="K41" s="368"/>
      <c r="L41" s="366"/>
      <c r="M41" s="422"/>
      <c r="N41" s="366"/>
      <c r="O41" s="366"/>
    </row>
    <row r="42" spans="2:15">
      <c r="B42" s="368"/>
      <c r="C42" s="368"/>
      <c r="D42" s="368"/>
      <c r="E42" s="366"/>
      <c r="F42" s="366"/>
      <c r="G42" s="368"/>
      <c r="H42" s="368"/>
      <c r="I42" s="447"/>
      <c r="J42" s="448"/>
      <c r="K42" s="368"/>
      <c r="L42" s="366"/>
      <c r="M42" s="422"/>
      <c r="N42" s="366"/>
      <c r="O42" s="366"/>
    </row>
    <row r="43" spans="2:15">
      <c r="B43" s="368"/>
      <c r="C43" s="368"/>
      <c r="D43" s="368"/>
      <c r="E43" s="366"/>
      <c r="F43" s="366"/>
      <c r="G43" s="368"/>
      <c r="H43" s="368"/>
      <c r="I43" s="447"/>
      <c r="J43" s="448"/>
      <c r="K43" s="368"/>
      <c r="L43" s="366"/>
      <c r="M43" s="422"/>
      <c r="N43" s="366"/>
      <c r="O43" s="366"/>
    </row>
    <row r="44" spans="2:15">
      <c r="B44" s="368"/>
      <c r="C44" s="368"/>
      <c r="D44" s="368"/>
      <c r="E44" s="366"/>
      <c r="F44" s="366"/>
      <c r="G44" s="368"/>
      <c r="H44" s="368"/>
      <c r="I44" s="447"/>
      <c r="J44" s="448"/>
      <c r="K44" s="368"/>
      <c r="L44" s="366"/>
      <c r="M44" s="422"/>
      <c r="N44" s="366"/>
      <c r="O44" s="366"/>
    </row>
    <row r="45" spans="2:15">
      <c r="B45" s="368"/>
      <c r="C45" s="368"/>
      <c r="D45" s="368"/>
      <c r="E45" s="366"/>
      <c r="F45" s="366"/>
      <c r="G45" s="368"/>
      <c r="H45" s="368"/>
      <c r="I45" s="447"/>
      <c r="J45" s="448"/>
      <c r="K45" s="368"/>
      <c r="L45" s="366"/>
      <c r="M45" s="422"/>
      <c r="N45" s="366"/>
      <c r="O45" s="366"/>
    </row>
    <row r="46" spans="2:15">
      <c r="B46" s="368"/>
      <c r="C46" s="368"/>
      <c r="D46" s="368"/>
      <c r="E46" s="366"/>
      <c r="F46" s="366"/>
      <c r="G46" s="368"/>
      <c r="H46" s="368"/>
      <c r="I46" s="447"/>
      <c r="J46" s="448"/>
      <c r="K46" s="368"/>
      <c r="L46" s="366"/>
      <c r="M46" s="422"/>
      <c r="N46" s="366"/>
      <c r="O46" s="366"/>
    </row>
    <row r="47" spans="2:15">
      <c r="B47" s="368"/>
      <c r="C47" s="368"/>
      <c r="D47" s="368"/>
      <c r="E47" s="366"/>
      <c r="F47" s="366"/>
      <c r="G47" s="368"/>
      <c r="H47" s="368"/>
      <c r="I47" s="447"/>
      <c r="J47" s="448"/>
      <c r="K47" s="368"/>
      <c r="L47" s="366"/>
      <c r="M47" s="422"/>
      <c r="N47" s="366"/>
      <c r="O47" s="366"/>
    </row>
    <row r="48" spans="2:15">
      <c r="B48" s="368"/>
      <c r="C48" s="368"/>
      <c r="D48" s="368"/>
      <c r="E48" s="366"/>
      <c r="F48" s="366"/>
      <c r="G48" s="368"/>
      <c r="H48" s="368"/>
      <c r="I48" s="447"/>
      <c r="J48" s="448"/>
      <c r="K48" s="368"/>
      <c r="L48" s="366"/>
      <c r="M48" s="422"/>
      <c r="N48" s="366"/>
      <c r="O48" s="366"/>
    </row>
    <row r="49" spans="2:15">
      <c r="B49" s="368"/>
      <c r="C49" s="368"/>
      <c r="D49" s="368"/>
      <c r="E49" s="366"/>
      <c r="F49" s="366"/>
      <c r="G49" s="368"/>
      <c r="H49" s="368"/>
      <c r="I49" s="447"/>
      <c r="J49" s="448"/>
      <c r="K49" s="368"/>
      <c r="L49" s="366"/>
      <c r="M49" s="422"/>
      <c r="N49" s="366"/>
      <c r="O49" s="366"/>
    </row>
    <row r="50" spans="2:15">
      <c r="B50" s="368"/>
      <c r="C50" s="368"/>
      <c r="D50" s="368"/>
      <c r="E50" s="366"/>
      <c r="F50" s="366"/>
      <c r="G50" s="368"/>
      <c r="H50" s="368"/>
      <c r="I50" s="447"/>
      <c r="J50" s="448"/>
      <c r="K50" s="368"/>
      <c r="L50" s="366"/>
      <c r="M50" s="422"/>
      <c r="N50" s="366"/>
      <c r="O50" s="366"/>
    </row>
    <row r="51" spans="2:15">
      <c r="B51" s="368"/>
      <c r="C51" s="368"/>
      <c r="D51" s="368"/>
      <c r="E51" s="366"/>
      <c r="F51" s="366"/>
      <c r="G51" s="368"/>
      <c r="H51" s="368"/>
      <c r="I51" s="447"/>
      <c r="J51" s="448"/>
      <c r="K51" s="368"/>
      <c r="L51" s="366"/>
      <c r="M51" s="422"/>
      <c r="N51" s="366"/>
      <c r="O51" s="366"/>
    </row>
    <row r="52" spans="2:15">
      <c r="B52" s="368"/>
      <c r="C52" s="368"/>
      <c r="D52" s="368"/>
      <c r="E52" s="366"/>
      <c r="F52" s="366"/>
      <c r="G52" s="368"/>
      <c r="H52" s="368"/>
      <c r="I52" s="447"/>
      <c r="J52" s="448"/>
      <c r="K52" s="368"/>
      <c r="L52" s="366"/>
      <c r="M52" s="422"/>
      <c r="N52" s="366"/>
      <c r="O52" s="366"/>
    </row>
    <row r="53" spans="2:15">
      <c r="B53" s="368"/>
      <c r="C53" s="368"/>
      <c r="D53" s="368"/>
      <c r="E53" s="366"/>
      <c r="F53" s="366"/>
      <c r="G53" s="368"/>
      <c r="H53" s="368"/>
      <c r="I53" s="447"/>
      <c r="J53" s="448"/>
      <c r="K53" s="368"/>
      <c r="L53" s="366"/>
      <c r="M53" s="422"/>
      <c r="N53" s="366"/>
      <c r="O53" s="366"/>
    </row>
    <row r="54" spans="2:15">
      <c r="B54" s="368"/>
      <c r="C54" s="368"/>
      <c r="D54" s="368"/>
      <c r="E54" s="366"/>
      <c r="F54" s="366"/>
      <c r="G54" s="368"/>
      <c r="H54" s="368"/>
      <c r="I54" s="447"/>
      <c r="J54" s="448"/>
      <c r="K54" s="368"/>
      <c r="L54" s="366"/>
      <c r="M54" s="422"/>
      <c r="N54" s="366"/>
      <c r="O54" s="366"/>
    </row>
    <row r="55" spans="2:15">
      <c r="B55" s="368"/>
      <c r="C55" s="368"/>
      <c r="D55" s="368"/>
      <c r="E55" s="366"/>
      <c r="F55" s="366"/>
      <c r="G55" s="368"/>
      <c r="H55" s="368"/>
      <c r="I55" s="447"/>
      <c r="J55" s="448"/>
      <c r="K55" s="368"/>
      <c r="L55" s="366"/>
      <c r="M55" s="422"/>
      <c r="N55" s="366"/>
      <c r="O55" s="366"/>
    </row>
    <row r="56" spans="2:15">
      <c r="B56" s="368"/>
      <c r="C56" s="368"/>
      <c r="D56" s="368"/>
      <c r="E56" s="366"/>
      <c r="F56" s="366"/>
      <c r="G56" s="368"/>
      <c r="H56" s="368"/>
      <c r="I56" s="447"/>
      <c r="J56" s="448"/>
      <c r="K56" s="368"/>
      <c r="L56" s="366"/>
      <c r="M56" s="422"/>
      <c r="N56" s="366"/>
      <c r="O56" s="366"/>
    </row>
    <row r="57" spans="2:15">
      <c r="B57" s="368"/>
      <c r="C57" s="368"/>
      <c r="D57" s="368"/>
      <c r="E57" s="366"/>
      <c r="F57" s="366"/>
      <c r="G57" s="368"/>
      <c r="H57" s="368"/>
      <c r="I57" s="447"/>
      <c r="J57" s="448"/>
      <c r="K57" s="368"/>
      <c r="L57" s="366"/>
      <c r="M57" s="422"/>
      <c r="N57" s="366"/>
      <c r="O57" s="366"/>
    </row>
    <row r="58" spans="2:15">
      <c r="B58" s="368"/>
      <c r="C58" s="368"/>
      <c r="D58" s="368"/>
      <c r="E58" s="366"/>
      <c r="F58" s="366"/>
      <c r="G58" s="368"/>
      <c r="H58" s="368"/>
      <c r="I58" s="447"/>
      <c r="J58" s="448"/>
      <c r="K58" s="368"/>
      <c r="L58" s="366"/>
      <c r="M58" s="422"/>
      <c r="N58" s="366"/>
      <c r="O58" s="366"/>
    </row>
    <row r="59" spans="2:15">
      <c r="B59" s="368"/>
      <c r="C59" s="368"/>
      <c r="D59" s="368"/>
      <c r="E59" s="366"/>
      <c r="F59" s="366"/>
      <c r="G59" s="368"/>
      <c r="H59" s="368"/>
      <c r="I59" s="447"/>
      <c r="J59" s="448"/>
      <c r="K59" s="368"/>
      <c r="L59" s="366"/>
      <c r="M59" s="422"/>
      <c r="N59" s="366"/>
      <c r="O59" s="366"/>
    </row>
    <row r="60" spans="2:15">
      <c r="B60" s="368"/>
      <c r="C60" s="368"/>
      <c r="D60" s="368"/>
      <c r="E60" s="366"/>
      <c r="F60" s="366"/>
      <c r="G60" s="368"/>
      <c r="H60" s="368"/>
      <c r="I60" s="447"/>
      <c r="J60" s="448"/>
      <c r="K60" s="368"/>
      <c r="L60" s="366"/>
      <c r="M60" s="422"/>
      <c r="N60" s="366"/>
      <c r="O60" s="366"/>
    </row>
    <row r="61" spans="2:15">
      <c r="B61" s="368"/>
      <c r="C61" s="368"/>
      <c r="D61" s="368"/>
      <c r="E61" s="366"/>
      <c r="F61" s="366"/>
      <c r="G61" s="368"/>
      <c r="H61" s="368"/>
      <c r="I61" s="447"/>
      <c r="J61" s="448"/>
      <c r="K61" s="368"/>
      <c r="L61" s="366"/>
      <c r="M61" s="422"/>
      <c r="N61" s="366"/>
      <c r="O61" s="366"/>
    </row>
    <row r="62" spans="2:15">
      <c r="B62" s="368"/>
      <c r="C62" s="368"/>
      <c r="D62" s="368"/>
      <c r="E62" s="366"/>
      <c r="F62" s="366"/>
      <c r="G62" s="368"/>
      <c r="H62" s="368"/>
      <c r="I62" s="447"/>
      <c r="J62" s="448"/>
      <c r="K62" s="368"/>
      <c r="L62" s="366"/>
      <c r="M62" s="422"/>
      <c r="N62" s="366"/>
      <c r="O62" s="366"/>
    </row>
    <row r="63" spans="2:15">
      <c r="B63" s="368"/>
      <c r="C63" s="368"/>
      <c r="D63" s="368"/>
      <c r="E63" s="366"/>
      <c r="F63" s="366"/>
      <c r="G63" s="368"/>
      <c r="H63" s="368"/>
      <c r="I63" s="447"/>
      <c r="J63" s="448"/>
      <c r="K63" s="368"/>
      <c r="L63" s="366"/>
      <c r="M63" s="422"/>
      <c r="N63" s="366"/>
      <c r="O63" s="366"/>
    </row>
    <row r="64" spans="2:15">
      <c r="B64" s="368"/>
      <c r="C64" s="368"/>
      <c r="D64" s="368"/>
      <c r="E64" s="366"/>
      <c r="F64" s="366"/>
      <c r="G64" s="368"/>
      <c r="H64" s="368"/>
      <c r="I64" s="447"/>
      <c r="J64" s="448"/>
      <c r="K64" s="368"/>
      <c r="L64" s="366"/>
      <c r="M64" s="422"/>
      <c r="N64" s="366"/>
      <c r="O64" s="366"/>
    </row>
    <row r="65" spans="2:15">
      <c r="B65" s="368"/>
      <c r="C65" s="368"/>
      <c r="D65" s="368"/>
      <c r="E65" s="366"/>
      <c r="F65" s="366"/>
      <c r="G65" s="368"/>
      <c r="H65" s="368"/>
      <c r="I65" s="447"/>
      <c r="J65" s="448"/>
      <c r="K65" s="368"/>
      <c r="L65" s="366"/>
      <c r="M65" s="422"/>
      <c r="N65" s="366"/>
      <c r="O65" s="366"/>
    </row>
    <row r="66" spans="2:15">
      <c r="B66" s="368"/>
      <c r="C66" s="368"/>
      <c r="D66" s="368"/>
      <c r="E66" s="366"/>
      <c r="F66" s="366"/>
      <c r="G66" s="368"/>
      <c r="H66" s="368"/>
      <c r="I66" s="447"/>
      <c r="J66" s="448"/>
      <c r="K66" s="368"/>
      <c r="L66" s="366"/>
      <c r="M66" s="422"/>
      <c r="N66" s="366"/>
      <c r="O66" s="366"/>
    </row>
    <row r="67" spans="2:15">
      <c r="B67" s="368"/>
      <c r="C67" s="368"/>
      <c r="D67" s="368"/>
      <c r="E67" s="366"/>
      <c r="F67" s="366"/>
      <c r="G67" s="368"/>
      <c r="H67" s="368"/>
      <c r="I67" s="447"/>
      <c r="J67" s="448"/>
      <c r="K67" s="368"/>
      <c r="L67" s="366"/>
      <c r="M67" s="422"/>
      <c r="N67" s="366"/>
      <c r="O67" s="366"/>
    </row>
    <row r="68" spans="2:15">
      <c r="B68" s="368"/>
      <c r="C68" s="368"/>
      <c r="D68" s="368"/>
      <c r="E68" s="366"/>
      <c r="F68" s="366"/>
      <c r="G68" s="368"/>
      <c r="H68" s="368"/>
      <c r="I68" s="447"/>
      <c r="J68" s="448"/>
      <c r="K68" s="368"/>
      <c r="L68" s="366"/>
      <c r="M68" s="422"/>
      <c r="N68" s="366"/>
      <c r="O68" s="366"/>
    </row>
    <row r="69" spans="2:15">
      <c r="B69" s="368"/>
      <c r="C69" s="368"/>
      <c r="D69" s="368"/>
      <c r="E69" s="366"/>
      <c r="F69" s="366"/>
      <c r="G69" s="368"/>
      <c r="H69" s="368"/>
      <c r="I69" s="447"/>
      <c r="J69" s="448"/>
      <c r="K69" s="368"/>
      <c r="L69" s="366"/>
      <c r="M69" s="422"/>
      <c r="N69" s="366"/>
      <c r="O69" s="366"/>
    </row>
    <row r="70" spans="2:15">
      <c r="B70" s="368"/>
      <c r="C70" s="368"/>
      <c r="D70" s="368"/>
      <c r="E70" s="366"/>
      <c r="F70" s="366"/>
      <c r="G70" s="368"/>
      <c r="H70" s="368"/>
      <c r="I70" s="447"/>
      <c r="J70" s="448"/>
      <c r="K70" s="368"/>
      <c r="L70" s="366"/>
      <c r="M70" s="422"/>
      <c r="N70" s="366"/>
      <c r="O70" s="366"/>
    </row>
    <row r="71" spans="2:15">
      <c r="B71" s="368"/>
      <c r="C71" s="368"/>
      <c r="D71" s="368"/>
      <c r="E71" s="366"/>
      <c r="F71" s="366"/>
      <c r="G71" s="368"/>
      <c r="H71" s="368"/>
      <c r="I71" s="447"/>
      <c r="J71" s="448"/>
      <c r="K71" s="368"/>
      <c r="L71" s="366"/>
      <c r="M71" s="422"/>
      <c r="N71" s="366"/>
      <c r="O71" s="366"/>
    </row>
    <row r="72" spans="2:15">
      <c r="B72" s="368"/>
      <c r="C72" s="368"/>
      <c r="D72" s="368"/>
      <c r="E72" s="366"/>
      <c r="F72" s="366"/>
      <c r="G72" s="368"/>
      <c r="H72" s="368"/>
      <c r="I72" s="447"/>
      <c r="J72" s="448"/>
      <c r="K72" s="368"/>
      <c r="L72" s="366"/>
      <c r="M72" s="422"/>
      <c r="N72" s="366"/>
      <c r="O72" s="366"/>
    </row>
    <row r="73" spans="2:15">
      <c r="B73" s="368"/>
      <c r="C73" s="368"/>
      <c r="D73" s="368"/>
      <c r="E73" s="366"/>
      <c r="F73" s="366"/>
      <c r="G73" s="368"/>
      <c r="H73" s="368"/>
      <c r="I73" s="447"/>
      <c r="J73" s="448"/>
      <c r="K73" s="368"/>
      <c r="L73" s="366"/>
      <c r="M73" s="422"/>
      <c r="N73" s="366"/>
      <c r="O73" s="366"/>
    </row>
    <row r="74" spans="2:15">
      <c r="B74" s="368"/>
      <c r="C74" s="368"/>
      <c r="D74" s="368"/>
      <c r="E74" s="366"/>
      <c r="F74" s="366"/>
      <c r="G74" s="368"/>
      <c r="H74" s="368"/>
      <c r="I74" s="447"/>
      <c r="J74" s="448"/>
      <c r="K74" s="368"/>
      <c r="L74" s="366"/>
      <c r="M74" s="422"/>
      <c r="N74" s="366"/>
      <c r="O74" s="366"/>
    </row>
    <row r="75" spans="2:15">
      <c r="B75" s="368"/>
      <c r="C75" s="368"/>
      <c r="D75" s="368"/>
      <c r="E75" s="366"/>
      <c r="F75" s="366"/>
      <c r="G75" s="368"/>
      <c r="H75" s="368"/>
      <c r="I75" s="447"/>
      <c r="J75" s="448"/>
      <c r="K75" s="368"/>
      <c r="L75" s="366"/>
      <c r="M75" s="422"/>
      <c r="N75" s="366"/>
      <c r="O75" s="366"/>
    </row>
    <row r="76" spans="2:15">
      <c r="B76" s="368"/>
      <c r="C76" s="368"/>
      <c r="D76" s="368"/>
      <c r="E76" s="366"/>
      <c r="F76" s="366"/>
      <c r="G76" s="368"/>
      <c r="H76" s="368"/>
      <c r="I76" s="447"/>
      <c r="J76" s="448"/>
      <c r="K76" s="368"/>
      <c r="L76" s="366"/>
      <c r="M76" s="422"/>
      <c r="N76" s="366"/>
      <c r="O76" s="366"/>
    </row>
    <row r="77" spans="2:15">
      <c r="B77" s="368"/>
      <c r="C77" s="368"/>
      <c r="D77" s="368"/>
      <c r="E77" s="366"/>
      <c r="F77" s="366"/>
      <c r="G77" s="368"/>
      <c r="H77" s="368"/>
      <c r="I77" s="447"/>
      <c r="J77" s="448"/>
      <c r="K77" s="368"/>
      <c r="L77" s="366"/>
      <c r="M77" s="422"/>
      <c r="N77" s="366"/>
      <c r="O77" s="366"/>
    </row>
    <row r="78" spans="2:15">
      <c r="B78" s="368"/>
      <c r="C78" s="368"/>
      <c r="D78" s="368"/>
      <c r="E78" s="366"/>
      <c r="F78" s="366"/>
      <c r="G78" s="368"/>
      <c r="H78" s="368"/>
      <c r="I78" s="447"/>
      <c r="J78" s="448"/>
      <c r="K78" s="368"/>
      <c r="L78" s="366"/>
      <c r="M78" s="422"/>
      <c r="N78" s="366"/>
      <c r="O78" s="366"/>
    </row>
    <row r="79" spans="2:15">
      <c r="B79" s="368"/>
      <c r="C79" s="368"/>
      <c r="D79" s="368"/>
      <c r="E79" s="366"/>
      <c r="F79" s="366"/>
      <c r="G79" s="368"/>
      <c r="H79" s="368"/>
      <c r="I79" s="447"/>
      <c r="J79" s="448"/>
      <c r="K79" s="368"/>
      <c r="L79" s="366"/>
      <c r="M79" s="422"/>
      <c r="N79" s="366"/>
      <c r="O79" s="366"/>
    </row>
    <row r="80" spans="2:15">
      <c r="B80" s="368"/>
      <c r="C80" s="368"/>
      <c r="D80" s="368"/>
      <c r="E80" s="366"/>
      <c r="F80" s="366"/>
      <c r="G80" s="368"/>
      <c r="H80" s="368"/>
      <c r="I80" s="447"/>
      <c r="J80" s="448"/>
      <c r="K80" s="368"/>
      <c r="L80" s="366"/>
      <c r="M80" s="422"/>
      <c r="N80" s="366"/>
      <c r="O80" s="366"/>
    </row>
    <row r="81" spans="2:15">
      <c r="B81" s="368"/>
      <c r="C81" s="368"/>
      <c r="D81" s="368"/>
      <c r="E81" s="366"/>
      <c r="F81" s="366"/>
      <c r="G81" s="368"/>
      <c r="H81" s="368"/>
      <c r="I81" s="447"/>
      <c r="J81" s="448"/>
      <c r="K81" s="368"/>
      <c r="L81" s="366"/>
      <c r="M81" s="422"/>
      <c r="N81" s="366"/>
      <c r="O81" s="366"/>
    </row>
    <row r="82" spans="2:15">
      <c r="B82" s="368"/>
      <c r="C82" s="368"/>
      <c r="D82" s="368"/>
      <c r="E82" s="366"/>
      <c r="F82" s="366"/>
      <c r="G82" s="368"/>
      <c r="H82" s="368"/>
      <c r="I82" s="447"/>
      <c r="J82" s="448"/>
      <c r="K82" s="368"/>
      <c r="L82" s="366"/>
      <c r="M82" s="422"/>
      <c r="N82" s="366"/>
      <c r="O82" s="366"/>
    </row>
    <row r="83" spans="2:15">
      <c r="B83" s="368"/>
      <c r="C83" s="368"/>
      <c r="D83" s="368"/>
      <c r="E83" s="366"/>
      <c r="F83" s="366"/>
      <c r="G83" s="368"/>
      <c r="H83" s="368"/>
      <c r="I83" s="447"/>
      <c r="J83" s="448"/>
      <c r="K83" s="368"/>
      <c r="L83" s="366"/>
      <c r="M83" s="422"/>
      <c r="N83" s="366"/>
      <c r="O83" s="366"/>
    </row>
    <row r="84" spans="2:15">
      <c r="B84" s="368"/>
      <c r="C84" s="368"/>
      <c r="D84" s="368"/>
      <c r="E84" s="366"/>
      <c r="F84" s="366"/>
      <c r="G84" s="368"/>
      <c r="H84" s="368"/>
      <c r="I84" s="447"/>
      <c r="J84" s="448"/>
      <c r="K84" s="368"/>
      <c r="L84" s="366"/>
      <c r="M84" s="422"/>
      <c r="N84" s="366"/>
      <c r="O84" s="366"/>
    </row>
    <row r="85" spans="2:15">
      <c r="B85" s="368"/>
      <c r="C85" s="368"/>
      <c r="D85" s="368"/>
      <c r="E85" s="366"/>
      <c r="F85" s="366"/>
      <c r="G85" s="368"/>
      <c r="H85" s="368"/>
      <c r="I85" s="447"/>
      <c r="J85" s="448"/>
      <c r="K85" s="368"/>
      <c r="L85" s="366"/>
      <c r="M85" s="422"/>
      <c r="N85" s="366"/>
      <c r="O85" s="366"/>
    </row>
    <row r="86" spans="2:15">
      <c r="B86" s="368"/>
      <c r="C86" s="368"/>
      <c r="D86" s="368"/>
      <c r="E86" s="366"/>
      <c r="F86" s="366"/>
      <c r="G86" s="368"/>
      <c r="H86" s="368"/>
      <c r="I86" s="447"/>
      <c r="J86" s="448"/>
      <c r="K86" s="368"/>
      <c r="L86" s="366"/>
      <c r="M86" s="422"/>
      <c r="N86" s="366"/>
      <c r="O86" s="366"/>
    </row>
    <row r="87" spans="2:15">
      <c r="B87" s="368"/>
      <c r="C87" s="368"/>
      <c r="D87" s="368"/>
      <c r="E87" s="366"/>
      <c r="F87" s="366"/>
      <c r="G87" s="368"/>
      <c r="H87" s="368"/>
      <c r="I87" s="447"/>
      <c r="J87" s="448"/>
      <c r="K87" s="368"/>
      <c r="L87" s="366"/>
      <c r="M87" s="422"/>
      <c r="N87" s="366"/>
      <c r="O87" s="366"/>
    </row>
    <row r="88" spans="2:15">
      <c r="B88" s="368"/>
      <c r="C88" s="368"/>
      <c r="D88" s="368"/>
      <c r="E88" s="366"/>
      <c r="F88" s="366"/>
      <c r="G88" s="368"/>
      <c r="H88" s="368"/>
      <c r="I88" s="447"/>
      <c r="J88" s="448"/>
      <c r="K88" s="368"/>
      <c r="L88" s="366"/>
      <c r="M88" s="422"/>
      <c r="N88" s="366"/>
      <c r="O88" s="366"/>
    </row>
    <row r="89" spans="2:15">
      <c r="B89" s="368"/>
      <c r="C89" s="368"/>
      <c r="D89" s="368"/>
      <c r="E89" s="366"/>
      <c r="F89" s="366"/>
      <c r="G89" s="368"/>
      <c r="H89" s="368"/>
      <c r="I89" s="447"/>
      <c r="J89" s="448"/>
      <c r="K89" s="368"/>
      <c r="L89" s="366"/>
      <c r="M89" s="422"/>
      <c r="N89" s="366"/>
      <c r="O89" s="366"/>
    </row>
    <row r="90" spans="2:15">
      <c r="B90" s="368"/>
      <c r="C90" s="368"/>
      <c r="D90" s="368"/>
      <c r="E90" s="366"/>
      <c r="F90" s="366"/>
      <c r="G90" s="368"/>
      <c r="H90" s="368"/>
      <c r="I90" s="447"/>
      <c r="J90" s="448"/>
      <c r="K90" s="368"/>
      <c r="L90" s="366"/>
      <c r="M90" s="422"/>
      <c r="N90" s="366"/>
      <c r="O90" s="366"/>
    </row>
    <row r="91" spans="2:15">
      <c r="B91" s="368"/>
      <c r="C91" s="368"/>
      <c r="D91" s="368"/>
      <c r="E91" s="366"/>
      <c r="F91" s="366"/>
      <c r="G91" s="368"/>
      <c r="H91" s="368"/>
      <c r="I91" s="447"/>
      <c r="J91" s="448"/>
      <c r="K91" s="368"/>
      <c r="L91" s="366"/>
      <c r="M91" s="422"/>
      <c r="N91" s="366"/>
      <c r="O91" s="366"/>
    </row>
    <row r="92" spans="2:15">
      <c r="B92" s="368"/>
      <c r="C92" s="368"/>
      <c r="D92" s="368"/>
      <c r="E92" s="366"/>
      <c r="F92" s="366"/>
      <c r="G92" s="368"/>
      <c r="H92" s="368"/>
      <c r="I92" s="447"/>
      <c r="J92" s="448"/>
      <c r="K92" s="368"/>
      <c r="L92" s="366"/>
      <c r="M92" s="422"/>
      <c r="N92" s="366"/>
      <c r="O92" s="366"/>
    </row>
    <row r="93" spans="2:15">
      <c r="B93" s="368"/>
      <c r="C93" s="368"/>
      <c r="D93" s="368"/>
      <c r="E93" s="366"/>
      <c r="F93" s="366"/>
      <c r="G93" s="368"/>
      <c r="H93" s="368"/>
      <c r="I93" s="447"/>
      <c r="J93" s="448"/>
      <c r="K93" s="368"/>
      <c r="L93" s="366"/>
      <c r="M93" s="422"/>
      <c r="N93" s="366"/>
      <c r="O93" s="366"/>
    </row>
    <row r="94" spans="2:15">
      <c r="B94" s="368"/>
      <c r="C94" s="368"/>
      <c r="D94" s="368"/>
      <c r="E94" s="366"/>
      <c r="F94" s="366"/>
      <c r="G94" s="368"/>
      <c r="H94" s="368"/>
      <c r="I94" s="447"/>
      <c r="J94" s="448"/>
      <c r="K94" s="368"/>
      <c r="L94" s="366"/>
      <c r="M94" s="422"/>
      <c r="N94" s="366"/>
      <c r="O94" s="366"/>
    </row>
    <row r="95" spans="2:15">
      <c r="B95" s="368"/>
      <c r="C95" s="368"/>
      <c r="D95" s="368"/>
      <c r="E95" s="366"/>
      <c r="F95" s="366"/>
      <c r="G95" s="368"/>
      <c r="H95" s="368"/>
      <c r="I95" s="447"/>
      <c r="J95" s="448"/>
      <c r="K95" s="368"/>
      <c r="L95" s="366"/>
      <c r="M95" s="422"/>
      <c r="N95" s="366"/>
      <c r="O95" s="366"/>
    </row>
    <row r="96" spans="2:15">
      <c r="B96" s="368"/>
      <c r="C96" s="368"/>
      <c r="D96" s="368"/>
      <c r="E96" s="366"/>
      <c r="F96" s="366"/>
      <c r="G96" s="368"/>
      <c r="H96" s="368"/>
      <c r="I96" s="447"/>
      <c r="J96" s="448"/>
      <c r="K96" s="368"/>
      <c r="L96" s="366"/>
      <c r="M96" s="422"/>
      <c r="N96" s="366"/>
      <c r="O96" s="366"/>
    </row>
    <row r="97" spans="2:15">
      <c r="B97" s="368"/>
      <c r="C97" s="368"/>
      <c r="D97" s="368"/>
      <c r="E97" s="366"/>
      <c r="F97" s="366"/>
      <c r="G97" s="368"/>
      <c r="H97" s="368"/>
      <c r="I97" s="447"/>
      <c r="J97" s="448"/>
      <c r="K97" s="368"/>
      <c r="L97" s="366"/>
      <c r="M97" s="422"/>
      <c r="N97" s="366"/>
      <c r="O97" s="366"/>
    </row>
    <row r="98" spans="2:15">
      <c r="B98" s="368"/>
      <c r="C98" s="368"/>
      <c r="D98" s="368"/>
      <c r="E98" s="366"/>
      <c r="F98" s="366"/>
      <c r="G98" s="368"/>
      <c r="H98" s="368"/>
      <c r="I98" s="447"/>
      <c r="J98" s="448"/>
      <c r="K98" s="368"/>
      <c r="L98" s="366"/>
      <c r="M98" s="422"/>
      <c r="N98" s="366"/>
      <c r="O98" s="366"/>
    </row>
    <row r="99" spans="2:15">
      <c r="B99" s="368"/>
      <c r="C99" s="368"/>
      <c r="D99" s="368"/>
      <c r="E99" s="366"/>
      <c r="F99" s="366"/>
      <c r="G99" s="368"/>
      <c r="H99" s="368"/>
      <c r="I99" s="447"/>
      <c r="J99" s="448"/>
      <c r="K99" s="368"/>
      <c r="L99" s="366"/>
      <c r="M99" s="422"/>
      <c r="N99" s="366"/>
      <c r="O99" s="366"/>
    </row>
    <row r="100" spans="2:15">
      <c r="B100" s="368"/>
      <c r="C100" s="368"/>
      <c r="D100" s="368"/>
      <c r="E100" s="366"/>
      <c r="F100" s="366"/>
      <c r="G100" s="368"/>
      <c r="H100" s="368"/>
      <c r="I100" s="447"/>
      <c r="J100" s="448"/>
      <c r="K100" s="368"/>
      <c r="L100" s="366"/>
      <c r="M100" s="422"/>
      <c r="N100" s="366"/>
      <c r="O100" s="366"/>
    </row>
    <row r="101" spans="2:15">
      <c r="B101" s="368"/>
      <c r="C101" s="368"/>
      <c r="D101" s="368"/>
      <c r="E101" s="366"/>
      <c r="F101" s="366"/>
      <c r="G101" s="368"/>
      <c r="H101" s="368"/>
      <c r="I101" s="447"/>
      <c r="J101" s="448"/>
      <c r="K101" s="368"/>
      <c r="L101" s="366"/>
      <c r="M101" s="422"/>
      <c r="N101" s="366"/>
      <c r="O101" s="366"/>
    </row>
    <row r="102" spans="2:15">
      <c r="B102" s="368"/>
      <c r="C102" s="368"/>
      <c r="D102" s="368"/>
      <c r="E102" s="366"/>
      <c r="F102" s="366"/>
      <c r="G102" s="368"/>
      <c r="H102" s="368"/>
      <c r="I102" s="447"/>
      <c r="J102" s="448"/>
      <c r="K102" s="368"/>
      <c r="L102" s="366"/>
      <c r="M102" s="422"/>
      <c r="N102" s="366"/>
      <c r="O102" s="366"/>
    </row>
    <row r="103" spans="2:15">
      <c r="B103" s="368"/>
      <c r="C103" s="368"/>
      <c r="D103" s="368"/>
      <c r="E103" s="366"/>
      <c r="F103" s="366"/>
      <c r="G103" s="368"/>
      <c r="H103" s="368"/>
      <c r="I103" s="447"/>
      <c r="J103" s="448"/>
      <c r="K103" s="368"/>
      <c r="L103" s="366"/>
      <c r="M103" s="422"/>
      <c r="N103" s="366"/>
      <c r="O103" s="366"/>
    </row>
    <row r="104" spans="2:15">
      <c r="B104" s="368"/>
      <c r="C104" s="368"/>
      <c r="D104" s="368"/>
      <c r="E104" s="366"/>
      <c r="F104" s="366"/>
      <c r="G104" s="368"/>
      <c r="H104" s="368"/>
      <c r="I104" s="447"/>
      <c r="J104" s="448"/>
      <c r="K104" s="368"/>
      <c r="L104" s="366"/>
      <c r="M104" s="422"/>
      <c r="N104" s="366"/>
      <c r="O104" s="366"/>
    </row>
    <row r="105" spans="2:15">
      <c r="B105" s="368"/>
      <c r="C105" s="368"/>
      <c r="D105" s="368"/>
      <c r="E105" s="366"/>
      <c r="F105" s="366"/>
      <c r="G105" s="368"/>
      <c r="H105" s="368"/>
      <c r="I105" s="447"/>
      <c r="J105" s="448"/>
      <c r="K105" s="368"/>
      <c r="L105" s="366"/>
      <c r="M105" s="422"/>
      <c r="N105" s="366"/>
      <c r="O105" s="366"/>
    </row>
    <row r="106" spans="2:15">
      <c r="B106" s="368"/>
      <c r="C106" s="368"/>
      <c r="D106" s="368"/>
      <c r="E106" s="366"/>
      <c r="F106" s="366"/>
      <c r="G106" s="368"/>
      <c r="H106" s="368"/>
      <c r="I106" s="447"/>
      <c r="J106" s="448"/>
      <c r="K106" s="368"/>
      <c r="L106" s="366"/>
      <c r="M106" s="422"/>
      <c r="N106" s="366"/>
      <c r="O106" s="366"/>
    </row>
    <row r="107" spans="2:15">
      <c r="B107" s="368"/>
      <c r="C107" s="368"/>
      <c r="D107" s="368"/>
      <c r="E107" s="366"/>
      <c r="F107" s="366"/>
      <c r="G107" s="368"/>
      <c r="H107" s="368"/>
      <c r="I107" s="447"/>
      <c r="J107" s="448"/>
      <c r="K107" s="368"/>
      <c r="L107" s="366"/>
      <c r="M107" s="422"/>
      <c r="N107" s="366"/>
      <c r="O107" s="366"/>
    </row>
    <row r="108" spans="2:15">
      <c r="B108" s="368"/>
      <c r="C108" s="368"/>
      <c r="D108" s="368"/>
      <c r="E108" s="366"/>
      <c r="F108" s="366"/>
      <c r="G108" s="368"/>
      <c r="H108" s="368"/>
      <c r="I108" s="447"/>
      <c r="J108" s="448"/>
      <c r="K108" s="368"/>
      <c r="L108" s="366"/>
      <c r="M108" s="422"/>
      <c r="N108" s="366"/>
      <c r="O108" s="366"/>
    </row>
    <row r="109" spans="2:15">
      <c r="B109" s="368"/>
      <c r="C109" s="368"/>
      <c r="D109" s="368"/>
      <c r="E109" s="366"/>
      <c r="F109" s="366"/>
      <c r="G109" s="368"/>
      <c r="H109" s="368"/>
      <c r="I109" s="447"/>
      <c r="J109" s="448"/>
      <c r="K109" s="368"/>
      <c r="L109" s="366"/>
      <c r="M109" s="422"/>
      <c r="N109" s="366"/>
      <c r="O109" s="366"/>
    </row>
    <row r="110" spans="2:15">
      <c r="B110" s="368"/>
      <c r="C110" s="368"/>
      <c r="D110" s="368"/>
      <c r="E110" s="366"/>
      <c r="F110" s="366"/>
      <c r="G110" s="368"/>
      <c r="H110" s="368"/>
      <c r="I110" s="447"/>
      <c r="J110" s="448"/>
      <c r="K110" s="368"/>
      <c r="L110" s="366"/>
      <c r="M110" s="422"/>
      <c r="N110" s="366"/>
      <c r="O110" s="366"/>
    </row>
    <row r="111" spans="2:15">
      <c r="B111" s="368"/>
      <c r="C111" s="368"/>
      <c r="D111" s="368"/>
      <c r="E111" s="366"/>
      <c r="F111" s="366"/>
      <c r="G111" s="368"/>
      <c r="H111" s="368"/>
      <c r="I111" s="447"/>
      <c r="J111" s="448"/>
      <c r="K111" s="368"/>
      <c r="L111" s="366"/>
      <c r="M111" s="422"/>
      <c r="N111" s="366"/>
      <c r="O111" s="366"/>
    </row>
    <row r="112" spans="2:15">
      <c r="B112" s="368"/>
      <c r="C112" s="368"/>
      <c r="D112" s="368"/>
      <c r="E112" s="366"/>
      <c r="F112" s="366"/>
      <c r="G112" s="368"/>
      <c r="H112" s="368"/>
      <c r="I112" s="447"/>
      <c r="J112" s="448"/>
      <c r="K112" s="368"/>
      <c r="L112" s="366"/>
      <c r="M112" s="422"/>
      <c r="N112" s="366"/>
      <c r="O112" s="366"/>
    </row>
    <row r="113" spans="2:15">
      <c r="B113" s="368"/>
      <c r="C113" s="368"/>
      <c r="D113" s="368"/>
      <c r="E113" s="366"/>
      <c r="F113" s="366"/>
      <c r="G113" s="368"/>
      <c r="H113" s="368"/>
      <c r="I113" s="447"/>
      <c r="J113" s="448"/>
      <c r="K113" s="368"/>
      <c r="L113" s="366"/>
      <c r="M113" s="422"/>
      <c r="N113" s="366"/>
      <c r="O113" s="366"/>
    </row>
    <row r="114" spans="2:15">
      <c r="B114" s="368"/>
      <c r="C114" s="368"/>
      <c r="D114" s="368"/>
      <c r="E114" s="366"/>
      <c r="F114" s="366"/>
      <c r="G114" s="368"/>
      <c r="H114" s="368"/>
      <c r="I114" s="447"/>
      <c r="J114" s="448"/>
      <c r="K114" s="368"/>
      <c r="L114" s="366"/>
      <c r="M114" s="422"/>
      <c r="N114" s="366"/>
      <c r="O114" s="366"/>
    </row>
    <row r="115" spans="2:15">
      <c r="B115" s="368"/>
      <c r="C115" s="368"/>
      <c r="D115" s="368"/>
      <c r="E115" s="366"/>
      <c r="F115" s="366"/>
      <c r="G115" s="368"/>
      <c r="H115" s="368"/>
      <c r="I115" s="447"/>
      <c r="J115" s="448"/>
      <c r="K115" s="368"/>
      <c r="L115" s="366"/>
      <c r="M115" s="422"/>
      <c r="N115" s="366"/>
      <c r="O115" s="366"/>
    </row>
    <row r="116" spans="2:15">
      <c r="B116" s="368"/>
      <c r="C116" s="368"/>
      <c r="D116" s="368"/>
      <c r="E116" s="366"/>
      <c r="F116" s="366"/>
      <c r="G116" s="368"/>
      <c r="H116" s="368"/>
      <c r="I116" s="447"/>
      <c r="J116" s="448"/>
      <c r="K116" s="368"/>
      <c r="L116" s="366"/>
      <c r="M116" s="422"/>
      <c r="N116" s="366"/>
      <c r="O116" s="366"/>
    </row>
    <row r="117" spans="2:15">
      <c r="B117" s="368"/>
      <c r="C117" s="368"/>
      <c r="D117" s="368"/>
      <c r="E117" s="366"/>
      <c r="F117" s="366"/>
      <c r="G117" s="368"/>
      <c r="H117" s="368"/>
      <c r="I117" s="447"/>
      <c r="J117" s="448"/>
      <c r="K117" s="368"/>
      <c r="L117" s="366"/>
      <c r="M117" s="422"/>
      <c r="N117" s="366"/>
      <c r="O117" s="366"/>
    </row>
    <row r="118" spans="2:15">
      <c r="B118" s="368"/>
      <c r="C118" s="368"/>
      <c r="D118" s="368"/>
      <c r="E118" s="366"/>
      <c r="F118" s="366"/>
      <c r="G118" s="368"/>
      <c r="H118" s="368"/>
      <c r="I118" s="447"/>
      <c r="J118" s="448"/>
      <c r="K118" s="368"/>
      <c r="L118" s="366"/>
      <c r="M118" s="422"/>
      <c r="N118" s="366"/>
      <c r="O118" s="366"/>
    </row>
    <row r="119" spans="2:15">
      <c r="B119" s="368"/>
      <c r="C119" s="368"/>
      <c r="D119" s="368"/>
      <c r="E119" s="366"/>
      <c r="F119" s="366"/>
      <c r="G119" s="368"/>
      <c r="H119" s="368"/>
      <c r="I119" s="447"/>
      <c r="J119" s="448"/>
      <c r="K119" s="368"/>
      <c r="L119" s="366"/>
      <c r="M119" s="422"/>
      <c r="N119" s="366"/>
      <c r="O119" s="366"/>
    </row>
    <row r="120" spans="2:15">
      <c r="B120" s="368"/>
      <c r="C120" s="368"/>
      <c r="D120" s="368"/>
      <c r="E120" s="366"/>
      <c r="F120" s="366"/>
      <c r="G120" s="368"/>
      <c r="H120" s="368"/>
      <c r="I120" s="447"/>
      <c r="J120" s="448"/>
      <c r="K120" s="368"/>
      <c r="L120" s="366"/>
      <c r="M120" s="422"/>
      <c r="N120" s="366"/>
      <c r="O120" s="366"/>
    </row>
    <row r="121" spans="2:15">
      <c r="B121" s="368"/>
      <c r="C121" s="368"/>
      <c r="D121" s="368"/>
      <c r="E121" s="366"/>
      <c r="F121" s="366"/>
      <c r="G121" s="368"/>
      <c r="H121" s="368"/>
      <c r="I121" s="447"/>
      <c r="J121" s="448"/>
      <c r="K121" s="368"/>
      <c r="L121" s="366"/>
      <c r="M121" s="422"/>
      <c r="N121" s="366"/>
      <c r="O121" s="366"/>
    </row>
    <row r="122" spans="2:15">
      <c r="B122" s="368"/>
      <c r="C122" s="368"/>
      <c r="D122" s="368"/>
      <c r="E122" s="366"/>
      <c r="F122" s="366"/>
      <c r="G122" s="368"/>
      <c r="H122" s="368"/>
      <c r="I122" s="447"/>
      <c r="J122" s="448"/>
      <c r="K122" s="368"/>
      <c r="L122" s="366"/>
      <c r="M122" s="422"/>
      <c r="N122" s="366"/>
      <c r="O122" s="366"/>
    </row>
    <row r="123" spans="2:15">
      <c r="B123" s="368"/>
      <c r="C123" s="368"/>
      <c r="D123" s="368"/>
      <c r="E123" s="366"/>
      <c r="F123" s="366"/>
      <c r="G123" s="368"/>
      <c r="H123" s="368"/>
      <c r="I123" s="447"/>
      <c r="J123" s="448"/>
      <c r="K123" s="368"/>
      <c r="L123" s="366"/>
      <c r="M123" s="422"/>
      <c r="N123" s="366"/>
      <c r="O123" s="366"/>
    </row>
    <row r="124" spans="2:15">
      <c r="B124" s="368"/>
      <c r="C124" s="368"/>
      <c r="D124" s="368"/>
      <c r="E124" s="366"/>
      <c r="F124" s="366"/>
      <c r="G124" s="368"/>
      <c r="H124" s="368"/>
      <c r="I124" s="447"/>
      <c r="J124" s="448"/>
      <c r="K124" s="368"/>
      <c r="L124" s="366"/>
      <c r="M124" s="422"/>
      <c r="N124" s="366"/>
      <c r="O124" s="366"/>
    </row>
    <row r="125" spans="2:15">
      <c r="B125" s="368"/>
      <c r="C125" s="368"/>
      <c r="D125" s="368"/>
      <c r="E125" s="366"/>
      <c r="F125" s="366"/>
      <c r="G125" s="368"/>
      <c r="H125" s="368"/>
      <c r="I125" s="447"/>
      <c r="J125" s="448"/>
      <c r="K125" s="368"/>
      <c r="L125" s="366"/>
      <c r="M125" s="422"/>
      <c r="N125" s="366"/>
      <c r="O125" s="366"/>
    </row>
    <row r="126" spans="2:15">
      <c r="B126" s="368"/>
      <c r="C126" s="368"/>
      <c r="D126" s="368"/>
      <c r="E126" s="366"/>
      <c r="F126" s="366"/>
      <c r="G126" s="368"/>
      <c r="H126" s="368"/>
      <c r="I126" s="447"/>
      <c r="J126" s="448"/>
      <c r="K126" s="368"/>
      <c r="L126" s="366"/>
      <c r="M126" s="422"/>
      <c r="N126" s="366"/>
      <c r="O126" s="366"/>
    </row>
    <row r="127" spans="2:15">
      <c r="B127" s="368"/>
      <c r="C127" s="368"/>
      <c r="D127" s="368"/>
      <c r="E127" s="366"/>
      <c r="F127" s="366"/>
      <c r="G127" s="368"/>
      <c r="H127" s="368"/>
      <c r="I127" s="447"/>
      <c r="J127" s="448"/>
      <c r="K127" s="368"/>
      <c r="L127" s="366"/>
      <c r="M127" s="422"/>
      <c r="N127" s="366"/>
      <c r="O127" s="366"/>
    </row>
    <row r="128" spans="2:15">
      <c r="B128" s="368"/>
      <c r="C128" s="368"/>
      <c r="D128" s="368"/>
      <c r="E128" s="366"/>
      <c r="F128" s="366"/>
      <c r="G128" s="368"/>
      <c r="H128" s="368"/>
      <c r="I128" s="447"/>
      <c r="J128" s="448"/>
      <c r="K128" s="368"/>
      <c r="L128" s="366"/>
      <c r="M128" s="422"/>
      <c r="N128" s="366"/>
      <c r="O128" s="366"/>
    </row>
    <row r="129" spans="2:15">
      <c r="B129" s="368"/>
      <c r="C129" s="368"/>
      <c r="D129" s="368"/>
      <c r="E129" s="366"/>
      <c r="F129" s="366"/>
      <c r="G129" s="368"/>
      <c r="H129" s="368"/>
      <c r="I129" s="447"/>
      <c r="J129" s="448"/>
      <c r="K129" s="368"/>
      <c r="L129" s="366"/>
      <c r="M129" s="422"/>
      <c r="N129" s="366"/>
      <c r="O129" s="366"/>
    </row>
    <row r="130" spans="2:15">
      <c r="B130" s="368"/>
      <c r="C130" s="368"/>
      <c r="D130" s="368"/>
      <c r="E130" s="366"/>
      <c r="F130" s="366"/>
      <c r="G130" s="368"/>
      <c r="H130" s="368"/>
      <c r="I130" s="447"/>
      <c r="J130" s="448"/>
      <c r="K130" s="368"/>
      <c r="L130" s="366"/>
      <c r="M130" s="422"/>
      <c r="N130" s="366"/>
      <c r="O130" s="366"/>
    </row>
    <row r="131" spans="2:15">
      <c r="B131" s="368"/>
      <c r="C131" s="368"/>
      <c r="D131" s="368"/>
      <c r="E131" s="366"/>
      <c r="F131" s="366"/>
      <c r="G131" s="368"/>
      <c r="H131" s="368"/>
      <c r="I131" s="447"/>
      <c r="J131" s="448"/>
      <c r="K131" s="368"/>
      <c r="L131" s="366"/>
      <c r="M131" s="422"/>
      <c r="N131" s="366"/>
      <c r="O131" s="366"/>
    </row>
    <row r="132" spans="2:15">
      <c r="B132" s="368"/>
      <c r="C132" s="368"/>
      <c r="D132" s="368"/>
      <c r="E132" s="366"/>
      <c r="F132" s="366"/>
      <c r="G132" s="368"/>
      <c r="H132" s="368"/>
      <c r="I132" s="447"/>
      <c r="J132" s="448"/>
      <c r="K132" s="368"/>
      <c r="L132" s="366"/>
      <c r="M132" s="422"/>
      <c r="N132" s="366"/>
      <c r="O132" s="366"/>
    </row>
    <row r="133" spans="2:15">
      <c r="B133" s="368"/>
      <c r="C133" s="368"/>
      <c r="D133" s="368"/>
      <c r="E133" s="366"/>
      <c r="F133" s="366"/>
      <c r="G133" s="368"/>
      <c r="H133" s="368"/>
      <c r="I133" s="447"/>
      <c r="J133" s="448"/>
      <c r="K133" s="368"/>
      <c r="L133" s="366"/>
      <c r="M133" s="422"/>
      <c r="N133" s="366"/>
      <c r="O133" s="366"/>
    </row>
    <row r="134" spans="2:15">
      <c r="B134" s="368"/>
      <c r="C134" s="368"/>
      <c r="D134" s="368"/>
      <c r="E134" s="366"/>
      <c r="F134" s="366"/>
      <c r="G134" s="368"/>
      <c r="H134" s="368"/>
      <c r="I134" s="447"/>
      <c r="J134" s="448"/>
      <c r="K134" s="368"/>
      <c r="L134" s="366"/>
      <c r="M134" s="422"/>
      <c r="N134" s="366"/>
      <c r="O134" s="366"/>
    </row>
    <row r="135" spans="2:15">
      <c r="B135" s="368"/>
      <c r="C135" s="368"/>
      <c r="D135" s="368"/>
      <c r="E135" s="366"/>
      <c r="F135" s="366"/>
      <c r="G135" s="368"/>
      <c r="H135" s="368"/>
      <c r="I135" s="447"/>
      <c r="J135" s="448"/>
      <c r="K135" s="368"/>
      <c r="L135" s="366"/>
      <c r="M135" s="422"/>
      <c r="N135" s="366"/>
      <c r="O135" s="366"/>
    </row>
    <row r="136" spans="2:15">
      <c r="B136" s="368"/>
      <c r="C136" s="368"/>
      <c r="D136" s="368"/>
      <c r="E136" s="366"/>
      <c r="F136" s="366"/>
      <c r="G136" s="368"/>
      <c r="H136" s="368"/>
      <c r="I136" s="447"/>
      <c r="J136" s="448"/>
      <c r="K136" s="368"/>
      <c r="L136" s="366"/>
      <c r="M136" s="422"/>
      <c r="N136" s="366"/>
      <c r="O136" s="366"/>
    </row>
    <row r="137" spans="2:15">
      <c r="B137" s="368"/>
      <c r="C137" s="368"/>
      <c r="D137" s="368"/>
      <c r="E137" s="366"/>
      <c r="F137" s="366"/>
      <c r="G137" s="368"/>
      <c r="H137" s="368"/>
      <c r="I137" s="447"/>
      <c r="J137" s="448"/>
      <c r="K137" s="368"/>
      <c r="L137" s="366"/>
      <c r="M137" s="422"/>
      <c r="N137" s="366"/>
      <c r="O137" s="366"/>
    </row>
    <row r="138" spans="2:15">
      <c r="B138" s="368"/>
      <c r="C138" s="368"/>
      <c r="D138" s="368"/>
      <c r="E138" s="366"/>
      <c r="F138" s="366"/>
      <c r="G138" s="368"/>
      <c r="H138" s="368"/>
      <c r="I138" s="447"/>
      <c r="J138" s="448"/>
      <c r="K138" s="368"/>
      <c r="L138" s="366"/>
      <c r="M138" s="422"/>
      <c r="N138" s="366"/>
      <c r="O138" s="366"/>
    </row>
    <row r="139" spans="2:15">
      <c r="B139" s="368"/>
      <c r="C139" s="368"/>
      <c r="D139" s="368"/>
      <c r="E139" s="366"/>
      <c r="F139" s="366"/>
      <c r="G139" s="368"/>
      <c r="H139" s="368"/>
      <c r="I139" s="447"/>
      <c r="J139" s="448"/>
      <c r="K139" s="368"/>
      <c r="L139" s="366"/>
      <c r="M139" s="422"/>
      <c r="N139" s="366"/>
      <c r="O139" s="366"/>
    </row>
    <row r="140" spans="2:15">
      <c r="B140" s="368"/>
      <c r="C140" s="368"/>
      <c r="D140" s="368"/>
      <c r="E140" s="366"/>
      <c r="F140" s="366"/>
      <c r="G140" s="368"/>
      <c r="H140" s="368"/>
      <c r="I140" s="447"/>
      <c r="J140" s="448"/>
      <c r="K140" s="368"/>
      <c r="L140" s="366"/>
      <c r="M140" s="422"/>
      <c r="N140" s="366"/>
      <c r="O140" s="366"/>
    </row>
    <row r="141" spans="2:15">
      <c r="B141" s="368"/>
      <c r="C141" s="368"/>
      <c r="D141" s="368"/>
      <c r="E141" s="366"/>
      <c r="F141" s="366"/>
      <c r="G141" s="368"/>
      <c r="H141" s="368"/>
      <c r="I141" s="447"/>
      <c r="J141" s="448"/>
      <c r="K141" s="368"/>
      <c r="L141" s="366"/>
      <c r="M141" s="422"/>
      <c r="N141" s="366"/>
      <c r="O141" s="366"/>
    </row>
    <row r="142" spans="2:15">
      <c r="B142" s="368"/>
      <c r="C142" s="368"/>
      <c r="D142" s="368"/>
      <c r="E142" s="366"/>
      <c r="F142" s="366"/>
      <c r="G142" s="368"/>
      <c r="H142" s="368"/>
      <c r="I142" s="447"/>
      <c r="J142" s="448"/>
      <c r="K142" s="368"/>
      <c r="L142" s="366"/>
      <c r="M142" s="422"/>
      <c r="N142" s="366"/>
      <c r="O142" s="366"/>
    </row>
    <row r="143" spans="2:15">
      <c r="B143" s="368"/>
      <c r="C143" s="368"/>
      <c r="D143" s="368"/>
      <c r="E143" s="366"/>
      <c r="F143" s="366"/>
      <c r="G143" s="368"/>
      <c r="H143" s="368"/>
      <c r="I143" s="447"/>
      <c r="J143" s="448"/>
      <c r="K143" s="368"/>
      <c r="L143" s="366"/>
      <c r="M143" s="422"/>
      <c r="N143" s="366"/>
      <c r="O143" s="366"/>
    </row>
    <row r="144" spans="2:15">
      <c r="B144" s="368"/>
      <c r="C144" s="368"/>
      <c r="D144" s="368"/>
      <c r="E144" s="366"/>
      <c r="F144" s="366"/>
      <c r="G144" s="368"/>
      <c r="H144" s="368"/>
      <c r="I144" s="447"/>
      <c r="J144" s="448"/>
      <c r="K144" s="368"/>
      <c r="L144" s="366"/>
      <c r="M144" s="422"/>
      <c r="N144" s="366"/>
      <c r="O144" s="366"/>
    </row>
    <row r="145" spans="2:15">
      <c r="B145" s="368"/>
      <c r="C145" s="368"/>
      <c r="D145" s="368"/>
      <c r="E145" s="366"/>
      <c r="F145" s="366"/>
      <c r="G145" s="368"/>
      <c r="H145" s="368"/>
      <c r="I145" s="447"/>
      <c r="J145" s="448"/>
      <c r="K145" s="368"/>
      <c r="L145" s="366"/>
      <c r="M145" s="422"/>
      <c r="N145" s="366"/>
      <c r="O145" s="366"/>
    </row>
    <row r="146" spans="2:15">
      <c r="B146" s="368"/>
      <c r="C146" s="368"/>
      <c r="D146" s="368"/>
      <c r="E146" s="366"/>
      <c r="F146" s="366"/>
      <c r="G146" s="368"/>
      <c r="H146" s="368"/>
      <c r="I146" s="447"/>
      <c r="J146" s="448"/>
      <c r="K146" s="368"/>
      <c r="L146" s="366"/>
      <c r="M146" s="422"/>
      <c r="N146" s="366"/>
      <c r="O146" s="366"/>
    </row>
    <row r="147" spans="2:15">
      <c r="B147" s="368"/>
      <c r="C147" s="368"/>
      <c r="D147" s="368"/>
      <c r="E147" s="366"/>
      <c r="F147" s="366"/>
      <c r="G147" s="368"/>
      <c r="H147" s="368"/>
      <c r="I147" s="447"/>
      <c r="J147" s="448"/>
      <c r="K147" s="368"/>
      <c r="L147" s="366"/>
      <c r="M147" s="422"/>
      <c r="N147" s="366"/>
      <c r="O147" s="366"/>
    </row>
    <row r="148" spans="2:15">
      <c r="B148" s="368"/>
      <c r="C148" s="368"/>
      <c r="D148" s="368"/>
      <c r="E148" s="366"/>
      <c r="F148" s="366"/>
      <c r="G148" s="368"/>
      <c r="H148" s="368"/>
      <c r="I148" s="447"/>
      <c r="J148" s="448"/>
      <c r="K148" s="368"/>
      <c r="L148" s="366"/>
      <c r="M148" s="422"/>
      <c r="N148" s="366"/>
      <c r="O148" s="366"/>
    </row>
    <row r="149" spans="2:15">
      <c r="B149" s="368"/>
      <c r="C149" s="368"/>
      <c r="D149" s="368"/>
      <c r="E149" s="366"/>
      <c r="F149" s="366"/>
      <c r="G149" s="368"/>
      <c r="H149" s="368"/>
      <c r="I149" s="447"/>
      <c r="J149" s="448"/>
      <c r="K149" s="368"/>
      <c r="L149" s="366"/>
      <c r="M149" s="422"/>
      <c r="N149" s="366"/>
      <c r="O149" s="366"/>
    </row>
    <row r="150" spans="2:15">
      <c r="B150" s="368"/>
      <c r="C150" s="368"/>
      <c r="D150" s="368"/>
      <c r="E150" s="366"/>
      <c r="F150" s="366"/>
      <c r="G150" s="368"/>
      <c r="H150" s="368"/>
      <c r="I150" s="447"/>
      <c r="J150" s="448"/>
      <c r="K150" s="368"/>
      <c r="L150" s="366"/>
      <c r="M150" s="422"/>
      <c r="N150" s="366"/>
      <c r="O150" s="366"/>
    </row>
    <row r="151" spans="2:15">
      <c r="B151" s="368"/>
      <c r="C151" s="368"/>
      <c r="D151" s="368"/>
      <c r="E151" s="366"/>
      <c r="F151" s="366"/>
      <c r="G151" s="368"/>
      <c r="H151" s="368"/>
      <c r="I151" s="447"/>
      <c r="J151" s="448"/>
      <c r="K151" s="368"/>
      <c r="L151" s="366"/>
      <c r="M151" s="422"/>
      <c r="N151" s="366"/>
      <c r="O151" s="366"/>
    </row>
    <row r="152" spans="2:15">
      <c r="B152" s="368"/>
      <c r="C152" s="368"/>
      <c r="D152" s="368"/>
      <c r="E152" s="366"/>
      <c r="F152" s="366"/>
      <c r="G152" s="368"/>
      <c r="H152" s="368"/>
      <c r="I152" s="447"/>
      <c r="J152" s="448"/>
      <c r="K152" s="368"/>
      <c r="L152" s="366"/>
      <c r="M152" s="422"/>
      <c r="N152" s="366"/>
      <c r="O152" s="366"/>
    </row>
    <row r="153" spans="2:15">
      <c r="B153" s="368"/>
      <c r="C153" s="368"/>
      <c r="D153" s="368"/>
      <c r="E153" s="366"/>
      <c r="F153" s="366"/>
      <c r="G153" s="368"/>
      <c r="H153" s="368"/>
      <c r="I153" s="447"/>
      <c r="J153" s="448"/>
      <c r="K153" s="368"/>
      <c r="L153" s="366"/>
      <c r="M153" s="422"/>
      <c r="N153" s="366"/>
      <c r="O153" s="366"/>
    </row>
    <row r="154" spans="2:15">
      <c r="B154" s="368"/>
      <c r="C154" s="368"/>
      <c r="D154" s="368"/>
      <c r="E154" s="366"/>
      <c r="F154" s="366"/>
      <c r="G154" s="368"/>
      <c r="H154" s="368"/>
      <c r="I154" s="447"/>
      <c r="J154" s="448"/>
      <c r="K154" s="368"/>
      <c r="L154" s="366"/>
      <c r="M154" s="422"/>
      <c r="N154" s="366"/>
      <c r="O154" s="366"/>
    </row>
    <row r="155" spans="2:15">
      <c r="B155" s="368"/>
      <c r="C155" s="368"/>
      <c r="D155" s="368"/>
      <c r="E155" s="366"/>
      <c r="F155" s="366"/>
      <c r="G155" s="368"/>
      <c r="H155" s="368"/>
      <c r="I155" s="447"/>
      <c r="J155" s="448"/>
      <c r="K155" s="368"/>
      <c r="L155" s="366"/>
      <c r="M155" s="422"/>
      <c r="N155" s="366"/>
      <c r="O155" s="366"/>
    </row>
    <row r="156" spans="2:15">
      <c r="B156" s="368"/>
      <c r="C156" s="368"/>
      <c r="D156" s="368"/>
      <c r="E156" s="366"/>
      <c r="F156" s="366"/>
      <c r="G156" s="368"/>
      <c r="H156" s="368"/>
      <c r="I156" s="447"/>
      <c r="J156" s="448"/>
      <c r="K156" s="368"/>
      <c r="L156" s="366"/>
      <c r="M156" s="422"/>
      <c r="N156" s="366"/>
      <c r="O156" s="366"/>
    </row>
    <row r="157" spans="2:15">
      <c r="B157" s="368"/>
      <c r="C157" s="368"/>
      <c r="D157" s="368"/>
      <c r="E157" s="366"/>
      <c r="F157" s="366"/>
      <c r="G157" s="368"/>
      <c r="H157" s="368"/>
      <c r="I157" s="447"/>
      <c r="J157" s="448"/>
      <c r="K157" s="368"/>
      <c r="L157" s="366"/>
      <c r="M157" s="422"/>
      <c r="N157" s="366"/>
      <c r="O157" s="366"/>
    </row>
    <row r="158" spans="2:15">
      <c r="B158" s="368"/>
      <c r="C158" s="368"/>
      <c r="D158" s="368"/>
      <c r="E158" s="366"/>
      <c r="F158" s="366"/>
      <c r="G158" s="368"/>
      <c r="H158" s="368"/>
      <c r="I158" s="447"/>
      <c r="J158" s="448"/>
      <c r="K158" s="368"/>
      <c r="L158" s="366"/>
      <c r="M158" s="422"/>
      <c r="N158" s="366"/>
      <c r="O158" s="366"/>
    </row>
    <row r="159" spans="2:15">
      <c r="B159" s="368"/>
      <c r="C159" s="368"/>
      <c r="D159" s="368"/>
      <c r="E159" s="366"/>
      <c r="F159" s="366"/>
      <c r="G159" s="368"/>
      <c r="H159" s="368"/>
      <c r="I159" s="447"/>
      <c r="J159" s="448"/>
      <c r="K159" s="368"/>
      <c r="L159" s="366"/>
      <c r="M159" s="422"/>
      <c r="N159" s="366"/>
      <c r="O159" s="366"/>
    </row>
    <row r="160" spans="2:15">
      <c r="B160" s="368"/>
      <c r="C160" s="368"/>
      <c r="D160" s="368"/>
      <c r="E160" s="366"/>
      <c r="F160" s="366"/>
      <c r="G160" s="368"/>
      <c r="H160" s="368"/>
      <c r="I160" s="447"/>
      <c r="J160" s="448"/>
      <c r="K160" s="368"/>
      <c r="L160" s="366"/>
      <c r="M160" s="422"/>
      <c r="N160" s="366"/>
      <c r="O160" s="366"/>
    </row>
    <row r="161" spans="2:15">
      <c r="B161" s="368"/>
      <c r="C161" s="368"/>
      <c r="D161" s="368"/>
      <c r="E161" s="366"/>
      <c r="F161" s="366"/>
      <c r="G161" s="368"/>
      <c r="H161" s="368"/>
      <c r="I161" s="447"/>
      <c r="J161" s="448"/>
      <c r="K161" s="368"/>
      <c r="L161" s="366"/>
      <c r="M161" s="422"/>
      <c r="N161" s="366"/>
      <c r="O161" s="366"/>
    </row>
    <row r="162" spans="2:15">
      <c r="B162" s="368"/>
      <c r="C162" s="368"/>
      <c r="D162" s="368"/>
      <c r="E162" s="366"/>
      <c r="F162" s="366"/>
      <c r="G162" s="368"/>
      <c r="H162" s="368"/>
      <c r="I162" s="447"/>
      <c r="J162" s="448"/>
      <c r="K162" s="368"/>
      <c r="L162" s="366"/>
      <c r="M162" s="422"/>
      <c r="N162" s="366"/>
      <c r="O162" s="366"/>
    </row>
    <row r="163" spans="2:15">
      <c r="B163" s="368"/>
      <c r="C163" s="368"/>
      <c r="D163" s="368"/>
      <c r="E163" s="366"/>
      <c r="F163" s="366"/>
      <c r="G163" s="368"/>
      <c r="H163" s="368"/>
      <c r="I163" s="447"/>
      <c r="J163" s="448"/>
      <c r="K163" s="368"/>
      <c r="L163" s="366"/>
      <c r="M163" s="422"/>
      <c r="N163" s="366"/>
      <c r="O163" s="366"/>
    </row>
    <row r="164" spans="2:15">
      <c r="B164" s="368"/>
      <c r="C164" s="368"/>
      <c r="D164" s="368"/>
      <c r="E164" s="366"/>
      <c r="F164" s="366"/>
      <c r="G164" s="368"/>
      <c r="H164" s="368"/>
      <c r="I164" s="447"/>
      <c r="J164" s="448"/>
      <c r="K164" s="368"/>
      <c r="L164" s="366"/>
      <c r="M164" s="422"/>
      <c r="N164" s="366"/>
      <c r="O164" s="366"/>
    </row>
    <row r="165" spans="2:15">
      <c r="B165" s="368"/>
      <c r="C165" s="368"/>
      <c r="D165" s="368"/>
      <c r="E165" s="366"/>
      <c r="F165" s="366"/>
      <c r="G165" s="368"/>
      <c r="H165" s="368"/>
      <c r="I165" s="447"/>
      <c r="J165" s="448"/>
      <c r="K165" s="368"/>
      <c r="L165" s="366"/>
      <c r="M165" s="422"/>
      <c r="N165" s="366"/>
      <c r="O165" s="366"/>
    </row>
    <row r="166" spans="2:15">
      <c r="B166" s="368"/>
      <c r="C166" s="368"/>
      <c r="D166" s="368"/>
      <c r="E166" s="366"/>
      <c r="F166" s="366"/>
      <c r="G166" s="368"/>
      <c r="H166" s="368"/>
      <c r="I166" s="447"/>
      <c r="J166" s="448"/>
      <c r="K166" s="368"/>
      <c r="L166" s="366"/>
      <c r="M166" s="422"/>
      <c r="N166" s="366"/>
      <c r="O166" s="366"/>
    </row>
    <row r="167" spans="2:15">
      <c r="B167" s="368"/>
      <c r="C167" s="368"/>
      <c r="D167" s="368"/>
      <c r="E167" s="366"/>
      <c r="F167" s="366"/>
      <c r="G167" s="368"/>
      <c r="H167" s="368"/>
      <c r="I167" s="447"/>
      <c r="J167" s="448"/>
      <c r="K167" s="368"/>
      <c r="L167" s="366"/>
      <c r="M167" s="422"/>
      <c r="N167" s="366"/>
      <c r="O167" s="366"/>
    </row>
    <row r="168" spans="2:15">
      <c r="B168" s="368"/>
      <c r="C168" s="368"/>
      <c r="D168" s="368"/>
      <c r="E168" s="366"/>
      <c r="F168" s="366"/>
      <c r="G168" s="368"/>
      <c r="H168" s="368"/>
      <c r="I168" s="447"/>
      <c r="J168" s="448"/>
      <c r="K168" s="368"/>
      <c r="L168" s="366"/>
      <c r="M168" s="422"/>
      <c r="N168" s="366"/>
      <c r="O168" s="366"/>
    </row>
    <row r="169" spans="2:15">
      <c r="B169" s="368"/>
      <c r="C169" s="368"/>
      <c r="D169" s="368"/>
      <c r="E169" s="366"/>
      <c r="F169" s="366"/>
      <c r="G169" s="368"/>
      <c r="H169" s="368"/>
      <c r="I169" s="447"/>
      <c r="J169" s="448"/>
      <c r="K169" s="368"/>
      <c r="L169" s="366"/>
      <c r="M169" s="422"/>
      <c r="N169" s="366"/>
      <c r="O169" s="366"/>
    </row>
    <row r="170" spans="2:15">
      <c r="B170" s="368"/>
      <c r="C170" s="368"/>
      <c r="D170" s="368"/>
      <c r="E170" s="366"/>
      <c r="F170" s="366"/>
      <c r="G170" s="368"/>
      <c r="H170" s="368"/>
      <c r="I170" s="447"/>
      <c r="J170" s="448"/>
      <c r="K170" s="368"/>
      <c r="L170" s="366"/>
      <c r="M170" s="422"/>
      <c r="N170" s="366"/>
      <c r="O170" s="366"/>
    </row>
    <row r="171" spans="2:15">
      <c r="B171" s="368"/>
      <c r="C171" s="368"/>
      <c r="D171" s="368"/>
      <c r="E171" s="366"/>
      <c r="F171" s="366"/>
      <c r="G171" s="368"/>
      <c r="H171" s="368"/>
      <c r="I171" s="447"/>
      <c r="J171" s="448"/>
      <c r="K171" s="368"/>
      <c r="L171" s="366"/>
      <c r="M171" s="422"/>
      <c r="N171" s="366"/>
      <c r="O171" s="366"/>
    </row>
    <row r="172" spans="2:15">
      <c r="B172" s="368"/>
      <c r="C172" s="368"/>
      <c r="D172" s="368"/>
      <c r="E172" s="366"/>
      <c r="F172" s="366"/>
      <c r="G172" s="368"/>
      <c r="H172" s="368"/>
      <c r="I172" s="447"/>
      <c r="J172" s="448"/>
      <c r="K172" s="368"/>
      <c r="L172" s="366"/>
      <c r="M172" s="422"/>
      <c r="N172" s="366"/>
      <c r="O172" s="366"/>
    </row>
    <row r="173" spans="2:15">
      <c r="B173" s="368"/>
      <c r="C173" s="368"/>
      <c r="D173" s="368"/>
      <c r="E173" s="366"/>
      <c r="F173" s="366"/>
      <c r="G173" s="368"/>
      <c r="H173" s="368"/>
      <c r="I173" s="447"/>
      <c r="J173" s="448"/>
      <c r="K173" s="368"/>
      <c r="L173" s="366"/>
      <c r="M173" s="422"/>
      <c r="N173" s="366"/>
      <c r="O173" s="366"/>
    </row>
    <row r="174" spans="2:15">
      <c r="B174" s="368"/>
      <c r="C174" s="368"/>
      <c r="D174" s="368"/>
      <c r="E174" s="366"/>
      <c r="F174" s="366"/>
      <c r="G174" s="368"/>
      <c r="H174" s="368"/>
      <c r="I174" s="447"/>
      <c r="J174" s="448"/>
      <c r="K174" s="368"/>
      <c r="L174" s="366"/>
      <c r="M174" s="422"/>
      <c r="N174" s="366"/>
      <c r="O174" s="366"/>
    </row>
    <row r="175" spans="2:15">
      <c r="B175" s="368"/>
      <c r="C175" s="368"/>
      <c r="D175" s="368"/>
      <c r="E175" s="366"/>
      <c r="F175" s="366"/>
      <c r="G175" s="368"/>
      <c r="H175" s="368"/>
      <c r="I175" s="447"/>
      <c r="J175" s="448"/>
      <c r="K175" s="368"/>
      <c r="L175" s="366"/>
      <c r="M175" s="422"/>
      <c r="N175" s="366"/>
      <c r="O175" s="366"/>
    </row>
    <row r="176" spans="2:15">
      <c r="B176" s="368"/>
      <c r="C176" s="368"/>
      <c r="D176" s="368"/>
      <c r="E176" s="366"/>
      <c r="F176" s="366"/>
      <c r="G176" s="368"/>
      <c r="H176" s="368"/>
      <c r="I176" s="447"/>
      <c r="J176" s="448"/>
      <c r="K176" s="368"/>
      <c r="L176" s="366"/>
      <c r="M176" s="422"/>
      <c r="N176" s="366"/>
      <c r="O176" s="366"/>
    </row>
    <row r="177" spans="2:15">
      <c r="B177" s="368"/>
      <c r="C177" s="368"/>
      <c r="D177" s="368"/>
      <c r="E177" s="366"/>
      <c r="F177" s="366"/>
      <c r="G177" s="368"/>
      <c r="H177" s="368"/>
      <c r="I177" s="447"/>
      <c r="J177" s="448"/>
      <c r="K177" s="368"/>
      <c r="L177" s="366"/>
      <c r="M177" s="422"/>
      <c r="N177" s="366"/>
      <c r="O177" s="366"/>
    </row>
    <row r="178" spans="2:15">
      <c r="B178" s="368"/>
      <c r="C178" s="368"/>
      <c r="D178" s="368"/>
      <c r="E178" s="366"/>
      <c r="F178" s="366"/>
      <c r="G178" s="368"/>
      <c r="H178" s="368"/>
      <c r="I178" s="447"/>
      <c r="J178" s="448"/>
      <c r="K178" s="368"/>
      <c r="L178" s="366"/>
      <c r="M178" s="422"/>
      <c r="N178" s="366"/>
      <c r="O178" s="366"/>
    </row>
    <row r="179" spans="2:15">
      <c r="B179" s="368"/>
      <c r="C179" s="368"/>
      <c r="D179" s="368"/>
      <c r="E179" s="366"/>
      <c r="F179" s="366"/>
      <c r="G179" s="368"/>
      <c r="H179" s="368"/>
      <c r="I179" s="447"/>
      <c r="J179" s="448"/>
      <c r="K179" s="368"/>
      <c r="L179" s="366"/>
      <c r="M179" s="422"/>
      <c r="N179" s="366"/>
      <c r="O179" s="366"/>
    </row>
    <row r="180" spans="2:15">
      <c r="B180" s="368"/>
      <c r="C180" s="368"/>
      <c r="D180" s="368"/>
      <c r="E180" s="366"/>
      <c r="F180" s="366"/>
      <c r="G180" s="368"/>
      <c r="H180" s="368"/>
      <c r="I180" s="447"/>
      <c r="J180" s="448"/>
      <c r="K180" s="368"/>
      <c r="L180" s="366"/>
      <c r="M180" s="422"/>
      <c r="N180" s="366"/>
      <c r="O180" s="366"/>
    </row>
    <row r="181" spans="2:15">
      <c r="B181" s="368"/>
      <c r="C181" s="368"/>
      <c r="D181" s="368"/>
      <c r="E181" s="366"/>
      <c r="F181" s="366"/>
      <c r="G181" s="368"/>
      <c r="H181" s="368"/>
      <c r="I181" s="447"/>
      <c r="J181" s="448"/>
      <c r="K181" s="368"/>
      <c r="L181" s="366"/>
      <c r="M181" s="422"/>
      <c r="N181" s="366"/>
      <c r="O181" s="366"/>
    </row>
    <row r="182" spans="2:15">
      <c r="B182" s="368"/>
      <c r="C182" s="368"/>
      <c r="D182" s="368"/>
      <c r="E182" s="366"/>
      <c r="F182" s="366"/>
      <c r="G182" s="368"/>
      <c r="H182" s="368"/>
      <c r="I182" s="447"/>
      <c r="J182" s="448"/>
      <c r="K182" s="368"/>
      <c r="L182" s="366"/>
      <c r="M182" s="422"/>
      <c r="N182" s="366"/>
      <c r="O182" s="366"/>
    </row>
    <row r="183" spans="2:15">
      <c r="B183" s="368"/>
      <c r="C183" s="368"/>
      <c r="D183" s="368"/>
      <c r="E183" s="366"/>
      <c r="F183" s="366"/>
      <c r="G183" s="368"/>
      <c r="H183" s="368"/>
      <c r="I183" s="447"/>
      <c r="J183" s="448"/>
      <c r="K183" s="368"/>
      <c r="L183" s="366"/>
      <c r="M183" s="422"/>
      <c r="N183" s="366"/>
      <c r="O183" s="366"/>
    </row>
    <row r="184" spans="2:15">
      <c r="B184" s="368"/>
      <c r="C184" s="368"/>
      <c r="D184" s="368"/>
      <c r="E184" s="366"/>
      <c r="F184" s="366"/>
      <c r="G184" s="368"/>
      <c r="H184" s="368"/>
      <c r="I184" s="447"/>
      <c r="J184" s="448"/>
      <c r="K184" s="368"/>
      <c r="L184" s="366"/>
      <c r="M184" s="422"/>
      <c r="N184" s="366"/>
      <c r="O184" s="366"/>
    </row>
    <row r="185" spans="2:15">
      <c r="B185" s="368"/>
      <c r="C185" s="368"/>
      <c r="D185" s="368"/>
      <c r="E185" s="366"/>
      <c r="F185" s="366"/>
      <c r="G185" s="368"/>
      <c r="H185" s="368"/>
      <c r="I185" s="447"/>
      <c r="J185" s="448"/>
      <c r="K185" s="368"/>
      <c r="L185" s="366"/>
      <c r="M185" s="422"/>
      <c r="N185" s="366"/>
      <c r="O185" s="366"/>
    </row>
    <row r="186" spans="2:15">
      <c r="B186" s="368"/>
      <c r="C186" s="368"/>
      <c r="D186" s="368"/>
      <c r="E186" s="366"/>
      <c r="F186" s="366"/>
      <c r="G186" s="368"/>
      <c r="H186" s="368"/>
      <c r="I186" s="447"/>
      <c r="J186" s="448"/>
      <c r="K186" s="368"/>
      <c r="L186" s="366"/>
      <c r="M186" s="422"/>
      <c r="N186" s="366"/>
      <c r="O186" s="366"/>
    </row>
    <row r="187" spans="2:15">
      <c r="B187" s="368"/>
      <c r="C187" s="368"/>
      <c r="D187" s="368"/>
      <c r="E187" s="366"/>
      <c r="F187" s="366"/>
      <c r="G187" s="368"/>
      <c r="H187" s="368"/>
      <c r="I187" s="447"/>
      <c r="J187" s="448"/>
      <c r="K187" s="368"/>
      <c r="L187" s="366"/>
      <c r="M187" s="422"/>
      <c r="N187" s="366"/>
      <c r="O187" s="366"/>
    </row>
    <row r="188" spans="2:15">
      <c r="B188" s="368"/>
      <c r="C188" s="368"/>
      <c r="D188" s="368"/>
      <c r="E188" s="366"/>
      <c r="F188" s="366"/>
      <c r="G188" s="368"/>
      <c r="H188" s="368"/>
      <c r="I188" s="447"/>
      <c r="J188" s="448"/>
      <c r="K188" s="368"/>
      <c r="L188" s="366"/>
      <c r="M188" s="422"/>
      <c r="N188" s="366"/>
      <c r="O188" s="366"/>
    </row>
    <row r="189" spans="2:15">
      <c r="B189" s="368"/>
      <c r="C189" s="368"/>
      <c r="D189" s="368"/>
      <c r="E189" s="366"/>
      <c r="F189" s="366"/>
      <c r="G189" s="368"/>
      <c r="H189" s="368"/>
      <c r="I189" s="447"/>
      <c r="J189" s="448"/>
      <c r="K189" s="368"/>
      <c r="L189" s="366"/>
      <c r="M189" s="422"/>
      <c r="N189" s="366"/>
      <c r="O189" s="366"/>
    </row>
    <row r="190" spans="2:15">
      <c r="B190" s="368"/>
      <c r="C190" s="368"/>
      <c r="D190" s="368"/>
      <c r="E190" s="366"/>
      <c r="F190" s="366"/>
      <c r="G190" s="368"/>
      <c r="H190" s="368"/>
      <c r="I190" s="447"/>
      <c r="J190" s="448"/>
      <c r="K190" s="368"/>
      <c r="L190" s="366"/>
      <c r="M190" s="422"/>
      <c r="N190" s="366"/>
      <c r="O190" s="366"/>
    </row>
    <row r="191" spans="2:15">
      <c r="B191" s="368"/>
      <c r="C191" s="368"/>
      <c r="D191" s="368"/>
      <c r="E191" s="366"/>
      <c r="F191" s="366"/>
      <c r="G191" s="368"/>
      <c r="H191" s="368"/>
      <c r="I191" s="447"/>
      <c r="J191" s="448"/>
      <c r="K191" s="368"/>
      <c r="L191" s="366"/>
      <c r="M191" s="422"/>
      <c r="N191" s="366"/>
      <c r="O191" s="366"/>
    </row>
    <row r="192" spans="2:15">
      <c r="B192" s="368"/>
      <c r="C192" s="368"/>
      <c r="D192" s="368"/>
      <c r="E192" s="366"/>
      <c r="F192" s="366"/>
      <c r="G192" s="368"/>
      <c r="H192" s="368"/>
      <c r="I192" s="447"/>
      <c r="J192" s="448"/>
      <c r="K192" s="368"/>
      <c r="L192" s="366"/>
      <c r="M192" s="422"/>
      <c r="N192" s="366"/>
      <c r="O192" s="366"/>
    </row>
    <row r="193" spans="2:15">
      <c r="B193" s="368"/>
      <c r="C193" s="368"/>
      <c r="D193" s="368"/>
      <c r="E193" s="366"/>
      <c r="F193" s="366"/>
      <c r="G193" s="368"/>
      <c r="H193" s="368"/>
      <c r="I193" s="447"/>
      <c r="J193" s="448"/>
      <c r="K193" s="368"/>
      <c r="L193" s="366"/>
      <c r="M193" s="422"/>
      <c r="N193" s="366"/>
      <c r="O193" s="366"/>
    </row>
    <row r="194" spans="2:15">
      <c r="B194" s="368"/>
      <c r="C194" s="368"/>
      <c r="D194" s="368"/>
      <c r="E194" s="366"/>
      <c r="F194" s="366"/>
      <c r="G194" s="368"/>
      <c r="H194" s="368"/>
      <c r="I194" s="447"/>
      <c r="J194" s="448"/>
      <c r="K194" s="368"/>
      <c r="L194" s="366"/>
      <c r="M194" s="422"/>
      <c r="N194" s="366"/>
      <c r="O194" s="366"/>
    </row>
    <row r="195" spans="2:15">
      <c r="B195" s="368"/>
      <c r="C195" s="368"/>
      <c r="D195" s="368"/>
      <c r="E195" s="366"/>
      <c r="F195" s="366"/>
      <c r="G195" s="368"/>
      <c r="H195" s="368"/>
      <c r="I195" s="447"/>
      <c r="J195" s="448"/>
      <c r="K195" s="368"/>
      <c r="L195" s="366"/>
      <c r="M195" s="422"/>
      <c r="N195" s="366"/>
      <c r="O195" s="366"/>
    </row>
    <row r="196" spans="2:15">
      <c r="B196" s="368"/>
      <c r="C196" s="368"/>
      <c r="D196" s="368"/>
      <c r="E196" s="366"/>
      <c r="F196" s="366"/>
      <c r="G196" s="368"/>
      <c r="H196" s="368"/>
      <c r="I196" s="447"/>
      <c r="J196" s="448"/>
      <c r="K196" s="368"/>
      <c r="L196" s="366"/>
      <c r="M196" s="422"/>
      <c r="N196" s="366"/>
      <c r="O196" s="366"/>
    </row>
    <row r="197" spans="2:15">
      <c r="B197" s="368"/>
      <c r="C197" s="368"/>
      <c r="D197" s="368"/>
      <c r="E197" s="366"/>
      <c r="F197" s="366"/>
      <c r="G197" s="368"/>
      <c r="H197" s="368"/>
      <c r="I197" s="447"/>
      <c r="J197" s="448"/>
      <c r="K197" s="368"/>
      <c r="L197" s="366"/>
      <c r="M197" s="422"/>
      <c r="N197" s="366"/>
      <c r="O197" s="366"/>
    </row>
    <row r="198" spans="2:15">
      <c r="B198" s="368"/>
      <c r="C198" s="368"/>
      <c r="D198" s="368"/>
      <c r="E198" s="366"/>
      <c r="F198" s="366"/>
      <c r="G198" s="368"/>
      <c r="H198" s="368"/>
      <c r="I198" s="447"/>
      <c r="J198" s="448"/>
      <c r="K198" s="368"/>
      <c r="L198" s="366"/>
      <c r="M198" s="422"/>
      <c r="N198" s="366"/>
      <c r="O198" s="366"/>
    </row>
    <row r="199" spans="2:15">
      <c r="B199" s="368"/>
      <c r="C199" s="368"/>
      <c r="D199" s="368"/>
      <c r="E199" s="366"/>
      <c r="F199" s="366"/>
      <c r="G199" s="368"/>
      <c r="H199" s="368"/>
      <c r="I199" s="447"/>
      <c r="J199" s="448"/>
      <c r="K199" s="368"/>
      <c r="L199" s="366"/>
      <c r="M199" s="422"/>
      <c r="N199" s="366"/>
      <c r="O199" s="366"/>
    </row>
    <row r="200" spans="2:15">
      <c r="B200" s="368"/>
      <c r="C200" s="368"/>
      <c r="D200" s="368"/>
      <c r="E200" s="366"/>
      <c r="F200" s="366"/>
      <c r="G200" s="368"/>
      <c r="H200" s="368"/>
      <c r="I200" s="447"/>
      <c r="J200" s="448"/>
      <c r="K200" s="368"/>
      <c r="L200" s="366"/>
      <c r="M200" s="422"/>
      <c r="N200" s="366"/>
      <c r="O200" s="366"/>
    </row>
    <row r="201" spans="2:15">
      <c r="B201" s="368"/>
      <c r="C201" s="368"/>
      <c r="D201" s="368"/>
      <c r="E201" s="366"/>
      <c r="F201" s="366"/>
      <c r="G201" s="368"/>
      <c r="H201" s="368"/>
      <c r="I201" s="447"/>
      <c r="J201" s="448"/>
      <c r="K201" s="368"/>
      <c r="L201" s="366"/>
      <c r="M201" s="422"/>
      <c r="N201" s="366"/>
      <c r="O201" s="366"/>
    </row>
    <row r="202" spans="2:15">
      <c r="B202" s="368"/>
      <c r="C202" s="368"/>
      <c r="D202" s="368"/>
      <c r="E202" s="366"/>
      <c r="F202" s="366"/>
      <c r="G202" s="368"/>
      <c r="H202" s="368"/>
      <c r="I202" s="447"/>
      <c r="J202" s="448"/>
      <c r="K202" s="368"/>
      <c r="L202" s="366"/>
      <c r="M202" s="422"/>
      <c r="N202" s="366"/>
      <c r="O202" s="366"/>
    </row>
    <row r="203" spans="2:15">
      <c r="B203" s="368"/>
      <c r="C203" s="368"/>
      <c r="D203" s="368"/>
      <c r="E203" s="366"/>
      <c r="F203" s="366"/>
      <c r="G203" s="368"/>
      <c r="H203" s="368"/>
      <c r="I203" s="447"/>
      <c r="J203" s="448"/>
      <c r="K203" s="368"/>
      <c r="L203" s="366"/>
      <c r="M203" s="422"/>
      <c r="N203" s="366"/>
      <c r="O203" s="366"/>
    </row>
    <row r="204" spans="2:15">
      <c r="B204" s="368"/>
      <c r="C204" s="368"/>
      <c r="D204" s="368"/>
      <c r="E204" s="366"/>
      <c r="F204" s="366"/>
      <c r="G204" s="368"/>
      <c r="H204" s="368"/>
      <c r="I204" s="447"/>
      <c r="J204" s="448"/>
      <c r="K204" s="368"/>
      <c r="L204" s="366"/>
      <c r="M204" s="422"/>
      <c r="N204" s="366"/>
      <c r="O204" s="366"/>
    </row>
    <row r="205" spans="2:15">
      <c r="B205" s="368"/>
      <c r="C205" s="368"/>
      <c r="D205" s="368"/>
      <c r="E205" s="366"/>
      <c r="F205" s="366"/>
      <c r="G205" s="368"/>
      <c r="H205" s="368"/>
      <c r="I205" s="447"/>
      <c r="J205" s="448"/>
      <c r="K205" s="368"/>
      <c r="L205" s="366"/>
      <c r="M205" s="422"/>
      <c r="N205" s="366"/>
      <c r="O205" s="366"/>
    </row>
    <row r="206" spans="2:15">
      <c r="B206" s="368"/>
      <c r="C206" s="368"/>
      <c r="D206" s="368"/>
      <c r="E206" s="366"/>
      <c r="F206" s="366"/>
      <c r="G206" s="368"/>
      <c r="H206" s="368"/>
      <c r="I206" s="447"/>
      <c r="J206" s="448"/>
      <c r="K206" s="368"/>
      <c r="L206" s="366"/>
      <c r="M206" s="422"/>
      <c r="N206" s="366"/>
      <c r="O206" s="366"/>
    </row>
    <row r="207" spans="2:15">
      <c r="B207" s="368"/>
      <c r="C207" s="368"/>
      <c r="D207" s="368"/>
      <c r="E207" s="366"/>
      <c r="F207" s="366"/>
      <c r="G207" s="368"/>
      <c r="H207" s="368"/>
      <c r="I207" s="447"/>
      <c r="J207" s="448"/>
      <c r="K207" s="368"/>
      <c r="L207" s="366"/>
      <c r="M207" s="422"/>
      <c r="N207" s="366"/>
      <c r="O207" s="366"/>
    </row>
    <row r="208" spans="2:15">
      <c r="B208" s="368"/>
      <c r="C208" s="368"/>
      <c r="D208" s="368"/>
      <c r="E208" s="366"/>
      <c r="F208" s="366"/>
      <c r="G208" s="368"/>
      <c r="H208" s="368"/>
      <c r="I208" s="447"/>
      <c r="J208" s="448"/>
      <c r="K208" s="368"/>
      <c r="L208" s="366"/>
      <c r="M208" s="422"/>
      <c r="N208" s="366"/>
      <c r="O208" s="366"/>
    </row>
    <row r="209" spans="2:15">
      <c r="B209" s="368"/>
      <c r="C209" s="368"/>
      <c r="D209" s="368"/>
      <c r="E209" s="366"/>
      <c r="F209" s="366"/>
      <c r="G209" s="368"/>
      <c r="H209" s="368"/>
      <c r="I209" s="447"/>
      <c r="J209" s="448"/>
      <c r="K209" s="368"/>
      <c r="L209" s="366"/>
      <c r="M209" s="422"/>
      <c r="N209" s="366"/>
      <c r="O209" s="366"/>
    </row>
    <row r="210" spans="2:15">
      <c r="B210" s="368"/>
      <c r="C210" s="368"/>
      <c r="D210" s="368"/>
      <c r="E210" s="366"/>
      <c r="F210" s="366"/>
      <c r="G210" s="368"/>
      <c r="H210" s="368"/>
      <c r="I210" s="447"/>
      <c r="J210" s="448"/>
      <c r="K210" s="368"/>
      <c r="L210" s="366"/>
      <c r="M210" s="422"/>
      <c r="N210" s="366"/>
      <c r="O210" s="366"/>
    </row>
    <row r="211" spans="2:15">
      <c r="B211" s="368"/>
      <c r="C211" s="368"/>
      <c r="D211" s="368"/>
      <c r="E211" s="366"/>
      <c r="F211" s="366"/>
      <c r="G211" s="368"/>
      <c r="H211" s="368"/>
      <c r="I211" s="447"/>
      <c r="J211" s="448"/>
      <c r="K211" s="368"/>
      <c r="L211" s="366"/>
      <c r="M211" s="422"/>
      <c r="N211" s="366"/>
      <c r="O211" s="366"/>
    </row>
    <row r="212" spans="2:15">
      <c r="B212" s="368"/>
      <c r="C212" s="368"/>
      <c r="D212" s="368"/>
      <c r="E212" s="366"/>
      <c r="F212" s="366"/>
      <c r="G212" s="368"/>
      <c r="H212" s="368"/>
      <c r="I212" s="447"/>
      <c r="J212" s="448"/>
      <c r="K212" s="368"/>
      <c r="L212" s="366"/>
      <c r="M212" s="422"/>
      <c r="N212" s="366"/>
      <c r="O212" s="366"/>
    </row>
    <row r="213" spans="2:15">
      <c r="B213" s="368"/>
      <c r="C213" s="368"/>
      <c r="D213" s="368"/>
      <c r="E213" s="366"/>
      <c r="F213" s="366"/>
      <c r="G213" s="368"/>
      <c r="H213" s="368"/>
      <c r="I213" s="447"/>
      <c r="J213" s="448"/>
      <c r="K213" s="368"/>
      <c r="L213" s="366"/>
      <c r="M213" s="422"/>
      <c r="N213" s="366"/>
      <c r="O213" s="366"/>
    </row>
    <row r="214" spans="2:15">
      <c r="B214" s="368"/>
      <c r="C214" s="368"/>
      <c r="D214" s="368"/>
      <c r="E214" s="366"/>
      <c r="F214" s="366"/>
      <c r="G214" s="368"/>
      <c r="H214" s="368"/>
      <c r="I214" s="447"/>
      <c r="J214" s="448"/>
      <c r="K214" s="368"/>
      <c r="L214" s="366"/>
      <c r="M214" s="422"/>
      <c r="N214" s="366"/>
      <c r="O214" s="366"/>
    </row>
    <row r="215" spans="2:15">
      <c r="B215" s="368"/>
      <c r="C215" s="368"/>
      <c r="D215" s="368"/>
      <c r="E215" s="366"/>
      <c r="F215" s="366"/>
      <c r="G215" s="368"/>
      <c r="H215" s="368"/>
      <c r="I215" s="447"/>
      <c r="J215" s="448"/>
      <c r="K215" s="368"/>
      <c r="L215" s="366"/>
      <c r="M215" s="422"/>
      <c r="N215" s="366"/>
      <c r="O215" s="366"/>
    </row>
    <row r="216" spans="2:15">
      <c r="B216" s="368"/>
      <c r="C216" s="368"/>
      <c r="D216" s="368"/>
      <c r="E216" s="366"/>
      <c r="F216" s="366"/>
      <c r="G216" s="368"/>
      <c r="H216" s="368"/>
      <c r="I216" s="447"/>
      <c r="J216" s="448"/>
      <c r="K216" s="368"/>
      <c r="L216" s="366"/>
      <c r="M216" s="422"/>
      <c r="N216" s="366"/>
      <c r="O216" s="366"/>
    </row>
    <row r="217" spans="2:15">
      <c r="B217" s="368"/>
      <c r="C217" s="368"/>
      <c r="D217" s="368"/>
      <c r="E217" s="366"/>
      <c r="F217" s="366"/>
      <c r="G217" s="368"/>
      <c r="H217" s="368"/>
      <c r="I217" s="447"/>
      <c r="J217" s="448"/>
      <c r="K217" s="368"/>
      <c r="L217" s="366"/>
      <c r="M217" s="422"/>
      <c r="N217" s="366"/>
      <c r="O217" s="366"/>
    </row>
    <row r="218" spans="2:15">
      <c r="B218" s="368"/>
      <c r="C218" s="368"/>
      <c r="D218" s="368"/>
      <c r="E218" s="366"/>
      <c r="F218" s="366"/>
      <c r="G218" s="368"/>
      <c r="H218" s="368"/>
      <c r="I218" s="447"/>
      <c r="J218" s="448"/>
      <c r="K218" s="368"/>
      <c r="L218" s="366"/>
      <c r="M218" s="422"/>
      <c r="N218" s="366"/>
      <c r="O218" s="366"/>
    </row>
    <row r="219" spans="2:15">
      <c r="B219" s="368"/>
      <c r="C219" s="368"/>
      <c r="D219" s="368"/>
      <c r="E219" s="366"/>
      <c r="F219" s="366"/>
      <c r="G219" s="368"/>
      <c r="H219" s="368"/>
      <c r="I219" s="447"/>
      <c r="J219" s="448"/>
      <c r="K219" s="368"/>
      <c r="L219" s="366"/>
      <c r="M219" s="422"/>
      <c r="N219" s="366"/>
      <c r="O219" s="366"/>
    </row>
    <row r="220" spans="2:15">
      <c r="B220" s="368"/>
      <c r="C220" s="368"/>
      <c r="D220" s="368"/>
      <c r="E220" s="366"/>
      <c r="F220" s="366"/>
      <c r="G220" s="368"/>
      <c r="H220" s="368"/>
      <c r="I220" s="447"/>
      <c r="J220" s="448"/>
      <c r="K220" s="368"/>
      <c r="L220" s="366"/>
      <c r="M220" s="422"/>
      <c r="N220" s="366"/>
      <c r="O220" s="366"/>
    </row>
    <row r="221" spans="2:15">
      <c r="B221" s="368"/>
      <c r="C221" s="368"/>
      <c r="D221" s="368"/>
      <c r="E221" s="366"/>
      <c r="F221" s="366"/>
      <c r="G221" s="368"/>
      <c r="H221" s="368"/>
      <c r="I221" s="447"/>
      <c r="J221" s="448"/>
      <c r="K221" s="368"/>
      <c r="L221" s="366"/>
      <c r="M221" s="422"/>
      <c r="N221" s="366"/>
      <c r="O221" s="366"/>
    </row>
    <row r="222" spans="2:15">
      <c r="B222" s="368"/>
      <c r="C222" s="368"/>
      <c r="D222" s="368"/>
      <c r="E222" s="366"/>
      <c r="F222" s="366"/>
      <c r="G222" s="368"/>
      <c r="H222" s="368"/>
      <c r="I222" s="447"/>
      <c r="J222" s="448"/>
      <c r="K222" s="368"/>
      <c r="L222" s="366"/>
      <c r="M222" s="422"/>
      <c r="N222" s="366"/>
      <c r="O222" s="366"/>
    </row>
    <row r="223" spans="2:15">
      <c r="B223" s="368"/>
      <c r="C223" s="368"/>
      <c r="D223" s="368"/>
      <c r="E223" s="366"/>
      <c r="F223" s="366"/>
      <c r="G223" s="368"/>
      <c r="H223" s="368"/>
      <c r="I223" s="447"/>
      <c r="J223" s="448"/>
      <c r="K223" s="368"/>
      <c r="L223" s="366"/>
      <c r="M223" s="422"/>
      <c r="N223" s="366"/>
      <c r="O223" s="366"/>
    </row>
    <row r="224" spans="2:15">
      <c r="B224" s="368"/>
      <c r="C224" s="368"/>
      <c r="D224" s="368"/>
      <c r="E224" s="366"/>
      <c r="F224" s="366"/>
      <c r="G224" s="368"/>
      <c r="H224" s="368"/>
      <c r="I224" s="447"/>
      <c r="J224" s="448"/>
      <c r="K224" s="368"/>
      <c r="L224" s="366"/>
      <c r="M224" s="422"/>
      <c r="N224" s="366"/>
      <c r="O224" s="366"/>
    </row>
    <row r="225" spans="2:15">
      <c r="B225" s="368"/>
      <c r="C225" s="368"/>
      <c r="D225" s="368"/>
      <c r="E225" s="366"/>
      <c r="F225" s="366"/>
      <c r="G225" s="368"/>
      <c r="H225" s="368"/>
      <c r="I225" s="447"/>
      <c r="J225" s="448"/>
      <c r="K225" s="368"/>
      <c r="L225" s="366"/>
      <c r="M225" s="422"/>
      <c r="N225" s="366"/>
      <c r="O225" s="366"/>
    </row>
    <row r="226" spans="2:15">
      <c r="B226" s="368"/>
      <c r="C226" s="368"/>
      <c r="D226" s="368"/>
      <c r="E226" s="366"/>
      <c r="F226" s="366"/>
      <c r="G226" s="368"/>
      <c r="H226" s="368"/>
      <c r="I226" s="447"/>
      <c r="J226" s="448"/>
      <c r="K226" s="368"/>
      <c r="L226" s="366"/>
      <c r="M226" s="422"/>
      <c r="N226" s="366"/>
      <c r="O226" s="366"/>
    </row>
    <row r="227" spans="2:15">
      <c r="B227" s="368"/>
      <c r="C227" s="368"/>
      <c r="D227" s="368"/>
      <c r="E227" s="366"/>
      <c r="F227" s="366"/>
      <c r="G227" s="368"/>
      <c r="H227" s="368"/>
      <c r="I227" s="447"/>
      <c r="J227" s="448"/>
      <c r="K227" s="368"/>
      <c r="L227" s="366"/>
      <c r="M227" s="422"/>
      <c r="N227" s="366"/>
      <c r="O227" s="366"/>
    </row>
    <row r="228" spans="2:15">
      <c r="B228" s="368"/>
      <c r="C228" s="368"/>
      <c r="D228" s="368"/>
      <c r="E228" s="366"/>
      <c r="F228" s="366"/>
      <c r="G228" s="368"/>
      <c r="H228" s="368"/>
      <c r="I228" s="447"/>
      <c r="J228" s="448"/>
      <c r="K228" s="368"/>
      <c r="L228" s="366"/>
      <c r="M228" s="422"/>
      <c r="N228" s="366"/>
      <c r="O228" s="366"/>
    </row>
    <row r="229" spans="2:15">
      <c r="B229" s="368"/>
      <c r="C229" s="368"/>
      <c r="D229" s="368"/>
      <c r="E229" s="366"/>
      <c r="F229" s="366"/>
      <c r="G229" s="368"/>
      <c r="H229" s="368"/>
      <c r="I229" s="447"/>
      <c r="J229" s="448"/>
      <c r="K229" s="368"/>
      <c r="L229" s="366"/>
      <c r="M229" s="422"/>
      <c r="N229" s="366"/>
      <c r="O229" s="366"/>
    </row>
    <row r="230" spans="2:15">
      <c r="B230" s="368"/>
      <c r="C230" s="368"/>
      <c r="D230" s="368"/>
      <c r="E230" s="366"/>
      <c r="F230" s="366"/>
      <c r="G230" s="368"/>
      <c r="H230" s="368"/>
      <c r="I230" s="447"/>
      <c r="J230" s="448"/>
      <c r="K230" s="368"/>
      <c r="L230" s="366"/>
      <c r="M230" s="422"/>
      <c r="N230" s="366"/>
      <c r="O230" s="366"/>
    </row>
    <row r="231" spans="2:15">
      <c r="B231" s="368"/>
      <c r="C231" s="368"/>
      <c r="D231" s="368"/>
      <c r="E231" s="366"/>
      <c r="F231" s="366"/>
      <c r="G231" s="368"/>
      <c r="H231" s="368"/>
      <c r="I231" s="447"/>
      <c r="J231" s="448"/>
      <c r="K231" s="368"/>
      <c r="L231" s="366"/>
      <c r="M231" s="422"/>
      <c r="N231" s="366"/>
      <c r="O231" s="366"/>
    </row>
    <row r="232" spans="2:15">
      <c r="B232" s="368"/>
      <c r="C232" s="368"/>
      <c r="D232" s="368"/>
      <c r="E232" s="366"/>
      <c r="F232" s="366"/>
      <c r="G232" s="368"/>
      <c r="H232" s="368"/>
      <c r="I232" s="447"/>
      <c r="J232" s="448"/>
      <c r="K232" s="368"/>
      <c r="L232" s="366"/>
      <c r="M232" s="422"/>
      <c r="N232" s="366"/>
      <c r="O232" s="366"/>
    </row>
    <row r="233" spans="2:15">
      <c r="B233" s="368"/>
      <c r="C233" s="368"/>
      <c r="D233" s="368"/>
      <c r="E233" s="366"/>
      <c r="F233" s="366"/>
      <c r="G233" s="368"/>
      <c r="H233" s="368"/>
      <c r="I233" s="447"/>
      <c r="J233" s="448"/>
      <c r="K233" s="368"/>
      <c r="L233" s="366"/>
      <c r="M233" s="422"/>
      <c r="N233" s="366"/>
      <c r="O233" s="366"/>
    </row>
    <row r="234" spans="2:15">
      <c r="B234" s="368"/>
      <c r="C234" s="368"/>
      <c r="D234" s="368"/>
      <c r="E234" s="366"/>
      <c r="F234" s="366"/>
      <c r="G234" s="368"/>
      <c r="H234" s="368"/>
      <c r="I234" s="447"/>
      <c r="J234" s="448"/>
      <c r="K234" s="368"/>
      <c r="L234" s="366"/>
      <c r="M234" s="422"/>
      <c r="N234" s="366"/>
      <c r="O234" s="366"/>
    </row>
    <row r="235" spans="2:15">
      <c r="B235" s="368"/>
      <c r="C235" s="368"/>
      <c r="D235" s="368"/>
      <c r="E235" s="366"/>
      <c r="F235" s="366"/>
      <c r="G235" s="368"/>
      <c r="H235" s="368"/>
      <c r="I235" s="447"/>
      <c r="J235" s="448"/>
      <c r="K235" s="368"/>
      <c r="L235" s="366"/>
      <c r="M235" s="422"/>
      <c r="N235" s="366"/>
      <c r="O235" s="366"/>
    </row>
    <row r="236" spans="2:15">
      <c r="B236" s="368"/>
      <c r="C236" s="368"/>
      <c r="D236" s="368"/>
      <c r="E236" s="366"/>
      <c r="F236" s="366"/>
      <c r="G236" s="368"/>
      <c r="H236" s="368"/>
      <c r="I236" s="447"/>
      <c r="J236" s="448"/>
      <c r="K236" s="368"/>
      <c r="L236" s="366"/>
      <c r="M236" s="422"/>
      <c r="N236" s="366"/>
      <c r="O236" s="366"/>
    </row>
    <row r="237" spans="2:15">
      <c r="B237" s="368"/>
      <c r="C237" s="368"/>
      <c r="D237" s="368"/>
      <c r="E237" s="366"/>
      <c r="F237" s="366"/>
      <c r="G237" s="368"/>
      <c r="H237" s="368"/>
      <c r="I237" s="447"/>
      <c r="J237" s="448"/>
      <c r="K237" s="368"/>
      <c r="L237" s="366"/>
      <c r="M237" s="422"/>
      <c r="N237" s="366"/>
      <c r="O237" s="366"/>
    </row>
    <row r="238" spans="2:15">
      <c r="B238" s="368"/>
      <c r="C238" s="368"/>
      <c r="D238" s="368"/>
      <c r="E238" s="366"/>
      <c r="F238" s="366"/>
      <c r="G238" s="368"/>
      <c r="H238" s="368"/>
      <c r="I238" s="447"/>
      <c r="J238" s="448"/>
      <c r="K238" s="368"/>
      <c r="L238" s="366"/>
      <c r="M238" s="422"/>
      <c r="N238" s="366"/>
      <c r="O238" s="366"/>
    </row>
    <row r="239" spans="2:15">
      <c r="B239" s="368"/>
      <c r="C239" s="368"/>
      <c r="D239" s="368"/>
      <c r="E239" s="366"/>
      <c r="F239" s="366"/>
      <c r="G239" s="368"/>
      <c r="H239" s="368"/>
      <c r="I239" s="447"/>
      <c r="J239" s="448"/>
      <c r="K239" s="368"/>
      <c r="L239" s="366"/>
      <c r="M239" s="422"/>
      <c r="N239" s="366"/>
      <c r="O239" s="366"/>
    </row>
    <row r="240" spans="2:15">
      <c r="B240" s="368"/>
      <c r="C240" s="368"/>
      <c r="D240" s="368"/>
      <c r="E240" s="366"/>
      <c r="F240" s="366"/>
      <c r="G240" s="368"/>
      <c r="H240" s="368"/>
      <c r="I240" s="447"/>
      <c r="J240" s="448"/>
      <c r="K240" s="368"/>
      <c r="L240" s="366"/>
      <c r="M240" s="422"/>
      <c r="N240" s="366"/>
      <c r="O240" s="366"/>
    </row>
    <row r="241" spans="2:15">
      <c r="B241" s="368"/>
      <c r="C241" s="368"/>
      <c r="D241" s="368"/>
      <c r="E241" s="366"/>
      <c r="F241" s="366"/>
      <c r="G241" s="368"/>
      <c r="H241" s="368"/>
      <c r="I241" s="447"/>
      <c r="J241" s="448"/>
      <c r="K241" s="368"/>
      <c r="L241" s="366"/>
      <c r="M241" s="422"/>
      <c r="N241" s="366"/>
      <c r="O241" s="366"/>
    </row>
    <row r="242" spans="2:15">
      <c r="B242" s="368"/>
      <c r="C242" s="368"/>
      <c r="D242" s="368"/>
      <c r="E242" s="366"/>
      <c r="F242" s="366"/>
      <c r="G242" s="368"/>
      <c r="H242" s="368"/>
      <c r="I242" s="447"/>
      <c r="J242" s="448"/>
      <c r="K242" s="368"/>
      <c r="L242" s="366"/>
      <c r="M242" s="422"/>
      <c r="N242" s="366"/>
      <c r="O242" s="366"/>
    </row>
    <row r="243" spans="2:15">
      <c r="B243" s="368"/>
      <c r="C243" s="368"/>
      <c r="D243" s="368"/>
      <c r="E243" s="366"/>
      <c r="F243" s="366"/>
      <c r="G243" s="368"/>
      <c r="H243" s="368"/>
      <c r="I243" s="447"/>
      <c r="J243" s="448"/>
      <c r="K243" s="368"/>
      <c r="L243" s="366"/>
      <c r="M243" s="422"/>
      <c r="N243" s="366"/>
      <c r="O243" s="366"/>
    </row>
    <row r="244" spans="2:15">
      <c r="B244" s="368"/>
      <c r="C244" s="368"/>
      <c r="D244" s="368"/>
      <c r="E244" s="366"/>
      <c r="F244" s="366"/>
      <c r="G244" s="368"/>
      <c r="H244" s="368"/>
      <c r="I244" s="447"/>
      <c r="J244" s="448"/>
      <c r="K244" s="368"/>
      <c r="L244" s="366"/>
      <c r="M244" s="422"/>
      <c r="N244" s="366"/>
      <c r="O244" s="366"/>
    </row>
    <row r="245" spans="2:15">
      <c r="B245" s="368"/>
      <c r="C245" s="368"/>
      <c r="D245" s="368"/>
      <c r="E245" s="366"/>
      <c r="F245" s="366"/>
      <c r="G245" s="368"/>
      <c r="H245" s="368"/>
      <c r="I245" s="447"/>
      <c r="J245" s="448"/>
      <c r="K245" s="368"/>
      <c r="L245" s="366"/>
      <c r="M245" s="422"/>
      <c r="N245" s="366"/>
      <c r="O245" s="366"/>
    </row>
    <row r="246" spans="2:15">
      <c r="B246" s="368"/>
      <c r="C246" s="368"/>
      <c r="D246" s="368"/>
      <c r="E246" s="366"/>
      <c r="F246" s="366"/>
      <c r="G246" s="368"/>
      <c r="H246" s="368"/>
      <c r="I246" s="447"/>
      <c r="J246" s="448"/>
      <c r="K246" s="368"/>
      <c r="L246" s="366"/>
      <c r="M246" s="422"/>
      <c r="N246" s="366"/>
      <c r="O246" s="366"/>
    </row>
    <row r="247" spans="2:15">
      <c r="B247" s="368"/>
      <c r="C247" s="368"/>
      <c r="D247" s="368"/>
      <c r="E247" s="366"/>
      <c r="F247" s="366"/>
      <c r="G247" s="368"/>
      <c r="H247" s="368"/>
      <c r="I247" s="447"/>
      <c r="J247" s="448"/>
      <c r="K247" s="368"/>
      <c r="L247" s="366"/>
      <c r="M247" s="422"/>
      <c r="N247" s="366"/>
      <c r="O247" s="366"/>
    </row>
    <row r="248" spans="2:15">
      <c r="B248" s="368"/>
      <c r="C248" s="368"/>
      <c r="D248" s="368"/>
      <c r="E248" s="366"/>
      <c r="F248" s="366"/>
      <c r="G248" s="368"/>
      <c r="H248" s="368"/>
      <c r="I248" s="447"/>
      <c r="J248" s="448"/>
      <c r="K248" s="368"/>
      <c r="L248" s="366"/>
      <c r="M248" s="422"/>
      <c r="N248" s="366"/>
      <c r="O248" s="366"/>
    </row>
    <row r="249" spans="2:15">
      <c r="B249" s="368"/>
      <c r="C249" s="368"/>
      <c r="D249" s="368"/>
      <c r="E249" s="366"/>
      <c r="F249" s="366"/>
      <c r="G249" s="368"/>
      <c r="H249" s="368"/>
      <c r="I249" s="447"/>
      <c r="J249" s="448"/>
      <c r="K249" s="368"/>
      <c r="L249" s="366"/>
      <c r="M249" s="422"/>
      <c r="N249" s="366"/>
      <c r="O249" s="366"/>
    </row>
    <row r="250" spans="2:15">
      <c r="B250" s="368"/>
      <c r="C250" s="368"/>
      <c r="D250" s="368"/>
      <c r="E250" s="366"/>
      <c r="F250" s="366"/>
      <c r="G250" s="368"/>
      <c r="H250" s="368"/>
      <c r="I250" s="447"/>
      <c r="J250" s="448"/>
      <c r="K250" s="368"/>
      <c r="L250" s="366"/>
      <c r="M250" s="422"/>
      <c r="N250" s="366"/>
      <c r="O250" s="366"/>
    </row>
    <row r="251" spans="2:15">
      <c r="B251" s="368"/>
      <c r="C251" s="368"/>
      <c r="D251" s="368"/>
      <c r="E251" s="366"/>
      <c r="F251" s="366"/>
      <c r="G251" s="368"/>
      <c r="H251" s="368"/>
      <c r="I251" s="447"/>
      <c r="J251" s="448"/>
      <c r="K251" s="368"/>
      <c r="L251" s="366"/>
      <c r="M251" s="422"/>
      <c r="N251" s="366"/>
      <c r="O251" s="366"/>
    </row>
    <row r="252" spans="2:15">
      <c r="B252" s="368"/>
      <c r="C252" s="368"/>
      <c r="D252" s="368"/>
      <c r="E252" s="366"/>
      <c r="F252" s="366"/>
      <c r="G252" s="368"/>
      <c r="H252" s="368"/>
      <c r="I252" s="447"/>
      <c r="J252" s="448"/>
      <c r="K252" s="368"/>
      <c r="L252" s="366"/>
      <c r="M252" s="422"/>
      <c r="N252" s="366"/>
      <c r="O252" s="366"/>
    </row>
    <row r="253" spans="2:15">
      <c r="B253" s="368"/>
      <c r="C253" s="368"/>
      <c r="D253" s="368"/>
      <c r="E253" s="366"/>
      <c r="F253" s="366"/>
      <c r="G253" s="368"/>
      <c r="H253" s="368"/>
      <c r="I253" s="447"/>
      <c r="J253" s="448"/>
      <c r="K253" s="368"/>
      <c r="L253" s="366"/>
      <c r="M253" s="422"/>
      <c r="N253" s="366"/>
      <c r="O253" s="366"/>
    </row>
    <row r="254" spans="2:15">
      <c r="B254" s="368"/>
      <c r="C254" s="368"/>
      <c r="D254" s="368"/>
      <c r="E254" s="366"/>
      <c r="F254" s="366"/>
      <c r="G254" s="368"/>
      <c r="H254" s="368"/>
      <c r="I254" s="447"/>
      <c r="J254" s="448"/>
      <c r="K254" s="368"/>
      <c r="L254" s="366"/>
      <c r="M254" s="422"/>
      <c r="N254" s="366"/>
      <c r="O254" s="366"/>
    </row>
    <row r="255" spans="2:15">
      <c r="B255" s="368"/>
      <c r="C255" s="368"/>
      <c r="D255" s="368"/>
      <c r="E255" s="366"/>
      <c r="F255" s="366"/>
      <c r="G255" s="368"/>
      <c r="H255" s="368"/>
      <c r="I255" s="447"/>
      <c r="J255" s="448"/>
      <c r="K255" s="368"/>
      <c r="L255" s="366"/>
      <c r="M255" s="422"/>
      <c r="N255" s="366"/>
      <c r="O255" s="366"/>
    </row>
    <row r="256" spans="2:15">
      <c r="B256" s="368"/>
      <c r="C256" s="368"/>
      <c r="D256" s="368"/>
      <c r="E256" s="366"/>
      <c r="F256" s="366"/>
      <c r="G256" s="368"/>
      <c r="H256" s="368"/>
      <c r="I256" s="447"/>
      <c r="J256" s="448"/>
      <c r="K256" s="368"/>
      <c r="L256" s="366"/>
      <c r="M256" s="422"/>
      <c r="N256" s="366"/>
      <c r="O256" s="366"/>
    </row>
    <row r="257" spans="2:15">
      <c r="B257" s="368"/>
      <c r="C257" s="368"/>
      <c r="D257" s="368"/>
      <c r="E257" s="366"/>
      <c r="F257" s="366"/>
      <c r="G257" s="368"/>
      <c r="H257" s="368"/>
      <c r="I257" s="447"/>
      <c r="J257" s="448"/>
      <c r="K257" s="368"/>
      <c r="L257" s="366"/>
      <c r="M257" s="422"/>
      <c r="N257" s="366"/>
      <c r="O257" s="366"/>
    </row>
    <row r="258" spans="2:15">
      <c r="B258" s="368"/>
      <c r="C258" s="368"/>
      <c r="D258" s="368"/>
      <c r="E258" s="366"/>
      <c r="F258" s="366"/>
      <c r="G258" s="368"/>
      <c r="H258" s="368"/>
      <c r="I258" s="447"/>
      <c r="J258" s="448"/>
      <c r="K258" s="368"/>
      <c r="L258" s="366"/>
      <c r="M258" s="422"/>
      <c r="N258" s="366"/>
      <c r="O258" s="366"/>
    </row>
    <row r="259" spans="2:15">
      <c r="B259" s="368"/>
      <c r="C259" s="368"/>
      <c r="D259" s="368"/>
      <c r="E259" s="366"/>
      <c r="F259" s="366"/>
      <c r="G259" s="368"/>
      <c r="H259" s="368"/>
      <c r="I259" s="447"/>
      <c r="J259" s="448"/>
      <c r="K259" s="368"/>
      <c r="L259" s="366"/>
      <c r="M259" s="422"/>
      <c r="N259" s="366"/>
      <c r="O259" s="366"/>
    </row>
    <row r="260" spans="2:15">
      <c r="B260" s="368"/>
      <c r="C260" s="368"/>
      <c r="D260" s="368"/>
      <c r="E260" s="366"/>
      <c r="F260" s="366"/>
      <c r="G260" s="368"/>
      <c r="H260" s="368"/>
      <c r="I260" s="447"/>
      <c r="J260" s="448"/>
      <c r="K260" s="368"/>
      <c r="L260" s="366"/>
      <c r="M260" s="422"/>
      <c r="N260" s="366"/>
      <c r="O260" s="366"/>
    </row>
    <row r="261" spans="2:15">
      <c r="B261" s="368"/>
      <c r="C261" s="368"/>
      <c r="D261" s="368"/>
      <c r="E261" s="366"/>
      <c r="F261" s="366"/>
      <c r="G261" s="368"/>
      <c r="H261" s="368"/>
      <c r="I261" s="447"/>
      <c r="J261" s="448"/>
      <c r="K261" s="368"/>
      <c r="L261" s="366"/>
      <c r="M261" s="422"/>
      <c r="N261" s="366"/>
      <c r="O261" s="366"/>
    </row>
    <row r="262" spans="2:15">
      <c r="B262" s="368"/>
      <c r="C262" s="368"/>
      <c r="D262" s="368"/>
      <c r="E262" s="366"/>
      <c r="F262" s="366"/>
      <c r="G262" s="368"/>
      <c r="H262" s="368"/>
      <c r="I262" s="447"/>
      <c r="J262" s="448"/>
      <c r="K262" s="368"/>
      <c r="L262" s="366"/>
      <c r="M262" s="422"/>
      <c r="N262" s="366"/>
      <c r="O262" s="366"/>
    </row>
    <row r="263" spans="2:15">
      <c r="B263" s="368"/>
      <c r="C263" s="368"/>
      <c r="D263" s="368"/>
      <c r="E263" s="366"/>
      <c r="F263" s="366"/>
      <c r="G263" s="368"/>
      <c r="H263" s="368"/>
      <c r="I263" s="447"/>
      <c r="J263" s="448"/>
      <c r="K263" s="368"/>
      <c r="L263" s="366"/>
      <c r="M263" s="422"/>
      <c r="N263" s="366"/>
      <c r="O263" s="366"/>
    </row>
    <row r="264" spans="2:15">
      <c r="B264" s="368"/>
      <c r="C264" s="368"/>
      <c r="D264" s="368"/>
      <c r="E264" s="366"/>
      <c r="F264" s="366"/>
      <c r="G264" s="368"/>
      <c r="H264" s="368"/>
      <c r="I264" s="447"/>
      <c r="J264" s="448"/>
      <c r="K264" s="368"/>
      <c r="L264" s="366"/>
      <c r="M264" s="422"/>
      <c r="N264" s="366"/>
      <c r="O264" s="366"/>
    </row>
    <row r="265" spans="2:15">
      <c r="B265" s="368"/>
      <c r="C265" s="368"/>
      <c r="D265" s="368"/>
      <c r="E265" s="366"/>
      <c r="F265" s="366"/>
      <c r="G265" s="368"/>
      <c r="H265" s="368"/>
      <c r="I265" s="447"/>
      <c r="J265" s="448"/>
      <c r="K265" s="368"/>
      <c r="L265" s="366"/>
      <c r="M265" s="422"/>
      <c r="N265" s="366"/>
      <c r="O265" s="366"/>
    </row>
    <row r="266" spans="2:15">
      <c r="B266" s="368"/>
      <c r="C266" s="368"/>
      <c r="D266" s="368"/>
      <c r="E266" s="366"/>
      <c r="F266" s="366"/>
      <c r="G266" s="368"/>
      <c r="H266" s="368"/>
      <c r="I266" s="447"/>
      <c r="J266" s="448"/>
      <c r="K266" s="368"/>
      <c r="L266" s="366"/>
      <c r="M266" s="422"/>
      <c r="N266" s="366"/>
      <c r="O266" s="366"/>
    </row>
    <row r="267" spans="2:15">
      <c r="B267" s="368"/>
      <c r="C267" s="368"/>
      <c r="D267" s="368"/>
      <c r="E267" s="366"/>
      <c r="F267" s="366"/>
      <c r="G267" s="368"/>
      <c r="H267" s="368"/>
      <c r="I267" s="447"/>
      <c r="J267" s="448"/>
      <c r="K267" s="368"/>
      <c r="L267" s="366"/>
      <c r="M267" s="422"/>
      <c r="N267" s="366"/>
      <c r="O267" s="366"/>
    </row>
    <row r="268" spans="2:15">
      <c r="B268" s="368"/>
      <c r="C268" s="368"/>
      <c r="D268" s="368"/>
      <c r="E268" s="366"/>
      <c r="F268" s="366"/>
      <c r="G268" s="368"/>
      <c r="H268" s="368"/>
      <c r="I268" s="447"/>
      <c r="J268" s="448"/>
      <c r="K268" s="368"/>
      <c r="L268" s="366"/>
      <c r="M268" s="422"/>
      <c r="N268" s="366"/>
      <c r="O268" s="366"/>
    </row>
    <row r="269" spans="2:15">
      <c r="B269" s="368"/>
      <c r="C269" s="368"/>
      <c r="D269" s="368"/>
      <c r="E269" s="366"/>
      <c r="F269" s="366"/>
      <c r="G269" s="368"/>
      <c r="H269" s="368"/>
      <c r="I269" s="447"/>
      <c r="J269" s="448"/>
      <c r="K269" s="368"/>
      <c r="L269" s="366"/>
      <c r="M269" s="422"/>
      <c r="N269" s="366"/>
      <c r="O269" s="366"/>
    </row>
    <row r="270" spans="2:15">
      <c r="B270" s="368"/>
      <c r="C270" s="368"/>
      <c r="D270" s="368"/>
      <c r="E270" s="366"/>
      <c r="F270" s="366"/>
      <c r="G270" s="368"/>
      <c r="H270" s="368"/>
      <c r="I270" s="447"/>
      <c r="J270" s="448"/>
      <c r="K270" s="368"/>
      <c r="L270" s="366"/>
      <c r="M270" s="422"/>
      <c r="N270" s="366"/>
      <c r="O270" s="366"/>
    </row>
    <row r="271" spans="2:15">
      <c r="B271" s="368"/>
      <c r="C271" s="368"/>
      <c r="D271" s="368"/>
      <c r="E271" s="366"/>
      <c r="F271" s="366"/>
      <c r="G271" s="368"/>
      <c r="H271" s="368"/>
      <c r="I271" s="447"/>
      <c r="J271" s="448"/>
      <c r="K271" s="368"/>
      <c r="L271" s="366"/>
      <c r="M271" s="422"/>
      <c r="N271" s="366"/>
      <c r="O271" s="366"/>
    </row>
    <row r="272" spans="2:15">
      <c r="B272" s="368"/>
      <c r="C272" s="368"/>
      <c r="D272" s="368"/>
      <c r="E272" s="366"/>
      <c r="F272" s="366"/>
      <c r="G272" s="368"/>
      <c r="H272" s="368"/>
      <c r="I272" s="447"/>
      <c r="J272" s="448"/>
      <c r="K272" s="368"/>
      <c r="L272" s="366"/>
      <c r="M272" s="422"/>
      <c r="N272" s="366"/>
      <c r="O272" s="366"/>
    </row>
    <row r="273" spans="2:15">
      <c r="B273" s="368"/>
      <c r="C273" s="368"/>
      <c r="D273" s="368"/>
      <c r="E273" s="366"/>
      <c r="F273" s="366"/>
      <c r="G273" s="368"/>
      <c r="H273" s="368"/>
      <c r="I273" s="447"/>
      <c r="J273" s="448"/>
      <c r="K273" s="368"/>
      <c r="L273" s="366"/>
      <c r="M273" s="422"/>
      <c r="N273" s="366"/>
      <c r="O273" s="366"/>
    </row>
    <row r="274" spans="2:15">
      <c r="B274" s="368"/>
      <c r="C274" s="368"/>
      <c r="D274" s="368"/>
      <c r="E274" s="366"/>
      <c r="F274" s="366"/>
      <c r="G274" s="368"/>
      <c r="H274" s="368"/>
      <c r="I274" s="447"/>
      <c r="J274" s="448"/>
      <c r="K274" s="368"/>
      <c r="L274" s="366"/>
      <c r="M274" s="422"/>
      <c r="N274" s="366"/>
      <c r="O274" s="366"/>
    </row>
    <row r="275" spans="2:15">
      <c r="B275" s="368"/>
      <c r="C275" s="368"/>
      <c r="D275" s="368"/>
      <c r="E275" s="366"/>
      <c r="F275" s="366"/>
      <c r="G275" s="368"/>
      <c r="H275" s="368"/>
      <c r="I275" s="447"/>
      <c r="J275" s="448"/>
      <c r="K275" s="368"/>
      <c r="L275" s="366"/>
      <c r="M275" s="422"/>
      <c r="N275" s="366"/>
      <c r="O275" s="366"/>
    </row>
    <row r="276" spans="2:15">
      <c r="B276" s="368"/>
      <c r="C276" s="368"/>
      <c r="D276" s="368"/>
      <c r="E276" s="366"/>
      <c r="F276" s="366"/>
      <c r="G276" s="368"/>
      <c r="H276" s="368"/>
      <c r="I276" s="447"/>
      <c r="J276" s="448"/>
      <c r="K276" s="368"/>
      <c r="L276" s="366"/>
      <c r="M276" s="422"/>
      <c r="N276" s="366"/>
      <c r="O276" s="366"/>
    </row>
    <row r="277" spans="2:15">
      <c r="B277" s="368"/>
      <c r="C277" s="368"/>
      <c r="D277" s="368"/>
      <c r="E277" s="366"/>
      <c r="F277" s="366"/>
      <c r="G277" s="368"/>
      <c r="H277" s="368"/>
      <c r="I277" s="447"/>
      <c r="J277" s="448"/>
      <c r="K277" s="368"/>
      <c r="L277" s="366"/>
      <c r="M277" s="422"/>
      <c r="N277" s="366"/>
      <c r="O277" s="366"/>
    </row>
    <row r="278" spans="2:15">
      <c r="B278" s="368"/>
      <c r="C278" s="368"/>
      <c r="D278" s="368"/>
      <c r="E278" s="366"/>
      <c r="F278" s="366"/>
      <c r="G278" s="368"/>
      <c r="H278" s="368"/>
      <c r="I278" s="447"/>
      <c r="J278" s="448"/>
      <c r="K278" s="368"/>
      <c r="L278" s="366"/>
      <c r="M278" s="422"/>
      <c r="N278" s="366"/>
      <c r="O278" s="366"/>
    </row>
    <row r="279" spans="2:15">
      <c r="B279" s="368"/>
      <c r="C279" s="368"/>
      <c r="D279" s="368"/>
      <c r="E279" s="366"/>
      <c r="F279" s="366"/>
      <c r="G279" s="368"/>
      <c r="H279" s="368"/>
      <c r="I279" s="447"/>
      <c r="J279" s="448"/>
      <c r="K279" s="368"/>
      <c r="L279" s="366"/>
      <c r="M279" s="422"/>
      <c r="N279" s="366"/>
      <c r="O279" s="366"/>
    </row>
    <row r="280" spans="2:15">
      <c r="B280" s="368"/>
      <c r="C280" s="368"/>
      <c r="D280" s="368"/>
      <c r="E280" s="366"/>
      <c r="F280" s="366"/>
      <c r="G280" s="368"/>
      <c r="H280" s="368"/>
      <c r="I280" s="447"/>
      <c r="J280" s="448"/>
      <c r="K280" s="368"/>
      <c r="L280" s="366"/>
      <c r="M280" s="422"/>
      <c r="N280" s="366"/>
      <c r="O280" s="366"/>
    </row>
    <row r="281" spans="2:15">
      <c r="B281" s="368"/>
      <c r="C281" s="368"/>
      <c r="D281" s="368"/>
      <c r="E281" s="366"/>
      <c r="F281" s="366"/>
      <c r="G281" s="368"/>
      <c r="H281" s="368"/>
      <c r="I281" s="447"/>
      <c r="J281" s="448"/>
      <c r="K281" s="368"/>
      <c r="L281" s="366"/>
      <c r="M281" s="422"/>
      <c r="N281" s="366"/>
      <c r="O281" s="366"/>
    </row>
    <row r="282" spans="2:15">
      <c r="B282" s="368"/>
      <c r="C282" s="368"/>
      <c r="D282" s="368"/>
      <c r="E282" s="366"/>
      <c r="F282" s="366"/>
      <c r="G282" s="368"/>
      <c r="H282" s="368"/>
      <c r="I282" s="447"/>
      <c r="J282" s="448"/>
      <c r="K282" s="368"/>
      <c r="L282" s="366"/>
      <c r="M282" s="422"/>
      <c r="N282" s="366"/>
      <c r="O282" s="366"/>
    </row>
    <row r="283" spans="2:15">
      <c r="B283" s="368"/>
      <c r="C283" s="368"/>
      <c r="D283" s="368"/>
      <c r="E283" s="366"/>
      <c r="F283" s="366"/>
      <c r="G283" s="368"/>
      <c r="H283" s="368"/>
      <c r="I283" s="447"/>
      <c r="J283" s="448"/>
      <c r="K283" s="368"/>
      <c r="L283" s="366"/>
      <c r="M283" s="422"/>
      <c r="N283" s="366"/>
      <c r="O283" s="366"/>
    </row>
    <row r="284" spans="2:15">
      <c r="B284" s="368"/>
      <c r="C284" s="368"/>
      <c r="D284" s="368"/>
      <c r="E284" s="366"/>
      <c r="F284" s="366"/>
      <c r="G284" s="368"/>
      <c r="H284" s="368"/>
      <c r="I284" s="447"/>
      <c r="J284" s="448"/>
      <c r="K284" s="368"/>
      <c r="L284" s="366"/>
      <c r="M284" s="422"/>
      <c r="N284" s="366"/>
      <c r="O284" s="366"/>
    </row>
    <row r="285" spans="2:15">
      <c r="B285" s="368"/>
      <c r="C285" s="368"/>
      <c r="D285" s="368"/>
      <c r="E285" s="366"/>
      <c r="F285" s="366"/>
      <c r="G285" s="368"/>
      <c r="H285" s="368"/>
      <c r="I285" s="447"/>
      <c r="J285" s="448"/>
      <c r="K285" s="368"/>
      <c r="L285" s="366"/>
      <c r="M285" s="422"/>
      <c r="N285" s="366"/>
      <c r="O285" s="366"/>
    </row>
    <row r="286" spans="2:15">
      <c r="B286" s="368"/>
      <c r="C286" s="368"/>
      <c r="D286" s="368"/>
      <c r="E286" s="366"/>
      <c r="F286" s="366"/>
      <c r="G286" s="368"/>
      <c r="H286" s="368"/>
      <c r="I286" s="447"/>
      <c r="J286" s="448"/>
      <c r="K286" s="368"/>
      <c r="L286" s="366"/>
      <c r="M286" s="422"/>
      <c r="N286" s="366"/>
      <c r="O286" s="366"/>
    </row>
    <row r="287" spans="2:15">
      <c r="B287" s="368"/>
      <c r="C287" s="368"/>
      <c r="D287" s="368"/>
      <c r="E287" s="366"/>
      <c r="F287" s="366"/>
      <c r="G287" s="368"/>
      <c r="H287" s="368"/>
      <c r="I287" s="447"/>
      <c r="J287" s="448"/>
      <c r="K287" s="368"/>
      <c r="L287" s="366"/>
      <c r="M287" s="422"/>
      <c r="N287" s="366"/>
      <c r="O287" s="366"/>
    </row>
    <row r="288" spans="2:15">
      <c r="B288" s="368"/>
      <c r="C288" s="368"/>
      <c r="D288" s="368"/>
      <c r="E288" s="366"/>
      <c r="F288" s="366"/>
      <c r="G288" s="368"/>
      <c r="H288" s="368"/>
      <c r="I288" s="447"/>
      <c r="J288" s="448"/>
      <c r="K288" s="368"/>
      <c r="L288" s="366"/>
      <c r="M288" s="422"/>
      <c r="N288" s="366"/>
      <c r="O288" s="366"/>
    </row>
    <row r="289" spans="2:15">
      <c r="B289" s="368"/>
      <c r="C289" s="368"/>
      <c r="D289" s="368"/>
      <c r="E289" s="366"/>
      <c r="F289" s="366"/>
      <c r="G289" s="368"/>
      <c r="H289" s="368"/>
      <c r="I289" s="447"/>
      <c r="J289" s="448"/>
      <c r="K289" s="368"/>
      <c r="L289" s="366"/>
      <c r="M289" s="422"/>
      <c r="N289" s="366"/>
      <c r="O289" s="366"/>
    </row>
    <row r="290" spans="2:15">
      <c r="B290" s="368"/>
      <c r="C290" s="368"/>
      <c r="D290" s="368"/>
      <c r="E290" s="366"/>
      <c r="F290" s="366"/>
      <c r="G290" s="368"/>
      <c r="H290" s="368"/>
      <c r="I290" s="447"/>
      <c r="J290" s="448"/>
      <c r="K290" s="368"/>
      <c r="L290" s="366"/>
      <c r="M290" s="422"/>
      <c r="N290" s="366"/>
      <c r="O290" s="366"/>
    </row>
    <row r="291" spans="2:15">
      <c r="B291" s="368"/>
      <c r="C291" s="368"/>
      <c r="D291" s="368"/>
      <c r="E291" s="366"/>
      <c r="F291" s="366"/>
      <c r="G291" s="368"/>
      <c r="H291" s="368"/>
      <c r="I291" s="447"/>
      <c r="J291" s="448"/>
      <c r="K291" s="368"/>
      <c r="L291" s="366"/>
      <c r="M291" s="422"/>
      <c r="N291" s="366"/>
      <c r="O291" s="366"/>
    </row>
    <row r="292" spans="2:15">
      <c r="B292" s="368"/>
      <c r="C292" s="368"/>
      <c r="D292" s="368"/>
      <c r="E292" s="366"/>
      <c r="F292" s="366"/>
      <c r="G292" s="368"/>
      <c r="H292" s="368"/>
      <c r="I292" s="447"/>
      <c r="J292" s="448"/>
      <c r="K292" s="368"/>
      <c r="L292" s="366"/>
      <c r="M292" s="422"/>
      <c r="N292" s="366"/>
      <c r="O292" s="366"/>
    </row>
    <row r="293" spans="2:15">
      <c r="B293" s="368"/>
      <c r="C293" s="368"/>
      <c r="D293" s="368"/>
      <c r="E293" s="366"/>
      <c r="F293" s="366"/>
      <c r="G293" s="368"/>
      <c r="H293" s="368"/>
      <c r="I293" s="447"/>
      <c r="J293" s="448"/>
      <c r="K293" s="368"/>
      <c r="L293" s="366"/>
      <c r="M293" s="422"/>
      <c r="N293" s="366"/>
      <c r="O293" s="366"/>
    </row>
    <row r="294" spans="2:15">
      <c r="B294" s="368"/>
      <c r="C294" s="368"/>
      <c r="D294" s="368"/>
      <c r="E294" s="366"/>
      <c r="F294" s="366"/>
      <c r="G294" s="368"/>
      <c r="H294" s="368"/>
      <c r="I294" s="447"/>
      <c r="J294" s="448"/>
      <c r="K294" s="368"/>
      <c r="L294" s="366"/>
      <c r="M294" s="422"/>
      <c r="N294" s="366"/>
      <c r="O294" s="366"/>
    </row>
    <row r="295" spans="2:15">
      <c r="B295" s="368"/>
      <c r="C295" s="368"/>
      <c r="D295" s="368"/>
      <c r="E295" s="366"/>
      <c r="F295" s="366"/>
      <c r="G295" s="368"/>
      <c r="H295" s="368"/>
      <c r="I295" s="447"/>
      <c r="J295" s="448"/>
      <c r="K295" s="368"/>
      <c r="L295" s="366"/>
      <c r="M295" s="422"/>
      <c r="N295" s="366"/>
      <c r="O295" s="366"/>
    </row>
    <row r="296" spans="2:15">
      <c r="B296" s="368"/>
      <c r="C296" s="368"/>
      <c r="D296" s="368"/>
      <c r="E296" s="366"/>
      <c r="F296" s="366"/>
      <c r="G296" s="368"/>
      <c r="H296" s="368"/>
      <c r="I296" s="447"/>
      <c r="J296" s="448"/>
      <c r="K296" s="368"/>
      <c r="L296" s="366"/>
      <c r="M296" s="422"/>
      <c r="N296" s="366"/>
      <c r="O296" s="366"/>
    </row>
    <row r="297" spans="2:15">
      <c r="B297" s="368"/>
      <c r="C297" s="368"/>
      <c r="D297" s="368"/>
      <c r="E297" s="366"/>
      <c r="F297" s="366"/>
      <c r="G297" s="368"/>
      <c r="H297" s="368"/>
      <c r="I297" s="447"/>
      <c r="J297" s="448"/>
      <c r="K297" s="368"/>
      <c r="L297" s="366"/>
      <c r="M297" s="422"/>
      <c r="N297" s="366"/>
      <c r="O297" s="366"/>
    </row>
    <row r="298" spans="2:15">
      <c r="B298" s="368"/>
      <c r="C298" s="368"/>
      <c r="D298" s="368"/>
      <c r="E298" s="366"/>
      <c r="F298" s="366"/>
      <c r="G298" s="368"/>
      <c r="H298" s="368"/>
      <c r="I298" s="447"/>
      <c r="J298" s="448"/>
      <c r="K298" s="368"/>
      <c r="L298" s="366"/>
      <c r="M298" s="422"/>
      <c r="N298" s="366"/>
      <c r="O298" s="366"/>
    </row>
    <row r="299" spans="2:15">
      <c r="B299" s="368"/>
      <c r="C299" s="368"/>
      <c r="D299" s="368"/>
      <c r="E299" s="366"/>
      <c r="F299" s="366"/>
      <c r="G299" s="368"/>
      <c r="H299" s="368"/>
      <c r="I299" s="447"/>
      <c r="J299" s="448"/>
      <c r="K299" s="368"/>
      <c r="L299" s="366"/>
      <c r="M299" s="422"/>
      <c r="N299" s="366"/>
      <c r="O299" s="366"/>
    </row>
    <row r="300" spans="2:15">
      <c r="B300" s="368"/>
      <c r="C300" s="368"/>
      <c r="D300" s="368"/>
      <c r="E300" s="366"/>
      <c r="F300" s="366"/>
      <c r="G300" s="368"/>
      <c r="H300" s="368"/>
      <c r="I300" s="447"/>
      <c r="J300" s="448"/>
      <c r="K300" s="368"/>
      <c r="L300" s="366"/>
      <c r="M300" s="422"/>
      <c r="N300" s="366"/>
      <c r="O300" s="366"/>
    </row>
    <row r="301" spans="2:15">
      <c r="B301" s="368"/>
      <c r="C301" s="368"/>
      <c r="D301" s="368"/>
      <c r="E301" s="366"/>
      <c r="F301" s="366"/>
      <c r="G301" s="368"/>
      <c r="H301" s="368"/>
      <c r="I301" s="447"/>
      <c r="J301" s="448"/>
      <c r="K301" s="368"/>
      <c r="L301" s="366"/>
      <c r="M301" s="422"/>
      <c r="N301" s="366"/>
      <c r="O301" s="366"/>
    </row>
    <row r="302" spans="2:15">
      <c r="B302" s="368"/>
      <c r="C302" s="368"/>
      <c r="D302" s="368"/>
      <c r="E302" s="366"/>
      <c r="F302" s="366"/>
      <c r="G302" s="368"/>
      <c r="H302" s="368"/>
      <c r="I302" s="447"/>
      <c r="J302" s="448"/>
      <c r="K302" s="368"/>
      <c r="L302" s="366"/>
      <c r="M302" s="422"/>
      <c r="N302" s="366"/>
      <c r="O302" s="366"/>
    </row>
    <row r="303" spans="2:15">
      <c r="B303" s="368"/>
      <c r="C303" s="368"/>
      <c r="D303" s="368"/>
      <c r="E303" s="366"/>
      <c r="F303" s="366"/>
      <c r="G303" s="368"/>
      <c r="H303" s="368"/>
      <c r="I303" s="447"/>
      <c r="J303" s="448"/>
      <c r="K303" s="368"/>
      <c r="L303" s="366"/>
      <c r="M303" s="422"/>
      <c r="N303" s="366"/>
      <c r="O303" s="366"/>
    </row>
    <row r="304" spans="2:15">
      <c r="B304" s="368"/>
      <c r="C304" s="368"/>
      <c r="D304" s="368"/>
      <c r="E304" s="366"/>
      <c r="F304" s="366"/>
      <c r="G304" s="368"/>
      <c r="H304" s="368"/>
      <c r="I304" s="447"/>
      <c r="J304" s="448"/>
      <c r="K304" s="368"/>
      <c r="L304" s="366"/>
      <c r="M304" s="422"/>
      <c r="N304" s="366"/>
      <c r="O304" s="366"/>
    </row>
    <row r="305" spans="2:15">
      <c r="B305" s="368"/>
      <c r="C305" s="368"/>
      <c r="D305" s="368"/>
      <c r="E305" s="366"/>
      <c r="F305" s="366"/>
      <c r="G305" s="368"/>
      <c r="H305" s="368"/>
      <c r="I305" s="447"/>
      <c r="J305" s="448"/>
      <c r="K305" s="368"/>
      <c r="L305" s="366"/>
      <c r="M305" s="422"/>
      <c r="N305" s="366"/>
      <c r="O305" s="366"/>
    </row>
    <row r="306" spans="2:15">
      <c r="B306" s="368"/>
      <c r="C306" s="368"/>
      <c r="D306" s="368"/>
      <c r="E306" s="366"/>
      <c r="F306" s="366"/>
      <c r="G306" s="368"/>
      <c r="H306" s="368"/>
      <c r="I306" s="447"/>
      <c r="J306" s="448"/>
      <c r="K306" s="368"/>
      <c r="L306" s="366"/>
      <c r="M306" s="422"/>
      <c r="N306" s="366"/>
      <c r="O306" s="366"/>
    </row>
    <row r="307" spans="2:15">
      <c r="B307" s="368"/>
      <c r="C307" s="368"/>
      <c r="D307" s="368"/>
      <c r="E307" s="366"/>
      <c r="F307" s="366"/>
      <c r="G307" s="368"/>
      <c r="H307" s="368"/>
      <c r="I307" s="447"/>
      <c r="J307" s="448"/>
      <c r="K307" s="368"/>
      <c r="L307" s="366"/>
      <c r="M307" s="422"/>
      <c r="N307" s="366"/>
      <c r="O307" s="366"/>
    </row>
    <row r="308" spans="2:15">
      <c r="B308" s="368"/>
      <c r="C308" s="368"/>
      <c r="D308" s="368"/>
      <c r="E308" s="366"/>
      <c r="F308" s="366"/>
      <c r="G308" s="368"/>
      <c r="H308" s="368"/>
      <c r="I308" s="447"/>
      <c r="J308" s="448"/>
      <c r="K308" s="368"/>
      <c r="L308" s="366"/>
      <c r="M308" s="422"/>
      <c r="N308" s="366"/>
      <c r="O308" s="366"/>
    </row>
    <row r="309" spans="2:15">
      <c r="B309" s="368"/>
      <c r="C309" s="368"/>
      <c r="D309" s="368"/>
      <c r="E309" s="366"/>
      <c r="F309" s="366"/>
      <c r="G309" s="368"/>
      <c r="H309" s="368"/>
      <c r="I309" s="447"/>
      <c r="J309" s="448"/>
      <c r="K309" s="368"/>
      <c r="L309" s="366"/>
      <c r="M309" s="422"/>
      <c r="N309" s="366"/>
      <c r="O309" s="366"/>
    </row>
    <row r="310" spans="2:15">
      <c r="B310" s="368"/>
      <c r="C310" s="368"/>
      <c r="D310" s="368"/>
      <c r="E310" s="366"/>
      <c r="F310" s="366"/>
      <c r="G310" s="368"/>
      <c r="H310" s="368"/>
      <c r="I310" s="447"/>
      <c r="J310" s="448"/>
      <c r="K310" s="368"/>
      <c r="L310" s="366"/>
      <c r="M310" s="422"/>
      <c r="N310" s="366"/>
      <c r="O310" s="366"/>
    </row>
    <row r="311" spans="2:15">
      <c r="B311" s="368"/>
      <c r="C311" s="368"/>
      <c r="D311" s="368"/>
      <c r="E311" s="366"/>
      <c r="F311" s="366"/>
      <c r="G311" s="368"/>
      <c r="H311" s="368"/>
      <c r="I311" s="447"/>
      <c r="J311" s="448"/>
      <c r="K311" s="368"/>
      <c r="L311" s="366"/>
      <c r="M311" s="422"/>
      <c r="N311" s="366"/>
      <c r="O311" s="366"/>
    </row>
    <row r="312" spans="2:15">
      <c r="B312" s="368"/>
      <c r="C312" s="368"/>
      <c r="D312" s="368"/>
      <c r="E312" s="366"/>
      <c r="F312" s="366"/>
      <c r="G312" s="368"/>
      <c r="H312" s="368"/>
      <c r="I312" s="447"/>
      <c r="J312" s="448"/>
      <c r="K312" s="368"/>
      <c r="L312" s="366"/>
      <c r="M312" s="422"/>
      <c r="N312" s="366"/>
      <c r="O312" s="366"/>
    </row>
    <row r="313" spans="2:15">
      <c r="B313" s="368"/>
      <c r="C313" s="368"/>
      <c r="D313" s="368"/>
      <c r="E313" s="366"/>
      <c r="F313" s="366"/>
      <c r="G313" s="368"/>
      <c r="H313" s="368"/>
      <c r="I313" s="447"/>
      <c r="J313" s="448"/>
      <c r="K313" s="368"/>
      <c r="L313" s="366"/>
      <c r="M313" s="422"/>
      <c r="N313" s="366"/>
      <c r="O313" s="366"/>
    </row>
    <row r="314" spans="2:15">
      <c r="B314" s="368"/>
      <c r="C314" s="368"/>
      <c r="D314" s="368"/>
      <c r="E314" s="366"/>
      <c r="F314" s="366"/>
      <c r="G314" s="368"/>
      <c r="H314" s="368"/>
      <c r="I314" s="447"/>
      <c r="J314" s="448"/>
      <c r="K314" s="368"/>
      <c r="L314" s="366"/>
      <c r="M314" s="422"/>
      <c r="N314" s="366"/>
      <c r="O314" s="366"/>
    </row>
    <row r="315" spans="2:15">
      <c r="B315" s="368"/>
      <c r="C315" s="368"/>
      <c r="D315" s="368"/>
      <c r="E315" s="366"/>
      <c r="F315" s="366"/>
      <c r="G315" s="368"/>
      <c r="H315" s="368"/>
      <c r="I315" s="447"/>
      <c r="J315" s="448"/>
      <c r="K315" s="368"/>
      <c r="L315" s="366"/>
      <c r="M315" s="422"/>
      <c r="N315" s="366"/>
      <c r="O315" s="366"/>
    </row>
    <row r="316" spans="2:15">
      <c r="B316" s="368"/>
      <c r="C316" s="368"/>
      <c r="D316" s="368"/>
      <c r="E316" s="366"/>
      <c r="F316" s="366"/>
      <c r="G316" s="368"/>
      <c r="H316" s="368"/>
      <c r="I316" s="447"/>
      <c r="J316" s="448"/>
      <c r="K316" s="368"/>
      <c r="L316" s="366"/>
      <c r="M316" s="422"/>
      <c r="N316" s="366"/>
      <c r="O316" s="366"/>
    </row>
    <row r="317" spans="2:15">
      <c r="B317" s="368"/>
      <c r="C317" s="368"/>
      <c r="D317" s="368"/>
      <c r="E317" s="366"/>
      <c r="F317" s="366"/>
      <c r="G317" s="368"/>
      <c r="H317" s="368"/>
      <c r="I317" s="447"/>
      <c r="J317" s="448"/>
      <c r="K317" s="368"/>
      <c r="L317" s="366"/>
      <c r="M317" s="422"/>
      <c r="N317" s="366"/>
      <c r="O317" s="366"/>
    </row>
    <row r="318" spans="2:15">
      <c r="B318" s="368"/>
      <c r="C318" s="368"/>
      <c r="D318" s="368"/>
      <c r="E318" s="366"/>
      <c r="F318" s="366"/>
      <c r="G318" s="368"/>
      <c r="H318" s="368"/>
      <c r="I318" s="447"/>
      <c r="J318" s="448"/>
      <c r="K318" s="368"/>
      <c r="L318" s="366"/>
      <c r="M318" s="422"/>
      <c r="N318" s="366"/>
      <c r="O318" s="366"/>
    </row>
    <row r="319" spans="2:15">
      <c r="B319" s="368"/>
      <c r="C319" s="368"/>
      <c r="D319" s="368"/>
      <c r="E319" s="366"/>
      <c r="F319" s="366"/>
      <c r="G319" s="368"/>
      <c r="H319" s="368"/>
      <c r="I319" s="447"/>
      <c r="J319" s="448"/>
      <c r="K319" s="368"/>
      <c r="L319" s="366"/>
      <c r="M319" s="422"/>
      <c r="N319" s="366"/>
      <c r="O319" s="366"/>
    </row>
    <row r="320" spans="2:15">
      <c r="B320" s="368"/>
      <c r="C320" s="368"/>
      <c r="D320" s="368"/>
      <c r="E320" s="366"/>
      <c r="F320" s="366"/>
      <c r="G320" s="368"/>
      <c r="H320" s="368"/>
      <c r="I320" s="447"/>
      <c r="J320" s="448"/>
      <c r="K320" s="368"/>
      <c r="L320" s="366"/>
      <c r="M320" s="422"/>
      <c r="N320" s="366"/>
      <c r="O320" s="366"/>
    </row>
    <row r="321" spans="2:15">
      <c r="B321" s="368"/>
      <c r="C321" s="368"/>
      <c r="D321" s="368"/>
      <c r="E321" s="366"/>
      <c r="F321" s="366"/>
      <c r="G321" s="368"/>
      <c r="H321" s="368"/>
      <c r="I321" s="447"/>
      <c r="J321" s="448"/>
      <c r="K321" s="368"/>
      <c r="L321" s="366"/>
      <c r="M321" s="422"/>
      <c r="N321" s="366"/>
      <c r="O321" s="366"/>
    </row>
    <row r="322" spans="2:15">
      <c r="B322" s="368"/>
      <c r="C322" s="368"/>
      <c r="D322" s="368"/>
      <c r="E322" s="366"/>
      <c r="F322" s="366"/>
      <c r="G322" s="368"/>
      <c r="H322" s="368"/>
      <c r="I322" s="447"/>
      <c r="J322" s="448"/>
      <c r="K322" s="368"/>
      <c r="L322" s="366"/>
      <c r="M322" s="422"/>
      <c r="N322" s="366"/>
      <c r="O322" s="366"/>
    </row>
    <row r="323" spans="2:15">
      <c r="B323" s="368"/>
      <c r="C323" s="368"/>
      <c r="D323" s="368"/>
      <c r="E323" s="366"/>
      <c r="F323" s="366"/>
      <c r="G323" s="368"/>
      <c r="H323" s="368"/>
      <c r="I323" s="447"/>
      <c r="J323" s="448"/>
      <c r="K323" s="368"/>
      <c r="L323" s="366"/>
      <c r="M323" s="422"/>
      <c r="N323" s="366"/>
      <c r="O323" s="366"/>
    </row>
    <row r="324" spans="2:15">
      <c r="B324" s="368"/>
      <c r="C324" s="368"/>
      <c r="D324" s="368"/>
      <c r="E324" s="366"/>
      <c r="F324" s="366"/>
      <c r="G324" s="368"/>
      <c r="H324" s="368"/>
      <c r="I324" s="447"/>
      <c r="J324" s="448"/>
      <c r="K324" s="368"/>
      <c r="L324" s="366"/>
      <c r="M324" s="422"/>
      <c r="N324" s="366"/>
      <c r="O324" s="366"/>
    </row>
    <row r="325" spans="2:15">
      <c r="B325" s="368"/>
      <c r="C325" s="368"/>
      <c r="D325" s="368"/>
      <c r="E325" s="366"/>
      <c r="F325" s="366"/>
      <c r="G325" s="368"/>
      <c r="H325" s="368"/>
      <c r="I325" s="447"/>
      <c r="J325" s="448"/>
      <c r="K325" s="368"/>
      <c r="L325" s="366"/>
      <c r="M325" s="422"/>
      <c r="N325" s="366"/>
      <c r="O325" s="366"/>
    </row>
    <row r="326" spans="2:15">
      <c r="B326" s="368"/>
      <c r="C326" s="368"/>
      <c r="D326" s="368"/>
      <c r="E326" s="366"/>
      <c r="F326" s="366"/>
      <c r="G326" s="368"/>
      <c r="H326" s="368"/>
      <c r="I326" s="447"/>
      <c r="J326" s="448"/>
      <c r="K326" s="368"/>
      <c r="L326" s="366"/>
      <c r="M326" s="422"/>
      <c r="N326" s="366"/>
      <c r="O326" s="366"/>
    </row>
    <row r="327" spans="2:15">
      <c r="B327" s="368"/>
      <c r="C327" s="368"/>
      <c r="D327" s="368"/>
      <c r="E327" s="366"/>
      <c r="F327" s="366"/>
      <c r="G327" s="368"/>
      <c r="H327" s="368"/>
      <c r="I327" s="447"/>
      <c r="J327" s="448"/>
      <c r="K327" s="368"/>
      <c r="L327" s="366"/>
      <c r="M327" s="422"/>
      <c r="N327" s="366"/>
      <c r="O327" s="366"/>
    </row>
    <row r="328" spans="2:15">
      <c r="B328" s="368"/>
      <c r="C328" s="368"/>
      <c r="D328" s="368"/>
      <c r="E328" s="366"/>
      <c r="F328" s="366"/>
      <c r="G328" s="368"/>
      <c r="H328" s="368"/>
      <c r="I328" s="447"/>
      <c r="J328" s="448"/>
      <c r="K328" s="368"/>
      <c r="L328" s="366"/>
      <c r="M328" s="422"/>
      <c r="N328" s="366"/>
      <c r="O328" s="366"/>
    </row>
    <row r="329" spans="2:15">
      <c r="B329" s="368"/>
      <c r="C329" s="368"/>
      <c r="D329" s="368"/>
      <c r="E329" s="366"/>
      <c r="F329" s="366"/>
      <c r="G329" s="368"/>
      <c r="H329" s="368"/>
      <c r="I329" s="447"/>
      <c r="J329" s="448"/>
      <c r="K329" s="368"/>
      <c r="L329" s="366"/>
      <c r="M329" s="422"/>
      <c r="N329" s="366"/>
      <c r="O329" s="366"/>
    </row>
    <row r="330" spans="2:15">
      <c r="B330" s="368"/>
      <c r="C330" s="368"/>
      <c r="D330" s="368"/>
      <c r="E330" s="366"/>
      <c r="F330" s="366"/>
      <c r="G330" s="368"/>
      <c r="H330" s="368"/>
      <c r="I330" s="447"/>
      <c r="J330" s="448"/>
      <c r="K330" s="368"/>
      <c r="L330" s="366"/>
      <c r="M330" s="422"/>
      <c r="N330" s="366"/>
      <c r="O330" s="366"/>
    </row>
    <row r="331" spans="2:15">
      <c r="B331" s="368"/>
      <c r="C331" s="368"/>
      <c r="D331" s="368"/>
      <c r="E331" s="366"/>
      <c r="F331" s="366"/>
      <c r="G331" s="368"/>
      <c r="H331" s="368"/>
      <c r="I331" s="447"/>
      <c r="J331" s="448"/>
      <c r="K331" s="368"/>
      <c r="L331" s="366"/>
      <c r="M331" s="422"/>
      <c r="N331" s="366"/>
      <c r="O331" s="366"/>
    </row>
    <row r="332" spans="2:15">
      <c r="B332" s="368"/>
      <c r="C332" s="368"/>
      <c r="D332" s="368"/>
      <c r="E332" s="366"/>
      <c r="F332" s="366"/>
      <c r="G332" s="368"/>
      <c r="H332" s="368"/>
      <c r="I332" s="447"/>
      <c r="J332" s="448"/>
      <c r="K332" s="368"/>
      <c r="L332" s="366"/>
      <c r="M332" s="422"/>
      <c r="N332" s="366"/>
      <c r="O332" s="366"/>
    </row>
    <row r="333" spans="2:15">
      <c r="B333" s="368"/>
      <c r="C333" s="368"/>
      <c r="D333" s="368"/>
      <c r="E333" s="366"/>
      <c r="F333" s="366"/>
      <c r="G333" s="368"/>
      <c r="H333" s="368"/>
      <c r="I333" s="447"/>
      <c r="J333" s="448"/>
      <c r="K333" s="368"/>
      <c r="L333" s="366"/>
      <c r="M333" s="422"/>
      <c r="N333" s="366"/>
      <c r="O333" s="366"/>
    </row>
    <row r="334" spans="2:15">
      <c r="B334" s="368"/>
      <c r="C334" s="368"/>
      <c r="D334" s="368"/>
      <c r="E334" s="366"/>
      <c r="F334" s="366"/>
      <c r="G334" s="368"/>
      <c r="H334" s="368"/>
      <c r="I334" s="447"/>
      <c r="J334" s="448"/>
      <c r="K334" s="368"/>
      <c r="L334" s="366"/>
      <c r="M334" s="422"/>
      <c r="N334" s="366"/>
      <c r="O334" s="366"/>
    </row>
    <row r="335" spans="2:15">
      <c r="B335" s="368"/>
      <c r="C335" s="368"/>
      <c r="D335" s="368"/>
      <c r="E335" s="366"/>
      <c r="F335" s="366"/>
      <c r="G335" s="368"/>
      <c r="H335" s="368"/>
      <c r="I335" s="447"/>
      <c r="J335" s="448"/>
      <c r="K335" s="368"/>
      <c r="L335" s="366"/>
      <c r="M335" s="422"/>
      <c r="N335" s="366"/>
      <c r="O335" s="366"/>
    </row>
    <row r="336" spans="2:15">
      <c r="B336" s="368"/>
      <c r="C336" s="368"/>
      <c r="D336" s="368"/>
      <c r="E336" s="366"/>
      <c r="F336" s="366"/>
      <c r="G336" s="368"/>
      <c r="H336" s="368"/>
      <c r="I336" s="447"/>
      <c r="J336" s="448"/>
      <c r="K336" s="368"/>
      <c r="L336" s="366"/>
      <c r="M336" s="422"/>
      <c r="N336" s="366"/>
      <c r="O336" s="366"/>
    </row>
    <row r="337" spans="2:15">
      <c r="B337" s="368"/>
      <c r="C337" s="368"/>
      <c r="D337" s="368"/>
      <c r="E337" s="366"/>
      <c r="F337" s="366"/>
      <c r="G337" s="368"/>
      <c r="H337" s="368"/>
      <c r="I337" s="447"/>
      <c r="J337" s="448"/>
      <c r="K337" s="368"/>
      <c r="L337" s="366"/>
      <c r="M337" s="422"/>
      <c r="N337" s="366"/>
      <c r="O337" s="366"/>
    </row>
    <row r="338" spans="2:15">
      <c r="B338" s="368"/>
      <c r="C338" s="368"/>
      <c r="D338" s="368"/>
      <c r="E338" s="366"/>
      <c r="F338" s="366"/>
      <c r="G338" s="368"/>
      <c r="H338" s="368"/>
      <c r="I338" s="447"/>
      <c r="J338" s="448"/>
      <c r="K338" s="368"/>
      <c r="L338" s="366"/>
      <c r="M338" s="422"/>
      <c r="N338" s="366"/>
      <c r="O338" s="366"/>
    </row>
    <row r="339" spans="2:15">
      <c r="B339" s="368"/>
      <c r="C339" s="368"/>
      <c r="D339" s="368"/>
      <c r="E339" s="366"/>
      <c r="F339" s="366"/>
      <c r="G339" s="368"/>
      <c r="H339" s="368"/>
      <c r="I339" s="447"/>
      <c r="J339" s="448"/>
      <c r="K339" s="368"/>
      <c r="L339" s="366"/>
      <c r="M339" s="422"/>
      <c r="N339" s="366"/>
      <c r="O339" s="366"/>
    </row>
    <row r="340" spans="2:15">
      <c r="B340" s="368"/>
      <c r="C340" s="368"/>
      <c r="D340" s="368"/>
      <c r="E340" s="366"/>
      <c r="F340" s="366"/>
      <c r="G340" s="368"/>
      <c r="H340" s="368"/>
      <c r="I340" s="447"/>
      <c r="J340" s="448"/>
      <c r="K340" s="368"/>
      <c r="L340" s="366"/>
      <c r="M340" s="422"/>
      <c r="N340" s="366"/>
      <c r="O340" s="366"/>
    </row>
    <row r="341" spans="2:15">
      <c r="B341" s="368"/>
      <c r="C341" s="368"/>
      <c r="D341" s="368"/>
      <c r="E341" s="366"/>
      <c r="F341" s="366"/>
      <c r="G341" s="368"/>
      <c r="H341" s="368"/>
      <c r="I341" s="447"/>
      <c r="J341" s="448"/>
      <c r="K341" s="368"/>
      <c r="L341" s="366"/>
      <c r="M341" s="422"/>
      <c r="N341" s="366"/>
      <c r="O341" s="366"/>
    </row>
    <row r="342" spans="2:15">
      <c r="B342" s="368"/>
      <c r="C342" s="368"/>
      <c r="D342" s="368"/>
      <c r="E342" s="366"/>
      <c r="F342" s="366"/>
      <c r="G342" s="368"/>
      <c r="H342" s="368"/>
      <c r="I342" s="447"/>
      <c r="J342" s="448"/>
      <c r="K342" s="368"/>
      <c r="L342" s="366"/>
      <c r="M342" s="422"/>
      <c r="N342" s="366"/>
      <c r="O342" s="366"/>
    </row>
    <row r="343" spans="2:15">
      <c r="B343" s="368"/>
      <c r="C343" s="368"/>
      <c r="D343" s="368"/>
      <c r="E343" s="366"/>
      <c r="F343" s="366"/>
      <c r="G343" s="368"/>
      <c r="H343" s="368"/>
      <c r="I343" s="447"/>
      <c r="J343" s="448"/>
      <c r="K343" s="368"/>
      <c r="L343" s="366"/>
      <c r="M343" s="422"/>
      <c r="N343" s="366"/>
      <c r="O343" s="366"/>
    </row>
    <row r="344" spans="2:15">
      <c r="B344" s="368"/>
      <c r="C344" s="368"/>
      <c r="D344" s="368"/>
      <c r="E344" s="366"/>
      <c r="F344" s="366"/>
      <c r="G344" s="368"/>
      <c r="H344" s="368"/>
      <c r="I344" s="447"/>
      <c r="J344" s="448"/>
      <c r="K344" s="368"/>
      <c r="L344" s="366"/>
      <c r="M344" s="422"/>
      <c r="N344" s="366"/>
      <c r="O344" s="366"/>
    </row>
    <row r="345" spans="2:15">
      <c r="B345" s="368"/>
      <c r="C345" s="368"/>
      <c r="D345" s="368"/>
      <c r="E345" s="366"/>
      <c r="F345" s="366"/>
      <c r="G345" s="368"/>
      <c r="H345" s="368"/>
      <c r="I345" s="447"/>
      <c r="J345" s="448"/>
      <c r="K345" s="368"/>
      <c r="L345" s="366"/>
      <c r="M345" s="422"/>
      <c r="N345" s="366"/>
      <c r="O345" s="366"/>
    </row>
    <row r="346" spans="2:15">
      <c r="B346" s="368"/>
      <c r="C346" s="368"/>
      <c r="D346" s="368"/>
      <c r="E346" s="366"/>
      <c r="F346" s="366"/>
      <c r="G346" s="368"/>
      <c r="H346" s="368"/>
      <c r="I346" s="447"/>
      <c r="J346" s="448"/>
      <c r="K346" s="368"/>
      <c r="L346" s="366"/>
      <c r="M346" s="422"/>
      <c r="N346" s="366"/>
      <c r="O346" s="366"/>
    </row>
    <row r="347" spans="2:15">
      <c r="B347" s="368"/>
      <c r="C347" s="368"/>
      <c r="D347" s="368"/>
      <c r="E347" s="366"/>
      <c r="F347" s="366"/>
      <c r="G347" s="368"/>
      <c r="H347" s="368"/>
      <c r="I347" s="447"/>
      <c r="J347" s="448"/>
      <c r="K347" s="368"/>
      <c r="L347" s="366"/>
      <c r="M347" s="422"/>
      <c r="N347" s="366"/>
      <c r="O347" s="366"/>
    </row>
    <row r="348" spans="2:15">
      <c r="B348" s="368"/>
      <c r="C348" s="368"/>
      <c r="D348" s="368"/>
      <c r="E348" s="366"/>
      <c r="F348" s="366"/>
      <c r="G348" s="368"/>
      <c r="H348" s="368"/>
      <c r="I348" s="447"/>
      <c r="J348" s="448"/>
      <c r="K348" s="368"/>
      <c r="L348" s="366"/>
      <c r="M348" s="422"/>
      <c r="N348" s="366"/>
      <c r="O348" s="366"/>
    </row>
    <row r="349" spans="2:15">
      <c r="B349" s="368"/>
      <c r="C349" s="368"/>
      <c r="D349" s="368"/>
      <c r="E349" s="366"/>
      <c r="F349" s="366"/>
      <c r="G349" s="368"/>
      <c r="H349" s="368"/>
      <c r="I349" s="447"/>
      <c r="J349" s="448"/>
      <c r="K349" s="368"/>
      <c r="L349" s="366"/>
      <c r="M349" s="422"/>
      <c r="N349" s="366"/>
      <c r="O349" s="366"/>
    </row>
    <row r="350" spans="2:15">
      <c r="B350" s="368"/>
      <c r="C350" s="368"/>
      <c r="D350" s="368"/>
      <c r="E350" s="366"/>
      <c r="F350" s="366"/>
      <c r="G350" s="368"/>
      <c r="H350" s="368"/>
      <c r="I350" s="447"/>
      <c r="J350" s="448"/>
      <c r="K350" s="368"/>
      <c r="L350" s="366"/>
      <c r="M350" s="422"/>
      <c r="N350" s="366"/>
      <c r="O350" s="366"/>
    </row>
    <row r="351" spans="2:15">
      <c r="B351" s="368"/>
      <c r="C351" s="368"/>
      <c r="D351" s="368"/>
      <c r="E351" s="366"/>
      <c r="F351" s="366"/>
      <c r="G351" s="368"/>
      <c r="H351" s="368"/>
      <c r="I351" s="447"/>
      <c r="J351" s="448"/>
      <c r="K351" s="368"/>
      <c r="L351" s="366"/>
      <c r="M351" s="422"/>
      <c r="N351" s="366"/>
      <c r="O351" s="366"/>
    </row>
    <row r="352" spans="2:15">
      <c r="B352" s="368"/>
      <c r="C352" s="368"/>
      <c r="D352" s="368"/>
      <c r="E352" s="366"/>
      <c r="F352" s="366"/>
      <c r="G352" s="368"/>
      <c r="H352" s="368"/>
      <c r="I352" s="447"/>
      <c r="J352" s="448"/>
      <c r="K352" s="368"/>
      <c r="L352" s="366"/>
      <c r="M352" s="422"/>
      <c r="N352" s="366"/>
      <c r="O352" s="366"/>
    </row>
    <row r="353" spans="2:15">
      <c r="B353" s="368"/>
      <c r="C353" s="368"/>
      <c r="D353" s="368"/>
      <c r="E353" s="366"/>
      <c r="F353" s="366"/>
      <c r="G353" s="368"/>
      <c r="H353" s="368"/>
      <c r="I353" s="447"/>
      <c r="J353" s="448"/>
      <c r="K353" s="368"/>
      <c r="L353" s="366"/>
      <c r="M353" s="422"/>
      <c r="N353" s="366"/>
      <c r="O353" s="366"/>
    </row>
    <row r="354" spans="2:15">
      <c r="B354" s="368"/>
      <c r="C354" s="368"/>
      <c r="D354" s="368"/>
      <c r="E354" s="366"/>
      <c r="F354" s="366"/>
      <c r="G354" s="368"/>
      <c r="H354" s="368"/>
      <c r="I354" s="447"/>
      <c r="J354" s="448"/>
      <c r="K354" s="368"/>
      <c r="L354" s="366"/>
      <c r="M354" s="422"/>
      <c r="N354" s="366"/>
      <c r="O354" s="366"/>
    </row>
    <row r="355" spans="2:15">
      <c r="B355" s="368"/>
      <c r="C355" s="368"/>
      <c r="D355" s="368"/>
      <c r="E355" s="366"/>
      <c r="F355" s="366"/>
      <c r="G355" s="368"/>
      <c r="H355" s="368"/>
      <c r="I355" s="447"/>
      <c r="J355" s="448"/>
      <c r="K355" s="368"/>
      <c r="L355" s="366"/>
      <c r="M355" s="422"/>
      <c r="N355" s="366"/>
      <c r="O355" s="366"/>
    </row>
    <row r="356" spans="2:15">
      <c r="B356" s="368"/>
      <c r="C356" s="368"/>
      <c r="D356" s="368"/>
      <c r="E356" s="366"/>
      <c r="F356" s="366"/>
      <c r="G356" s="368"/>
      <c r="H356" s="368"/>
      <c r="I356" s="447"/>
      <c r="J356" s="448"/>
      <c r="K356" s="368"/>
      <c r="L356" s="366"/>
      <c r="M356" s="422"/>
      <c r="N356" s="366"/>
      <c r="O356" s="366"/>
    </row>
    <row r="357" spans="2:15">
      <c r="B357" s="368"/>
      <c r="C357" s="368"/>
      <c r="D357" s="368"/>
      <c r="E357" s="366"/>
      <c r="F357" s="366"/>
      <c r="G357" s="368"/>
      <c r="H357" s="368"/>
      <c r="I357" s="447"/>
      <c r="J357" s="448"/>
      <c r="K357" s="368"/>
      <c r="L357" s="366"/>
      <c r="M357" s="422"/>
      <c r="N357" s="366"/>
      <c r="O357" s="366"/>
    </row>
    <row r="358" spans="2:15">
      <c r="B358" s="368"/>
      <c r="C358" s="368"/>
      <c r="D358" s="368"/>
      <c r="E358" s="366"/>
      <c r="F358" s="366"/>
      <c r="G358" s="368"/>
      <c r="H358" s="368"/>
      <c r="I358" s="447"/>
      <c r="J358" s="448"/>
      <c r="K358" s="368"/>
      <c r="L358" s="366"/>
      <c r="M358" s="422"/>
      <c r="N358" s="366"/>
      <c r="O358" s="366"/>
    </row>
    <row r="359" spans="2:15">
      <c r="B359" s="368"/>
      <c r="C359" s="368"/>
      <c r="D359" s="368"/>
      <c r="E359" s="366"/>
      <c r="F359" s="366"/>
      <c r="G359" s="368"/>
      <c r="H359" s="368"/>
      <c r="I359" s="447"/>
      <c r="J359" s="448"/>
      <c r="K359" s="368"/>
      <c r="L359" s="366"/>
      <c r="M359" s="422"/>
      <c r="N359" s="366"/>
      <c r="O359" s="366"/>
    </row>
    <row r="360" spans="2:15">
      <c r="B360" s="368"/>
      <c r="C360" s="368"/>
      <c r="D360" s="368"/>
      <c r="E360" s="366"/>
      <c r="F360" s="366"/>
      <c r="G360" s="368"/>
      <c r="H360" s="368"/>
      <c r="I360" s="447"/>
      <c r="J360" s="448"/>
      <c r="K360" s="368"/>
      <c r="L360" s="366"/>
      <c r="M360" s="422"/>
      <c r="N360" s="366"/>
      <c r="O360" s="366"/>
    </row>
    <row r="361" spans="2:15">
      <c r="B361" s="368"/>
      <c r="C361" s="368"/>
      <c r="D361" s="368"/>
      <c r="E361" s="366"/>
      <c r="F361" s="366"/>
      <c r="G361" s="368"/>
      <c r="H361" s="368"/>
      <c r="I361" s="447"/>
      <c r="J361" s="448"/>
      <c r="K361" s="368"/>
      <c r="L361" s="366"/>
      <c r="M361" s="422"/>
      <c r="N361" s="366"/>
      <c r="O361" s="366"/>
    </row>
    <row r="362" spans="2:15">
      <c r="B362" s="368"/>
      <c r="C362" s="368"/>
      <c r="D362" s="368"/>
      <c r="E362" s="366"/>
      <c r="F362" s="366"/>
      <c r="G362" s="368"/>
      <c r="H362" s="368"/>
      <c r="I362" s="447"/>
      <c r="J362" s="448"/>
      <c r="K362" s="368"/>
      <c r="L362" s="366"/>
      <c r="M362" s="422"/>
      <c r="N362" s="366"/>
      <c r="O362" s="366"/>
    </row>
    <row r="363" spans="2:15">
      <c r="B363" s="368"/>
      <c r="C363" s="368"/>
      <c r="D363" s="368"/>
      <c r="E363" s="366"/>
      <c r="F363" s="366"/>
      <c r="G363" s="368"/>
      <c r="H363" s="368"/>
      <c r="I363" s="447"/>
      <c r="J363" s="448"/>
      <c r="K363" s="368"/>
      <c r="L363" s="366"/>
      <c r="M363" s="422"/>
      <c r="N363" s="366"/>
      <c r="O363" s="366"/>
    </row>
    <row r="364" spans="2:15">
      <c r="B364" s="368"/>
      <c r="C364" s="368"/>
      <c r="D364" s="368"/>
      <c r="E364" s="366"/>
      <c r="F364" s="366"/>
      <c r="G364" s="368"/>
      <c r="H364" s="368"/>
      <c r="I364" s="447"/>
      <c r="J364" s="448"/>
      <c r="K364" s="368"/>
      <c r="L364" s="366"/>
      <c r="M364" s="422"/>
      <c r="N364" s="366"/>
      <c r="O364" s="366"/>
    </row>
    <row r="365" spans="2:15">
      <c r="B365" s="368"/>
      <c r="C365" s="368"/>
      <c r="D365" s="368"/>
      <c r="E365" s="366"/>
      <c r="F365" s="366"/>
      <c r="G365" s="368"/>
      <c r="H365" s="368"/>
      <c r="I365" s="447"/>
      <c r="J365" s="448"/>
      <c r="K365" s="368"/>
      <c r="L365" s="366"/>
      <c r="M365" s="422"/>
      <c r="N365" s="366"/>
      <c r="O365" s="366"/>
    </row>
    <row r="366" spans="2:15">
      <c r="B366" s="368"/>
      <c r="C366" s="368"/>
      <c r="D366" s="368"/>
      <c r="E366" s="366"/>
      <c r="F366" s="366"/>
      <c r="G366" s="368"/>
      <c r="H366" s="368"/>
      <c r="I366" s="447"/>
      <c r="J366" s="448"/>
      <c r="K366" s="368"/>
      <c r="L366" s="366"/>
      <c r="M366" s="422"/>
      <c r="N366" s="366"/>
      <c r="O366" s="366"/>
    </row>
    <row r="367" spans="2:15">
      <c r="B367" s="368"/>
      <c r="C367" s="368"/>
      <c r="D367" s="368"/>
      <c r="E367" s="366"/>
      <c r="F367" s="366"/>
      <c r="G367" s="368"/>
      <c r="H367" s="368"/>
      <c r="I367" s="447"/>
      <c r="J367" s="448"/>
      <c r="K367" s="368"/>
      <c r="L367" s="366"/>
      <c r="M367" s="422"/>
      <c r="N367" s="366"/>
      <c r="O367" s="366"/>
    </row>
    <row r="368" spans="2:15">
      <c r="B368" s="368"/>
      <c r="C368" s="368"/>
      <c r="D368" s="368"/>
      <c r="E368" s="366"/>
      <c r="F368" s="366"/>
      <c r="G368" s="368"/>
      <c r="H368" s="368"/>
      <c r="I368" s="447"/>
      <c r="J368" s="448"/>
      <c r="K368" s="368"/>
      <c r="L368" s="366"/>
      <c r="M368" s="422"/>
      <c r="N368" s="366"/>
      <c r="O368" s="366"/>
    </row>
    <row r="369" spans="2:15">
      <c r="B369" s="368"/>
      <c r="C369" s="368"/>
      <c r="D369" s="368"/>
      <c r="E369" s="366"/>
      <c r="F369" s="366"/>
      <c r="G369" s="368"/>
      <c r="H369" s="368"/>
      <c r="I369" s="447"/>
      <c r="J369" s="448"/>
      <c r="K369" s="368"/>
      <c r="L369" s="366"/>
      <c r="M369" s="422"/>
      <c r="N369" s="366"/>
      <c r="O369" s="366"/>
    </row>
    <row r="370" spans="2:15">
      <c r="B370" s="368"/>
      <c r="C370" s="368"/>
      <c r="D370" s="368"/>
      <c r="E370" s="366"/>
      <c r="F370" s="366"/>
      <c r="G370" s="368"/>
      <c r="H370" s="368"/>
      <c r="I370" s="447"/>
      <c r="J370" s="448"/>
      <c r="K370" s="368"/>
      <c r="L370" s="366"/>
      <c r="M370" s="422"/>
      <c r="N370" s="366"/>
      <c r="O370" s="366"/>
    </row>
    <row r="371" spans="2:15">
      <c r="B371" s="368"/>
      <c r="C371" s="368"/>
      <c r="D371" s="368"/>
      <c r="E371" s="366"/>
      <c r="F371" s="366"/>
      <c r="G371" s="368"/>
      <c r="H371" s="368"/>
      <c r="I371" s="447"/>
      <c r="J371" s="448"/>
      <c r="K371" s="368"/>
      <c r="L371" s="366"/>
      <c r="M371" s="422"/>
      <c r="N371" s="366"/>
      <c r="O371" s="366"/>
    </row>
    <row r="372" spans="2:15">
      <c r="B372" s="368"/>
      <c r="C372" s="368"/>
      <c r="D372" s="368"/>
      <c r="E372" s="366"/>
      <c r="F372" s="366"/>
      <c r="G372" s="368"/>
      <c r="H372" s="368"/>
      <c r="I372" s="447"/>
      <c r="J372" s="448"/>
      <c r="K372" s="368"/>
      <c r="L372" s="366"/>
      <c r="M372" s="422"/>
      <c r="N372" s="366"/>
      <c r="O372" s="366"/>
    </row>
    <row r="373" spans="2:15">
      <c r="B373" s="368"/>
      <c r="C373" s="368"/>
      <c r="D373" s="368"/>
      <c r="E373" s="366"/>
      <c r="F373" s="366"/>
      <c r="G373" s="368"/>
      <c r="H373" s="368"/>
      <c r="I373" s="447"/>
      <c r="J373" s="448"/>
      <c r="K373" s="368"/>
      <c r="L373" s="366"/>
      <c r="M373" s="422"/>
      <c r="N373" s="366"/>
      <c r="O373" s="366"/>
    </row>
    <row r="374" spans="2:15">
      <c r="B374" s="368"/>
      <c r="C374" s="368"/>
      <c r="D374" s="368"/>
      <c r="E374" s="366"/>
      <c r="F374" s="366"/>
      <c r="G374" s="368"/>
      <c r="H374" s="368"/>
      <c r="I374" s="447"/>
      <c r="J374" s="448"/>
      <c r="K374" s="368"/>
      <c r="L374" s="366"/>
      <c r="M374" s="422"/>
      <c r="N374" s="366"/>
      <c r="O374" s="366"/>
    </row>
    <row r="375" spans="2:15">
      <c r="B375" s="368"/>
      <c r="C375" s="368"/>
      <c r="D375" s="368"/>
      <c r="E375" s="366"/>
      <c r="F375" s="366"/>
      <c r="G375" s="368"/>
      <c r="H375" s="368"/>
      <c r="I375" s="447"/>
      <c r="J375" s="448"/>
      <c r="K375" s="368"/>
      <c r="L375" s="366"/>
      <c r="M375" s="422"/>
      <c r="N375" s="366"/>
      <c r="O375" s="366"/>
    </row>
    <row r="376" spans="2:15">
      <c r="B376" s="368"/>
      <c r="C376" s="368"/>
      <c r="D376" s="368"/>
      <c r="E376" s="366"/>
      <c r="F376" s="366"/>
      <c r="G376" s="368"/>
      <c r="H376" s="368"/>
      <c r="I376" s="447"/>
      <c r="J376" s="448"/>
      <c r="K376" s="368"/>
      <c r="L376" s="366"/>
      <c r="M376" s="422"/>
      <c r="N376" s="366"/>
      <c r="O376" s="366"/>
    </row>
    <row r="377" spans="2:15">
      <c r="B377" s="368"/>
      <c r="C377" s="368"/>
      <c r="D377" s="368"/>
      <c r="E377" s="366"/>
      <c r="F377" s="366"/>
      <c r="G377" s="368"/>
      <c r="H377" s="368"/>
      <c r="I377" s="447"/>
      <c r="J377" s="448"/>
      <c r="K377" s="368"/>
      <c r="L377" s="366"/>
      <c r="M377" s="422"/>
      <c r="N377" s="366"/>
      <c r="O377" s="366"/>
    </row>
    <row r="378" spans="2:15">
      <c r="B378" s="368"/>
      <c r="C378" s="368"/>
      <c r="D378" s="368"/>
      <c r="E378" s="366"/>
      <c r="F378" s="366"/>
      <c r="G378" s="368"/>
      <c r="H378" s="368"/>
      <c r="I378" s="447"/>
      <c r="J378" s="448"/>
      <c r="K378" s="368"/>
      <c r="L378" s="366"/>
      <c r="M378" s="422"/>
      <c r="N378" s="366"/>
      <c r="O378" s="366"/>
    </row>
    <row r="379" spans="2:15">
      <c r="B379" s="368"/>
      <c r="C379" s="368"/>
      <c r="D379" s="368"/>
      <c r="E379" s="366"/>
      <c r="F379" s="366"/>
      <c r="G379" s="368"/>
      <c r="H379" s="368"/>
      <c r="I379" s="447"/>
      <c r="J379" s="448"/>
      <c r="K379" s="368"/>
      <c r="L379" s="366"/>
      <c r="M379" s="422"/>
      <c r="N379" s="366"/>
      <c r="O379" s="366"/>
    </row>
    <row r="380" spans="2:15">
      <c r="B380" s="368"/>
      <c r="C380" s="368"/>
      <c r="D380" s="368"/>
      <c r="E380" s="366"/>
      <c r="F380" s="366"/>
      <c r="G380" s="368"/>
      <c r="H380" s="368"/>
      <c r="I380" s="447"/>
      <c r="J380" s="448"/>
      <c r="K380" s="368"/>
      <c r="L380" s="366"/>
      <c r="M380" s="422"/>
      <c r="N380" s="366"/>
      <c r="O380" s="366"/>
    </row>
    <row r="381" spans="2:15">
      <c r="B381" s="368"/>
      <c r="C381" s="368"/>
      <c r="D381" s="368"/>
      <c r="E381" s="366"/>
      <c r="F381" s="366"/>
      <c r="G381" s="368"/>
      <c r="H381" s="368"/>
      <c r="I381" s="447"/>
      <c r="J381" s="448"/>
      <c r="K381" s="368"/>
      <c r="L381" s="366"/>
      <c r="M381" s="422"/>
      <c r="N381" s="366"/>
      <c r="O381" s="366"/>
    </row>
    <row r="382" spans="2:15">
      <c r="B382" s="368"/>
      <c r="C382" s="368"/>
      <c r="D382" s="368"/>
      <c r="E382" s="366"/>
      <c r="F382" s="366"/>
      <c r="G382" s="368"/>
      <c r="H382" s="368"/>
      <c r="I382" s="447"/>
      <c r="J382" s="448"/>
      <c r="K382" s="368"/>
      <c r="L382" s="366"/>
      <c r="M382" s="422"/>
      <c r="N382" s="366"/>
      <c r="O382" s="366"/>
    </row>
    <row r="383" spans="2:15">
      <c r="B383" s="368"/>
      <c r="C383" s="368"/>
      <c r="D383" s="368"/>
      <c r="E383" s="366"/>
      <c r="F383" s="366"/>
      <c r="G383" s="368"/>
      <c r="H383" s="368"/>
      <c r="I383" s="447"/>
      <c r="J383" s="448"/>
      <c r="K383" s="368"/>
      <c r="L383" s="366"/>
      <c r="M383" s="422"/>
      <c r="N383" s="366"/>
      <c r="O383" s="366"/>
    </row>
    <row r="384" spans="2:15">
      <c r="B384" s="368"/>
      <c r="C384" s="368"/>
      <c r="D384" s="368"/>
      <c r="E384" s="366"/>
      <c r="F384" s="366"/>
      <c r="G384" s="368"/>
      <c r="H384" s="368"/>
      <c r="I384" s="447"/>
      <c r="J384" s="448"/>
      <c r="K384" s="368"/>
      <c r="L384" s="366"/>
      <c r="M384" s="422"/>
      <c r="N384" s="366"/>
      <c r="O384" s="366"/>
    </row>
    <row r="385" spans="2:15">
      <c r="B385" s="368"/>
      <c r="C385" s="368"/>
      <c r="D385" s="368"/>
      <c r="E385" s="366"/>
      <c r="F385" s="366"/>
      <c r="G385" s="368"/>
      <c r="H385" s="368"/>
      <c r="I385" s="447"/>
      <c r="J385" s="448"/>
      <c r="K385" s="368"/>
      <c r="L385" s="366"/>
      <c r="M385" s="422"/>
      <c r="N385" s="366"/>
      <c r="O385" s="366"/>
    </row>
    <row r="386" spans="2:15">
      <c r="B386" s="368"/>
      <c r="C386" s="368"/>
      <c r="D386" s="368"/>
      <c r="E386" s="366"/>
      <c r="F386" s="366"/>
      <c r="G386" s="368"/>
      <c r="H386" s="368"/>
      <c r="I386" s="447"/>
      <c r="J386" s="448"/>
      <c r="K386" s="368"/>
      <c r="L386" s="366"/>
      <c r="M386" s="422"/>
      <c r="N386" s="366"/>
      <c r="O386" s="366"/>
    </row>
    <row r="387" spans="2:15">
      <c r="B387" s="368"/>
      <c r="C387" s="368"/>
      <c r="D387" s="368"/>
      <c r="E387" s="366"/>
      <c r="F387" s="366"/>
      <c r="G387" s="368"/>
      <c r="H387" s="368"/>
      <c r="I387" s="447"/>
      <c r="J387" s="448"/>
      <c r="K387" s="368"/>
      <c r="L387" s="366"/>
      <c r="M387" s="422"/>
      <c r="N387" s="366"/>
      <c r="O387" s="366"/>
    </row>
    <row r="388" spans="2:15">
      <c r="B388" s="368"/>
      <c r="C388" s="368"/>
      <c r="D388" s="368"/>
      <c r="E388" s="366"/>
      <c r="F388" s="366"/>
      <c r="G388" s="368"/>
      <c r="H388" s="368"/>
      <c r="I388" s="447"/>
      <c r="J388" s="448"/>
      <c r="K388" s="368"/>
      <c r="L388" s="366"/>
      <c r="M388" s="422"/>
      <c r="N388" s="366"/>
      <c r="O388" s="366"/>
    </row>
    <row r="389" spans="2:15">
      <c r="B389" s="368"/>
      <c r="C389" s="368"/>
      <c r="D389" s="368"/>
      <c r="E389" s="366"/>
      <c r="F389" s="366"/>
      <c r="G389" s="368"/>
      <c r="H389" s="368"/>
      <c r="I389" s="447"/>
      <c r="J389" s="448"/>
      <c r="K389" s="368"/>
      <c r="L389" s="366"/>
      <c r="M389" s="422"/>
      <c r="N389" s="366"/>
      <c r="O389" s="366"/>
    </row>
    <row r="390" spans="2:15">
      <c r="B390" s="368"/>
      <c r="C390" s="368"/>
      <c r="D390" s="368"/>
      <c r="E390" s="366"/>
      <c r="F390" s="366"/>
      <c r="G390" s="368"/>
      <c r="H390" s="368"/>
      <c r="I390" s="447"/>
      <c r="J390" s="448"/>
      <c r="K390" s="368"/>
      <c r="L390" s="366"/>
      <c r="M390" s="422"/>
      <c r="N390" s="366"/>
      <c r="O390" s="366"/>
    </row>
    <row r="391" spans="2:15">
      <c r="B391" s="368"/>
      <c r="C391" s="368"/>
      <c r="D391" s="368"/>
      <c r="E391" s="366"/>
      <c r="F391" s="366"/>
      <c r="G391" s="368"/>
      <c r="H391" s="368"/>
      <c r="I391" s="447"/>
      <c r="J391" s="448"/>
      <c r="K391" s="368"/>
      <c r="L391" s="366"/>
      <c r="M391" s="422"/>
      <c r="N391" s="366"/>
      <c r="O391" s="366"/>
    </row>
    <row r="392" spans="2:15">
      <c r="B392" s="368"/>
      <c r="C392" s="368"/>
      <c r="D392" s="368"/>
      <c r="E392" s="366"/>
      <c r="F392" s="366"/>
      <c r="G392" s="368"/>
      <c r="H392" s="368"/>
      <c r="I392" s="447"/>
      <c r="J392" s="448"/>
      <c r="K392" s="368"/>
      <c r="L392" s="366"/>
      <c r="M392" s="422"/>
      <c r="N392" s="366"/>
      <c r="O392" s="366"/>
    </row>
    <row r="393" spans="2:15">
      <c r="B393" s="368"/>
      <c r="C393" s="368"/>
      <c r="D393" s="368"/>
      <c r="E393" s="366"/>
      <c r="F393" s="366"/>
      <c r="G393" s="368"/>
      <c r="H393" s="368"/>
      <c r="I393" s="447"/>
      <c r="J393" s="448"/>
      <c r="K393" s="368"/>
      <c r="L393" s="366"/>
      <c r="M393" s="422"/>
      <c r="N393" s="366"/>
      <c r="O393" s="366"/>
    </row>
    <row r="394" spans="2:15">
      <c r="B394" s="368"/>
      <c r="C394" s="368"/>
      <c r="D394" s="368"/>
      <c r="E394" s="366"/>
      <c r="F394" s="366"/>
      <c r="G394" s="368"/>
      <c r="H394" s="368"/>
      <c r="I394" s="447"/>
      <c r="J394" s="448"/>
      <c r="K394" s="368"/>
      <c r="L394" s="366"/>
      <c r="M394" s="422"/>
      <c r="N394" s="366"/>
      <c r="O394" s="366"/>
    </row>
    <row r="395" spans="2:15">
      <c r="B395" s="368"/>
      <c r="C395" s="368"/>
      <c r="D395" s="368"/>
      <c r="E395" s="366"/>
      <c r="F395" s="366"/>
      <c r="G395" s="368"/>
      <c r="H395" s="368"/>
      <c r="I395" s="447"/>
      <c r="J395" s="448"/>
      <c r="K395" s="368"/>
      <c r="L395" s="366"/>
      <c r="M395" s="422"/>
      <c r="N395" s="366"/>
      <c r="O395" s="366"/>
    </row>
    <row r="396" spans="2:15">
      <c r="B396" s="368"/>
      <c r="C396" s="368"/>
      <c r="D396" s="368"/>
      <c r="E396" s="366"/>
      <c r="F396" s="366"/>
      <c r="G396" s="368"/>
      <c r="H396" s="368"/>
      <c r="I396" s="447"/>
      <c r="J396" s="448"/>
      <c r="K396" s="368"/>
      <c r="L396" s="366"/>
      <c r="M396" s="422"/>
      <c r="N396" s="366"/>
      <c r="O396" s="366"/>
    </row>
    <row r="397" spans="2:15">
      <c r="B397" s="368"/>
      <c r="C397" s="368"/>
      <c r="D397" s="368"/>
      <c r="E397" s="366"/>
      <c r="F397" s="366"/>
      <c r="G397" s="368"/>
      <c r="H397" s="368"/>
      <c r="I397" s="447"/>
      <c r="J397" s="448"/>
      <c r="K397" s="368"/>
      <c r="L397" s="366"/>
      <c r="M397" s="422"/>
      <c r="N397" s="366"/>
      <c r="O397" s="366"/>
    </row>
    <row r="398" spans="2:15">
      <c r="B398" s="368"/>
      <c r="C398" s="368"/>
      <c r="D398" s="368"/>
      <c r="E398" s="366"/>
      <c r="F398" s="366"/>
      <c r="G398" s="368"/>
      <c r="H398" s="368"/>
      <c r="I398" s="447"/>
      <c r="J398" s="448"/>
      <c r="K398" s="368"/>
      <c r="L398" s="366"/>
      <c r="M398" s="422"/>
      <c r="N398" s="366"/>
      <c r="O398" s="366"/>
    </row>
    <row r="399" spans="2:15">
      <c r="B399" s="368"/>
      <c r="C399" s="368"/>
      <c r="D399" s="368"/>
      <c r="E399" s="366"/>
      <c r="F399" s="366"/>
      <c r="G399" s="368"/>
      <c r="H399" s="368"/>
      <c r="I399" s="447"/>
      <c r="J399" s="448"/>
      <c r="K399" s="368"/>
      <c r="L399" s="366"/>
      <c r="M399" s="422"/>
      <c r="N399" s="366"/>
      <c r="O399" s="366"/>
    </row>
    <row r="400" spans="2:15">
      <c r="B400" s="368"/>
      <c r="C400" s="368"/>
      <c r="D400" s="368"/>
      <c r="E400" s="366"/>
      <c r="F400" s="366"/>
      <c r="G400" s="368"/>
      <c r="H400" s="368"/>
      <c r="I400" s="447"/>
      <c r="J400" s="448"/>
      <c r="K400" s="368"/>
      <c r="L400" s="366"/>
      <c r="M400" s="422"/>
      <c r="N400" s="366"/>
      <c r="O400" s="366"/>
    </row>
    <row r="401" spans="2:15">
      <c r="B401" s="368"/>
      <c r="C401" s="368"/>
      <c r="D401" s="368"/>
      <c r="E401" s="366"/>
      <c r="F401" s="366"/>
      <c r="G401" s="368"/>
      <c r="H401" s="368"/>
      <c r="I401" s="447"/>
      <c r="J401" s="448"/>
      <c r="K401" s="368"/>
      <c r="L401" s="366"/>
      <c r="M401" s="422"/>
      <c r="N401" s="366"/>
      <c r="O401" s="366"/>
    </row>
    <row r="402" spans="2:15">
      <c r="B402" s="368"/>
      <c r="C402" s="368"/>
      <c r="D402" s="368"/>
      <c r="E402" s="366"/>
      <c r="F402" s="366"/>
      <c r="G402" s="368"/>
      <c r="H402" s="368"/>
      <c r="I402" s="447"/>
      <c r="J402" s="448"/>
      <c r="K402" s="368"/>
      <c r="L402" s="366"/>
      <c r="M402" s="422"/>
      <c r="N402" s="366"/>
      <c r="O402" s="366"/>
    </row>
    <row r="403" spans="2:15">
      <c r="B403" s="368"/>
      <c r="C403" s="368"/>
      <c r="D403" s="368"/>
      <c r="E403" s="366"/>
      <c r="F403" s="366"/>
      <c r="G403" s="368"/>
      <c r="H403" s="368"/>
      <c r="I403" s="447"/>
      <c r="J403" s="448"/>
      <c r="K403" s="368"/>
      <c r="L403" s="366"/>
      <c r="M403" s="422"/>
      <c r="N403" s="366"/>
      <c r="O403" s="366"/>
    </row>
    <row r="404" spans="2:15">
      <c r="B404" s="368"/>
      <c r="C404" s="368"/>
      <c r="D404" s="368"/>
      <c r="E404" s="366"/>
      <c r="F404" s="366"/>
      <c r="G404" s="368"/>
      <c r="H404" s="368"/>
      <c r="I404" s="447"/>
      <c r="J404" s="448"/>
      <c r="K404" s="368"/>
      <c r="L404" s="366"/>
      <c r="M404" s="422"/>
      <c r="N404" s="366"/>
      <c r="O404" s="366"/>
    </row>
    <row r="405" spans="2:15">
      <c r="B405" s="368"/>
      <c r="C405" s="368"/>
      <c r="D405" s="368"/>
      <c r="E405" s="366"/>
      <c r="F405" s="366"/>
      <c r="G405" s="368"/>
      <c r="H405" s="368"/>
      <c r="I405" s="447"/>
      <c r="J405" s="448"/>
      <c r="K405" s="368"/>
      <c r="L405" s="366"/>
      <c r="M405" s="422"/>
      <c r="N405" s="366"/>
      <c r="O405" s="366"/>
    </row>
    <row r="406" spans="2:15">
      <c r="B406" s="368"/>
      <c r="C406" s="368"/>
      <c r="D406" s="368"/>
      <c r="E406" s="366"/>
      <c r="F406" s="366"/>
      <c r="G406" s="368"/>
      <c r="H406" s="368"/>
      <c r="I406" s="447"/>
      <c r="J406" s="448"/>
      <c r="K406" s="368"/>
      <c r="L406" s="366"/>
      <c r="M406" s="422"/>
      <c r="N406" s="366"/>
      <c r="O406" s="366"/>
    </row>
    <row r="407" spans="2:15">
      <c r="B407" s="368"/>
      <c r="C407" s="368"/>
      <c r="D407" s="368"/>
      <c r="E407" s="366"/>
      <c r="F407" s="366"/>
      <c r="G407" s="368"/>
      <c r="H407" s="368"/>
      <c r="I407" s="447"/>
      <c r="J407" s="448"/>
      <c r="K407" s="368"/>
      <c r="L407" s="366"/>
      <c r="M407" s="422"/>
      <c r="N407" s="366"/>
      <c r="O407" s="366"/>
    </row>
    <row r="408" spans="2:15">
      <c r="B408" s="368"/>
      <c r="C408" s="368"/>
      <c r="D408" s="368"/>
      <c r="E408" s="366"/>
      <c r="F408" s="366"/>
      <c r="G408" s="368"/>
      <c r="H408" s="368"/>
      <c r="I408" s="447"/>
      <c r="J408" s="448"/>
      <c r="K408" s="368"/>
      <c r="L408" s="366"/>
      <c r="M408" s="422"/>
      <c r="N408" s="366"/>
      <c r="O408" s="366"/>
    </row>
    <row r="409" spans="2:15">
      <c r="B409" s="368"/>
      <c r="C409" s="368"/>
      <c r="D409" s="368"/>
      <c r="E409" s="366"/>
      <c r="F409" s="366"/>
      <c r="G409" s="368"/>
      <c r="H409" s="368"/>
      <c r="I409" s="447"/>
      <c r="J409" s="448"/>
      <c r="K409" s="368"/>
      <c r="L409" s="366"/>
      <c r="M409" s="422"/>
      <c r="N409" s="366"/>
      <c r="O409" s="366"/>
    </row>
    <row r="410" spans="2:15">
      <c r="B410" s="368"/>
      <c r="C410" s="368"/>
      <c r="D410" s="368"/>
      <c r="E410" s="366"/>
      <c r="F410" s="366"/>
      <c r="G410" s="368"/>
      <c r="H410" s="368"/>
      <c r="I410" s="447"/>
      <c r="J410" s="448"/>
      <c r="K410" s="368"/>
      <c r="L410" s="366"/>
      <c r="M410" s="422"/>
      <c r="N410" s="366"/>
      <c r="O410" s="366"/>
    </row>
    <row r="411" spans="2:15">
      <c r="B411" s="368"/>
      <c r="C411" s="368"/>
      <c r="D411" s="368"/>
      <c r="E411" s="366"/>
      <c r="F411" s="366"/>
      <c r="G411" s="368"/>
      <c r="H411" s="368"/>
      <c r="I411" s="447"/>
      <c r="J411" s="448"/>
      <c r="K411" s="368"/>
      <c r="L411" s="366"/>
      <c r="M411" s="422"/>
      <c r="N411" s="366"/>
      <c r="O411" s="366"/>
    </row>
    <row r="412" spans="2:15">
      <c r="B412" s="368"/>
      <c r="C412" s="368"/>
      <c r="D412" s="368"/>
      <c r="E412" s="366"/>
      <c r="F412" s="366"/>
      <c r="G412" s="368"/>
      <c r="H412" s="368"/>
      <c r="I412" s="447"/>
      <c r="J412" s="448"/>
      <c r="K412" s="368"/>
      <c r="L412" s="366"/>
      <c r="M412" s="422"/>
      <c r="N412" s="366"/>
      <c r="O412" s="366"/>
    </row>
    <row r="413" spans="2:15">
      <c r="B413" s="368"/>
      <c r="C413" s="368"/>
      <c r="D413" s="368"/>
      <c r="E413" s="366"/>
      <c r="F413" s="366"/>
      <c r="G413" s="368"/>
      <c r="H413" s="368"/>
      <c r="I413" s="447"/>
      <c r="J413" s="448"/>
      <c r="K413" s="368"/>
      <c r="L413" s="366"/>
      <c r="M413" s="422"/>
      <c r="N413" s="366"/>
      <c r="O413" s="366"/>
    </row>
    <row r="414" spans="2:15">
      <c r="B414" s="368"/>
      <c r="C414" s="368"/>
      <c r="D414" s="368"/>
      <c r="E414" s="366"/>
      <c r="F414" s="366"/>
      <c r="G414" s="368"/>
      <c r="H414" s="368"/>
      <c r="I414" s="447"/>
      <c r="J414" s="448"/>
      <c r="K414" s="368"/>
      <c r="L414" s="366"/>
      <c r="M414" s="422"/>
      <c r="N414" s="366"/>
      <c r="O414" s="366"/>
    </row>
    <row r="415" spans="2:15">
      <c r="B415" s="368"/>
      <c r="C415" s="368"/>
      <c r="D415" s="368"/>
      <c r="E415" s="366"/>
      <c r="F415" s="366"/>
      <c r="G415" s="368"/>
      <c r="H415" s="368"/>
      <c r="I415" s="447"/>
      <c r="J415" s="448"/>
      <c r="K415" s="368"/>
      <c r="L415" s="366"/>
      <c r="M415" s="422"/>
      <c r="N415" s="366"/>
      <c r="O415" s="366"/>
    </row>
    <row r="416" spans="2:15">
      <c r="B416" s="368"/>
      <c r="C416" s="368"/>
      <c r="D416" s="368"/>
      <c r="E416" s="366"/>
      <c r="F416" s="366"/>
      <c r="G416" s="368"/>
      <c r="H416" s="368"/>
      <c r="I416" s="447"/>
      <c r="J416" s="448"/>
      <c r="K416" s="368"/>
      <c r="L416" s="366"/>
      <c r="M416" s="422"/>
      <c r="N416" s="366"/>
      <c r="O416" s="366"/>
    </row>
    <row r="417" spans="2:15">
      <c r="B417" s="368"/>
      <c r="C417" s="368"/>
      <c r="D417" s="368"/>
      <c r="E417" s="366"/>
      <c r="F417" s="366"/>
      <c r="G417" s="368"/>
      <c r="H417" s="368"/>
      <c r="I417" s="447"/>
      <c r="J417" s="448"/>
      <c r="K417" s="368"/>
      <c r="L417" s="366"/>
      <c r="M417" s="422"/>
      <c r="N417" s="366"/>
      <c r="O417" s="366"/>
    </row>
    <row r="418" spans="2:15">
      <c r="B418" s="368"/>
      <c r="C418" s="368"/>
      <c r="D418" s="368"/>
      <c r="E418" s="366"/>
      <c r="F418" s="366"/>
      <c r="G418" s="368"/>
      <c r="H418" s="368"/>
      <c r="I418" s="447"/>
      <c r="J418" s="448"/>
      <c r="K418" s="368"/>
      <c r="L418" s="366"/>
      <c r="M418" s="422"/>
      <c r="N418" s="366"/>
      <c r="O418" s="366"/>
    </row>
    <row r="419" spans="2:15">
      <c r="B419" s="368"/>
      <c r="C419" s="368"/>
      <c r="D419" s="368"/>
      <c r="E419" s="366"/>
      <c r="F419" s="366"/>
      <c r="G419" s="368"/>
      <c r="H419" s="368"/>
      <c r="I419" s="447"/>
      <c r="J419" s="448"/>
      <c r="K419" s="368"/>
      <c r="L419" s="366"/>
      <c r="M419" s="422"/>
      <c r="N419" s="366"/>
      <c r="O419" s="366"/>
    </row>
    <row r="420" spans="2:15">
      <c r="B420" s="368"/>
      <c r="C420" s="368"/>
      <c r="D420" s="368"/>
      <c r="E420" s="366"/>
      <c r="F420" s="366"/>
      <c r="G420" s="368"/>
      <c r="H420" s="368"/>
      <c r="I420" s="447"/>
      <c r="J420" s="448"/>
      <c r="K420" s="368"/>
      <c r="L420" s="366"/>
      <c r="M420" s="422"/>
      <c r="N420" s="366"/>
      <c r="O420" s="366"/>
    </row>
    <row r="421" spans="2:15">
      <c r="B421" s="368"/>
      <c r="C421" s="368"/>
      <c r="D421" s="368"/>
      <c r="E421" s="366"/>
      <c r="F421" s="366"/>
      <c r="G421" s="368"/>
      <c r="H421" s="368"/>
      <c r="I421" s="447"/>
      <c r="J421" s="448"/>
      <c r="K421" s="368"/>
      <c r="L421" s="366"/>
      <c r="M421" s="422"/>
      <c r="N421" s="366"/>
      <c r="O421" s="366"/>
    </row>
    <row r="422" spans="2:15">
      <c r="B422" s="368"/>
      <c r="C422" s="368"/>
      <c r="D422" s="368"/>
      <c r="E422" s="366"/>
      <c r="F422" s="366"/>
      <c r="G422" s="368"/>
      <c r="H422" s="368"/>
      <c r="I422" s="447"/>
      <c r="J422" s="448"/>
      <c r="K422" s="368"/>
      <c r="L422" s="366"/>
      <c r="M422" s="422"/>
      <c r="N422" s="366"/>
      <c r="O422" s="366"/>
    </row>
    <row r="423" spans="2:15">
      <c r="B423" s="368"/>
      <c r="C423" s="368"/>
      <c r="D423" s="368"/>
      <c r="E423" s="366"/>
      <c r="F423" s="366"/>
      <c r="G423" s="368"/>
      <c r="H423" s="368"/>
      <c r="I423" s="447"/>
      <c r="J423" s="448"/>
      <c r="K423" s="368"/>
      <c r="L423" s="366"/>
      <c r="M423" s="422"/>
      <c r="N423" s="366"/>
      <c r="O423" s="366"/>
    </row>
    <row r="424" spans="2:15">
      <c r="B424" s="368"/>
      <c r="C424" s="368"/>
      <c r="D424" s="368"/>
      <c r="E424" s="366"/>
      <c r="F424" s="366"/>
      <c r="G424" s="368"/>
      <c r="H424" s="368"/>
      <c r="I424" s="447"/>
      <c r="J424" s="448"/>
      <c r="K424" s="368"/>
      <c r="L424" s="366"/>
      <c r="M424" s="422"/>
      <c r="N424" s="366"/>
      <c r="O424" s="366"/>
    </row>
    <row r="425" spans="2:15">
      <c r="B425" s="368"/>
      <c r="C425" s="368"/>
      <c r="D425" s="368"/>
      <c r="E425" s="366"/>
      <c r="F425" s="366"/>
      <c r="G425" s="368"/>
      <c r="H425" s="368"/>
      <c r="I425" s="447"/>
      <c r="J425" s="448"/>
      <c r="K425" s="368"/>
      <c r="L425" s="366"/>
      <c r="M425" s="422"/>
      <c r="N425" s="366"/>
      <c r="O425" s="366"/>
    </row>
    <row r="426" spans="2:15">
      <c r="B426" s="368"/>
      <c r="C426" s="368"/>
      <c r="D426" s="368"/>
      <c r="E426" s="366"/>
      <c r="F426" s="366"/>
      <c r="G426" s="368"/>
      <c r="H426" s="368"/>
      <c r="I426" s="447"/>
      <c r="J426" s="448"/>
      <c r="K426" s="368"/>
      <c r="L426" s="366"/>
      <c r="M426" s="422"/>
      <c r="N426" s="366"/>
      <c r="O426" s="366"/>
    </row>
    <row r="427" spans="2:15">
      <c r="B427" s="368"/>
      <c r="C427" s="368"/>
      <c r="D427" s="368"/>
      <c r="E427" s="366"/>
      <c r="F427" s="366"/>
      <c r="G427" s="368"/>
      <c r="H427" s="368"/>
      <c r="I427" s="447"/>
      <c r="J427" s="448"/>
      <c r="K427" s="368"/>
      <c r="L427" s="366"/>
      <c r="M427" s="422"/>
      <c r="N427" s="366"/>
      <c r="O427" s="366"/>
    </row>
    <row r="428" spans="2:15">
      <c r="B428" s="368"/>
      <c r="C428" s="368"/>
      <c r="D428" s="368"/>
      <c r="E428" s="366"/>
      <c r="F428" s="366"/>
      <c r="G428" s="368"/>
      <c r="H428" s="368"/>
      <c r="I428" s="447"/>
      <c r="J428" s="448"/>
      <c r="K428" s="368"/>
      <c r="L428" s="366"/>
      <c r="M428" s="422"/>
      <c r="N428" s="366"/>
      <c r="O428" s="366"/>
    </row>
    <row r="429" spans="2:15">
      <c r="B429" s="368"/>
      <c r="C429" s="368"/>
      <c r="D429" s="368"/>
      <c r="E429" s="366"/>
      <c r="F429" s="366"/>
      <c r="G429" s="368"/>
      <c r="H429" s="368"/>
      <c r="I429" s="447"/>
      <c r="J429" s="448"/>
      <c r="K429" s="368"/>
      <c r="L429" s="366"/>
      <c r="M429" s="422"/>
      <c r="N429" s="366"/>
      <c r="O429" s="366"/>
    </row>
    <row r="430" spans="2:15">
      <c r="B430" s="368"/>
      <c r="C430" s="368"/>
      <c r="D430" s="368"/>
      <c r="E430" s="366"/>
      <c r="F430" s="366"/>
      <c r="G430" s="368"/>
      <c r="H430" s="368"/>
      <c r="I430" s="447"/>
      <c r="J430" s="448"/>
      <c r="K430" s="368"/>
      <c r="L430" s="366"/>
      <c r="M430" s="422"/>
      <c r="N430" s="366"/>
      <c r="O430" s="366"/>
    </row>
    <row r="431" spans="2:15">
      <c r="B431" s="368"/>
      <c r="C431" s="368"/>
      <c r="D431" s="368"/>
      <c r="E431" s="366"/>
      <c r="F431" s="366"/>
      <c r="G431" s="368"/>
      <c r="H431" s="368"/>
      <c r="I431" s="447"/>
      <c r="J431" s="448"/>
      <c r="K431" s="368"/>
      <c r="L431" s="366"/>
      <c r="M431" s="422"/>
      <c r="N431" s="366"/>
      <c r="O431" s="366"/>
    </row>
    <row r="432" spans="2:15">
      <c r="B432" s="368"/>
      <c r="C432" s="368"/>
      <c r="D432" s="368"/>
      <c r="E432" s="366"/>
      <c r="F432" s="366"/>
      <c r="G432" s="368"/>
      <c r="H432" s="368"/>
      <c r="I432" s="447"/>
      <c r="J432" s="448"/>
      <c r="K432" s="368"/>
      <c r="L432" s="366"/>
      <c r="M432" s="422"/>
      <c r="N432" s="366"/>
      <c r="O432" s="366"/>
    </row>
    <row r="433" spans="2:15">
      <c r="B433" s="368"/>
      <c r="C433" s="368"/>
      <c r="D433" s="368"/>
      <c r="E433" s="366"/>
      <c r="F433" s="366"/>
      <c r="G433" s="368"/>
      <c r="H433" s="368"/>
      <c r="I433" s="447"/>
      <c r="J433" s="448"/>
      <c r="K433" s="368"/>
      <c r="L433" s="366"/>
      <c r="M433" s="422"/>
      <c r="N433" s="366"/>
      <c r="O433" s="366"/>
    </row>
    <row r="434" spans="2:15">
      <c r="B434" s="368"/>
      <c r="C434" s="368"/>
      <c r="D434" s="368"/>
      <c r="E434" s="366"/>
      <c r="F434" s="366"/>
      <c r="G434" s="368"/>
      <c r="H434" s="368"/>
      <c r="I434" s="447"/>
      <c r="J434" s="448"/>
      <c r="K434" s="368"/>
      <c r="L434" s="366"/>
      <c r="M434" s="422"/>
      <c r="N434" s="366"/>
      <c r="O434" s="366"/>
    </row>
    <row r="435" spans="2:15">
      <c r="B435" s="368"/>
      <c r="C435" s="368"/>
      <c r="D435" s="368"/>
      <c r="E435" s="366"/>
      <c r="F435" s="366"/>
      <c r="G435" s="368"/>
      <c r="H435" s="368"/>
      <c r="I435" s="447"/>
      <c r="J435" s="448"/>
      <c r="K435" s="368"/>
      <c r="L435" s="366"/>
      <c r="M435" s="422"/>
      <c r="N435" s="366"/>
      <c r="O435" s="366"/>
    </row>
    <row r="436" spans="2:15">
      <c r="B436" s="368"/>
      <c r="C436" s="368"/>
      <c r="D436" s="368"/>
      <c r="E436" s="366"/>
      <c r="F436" s="366"/>
      <c r="G436" s="368"/>
      <c r="H436" s="368"/>
      <c r="I436" s="447"/>
      <c r="J436" s="448"/>
      <c r="K436" s="368"/>
      <c r="L436" s="366"/>
      <c r="M436" s="422"/>
      <c r="N436" s="366"/>
      <c r="O436" s="366"/>
    </row>
    <row r="437" spans="2:15">
      <c r="B437" s="368"/>
      <c r="C437" s="368"/>
      <c r="D437" s="368"/>
      <c r="E437" s="366"/>
      <c r="F437" s="366"/>
      <c r="G437" s="368"/>
      <c r="H437" s="368"/>
      <c r="I437" s="447"/>
      <c r="J437" s="448"/>
      <c r="K437" s="368"/>
      <c r="L437" s="366"/>
      <c r="M437" s="422"/>
      <c r="N437" s="366"/>
      <c r="O437" s="366"/>
    </row>
    <row r="438" spans="2:15">
      <c r="B438" s="368"/>
      <c r="C438" s="368"/>
      <c r="D438" s="368"/>
      <c r="E438" s="366"/>
      <c r="F438" s="366"/>
      <c r="G438" s="368"/>
      <c r="H438" s="368"/>
      <c r="I438" s="447"/>
      <c r="J438" s="448"/>
      <c r="K438" s="368"/>
      <c r="L438" s="366"/>
      <c r="M438" s="422"/>
      <c r="N438" s="366"/>
      <c r="O438" s="366"/>
    </row>
    <row r="439" spans="2:15">
      <c r="B439" s="368"/>
      <c r="C439" s="368"/>
      <c r="D439" s="368"/>
      <c r="E439" s="366"/>
      <c r="F439" s="366"/>
      <c r="G439" s="368"/>
      <c r="H439" s="368"/>
      <c r="I439" s="447"/>
      <c r="J439" s="448"/>
      <c r="K439" s="368"/>
      <c r="L439" s="366"/>
      <c r="M439" s="422"/>
      <c r="N439" s="366"/>
      <c r="O439" s="366"/>
    </row>
    <row r="440" spans="2:15">
      <c r="B440" s="368"/>
      <c r="C440" s="368"/>
      <c r="D440" s="368"/>
      <c r="E440" s="366"/>
      <c r="F440" s="366"/>
      <c r="G440" s="368"/>
      <c r="H440" s="368"/>
      <c r="I440" s="447"/>
      <c r="J440" s="448"/>
      <c r="K440" s="368"/>
      <c r="L440" s="366"/>
      <c r="M440" s="422"/>
      <c r="N440" s="366"/>
      <c r="O440" s="366"/>
    </row>
    <row r="441" spans="2:15">
      <c r="B441" s="368"/>
      <c r="C441" s="368"/>
      <c r="D441" s="368"/>
      <c r="E441" s="366"/>
      <c r="F441" s="366"/>
      <c r="G441" s="368"/>
      <c r="H441" s="368"/>
      <c r="I441" s="447"/>
      <c r="J441" s="448"/>
      <c r="K441" s="368"/>
      <c r="L441" s="366"/>
      <c r="M441" s="422"/>
      <c r="N441" s="366"/>
      <c r="O441" s="366"/>
    </row>
    <row r="442" spans="2:15">
      <c r="B442" s="368"/>
      <c r="C442" s="368"/>
      <c r="D442" s="368"/>
      <c r="E442" s="366"/>
      <c r="F442" s="366"/>
      <c r="G442" s="368"/>
      <c r="H442" s="368"/>
      <c r="I442" s="447"/>
      <c r="J442" s="448"/>
      <c r="K442" s="368"/>
      <c r="L442" s="366"/>
      <c r="M442" s="422"/>
      <c r="N442" s="366"/>
      <c r="O442" s="366"/>
    </row>
    <row r="443" spans="2:15">
      <c r="B443" s="368"/>
      <c r="C443" s="368"/>
      <c r="D443" s="368"/>
      <c r="E443" s="366"/>
      <c r="F443" s="366"/>
      <c r="G443" s="368"/>
      <c r="H443" s="368"/>
      <c r="I443" s="447"/>
      <c r="J443" s="448"/>
      <c r="K443" s="368"/>
      <c r="L443" s="366"/>
      <c r="M443" s="422"/>
      <c r="N443" s="366"/>
      <c r="O443" s="366"/>
    </row>
    <row r="444" spans="2:15">
      <c r="B444" s="368"/>
      <c r="C444" s="368"/>
      <c r="D444" s="368"/>
      <c r="E444" s="366"/>
      <c r="F444" s="366"/>
      <c r="G444" s="368"/>
      <c r="H444" s="368"/>
      <c r="I444" s="447"/>
      <c r="J444" s="448"/>
      <c r="K444" s="368"/>
      <c r="L444" s="366"/>
      <c r="M444" s="422"/>
      <c r="N444" s="366"/>
      <c r="O444" s="366"/>
    </row>
    <row r="445" spans="2:15">
      <c r="B445" s="368"/>
      <c r="C445" s="368"/>
      <c r="D445" s="368"/>
      <c r="E445" s="366"/>
      <c r="F445" s="366"/>
      <c r="G445" s="368"/>
      <c r="H445" s="368"/>
      <c r="I445" s="447"/>
      <c r="J445" s="448"/>
      <c r="K445" s="368"/>
      <c r="L445" s="366"/>
      <c r="M445" s="422"/>
      <c r="N445" s="366"/>
      <c r="O445" s="366"/>
    </row>
    <row r="446" spans="2:15">
      <c r="B446" s="368"/>
      <c r="C446" s="368"/>
      <c r="D446" s="368"/>
      <c r="E446" s="366"/>
      <c r="F446" s="366"/>
      <c r="G446" s="368"/>
      <c r="H446" s="368"/>
      <c r="I446" s="447"/>
      <c r="J446" s="448"/>
      <c r="K446" s="368"/>
      <c r="L446" s="366"/>
      <c r="M446" s="422"/>
      <c r="N446" s="366"/>
      <c r="O446" s="366"/>
    </row>
    <row r="447" spans="2:15">
      <c r="B447" s="368"/>
      <c r="C447" s="368"/>
      <c r="D447" s="368"/>
      <c r="E447" s="366"/>
      <c r="F447" s="366"/>
      <c r="G447" s="368"/>
      <c r="H447" s="368"/>
      <c r="I447" s="447"/>
      <c r="J447" s="448"/>
      <c r="K447" s="368"/>
      <c r="L447" s="366"/>
      <c r="M447" s="422"/>
      <c r="N447" s="366"/>
      <c r="O447" s="366"/>
    </row>
    <row r="448" spans="2:15">
      <c r="B448" s="368"/>
      <c r="C448" s="368"/>
      <c r="D448" s="368"/>
      <c r="E448" s="366"/>
      <c r="F448" s="366"/>
      <c r="G448" s="368"/>
      <c r="H448" s="368"/>
      <c r="I448" s="447"/>
      <c r="J448" s="448"/>
      <c r="K448" s="368"/>
      <c r="L448" s="366"/>
      <c r="M448" s="422"/>
      <c r="N448" s="366"/>
      <c r="O448" s="366"/>
    </row>
    <row r="449" spans="2:15">
      <c r="B449" s="368"/>
      <c r="C449" s="368"/>
      <c r="D449" s="368"/>
      <c r="E449" s="366"/>
      <c r="F449" s="366"/>
      <c r="G449" s="368"/>
      <c r="H449" s="368"/>
      <c r="I449" s="447"/>
      <c r="J449" s="448"/>
      <c r="K449" s="368"/>
      <c r="L449" s="366"/>
      <c r="M449" s="422"/>
      <c r="N449" s="366"/>
      <c r="O449" s="366"/>
    </row>
    <row r="450" spans="2:15">
      <c r="B450" s="368"/>
      <c r="C450" s="368"/>
      <c r="D450" s="368"/>
      <c r="E450" s="366"/>
      <c r="F450" s="366"/>
      <c r="G450" s="368"/>
      <c r="H450" s="368"/>
      <c r="I450" s="447"/>
      <c r="J450" s="448"/>
      <c r="K450" s="368"/>
      <c r="L450" s="366"/>
      <c r="M450" s="422"/>
      <c r="N450" s="366"/>
      <c r="O450" s="366"/>
    </row>
    <row r="451" spans="2:15">
      <c r="B451" s="368"/>
      <c r="C451" s="368"/>
      <c r="D451" s="368"/>
      <c r="E451" s="366"/>
      <c r="F451" s="366"/>
      <c r="G451" s="368"/>
      <c r="H451" s="368"/>
      <c r="I451" s="447"/>
      <c r="J451" s="448"/>
      <c r="K451" s="368"/>
      <c r="L451" s="366"/>
      <c r="M451" s="422"/>
      <c r="N451" s="366"/>
      <c r="O451" s="366"/>
    </row>
    <row r="452" spans="2:15">
      <c r="B452" s="368"/>
      <c r="C452" s="368"/>
      <c r="D452" s="368"/>
      <c r="E452" s="366"/>
      <c r="F452" s="366"/>
      <c r="G452" s="368"/>
      <c r="H452" s="368"/>
      <c r="I452" s="447"/>
      <c r="J452" s="448"/>
      <c r="K452" s="368"/>
      <c r="L452" s="366"/>
      <c r="M452" s="422"/>
      <c r="N452" s="366"/>
      <c r="O452" s="366"/>
    </row>
    <row r="453" spans="2:15">
      <c r="B453" s="368"/>
      <c r="C453" s="368"/>
      <c r="D453" s="368"/>
      <c r="E453" s="366"/>
      <c r="F453" s="366"/>
      <c r="G453" s="368"/>
      <c r="H453" s="368"/>
      <c r="I453" s="447"/>
      <c r="J453" s="448"/>
      <c r="K453" s="368"/>
      <c r="L453" s="366"/>
      <c r="M453" s="422"/>
      <c r="N453" s="366"/>
      <c r="O453" s="366"/>
    </row>
    <row r="454" spans="2:15">
      <c r="B454" s="368"/>
      <c r="C454" s="368"/>
      <c r="D454" s="368"/>
      <c r="E454" s="366"/>
      <c r="F454" s="366"/>
      <c r="G454" s="368"/>
      <c r="H454" s="368"/>
      <c r="I454" s="447"/>
      <c r="J454" s="448"/>
      <c r="K454" s="368"/>
      <c r="L454" s="366"/>
      <c r="M454" s="422"/>
      <c r="N454" s="366"/>
      <c r="O454" s="366"/>
    </row>
    <row r="455" spans="2:15">
      <c r="B455" s="368"/>
      <c r="C455" s="368"/>
      <c r="D455" s="368"/>
      <c r="E455" s="366"/>
      <c r="F455" s="366"/>
      <c r="G455" s="368"/>
      <c r="H455" s="368"/>
      <c r="I455" s="447"/>
      <c r="J455" s="448"/>
      <c r="K455" s="368"/>
      <c r="L455" s="366"/>
      <c r="M455" s="422"/>
      <c r="N455" s="366"/>
      <c r="O455" s="366"/>
    </row>
    <row r="456" spans="2:15">
      <c r="B456" s="368"/>
      <c r="C456" s="368"/>
      <c r="D456" s="368"/>
      <c r="E456" s="366"/>
      <c r="F456" s="366"/>
      <c r="G456" s="368"/>
      <c r="H456" s="368"/>
      <c r="I456" s="447"/>
      <c r="J456" s="448"/>
      <c r="K456" s="368"/>
      <c r="L456" s="366"/>
      <c r="M456" s="422"/>
      <c r="N456" s="366"/>
      <c r="O456" s="366"/>
    </row>
    <row r="457" spans="2:15">
      <c r="B457" s="368"/>
      <c r="C457" s="368"/>
      <c r="D457" s="368"/>
      <c r="E457" s="366"/>
      <c r="F457" s="366"/>
      <c r="G457" s="368"/>
      <c r="H457" s="368"/>
      <c r="I457" s="447"/>
      <c r="J457" s="448"/>
      <c r="K457" s="368"/>
      <c r="L457" s="366"/>
      <c r="M457" s="422"/>
      <c r="N457" s="366"/>
      <c r="O457" s="366"/>
    </row>
    <row r="458" spans="2:15">
      <c r="B458" s="368"/>
      <c r="C458" s="368"/>
      <c r="D458" s="368"/>
      <c r="E458" s="366"/>
      <c r="F458" s="366"/>
      <c r="G458" s="368"/>
      <c r="H458" s="368"/>
      <c r="I458" s="447"/>
      <c r="J458" s="448"/>
      <c r="K458" s="368"/>
      <c r="L458" s="366"/>
      <c r="M458" s="422"/>
      <c r="N458" s="366"/>
      <c r="O458" s="366"/>
    </row>
    <row r="459" spans="2:15">
      <c r="B459" s="368"/>
      <c r="C459" s="368"/>
      <c r="D459" s="368"/>
      <c r="E459" s="366"/>
      <c r="F459" s="366"/>
      <c r="G459" s="368"/>
      <c r="H459" s="368"/>
      <c r="I459" s="447"/>
      <c r="J459" s="448"/>
      <c r="K459" s="368"/>
      <c r="L459" s="366"/>
      <c r="M459" s="422"/>
      <c r="N459" s="366"/>
      <c r="O459" s="366"/>
    </row>
    <row r="460" spans="2:15">
      <c r="B460" s="368"/>
      <c r="C460" s="368"/>
      <c r="D460" s="368"/>
      <c r="E460" s="366"/>
      <c r="F460" s="366"/>
      <c r="G460" s="368"/>
      <c r="H460" s="368"/>
      <c r="I460" s="447"/>
      <c r="J460" s="448"/>
      <c r="K460" s="368"/>
      <c r="L460" s="366"/>
      <c r="M460" s="422"/>
      <c r="N460" s="366"/>
      <c r="O460" s="366"/>
    </row>
    <row r="461" spans="2:15">
      <c r="B461" s="368"/>
      <c r="C461" s="368"/>
      <c r="D461" s="368"/>
      <c r="E461" s="366"/>
      <c r="F461" s="366"/>
      <c r="G461" s="368"/>
      <c r="H461" s="368"/>
      <c r="I461" s="447"/>
      <c r="J461" s="448"/>
      <c r="K461" s="368"/>
      <c r="L461" s="366"/>
      <c r="M461" s="422"/>
      <c r="N461" s="366"/>
      <c r="O461" s="366"/>
    </row>
    <row r="462" spans="2:15">
      <c r="B462" s="368"/>
      <c r="C462" s="368"/>
      <c r="D462" s="368"/>
      <c r="E462" s="366"/>
      <c r="F462" s="366"/>
      <c r="G462" s="368"/>
      <c r="H462" s="368"/>
      <c r="I462" s="447"/>
      <c r="J462" s="448"/>
      <c r="K462" s="368"/>
      <c r="L462" s="366"/>
      <c r="M462" s="422"/>
      <c r="N462" s="366"/>
      <c r="O462" s="366"/>
    </row>
    <row r="463" spans="2:15">
      <c r="B463" s="368"/>
      <c r="C463" s="368"/>
      <c r="D463" s="368"/>
      <c r="E463" s="366"/>
      <c r="F463" s="366"/>
      <c r="G463" s="368"/>
      <c r="H463" s="368"/>
      <c r="I463" s="447"/>
      <c r="J463" s="448"/>
      <c r="K463" s="368"/>
      <c r="L463" s="366"/>
      <c r="M463" s="422"/>
      <c r="N463" s="366"/>
      <c r="O463" s="366"/>
    </row>
    <row r="464" spans="2:15">
      <c r="B464" s="368"/>
      <c r="C464" s="368"/>
      <c r="D464" s="368"/>
      <c r="E464" s="366"/>
      <c r="F464" s="366"/>
      <c r="G464" s="368"/>
      <c r="H464" s="368"/>
      <c r="I464" s="447"/>
      <c r="J464" s="448"/>
      <c r="K464" s="368"/>
      <c r="L464" s="366"/>
      <c r="M464" s="422"/>
      <c r="N464" s="366"/>
      <c r="O464" s="366"/>
    </row>
    <row r="465" spans="2:15">
      <c r="B465" s="368"/>
      <c r="C465" s="368"/>
      <c r="D465" s="368"/>
      <c r="E465" s="366"/>
      <c r="F465" s="366"/>
      <c r="G465" s="368"/>
      <c r="H465" s="368"/>
      <c r="I465" s="447"/>
      <c r="J465" s="448"/>
      <c r="K465" s="368"/>
      <c r="L465" s="366"/>
      <c r="M465" s="422"/>
      <c r="N465" s="366"/>
      <c r="O465" s="366"/>
    </row>
    <row r="466" spans="2:15">
      <c r="B466" s="368"/>
      <c r="C466" s="368"/>
      <c r="D466" s="368"/>
      <c r="E466" s="366"/>
      <c r="F466" s="366"/>
      <c r="G466" s="368"/>
      <c r="H466" s="368"/>
      <c r="I466" s="447"/>
      <c r="J466" s="448"/>
      <c r="K466" s="368"/>
      <c r="L466" s="366"/>
      <c r="M466" s="422"/>
      <c r="N466" s="366"/>
      <c r="O466" s="366"/>
    </row>
    <row r="467" spans="2:15">
      <c r="B467" s="368"/>
      <c r="C467" s="368"/>
      <c r="D467" s="368"/>
      <c r="E467" s="366"/>
      <c r="F467" s="366"/>
      <c r="G467" s="368"/>
      <c r="H467" s="368"/>
      <c r="I467" s="447"/>
      <c r="J467" s="448"/>
      <c r="K467" s="368"/>
      <c r="L467" s="366"/>
      <c r="M467" s="422"/>
      <c r="N467" s="366"/>
      <c r="O467" s="366"/>
    </row>
    <row r="468" spans="2:15">
      <c r="B468" s="368"/>
      <c r="C468" s="368"/>
      <c r="D468" s="368"/>
      <c r="E468" s="366"/>
      <c r="F468" s="366"/>
      <c r="G468" s="368"/>
      <c r="H468" s="368"/>
      <c r="I468" s="447"/>
      <c r="J468" s="448"/>
      <c r="K468" s="368"/>
      <c r="L468" s="366"/>
      <c r="M468" s="422"/>
      <c r="N468" s="366"/>
      <c r="O468" s="366"/>
    </row>
    <row r="469" spans="2:15">
      <c r="B469" s="368"/>
      <c r="C469" s="368"/>
      <c r="D469" s="368"/>
      <c r="E469" s="366"/>
      <c r="F469" s="366"/>
      <c r="G469" s="368"/>
      <c r="H469" s="368"/>
      <c r="I469" s="447"/>
      <c r="J469" s="448"/>
      <c r="K469" s="368"/>
      <c r="L469" s="366"/>
      <c r="M469" s="422"/>
      <c r="N469" s="366"/>
      <c r="O469" s="366"/>
    </row>
    <row r="470" spans="2:15">
      <c r="B470" s="368"/>
      <c r="C470" s="368"/>
      <c r="D470" s="368"/>
      <c r="E470" s="366"/>
      <c r="F470" s="366"/>
      <c r="G470" s="368"/>
      <c r="H470" s="368"/>
      <c r="I470" s="447"/>
      <c r="J470" s="448"/>
      <c r="K470" s="368"/>
      <c r="L470" s="366"/>
      <c r="M470" s="422"/>
      <c r="N470" s="366"/>
      <c r="O470" s="366"/>
    </row>
    <row r="471" spans="2:15">
      <c r="B471" s="368"/>
      <c r="C471" s="368"/>
      <c r="D471" s="368"/>
      <c r="E471" s="366"/>
      <c r="F471" s="366"/>
      <c r="G471" s="368"/>
      <c r="H471" s="368"/>
      <c r="I471" s="447"/>
      <c r="J471" s="448"/>
      <c r="K471" s="368"/>
      <c r="L471" s="366"/>
      <c r="M471" s="422"/>
      <c r="N471" s="366"/>
      <c r="O471" s="366"/>
    </row>
    <row r="472" spans="2:15">
      <c r="B472" s="368"/>
      <c r="C472" s="368"/>
      <c r="D472" s="368"/>
      <c r="E472" s="366"/>
      <c r="F472" s="366"/>
      <c r="G472" s="368"/>
      <c r="H472" s="368"/>
      <c r="I472" s="447"/>
      <c r="J472" s="448"/>
      <c r="K472" s="368"/>
      <c r="L472" s="366"/>
      <c r="M472" s="422"/>
      <c r="N472" s="366"/>
      <c r="O472" s="366"/>
    </row>
    <row r="473" spans="2:15">
      <c r="B473" s="368"/>
      <c r="C473" s="368"/>
      <c r="D473" s="368"/>
      <c r="E473" s="366"/>
      <c r="F473" s="366"/>
      <c r="G473" s="368"/>
      <c r="H473" s="368"/>
      <c r="I473" s="447"/>
      <c r="J473" s="448"/>
      <c r="K473" s="368"/>
      <c r="L473" s="366"/>
      <c r="M473" s="422"/>
      <c r="N473" s="366"/>
      <c r="O473" s="366"/>
    </row>
    <row r="474" spans="2:15">
      <c r="B474" s="368"/>
      <c r="C474" s="368"/>
      <c r="D474" s="368"/>
      <c r="E474" s="366"/>
      <c r="F474" s="366"/>
      <c r="G474" s="368"/>
      <c r="H474" s="368"/>
      <c r="I474" s="447"/>
      <c r="J474" s="448"/>
      <c r="K474" s="368"/>
      <c r="L474" s="366"/>
      <c r="M474" s="422"/>
      <c r="N474" s="366"/>
      <c r="O474" s="366"/>
    </row>
    <row r="475" spans="2:15">
      <c r="B475" s="368"/>
      <c r="C475" s="368"/>
      <c r="D475" s="368"/>
      <c r="E475" s="366"/>
      <c r="F475" s="366"/>
      <c r="G475" s="368"/>
      <c r="H475" s="368"/>
      <c r="I475" s="447"/>
      <c r="J475" s="448"/>
      <c r="K475" s="368"/>
      <c r="L475" s="366"/>
      <c r="M475" s="422"/>
      <c r="N475" s="366"/>
      <c r="O475" s="366"/>
    </row>
    <row r="476" spans="2:15">
      <c r="B476" s="368"/>
      <c r="C476" s="368"/>
      <c r="D476" s="368"/>
      <c r="E476" s="366"/>
      <c r="F476" s="366"/>
      <c r="G476" s="368"/>
      <c r="H476" s="368"/>
      <c r="I476" s="447"/>
      <c r="J476" s="448"/>
      <c r="K476" s="368"/>
      <c r="L476" s="366"/>
      <c r="M476" s="422"/>
      <c r="N476" s="366"/>
      <c r="O476" s="366"/>
    </row>
    <row r="477" spans="2:15">
      <c r="B477" s="368"/>
      <c r="C477" s="368"/>
      <c r="D477" s="368"/>
      <c r="E477" s="366"/>
      <c r="F477" s="366"/>
      <c r="G477" s="368"/>
      <c r="H477" s="368"/>
      <c r="I477" s="447"/>
      <c r="J477" s="448"/>
      <c r="K477" s="368"/>
      <c r="L477" s="366"/>
      <c r="M477" s="422"/>
      <c r="N477" s="366"/>
      <c r="O477" s="366"/>
    </row>
    <row r="478" spans="2:15">
      <c r="B478" s="368"/>
      <c r="C478" s="368"/>
      <c r="D478" s="368"/>
      <c r="E478" s="366"/>
      <c r="F478" s="366"/>
      <c r="G478" s="368"/>
      <c r="H478" s="368"/>
      <c r="I478" s="447"/>
      <c r="J478" s="448"/>
      <c r="K478" s="368"/>
      <c r="L478" s="366"/>
      <c r="M478" s="422"/>
      <c r="N478" s="366"/>
      <c r="O478" s="366"/>
    </row>
    <row r="479" spans="2:15">
      <c r="B479" s="368"/>
      <c r="C479" s="368"/>
      <c r="D479" s="368"/>
      <c r="E479" s="366"/>
      <c r="F479" s="366"/>
      <c r="G479" s="368"/>
      <c r="H479" s="368"/>
      <c r="I479" s="447"/>
      <c r="J479" s="448"/>
      <c r="K479" s="368"/>
      <c r="L479" s="366"/>
      <c r="M479" s="422"/>
      <c r="N479" s="366"/>
      <c r="O479" s="366"/>
    </row>
    <row r="480" spans="2:15">
      <c r="B480" s="368"/>
      <c r="C480" s="368"/>
      <c r="D480" s="368"/>
      <c r="E480" s="366"/>
      <c r="F480" s="366"/>
      <c r="G480" s="368"/>
      <c r="H480" s="368"/>
      <c r="I480" s="447"/>
      <c r="J480" s="448"/>
      <c r="K480" s="368"/>
      <c r="L480" s="366"/>
      <c r="M480" s="422"/>
      <c r="N480" s="366"/>
      <c r="O480" s="366"/>
    </row>
    <row r="481" spans="2:15">
      <c r="B481" s="368"/>
      <c r="C481" s="368"/>
      <c r="D481" s="368"/>
      <c r="E481" s="366"/>
      <c r="F481" s="366"/>
      <c r="G481" s="368"/>
      <c r="H481" s="368"/>
      <c r="I481" s="447"/>
      <c r="J481" s="448"/>
      <c r="K481" s="368"/>
      <c r="L481" s="366"/>
      <c r="M481" s="422"/>
      <c r="N481" s="366"/>
      <c r="O481" s="366"/>
    </row>
    <row r="482" spans="2:15">
      <c r="B482" s="368"/>
      <c r="C482" s="368"/>
      <c r="D482" s="368"/>
      <c r="E482" s="366"/>
      <c r="F482" s="366"/>
      <c r="G482" s="368"/>
      <c r="H482" s="368"/>
      <c r="I482" s="447"/>
      <c r="J482" s="448"/>
      <c r="K482" s="368"/>
      <c r="L482" s="366"/>
      <c r="M482" s="422"/>
      <c r="N482" s="366"/>
      <c r="O482" s="366"/>
    </row>
    <row r="483" spans="2:15">
      <c r="B483" s="368"/>
      <c r="C483" s="368"/>
      <c r="D483" s="368"/>
      <c r="E483" s="366"/>
      <c r="F483" s="366"/>
      <c r="G483" s="368"/>
      <c r="H483" s="368"/>
      <c r="I483" s="447"/>
      <c r="J483" s="448"/>
      <c r="K483" s="368"/>
      <c r="L483" s="366"/>
      <c r="M483" s="422"/>
      <c r="N483" s="366"/>
      <c r="O483" s="366"/>
    </row>
    <row r="484" spans="2:15">
      <c r="B484" s="368"/>
      <c r="C484" s="368"/>
      <c r="D484" s="368"/>
      <c r="E484" s="366"/>
      <c r="F484" s="366"/>
      <c r="G484" s="368"/>
      <c r="H484" s="368"/>
      <c r="I484" s="447"/>
      <c r="J484" s="448"/>
      <c r="K484" s="368"/>
      <c r="L484" s="366"/>
      <c r="M484" s="422"/>
      <c r="N484" s="366"/>
      <c r="O484" s="366"/>
    </row>
    <row r="485" spans="2:15">
      <c r="B485" s="368"/>
      <c r="C485" s="368"/>
      <c r="D485" s="368"/>
      <c r="E485" s="366"/>
      <c r="F485" s="366"/>
      <c r="G485" s="368"/>
      <c r="H485" s="368"/>
      <c r="I485" s="447"/>
      <c r="J485" s="448"/>
      <c r="K485" s="368"/>
      <c r="L485" s="366"/>
      <c r="M485" s="422"/>
      <c r="N485" s="366"/>
      <c r="O485" s="366"/>
    </row>
    <row r="486" spans="2:15">
      <c r="B486" s="368"/>
      <c r="C486" s="368"/>
      <c r="D486" s="368"/>
      <c r="E486" s="366"/>
      <c r="F486" s="366"/>
      <c r="G486" s="368"/>
      <c r="H486" s="368"/>
      <c r="I486" s="447"/>
      <c r="J486" s="448"/>
      <c r="K486" s="368"/>
      <c r="L486" s="366"/>
      <c r="M486" s="422"/>
      <c r="N486" s="366"/>
      <c r="O486" s="366"/>
    </row>
    <row r="487" spans="2:15">
      <c r="B487" s="368"/>
      <c r="C487" s="368"/>
      <c r="D487" s="368"/>
      <c r="E487" s="366"/>
      <c r="F487" s="366"/>
      <c r="G487" s="368"/>
      <c r="H487" s="368"/>
      <c r="I487" s="447"/>
      <c r="J487" s="448"/>
      <c r="K487" s="368"/>
      <c r="L487" s="366"/>
      <c r="M487" s="422"/>
      <c r="N487" s="366"/>
      <c r="O487" s="366"/>
    </row>
    <row r="488" spans="2:15">
      <c r="B488" s="368"/>
      <c r="C488" s="368"/>
      <c r="D488" s="368"/>
      <c r="E488" s="366"/>
      <c r="F488" s="366"/>
      <c r="G488" s="368"/>
      <c r="H488" s="368"/>
      <c r="I488" s="447"/>
      <c r="J488" s="448"/>
      <c r="K488" s="368"/>
      <c r="L488" s="366"/>
      <c r="M488" s="422"/>
      <c r="N488" s="366"/>
      <c r="O488" s="366"/>
    </row>
    <row r="489" spans="2:15">
      <c r="B489" s="368"/>
      <c r="C489" s="368"/>
      <c r="D489" s="368"/>
      <c r="E489" s="366"/>
      <c r="F489" s="366"/>
      <c r="G489" s="368"/>
      <c r="H489" s="368"/>
      <c r="I489" s="447"/>
      <c r="J489" s="448"/>
      <c r="K489" s="368"/>
      <c r="L489" s="366"/>
      <c r="M489" s="422"/>
      <c r="N489" s="366"/>
      <c r="O489" s="366"/>
    </row>
    <row r="490" spans="2:15">
      <c r="B490" s="368"/>
      <c r="C490" s="368"/>
      <c r="D490" s="368"/>
      <c r="E490" s="366"/>
      <c r="F490" s="366"/>
      <c r="G490" s="368"/>
      <c r="H490" s="368"/>
      <c r="I490" s="447"/>
      <c r="J490" s="448"/>
      <c r="K490" s="368"/>
      <c r="L490" s="366"/>
      <c r="M490" s="422"/>
      <c r="N490" s="366"/>
      <c r="O490" s="366"/>
    </row>
    <row r="491" spans="2:15">
      <c r="B491" s="368"/>
      <c r="C491" s="368"/>
      <c r="D491" s="368"/>
      <c r="E491" s="366"/>
      <c r="F491" s="366"/>
      <c r="G491" s="368"/>
      <c r="H491" s="368"/>
      <c r="I491" s="447"/>
      <c r="J491" s="448"/>
      <c r="K491" s="368"/>
      <c r="L491" s="366"/>
      <c r="M491" s="422"/>
      <c r="N491" s="366"/>
      <c r="O491" s="366"/>
    </row>
    <row r="492" spans="2:15">
      <c r="B492" s="368"/>
      <c r="C492" s="368"/>
      <c r="D492" s="368"/>
      <c r="E492" s="366"/>
      <c r="F492" s="366"/>
      <c r="G492" s="368"/>
      <c r="H492" s="368"/>
      <c r="I492" s="447"/>
      <c r="J492" s="448"/>
      <c r="K492" s="368"/>
      <c r="L492" s="366"/>
      <c r="M492" s="422"/>
      <c r="N492" s="366"/>
      <c r="O492" s="366"/>
    </row>
    <row r="493" spans="2:15">
      <c r="B493" s="368"/>
      <c r="C493" s="368"/>
      <c r="D493" s="368"/>
      <c r="E493" s="366"/>
      <c r="F493" s="366"/>
      <c r="G493" s="368"/>
      <c r="H493" s="368"/>
      <c r="I493" s="447"/>
      <c r="J493" s="448"/>
      <c r="K493" s="368"/>
      <c r="L493" s="366"/>
      <c r="M493" s="422"/>
      <c r="N493" s="366"/>
      <c r="O493" s="366"/>
    </row>
    <row r="494" spans="2:15">
      <c r="B494" s="368"/>
      <c r="C494" s="368"/>
      <c r="D494" s="368"/>
      <c r="E494" s="366"/>
      <c r="F494" s="366"/>
      <c r="G494" s="368"/>
      <c r="H494" s="368"/>
      <c r="I494" s="447"/>
      <c r="J494" s="448"/>
      <c r="K494" s="368"/>
      <c r="L494" s="366"/>
      <c r="M494" s="422"/>
      <c r="N494" s="366"/>
      <c r="O494" s="366"/>
    </row>
    <row r="495" spans="2:15">
      <c r="B495" s="368"/>
      <c r="C495" s="368"/>
      <c r="D495" s="368"/>
      <c r="E495" s="366"/>
      <c r="F495" s="366"/>
      <c r="G495" s="368"/>
      <c r="H495" s="368"/>
      <c r="I495" s="447"/>
      <c r="J495" s="448"/>
      <c r="K495" s="368"/>
      <c r="L495" s="366"/>
      <c r="M495" s="422"/>
      <c r="N495" s="366"/>
      <c r="O495" s="366"/>
    </row>
    <row r="496" spans="2:15">
      <c r="B496" s="368"/>
      <c r="C496" s="368"/>
      <c r="D496" s="368"/>
      <c r="E496" s="366"/>
      <c r="F496" s="366"/>
      <c r="G496" s="368"/>
      <c r="H496" s="368"/>
      <c r="I496" s="447"/>
      <c r="J496" s="448"/>
      <c r="K496" s="368"/>
      <c r="L496" s="366"/>
      <c r="M496" s="422"/>
      <c r="N496" s="366"/>
      <c r="O496" s="366"/>
    </row>
    <row r="497" spans="2:15">
      <c r="B497" s="368"/>
      <c r="C497" s="368"/>
      <c r="D497" s="368"/>
      <c r="E497" s="366"/>
      <c r="F497" s="366"/>
      <c r="G497" s="368"/>
      <c r="H497" s="368"/>
      <c r="I497" s="447"/>
      <c r="J497" s="448"/>
      <c r="K497" s="368"/>
      <c r="L497" s="366"/>
      <c r="M497" s="422"/>
      <c r="N497" s="366"/>
      <c r="O497" s="366"/>
    </row>
    <row r="498" spans="2:15">
      <c r="B498" s="368"/>
      <c r="C498" s="368"/>
      <c r="D498" s="368"/>
      <c r="E498" s="366"/>
      <c r="F498" s="366"/>
      <c r="G498" s="368"/>
      <c r="H498" s="368"/>
      <c r="I498" s="447"/>
      <c r="J498" s="448"/>
      <c r="K498" s="368"/>
      <c r="L498" s="366"/>
      <c r="M498" s="422"/>
      <c r="N498" s="366"/>
      <c r="O498" s="366"/>
    </row>
    <row r="499" spans="2:15">
      <c r="B499" s="368"/>
      <c r="C499" s="368"/>
      <c r="D499" s="368"/>
      <c r="E499" s="366"/>
      <c r="F499" s="366"/>
      <c r="G499" s="368"/>
      <c r="H499" s="368"/>
      <c r="I499" s="447"/>
      <c r="J499" s="448"/>
      <c r="K499" s="368"/>
      <c r="L499" s="366"/>
      <c r="M499" s="422"/>
      <c r="N499" s="366"/>
      <c r="O499" s="366"/>
    </row>
    <row r="500" spans="2:15">
      <c r="B500" s="368"/>
      <c r="C500" s="368"/>
      <c r="D500" s="368"/>
      <c r="E500" s="366"/>
      <c r="F500" s="366"/>
      <c r="G500" s="368"/>
      <c r="H500" s="368"/>
      <c r="I500" s="447"/>
      <c r="J500" s="448"/>
      <c r="K500" s="368"/>
      <c r="L500" s="366"/>
      <c r="M500" s="422"/>
      <c r="N500" s="366"/>
      <c r="O500" s="366"/>
    </row>
    <row r="501" spans="2:15">
      <c r="B501" s="368"/>
      <c r="C501" s="368"/>
      <c r="D501" s="368"/>
      <c r="E501" s="366"/>
      <c r="F501" s="366"/>
      <c r="G501" s="368"/>
      <c r="H501" s="368"/>
      <c r="I501" s="447"/>
      <c r="J501" s="448"/>
      <c r="K501" s="368"/>
      <c r="L501" s="366"/>
      <c r="M501" s="422"/>
      <c r="N501" s="366"/>
      <c r="O501" s="366"/>
    </row>
    <row r="502" spans="2:15">
      <c r="B502" s="368"/>
      <c r="C502" s="368"/>
      <c r="D502" s="368"/>
      <c r="E502" s="366"/>
      <c r="F502" s="366"/>
      <c r="G502" s="368"/>
      <c r="H502" s="368"/>
      <c r="I502" s="447"/>
      <c r="J502" s="448"/>
      <c r="K502" s="368"/>
      <c r="L502" s="366"/>
      <c r="M502" s="422"/>
      <c r="N502" s="366"/>
      <c r="O502" s="366"/>
    </row>
    <row r="503" spans="2:15">
      <c r="B503" s="368"/>
      <c r="C503" s="368"/>
      <c r="D503" s="368"/>
      <c r="E503" s="366"/>
      <c r="F503" s="366"/>
      <c r="G503" s="368"/>
      <c r="H503" s="368"/>
      <c r="I503" s="447"/>
      <c r="J503" s="448"/>
      <c r="K503" s="368"/>
      <c r="L503" s="366"/>
      <c r="M503" s="422"/>
      <c r="N503" s="366"/>
      <c r="O503" s="366"/>
    </row>
    <row r="504" spans="2:15">
      <c r="B504" s="368"/>
      <c r="C504" s="368"/>
      <c r="D504" s="368"/>
      <c r="E504" s="366"/>
      <c r="F504" s="366"/>
      <c r="G504" s="368"/>
      <c r="H504" s="368"/>
      <c r="I504" s="447"/>
      <c r="J504" s="448"/>
      <c r="K504" s="368"/>
      <c r="L504" s="366"/>
      <c r="M504" s="422"/>
      <c r="N504" s="366"/>
      <c r="O504" s="366"/>
    </row>
    <row r="505" spans="2:15">
      <c r="B505" s="368"/>
      <c r="C505" s="368"/>
      <c r="D505" s="368"/>
      <c r="E505" s="366"/>
      <c r="F505" s="366"/>
      <c r="G505" s="368"/>
      <c r="H505" s="368"/>
      <c r="I505" s="447"/>
      <c r="J505" s="448"/>
      <c r="K505" s="368"/>
      <c r="L505" s="366"/>
      <c r="M505" s="422"/>
      <c r="N505" s="366"/>
      <c r="O505" s="366"/>
    </row>
    <row r="506" spans="2:15">
      <c r="B506" s="368"/>
      <c r="C506" s="368"/>
      <c r="D506" s="368"/>
      <c r="E506" s="366"/>
      <c r="F506" s="366"/>
      <c r="G506" s="368"/>
      <c r="H506" s="368"/>
      <c r="I506" s="447"/>
      <c r="J506" s="448"/>
      <c r="K506" s="368"/>
      <c r="L506" s="366"/>
      <c r="M506" s="422"/>
      <c r="N506" s="366"/>
      <c r="O506" s="366"/>
    </row>
    <row r="507" spans="2:15">
      <c r="B507" s="368"/>
      <c r="C507" s="368"/>
      <c r="D507" s="368"/>
      <c r="E507" s="366"/>
      <c r="F507" s="366"/>
      <c r="G507" s="368"/>
      <c r="H507" s="368"/>
      <c r="I507" s="447"/>
      <c r="J507" s="448"/>
      <c r="K507" s="368"/>
      <c r="L507" s="366"/>
      <c r="M507" s="422"/>
      <c r="N507" s="366"/>
      <c r="O507" s="366"/>
    </row>
    <row r="508" spans="2:15">
      <c r="B508" s="368"/>
      <c r="C508" s="368"/>
      <c r="D508" s="368"/>
      <c r="E508" s="366"/>
      <c r="F508" s="366"/>
      <c r="G508" s="368"/>
      <c r="H508" s="368"/>
      <c r="I508" s="447"/>
      <c r="J508" s="448"/>
      <c r="K508" s="368"/>
      <c r="L508" s="366"/>
      <c r="M508" s="422"/>
      <c r="N508" s="366"/>
      <c r="O508" s="366"/>
    </row>
    <row r="509" spans="2:15">
      <c r="B509" s="368"/>
      <c r="C509" s="368"/>
      <c r="D509" s="368"/>
      <c r="E509" s="366"/>
      <c r="F509" s="366"/>
      <c r="G509" s="368"/>
      <c r="H509" s="368"/>
      <c r="I509" s="447"/>
      <c r="J509" s="448"/>
      <c r="K509" s="368"/>
      <c r="L509" s="366"/>
      <c r="M509" s="422"/>
      <c r="N509" s="366"/>
      <c r="O509" s="366"/>
    </row>
    <row r="510" spans="2:15">
      <c r="B510" s="368"/>
      <c r="C510" s="368"/>
      <c r="D510" s="368"/>
      <c r="E510" s="366"/>
      <c r="F510" s="366"/>
      <c r="G510" s="368"/>
      <c r="H510" s="368"/>
      <c r="I510" s="447"/>
      <c r="J510" s="448"/>
      <c r="K510" s="368"/>
      <c r="L510" s="366"/>
      <c r="M510" s="422"/>
      <c r="N510" s="366"/>
      <c r="O510" s="366"/>
    </row>
    <row r="511" spans="2:15">
      <c r="B511" s="368"/>
      <c r="C511" s="368"/>
      <c r="D511" s="368"/>
      <c r="E511" s="366"/>
      <c r="F511" s="366"/>
      <c r="G511" s="368"/>
      <c r="H511" s="368"/>
      <c r="I511" s="447"/>
      <c r="J511" s="448"/>
      <c r="K511" s="368"/>
      <c r="L511" s="366"/>
      <c r="M511" s="422"/>
      <c r="N511" s="366"/>
      <c r="O511" s="366"/>
    </row>
    <row r="512" spans="2:15">
      <c r="B512" s="368"/>
      <c r="C512" s="368"/>
      <c r="D512" s="368"/>
      <c r="E512" s="366"/>
      <c r="F512" s="366"/>
      <c r="G512" s="368"/>
      <c r="H512" s="368"/>
      <c r="I512" s="447"/>
      <c r="J512" s="448"/>
      <c r="K512" s="368"/>
      <c r="L512" s="366"/>
      <c r="M512" s="422"/>
      <c r="N512" s="366"/>
      <c r="O512" s="366"/>
    </row>
    <row r="513" spans="2:15">
      <c r="B513" s="368"/>
      <c r="C513" s="368"/>
      <c r="D513" s="368"/>
      <c r="E513" s="366"/>
      <c r="F513" s="366"/>
      <c r="G513" s="368"/>
      <c r="H513" s="368"/>
      <c r="I513" s="447"/>
      <c r="J513" s="448"/>
      <c r="K513" s="368"/>
      <c r="L513" s="366"/>
      <c r="M513" s="422"/>
      <c r="N513" s="366"/>
      <c r="O513" s="366"/>
    </row>
    <row r="514" spans="2:15">
      <c r="B514" s="368"/>
      <c r="C514" s="368"/>
      <c r="D514" s="368"/>
      <c r="E514" s="366"/>
      <c r="F514" s="366"/>
      <c r="G514" s="368"/>
      <c r="H514" s="368"/>
      <c r="I514" s="447"/>
      <c r="J514" s="448"/>
      <c r="K514" s="368"/>
      <c r="L514" s="366"/>
      <c r="M514" s="422"/>
      <c r="N514" s="366"/>
      <c r="O514" s="366"/>
    </row>
    <row r="515" spans="2:15">
      <c r="B515" s="368"/>
      <c r="C515" s="368"/>
      <c r="D515" s="368"/>
      <c r="E515" s="366"/>
      <c r="F515" s="366"/>
      <c r="G515" s="368"/>
      <c r="H515" s="368"/>
      <c r="I515" s="447"/>
      <c r="J515" s="448"/>
      <c r="K515" s="368"/>
      <c r="L515" s="366"/>
      <c r="M515" s="422"/>
      <c r="N515" s="366"/>
      <c r="O515" s="366"/>
    </row>
    <row r="516" spans="2:15">
      <c r="B516" s="368"/>
      <c r="C516" s="368"/>
      <c r="D516" s="368"/>
      <c r="E516" s="366"/>
      <c r="F516" s="366"/>
      <c r="G516" s="368"/>
      <c r="H516" s="368"/>
      <c r="I516" s="447"/>
      <c r="J516" s="448"/>
      <c r="K516" s="368"/>
      <c r="L516" s="366"/>
      <c r="M516" s="422"/>
      <c r="N516" s="366"/>
      <c r="O516" s="366"/>
    </row>
    <row r="517" spans="2:15">
      <c r="B517" s="368"/>
      <c r="C517" s="368"/>
      <c r="D517" s="368"/>
      <c r="E517" s="366"/>
      <c r="F517" s="366"/>
      <c r="G517" s="368"/>
      <c r="H517" s="368"/>
      <c r="I517" s="447"/>
      <c r="J517" s="448"/>
      <c r="K517" s="368"/>
      <c r="L517" s="366"/>
      <c r="M517" s="422"/>
      <c r="N517" s="366"/>
      <c r="O517" s="366"/>
    </row>
    <row r="518" spans="2:15">
      <c r="B518" s="368"/>
      <c r="C518" s="368"/>
      <c r="D518" s="368"/>
      <c r="E518" s="366"/>
      <c r="F518" s="366"/>
      <c r="G518" s="368"/>
      <c r="H518" s="368"/>
      <c r="I518" s="447"/>
      <c r="J518" s="448"/>
      <c r="K518" s="368"/>
      <c r="L518" s="366"/>
      <c r="M518" s="422"/>
      <c r="N518" s="366"/>
      <c r="O518" s="366"/>
    </row>
    <row r="519" spans="2:15">
      <c r="B519" s="368"/>
      <c r="C519" s="368"/>
      <c r="D519" s="368"/>
      <c r="E519" s="366"/>
      <c r="F519" s="366"/>
      <c r="G519" s="368"/>
      <c r="H519" s="368"/>
      <c r="I519" s="447"/>
      <c r="J519" s="448"/>
      <c r="K519" s="368"/>
      <c r="L519" s="366"/>
      <c r="M519" s="422"/>
      <c r="N519" s="366"/>
      <c r="O519" s="366"/>
    </row>
    <row r="520" spans="2:15">
      <c r="B520" s="368"/>
      <c r="C520" s="368"/>
      <c r="D520" s="368"/>
      <c r="E520" s="366"/>
      <c r="F520" s="366"/>
      <c r="G520" s="368"/>
      <c r="H520" s="368"/>
      <c r="I520" s="447"/>
      <c r="J520" s="448"/>
      <c r="K520" s="368"/>
      <c r="L520" s="366"/>
      <c r="M520" s="422"/>
      <c r="N520" s="366"/>
      <c r="O520" s="366"/>
    </row>
    <row r="521" spans="2:15">
      <c r="B521" s="368"/>
      <c r="C521" s="368"/>
      <c r="D521" s="368"/>
      <c r="E521" s="366"/>
      <c r="F521" s="366"/>
      <c r="G521" s="368"/>
      <c r="H521" s="368"/>
      <c r="I521" s="447"/>
      <c r="J521" s="448"/>
      <c r="K521" s="368"/>
      <c r="L521" s="366"/>
      <c r="M521" s="422"/>
      <c r="N521" s="366"/>
      <c r="O521" s="366"/>
    </row>
    <row r="522" spans="2:15">
      <c r="B522" s="368"/>
      <c r="C522" s="368"/>
      <c r="D522" s="368"/>
      <c r="E522" s="366"/>
      <c r="F522" s="366"/>
      <c r="G522" s="368"/>
      <c r="H522" s="368"/>
      <c r="I522" s="447"/>
      <c r="J522" s="448"/>
      <c r="K522" s="368"/>
      <c r="L522" s="366"/>
      <c r="M522" s="422"/>
      <c r="N522" s="366"/>
      <c r="O522" s="366"/>
    </row>
    <row r="523" spans="2:15">
      <c r="B523" s="368"/>
      <c r="C523" s="368"/>
      <c r="D523" s="368"/>
      <c r="E523" s="366"/>
      <c r="F523" s="366"/>
      <c r="G523" s="368"/>
      <c r="H523" s="368"/>
      <c r="I523" s="447"/>
      <c r="J523" s="448"/>
      <c r="K523" s="368"/>
      <c r="L523" s="366"/>
      <c r="M523" s="422"/>
      <c r="N523" s="366"/>
      <c r="O523" s="366"/>
    </row>
    <row r="524" spans="2:15">
      <c r="B524" s="368"/>
      <c r="C524" s="368"/>
      <c r="D524" s="368"/>
      <c r="E524" s="366"/>
      <c r="F524" s="366"/>
      <c r="G524" s="368"/>
      <c r="H524" s="368"/>
      <c r="I524" s="447"/>
      <c r="J524" s="448"/>
      <c r="K524" s="368"/>
      <c r="L524" s="366"/>
      <c r="M524" s="422"/>
      <c r="N524" s="366"/>
      <c r="O524" s="366"/>
    </row>
    <row r="525" spans="2:15">
      <c r="B525" s="368"/>
      <c r="C525" s="368"/>
      <c r="D525" s="368"/>
      <c r="E525" s="366"/>
      <c r="F525" s="366"/>
      <c r="G525" s="368"/>
      <c r="H525" s="368"/>
      <c r="I525" s="447"/>
      <c r="J525" s="448"/>
      <c r="K525" s="368"/>
      <c r="L525" s="366"/>
      <c r="M525" s="422"/>
      <c r="N525" s="366"/>
      <c r="O525" s="366"/>
    </row>
    <row r="526" spans="2:15">
      <c r="B526" s="368"/>
      <c r="C526" s="368"/>
      <c r="D526" s="368"/>
      <c r="E526" s="366"/>
      <c r="F526" s="366"/>
      <c r="G526" s="368"/>
      <c r="H526" s="368"/>
      <c r="I526" s="447"/>
      <c r="J526" s="448"/>
      <c r="K526" s="368"/>
      <c r="L526" s="366"/>
      <c r="M526" s="422"/>
      <c r="N526" s="366"/>
      <c r="O526" s="366"/>
    </row>
    <row r="527" spans="2:15">
      <c r="B527" s="368"/>
      <c r="C527" s="368"/>
      <c r="D527" s="368"/>
      <c r="E527" s="366"/>
      <c r="F527" s="366"/>
      <c r="G527" s="368"/>
      <c r="H527" s="368"/>
      <c r="I527" s="447"/>
      <c r="J527" s="448"/>
      <c r="K527" s="368"/>
      <c r="L527" s="366"/>
      <c r="M527" s="422"/>
      <c r="N527" s="366"/>
      <c r="O527" s="366"/>
    </row>
    <row r="528" spans="2:15">
      <c r="B528" s="368"/>
      <c r="C528" s="368"/>
      <c r="D528" s="368"/>
      <c r="E528" s="366"/>
      <c r="F528" s="366"/>
      <c r="G528" s="368"/>
      <c r="H528" s="368"/>
      <c r="I528" s="447"/>
      <c r="J528" s="448"/>
      <c r="K528" s="368"/>
      <c r="L528" s="366"/>
      <c r="M528" s="422"/>
      <c r="N528" s="366"/>
      <c r="O528" s="366"/>
    </row>
    <row r="529" spans="2:15">
      <c r="B529" s="368"/>
      <c r="C529" s="368"/>
      <c r="D529" s="368"/>
      <c r="E529" s="366"/>
      <c r="F529" s="366"/>
      <c r="G529" s="368"/>
      <c r="H529" s="368"/>
      <c r="I529" s="447"/>
      <c r="J529" s="448"/>
      <c r="K529" s="368"/>
      <c r="L529" s="366"/>
      <c r="M529" s="422"/>
      <c r="N529" s="366"/>
      <c r="O529" s="366"/>
    </row>
    <row r="530" spans="2:15">
      <c r="B530" s="368"/>
      <c r="C530" s="368"/>
      <c r="D530" s="368"/>
      <c r="E530" s="366"/>
      <c r="F530" s="366"/>
      <c r="G530" s="368"/>
      <c r="H530" s="368"/>
      <c r="I530" s="447"/>
      <c r="J530" s="448"/>
      <c r="K530" s="368"/>
      <c r="L530" s="366"/>
      <c r="M530" s="422"/>
      <c r="N530" s="366"/>
      <c r="O530" s="366"/>
    </row>
    <row r="531" spans="2:15">
      <c r="B531" s="368"/>
      <c r="C531" s="368"/>
      <c r="D531" s="368"/>
      <c r="E531" s="366"/>
      <c r="F531" s="366"/>
      <c r="G531" s="368"/>
      <c r="H531" s="368"/>
      <c r="I531" s="447"/>
      <c r="J531" s="448"/>
      <c r="K531" s="368"/>
      <c r="L531" s="366"/>
      <c r="M531" s="422"/>
      <c r="N531" s="366"/>
      <c r="O531" s="366"/>
    </row>
    <row r="532" spans="2:15">
      <c r="B532" s="368"/>
      <c r="C532" s="368"/>
      <c r="D532" s="368"/>
      <c r="E532" s="366"/>
      <c r="F532" s="366"/>
      <c r="G532" s="368"/>
      <c r="H532" s="368"/>
      <c r="I532" s="447"/>
      <c r="J532" s="448"/>
      <c r="K532" s="368"/>
      <c r="L532" s="366"/>
      <c r="M532" s="422"/>
      <c r="N532" s="366"/>
      <c r="O532" s="366"/>
    </row>
    <row r="533" spans="2:15">
      <c r="B533" s="368"/>
      <c r="C533" s="368"/>
      <c r="D533" s="368"/>
      <c r="E533" s="366"/>
      <c r="F533" s="366"/>
      <c r="G533" s="368"/>
      <c r="H533" s="368"/>
      <c r="I533" s="447"/>
      <c r="J533" s="448"/>
      <c r="K533" s="368"/>
      <c r="L533" s="366"/>
      <c r="M533" s="422"/>
      <c r="N533" s="366"/>
      <c r="O533" s="366"/>
    </row>
    <row r="534" spans="2:15">
      <c r="B534" s="368"/>
      <c r="C534" s="368"/>
      <c r="D534" s="368"/>
      <c r="E534" s="366"/>
      <c r="F534" s="366"/>
      <c r="G534" s="368"/>
      <c r="H534" s="368"/>
      <c r="I534" s="447"/>
      <c r="J534" s="448"/>
      <c r="K534" s="368"/>
      <c r="L534" s="366"/>
      <c r="M534" s="422"/>
      <c r="N534" s="366"/>
      <c r="O534" s="366"/>
    </row>
    <row r="535" spans="2:15">
      <c r="B535" s="368"/>
      <c r="C535" s="368"/>
      <c r="D535" s="368"/>
      <c r="E535" s="366"/>
      <c r="F535" s="366"/>
      <c r="G535" s="368"/>
      <c r="H535" s="368"/>
      <c r="I535" s="447"/>
      <c r="J535" s="448"/>
      <c r="K535" s="368"/>
      <c r="L535" s="366"/>
      <c r="M535" s="422"/>
      <c r="N535" s="366"/>
      <c r="O535" s="366"/>
    </row>
    <row r="536" spans="2:15">
      <c r="B536" s="368"/>
      <c r="C536" s="368"/>
      <c r="D536" s="368"/>
      <c r="E536" s="366"/>
      <c r="F536" s="366"/>
      <c r="G536" s="368"/>
      <c r="H536" s="368"/>
      <c r="I536" s="447"/>
      <c r="J536" s="448"/>
      <c r="K536" s="368"/>
      <c r="L536" s="366"/>
      <c r="M536" s="422"/>
      <c r="N536" s="366"/>
      <c r="O536" s="366"/>
    </row>
    <row r="537" spans="2:15">
      <c r="B537" s="368"/>
      <c r="C537" s="368"/>
      <c r="D537" s="368"/>
      <c r="E537" s="366"/>
      <c r="F537" s="366"/>
      <c r="G537" s="368"/>
      <c r="H537" s="368"/>
      <c r="I537" s="447"/>
      <c r="J537" s="448"/>
      <c r="K537" s="368"/>
      <c r="L537" s="366"/>
      <c r="M537" s="422"/>
      <c r="N537" s="366"/>
      <c r="O537" s="366"/>
    </row>
    <row r="538" spans="2:15">
      <c r="B538" s="368"/>
      <c r="C538" s="368"/>
      <c r="D538" s="368"/>
      <c r="E538" s="366"/>
      <c r="F538" s="366"/>
      <c r="G538" s="368"/>
      <c r="H538" s="368"/>
      <c r="I538" s="447"/>
      <c r="J538" s="448"/>
      <c r="K538" s="368"/>
      <c r="L538" s="366"/>
      <c r="M538" s="422"/>
      <c r="N538" s="366"/>
      <c r="O538" s="366"/>
    </row>
    <row r="539" spans="2:15">
      <c r="B539" s="368"/>
      <c r="C539" s="368"/>
      <c r="D539" s="368"/>
      <c r="E539" s="366"/>
      <c r="F539" s="366"/>
      <c r="G539" s="368"/>
      <c r="H539" s="368"/>
      <c r="I539" s="447"/>
      <c r="J539" s="448"/>
      <c r="K539" s="368"/>
      <c r="L539" s="366"/>
      <c r="M539" s="422"/>
      <c r="N539" s="366"/>
      <c r="O539" s="366"/>
    </row>
    <row r="540" spans="2:15">
      <c r="B540" s="368"/>
      <c r="C540" s="368"/>
      <c r="D540" s="368"/>
      <c r="E540" s="366"/>
      <c r="F540" s="366"/>
      <c r="G540" s="368"/>
      <c r="H540" s="368"/>
      <c r="I540" s="447"/>
      <c r="J540" s="448"/>
      <c r="K540" s="368"/>
      <c r="L540" s="366"/>
      <c r="M540" s="422"/>
      <c r="N540" s="366"/>
      <c r="O540" s="366"/>
    </row>
    <row r="541" spans="2:15">
      <c r="B541" s="368"/>
      <c r="C541" s="368"/>
      <c r="D541" s="368"/>
      <c r="E541" s="366"/>
      <c r="F541" s="366"/>
      <c r="G541" s="368"/>
      <c r="H541" s="368"/>
      <c r="I541" s="447"/>
      <c r="J541" s="448"/>
      <c r="K541" s="368"/>
      <c r="L541" s="366"/>
      <c r="M541" s="422"/>
      <c r="N541" s="366"/>
      <c r="O541" s="366"/>
    </row>
    <row r="542" spans="2:15">
      <c r="B542" s="368"/>
      <c r="C542" s="368"/>
      <c r="D542" s="368"/>
      <c r="E542" s="366"/>
      <c r="F542" s="366"/>
      <c r="G542" s="368"/>
      <c r="H542" s="368"/>
      <c r="I542" s="447"/>
      <c r="J542" s="448"/>
      <c r="K542" s="368"/>
      <c r="L542" s="366"/>
      <c r="M542" s="422"/>
      <c r="N542" s="366"/>
      <c r="O542" s="366"/>
    </row>
    <row r="543" spans="2:15">
      <c r="B543" s="368"/>
      <c r="C543" s="368"/>
      <c r="D543" s="368"/>
      <c r="E543" s="366"/>
      <c r="F543" s="366"/>
      <c r="G543" s="368"/>
      <c r="H543" s="368"/>
      <c r="I543" s="447"/>
      <c r="J543" s="448"/>
      <c r="K543" s="368"/>
      <c r="L543" s="366"/>
      <c r="M543" s="422"/>
      <c r="N543" s="366"/>
      <c r="O543" s="366"/>
    </row>
    <row r="544" spans="2:15">
      <c r="B544" s="368"/>
      <c r="C544" s="368"/>
      <c r="D544" s="368"/>
      <c r="E544" s="366"/>
      <c r="F544" s="366"/>
      <c r="G544" s="368"/>
      <c r="H544" s="368"/>
      <c r="I544" s="447"/>
      <c r="J544" s="448"/>
      <c r="K544" s="368"/>
      <c r="L544" s="366"/>
      <c r="M544" s="422"/>
      <c r="N544" s="366"/>
      <c r="O544" s="366"/>
    </row>
    <row r="545" spans="2:15">
      <c r="B545" s="368"/>
      <c r="C545" s="368"/>
      <c r="D545" s="368"/>
      <c r="E545" s="366"/>
      <c r="F545" s="366"/>
      <c r="G545" s="368"/>
      <c r="H545" s="368"/>
      <c r="I545" s="447"/>
      <c r="J545" s="448"/>
      <c r="K545" s="368"/>
      <c r="L545" s="366"/>
      <c r="M545" s="422"/>
      <c r="N545" s="366"/>
      <c r="O545" s="366"/>
    </row>
    <row r="546" spans="2:15">
      <c r="B546" s="368"/>
      <c r="C546" s="368"/>
      <c r="D546" s="368"/>
      <c r="E546" s="366"/>
      <c r="F546" s="366"/>
      <c r="G546" s="368"/>
      <c r="H546" s="368"/>
      <c r="I546" s="447"/>
      <c r="J546" s="448"/>
      <c r="K546" s="368"/>
      <c r="L546" s="366"/>
      <c r="M546" s="422"/>
      <c r="N546" s="366"/>
      <c r="O546" s="366"/>
    </row>
    <row r="547" spans="2:15">
      <c r="B547" s="368"/>
      <c r="C547" s="368"/>
      <c r="D547" s="368"/>
      <c r="E547" s="366"/>
      <c r="F547" s="366"/>
      <c r="G547" s="368"/>
      <c r="H547" s="368"/>
      <c r="I547" s="447"/>
      <c r="J547" s="448"/>
      <c r="K547" s="368"/>
      <c r="L547" s="366"/>
      <c r="M547" s="422"/>
      <c r="N547" s="366"/>
      <c r="O547" s="366"/>
    </row>
    <row r="548" spans="2:15">
      <c r="B548" s="368"/>
      <c r="C548" s="368"/>
      <c r="D548" s="368"/>
      <c r="E548" s="366"/>
      <c r="F548" s="366"/>
      <c r="G548" s="368"/>
      <c r="H548" s="368"/>
      <c r="I548" s="447"/>
      <c r="J548" s="448"/>
      <c r="K548" s="368"/>
      <c r="L548" s="366"/>
      <c r="M548" s="422"/>
      <c r="N548" s="366"/>
      <c r="O548" s="366"/>
    </row>
    <row r="549" spans="2:15">
      <c r="B549" s="368"/>
      <c r="C549" s="368"/>
      <c r="D549" s="368"/>
      <c r="E549" s="366"/>
      <c r="F549" s="366"/>
      <c r="G549" s="368"/>
      <c r="H549" s="368"/>
      <c r="I549" s="447"/>
      <c r="J549" s="448"/>
      <c r="K549" s="368"/>
      <c r="L549" s="366"/>
      <c r="M549" s="422"/>
      <c r="N549" s="366"/>
      <c r="O549" s="366"/>
    </row>
    <row r="550" spans="2:15">
      <c r="B550" s="368"/>
      <c r="C550" s="368"/>
      <c r="D550" s="368"/>
      <c r="E550" s="366"/>
      <c r="F550" s="366"/>
      <c r="G550" s="368"/>
      <c r="H550" s="368"/>
      <c r="I550" s="447"/>
      <c r="J550" s="448"/>
      <c r="K550" s="368"/>
      <c r="L550" s="366"/>
      <c r="M550" s="422"/>
      <c r="N550" s="366"/>
      <c r="O550" s="366"/>
    </row>
    <row r="551" spans="2:15">
      <c r="B551" s="368"/>
      <c r="C551" s="368"/>
      <c r="D551" s="368"/>
      <c r="E551" s="366"/>
      <c r="F551" s="366"/>
      <c r="G551" s="368"/>
      <c r="H551" s="368"/>
      <c r="I551" s="447"/>
      <c r="J551" s="448"/>
      <c r="K551" s="368"/>
      <c r="L551" s="366"/>
      <c r="M551" s="422"/>
      <c r="N551" s="366"/>
      <c r="O551" s="366"/>
    </row>
    <row r="552" spans="2:15">
      <c r="B552" s="368"/>
      <c r="C552" s="368"/>
      <c r="D552" s="368"/>
      <c r="E552" s="366"/>
      <c r="F552" s="366"/>
      <c r="G552" s="368"/>
      <c r="H552" s="368"/>
      <c r="I552" s="447"/>
      <c r="J552" s="448"/>
      <c r="K552" s="368"/>
      <c r="L552" s="366"/>
      <c r="M552" s="422"/>
      <c r="N552" s="366"/>
      <c r="O552" s="366"/>
    </row>
    <row r="553" spans="2:15">
      <c r="B553" s="368"/>
      <c r="C553" s="368"/>
      <c r="D553" s="368"/>
      <c r="E553" s="366"/>
      <c r="F553" s="366"/>
      <c r="G553" s="368"/>
      <c r="H553" s="368"/>
      <c r="I553" s="447"/>
      <c r="J553" s="448"/>
      <c r="K553" s="368"/>
      <c r="L553" s="366"/>
      <c r="M553" s="422"/>
      <c r="N553" s="366"/>
      <c r="O553" s="366"/>
    </row>
    <row r="554" spans="2:15">
      <c r="B554" s="368"/>
      <c r="C554" s="368"/>
      <c r="D554" s="368"/>
      <c r="E554" s="366"/>
      <c r="F554" s="366"/>
      <c r="G554" s="368"/>
      <c r="H554" s="368"/>
      <c r="I554" s="447"/>
      <c r="J554" s="448"/>
      <c r="K554" s="368"/>
      <c r="L554" s="366"/>
      <c r="M554" s="422"/>
      <c r="N554" s="366"/>
      <c r="O554" s="366"/>
    </row>
    <row r="555" spans="2:15">
      <c r="B555" s="368"/>
      <c r="C555" s="368"/>
      <c r="D555" s="368"/>
      <c r="E555" s="366"/>
      <c r="F555" s="366"/>
      <c r="G555" s="368"/>
      <c r="H555" s="368"/>
      <c r="I555" s="447"/>
      <c r="J555" s="448"/>
      <c r="K555" s="368"/>
      <c r="L555" s="366"/>
      <c r="M555" s="422"/>
      <c r="N555" s="366"/>
      <c r="O555" s="366"/>
    </row>
    <row r="556" spans="2:15">
      <c r="B556" s="368"/>
      <c r="C556" s="368"/>
      <c r="D556" s="368"/>
      <c r="E556" s="366"/>
      <c r="F556" s="366"/>
      <c r="G556" s="368"/>
      <c r="H556" s="368"/>
      <c r="I556" s="447"/>
      <c r="J556" s="448"/>
      <c r="K556" s="368"/>
      <c r="L556" s="366"/>
      <c r="M556" s="422"/>
      <c r="N556" s="366"/>
      <c r="O556" s="366"/>
    </row>
    <row r="557" spans="2:15">
      <c r="B557" s="368"/>
      <c r="C557" s="368"/>
      <c r="D557" s="368"/>
      <c r="E557" s="366"/>
      <c r="F557" s="366"/>
      <c r="G557" s="368"/>
      <c r="H557" s="368"/>
      <c r="I557" s="447"/>
      <c r="J557" s="448"/>
      <c r="K557" s="368"/>
      <c r="L557" s="366"/>
      <c r="M557" s="422"/>
      <c r="N557" s="366"/>
      <c r="O557" s="366"/>
    </row>
    <row r="558" spans="2:15">
      <c r="B558" s="368"/>
      <c r="C558" s="368"/>
      <c r="D558" s="368"/>
      <c r="E558" s="366"/>
      <c r="F558" s="366"/>
      <c r="G558" s="368"/>
      <c r="H558" s="368"/>
      <c r="I558" s="447"/>
      <c r="J558" s="448"/>
      <c r="K558" s="368"/>
      <c r="L558" s="366"/>
      <c r="M558" s="422"/>
      <c r="N558" s="366"/>
      <c r="O558" s="366"/>
    </row>
    <row r="559" spans="2:15">
      <c r="B559" s="368"/>
      <c r="C559" s="368"/>
      <c r="D559" s="368"/>
      <c r="E559" s="366"/>
      <c r="F559" s="366"/>
      <c r="G559" s="368"/>
      <c r="H559" s="368"/>
      <c r="I559" s="447"/>
      <c r="J559" s="448"/>
      <c r="K559" s="368"/>
      <c r="L559" s="366"/>
      <c r="M559" s="422"/>
      <c r="N559" s="366"/>
      <c r="O559" s="366"/>
    </row>
    <row r="560" spans="2:15">
      <c r="B560" s="368"/>
      <c r="C560" s="368"/>
      <c r="D560" s="368"/>
      <c r="E560" s="366"/>
      <c r="F560" s="366"/>
      <c r="G560" s="368"/>
      <c r="H560" s="368"/>
      <c r="I560" s="447"/>
      <c r="J560" s="448"/>
      <c r="K560" s="368"/>
      <c r="L560" s="366"/>
      <c r="M560" s="422"/>
      <c r="N560" s="366"/>
      <c r="O560" s="366"/>
    </row>
    <row r="561" spans="2:15">
      <c r="B561" s="368"/>
      <c r="C561" s="368"/>
      <c r="D561" s="368"/>
      <c r="E561" s="366"/>
      <c r="F561" s="366"/>
      <c r="G561" s="368"/>
      <c r="H561" s="368"/>
      <c r="I561" s="447"/>
      <c r="J561" s="448"/>
      <c r="K561" s="368"/>
      <c r="L561" s="366"/>
      <c r="M561" s="422"/>
      <c r="N561" s="366"/>
      <c r="O561" s="366"/>
    </row>
    <row r="562" spans="2:15">
      <c r="B562" s="368"/>
      <c r="C562" s="368"/>
      <c r="D562" s="368"/>
      <c r="E562" s="366"/>
      <c r="F562" s="366"/>
      <c r="G562" s="368"/>
      <c r="H562" s="368"/>
      <c r="I562" s="447"/>
      <c r="J562" s="448"/>
      <c r="K562" s="368"/>
      <c r="L562" s="366"/>
      <c r="M562" s="422"/>
      <c r="N562" s="366"/>
      <c r="O562" s="366"/>
    </row>
    <row r="563" spans="2:15">
      <c r="B563" s="368"/>
      <c r="C563" s="368"/>
      <c r="D563" s="368"/>
      <c r="E563" s="366"/>
      <c r="F563" s="366"/>
      <c r="G563" s="368"/>
      <c r="H563" s="368"/>
      <c r="I563" s="447"/>
      <c r="J563" s="448"/>
      <c r="K563" s="368"/>
      <c r="L563" s="366"/>
      <c r="M563" s="422"/>
      <c r="N563" s="366"/>
      <c r="O563" s="366"/>
    </row>
    <row r="564" spans="2:15">
      <c r="B564" s="368"/>
      <c r="C564" s="368"/>
      <c r="D564" s="368"/>
      <c r="E564" s="366"/>
      <c r="F564" s="366"/>
      <c r="G564" s="368"/>
      <c r="H564" s="368"/>
      <c r="I564" s="447"/>
      <c r="J564" s="448"/>
      <c r="K564" s="368"/>
      <c r="L564" s="366"/>
      <c r="M564" s="422"/>
      <c r="N564" s="366"/>
      <c r="O564" s="366"/>
    </row>
    <row r="565" spans="2:15">
      <c r="B565" s="368"/>
      <c r="C565" s="368"/>
      <c r="D565" s="368"/>
      <c r="E565" s="366"/>
      <c r="F565" s="366"/>
      <c r="G565" s="368"/>
      <c r="H565" s="368"/>
      <c r="I565" s="447"/>
      <c r="J565" s="448"/>
      <c r="K565" s="368"/>
      <c r="L565" s="366"/>
      <c r="M565" s="422"/>
      <c r="N565" s="366"/>
      <c r="O565" s="366"/>
    </row>
    <row r="566" spans="2:15">
      <c r="B566" s="368"/>
      <c r="C566" s="368"/>
      <c r="D566" s="368"/>
      <c r="E566" s="366"/>
      <c r="F566" s="366"/>
      <c r="G566" s="368"/>
      <c r="H566" s="368"/>
      <c r="I566" s="447"/>
      <c r="J566" s="448"/>
      <c r="K566" s="368"/>
      <c r="L566" s="366"/>
      <c r="M566" s="422"/>
      <c r="N566" s="366"/>
      <c r="O566" s="366"/>
    </row>
    <row r="567" spans="2:15">
      <c r="B567" s="368"/>
      <c r="C567" s="368"/>
      <c r="D567" s="368"/>
      <c r="E567" s="366"/>
      <c r="F567" s="366"/>
      <c r="G567" s="368"/>
      <c r="H567" s="368"/>
      <c r="I567" s="447"/>
      <c r="J567" s="448"/>
      <c r="K567" s="368"/>
      <c r="L567" s="366"/>
      <c r="M567" s="422"/>
      <c r="N567" s="366"/>
      <c r="O567" s="366"/>
    </row>
    <row r="568" spans="2:15">
      <c r="B568" s="368"/>
      <c r="C568" s="368"/>
      <c r="D568" s="368"/>
      <c r="E568" s="366"/>
      <c r="F568" s="366"/>
      <c r="G568" s="368"/>
      <c r="H568" s="368"/>
      <c r="I568" s="447"/>
      <c r="J568" s="448"/>
      <c r="K568" s="368"/>
      <c r="L568" s="366"/>
      <c r="M568" s="422"/>
      <c r="N568" s="366"/>
      <c r="O568" s="366"/>
    </row>
    <row r="569" spans="2:15">
      <c r="B569" s="368"/>
      <c r="C569" s="368"/>
      <c r="D569" s="368"/>
      <c r="E569" s="366"/>
      <c r="F569" s="366"/>
      <c r="G569" s="368"/>
      <c r="H569" s="368"/>
      <c r="I569" s="447"/>
      <c r="J569" s="448"/>
      <c r="K569" s="368"/>
      <c r="L569" s="366"/>
      <c r="M569" s="422"/>
      <c r="N569" s="366"/>
      <c r="O569" s="366"/>
    </row>
    <row r="570" spans="2:15">
      <c r="B570" s="368"/>
      <c r="C570" s="368"/>
      <c r="D570" s="368"/>
      <c r="E570" s="366"/>
      <c r="F570" s="366"/>
      <c r="G570" s="368"/>
      <c r="H570" s="368"/>
      <c r="I570" s="447"/>
      <c r="J570" s="448"/>
      <c r="K570" s="368"/>
      <c r="L570" s="366"/>
      <c r="M570" s="422"/>
      <c r="N570" s="366"/>
      <c r="O570" s="366"/>
    </row>
    <row r="571" spans="2:15">
      <c r="B571" s="368"/>
      <c r="C571" s="368"/>
      <c r="D571" s="368"/>
      <c r="E571" s="366"/>
      <c r="F571" s="366"/>
      <c r="G571" s="368"/>
      <c r="H571" s="368"/>
      <c r="I571" s="447"/>
      <c r="J571" s="448"/>
      <c r="K571" s="368"/>
      <c r="L571" s="366"/>
      <c r="M571" s="422"/>
      <c r="N571" s="366"/>
      <c r="O571" s="366"/>
    </row>
    <row r="572" spans="2:15">
      <c r="B572" s="368"/>
      <c r="C572" s="368"/>
      <c r="D572" s="368"/>
      <c r="E572" s="366"/>
      <c r="F572" s="366"/>
      <c r="G572" s="368"/>
      <c r="H572" s="368"/>
      <c r="I572" s="447"/>
      <c r="J572" s="448"/>
      <c r="K572" s="368"/>
      <c r="L572" s="366"/>
      <c r="M572" s="422"/>
      <c r="N572" s="366"/>
      <c r="O572" s="366"/>
    </row>
    <row r="573" spans="2:15">
      <c r="B573" s="368"/>
      <c r="C573" s="368"/>
      <c r="D573" s="368"/>
      <c r="E573" s="366"/>
      <c r="F573" s="366"/>
      <c r="G573" s="368"/>
      <c r="H573" s="368"/>
      <c r="I573" s="447"/>
      <c r="J573" s="448"/>
      <c r="K573" s="368"/>
      <c r="L573" s="366"/>
      <c r="M573" s="422"/>
      <c r="N573" s="366"/>
      <c r="O573" s="366"/>
    </row>
    <row r="574" spans="2:15">
      <c r="B574" s="368"/>
      <c r="C574" s="368"/>
      <c r="D574" s="368"/>
      <c r="E574" s="366"/>
      <c r="F574" s="366"/>
      <c r="G574" s="368"/>
      <c r="H574" s="368"/>
      <c r="I574" s="447"/>
      <c r="J574" s="448"/>
      <c r="K574" s="368"/>
      <c r="L574" s="366"/>
      <c r="M574" s="422"/>
      <c r="N574" s="366"/>
      <c r="O574" s="366"/>
    </row>
    <row r="575" spans="2:15">
      <c r="B575" s="368"/>
      <c r="C575" s="368"/>
      <c r="D575" s="368"/>
      <c r="E575" s="366"/>
      <c r="F575" s="366"/>
      <c r="G575" s="368"/>
      <c r="H575" s="368"/>
      <c r="I575" s="447"/>
      <c r="J575" s="448"/>
      <c r="K575" s="368"/>
      <c r="L575" s="366"/>
      <c r="M575" s="422"/>
      <c r="N575" s="366"/>
      <c r="O575" s="366"/>
    </row>
    <row r="576" spans="2:15">
      <c r="B576" s="368"/>
      <c r="C576" s="368"/>
      <c r="D576" s="368"/>
      <c r="E576" s="366"/>
      <c r="F576" s="366"/>
      <c r="G576" s="368"/>
      <c r="H576" s="368"/>
      <c r="I576" s="447"/>
      <c r="J576" s="448"/>
      <c r="K576" s="368"/>
      <c r="L576" s="366"/>
      <c r="M576" s="422"/>
      <c r="N576" s="366"/>
      <c r="O576" s="366"/>
    </row>
    <row r="577" spans="2:15">
      <c r="B577" s="368"/>
      <c r="C577" s="368"/>
      <c r="D577" s="368"/>
      <c r="E577" s="366"/>
      <c r="F577" s="366"/>
      <c r="G577" s="368"/>
      <c r="H577" s="368"/>
      <c r="I577" s="447"/>
      <c r="J577" s="448"/>
      <c r="K577" s="368"/>
      <c r="L577" s="366"/>
      <c r="M577" s="422"/>
      <c r="N577" s="366"/>
      <c r="O577" s="366"/>
    </row>
    <row r="578" spans="2:15">
      <c r="B578" s="368"/>
      <c r="C578" s="368"/>
      <c r="D578" s="368"/>
      <c r="E578" s="366"/>
      <c r="F578" s="366"/>
      <c r="G578" s="368"/>
      <c r="H578" s="368"/>
      <c r="I578" s="447"/>
      <c r="J578" s="448"/>
      <c r="K578" s="368"/>
      <c r="L578" s="366"/>
      <c r="M578" s="422"/>
      <c r="N578" s="366"/>
      <c r="O578" s="366"/>
    </row>
    <row r="579" spans="2:15">
      <c r="B579" s="368"/>
      <c r="C579" s="368"/>
      <c r="D579" s="368"/>
      <c r="E579" s="366"/>
      <c r="F579" s="366"/>
      <c r="G579" s="368"/>
      <c r="H579" s="368"/>
      <c r="I579" s="447"/>
      <c r="J579" s="448"/>
      <c r="K579" s="368"/>
      <c r="L579" s="366"/>
      <c r="M579" s="422"/>
      <c r="N579" s="366"/>
      <c r="O579" s="366"/>
    </row>
    <row r="580" spans="2:15">
      <c r="B580" s="368"/>
      <c r="C580" s="368"/>
      <c r="D580" s="368"/>
      <c r="E580" s="366"/>
      <c r="F580" s="366"/>
      <c r="G580" s="368"/>
      <c r="H580" s="368"/>
      <c r="I580" s="447"/>
      <c r="J580" s="448"/>
      <c r="K580" s="368"/>
      <c r="L580" s="366"/>
      <c r="M580" s="422"/>
      <c r="N580" s="366"/>
      <c r="O580" s="366"/>
    </row>
    <row r="581" spans="2:15">
      <c r="B581" s="368"/>
      <c r="C581" s="368"/>
      <c r="D581" s="368"/>
      <c r="E581" s="366"/>
      <c r="F581" s="366"/>
      <c r="G581" s="368"/>
      <c r="H581" s="368"/>
      <c r="I581" s="447"/>
      <c r="J581" s="448"/>
      <c r="K581" s="368"/>
      <c r="L581" s="366"/>
      <c r="M581" s="422"/>
      <c r="N581" s="366"/>
      <c r="O581" s="366"/>
    </row>
    <row r="582" spans="2:15">
      <c r="B582" s="368"/>
      <c r="C582" s="368"/>
      <c r="D582" s="368"/>
      <c r="E582" s="366"/>
      <c r="F582" s="366"/>
      <c r="G582" s="368"/>
      <c r="H582" s="368"/>
      <c r="I582" s="447"/>
      <c r="J582" s="448"/>
      <c r="K582" s="368"/>
      <c r="L582" s="366"/>
      <c r="M582" s="422"/>
      <c r="N582" s="366"/>
      <c r="O582" s="366"/>
    </row>
    <row r="583" spans="2:15">
      <c r="B583" s="368"/>
      <c r="C583" s="368"/>
      <c r="D583" s="368"/>
      <c r="E583" s="366"/>
      <c r="F583" s="366"/>
      <c r="G583" s="368"/>
      <c r="H583" s="368"/>
      <c r="I583" s="447"/>
      <c r="J583" s="448"/>
      <c r="K583" s="368"/>
      <c r="L583" s="366"/>
      <c r="M583" s="422"/>
      <c r="N583" s="366"/>
      <c r="O583" s="366"/>
    </row>
    <row r="584" spans="2:15">
      <c r="B584" s="368"/>
      <c r="C584" s="368"/>
      <c r="D584" s="368"/>
      <c r="E584" s="366"/>
      <c r="F584" s="366"/>
      <c r="G584" s="368"/>
      <c r="H584" s="368"/>
      <c r="I584" s="447"/>
      <c r="J584" s="448"/>
      <c r="K584" s="368"/>
      <c r="L584" s="366"/>
      <c r="M584" s="422"/>
      <c r="N584" s="366"/>
      <c r="O584" s="366"/>
    </row>
    <row r="585" spans="2:15">
      <c r="B585" s="368"/>
      <c r="C585" s="368"/>
      <c r="D585" s="368"/>
      <c r="E585" s="366"/>
      <c r="F585" s="366"/>
      <c r="G585" s="368"/>
      <c r="H585" s="368"/>
      <c r="I585" s="447"/>
      <c r="J585" s="448"/>
      <c r="K585" s="368"/>
      <c r="L585" s="366"/>
      <c r="M585" s="422"/>
      <c r="N585" s="366"/>
      <c r="O585" s="366"/>
    </row>
    <row r="586" spans="2:15">
      <c r="B586" s="368"/>
      <c r="C586" s="368"/>
      <c r="D586" s="368"/>
      <c r="E586" s="366"/>
      <c r="F586" s="366"/>
      <c r="G586" s="368"/>
      <c r="H586" s="368"/>
      <c r="I586" s="447"/>
      <c r="J586" s="448"/>
      <c r="K586" s="368"/>
      <c r="L586" s="366"/>
      <c r="M586" s="422"/>
      <c r="N586" s="366"/>
      <c r="O586" s="366"/>
    </row>
    <row r="587" spans="2:15">
      <c r="B587" s="368"/>
      <c r="C587" s="368"/>
      <c r="D587" s="368"/>
      <c r="E587" s="366"/>
      <c r="F587" s="366"/>
      <c r="G587" s="368"/>
      <c r="H587" s="368"/>
      <c r="I587" s="447"/>
      <c r="J587" s="448"/>
      <c r="K587" s="368"/>
      <c r="L587" s="366"/>
      <c r="M587" s="422"/>
      <c r="N587" s="366"/>
      <c r="O587" s="366"/>
    </row>
    <row r="588" spans="2:15">
      <c r="B588" s="368"/>
      <c r="C588" s="368"/>
      <c r="D588" s="368"/>
      <c r="E588" s="366"/>
      <c r="F588" s="366"/>
      <c r="G588" s="368"/>
      <c r="H588" s="368"/>
      <c r="I588" s="447"/>
      <c r="J588" s="448"/>
      <c r="K588" s="368"/>
      <c r="L588" s="366"/>
      <c r="M588" s="422"/>
      <c r="N588" s="366"/>
      <c r="O588" s="366"/>
    </row>
    <row r="589" spans="2:15">
      <c r="B589" s="368"/>
      <c r="C589" s="368"/>
      <c r="D589" s="368"/>
      <c r="E589" s="366"/>
      <c r="F589" s="366"/>
      <c r="G589" s="368"/>
      <c r="H589" s="368"/>
      <c r="I589" s="447"/>
      <c r="J589" s="448"/>
      <c r="K589" s="368"/>
      <c r="L589" s="366"/>
      <c r="M589" s="422"/>
      <c r="N589" s="366"/>
      <c r="O589" s="366"/>
    </row>
    <row r="590" spans="2:15">
      <c r="B590" s="368"/>
      <c r="C590" s="368"/>
      <c r="D590" s="368"/>
      <c r="E590" s="366"/>
      <c r="F590" s="366"/>
      <c r="G590" s="368"/>
      <c r="H590" s="368"/>
      <c r="I590" s="447"/>
      <c r="J590" s="448"/>
      <c r="K590" s="368"/>
      <c r="L590" s="366"/>
      <c r="M590" s="422"/>
      <c r="N590" s="366"/>
      <c r="O590" s="366"/>
    </row>
    <row r="591" spans="2:15">
      <c r="B591" s="368"/>
      <c r="C591" s="368"/>
      <c r="D591" s="368"/>
      <c r="E591" s="366"/>
      <c r="F591" s="366"/>
      <c r="G591" s="368"/>
      <c r="H591" s="368"/>
      <c r="I591" s="447"/>
      <c r="J591" s="448"/>
      <c r="K591" s="368"/>
      <c r="L591" s="366"/>
      <c r="M591" s="422"/>
      <c r="N591" s="366"/>
      <c r="O591" s="366"/>
    </row>
    <row r="592" spans="2:15">
      <c r="B592" s="368"/>
      <c r="C592" s="368"/>
      <c r="D592" s="368"/>
      <c r="E592" s="366"/>
      <c r="F592" s="366"/>
      <c r="G592" s="368"/>
      <c r="H592" s="368"/>
      <c r="I592" s="447"/>
      <c r="J592" s="448"/>
      <c r="K592" s="368"/>
      <c r="L592" s="366"/>
      <c r="M592" s="422"/>
      <c r="N592" s="366"/>
      <c r="O592" s="366"/>
    </row>
    <row r="593" spans="2:15">
      <c r="B593" s="368"/>
      <c r="C593" s="368"/>
      <c r="D593" s="368"/>
      <c r="E593" s="366"/>
      <c r="F593" s="366"/>
      <c r="G593" s="368"/>
      <c r="H593" s="368"/>
      <c r="I593" s="447"/>
      <c r="J593" s="448"/>
      <c r="K593" s="368"/>
      <c r="L593" s="366"/>
      <c r="M593" s="422"/>
      <c r="N593" s="366"/>
      <c r="O593" s="366"/>
    </row>
    <row r="594" spans="2:15">
      <c r="B594" s="368"/>
      <c r="C594" s="368"/>
      <c r="D594" s="368"/>
      <c r="E594" s="366"/>
      <c r="F594" s="366"/>
      <c r="G594" s="368"/>
      <c r="H594" s="368"/>
      <c r="I594" s="447"/>
      <c r="J594" s="448"/>
      <c r="K594" s="368"/>
      <c r="L594" s="366"/>
      <c r="M594" s="422"/>
      <c r="N594" s="366"/>
      <c r="O594" s="366"/>
    </row>
    <row r="595" spans="2:15">
      <c r="B595" s="368"/>
      <c r="C595" s="368"/>
      <c r="D595" s="368"/>
      <c r="E595" s="366"/>
      <c r="F595" s="366"/>
      <c r="G595" s="368"/>
      <c r="H595" s="368"/>
      <c r="I595" s="447"/>
      <c r="J595" s="448"/>
      <c r="K595" s="368"/>
      <c r="L595" s="366"/>
      <c r="M595" s="422"/>
      <c r="N595" s="366"/>
      <c r="O595" s="366"/>
    </row>
    <row r="596" spans="2:15">
      <c r="B596" s="368"/>
      <c r="C596" s="368"/>
      <c r="D596" s="368"/>
      <c r="E596" s="366"/>
      <c r="F596" s="366"/>
      <c r="G596" s="368"/>
      <c r="H596" s="368"/>
      <c r="I596" s="447"/>
      <c r="J596" s="448"/>
      <c r="K596" s="368"/>
      <c r="L596" s="366"/>
      <c r="M596" s="422"/>
      <c r="N596" s="366"/>
      <c r="O596" s="366"/>
    </row>
    <row r="597" spans="2:15">
      <c r="B597" s="368"/>
      <c r="C597" s="368"/>
      <c r="D597" s="368"/>
      <c r="E597" s="366"/>
      <c r="F597" s="366"/>
      <c r="G597" s="368"/>
      <c r="H597" s="368"/>
      <c r="I597" s="447"/>
      <c r="J597" s="448"/>
      <c r="K597" s="368"/>
      <c r="L597" s="366"/>
      <c r="M597" s="422"/>
      <c r="N597" s="366"/>
      <c r="O597" s="366"/>
    </row>
    <row r="598" spans="2:15">
      <c r="B598" s="368"/>
      <c r="C598" s="368"/>
      <c r="D598" s="368"/>
      <c r="E598" s="366"/>
      <c r="F598" s="366"/>
      <c r="G598" s="368"/>
      <c r="H598" s="368"/>
      <c r="I598" s="447"/>
      <c r="J598" s="448"/>
      <c r="K598" s="368"/>
      <c r="L598" s="366"/>
      <c r="M598" s="422"/>
      <c r="N598" s="366"/>
      <c r="O598" s="366"/>
    </row>
    <row r="599" spans="2:15">
      <c r="B599" s="368"/>
      <c r="C599" s="368"/>
      <c r="D599" s="368"/>
      <c r="E599" s="366"/>
      <c r="F599" s="366"/>
      <c r="G599" s="368"/>
      <c r="H599" s="368"/>
      <c r="I599" s="447"/>
      <c r="J599" s="448"/>
      <c r="K599" s="368"/>
      <c r="L599" s="366"/>
      <c r="M599" s="422"/>
      <c r="N599" s="366"/>
      <c r="O599" s="366"/>
    </row>
    <row r="600" spans="2:15">
      <c r="B600" s="368"/>
      <c r="C600" s="368"/>
      <c r="D600" s="368"/>
      <c r="E600" s="366"/>
      <c r="F600" s="366"/>
      <c r="G600" s="368"/>
      <c r="H600" s="368"/>
      <c r="I600" s="447"/>
      <c r="J600" s="448"/>
      <c r="K600" s="368"/>
      <c r="L600" s="366"/>
      <c r="M600" s="422"/>
      <c r="N600" s="366"/>
      <c r="O600" s="366"/>
    </row>
    <row r="601" spans="2:15">
      <c r="B601" s="368"/>
      <c r="C601" s="368"/>
      <c r="D601" s="368"/>
      <c r="E601" s="366"/>
      <c r="F601" s="366"/>
      <c r="G601" s="368"/>
      <c r="H601" s="368"/>
      <c r="I601" s="447"/>
      <c r="J601" s="448"/>
      <c r="K601" s="368"/>
      <c r="L601" s="366"/>
      <c r="M601" s="422"/>
      <c r="N601" s="366"/>
      <c r="O601" s="366"/>
    </row>
    <row r="602" spans="2:15">
      <c r="B602" s="368"/>
      <c r="C602" s="368"/>
      <c r="D602" s="368"/>
      <c r="E602" s="366"/>
      <c r="F602" s="366"/>
      <c r="G602" s="368"/>
      <c r="H602" s="368"/>
      <c r="I602" s="447"/>
      <c r="J602" s="448"/>
      <c r="K602" s="368"/>
      <c r="L602" s="366"/>
      <c r="M602" s="422"/>
      <c r="N602" s="366"/>
      <c r="O602" s="366"/>
    </row>
    <row r="603" spans="2:15">
      <c r="B603" s="368"/>
      <c r="C603" s="368"/>
      <c r="D603" s="368"/>
      <c r="E603" s="366"/>
      <c r="F603" s="366"/>
      <c r="G603" s="368"/>
      <c r="H603" s="368"/>
      <c r="I603" s="447"/>
      <c r="J603" s="448"/>
      <c r="K603" s="368"/>
      <c r="L603" s="366"/>
      <c r="M603" s="422"/>
      <c r="N603" s="366"/>
      <c r="O603" s="366"/>
    </row>
    <row r="604" spans="2:15">
      <c r="B604" s="368"/>
      <c r="C604" s="368"/>
      <c r="D604" s="368"/>
      <c r="E604" s="366"/>
      <c r="F604" s="366"/>
      <c r="G604" s="368"/>
      <c r="H604" s="368"/>
      <c r="I604" s="447"/>
      <c r="J604" s="448"/>
      <c r="K604" s="368"/>
      <c r="L604" s="366"/>
      <c r="M604" s="422"/>
      <c r="N604" s="366"/>
      <c r="O604" s="366"/>
    </row>
    <row r="605" spans="2:15">
      <c r="B605" s="368"/>
      <c r="C605" s="368"/>
      <c r="D605" s="368"/>
      <c r="E605" s="366"/>
      <c r="F605" s="366"/>
      <c r="G605" s="368"/>
      <c r="H605" s="368"/>
      <c r="I605" s="447"/>
      <c r="J605" s="448"/>
      <c r="K605" s="368"/>
      <c r="L605" s="366"/>
      <c r="M605" s="422"/>
      <c r="N605" s="366"/>
      <c r="O605" s="366"/>
    </row>
    <row r="606" spans="2:15">
      <c r="B606" s="368"/>
      <c r="C606" s="368"/>
      <c r="D606" s="368"/>
      <c r="E606" s="366"/>
      <c r="F606" s="366"/>
      <c r="G606" s="368"/>
      <c r="H606" s="368"/>
      <c r="I606" s="447"/>
      <c r="J606" s="448"/>
      <c r="K606" s="368"/>
      <c r="L606" s="366"/>
      <c r="M606" s="422"/>
      <c r="N606" s="366"/>
      <c r="O606" s="366"/>
    </row>
    <row r="607" spans="2:15">
      <c r="B607" s="368"/>
      <c r="C607" s="368"/>
      <c r="D607" s="368"/>
      <c r="E607" s="366"/>
      <c r="F607" s="366"/>
      <c r="G607" s="368"/>
      <c r="H607" s="368"/>
      <c r="I607" s="447"/>
      <c r="J607" s="448"/>
      <c r="K607" s="368"/>
      <c r="L607" s="366"/>
      <c r="M607" s="422"/>
      <c r="N607" s="366"/>
      <c r="O607" s="366"/>
    </row>
    <row r="608" spans="2:15">
      <c r="B608" s="368"/>
      <c r="C608" s="368"/>
      <c r="D608" s="368"/>
      <c r="E608" s="366"/>
      <c r="F608" s="366"/>
      <c r="G608" s="368"/>
      <c r="H608" s="368"/>
      <c r="I608" s="447"/>
      <c r="J608" s="448"/>
      <c r="K608" s="368"/>
      <c r="L608" s="366"/>
      <c r="M608" s="422"/>
      <c r="N608" s="366"/>
      <c r="O608" s="366"/>
    </row>
    <row r="609" spans="2:15">
      <c r="B609" s="368"/>
      <c r="C609" s="368"/>
      <c r="D609" s="368"/>
      <c r="E609" s="366"/>
      <c r="F609" s="366"/>
      <c r="G609" s="368"/>
      <c r="H609" s="368"/>
      <c r="I609" s="447"/>
      <c r="J609" s="448"/>
      <c r="K609" s="368"/>
      <c r="L609" s="366"/>
      <c r="M609" s="422"/>
      <c r="N609" s="366"/>
      <c r="O609" s="366"/>
    </row>
    <row r="610" spans="2:15">
      <c r="B610" s="368"/>
      <c r="C610" s="368"/>
      <c r="D610" s="368"/>
      <c r="E610" s="366"/>
      <c r="F610" s="366"/>
      <c r="G610" s="368"/>
      <c r="H610" s="368"/>
      <c r="I610" s="447"/>
      <c r="J610" s="448"/>
      <c r="K610" s="368"/>
      <c r="L610" s="366"/>
      <c r="M610" s="422"/>
      <c r="N610" s="366"/>
      <c r="O610" s="366"/>
    </row>
    <row r="611" spans="2:15">
      <c r="B611" s="368"/>
      <c r="C611" s="368"/>
      <c r="D611" s="368"/>
      <c r="E611" s="366"/>
      <c r="F611" s="366"/>
      <c r="G611" s="368"/>
      <c r="H611" s="368"/>
      <c r="I611" s="447"/>
      <c r="J611" s="448"/>
      <c r="K611" s="368"/>
      <c r="L611" s="366"/>
      <c r="M611" s="422"/>
      <c r="N611" s="366"/>
      <c r="O611" s="366"/>
    </row>
    <row r="612" spans="2:15">
      <c r="B612" s="368"/>
      <c r="C612" s="368"/>
      <c r="D612" s="368"/>
      <c r="E612" s="366"/>
      <c r="F612" s="366"/>
      <c r="G612" s="368"/>
      <c r="H612" s="368"/>
      <c r="I612" s="447"/>
      <c r="J612" s="448"/>
      <c r="K612" s="368"/>
      <c r="L612" s="366"/>
      <c r="M612" s="422"/>
      <c r="N612" s="366"/>
      <c r="O612" s="366"/>
    </row>
    <row r="613" spans="2:15">
      <c r="B613" s="368"/>
      <c r="C613" s="368"/>
      <c r="D613" s="368"/>
      <c r="E613" s="366"/>
      <c r="F613" s="366"/>
      <c r="G613" s="368"/>
      <c r="H613" s="368"/>
      <c r="I613" s="447"/>
      <c r="J613" s="448"/>
      <c r="K613" s="368"/>
      <c r="L613" s="366"/>
      <c r="M613" s="422"/>
      <c r="N613" s="366"/>
      <c r="O613" s="366"/>
    </row>
    <row r="614" spans="2:15">
      <c r="B614" s="368"/>
      <c r="C614" s="368"/>
      <c r="D614" s="368"/>
      <c r="E614" s="366"/>
      <c r="F614" s="366"/>
      <c r="G614" s="368"/>
      <c r="H614" s="368"/>
      <c r="I614" s="447"/>
      <c r="J614" s="448"/>
      <c r="K614" s="368"/>
      <c r="L614" s="366"/>
      <c r="M614" s="422"/>
      <c r="N614" s="366"/>
      <c r="O614" s="366"/>
    </row>
    <row r="615" spans="2:15">
      <c r="B615" s="368"/>
      <c r="C615" s="368"/>
      <c r="D615" s="368"/>
      <c r="E615" s="366"/>
      <c r="F615" s="366"/>
      <c r="G615" s="368"/>
      <c r="H615" s="368"/>
      <c r="I615" s="447"/>
      <c r="J615" s="448"/>
      <c r="K615" s="368"/>
      <c r="L615" s="366"/>
      <c r="M615" s="422"/>
      <c r="N615" s="366"/>
      <c r="O615" s="366"/>
    </row>
    <row r="616" spans="2:15">
      <c r="B616" s="368"/>
      <c r="C616" s="368"/>
      <c r="D616" s="368"/>
      <c r="E616" s="366"/>
      <c r="F616" s="366"/>
      <c r="G616" s="368"/>
      <c r="H616" s="368"/>
      <c r="I616" s="447"/>
      <c r="J616" s="448"/>
      <c r="K616" s="368"/>
      <c r="L616" s="366"/>
      <c r="M616" s="422"/>
      <c r="N616" s="366"/>
      <c r="O616" s="366"/>
    </row>
    <row r="617" spans="2:15">
      <c r="B617" s="368"/>
      <c r="C617" s="368"/>
      <c r="D617" s="368"/>
      <c r="E617" s="366"/>
      <c r="F617" s="366"/>
      <c r="G617" s="368"/>
      <c r="H617" s="368"/>
      <c r="I617" s="447"/>
      <c r="J617" s="448"/>
      <c r="K617" s="368"/>
      <c r="L617" s="366"/>
      <c r="M617" s="422"/>
      <c r="N617" s="366"/>
      <c r="O617" s="366"/>
    </row>
    <row r="618" spans="2:15">
      <c r="B618" s="368"/>
      <c r="C618" s="368"/>
      <c r="D618" s="368"/>
      <c r="E618" s="366"/>
      <c r="F618" s="366"/>
      <c r="G618" s="368"/>
      <c r="H618" s="368"/>
      <c r="I618" s="447"/>
      <c r="J618" s="448"/>
      <c r="K618" s="368"/>
      <c r="L618" s="366"/>
      <c r="M618" s="422"/>
      <c r="N618" s="366"/>
      <c r="O618" s="366"/>
    </row>
    <row r="619" spans="2:15">
      <c r="B619" s="368"/>
      <c r="C619" s="368"/>
      <c r="D619" s="368"/>
      <c r="E619" s="366"/>
      <c r="F619" s="366"/>
      <c r="G619" s="368"/>
      <c r="H619" s="368"/>
      <c r="I619" s="447"/>
      <c r="J619" s="448"/>
      <c r="K619" s="368"/>
      <c r="L619" s="366"/>
      <c r="M619" s="422"/>
      <c r="N619" s="366"/>
      <c r="O619" s="366"/>
    </row>
    <row r="620" spans="2:15">
      <c r="B620" s="368"/>
      <c r="C620" s="368"/>
      <c r="D620" s="368"/>
      <c r="E620" s="366"/>
      <c r="F620" s="366"/>
      <c r="G620" s="368"/>
      <c r="H620" s="368"/>
      <c r="I620" s="447"/>
      <c r="J620" s="448"/>
      <c r="K620" s="368"/>
      <c r="L620" s="366"/>
      <c r="M620" s="422"/>
      <c r="N620" s="366"/>
      <c r="O620" s="366"/>
    </row>
    <row r="621" spans="2:15">
      <c r="B621" s="368"/>
      <c r="C621" s="368"/>
      <c r="D621" s="368"/>
      <c r="E621" s="366"/>
      <c r="F621" s="366"/>
      <c r="G621" s="368"/>
      <c r="H621" s="368"/>
      <c r="I621" s="447"/>
      <c r="J621" s="448"/>
      <c r="K621" s="368"/>
      <c r="L621" s="366"/>
      <c r="M621" s="422"/>
      <c r="N621" s="366"/>
      <c r="O621" s="366"/>
    </row>
    <row r="622" spans="2:15">
      <c r="B622" s="368"/>
      <c r="C622" s="368"/>
      <c r="D622" s="368"/>
      <c r="E622" s="366"/>
      <c r="F622" s="366"/>
      <c r="G622" s="368"/>
      <c r="H622" s="368"/>
      <c r="I622" s="447"/>
      <c r="J622" s="448"/>
      <c r="K622" s="368"/>
      <c r="L622" s="366"/>
      <c r="M622" s="422"/>
      <c r="N622" s="366"/>
      <c r="O622" s="366"/>
    </row>
    <row r="623" spans="2:15">
      <c r="B623" s="368"/>
      <c r="C623" s="368"/>
      <c r="D623" s="368"/>
      <c r="E623" s="366"/>
      <c r="F623" s="366"/>
      <c r="G623" s="368"/>
      <c r="H623" s="368"/>
      <c r="I623" s="447"/>
      <c r="J623" s="448"/>
      <c r="K623" s="368"/>
      <c r="L623" s="366"/>
      <c r="M623" s="422"/>
      <c r="N623" s="366"/>
      <c r="O623" s="366"/>
    </row>
    <row r="624" spans="2:15">
      <c r="B624" s="368"/>
      <c r="C624" s="368"/>
      <c r="D624" s="368"/>
      <c r="E624" s="366"/>
      <c r="F624" s="366"/>
      <c r="G624" s="368"/>
      <c r="H624" s="368"/>
      <c r="I624" s="447"/>
      <c r="J624" s="448"/>
      <c r="K624" s="368"/>
      <c r="L624" s="366"/>
      <c r="M624" s="422"/>
      <c r="N624" s="366"/>
      <c r="O624" s="366"/>
    </row>
    <row r="625" spans="2:15">
      <c r="B625" s="368"/>
      <c r="C625" s="368"/>
      <c r="D625" s="368"/>
      <c r="E625" s="366"/>
      <c r="F625" s="366"/>
      <c r="G625" s="368"/>
      <c r="H625" s="368"/>
      <c r="I625" s="447"/>
      <c r="J625" s="448"/>
      <c r="K625" s="368"/>
      <c r="L625" s="366"/>
      <c r="M625" s="422"/>
      <c r="N625" s="366"/>
      <c r="O625" s="366"/>
    </row>
    <row r="626" spans="2:15">
      <c r="B626" s="368"/>
      <c r="C626" s="368"/>
      <c r="D626" s="368"/>
      <c r="E626" s="366"/>
      <c r="F626" s="366"/>
      <c r="G626" s="368"/>
      <c r="H626" s="368"/>
      <c r="I626" s="447"/>
      <c r="J626" s="448"/>
      <c r="K626" s="368"/>
      <c r="L626" s="366"/>
      <c r="M626" s="422"/>
      <c r="N626" s="366"/>
      <c r="O626" s="366"/>
    </row>
    <row r="627" spans="2:15">
      <c r="B627" s="368"/>
      <c r="C627" s="368"/>
      <c r="D627" s="368"/>
      <c r="E627" s="366"/>
      <c r="F627" s="366"/>
      <c r="G627" s="368"/>
      <c r="H627" s="368"/>
      <c r="I627" s="447"/>
      <c r="J627" s="448"/>
      <c r="K627" s="368"/>
      <c r="L627" s="366"/>
      <c r="M627" s="422"/>
      <c r="N627" s="366"/>
      <c r="O627" s="366"/>
    </row>
    <row r="628" spans="2:15">
      <c r="B628" s="368"/>
      <c r="C628" s="368"/>
      <c r="D628" s="368"/>
      <c r="E628" s="366"/>
      <c r="F628" s="366"/>
      <c r="G628" s="368"/>
      <c r="H628" s="368"/>
      <c r="I628" s="447"/>
      <c r="J628" s="448"/>
      <c r="K628" s="368"/>
      <c r="L628" s="366"/>
      <c r="M628" s="422"/>
      <c r="N628" s="366"/>
      <c r="O628" s="366"/>
    </row>
    <row r="629" spans="2:15">
      <c r="B629" s="368"/>
      <c r="C629" s="368"/>
      <c r="D629" s="368"/>
      <c r="E629" s="366"/>
      <c r="F629" s="366"/>
      <c r="G629" s="368"/>
      <c r="H629" s="368"/>
      <c r="I629" s="447"/>
      <c r="J629" s="448"/>
      <c r="K629" s="368"/>
      <c r="L629" s="366"/>
      <c r="M629" s="422"/>
      <c r="N629" s="366"/>
      <c r="O629" s="366"/>
    </row>
    <row r="630" spans="2:15">
      <c r="B630" s="368"/>
      <c r="C630" s="368"/>
      <c r="D630" s="368"/>
      <c r="E630" s="366"/>
      <c r="F630" s="366"/>
      <c r="G630" s="368"/>
      <c r="H630" s="368"/>
      <c r="I630" s="447"/>
      <c r="J630" s="448"/>
      <c r="K630" s="368"/>
      <c r="L630" s="366"/>
      <c r="M630" s="422"/>
      <c r="N630" s="366"/>
      <c r="O630" s="366"/>
    </row>
    <row r="631" spans="2:15">
      <c r="B631" s="368"/>
      <c r="C631" s="368"/>
      <c r="D631" s="368"/>
      <c r="E631" s="366"/>
      <c r="F631" s="366"/>
      <c r="G631" s="368"/>
      <c r="H631" s="368"/>
      <c r="I631" s="447"/>
      <c r="J631" s="448"/>
      <c r="K631" s="368"/>
      <c r="L631" s="366"/>
      <c r="M631" s="422"/>
      <c r="N631" s="366"/>
      <c r="O631" s="366"/>
    </row>
    <row r="632" spans="2:15">
      <c r="B632" s="368"/>
      <c r="C632" s="368"/>
      <c r="D632" s="368"/>
      <c r="E632" s="366"/>
      <c r="F632" s="366"/>
      <c r="G632" s="368"/>
      <c r="H632" s="368"/>
      <c r="I632" s="447"/>
      <c r="J632" s="448"/>
      <c r="K632" s="368"/>
      <c r="L632" s="366"/>
      <c r="M632" s="422"/>
      <c r="N632" s="366"/>
      <c r="O632" s="366"/>
    </row>
    <row r="633" spans="2:15">
      <c r="B633" s="368"/>
      <c r="C633" s="368"/>
      <c r="D633" s="368"/>
      <c r="E633" s="366"/>
      <c r="F633" s="366"/>
      <c r="G633" s="368"/>
      <c r="H633" s="368"/>
      <c r="I633" s="447"/>
      <c r="J633" s="448"/>
      <c r="K633" s="368"/>
      <c r="L633" s="366"/>
      <c r="M633" s="422"/>
      <c r="N633" s="366"/>
      <c r="O633" s="366"/>
    </row>
    <row r="634" spans="2:15">
      <c r="B634" s="368"/>
      <c r="C634" s="368"/>
      <c r="D634" s="368"/>
      <c r="E634" s="366"/>
      <c r="F634" s="366"/>
      <c r="G634" s="368"/>
      <c r="H634" s="368"/>
      <c r="I634" s="447"/>
      <c r="J634" s="448"/>
      <c r="K634" s="368"/>
      <c r="L634" s="366"/>
      <c r="M634" s="422"/>
      <c r="N634" s="366"/>
      <c r="O634" s="366"/>
    </row>
    <row r="635" spans="2:15">
      <c r="B635" s="368"/>
      <c r="C635" s="368"/>
      <c r="D635" s="368"/>
      <c r="E635" s="366"/>
      <c r="F635" s="366"/>
      <c r="G635" s="368"/>
      <c r="H635" s="368"/>
      <c r="I635" s="447"/>
      <c r="J635" s="448"/>
      <c r="K635" s="368"/>
      <c r="L635" s="366"/>
      <c r="M635" s="422"/>
      <c r="N635" s="366"/>
      <c r="O635" s="366"/>
    </row>
    <row r="636" spans="2:15">
      <c r="B636" s="368"/>
      <c r="C636" s="368"/>
      <c r="D636" s="368"/>
      <c r="E636" s="366"/>
      <c r="F636" s="366"/>
      <c r="G636" s="368"/>
      <c r="H636" s="368"/>
      <c r="I636" s="447"/>
      <c r="J636" s="448"/>
      <c r="K636" s="368"/>
      <c r="L636" s="366"/>
      <c r="M636" s="422"/>
      <c r="N636" s="366"/>
      <c r="O636" s="366"/>
    </row>
    <row r="637" spans="2:15">
      <c r="B637" s="368"/>
      <c r="C637" s="368"/>
      <c r="D637" s="368"/>
      <c r="E637" s="366"/>
      <c r="F637" s="366"/>
      <c r="G637" s="368"/>
      <c r="H637" s="368"/>
      <c r="I637" s="447"/>
      <c r="J637" s="448"/>
      <c r="K637" s="368"/>
      <c r="L637" s="366"/>
      <c r="M637" s="422"/>
      <c r="N637" s="366"/>
      <c r="O637" s="366"/>
    </row>
    <row r="638" spans="2:15">
      <c r="B638" s="368"/>
      <c r="C638" s="368"/>
      <c r="D638" s="368"/>
      <c r="E638" s="366"/>
      <c r="F638" s="366"/>
      <c r="G638" s="368"/>
      <c r="H638" s="368"/>
      <c r="I638" s="447"/>
      <c r="J638" s="448"/>
      <c r="K638" s="368"/>
      <c r="L638" s="366"/>
      <c r="M638" s="422"/>
      <c r="N638" s="366"/>
      <c r="O638" s="366"/>
    </row>
    <row r="639" spans="2:15">
      <c r="B639" s="368"/>
      <c r="C639" s="368"/>
      <c r="D639" s="368"/>
      <c r="E639" s="366"/>
      <c r="F639" s="366"/>
      <c r="G639" s="368"/>
      <c r="H639" s="368"/>
      <c r="I639" s="447"/>
      <c r="J639" s="448"/>
      <c r="K639" s="368"/>
      <c r="L639" s="366"/>
      <c r="M639" s="422"/>
      <c r="N639" s="366"/>
      <c r="O639" s="366"/>
    </row>
    <row r="640" spans="2:15">
      <c r="B640" s="368"/>
      <c r="C640" s="368"/>
      <c r="D640" s="368"/>
      <c r="E640" s="366"/>
      <c r="F640" s="366"/>
      <c r="G640" s="368"/>
      <c r="H640" s="368"/>
      <c r="I640" s="447"/>
      <c r="J640" s="448"/>
      <c r="K640" s="368"/>
      <c r="L640" s="366"/>
      <c r="M640" s="422"/>
      <c r="N640" s="366"/>
      <c r="O640" s="366"/>
    </row>
    <row r="641" spans="2:15">
      <c r="B641" s="368"/>
      <c r="C641" s="368"/>
      <c r="D641" s="368"/>
      <c r="E641" s="366"/>
      <c r="F641" s="366"/>
      <c r="G641" s="368"/>
      <c r="H641" s="368"/>
      <c r="I641" s="447"/>
      <c r="J641" s="448"/>
      <c r="K641" s="368"/>
      <c r="L641" s="366"/>
      <c r="M641" s="422"/>
      <c r="N641" s="366"/>
      <c r="O641" s="366"/>
    </row>
    <row r="642" spans="2:15">
      <c r="B642" s="368"/>
      <c r="C642" s="368"/>
      <c r="D642" s="368"/>
      <c r="E642" s="366"/>
      <c r="F642" s="366"/>
      <c r="G642" s="368"/>
      <c r="H642" s="368"/>
      <c r="I642" s="447"/>
      <c r="J642" s="448"/>
      <c r="K642" s="368"/>
      <c r="L642" s="366"/>
      <c r="M642" s="422"/>
      <c r="N642" s="366"/>
      <c r="O642" s="366"/>
    </row>
    <row r="643" spans="2:15">
      <c r="B643" s="368"/>
      <c r="C643" s="368"/>
      <c r="D643" s="368"/>
      <c r="E643" s="366"/>
      <c r="F643" s="366"/>
      <c r="G643" s="368"/>
      <c r="H643" s="368"/>
      <c r="I643" s="447"/>
      <c r="J643" s="448"/>
      <c r="K643" s="368"/>
      <c r="L643" s="366"/>
      <c r="M643" s="422"/>
      <c r="N643" s="366"/>
      <c r="O643" s="366"/>
    </row>
    <row r="644" spans="2:15">
      <c r="B644" s="368"/>
      <c r="C644" s="368"/>
      <c r="D644" s="368"/>
      <c r="E644" s="366"/>
      <c r="F644" s="366"/>
      <c r="G644" s="368"/>
      <c r="H644" s="368"/>
      <c r="I644" s="447"/>
      <c r="J644" s="448"/>
      <c r="K644" s="368"/>
      <c r="L644" s="366"/>
      <c r="M644" s="422"/>
      <c r="N644" s="366"/>
      <c r="O644" s="366"/>
    </row>
    <row r="645" spans="2:15">
      <c r="B645" s="368"/>
      <c r="C645" s="368"/>
      <c r="D645" s="368"/>
      <c r="E645" s="366"/>
      <c r="F645" s="366"/>
      <c r="G645" s="368"/>
      <c r="H645" s="368"/>
      <c r="I645" s="447"/>
      <c r="J645" s="448"/>
      <c r="K645" s="368"/>
      <c r="L645" s="366"/>
      <c r="M645" s="422"/>
      <c r="N645" s="366"/>
      <c r="O645" s="366"/>
    </row>
    <row r="646" spans="2:15">
      <c r="B646" s="368"/>
      <c r="C646" s="368"/>
      <c r="D646" s="368"/>
      <c r="E646" s="366"/>
      <c r="F646" s="366"/>
      <c r="G646" s="368"/>
      <c r="H646" s="368"/>
      <c r="I646" s="447"/>
      <c r="J646" s="448"/>
      <c r="K646" s="368"/>
      <c r="L646" s="366"/>
      <c r="M646" s="422"/>
      <c r="N646" s="366"/>
      <c r="O646" s="366"/>
    </row>
    <row r="647" spans="2:15">
      <c r="B647" s="368"/>
      <c r="C647" s="368"/>
      <c r="D647" s="368"/>
      <c r="E647" s="366"/>
      <c r="F647" s="366"/>
      <c r="G647" s="368"/>
      <c r="H647" s="368"/>
      <c r="I647" s="447"/>
      <c r="J647" s="448"/>
      <c r="K647" s="368"/>
      <c r="L647" s="366"/>
      <c r="M647" s="422"/>
      <c r="N647" s="366"/>
      <c r="O647" s="366"/>
    </row>
    <row r="648" spans="2:15">
      <c r="B648" s="368"/>
      <c r="C648" s="368"/>
      <c r="D648" s="368"/>
      <c r="E648" s="366"/>
      <c r="F648" s="366"/>
      <c r="G648" s="368"/>
      <c r="H648" s="368"/>
      <c r="I648" s="447"/>
      <c r="J648" s="448"/>
      <c r="K648" s="368"/>
      <c r="L648" s="366"/>
      <c r="M648" s="422"/>
      <c r="N648" s="366"/>
      <c r="O648" s="366"/>
    </row>
    <row r="649" spans="2:15">
      <c r="B649" s="368"/>
      <c r="C649" s="368"/>
      <c r="D649" s="368"/>
      <c r="E649" s="366"/>
      <c r="F649" s="366"/>
      <c r="G649" s="368"/>
      <c r="H649" s="368"/>
      <c r="I649" s="447"/>
      <c r="J649" s="448"/>
      <c r="K649" s="368"/>
      <c r="L649" s="366"/>
      <c r="M649" s="422"/>
      <c r="N649" s="366"/>
      <c r="O649" s="366"/>
    </row>
    <row r="650" spans="2:15">
      <c r="B650" s="368"/>
      <c r="C650" s="368"/>
      <c r="D650" s="368"/>
      <c r="E650" s="366"/>
      <c r="F650" s="366"/>
      <c r="G650" s="368"/>
      <c r="H650" s="368"/>
      <c r="I650" s="447"/>
      <c r="J650" s="448"/>
      <c r="K650" s="368"/>
      <c r="L650" s="366"/>
      <c r="M650" s="422"/>
      <c r="N650" s="366"/>
      <c r="O650" s="366"/>
    </row>
    <row r="651" spans="2:15">
      <c r="B651" s="368"/>
      <c r="C651" s="368"/>
      <c r="D651" s="368"/>
      <c r="E651" s="366"/>
      <c r="F651" s="366"/>
      <c r="G651" s="368"/>
      <c r="H651" s="368"/>
      <c r="I651" s="447"/>
      <c r="J651" s="448"/>
      <c r="K651" s="368"/>
      <c r="L651" s="366"/>
      <c r="M651" s="422"/>
      <c r="N651" s="366"/>
      <c r="O651" s="366"/>
    </row>
    <row r="652" spans="2:15">
      <c r="B652" s="368"/>
      <c r="C652" s="368"/>
      <c r="D652" s="368"/>
      <c r="E652" s="366"/>
      <c r="F652" s="366"/>
      <c r="G652" s="368"/>
      <c r="H652" s="368"/>
      <c r="I652" s="447"/>
      <c r="J652" s="448"/>
      <c r="K652" s="368"/>
      <c r="L652" s="366"/>
      <c r="M652" s="422"/>
      <c r="N652" s="366"/>
      <c r="O652" s="366"/>
    </row>
    <row r="653" spans="2:15">
      <c r="B653" s="368"/>
      <c r="C653" s="368"/>
      <c r="D653" s="368"/>
      <c r="E653" s="366"/>
      <c r="F653" s="366"/>
      <c r="G653" s="368"/>
      <c r="H653" s="368"/>
      <c r="I653" s="447"/>
      <c r="J653" s="448"/>
      <c r="K653" s="368"/>
      <c r="L653" s="366"/>
      <c r="M653" s="422"/>
      <c r="N653" s="366"/>
      <c r="O653" s="366"/>
    </row>
    <row r="654" spans="2:15">
      <c r="B654" s="368"/>
      <c r="C654" s="368"/>
      <c r="D654" s="368"/>
      <c r="E654" s="366"/>
      <c r="F654" s="366"/>
      <c r="G654" s="368"/>
      <c r="H654" s="368"/>
      <c r="I654" s="447"/>
      <c r="J654" s="448"/>
      <c r="K654" s="368"/>
      <c r="L654" s="366"/>
      <c r="M654" s="422"/>
      <c r="N654" s="366"/>
      <c r="O654" s="366"/>
    </row>
    <row r="655" spans="2:15">
      <c r="B655" s="368"/>
      <c r="C655" s="368"/>
      <c r="D655" s="368"/>
      <c r="E655" s="366"/>
      <c r="F655" s="366"/>
      <c r="G655" s="368"/>
      <c r="H655" s="368"/>
      <c r="I655" s="447"/>
      <c r="J655" s="448"/>
      <c r="K655" s="368"/>
      <c r="L655" s="366"/>
      <c r="M655" s="422"/>
      <c r="N655" s="366"/>
      <c r="O655" s="366"/>
    </row>
    <row r="656" spans="2:15">
      <c r="B656" s="368"/>
      <c r="C656" s="368"/>
      <c r="D656" s="368"/>
      <c r="E656" s="366"/>
      <c r="F656" s="366"/>
      <c r="G656" s="368"/>
      <c r="H656" s="368"/>
      <c r="I656" s="447"/>
      <c r="J656" s="448"/>
      <c r="K656" s="368"/>
      <c r="L656" s="366"/>
      <c r="M656" s="422"/>
      <c r="N656" s="366"/>
      <c r="O656" s="366"/>
    </row>
    <row r="657" spans="2:15">
      <c r="B657" s="368"/>
      <c r="C657" s="368"/>
      <c r="D657" s="368"/>
      <c r="E657" s="366"/>
      <c r="F657" s="366"/>
      <c r="G657" s="368"/>
      <c r="H657" s="368"/>
      <c r="I657" s="447"/>
      <c r="J657" s="448"/>
      <c r="K657" s="368"/>
      <c r="L657" s="366"/>
      <c r="M657" s="422"/>
      <c r="N657" s="366"/>
      <c r="O657" s="366"/>
    </row>
    <row r="658" spans="2:15">
      <c r="B658" s="368"/>
      <c r="C658" s="368"/>
      <c r="D658" s="368"/>
      <c r="E658" s="366"/>
      <c r="F658" s="366"/>
      <c r="G658" s="368"/>
      <c r="H658" s="368"/>
      <c r="I658" s="447"/>
      <c r="J658" s="448"/>
      <c r="K658" s="368"/>
      <c r="L658" s="366"/>
      <c r="M658" s="422"/>
      <c r="N658" s="366"/>
      <c r="O658" s="366"/>
    </row>
    <row r="659" spans="2:15">
      <c r="B659" s="368"/>
      <c r="C659" s="368"/>
      <c r="D659" s="368"/>
      <c r="E659" s="366"/>
      <c r="F659" s="366"/>
      <c r="G659" s="368"/>
      <c r="H659" s="368"/>
      <c r="I659" s="447"/>
      <c r="J659" s="448"/>
      <c r="K659" s="368"/>
      <c r="L659" s="366"/>
      <c r="M659" s="422"/>
      <c r="N659" s="366"/>
      <c r="O659" s="366"/>
    </row>
    <row r="660" spans="2:15">
      <c r="B660" s="368"/>
      <c r="C660" s="368"/>
      <c r="D660" s="368"/>
      <c r="E660" s="366"/>
      <c r="F660" s="366"/>
      <c r="G660" s="368"/>
      <c r="H660" s="368"/>
      <c r="I660" s="447"/>
      <c r="J660" s="448"/>
      <c r="K660" s="368"/>
      <c r="L660" s="366"/>
      <c r="M660" s="422"/>
      <c r="N660" s="366"/>
      <c r="O660" s="366"/>
    </row>
    <row r="661" spans="2:15">
      <c r="B661" s="368"/>
      <c r="C661" s="368"/>
      <c r="D661" s="368"/>
      <c r="E661" s="366"/>
      <c r="F661" s="366"/>
      <c r="G661" s="368"/>
      <c r="H661" s="368"/>
      <c r="I661" s="447"/>
      <c r="J661" s="448"/>
      <c r="K661" s="368"/>
      <c r="L661" s="366"/>
      <c r="M661" s="422"/>
      <c r="N661" s="366"/>
      <c r="O661" s="366"/>
    </row>
    <row r="662" spans="2:15">
      <c r="B662" s="368"/>
      <c r="C662" s="368"/>
      <c r="D662" s="368"/>
      <c r="E662" s="366"/>
      <c r="F662" s="366"/>
      <c r="G662" s="368"/>
      <c r="H662" s="368"/>
      <c r="I662" s="447"/>
      <c r="J662" s="448"/>
      <c r="K662" s="368"/>
      <c r="L662" s="366"/>
      <c r="M662" s="422"/>
      <c r="N662" s="366"/>
      <c r="O662" s="366"/>
    </row>
    <row r="663" spans="2:15">
      <c r="B663" s="368"/>
      <c r="C663" s="368"/>
      <c r="D663" s="368"/>
      <c r="E663" s="366"/>
      <c r="F663" s="366"/>
      <c r="G663" s="368"/>
      <c r="H663" s="368"/>
      <c r="I663" s="447"/>
      <c r="J663" s="448"/>
      <c r="K663" s="368"/>
      <c r="L663" s="366"/>
      <c r="M663" s="422"/>
      <c r="N663" s="366"/>
      <c r="O663" s="366"/>
    </row>
    <row r="664" spans="2:15">
      <c r="B664" s="368"/>
      <c r="C664" s="368"/>
      <c r="D664" s="368"/>
      <c r="E664" s="366"/>
      <c r="F664" s="366"/>
      <c r="G664" s="368"/>
      <c r="H664" s="368"/>
      <c r="I664" s="447"/>
      <c r="J664" s="448"/>
      <c r="K664" s="368"/>
      <c r="L664" s="366"/>
      <c r="M664" s="422"/>
      <c r="N664" s="366"/>
      <c r="O664" s="366"/>
    </row>
    <row r="665" spans="2:15">
      <c r="B665" s="368"/>
      <c r="C665" s="368"/>
      <c r="D665" s="368"/>
      <c r="E665" s="366"/>
      <c r="F665" s="366"/>
      <c r="G665" s="368"/>
      <c r="H665" s="368"/>
      <c r="I665" s="447"/>
      <c r="J665" s="448"/>
      <c r="K665" s="368"/>
      <c r="L665" s="366"/>
      <c r="M665" s="422"/>
      <c r="N665" s="366"/>
      <c r="O665" s="366"/>
    </row>
    <row r="666" spans="2:15">
      <c r="B666" s="368"/>
      <c r="C666" s="368"/>
      <c r="D666" s="368"/>
      <c r="E666" s="366"/>
      <c r="F666" s="366"/>
      <c r="G666" s="368"/>
      <c r="H666" s="368"/>
      <c r="I666" s="447"/>
      <c r="J666" s="448"/>
      <c r="K666" s="368"/>
      <c r="L666" s="366"/>
      <c r="M666" s="422"/>
      <c r="N666" s="366"/>
      <c r="O666" s="366"/>
    </row>
    <row r="667" spans="2:15">
      <c r="B667" s="368"/>
      <c r="C667" s="368"/>
      <c r="D667" s="368"/>
      <c r="E667" s="366"/>
      <c r="F667" s="366"/>
      <c r="G667" s="368"/>
      <c r="H667" s="368"/>
      <c r="I667" s="447"/>
      <c r="J667" s="448"/>
      <c r="K667" s="368"/>
      <c r="L667" s="366"/>
      <c r="M667" s="422"/>
      <c r="N667" s="366"/>
      <c r="O667" s="366"/>
    </row>
    <row r="668" spans="2:15">
      <c r="B668" s="368"/>
      <c r="C668" s="368"/>
      <c r="D668" s="368"/>
      <c r="E668" s="366"/>
      <c r="F668" s="366"/>
      <c r="G668" s="368"/>
      <c r="H668" s="368"/>
      <c r="I668" s="447"/>
      <c r="J668" s="448"/>
      <c r="K668" s="368"/>
      <c r="L668" s="366"/>
      <c r="M668" s="422"/>
      <c r="N668" s="366"/>
      <c r="O668" s="366"/>
    </row>
    <row r="669" spans="2:15">
      <c r="B669" s="368"/>
      <c r="C669" s="368"/>
      <c r="D669" s="368"/>
      <c r="E669" s="366"/>
      <c r="F669" s="366"/>
      <c r="G669" s="368"/>
      <c r="H669" s="368"/>
      <c r="I669" s="447"/>
      <c r="J669" s="448"/>
      <c r="K669" s="368"/>
      <c r="L669" s="366"/>
      <c r="M669" s="422"/>
      <c r="N669" s="366"/>
      <c r="O669" s="366"/>
    </row>
    <row r="670" spans="2:15">
      <c r="B670" s="368"/>
      <c r="C670" s="368"/>
      <c r="D670" s="368"/>
      <c r="E670" s="366"/>
      <c r="F670" s="366"/>
      <c r="G670" s="368"/>
      <c r="H670" s="368"/>
      <c r="I670" s="447"/>
      <c r="J670" s="448"/>
      <c r="K670" s="368"/>
      <c r="L670" s="366"/>
      <c r="M670" s="422"/>
      <c r="N670" s="366"/>
      <c r="O670" s="366"/>
    </row>
    <row r="671" spans="2:15">
      <c r="B671" s="368"/>
      <c r="C671" s="368"/>
      <c r="D671" s="368"/>
      <c r="E671" s="366"/>
      <c r="F671" s="366"/>
      <c r="G671" s="368"/>
      <c r="H671" s="368"/>
      <c r="I671" s="447"/>
      <c r="J671" s="448"/>
      <c r="K671" s="368"/>
      <c r="L671" s="366"/>
      <c r="M671" s="422"/>
      <c r="N671" s="366"/>
      <c r="O671" s="366"/>
    </row>
    <row r="672" spans="2:15">
      <c r="B672" s="368"/>
      <c r="C672" s="368"/>
      <c r="D672" s="368"/>
      <c r="E672" s="366"/>
      <c r="F672" s="366"/>
      <c r="G672" s="368"/>
      <c r="H672" s="368"/>
      <c r="I672" s="447"/>
      <c r="J672" s="448"/>
      <c r="K672" s="368"/>
      <c r="L672" s="366"/>
      <c r="M672" s="422"/>
      <c r="N672" s="366"/>
      <c r="O672" s="366"/>
    </row>
    <row r="673" spans="2:15">
      <c r="B673" s="368"/>
      <c r="C673" s="368"/>
      <c r="D673" s="368"/>
      <c r="E673" s="366"/>
      <c r="F673" s="366"/>
      <c r="G673" s="368"/>
      <c r="H673" s="368"/>
      <c r="I673" s="447"/>
      <c r="J673" s="448"/>
      <c r="K673" s="368"/>
      <c r="L673" s="366"/>
      <c r="M673" s="422"/>
      <c r="N673" s="366"/>
      <c r="O673" s="366"/>
    </row>
    <row r="674" spans="2:15">
      <c r="B674" s="368"/>
      <c r="C674" s="368"/>
      <c r="D674" s="368"/>
      <c r="E674" s="366"/>
      <c r="F674" s="366"/>
      <c r="G674" s="368"/>
      <c r="H674" s="368"/>
      <c r="I674" s="447"/>
      <c r="J674" s="448"/>
      <c r="K674" s="368"/>
      <c r="L674" s="366"/>
      <c r="M674" s="422"/>
      <c r="N674" s="366"/>
      <c r="O674" s="366"/>
    </row>
    <row r="675" spans="2:15">
      <c r="B675" s="368"/>
      <c r="C675" s="368"/>
      <c r="D675" s="368"/>
      <c r="E675" s="366"/>
      <c r="F675" s="366"/>
      <c r="G675" s="368"/>
      <c r="H675" s="368"/>
      <c r="I675" s="447"/>
      <c r="J675" s="448"/>
      <c r="K675" s="368"/>
      <c r="L675" s="366"/>
      <c r="M675" s="422"/>
      <c r="N675" s="366"/>
      <c r="O675" s="366"/>
    </row>
    <row r="676" spans="2:15">
      <c r="B676" s="368"/>
      <c r="C676" s="368"/>
      <c r="D676" s="368"/>
      <c r="E676" s="366"/>
      <c r="F676" s="366"/>
      <c r="G676" s="368"/>
      <c r="H676" s="368"/>
      <c r="I676" s="447"/>
      <c r="J676" s="448"/>
      <c r="K676" s="368"/>
      <c r="L676" s="366"/>
      <c r="M676" s="422"/>
      <c r="N676" s="366"/>
      <c r="O676" s="366"/>
    </row>
    <row r="677" spans="2:15">
      <c r="B677" s="368"/>
      <c r="C677" s="368"/>
      <c r="D677" s="368"/>
      <c r="E677" s="366"/>
      <c r="F677" s="366"/>
      <c r="G677" s="368"/>
      <c r="H677" s="368"/>
      <c r="I677" s="447"/>
      <c r="J677" s="448"/>
      <c r="K677" s="368"/>
      <c r="L677" s="366"/>
      <c r="M677" s="422"/>
      <c r="N677" s="366"/>
      <c r="O677" s="366"/>
    </row>
    <row r="678" spans="2:15">
      <c r="B678" s="368"/>
      <c r="C678" s="368"/>
      <c r="D678" s="368"/>
      <c r="E678" s="366"/>
      <c r="F678" s="366"/>
      <c r="G678" s="368"/>
      <c r="H678" s="368"/>
      <c r="I678" s="447"/>
      <c r="J678" s="448"/>
      <c r="K678" s="368"/>
      <c r="L678" s="366"/>
      <c r="M678" s="422"/>
      <c r="N678" s="366"/>
      <c r="O678" s="366"/>
    </row>
    <row r="679" spans="2:15">
      <c r="B679" s="368"/>
      <c r="C679" s="368"/>
      <c r="D679" s="368"/>
      <c r="E679" s="366"/>
      <c r="F679" s="366"/>
      <c r="G679" s="368"/>
      <c r="H679" s="368"/>
      <c r="I679" s="447"/>
      <c r="J679" s="448"/>
      <c r="K679" s="368"/>
      <c r="L679" s="366"/>
      <c r="M679" s="422"/>
      <c r="N679" s="366"/>
      <c r="O679" s="366"/>
    </row>
    <row r="680" spans="2:15">
      <c r="B680" s="368"/>
      <c r="C680" s="368"/>
      <c r="D680" s="368"/>
      <c r="E680" s="366"/>
      <c r="F680" s="366"/>
      <c r="G680" s="368"/>
      <c r="H680" s="368"/>
      <c r="I680" s="447"/>
      <c r="J680" s="448"/>
      <c r="K680" s="368"/>
      <c r="L680" s="366"/>
      <c r="M680" s="422"/>
      <c r="N680" s="366"/>
      <c r="O680" s="366"/>
    </row>
    <row r="681" spans="2:15">
      <c r="B681" s="368"/>
      <c r="C681" s="368"/>
      <c r="D681" s="368"/>
      <c r="E681" s="366"/>
      <c r="F681" s="366"/>
      <c r="G681" s="368"/>
      <c r="H681" s="368"/>
      <c r="I681" s="447"/>
      <c r="J681" s="448"/>
      <c r="K681" s="368"/>
      <c r="L681" s="366"/>
      <c r="M681" s="422"/>
      <c r="N681" s="366"/>
      <c r="O681" s="366"/>
    </row>
    <row r="682" spans="2:15">
      <c r="B682" s="368"/>
      <c r="C682" s="368"/>
      <c r="D682" s="368"/>
      <c r="E682" s="366"/>
      <c r="F682" s="366"/>
      <c r="G682" s="368"/>
      <c r="H682" s="368"/>
      <c r="I682" s="447"/>
      <c r="J682" s="448"/>
      <c r="K682" s="368"/>
      <c r="L682" s="366"/>
      <c r="M682" s="422"/>
      <c r="N682" s="366"/>
      <c r="O682" s="366"/>
    </row>
    <row r="683" spans="2:15">
      <c r="B683" s="368"/>
      <c r="C683" s="368"/>
      <c r="D683" s="368"/>
      <c r="E683" s="366"/>
      <c r="F683" s="366"/>
      <c r="G683" s="368"/>
      <c r="H683" s="368"/>
      <c r="I683" s="447"/>
      <c r="J683" s="448"/>
      <c r="K683" s="368"/>
      <c r="L683" s="366"/>
      <c r="M683" s="422"/>
      <c r="N683" s="366"/>
      <c r="O683" s="366"/>
    </row>
    <row r="684" spans="2:15">
      <c r="B684" s="368"/>
      <c r="C684" s="368"/>
      <c r="D684" s="368"/>
      <c r="E684" s="366"/>
      <c r="F684" s="366"/>
      <c r="G684" s="368"/>
      <c r="H684" s="368"/>
      <c r="I684" s="447"/>
      <c r="J684" s="448"/>
      <c r="K684" s="368"/>
      <c r="L684" s="366"/>
      <c r="M684" s="422"/>
      <c r="N684" s="366"/>
      <c r="O684" s="366"/>
    </row>
    <row r="685" spans="2:15">
      <c r="B685" s="368"/>
      <c r="C685" s="368"/>
      <c r="D685" s="368"/>
      <c r="E685" s="366"/>
      <c r="F685" s="366"/>
      <c r="G685" s="368"/>
      <c r="H685" s="368"/>
      <c r="I685" s="447"/>
      <c r="J685" s="448"/>
      <c r="K685" s="368"/>
      <c r="L685" s="366"/>
      <c r="M685" s="422"/>
      <c r="N685" s="366"/>
      <c r="O685" s="366"/>
    </row>
    <row r="686" spans="2:15">
      <c r="B686" s="368"/>
      <c r="C686" s="368"/>
      <c r="D686" s="368"/>
      <c r="E686" s="366"/>
      <c r="F686" s="366"/>
      <c r="G686" s="368"/>
      <c r="H686" s="368"/>
      <c r="I686" s="447"/>
      <c r="J686" s="448"/>
      <c r="K686" s="368"/>
      <c r="L686" s="366"/>
      <c r="M686" s="422"/>
      <c r="N686" s="366"/>
      <c r="O686" s="366"/>
    </row>
    <row r="687" spans="2:15">
      <c r="B687" s="368"/>
      <c r="C687" s="368"/>
      <c r="D687" s="368"/>
      <c r="E687" s="366"/>
      <c r="F687" s="366"/>
      <c r="G687" s="368"/>
      <c r="H687" s="368"/>
      <c r="I687" s="447"/>
      <c r="J687" s="448"/>
      <c r="K687" s="368"/>
      <c r="L687" s="366"/>
      <c r="M687" s="422"/>
      <c r="N687" s="366"/>
      <c r="O687" s="366"/>
    </row>
    <row r="688" spans="2:15">
      <c r="B688" s="368"/>
      <c r="C688" s="368"/>
      <c r="D688" s="368"/>
      <c r="E688" s="366"/>
      <c r="F688" s="366"/>
      <c r="G688" s="368"/>
      <c r="H688" s="368"/>
      <c r="I688" s="447"/>
      <c r="J688" s="448"/>
      <c r="K688" s="368"/>
      <c r="L688" s="366"/>
      <c r="M688" s="422"/>
      <c r="N688" s="366"/>
      <c r="O688" s="366"/>
    </row>
    <row r="689" spans="2:15">
      <c r="B689" s="368"/>
      <c r="C689" s="368"/>
      <c r="D689" s="368"/>
      <c r="E689" s="366"/>
      <c r="F689" s="366"/>
      <c r="G689" s="368"/>
      <c r="H689" s="368"/>
      <c r="I689" s="447"/>
      <c r="J689" s="448"/>
      <c r="K689" s="368"/>
      <c r="L689" s="366"/>
      <c r="M689" s="422"/>
      <c r="N689" s="366"/>
      <c r="O689" s="366"/>
    </row>
    <row r="690" spans="2:15">
      <c r="B690" s="368"/>
      <c r="C690" s="368"/>
      <c r="D690" s="368"/>
      <c r="E690" s="366"/>
      <c r="F690" s="366"/>
      <c r="G690" s="368"/>
      <c r="H690" s="368"/>
      <c r="I690" s="447"/>
      <c r="J690" s="448"/>
      <c r="K690" s="368"/>
      <c r="L690" s="366"/>
      <c r="M690" s="422"/>
      <c r="N690" s="366"/>
      <c r="O690" s="366"/>
    </row>
    <row r="691" spans="2:15">
      <c r="B691" s="368"/>
      <c r="C691" s="368"/>
      <c r="D691" s="368"/>
      <c r="E691" s="366"/>
      <c r="F691" s="366"/>
      <c r="G691" s="368"/>
      <c r="H691" s="368"/>
      <c r="I691" s="447"/>
      <c r="J691" s="448"/>
      <c r="K691" s="368"/>
      <c r="L691" s="366"/>
      <c r="M691" s="422"/>
      <c r="N691" s="366"/>
      <c r="O691" s="366"/>
    </row>
    <row r="692" spans="2:15">
      <c r="B692" s="368"/>
      <c r="C692" s="368"/>
      <c r="D692" s="368"/>
      <c r="E692" s="366"/>
      <c r="F692" s="366"/>
      <c r="G692" s="368"/>
      <c r="H692" s="368"/>
      <c r="I692" s="447"/>
      <c r="J692" s="448"/>
      <c r="K692" s="368"/>
      <c r="L692" s="366"/>
      <c r="M692" s="422"/>
      <c r="N692" s="366"/>
      <c r="O692" s="366"/>
    </row>
    <row r="693" spans="2:15">
      <c r="B693" s="368"/>
      <c r="C693" s="368"/>
      <c r="D693" s="368"/>
      <c r="E693" s="366"/>
      <c r="F693" s="366"/>
      <c r="G693" s="368"/>
      <c r="H693" s="368"/>
      <c r="I693" s="447"/>
      <c r="J693" s="448"/>
      <c r="K693" s="368"/>
      <c r="L693" s="366"/>
      <c r="M693" s="422"/>
      <c r="N693" s="366"/>
      <c r="O693" s="366"/>
    </row>
    <row r="694" spans="2:15">
      <c r="B694" s="368"/>
      <c r="C694" s="368"/>
      <c r="D694" s="368"/>
      <c r="E694" s="366"/>
      <c r="F694" s="366"/>
      <c r="G694" s="368"/>
      <c r="H694" s="368"/>
      <c r="I694" s="447"/>
      <c r="J694" s="448"/>
      <c r="K694" s="368"/>
      <c r="L694" s="366"/>
      <c r="M694" s="422"/>
      <c r="N694" s="366"/>
      <c r="O694" s="366"/>
    </row>
    <row r="695" spans="2:15">
      <c r="B695" s="368"/>
      <c r="C695" s="368"/>
      <c r="D695" s="368"/>
      <c r="E695" s="366"/>
      <c r="F695" s="366"/>
      <c r="G695" s="368"/>
      <c r="H695" s="368"/>
      <c r="I695" s="447"/>
      <c r="J695" s="448"/>
      <c r="K695" s="368"/>
      <c r="L695" s="366"/>
      <c r="M695" s="422"/>
      <c r="N695" s="366"/>
      <c r="O695" s="366"/>
    </row>
    <row r="696" spans="2:15">
      <c r="B696" s="368"/>
      <c r="C696" s="368"/>
      <c r="D696" s="368"/>
      <c r="E696" s="366"/>
      <c r="F696" s="366"/>
      <c r="G696" s="368"/>
      <c r="H696" s="368"/>
      <c r="I696" s="447"/>
      <c r="J696" s="448"/>
      <c r="K696" s="368"/>
      <c r="L696" s="366"/>
      <c r="M696" s="422"/>
      <c r="N696" s="366"/>
      <c r="O696" s="366"/>
    </row>
    <row r="697" spans="2:15">
      <c r="B697" s="368"/>
      <c r="C697" s="368"/>
      <c r="D697" s="368"/>
      <c r="E697" s="366"/>
      <c r="F697" s="366"/>
      <c r="G697" s="368"/>
      <c r="H697" s="368"/>
      <c r="I697" s="447"/>
      <c r="J697" s="448"/>
      <c r="K697" s="368"/>
      <c r="L697" s="366"/>
      <c r="M697" s="422"/>
      <c r="N697" s="366"/>
      <c r="O697" s="366"/>
    </row>
    <row r="698" spans="2:15">
      <c r="B698" s="368"/>
      <c r="C698" s="368"/>
      <c r="D698" s="368"/>
      <c r="E698" s="366"/>
      <c r="F698" s="366"/>
      <c r="G698" s="368"/>
      <c r="H698" s="368"/>
      <c r="I698" s="447"/>
      <c r="J698" s="448"/>
      <c r="K698" s="368"/>
      <c r="L698" s="366"/>
      <c r="M698" s="422"/>
      <c r="N698" s="366"/>
      <c r="O698" s="366"/>
    </row>
    <row r="699" spans="2:15">
      <c r="B699" s="368"/>
      <c r="C699" s="368"/>
      <c r="D699" s="368"/>
      <c r="E699" s="366"/>
      <c r="F699" s="366"/>
      <c r="G699" s="368"/>
      <c r="H699" s="368"/>
      <c r="I699" s="447"/>
      <c r="J699" s="448"/>
      <c r="K699" s="368"/>
      <c r="L699" s="366"/>
      <c r="M699" s="422"/>
      <c r="N699" s="366"/>
      <c r="O699" s="366"/>
    </row>
    <row r="700" spans="2:15">
      <c r="B700" s="368"/>
      <c r="C700" s="368"/>
      <c r="D700" s="368"/>
      <c r="E700" s="366"/>
      <c r="F700" s="366"/>
      <c r="G700" s="368"/>
      <c r="H700" s="368"/>
      <c r="I700" s="447"/>
      <c r="J700" s="448"/>
      <c r="K700" s="368"/>
      <c r="L700" s="366"/>
      <c r="M700" s="422"/>
      <c r="N700" s="366"/>
      <c r="O700" s="366"/>
    </row>
    <row r="701" spans="2:15">
      <c r="B701" s="368"/>
      <c r="C701" s="368"/>
      <c r="D701" s="368"/>
      <c r="E701" s="366"/>
      <c r="F701" s="366"/>
      <c r="G701" s="368"/>
      <c r="H701" s="368"/>
      <c r="I701" s="447"/>
      <c r="J701" s="448"/>
      <c r="K701" s="368"/>
      <c r="L701" s="366"/>
      <c r="M701" s="422"/>
      <c r="N701" s="366"/>
      <c r="O701" s="366"/>
    </row>
    <row r="702" spans="2:15">
      <c r="B702" s="368"/>
      <c r="C702" s="368"/>
      <c r="D702" s="368"/>
      <c r="E702" s="366"/>
      <c r="F702" s="366"/>
      <c r="G702" s="368"/>
      <c r="H702" s="368"/>
      <c r="I702" s="447"/>
      <c r="J702" s="448"/>
      <c r="K702" s="368"/>
      <c r="L702" s="366"/>
      <c r="M702" s="422"/>
      <c r="N702" s="366"/>
      <c r="O702" s="366"/>
    </row>
    <row r="703" spans="2:15">
      <c r="B703" s="368"/>
      <c r="C703" s="368"/>
      <c r="D703" s="368"/>
      <c r="E703" s="366"/>
      <c r="F703" s="366"/>
      <c r="G703" s="368"/>
      <c r="H703" s="368"/>
      <c r="I703" s="447"/>
      <c r="J703" s="448"/>
      <c r="K703" s="368"/>
      <c r="L703" s="366"/>
      <c r="M703" s="422"/>
      <c r="N703" s="366"/>
      <c r="O703" s="366"/>
    </row>
    <row r="704" spans="2:15">
      <c r="B704" s="368"/>
      <c r="C704" s="368"/>
      <c r="D704" s="368"/>
      <c r="E704" s="366"/>
      <c r="F704" s="366"/>
      <c r="G704" s="368"/>
      <c r="H704" s="368"/>
      <c r="I704" s="447"/>
      <c r="J704" s="448"/>
      <c r="K704" s="368"/>
      <c r="L704" s="366"/>
      <c r="M704" s="422"/>
      <c r="N704" s="366"/>
      <c r="O704" s="366"/>
    </row>
    <row r="705" spans="2:15">
      <c r="B705" s="368"/>
      <c r="C705" s="368"/>
      <c r="D705" s="368"/>
      <c r="E705" s="366"/>
      <c r="F705" s="366"/>
      <c r="G705" s="368"/>
      <c r="H705" s="368"/>
      <c r="I705" s="447"/>
      <c r="J705" s="448"/>
      <c r="K705" s="368"/>
      <c r="L705" s="366"/>
      <c r="M705" s="422"/>
      <c r="N705" s="366"/>
      <c r="O705" s="366"/>
    </row>
    <row r="706" spans="2:15">
      <c r="B706" s="368"/>
      <c r="C706" s="368"/>
      <c r="D706" s="368"/>
      <c r="E706" s="366"/>
      <c r="F706" s="366"/>
      <c r="G706" s="368"/>
      <c r="H706" s="368"/>
      <c r="I706" s="447"/>
      <c r="J706" s="448"/>
      <c r="K706" s="368"/>
      <c r="L706" s="366"/>
      <c r="M706" s="422"/>
      <c r="N706" s="366"/>
      <c r="O706" s="366"/>
    </row>
    <row r="707" spans="2:15">
      <c r="B707" s="368"/>
      <c r="C707" s="368"/>
      <c r="D707" s="368"/>
      <c r="E707" s="366"/>
      <c r="F707" s="366"/>
      <c r="G707" s="368"/>
      <c r="H707" s="368"/>
      <c r="I707" s="447"/>
      <c r="J707" s="448"/>
      <c r="K707" s="368"/>
      <c r="L707" s="366"/>
      <c r="M707" s="422"/>
      <c r="N707" s="366"/>
      <c r="O707" s="366"/>
    </row>
    <row r="708" spans="2:15">
      <c r="B708" s="368"/>
      <c r="C708" s="368"/>
      <c r="D708" s="368"/>
      <c r="E708" s="366"/>
      <c r="F708" s="366"/>
      <c r="G708" s="368"/>
      <c r="H708" s="368"/>
      <c r="I708" s="447"/>
      <c r="J708" s="448"/>
      <c r="K708" s="368"/>
      <c r="L708" s="366"/>
      <c r="M708" s="422"/>
      <c r="N708" s="366"/>
      <c r="O708" s="366"/>
    </row>
    <row r="709" spans="2:15">
      <c r="B709" s="368"/>
      <c r="C709" s="368"/>
      <c r="D709" s="368"/>
      <c r="E709" s="366"/>
      <c r="F709" s="366"/>
      <c r="G709" s="368"/>
      <c r="H709" s="368"/>
      <c r="I709" s="447"/>
      <c r="J709" s="448"/>
      <c r="K709" s="368"/>
      <c r="L709" s="366"/>
      <c r="M709" s="422"/>
      <c r="N709" s="366"/>
      <c r="O709" s="366"/>
    </row>
    <row r="710" spans="2:15">
      <c r="B710" s="368"/>
      <c r="C710" s="368"/>
      <c r="D710" s="368"/>
      <c r="E710" s="366"/>
      <c r="F710" s="366"/>
      <c r="G710" s="368"/>
      <c r="H710" s="368"/>
      <c r="I710" s="447"/>
      <c r="J710" s="448"/>
      <c r="K710" s="368"/>
      <c r="L710" s="366"/>
      <c r="M710" s="422"/>
      <c r="N710" s="366"/>
      <c r="O710" s="366"/>
    </row>
    <row r="711" spans="2:15">
      <c r="B711" s="368"/>
      <c r="C711" s="368"/>
      <c r="D711" s="368"/>
      <c r="E711" s="366"/>
      <c r="F711" s="366"/>
      <c r="G711" s="368"/>
      <c r="H711" s="368"/>
      <c r="I711" s="447"/>
      <c r="J711" s="448"/>
      <c r="K711" s="368"/>
      <c r="L711" s="366"/>
      <c r="M711" s="422"/>
      <c r="N711" s="366"/>
      <c r="O711" s="366"/>
    </row>
    <row r="712" spans="2:15">
      <c r="B712" s="368"/>
      <c r="C712" s="368"/>
      <c r="D712" s="368"/>
      <c r="E712" s="366"/>
      <c r="F712" s="366"/>
      <c r="G712" s="368"/>
      <c r="H712" s="368"/>
      <c r="I712" s="447"/>
      <c r="J712" s="448"/>
      <c r="K712" s="368"/>
      <c r="L712" s="366"/>
      <c r="M712" s="422"/>
      <c r="N712" s="366"/>
      <c r="O712" s="366"/>
    </row>
    <row r="713" spans="2:15">
      <c r="B713" s="368"/>
      <c r="C713" s="368"/>
      <c r="D713" s="368"/>
      <c r="E713" s="366"/>
      <c r="F713" s="366"/>
      <c r="G713" s="368"/>
      <c r="H713" s="368"/>
      <c r="I713" s="447"/>
      <c r="J713" s="448"/>
      <c r="K713" s="368"/>
      <c r="L713" s="366"/>
      <c r="M713" s="422"/>
      <c r="N713" s="366"/>
      <c r="O713" s="366"/>
    </row>
    <row r="714" spans="2:15">
      <c r="B714" s="368"/>
      <c r="C714" s="368"/>
      <c r="D714" s="368"/>
      <c r="E714" s="366"/>
      <c r="F714" s="366"/>
      <c r="G714" s="368"/>
      <c r="H714" s="368"/>
      <c r="I714" s="447"/>
      <c r="J714" s="448"/>
      <c r="K714" s="368"/>
      <c r="L714" s="366"/>
      <c r="M714" s="422"/>
      <c r="N714" s="366"/>
      <c r="O714" s="366"/>
    </row>
    <row r="715" spans="2:15">
      <c r="B715" s="368"/>
      <c r="C715" s="368"/>
      <c r="D715" s="368"/>
      <c r="E715" s="366"/>
      <c r="F715" s="366"/>
      <c r="G715" s="368"/>
      <c r="H715" s="368"/>
      <c r="I715" s="447"/>
      <c r="J715" s="448"/>
      <c r="K715" s="368"/>
      <c r="L715" s="366"/>
      <c r="M715" s="422"/>
      <c r="N715" s="366"/>
      <c r="O715" s="366"/>
    </row>
    <row r="716" spans="2:15">
      <c r="B716" s="368"/>
      <c r="C716" s="368"/>
      <c r="D716" s="368"/>
      <c r="E716" s="366"/>
      <c r="F716" s="366"/>
      <c r="G716" s="368"/>
      <c r="H716" s="368"/>
      <c r="I716" s="447"/>
      <c r="J716" s="448"/>
      <c r="K716" s="368"/>
      <c r="L716" s="366"/>
      <c r="M716" s="422"/>
      <c r="N716" s="366"/>
      <c r="O716" s="366"/>
    </row>
    <row r="717" spans="2:15">
      <c r="B717" s="368"/>
      <c r="C717" s="368"/>
      <c r="D717" s="368"/>
      <c r="E717" s="366"/>
      <c r="F717" s="366"/>
      <c r="G717" s="368"/>
      <c r="H717" s="368"/>
      <c r="I717" s="447"/>
      <c r="J717" s="448"/>
      <c r="K717" s="368"/>
      <c r="L717" s="366"/>
      <c r="M717" s="422"/>
      <c r="N717" s="366"/>
      <c r="O717" s="366"/>
    </row>
    <row r="718" spans="2:15">
      <c r="B718" s="368"/>
      <c r="C718" s="368"/>
      <c r="D718" s="368"/>
      <c r="E718" s="366"/>
      <c r="F718" s="366"/>
      <c r="G718" s="368"/>
      <c r="H718" s="368"/>
      <c r="I718" s="447"/>
      <c r="J718" s="448"/>
      <c r="K718" s="368"/>
      <c r="L718" s="366"/>
      <c r="M718" s="422"/>
      <c r="N718" s="366"/>
      <c r="O718" s="366"/>
    </row>
    <row r="719" spans="2:15">
      <c r="B719" s="368"/>
      <c r="C719" s="368"/>
      <c r="D719" s="368"/>
      <c r="E719" s="366"/>
      <c r="F719" s="366"/>
      <c r="G719" s="368"/>
      <c r="H719" s="368"/>
      <c r="I719" s="447"/>
      <c r="J719" s="448"/>
      <c r="K719" s="368"/>
      <c r="L719" s="366"/>
      <c r="M719" s="422"/>
      <c r="N719" s="366"/>
      <c r="O719" s="366"/>
    </row>
    <row r="720" spans="2:15">
      <c r="B720" s="368"/>
      <c r="C720" s="368"/>
      <c r="D720" s="368"/>
      <c r="E720" s="366"/>
      <c r="F720" s="366"/>
      <c r="G720" s="368"/>
      <c r="H720" s="368"/>
      <c r="I720" s="447"/>
      <c r="J720" s="448"/>
      <c r="K720" s="368"/>
      <c r="L720" s="366"/>
      <c r="M720" s="422"/>
      <c r="N720" s="366"/>
      <c r="O720" s="366"/>
    </row>
    <row r="721" spans="2:15">
      <c r="B721" s="368"/>
      <c r="C721" s="368"/>
      <c r="D721" s="368"/>
      <c r="E721" s="366"/>
      <c r="F721" s="366"/>
      <c r="G721" s="368"/>
      <c r="H721" s="368"/>
      <c r="I721" s="447"/>
      <c r="J721" s="448"/>
      <c r="K721" s="368"/>
      <c r="L721" s="366"/>
      <c r="M721" s="422"/>
      <c r="N721" s="366"/>
      <c r="O721" s="366"/>
    </row>
    <row r="722" spans="2:15">
      <c r="B722" s="368"/>
      <c r="C722" s="368"/>
      <c r="D722" s="368"/>
      <c r="E722" s="366"/>
      <c r="F722" s="366"/>
      <c r="G722" s="368"/>
      <c r="H722" s="368"/>
      <c r="I722" s="447"/>
      <c r="J722" s="448"/>
      <c r="K722" s="368"/>
      <c r="L722" s="366"/>
      <c r="M722" s="422"/>
      <c r="N722" s="366"/>
      <c r="O722" s="366"/>
    </row>
    <row r="723" spans="2:15">
      <c r="B723" s="368"/>
      <c r="C723" s="368"/>
      <c r="D723" s="368"/>
      <c r="E723" s="366"/>
      <c r="F723" s="366"/>
      <c r="G723" s="368"/>
      <c r="H723" s="368"/>
      <c r="I723" s="447"/>
      <c r="J723" s="448"/>
      <c r="K723" s="368"/>
      <c r="L723" s="366"/>
      <c r="M723" s="422"/>
      <c r="N723" s="366"/>
      <c r="O723" s="366"/>
    </row>
    <row r="724" spans="2:15">
      <c r="B724" s="368"/>
      <c r="C724" s="368"/>
      <c r="D724" s="368"/>
      <c r="E724" s="366"/>
      <c r="F724" s="366"/>
      <c r="G724" s="368"/>
      <c r="H724" s="368"/>
      <c r="I724" s="447"/>
      <c r="J724" s="448"/>
      <c r="K724" s="368"/>
      <c r="L724" s="366"/>
      <c r="M724" s="422"/>
      <c r="N724" s="366"/>
      <c r="O724" s="366"/>
    </row>
    <row r="725" spans="2:15">
      <c r="B725" s="368"/>
      <c r="C725" s="368"/>
      <c r="D725" s="368"/>
      <c r="E725" s="366"/>
      <c r="F725" s="366"/>
      <c r="G725" s="368"/>
      <c r="H725" s="368"/>
      <c r="I725" s="447"/>
      <c r="J725" s="448"/>
      <c r="K725" s="368"/>
      <c r="L725" s="366"/>
      <c r="M725" s="422"/>
      <c r="N725" s="366"/>
      <c r="O725" s="366"/>
    </row>
    <row r="726" spans="2:15">
      <c r="B726" s="368"/>
      <c r="C726" s="368"/>
      <c r="D726" s="368"/>
      <c r="E726" s="366"/>
      <c r="F726" s="366"/>
      <c r="G726" s="368"/>
      <c r="H726" s="368"/>
      <c r="I726" s="447"/>
      <c r="J726" s="448"/>
      <c r="K726" s="368"/>
      <c r="L726" s="366"/>
      <c r="M726" s="422"/>
      <c r="N726" s="366"/>
      <c r="O726" s="366"/>
    </row>
    <row r="727" spans="2:15">
      <c r="B727" s="368"/>
      <c r="C727" s="368"/>
      <c r="D727" s="368"/>
      <c r="E727" s="366"/>
      <c r="F727" s="366"/>
      <c r="G727" s="368"/>
      <c r="H727" s="368"/>
      <c r="I727" s="447"/>
      <c r="J727" s="448"/>
      <c r="K727" s="368"/>
      <c r="L727" s="366"/>
      <c r="M727" s="422"/>
      <c r="N727" s="366"/>
      <c r="O727" s="366"/>
    </row>
    <row r="728" spans="2:15">
      <c r="B728" s="368"/>
      <c r="C728" s="368"/>
      <c r="D728" s="368"/>
      <c r="E728" s="366"/>
      <c r="F728" s="366"/>
      <c r="G728" s="368"/>
      <c r="H728" s="368"/>
      <c r="I728" s="447"/>
      <c r="J728" s="448"/>
      <c r="K728" s="368"/>
      <c r="L728" s="366"/>
      <c r="M728" s="422"/>
      <c r="N728" s="366"/>
      <c r="O728" s="366"/>
    </row>
    <row r="729" spans="2:15">
      <c r="B729" s="368"/>
      <c r="C729" s="368"/>
      <c r="D729" s="368"/>
      <c r="E729" s="366"/>
      <c r="F729" s="366"/>
      <c r="G729" s="368"/>
      <c r="H729" s="368"/>
      <c r="I729" s="447"/>
      <c r="J729" s="448"/>
      <c r="K729" s="368"/>
      <c r="L729" s="366"/>
      <c r="M729" s="422"/>
      <c r="N729" s="366"/>
      <c r="O729" s="366"/>
    </row>
    <row r="730" spans="2:15">
      <c r="B730" s="368"/>
      <c r="C730" s="368"/>
      <c r="D730" s="368"/>
      <c r="E730" s="366"/>
      <c r="F730" s="366"/>
      <c r="G730" s="368"/>
      <c r="H730" s="368"/>
      <c r="I730" s="447"/>
      <c r="J730" s="448"/>
      <c r="K730" s="368"/>
      <c r="L730" s="366"/>
      <c r="M730" s="422"/>
      <c r="N730" s="366"/>
      <c r="O730" s="366"/>
    </row>
    <row r="731" spans="2:15">
      <c r="B731" s="368"/>
      <c r="C731" s="368"/>
      <c r="D731" s="368"/>
      <c r="E731" s="366"/>
      <c r="F731" s="366"/>
      <c r="G731" s="368"/>
      <c r="H731" s="368"/>
      <c r="I731" s="447"/>
      <c r="J731" s="448"/>
      <c r="K731" s="368"/>
      <c r="L731" s="366"/>
      <c r="M731" s="422"/>
      <c r="N731" s="366"/>
      <c r="O731" s="366"/>
    </row>
    <row r="732" spans="2:15">
      <c r="B732" s="368"/>
      <c r="C732" s="368"/>
      <c r="D732" s="368"/>
      <c r="E732" s="366"/>
      <c r="F732" s="366"/>
      <c r="G732" s="368"/>
      <c r="H732" s="368"/>
      <c r="I732" s="447"/>
      <c r="J732" s="448"/>
      <c r="K732" s="368"/>
      <c r="L732" s="366"/>
      <c r="M732" s="422"/>
      <c r="N732" s="366"/>
      <c r="O732" s="366"/>
    </row>
    <row r="733" spans="2:15">
      <c r="B733" s="368"/>
      <c r="C733" s="368"/>
      <c r="D733" s="368"/>
      <c r="E733" s="366"/>
      <c r="F733" s="366"/>
      <c r="G733" s="368"/>
      <c r="H733" s="368"/>
      <c r="I733" s="447"/>
      <c r="J733" s="448"/>
      <c r="K733" s="368"/>
      <c r="L733" s="366"/>
      <c r="M733" s="422"/>
      <c r="N733" s="366"/>
      <c r="O733" s="366"/>
    </row>
    <row r="734" spans="2:15">
      <c r="B734" s="368"/>
      <c r="C734" s="368"/>
      <c r="D734" s="368"/>
      <c r="E734" s="366"/>
      <c r="F734" s="366"/>
      <c r="G734" s="368"/>
      <c r="H734" s="368"/>
      <c r="I734" s="447"/>
      <c r="J734" s="448"/>
      <c r="K734" s="368"/>
      <c r="L734" s="366"/>
      <c r="M734" s="422"/>
      <c r="N734" s="366"/>
      <c r="O734" s="366"/>
    </row>
    <row r="735" spans="2:15">
      <c r="B735" s="368"/>
      <c r="C735" s="368"/>
      <c r="D735" s="368"/>
      <c r="E735" s="366"/>
      <c r="F735" s="366"/>
      <c r="G735" s="368"/>
      <c r="H735" s="368"/>
      <c r="I735" s="447"/>
      <c r="J735" s="448"/>
      <c r="K735" s="368"/>
      <c r="L735" s="366"/>
      <c r="M735" s="422"/>
      <c r="N735" s="366"/>
      <c r="O735" s="366"/>
    </row>
    <row r="736" spans="2:15">
      <c r="B736" s="368"/>
      <c r="C736" s="368"/>
      <c r="D736" s="368"/>
      <c r="E736" s="366"/>
      <c r="F736" s="366"/>
      <c r="G736" s="368"/>
      <c r="H736" s="368"/>
      <c r="I736" s="447"/>
      <c r="J736" s="448"/>
      <c r="K736" s="368"/>
      <c r="L736" s="366"/>
      <c r="M736" s="422"/>
      <c r="N736" s="366"/>
      <c r="O736" s="366"/>
    </row>
    <row r="737" spans="2:15">
      <c r="B737" s="368"/>
      <c r="C737" s="368"/>
      <c r="D737" s="368"/>
      <c r="E737" s="366"/>
      <c r="F737" s="366"/>
      <c r="G737" s="368"/>
      <c r="H737" s="368"/>
      <c r="I737" s="447"/>
      <c r="J737" s="448"/>
      <c r="K737" s="368"/>
      <c r="L737" s="366"/>
      <c r="M737" s="422"/>
      <c r="N737" s="366"/>
      <c r="O737" s="366"/>
    </row>
    <row r="738" spans="2:15">
      <c r="B738" s="368"/>
      <c r="C738" s="368"/>
      <c r="D738" s="368"/>
      <c r="E738" s="366"/>
      <c r="F738" s="366"/>
      <c r="G738" s="368"/>
      <c r="H738" s="368"/>
      <c r="I738" s="447"/>
      <c r="J738" s="448"/>
      <c r="K738" s="368"/>
      <c r="L738" s="366"/>
      <c r="M738" s="422"/>
      <c r="N738" s="366"/>
      <c r="O738" s="366"/>
    </row>
    <row r="739" spans="2:15">
      <c r="B739" s="368"/>
      <c r="C739" s="368"/>
      <c r="D739" s="368"/>
      <c r="E739" s="366"/>
      <c r="F739" s="366"/>
      <c r="G739" s="368"/>
      <c r="H739" s="368"/>
      <c r="I739" s="447"/>
      <c r="J739" s="448"/>
      <c r="K739" s="368"/>
      <c r="L739" s="366"/>
      <c r="M739" s="422"/>
      <c r="N739" s="366"/>
      <c r="O739" s="366"/>
    </row>
    <row r="740" spans="2:15">
      <c r="B740" s="368"/>
      <c r="C740" s="368"/>
      <c r="D740" s="368"/>
      <c r="E740" s="366"/>
      <c r="F740" s="366"/>
      <c r="G740" s="368"/>
      <c r="H740" s="368"/>
      <c r="I740" s="447"/>
      <c r="J740" s="448"/>
      <c r="K740" s="368"/>
      <c r="L740" s="366"/>
      <c r="M740" s="422"/>
      <c r="N740" s="366"/>
      <c r="O740" s="366"/>
    </row>
    <row r="741" spans="2:15">
      <c r="B741" s="368"/>
      <c r="C741" s="368"/>
      <c r="D741" s="368"/>
      <c r="E741" s="366"/>
      <c r="F741" s="366"/>
      <c r="G741" s="368"/>
      <c r="H741" s="368"/>
      <c r="I741" s="447"/>
      <c r="J741" s="448"/>
      <c r="K741" s="368"/>
      <c r="L741" s="366"/>
      <c r="M741" s="422"/>
      <c r="N741" s="366"/>
      <c r="O741" s="366"/>
    </row>
    <row r="742" spans="2:15">
      <c r="B742" s="368"/>
      <c r="C742" s="368"/>
      <c r="D742" s="368"/>
      <c r="E742" s="366"/>
      <c r="F742" s="366"/>
      <c r="G742" s="368"/>
      <c r="H742" s="368"/>
      <c r="I742" s="447"/>
      <c r="J742" s="448"/>
      <c r="K742" s="368"/>
      <c r="L742" s="366"/>
      <c r="M742" s="422"/>
      <c r="N742" s="366"/>
      <c r="O742" s="366"/>
    </row>
    <row r="743" spans="2:15">
      <c r="B743" s="368"/>
      <c r="C743" s="368"/>
      <c r="D743" s="368"/>
      <c r="E743" s="366"/>
      <c r="F743" s="366"/>
      <c r="G743" s="368"/>
      <c r="H743" s="368"/>
      <c r="I743" s="447"/>
      <c r="J743" s="448"/>
      <c r="K743" s="368"/>
      <c r="L743" s="366"/>
      <c r="M743" s="422"/>
      <c r="N743" s="366"/>
      <c r="O743" s="366"/>
    </row>
    <row r="744" spans="2:15">
      <c r="B744" s="368"/>
      <c r="C744" s="368"/>
      <c r="D744" s="368"/>
      <c r="E744" s="366"/>
      <c r="F744" s="366"/>
      <c r="G744" s="368"/>
      <c r="H744" s="368"/>
      <c r="I744" s="447"/>
      <c r="J744" s="448"/>
      <c r="K744" s="368"/>
      <c r="L744" s="366"/>
      <c r="M744" s="422"/>
      <c r="N744" s="366"/>
      <c r="O744" s="366"/>
    </row>
    <row r="745" spans="2:15">
      <c r="B745" s="368"/>
      <c r="C745" s="368"/>
      <c r="D745" s="368"/>
      <c r="E745" s="366"/>
      <c r="F745" s="366"/>
      <c r="G745" s="368"/>
      <c r="H745" s="368"/>
      <c r="I745" s="447"/>
      <c r="J745" s="448"/>
      <c r="K745" s="368"/>
      <c r="L745" s="366"/>
      <c r="M745" s="422"/>
      <c r="N745" s="366"/>
      <c r="O745" s="366"/>
    </row>
    <row r="746" spans="2:15">
      <c r="B746" s="368"/>
      <c r="C746" s="368"/>
      <c r="D746" s="368"/>
      <c r="E746" s="366"/>
      <c r="F746" s="366"/>
      <c r="G746" s="368"/>
      <c r="H746" s="368"/>
      <c r="I746" s="447"/>
      <c r="J746" s="448"/>
      <c r="K746" s="368"/>
      <c r="L746" s="366"/>
      <c r="M746" s="422"/>
      <c r="N746" s="366"/>
      <c r="O746" s="366"/>
    </row>
    <row r="747" spans="2:15">
      <c r="B747" s="368"/>
      <c r="C747" s="368"/>
      <c r="D747" s="368"/>
      <c r="E747" s="366"/>
      <c r="F747" s="366"/>
      <c r="G747" s="368"/>
      <c r="H747" s="368"/>
      <c r="I747" s="447"/>
      <c r="J747" s="448"/>
      <c r="K747" s="368"/>
      <c r="L747" s="366"/>
      <c r="M747" s="422"/>
      <c r="N747" s="366"/>
      <c r="O747" s="366"/>
    </row>
    <row r="748" spans="2:15">
      <c r="B748" s="368"/>
      <c r="C748" s="368"/>
      <c r="D748" s="368"/>
      <c r="E748" s="366"/>
      <c r="F748" s="366"/>
      <c r="G748" s="368"/>
      <c r="H748" s="368"/>
      <c r="I748" s="447"/>
      <c r="J748" s="448"/>
      <c r="K748" s="368"/>
      <c r="L748" s="366"/>
      <c r="M748" s="422"/>
      <c r="N748" s="366"/>
      <c r="O748" s="366"/>
    </row>
    <row r="749" spans="2:15">
      <c r="B749" s="368"/>
      <c r="C749" s="368"/>
      <c r="D749" s="368"/>
      <c r="E749" s="366"/>
      <c r="F749" s="366"/>
      <c r="G749" s="368"/>
      <c r="H749" s="368"/>
      <c r="I749" s="447"/>
      <c r="J749" s="448"/>
      <c r="K749" s="368"/>
      <c r="L749" s="366"/>
      <c r="M749" s="422"/>
      <c r="N749" s="366"/>
      <c r="O749" s="366"/>
    </row>
    <row r="750" spans="2:15">
      <c r="B750" s="368"/>
      <c r="C750" s="368"/>
      <c r="D750" s="368"/>
      <c r="E750" s="366"/>
      <c r="F750" s="366"/>
      <c r="G750" s="368"/>
      <c r="H750" s="368"/>
      <c r="I750" s="447"/>
      <c r="J750" s="448"/>
      <c r="K750" s="368"/>
      <c r="L750" s="366"/>
      <c r="M750" s="422"/>
      <c r="N750" s="366"/>
      <c r="O750" s="366"/>
    </row>
    <row r="751" spans="2:15">
      <c r="B751" s="368"/>
      <c r="C751" s="368"/>
      <c r="D751" s="368"/>
      <c r="E751" s="366"/>
      <c r="F751" s="366"/>
      <c r="G751" s="368"/>
      <c r="H751" s="368"/>
      <c r="I751" s="447"/>
      <c r="J751" s="448"/>
      <c r="K751" s="368"/>
      <c r="L751" s="366"/>
      <c r="M751" s="422"/>
      <c r="N751" s="366"/>
      <c r="O751" s="366"/>
    </row>
    <row r="752" spans="2:15">
      <c r="B752" s="368"/>
      <c r="C752" s="368"/>
      <c r="D752" s="368"/>
      <c r="E752" s="366"/>
      <c r="F752" s="366"/>
      <c r="G752" s="368"/>
      <c r="H752" s="368"/>
      <c r="I752" s="447"/>
      <c r="J752" s="448"/>
      <c r="K752" s="368"/>
      <c r="L752" s="366"/>
      <c r="M752" s="422"/>
      <c r="N752" s="366"/>
      <c r="O752" s="366"/>
    </row>
    <row r="753" spans="2:15">
      <c r="B753" s="368"/>
      <c r="C753" s="368"/>
      <c r="D753" s="368"/>
      <c r="E753" s="366"/>
      <c r="F753" s="366"/>
      <c r="G753" s="368"/>
      <c r="H753" s="368"/>
      <c r="I753" s="447"/>
      <c r="J753" s="448"/>
      <c r="K753" s="368"/>
      <c r="L753" s="366"/>
      <c r="M753" s="422"/>
      <c r="N753" s="366"/>
      <c r="O753" s="366"/>
    </row>
    <row r="754" spans="2:15">
      <c r="B754" s="368"/>
      <c r="C754" s="368"/>
      <c r="D754" s="368"/>
      <c r="E754" s="366"/>
      <c r="F754" s="366"/>
      <c r="G754" s="368"/>
      <c r="H754" s="368"/>
      <c r="I754" s="447"/>
      <c r="J754" s="448"/>
      <c r="K754" s="368"/>
      <c r="L754" s="366"/>
      <c r="M754" s="422"/>
      <c r="N754" s="366"/>
      <c r="O754" s="366"/>
    </row>
    <row r="755" spans="2:15">
      <c r="B755" s="368"/>
      <c r="C755" s="368"/>
      <c r="D755" s="368"/>
      <c r="E755" s="366"/>
      <c r="F755" s="366"/>
      <c r="G755" s="368"/>
      <c r="H755" s="368"/>
      <c r="I755" s="447"/>
      <c r="J755" s="448"/>
      <c r="K755" s="368"/>
      <c r="L755" s="366"/>
      <c r="M755" s="422"/>
      <c r="N755" s="366"/>
      <c r="O755" s="366"/>
    </row>
    <row r="756" spans="2:15">
      <c r="B756" s="368"/>
      <c r="C756" s="368"/>
      <c r="D756" s="368"/>
      <c r="E756" s="366"/>
      <c r="F756" s="366"/>
      <c r="G756" s="368"/>
      <c r="H756" s="368"/>
      <c r="I756" s="447"/>
      <c r="J756" s="448"/>
      <c r="K756" s="368"/>
      <c r="L756" s="366"/>
      <c r="M756" s="422"/>
      <c r="N756" s="366"/>
      <c r="O756" s="366"/>
    </row>
    <row r="757" spans="2:15">
      <c r="B757" s="368"/>
      <c r="C757" s="368"/>
      <c r="D757" s="368"/>
      <c r="E757" s="366"/>
      <c r="F757" s="366"/>
      <c r="G757" s="368"/>
      <c r="H757" s="368"/>
      <c r="I757" s="447"/>
      <c r="J757" s="448"/>
      <c r="K757" s="368"/>
      <c r="L757" s="366"/>
      <c r="M757" s="422"/>
      <c r="N757" s="366"/>
      <c r="O757" s="366"/>
    </row>
    <row r="758" spans="2:15">
      <c r="B758" s="368"/>
      <c r="C758" s="368"/>
      <c r="D758" s="368"/>
      <c r="E758" s="366"/>
      <c r="F758" s="366"/>
      <c r="G758" s="368"/>
      <c r="H758" s="368"/>
      <c r="I758" s="447"/>
      <c r="J758" s="448"/>
      <c r="K758" s="368"/>
      <c r="L758" s="366"/>
      <c r="M758" s="422"/>
      <c r="N758" s="366"/>
      <c r="O758" s="366"/>
    </row>
    <row r="759" spans="2:15">
      <c r="B759" s="368"/>
      <c r="C759" s="368"/>
      <c r="D759" s="368"/>
      <c r="E759" s="366"/>
      <c r="F759" s="366"/>
      <c r="G759" s="368"/>
      <c r="H759" s="368"/>
      <c r="I759" s="447"/>
      <c r="J759" s="448"/>
      <c r="K759" s="368"/>
      <c r="L759" s="366"/>
      <c r="M759" s="422"/>
      <c r="N759" s="366"/>
      <c r="O759" s="366"/>
    </row>
    <row r="760" spans="2:15">
      <c r="B760" s="368"/>
      <c r="C760" s="368"/>
      <c r="D760" s="368"/>
      <c r="E760" s="366"/>
      <c r="F760" s="366"/>
      <c r="G760" s="368"/>
      <c r="H760" s="368"/>
      <c r="I760" s="447"/>
      <c r="J760" s="448"/>
      <c r="K760" s="368"/>
      <c r="L760" s="366"/>
      <c r="M760" s="422"/>
      <c r="N760" s="366"/>
      <c r="O760" s="366"/>
    </row>
    <row r="761" spans="2:15">
      <c r="B761" s="368"/>
      <c r="C761" s="368"/>
      <c r="D761" s="368"/>
      <c r="E761" s="366"/>
      <c r="F761" s="366"/>
      <c r="G761" s="368"/>
      <c r="H761" s="368"/>
      <c r="I761" s="447"/>
      <c r="J761" s="448"/>
      <c r="K761" s="368"/>
      <c r="L761" s="366"/>
      <c r="M761" s="422"/>
      <c r="N761" s="366"/>
      <c r="O761" s="366"/>
    </row>
    <row r="762" spans="2:15">
      <c r="B762" s="368"/>
      <c r="C762" s="368"/>
      <c r="D762" s="368"/>
      <c r="E762" s="366"/>
      <c r="F762" s="366"/>
      <c r="G762" s="368"/>
      <c r="H762" s="368"/>
      <c r="I762" s="447"/>
      <c r="J762" s="448"/>
      <c r="K762" s="368"/>
      <c r="L762" s="366"/>
      <c r="M762" s="422"/>
      <c r="N762" s="366"/>
      <c r="O762" s="366"/>
    </row>
    <row r="763" spans="2:15">
      <c r="B763" s="368"/>
      <c r="C763" s="368"/>
      <c r="D763" s="368"/>
      <c r="E763" s="366"/>
      <c r="F763" s="366"/>
      <c r="G763" s="368"/>
      <c r="H763" s="368"/>
      <c r="I763" s="447"/>
      <c r="J763" s="448"/>
      <c r="K763" s="368"/>
      <c r="L763" s="366"/>
      <c r="M763" s="422"/>
      <c r="N763" s="366"/>
      <c r="O763" s="366"/>
    </row>
    <row r="764" spans="2:15">
      <c r="B764" s="368"/>
      <c r="C764" s="368"/>
      <c r="D764" s="368"/>
      <c r="E764" s="366"/>
      <c r="F764" s="366"/>
      <c r="G764" s="368"/>
      <c r="H764" s="368"/>
      <c r="I764" s="447"/>
      <c r="J764" s="448"/>
      <c r="K764" s="368"/>
      <c r="L764" s="366"/>
      <c r="M764" s="422"/>
      <c r="N764" s="366"/>
      <c r="O764" s="366"/>
    </row>
    <row r="765" spans="2:15">
      <c r="B765" s="368"/>
      <c r="C765" s="368"/>
      <c r="D765" s="368"/>
      <c r="E765" s="366"/>
      <c r="F765" s="366"/>
      <c r="G765" s="368"/>
      <c r="H765" s="368"/>
      <c r="I765" s="447"/>
      <c r="J765" s="448"/>
      <c r="K765" s="368"/>
      <c r="L765" s="366"/>
      <c r="M765" s="422"/>
      <c r="N765" s="366"/>
      <c r="O765" s="366"/>
    </row>
    <row r="766" spans="2:15">
      <c r="B766" s="368"/>
      <c r="C766" s="368"/>
      <c r="D766" s="368"/>
      <c r="E766" s="366"/>
      <c r="F766" s="366"/>
      <c r="G766" s="368"/>
      <c r="H766" s="368"/>
      <c r="I766" s="447"/>
      <c r="J766" s="448"/>
      <c r="K766" s="368"/>
      <c r="L766" s="366"/>
      <c r="M766" s="422"/>
      <c r="N766" s="366"/>
      <c r="O766" s="366"/>
    </row>
    <row r="767" spans="2:15">
      <c r="B767" s="368"/>
      <c r="C767" s="368"/>
      <c r="D767" s="368"/>
      <c r="E767" s="366"/>
      <c r="F767" s="366"/>
      <c r="G767" s="368"/>
      <c r="H767" s="368"/>
      <c r="I767" s="447"/>
      <c r="J767" s="448"/>
      <c r="K767" s="368"/>
      <c r="L767" s="366"/>
      <c r="M767" s="422"/>
      <c r="N767" s="366"/>
      <c r="O767" s="366"/>
    </row>
    <row r="768" spans="2:15">
      <c r="B768" s="368"/>
      <c r="C768" s="368"/>
      <c r="D768" s="368"/>
      <c r="E768" s="366"/>
      <c r="F768" s="366"/>
      <c r="G768" s="368"/>
      <c r="H768" s="368"/>
      <c r="I768" s="447"/>
      <c r="J768" s="448"/>
      <c r="K768" s="368"/>
      <c r="L768" s="366"/>
      <c r="M768" s="422"/>
      <c r="N768" s="366"/>
      <c r="O768" s="366"/>
    </row>
    <row r="769" spans="2:15">
      <c r="B769" s="368"/>
      <c r="C769" s="368"/>
      <c r="D769" s="368"/>
      <c r="E769" s="366"/>
      <c r="F769" s="366"/>
      <c r="G769" s="368"/>
      <c r="H769" s="368"/>
      <c r="I769" s="447"/>
      <c r="J769" s="448"/>
      <c r="K769" s="368"/>
      <c r="L769" s="366"/>
      <c r="M769" s="422"/>
      <c r="N769" s="366"/>
      <c r="O769" s="366"/>
    </row>
    <row r="770" spans="2:15">
      <c r="B770" s="368"/>
      <c r="C770" s="368"/>
      <c r="D770" s="368"/>
      <c r="E770" s="366"/>
      <c r="F770" s="366"/>
      <c r="G770" s="368"/>
      <c r="H770" s="368"/>
      <c r="I770" s="447"/>
      <c r="J770" s="448"/>
      <c r="K770" s="368"/>
      <c r="L770" s="366"/>
      <c r="M770" s="422"/>
      <c r="N770" s="366"/>
      <c r="O770" s="366"/>
    </row>
    <row r="771" spans="2:15">
      <c r="B771" s="368"/>
      <c r="C771" s="368"/>
      <c r="D771" s="368"/>
      <c r="E771" s="366"/>
      <c r="F771" s="366"/>
      <c r="G771" s="368"/>
      <c r="H771" s="368"/>
      <c r="I771" s="447"/>
      <c r="J771" s="448"/>
      <c r="K771" s="368"/>
      <c r="L771" s="366"/>
      <c r="M771" s="422"/>
      <c r="N771" s="366"/>
      <c r="O771" s="366"/>
    </row>
    <row r="772" spans="2:15">
      <c r="B772" s="368"/>
      <c r="C772" s="368"/>
      <c r="D772" s="368"/>
      <c r="E772" s="366"/>
      <c r="F772" s="366"/>
      <c r="G772" s="368"/>
      <c r="H772" s="368"/>
      <c r="I772" s="447"/>
      <c r="J772" s="448"/>
      <c r="K772" s="368"/>
      <c r="L772" s="366"/>
      <c r="M772" s="422"/>
      <c r="N772" s="366"/>
      <c r="O772" s="366"/>
    </row>
    <row r="773" spans="2:15">
      <c r="B773" s="368"/>
      <c r="C773" s="368"/>
      <c r="D773" s="368"/>
      <c r="E773" s="366"/>
      <c r="F773" s="366"/>
      <c r="G773" s="368"/>
      <c r="H773" s="368"/>
      <c r="I773" s="447"/>
      <c r="J773" s="448"/>
      <c r="K773" s="368"/>
      <c r="L773" s="366"/>
      <c r="M773" s="422"/>
      <c r="N773" s="366"/>
      <c r="O773" s="366"/>
    </row>
    <row r="774" spans="2:15">
      <c r="B774" s="368"/>
      <c r="C774" s="368"/>
      <c r="D774" s="368"/>
      <c r="E774" s="366"/>
      <c r="F774" s="366"/>
      <c r="G774" s="368"/>
      <c r="H774" s="368"/>
      <c r="I774" s="447"/>
      <c r="J774" s="448"/>
      <c r="K774" s="368"/>
      <c r="L774" s="366"/>
      <c r="M774" s="422"/>
      <c r="N774" s="366"/>
      <c r="O774" s="366"/>
    </row>
    <row r="775" spans="2:15">
      <c r="B775" s="368"/>
      <c r="C775" s="368"/>
      <c r="D775" s="368"/>
      <c r="E775" s="366"/>
      <c r="F775" s="366"/>
      <c r="G775" s="368"/>
      <c r="H775" s="368"/>
      <c r="I775" s="447"/>
      <c r="J775" s="448"/>
      <c r="K775" s="368"/>
      <c r="L775" s="366"/>
      <c r="M775" s="422"/>
      <c r="N775" s="366"/>
      <c r="O775" s="366"/>
    </row>
    <row r="776" spans="2:15">
      <c r="B776" s="368"/>
      <c r="C776" s="368"/>
      <c r="D776" s="368"/>
      <c r="E776" s="366"/>
      <c r="F776" s="366"/>
      <c r="G776" s="368"/>
      <c r="H776" s="368"/>
      <c r="I776" s="447"/>
      <c r="J776" s="448"/>
      <c r="K776" s="368"/>
      <c r="L776" s="366"/>
      <c r="M776" s="422"/>
      <c r="N776" s="366"/>
      <c r="O776" s="366"/>
    </row>
    <row r="777" spans="2:15">
      <c r="B777" s="368"/>
      <c r="C777" s="368"/>
      <c r="D777" s="368"/>
      <c r="E777" s="366"/>
      <c r="F777" s="366"/>
      <c r="G777" s="368"/>
      <c r="H777" s="368"/>
      <c r="I777" s="447"/>
      <c r="J777" s="448"/>
      <c r="K777" s="368"/>
      <c r="L777" s="366"/>
      <c r="M777" s="422"/>
      <c r="N777" s="366"/>
      <c r="O777" s="366"/>
    </row>
    <row r="778" spans="2:15">
      <c r="B778" s="368"/>
      <c r="C778" s="368"/>
      <c r="D778" s="368"/>
      <c r="E778" s="366"/>
      <c r="F778" s="366"/>
      <c r="G778" s="368"/>
      <c r="H778" s="368"/>
      <c r="I778" s="447"/>
      <c r="J778" s="448"/>
      <c r="K778" s="368"/>
      <c r="L778" s="366"/>
      <c r="M778" s="422"/>
      <c r="N778" s="366"/>
      <c r="O778" s="366"/>
    </row>
    <row r="779" spans="2:15">
      <c r="B779" s="368"/>
      <c r="C779" s="368"/>
      <c r="D779" s="368"/>
      <c r="E779" s="366"/>
      <c r="F779" s="366"/>
      <c r="G779" s="368"/>
      <c r="H779" s="368"/>
      <c r="I779" s="447"/>
      <c r="J779" s="448"/>
      <c r="K779" s="368"/>
      <c r="L779" s="366"/>
      <c r="M779" s="422"/>
      <c r="N779" s="366"/>
      <c r="O779" s="366"/>
    </row>
    <row r="780" spans="2:15">
      <c r="B780" s="368"/>
      <c r="C780" s="368"/>
      <c r="D780" s="368"/>
      <c r="E780" s="366"/>
      <c r="F780" s="366"/>
      <c r="G780" s="368"/>
      <c r="H780" s="368"/>
      <c r="I780" s="447"/>
      <c r="J780" s="448"/>
      <c r="K780" s="368"/>
      <c r="L780" s="366"/>
      <c r="M780" s="422"/>
      <c r="N780" s="366"/>
      <c r="O780" s="366"/>
    </row>
    <row r="781" spans="2:15">
      <c r="B781" s="368"/>
      <c r="C781" s="368"/>
      <c r="D781" s="368"/>
      <c r="E781" s="366"/>
      <c r="F781" s="366"/>
      <c r="G781" s="368"/>
      <c r="H781" s="368"/>
      <c r="I781" s="447"/>
      <c r="J781" s="448"/>
      <c r="K781" s="368"/>
      <c r="L781" s="366"/>
      <c r="M781" s="422"/>
      <c r="N781" s="366"/>
      <c r="O781" s="366"/>
    </row>
    <row r="782" spans="2:15">
      <c r="B782" s="368"/>
      <c r="C782" s="368"/>
      <c r="D782" s="368"/>
      <c r="E782" s="366"/>
      <c r="F782" s="366"/>
      <c r="G782" s="368"/>
      <c r="H782" s="368"/>
      <c r="I782" s="447"/>
      <c r="J782" s="448"/>
      <c r="K782" s="368"/>
      <c r="L782" s="366"/>
      <c r="M782" s="422"/>
      <c r="N782" s="366"/>
      <c r="O782" s="366"/>
    </row>
    <row r="783" spans="2:15">
      <c r="B783" s="368"/>
      <c r="C783" s="368"/>
      <c r="D783" s="368"/>
      <c r="E783" s="366"/>
      <c r="F783" s="366"/>
      <c r="G783" s="368"/>
      <c r="H783" s="368"/>
      <c r="I783" s="447"/>
      <c r="J783" s="448"/>
      <c r="K783" s="368"/>
      <c r="L783" s="366"/>
      <c r="M783" s="422"/>
      <c r="N783" s="366"/>
      <c r="O783" s="366"/>
    </row>
    <row r="784" spans="2:15">
      <c r="B784" s="368"/>
      <c r="C784" s="368"/>
      <c r="D784" s="368"/>
      <c r="E784" s="366"/>
      <c r="F784" s="366"/>
      <c r="G784" s="368"/>
      <c r="H784" s="368"/>
      <c r="I784" s="447"/>
      <c r="J784" s="448"/>
      <c r="K784" s="368"/>
      <c r="L784" s="366"/>
      <c r="M784" s="422"/>
      <c r="N784" s="366"/>
      <c r="O784" s="366"/>
    </row>
    <row r="785" spans="2:15">
      <c r="B785" s="368"/>
      <c r="C785" s="368"/>
      <c r="D785" s="368"/>
      <c r="E785" s="366"/>
      <c r="F785" s="366"/>
      <c r="G785" s="368"/>
      <c r="H785" s="368"/>
      <c r="I785" s="447"/>
      <c r="J785" s="448"/>
      <c r="K785" s="368"/>
      <c r="L785" s="366"/>
      <c r="M785" s="422"/>
      <c r="N785" s="366"/>
      <c r="O785" s="366"/>
    </row>
    <row r="786" spans="2:15">
      <c r="B786" s="368"/>
      <c r="C786" s="368"/>
      <c r="D786" s="368"/>
      <c r="E786" s="366"/>
      <c r="F786" s="366"/>
      <c r="G786" s="368"/>
      <c r="H786" s="368"/>
      <c r="I786" s="447"/>
      <c r="J786" s="448"/>
      <c r="K786" s="368"/>
      <c r="L786" s="366"/>
      <c r="M786" s="422"/>
      <c r="N786" s="366"/>
      <c r="O786" s="366"/>
    </row>
    <row r="787" spans="2:15">
      <c r="B787" s="368"/>
      <c r="C787" s="368"/>
      <c r="D787" s="368"/>
      <c r="E787" s="366"/>
      <c r="F787" s="366"/>
      <c r="G787" s="368"/>
      <c r="H787" s="368"/>
      <c r="I787" s="447"/>
      <c r="J787" s="448"/>
      <c r="K787" s="368"/>
      <c r="L787" s="366"/>
      <c r="M787" s="422"/>
      <c r="N787" s="366"/>
      <c r="O787" s="366"/>
    </row>
    <row r="788" spans="2:15">
      <c r="B788" s="368"/>
      <c r="C788" s="368"/>
      <c r="D788" s="368"/>
      <c r="E788" s="366"/>
      <c r="F788" s="366"/>
      <c r="G788" s="368"/>
      <c r="H788" s="368"/>
      <c r="I788" s="447"/>
      <c r="J788" s="448"/>
      <c r="K788" s="368"/>
      <c r="L788" s="366"/>
      <c r="M788" s="422"/>
      <c r="N788" s="366"/>
      <c r="O788" s="366"/>
    </row>
    <row r="789" spans="2:15">
      <c r="B789" s="368"/>
      <c r="C789" s="368"/>
      <c r="D789" s="368"/>
      <c r="E789" s="366"/>
      <c r="F789" s="366"/>
      <c r="G789" s="368"/>
      <c r="H789" s="368"/>
      <c r="I789" s="447"/>
      <c r="J789" s="448"/>
      <c r="K789" s="368"/>
      <c r="L789" s="366"/>
      <c r="M789" s="422"/>
      <c r="N789" s="366"/>
      <c r="O789" s="366"/>
    </row>
    <row r="790" spans="2:15">
      <c r="B790" s="368"/>
      <c r="C790" s="368"/>
      <c r="D790" s="368"/>
      <c r="E790" s="366"/>
      <c r="F790" s="366"/>
      <c r="G790" s="368"/>
      <c r="H790" s="368"/>
      <c r="I790" s="447"/>
      <c r="J790" s="448"/>
      <c r="K790" s="368"/>
      <c r="L790" s="366"/>
      <c r="M790" s="422"/>
      <c r="N790" s="366"/>
      <c r="O790" s="366"/>
    </row>
    <row r="791" spans="2:15">
      <c r="B791" s="368"/>
      <c r="C791" s="368"/>
      <c r="D791" s="368"/>
      <c r="E791" s="366"/>
      <c r="F791" s="366"/>
      <c r="G791" s="368"/>
      <c r="H791" s="368"/>
      <c r="I791" s="447"/>
      <c r="J791" s="448"/>
      <c r="K791" s="368"/>
      <c r="L791" s="366"/>
      <c r="M791" s="422"/>
      <c r="N791" s="366"/>
      <c r="O791" s="366"/>
    </row>
    <row r="792" spans="2:15">
      <c r="B792" s="368"/>
      <c r="C792" s="368"/>
      <c r="D792" s="368"/>
      <c r="E792" s="366"/>
      <c r="F792" s="366"/>
      <c r="G792" s="368"/>
      <c r="H792" s="368"/>
      <c r="I792" s="447"/>
      <c r="J792" s="448"/>
      <c r="K792" s="368"/>
      <c r="L792" s="366"/>
      <c r="M792" s="422"/>
      <c r="N792" s="366"/>
      <c r="O792" s="366"/>
    </row>
    <row r="793" spans="2:15">
      <c r="B793" s="368"/>
      <c r="C793" s="368"/>
      <c r="D793" s="368"/>
      <c r="E793" s="366"/>
      <c r="F793" s="366"/>
      <c r="G793" s="368"/>
      <c r="H793" s="368"/>
      <c r="I793" s="447"/>
      <c r="J793" s="448"/>
      <c r="K793" s="368"/>
      <c r="L793" s="366"/>
      <c r="M793" s="422"/>
      <c r="N793" s="366"/>
      <c r="O793" s="366"/>
    </row>
    <row r="794" spans="2:15">
      <c r="B794" s="368"/>
      <c r="C794" s="368"/>
      <c r="D794" s="368"/>
      <c r="E794" s="366"/>
      <c r="F794" s="366"/>
      <c r="G794" s="368"/>
      <c r="H794" s="368"/>
      <c r="I794" s="447"/>
      <c r="J794" s="448"/>
      <c r="K794" s="368"/>
      <c r="L794" s="366"/>
      <c r="M794" s="422"/>
      <c r="N794" s="366"/>
      <c r="O794" s="366"/>
    </row>
    <row r="795" spans="2:15">
      <c r="B795" s="368"/>
      <c r="C795" s="368"/>
      <c r="D795" s="368"/>
      <c r="E795" s="366"/>
      <c r="F795" s="366"/>
      <c r="G795" s="368"/>
      <c r="H795" s="368"/>
      <c r="I795" s="447"/>
      <c r="J795" s="448"/>
      <c r="K795" s="368"/>
      <c r="L795" s="366"/>
      <c r="M795" s="422"/>
      <c r="N795" s="366"/>
      <c r="O795" s="366"/>
    </row>
    <row r="796" spans="2:15">
      <c r="B796" s="368"/>
      <c r="C796" s="368"/>
      <c r="D796" s="368"/>
      <c r="E796" s="366"/>
      <c r="F796" s="366"/>
      <c r="G796" s="368"/>
      <c r="H796" s="368"/>
      <c r="I796" s="447"/>
      <c r="J796" s="448"/>
      <c r="K796" s="368"/>
      <c r="L796" s="366"/>
      <c r="M796" s="422"/>
      <c r="N796" s="366"/>
      <c r="O796" s="366"/>
    </row>
    <row r="797" spans="2:15">
      <c r="B797" s="368"/>
      <c r="C797" s="368"/>
      <c r="D797" s="368"/>
      <c r="E797" s="366"/>
      <c r="F797" s="366"/>
      <c r="G797" s="368"/>
      <c r="H797" s="368"/>
      <c r="I797" s="447"/>
      <c r="J797" s="448"/>
      <c r="K797" s="368"/>
      <c r="L797" s="366"/>
      <c r="M797" s="422"/>
      <c r="N797" s="366"/>
      <c r="O797" s="366"/>
    </row>
    <row r="798" spans="2:15">
      <c r="B798" s="368"/>
      <c r="C798" s="368"/>
      <c r="D798" s="368"/>
      <c r="E798" s="366"/>
      <c r="F798" s="366"/>
      <c r="G798" s="368"/>
      <c r="H798" s="368"/>
      <c r="I798" s="447"/>
      <c r="J798" s="448"/>
      <c r="K798" s="368"/>
      <c r="L798" s="366"/>
      <c r="M798" s="422"/>
      <c r="N798" s="366"/>
      <c r="O798" s="366"/>
    </row>
    <row r="799" spans="2:15">
      <c r="B799" s="368"/>
      <c r="C799" s="368"/>
      <c r="D799" s="368"/>
      <c r="E799" s="366"/>
      <c r="F799" s="366"/>
      <c r="G799" s="368"/>
      <c r="H799" s="368"/>
      <c r="I799" s="447"/>
      <c r="J799" s="448"/>
      <c r="K799" s="368"/>
      <c r="L799" s="366"/>
      <c r="M799" s="422"/>
      <c r="N799" s="366"/>
      <c r="O799" s="366"/>
    </row>
    <row r="800" spans="2:15">
      <c r="B800" s="368"/>
      <c r="C800" s="368"/>
      <c r="D800" s="368"/>
      <c r="E800" s="366"/>
      <c r="F800" s="366"/>
      <c r="G800" s="368"/>
      <c r="H800" s="368"/>
      <c r="I800" s="447"/>
      <c r="J800" s="448"/>
      <c r="K800" s="368"/>
      <c r="L800" s="366"/>
      <c r="M800" s="422"/>
      <c r="N800" s="366"/>
      <c r="O800" s="366"/>
    </row>
    <row r="801" spans="2:15">
      <c r="B801" s="368"/>
      <c r="C801" s="368"/>
      <c r="D801" s="368"/>
      <c r="E801" s="366"/>
      <c r="F801" s="366"/>
      <c r="G801" s="368"/>
      <c r="H801" s="368"/>
      <c r="I801" s="447"/>
      <c r="J801" s="448"/>
      <c r="K801" s="368"/>
      <c r="L801" s="366"/>
      <c r="M801" s="422"/>
      <c r="N801" s="366"/>
      <c r="O801" s="366"/>
    </row>
    <row r="802" spans="2:15">
      <c r="B802" s="368"/>
      <c r="C802" s="368"/>
      <c r="D802" s="368"/>
      <c r="E802" s="366"/>
      <c r="F802" s="366"/>
      <c r="G802" s="368"/>
      <c r="H802" s="368"/>
      <c r="I802" s="447"/>
      <c r="J802" s="448"/>
      <c r="K802" s="368"/>
      <c r="L802" s="366"/>
      <c r="M802" s="422"/>
      <c r="N802" s="366"/>
      <c r="O802" s="366"/>
    </row>
    <row r="803" spans="2:15">
      <c r="B803" s="368"/>
      <c r="C803" s="368"/>
      <c r="D803" s="368"/>
      <c r="E803" s="366"/>
      <c r="F803" s="366"/>
      <c r="G803" s="368"/>
      <c r="H803" s="368"/>
      <c r="I803" s="447"/>
      <c r="J803" s="448"/>
      <c r="K803" s="368"/>
      <c r="L803" s="366"/>
      <c r="M803" s="422"/>
      <c r="N803" s="366"/>
      <c r="O803" s="366"/>
    </row>
    <row r="804" spans="2:15">
      <c r="B804" s="368"/>
      <c r="C804" s="368"/>
      <c r="D804" s="368"/>
      <c r="E804" s="366"/>
      <c r="F804" s="366"/>
      <c r="G804" s="368"/>
      <c r="H804" s="368"/>
      <c r="I804" s="447"/>
      <c r="J804" s="448"/>
      <c r="K804" s="368"/>
      <c r="L804" s="366"/>
      <c r="M804" s="422"/>
      <c r="N804" s="366"/>
      <c r="O804" s="366"/>
    </row>
    <row r="805" spans="2:15">
      <c r="B805" s="368"/>
      <c r="C805" s="368"/>
      <c r="D805" s="368"/>
      <c r="E805" s="366"/>
      <c r="F805" s="366"/>
      <c r="G805" s="368"/>
      <c r="H805" s="368"/>
      <c r="I805" s="447"/>
      <c r="J805" s="448"/>
      <c r="K805" s="368"/>
      <c r="L805" s="366"/>
      <c r="M805" s="422"/>
      <c r="N805" s="366"/>
      <c r="O805" s="366"/>
    </row>
    <row r="806" spans="2:15">
      <c r="B806" s="368"/>
      <c r="C806" s="368"/>
      <c r="D806" s="368"/>
      <c r="E806" s="366"/>
      <c r="F806" s="366"/>
      <c r="G806" s="368"/>
      <c r="H806" s="368"/>
      <c r="I806" s="447"/>
      <c r="J806" s="448"/>
      <c r="K806" s="368"/>
      <c r="L806" s="366"/>
      <c r="M806" s="422"/>
      <c r="N806" s="366"/>
      <c r="O806" s="366"/>
    </row>
    <row r="807" spans="2:15">
      <c r="B807" s="368"/>
      <c r="C807" s="368"/>
      <c r="D807" s="368"/>
      <c r="E807" s="366"/>
      <c r="F807" s="366"/>
      <c r="G807" s="368"/>
      <c r="H807" s="368"/>
      <c r="I807" s="447"/>
      <c r="J807" s="448"/>
      <c r="K807" s="368"/>
      <c r="L807" s="366"/>
      <c r="M807" s="422"/>
      <c r="N807" s="366"/>
      <c r="O807" s="366"/>
    </row>
    <row r="808" spans="2:15">
      <c r="B808" s="368"/>
      <c r="C808" s="368"/>
      <c r="D808" s="368"/>
      <c r="E808" s="366"/>
      <c r="F808" s="366"/>
      <c r="G808" s="368"/>
      <c r="H808" s="368"/>
      <c r="I808" s="447"/>
      <c r="J808" s="448"/>
      <c r="K808" s="368"/>
      <c r="L808" s="366"/>
      <c r="M808" s="422"/>
      <c r="N808" s="366"/>
      <c r="O808" s="366"/>
    </row>
    <row r="809" spans="2:15">
      <c r="B809" s="368"/>
      <c r="C809" s="368"/>
      <c r="D809" s="368"/>
      <c r="E809" s="366"/>
      <c r="F809" s="366"/>
      <c r="G809" s="368"/>
      <c r="H809" s="368"/>
      <c r="I809" s="447"/>
      <c r="J809" s="448"/>
      <c r="K809" s="368"/>
      <c r="L809" s="366"/>
      <c r="M809" s="422"/>
      <c r="N809" s="366"/>
      <c r="O809" s="366"/>
    </row>
    <row r="810" spans="2:15">
      <c r="B810" s="368"/>
      <c r="C810" s="368"/>
      <c r="D810" s="368"/>
      <c r="E810" s="366"/>
      <c r="F810" s="366"/>
      <c r="G810" s="368"/>
      <c r="H810" s="368"/>
      <c r="I810" s="447"/>
      <c r="J810" s="448"/>
      <c r="K810" s="368"/>
      <c r="L810" s="366"/>
      <c r="M810" s="422"/>
      <c r="N810" s="366"/>
      <c r="O810" s="366"/>
    </row>
    <row r="811" spans="2:15">
      <c r="B811" s="368"/>
      <c r="C811" s="368"/>
      <c r="D811" s="368"/>
      <c r="E811" s="366"/>
      <c r="F811" s="366"/>
      <c r="G811" s="368"/>
      <c r="H811" s="368"/>
      <c r="I811" s="447"/>
      <c r="J811" s="448"/>
      <c r="K811" s="368"/>
      <c r="L811" s="366"/>
      <c r="M811" s="422"/>
      <c r="N811" s="366"/>
      <c r="O811" s="366"/>
    </row>
    <row r="812" spans="2:15">
      <c r="B812" s="368"/>
      <c r="C812" s="368"/>
      <c r="D812" s="368"/>
      <c r="E812" s="366"/>
      <c r="F812" s="366"/>
      <c r="G812" s="368"/>
      <c r="H812" s="368"/>
      <c r="I812" s="447"/>
      <c r="J812" s="448"/>
      <c r="K812" s="368"/>
      <c r="L812" s="366"/>
      <c r="M812" s="422"/>
      <c r="N812" s="366"/>
      <c r="O812" s="366"/>
    </row>
    <row r="813" spans="2:15">
      <c r="B813" s="368"/>
      <c r="C813" s="368"/>
      <c r="D813" s="368"/>
      <c r="E813" s="366"/>
      <c r="F813" s="366"/>
      <c r="G813" s="368"/>
      <c r="H813" s="368"/>
      <c r="I813" s="447"/>
      <c r="J813" s="448"/>
      <c r="K813" s="368"/>
      <c r="L813" s="366"/>
      <c r="M813" s="422"/>
      <c r="N813" s="366"/>
      <c r="O813" s="366"/>
    </row>
  </sheetData>
  <mergeCells count="10">
    <mergeCell ref="B2:K2"/>
    <mergeCell ref="B3:D3"/>
    <mergeCell ref="B5:D5"/>
    <mergeCell ref="B6:D6"/>
    <mergeCell ref="C8:F8"/>
    <mergeCell ref="I28:K28"/>
    <mergeCell ref="C9:F9"/>
    <mergeCell ref="C10:F10"/>
    <mergeCell ref="C16:F16"/>
    <mergeCell ref="C22:F22"/>
  </mergeCells>
  <pageMargins left="0.41" right="0" top="0.76" bottom="0.13" header="0.17" footer="0"/>
  <pageSetup paperSize="10001" scale="70" orientation="portrait" horizontalDpi="360" verticalDpi="36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G51"/>
  <sheetViews>
    <sheetView view="pageBreakPreview" topLeftCell="A16" zoomScale="90" zoomScaleNormal="100" zoomScaleSheetLayoutView="90" workbookViewId="0">
      <selection activeCell="L51" sqref="L51"/>
    </sheetView>
  </sheetViews>
  <sheetFormatPr defaultColWidth="9.140625" defaultRowHeight="20.100000000000001" customHeight="1"/>
  <cols>
    <col min="1" max="1" width="3.28515625" style="27" customWidth="1"/>
    <col min="2" max="2" width="5.5703125" style="27" customWidth="1"/>
    <col min="3" max="3" width="39.28515625" style="27" customWidth="1"/>
    <col min="4" max="4" width="9.85546875" style="27" customWidth="1"/>
    <col min="5" max="5" width="13.28515625" style="27" customWidth="1"/>
    <col min="6" max="6" width="12.5703125" style="27" customWidth="1"/>
    <col min="7" max="7" width="16.42578125" style="27" customWidth="1"/>
    <col min="8" max="16384" width="9.140625" style="27"/>
  </cols>
  <sheetData>
    <row r="1" spans="2:7" ht="15" customHeight="1"/>
    <row r="2" spans="2:7" ht="15" customHeight="1">
      <c r="B2" s="41" t="s">
        <v>172</v>
      </c>
      <c r="C2" s="41"/>
      <c r="D2" s="41"/>
      <c r="E2" s="41" t="s">
        <v>214</v>
      </c>
      <c r="F2" s="41"/>
      <c r="G2" s="41"/>
    </row>
    <row r="3" spans="2:7" ht="15" customHeight="1">
      <c r="B3" s="41" t="s">
        <v>173</v>
      </c>
      <c r="C3" s="41"/>
      <c r="D3" s="41"/>
      <c r="E3" s="41"/>
      <c r="F3" s="41"/>
      <c r="G3" s="41"/>
    </row>
    <row r="4" spans="2:7" ht="15" customHeight="1">
      <c r="C4" s="27" t="s">
        <v>166</v>
      </c>
      <c r="D4" s="41"/>
      <c r="E4" s="41"/>
      <c r="F4" s="41"/>
      <c r="G4" s="41"/>
    </row>
    <row r="5" spans="2:7" ht="27" customHeight="1">
      <c r="B5" s="145" t="s">
        <v>1</v>
      </c>
      <c r="C5" s="145" t="s">
        <v>79</v>
      </c>
      <c r="D5" s="145" t="s">
        <v>80</v>
      </c>
      <c r="E5" s="145" t="s">
        <v>175</v>
      </c>
      <c r="F5" s="145" t="s">
        <v>4</v>
      </c>
      <c r="G5" s="145" t="s">
        <v>176</v>
      </c>
    </row>
    <row r="6" spans="2:7" ht="15.75" customHeight="1">
      <c r="B6" s="87"/>
      <c r="C6" s="87"/>
      <c r="D6" s="87"/>
      <c r="E6" s="87"/>
      <c r="F6" s="87"/>
      <c r="G6" s="87"/>
    </row>
    <row r="7" spans="2:7" ht="12.95" customHeight="1">
      <c r="B7" s="48"/>
      <c r="C7" s="35"/>
      <c r="D7" s="35"/>
      <c r="E7" s="36"/>
      <c r="F7" s="36"/>
      <c r="G7" s="36"/>
    </row>
    <row r="8" spans="2:7" ht="12.95" customHeight="1">
      <c r="B8" s="38">
        <v>1</v>
      </c>
      <c r="C8" s="29" t="s">
        <v>177</v>
      </c>
      <c r="D8" s="50" t="s">
        <v>189</v>
      </c>
      <c r="E8" s="31">
        <v>20</v>
      </c>
      <c r="F8" s="92" t="s">
        <v>194</v>
      </c>
      <c r="G8" s="45"/>
    </row>
    <row r="9" spans="2:7" ht="12.95" customHeight="1">
      <c r="B9" s="38">
        <v>2</v>
      </c>
      <c r="C9" s="32" t="s">
        <v>178</v>
      </c>
      <c r="D9" s="50" t="s">
        <v>190</v>
      </c>
      <c r="E9" s="31">
        <v>4</v>
      </c>
      <c r="F9" s="92" t="s">
        <v>188</v>
      </c>
      <c r="G9" s="45"/>
    </row>
    <row r="10" spans="2:7" ht="12.95" customHeight="1">
      <c r="B10" s="38">
        <v>3</v>
      </c>
      <c r="C10" s="32" t="s">
        <v>179</v>
      </c>
      <c r="D10" s="50" t="s">
        <v>191</v>
      </c>
      <c r="E10" s="31">
        <v>0.75</v>
      </c>
      <c r="F10" s="92"/>
      <c r="G10" s="45" t="s">
        <v>196</v>
      </c>
    </row>
    <row r="11" spans="2:7" ht="12.95" customHeight="1">
      <c r="B11" s="38">
        <v>4</v>
      </c>
      <c r="C11" s="32" t="s">
        <v>180</v>
      </c>
      <c r="D11" s="50" t="s">
        <v>192</v>
      </c>
      <c r="E11" s="31">
        <v>40</v>
      </c>
      <c r="F11" s="92" t="s">
        <v>195</v>
      </c>
      <c r="G11" s="45"/>
    </row>
    <row r="12" spans="2:7" ht="12.95" customHeight="1">
      <c r="B12" s="38">
        <v>5</v>
      </c>
      <c r="C12" s="32" t="s">
        <v>181</v>
      </c>
      <c r="D12" s="50" t="s">
        <v>193</v>
      </c>
      <c r="E12" s="31">
        <v>60</v>
      </c>
      <c r="F12" s="92" t="s">
        <v>195</v>
      </c>
      <c r="G12" s="45"/>
    </row>
    <row r="13" spans="2:7" ht="12.95" customHeight="1">
      <c r="B13" s="38"/>
      <c r="C13" s="32"/>
      <c r="D13" s="50"/>
      <c r="E13" s="31"/>
      <c r="F13" s="92"/>
      <c r="G13" s="45"/>
    </row>
    <row r="14" spans="2:7" ht="12.95" customHeight="1">
      <c r="B14" s="38">
        <v>6</v>
      </c>
      <c r="C14" s="32" t="s">
        <v>197</v>
      </c>
      <c r="D14" s="50" t="s">
        <v>202</v>
      </c>
      <c r="E14" s="31"/>
      <c r="F14" s="92"/>
      <c r="G14" s="45"/>
    </row>
    <row r="15" spans="2:7" ht="12.95" customHeight="1">
      <c r="B15" s="38">
        <v>7</v>
      </c>
      <c r="C15" s="32" t="s">
        <v>198</v>
      </c>
      <c r="D15" s="50" t="s">
        <v>203</v>
      </c>
      <c r="E15" s="31">
        <v>30</v>
      </c>
      <c r="F15" s="92" t="s">
        <v>207</v>
      </c>
      <c r="G15" s="45"/>
    </row>
    <row r="16" spans="2:7" ht="12.95" customHeight="1">
      <c r="B16" s="38">
        <v>8</v>
      </c>
      <c r="C16" s="32" t="s">
        <v>199</v>
      </c>
      <c r="D16" s="50" t="s">
        <v>204</v>
      </c>
      <c r="E16" s="31">
        <v>20</v>
      </c>
      <c r="F16" s="92" t="s">
        <v>207</v>
      </c>
      <c r="G16" s="45"/>
    </row>
    <row r="17" spans="2:7" ht="12.95" customHeight="1">
      <c r="B17" s="38">
        <v>9</v>
      </c>
      <c r="C17" s="32" t="s">
        <v>200</v>
      </c>
      <c r="D17" s="50" t="s">
        <v>205</v>
      </c>
      <c r="E17" s="31">
        <v>6.67</v>
      </c>
      <c r="F17" s="92" t="s">
        <v>207</v>
      </c>
      <c r="G17" s="45"/>
    </row>
    <row r="18" spans="2:7" ht="12.95" customHeight="1">
      <c r="B18" s="38">
        <v>10</v>
      </c>
      <c r="C18" s="32" t="s">
        <v>201</v>
      </c>
      <c r="D18" s="50" t="s">
        <v>206</v>
      </c>
      <c r="E18" s="93">
        <v>1</v>
      </c>
      <c r="F18" s="94" t="s">
        <v>207</v>
      </c>
      <c r="G18" s="45"/>
    </row>
    <row r="19" spans="2:7" ht="12.95" customHeight="1">
      <c r="B19" s="38"/>
      <c r="C19" s="32"/>
      <c r="D19" s="50"/>
      <c r="E19" s="95">
        <f>SUM(E15:E18)</f>
        <v>57.67</v>
      </c>
      <c r="F19" s="96" t="s">
        <v>207</v>
      </c>
      <c r="G19" s="45"/>
    </row>
    <row r="20" spans="2:7" ht="12.95" customHeight="1">
      <c r="B20" s="38"/>
      <c r="C20" s="32"/>
      <c r="D20" s="50"/>
      <c r="E20" s="95"/>
      <c r="F20" s="96"/>
      <c r="G20" s="45"/>
    </row>
    <row r="21" spans="2:7" ht="12.95" customHeight="1">
      <c r="B21" s="38">
        <v>11</v>
      </c>
      <c r="C21" s="32" t="s">
        <v>208</v>
      </c>
      <c r="D21" s="50" t="s">
        <v>212</v>
      </c>
      <c r="E21" s="95">
        <v>2.6</v>
      </c>
      <c r="F21" s="96" t="s">
        <v>213</v>
      </c>
      <c r="G21" s="45"/>
    </row>
    <row r="22" spans="2:7" ht="12.95" customHeight="1">
      <c r="B22" s="38"/>
      <c r="C22" s="32" t="s">
        <v>209</v>
      </c>
      <c r="D22" s="50"/>
      <c r="E22" s="95"/>
      <c r="F22" s="96"/>
      <c r="G22" s="45"/>
    </row>
    <row r="23" spans="2:7" ht="12.95" customHeight="1">
      <c r="B23" s="38">
        <v>12</v>
      </c>
      <c r="C23" s="32" t="s">
        <v>210</v>
      </c>
      <c r="D23" s="50"/>
      <c r="E23" s="31">
        <v>0.38</v>
      </c>
      <c r="F23" s="45"/>
      <c r="G23" s="45"/>
    </row>
    <row r="24" spans="2:7" ht="12.95" customHeight="1">
      <c r="B24" s="38">
        <v>13</v>
      </c>
      <c r="C24" s="32" t="s">
        <v>211</v>
      </c>
      <c r="D24" s="50"/>
      <c r="E24" s="97">
        <v>262955.43</v>
      </c>
      <c r="F24" s="45"/>
      <c r="G24" s="45"/>
    </row>
    <row r="25" spans="2:7" ht="12.95" customHeight="1">
      <c r="B25" s="61"/>
      <c r="C25" s="43"/>
      <c r="D25" s="43"/>
      <c r="E25" s="88"/>
      <c r="F25" s="88"/>
      <c r="G25" s="88"/>
    </row>
    <row r="26" spans="2:7" ht="12.95" customHeight="1">
      <c r="E26" s="89"/>
      <c r="F26" s="89"/>
      <c r="G26" s="89"/>
    </row>
    <row r="27" spans="2:7" ht="12.95" customHeight="1">
      <c r="B27" s="41" t="s">
        <v>172</v>
      </c>
      <c r="C27" s="41"/>
      <c r="D27" s="41"/>
      <c r="E27" s="41" t="s">
        <v>214</v>
      </c>
      <c r="F27" s="41"/>
      <c r="G27" s="41"/>
    </row>
    <row r="28" spans="2:7" ht="12.95" customHeight="1">
      <c r="B28" s="41" t="s">
        <v>173</v>
      </c>
      <c r="C28" s="41"/>
      <c r="D28" s="41"/>
      <c r="E28" s="41"/>
      <c r="F28" s="41"/>
      <c r="G28" s="41"/>
    </row>
    <row r="29" spans="2:7" ht="12.95" customHeight="1">
      <c r="C29" s="27" t="s">
        <v>227</v>
      </c>
      <c r="D29" s="41"/>
      <c r="E29" s="41"/>
      <c r="F29" s="41"/>
      <c r="G29" s="41"/>
    </row>
    <row r="30" spans="2:7" ht="12.95" customHeight="1">
      <c r="B30" s="28" t="s">
        <v>1</v>
      </c>
      <c r="C30" s="28" t="s">
        <v>79</v>
      </c>
      <c r="D30" s="28" t="s">
        <v>80</v>
      </c>
      <c r="E30" s="28" t="s">
        <v>175</v>
      </c>
      <c r="F30" s="28" t="s">
        <v>4</v>
      </c>
      <c r="G30" s="28" t="s">
        <v>176</v>
      </c>
    </row>
    <row r="31" spans="2:7" ht="12.95" customHeight="1">
      <c r="B31" s="87"/>
      <c r="C31" s="87"/>
      <c r="D31" s="87"/>
      <c r="E31" s="87"/>
      <c r="F31" s="87"/>
      <c r="G31" s="87"/>
    </row>
    <row r="32" spans="2:7" ht="12.95" customHeight="1">
      <c r="B32" s="48"/>
      <c r="C32" s="35"/>
      <c r="D32" s="35"/>
      <c r="E32" s="36"/>
      <c r="F32" s="36"/>
      <c r="G32" s="36"/>
    </row>
    <row r="33" spans="2:7" ht="12.95" customHeight="1">
      <c r="B33" s="38">
        <v>1</v>
      </c>
      <c r="C33" s="29" t="s">
        <v>177</v>
      </c>
      <c r="D33" s="50" t="s">
        <v>189</v>
      </c>
      <c r="E33" s="31">
        <v>20</v>
      </c>
      <c r="F33" s="92" t="s">
        <v>194</v>
      </c>
      <c r="G33" s="45"/>
    </row>
    <row r="34" spans="2:7" ht="12.95" customHeight="1">
      <c r="B34" s="38">
        <v>2</v>
      </c>
      <c r="C34" s="32" t="s">
        <v>178</v>
      </c>
      <c r="D34" s="50" t="s">
        <v>190</v>
      </c>
      <c r="E34" s="31">
        <v>4</v>
      </c>
      <c r="F34" s="92" t="s">
        <v>188</v>
      </c>
      <c r="G34" s="45"/>
    </row>
    <row r="35" spans="2:7" ht="12.95" customHeight="1">
      <c r="B35" s="38">
        <v>3</v>
      </c>
      <c r="C35" s="32" t="s">
        <v>179</v>
      </c>
      <c r="D35" s="50" t="s">
        <v>191</v>
      </c>
      <c r="E35" s="31">
        <v>0.75</v>
      </c>
      <c r="F35" s="92"/>
      <c r="G35" s="45" t="s">
        <v>196</v>
      </c>
    </row>
    <row r="36" spans="2:7" ht="12.95" customHeight="1">
      <c r="B36" s="38">
        <v>4</v>
      </c>
      <c r="C36" s="32" t="s">
        <v>180</v>
      </c>
      <c r="D36" s="50" t="s">
        <v>192</v>
      </c>
      <c r="E36" s="31">
        <v>40</v>
      </c>
      <c r="F36" s="92" t="s">
        <v>195</v>
      </c>
      <c r="G36" s="45"/>
    </row>
    <row r="37" spans="2:7" ht="12.95" customHeight="1">
      <c r="B37" s="38">
        <v>5</v>
      </c>
      <c r="C37" s="32" t="s">
        <v>181</v>
      </c>
      <c r="D37" s="50" t="s">
        <v>193</v>
      </c>
      <c r="E37" s="31">
        <v>60</v>
      </c>
      <c r="F37" s="92" t="s">
        <v>195</v>
      </c>
      <c r="G37" s="45"/>
    </row>
    <row r="38" spans="2:7" ht="12.95" customHeight="1">
      <c r="B38" s="38"/>
      <c r="C38" s="32"/>
      <c r="D38" s="50"/>
      <c r="E38" s="31"/>
      <c r="F38" s="92"/>
      <c r="G38" s="45"/>
    </row>
    <row r="39" spans="2:7" ht="12.95" customHeight="1">
      <c r="B39" s="38">
        <v>6</v>
      </c>
      <c r="C39" s="32" t="s">
        <v>197</v>
      </c>
      <c r="D39" s="50" t="s">
        <v>202</v>
      </c>
      <c r="E39" s="31"/>
      <c r="F39" s="92"/>
      <c r="G39" s="45"/>
    </row>
    <row r="40" spans="2:7" ht="12.95" customHeight="1">
      <c r="B40" s="38">
        <v>7</v>
      </c>
      <c r="C40" s="32" t="s">
        <v>198</v>
      </c>
      <c r="D40" s="50" t="s">
        <v>203</v>
      </c>
      <c r="E40" s="31">
        <v>30</v>
      </c>
      <c r="F40" s="92" t="s">
        <v>207</v>
      </c>
      <c r="G40" s="45"/>
    </row>
    <row r="41" spans="2:7" ht="12.95" customHeight="1">
      <c r="B41" s="38">
        <v>8</v>
      </c>
      <c r="C41" s="32" t="s">
        <v>199</v>
      </c>
      <c r="D41" s="50" t="s">
        <v>204</v>
      </c>
      <c r="E41" s="31">
        <v>20</v>
      </c>
      <c r="F41" s="92" t="s">
        <v>207</v>
      </c>
      <c r="G41" s="45"/>
    </row>
    <row r="42" spans="2:7" ht="12.95" customHeight="1">
      <c r="B42" s="38">
        <v>9</v>
      </c>
      <c r="C42" s="32" t="s">
        <v>200</v>
      </c>
      <c r="D42" s="50" t="s">
        <v>205</v>
      </c>
      <c r="E42" s="31">
        <v>6.67</v>
      </c>
      <c r="F42" s="92" t="s">
        <v>207</v>
      </c>
      <c r="G42" s="45"/>
    </row>
    <row r="43" spans="2:7" ht="12.95" customHeight="1">
      <c r="B43" s="38">
        <v>10</v>
      </c>
      <c r="C43" s="32" t="s">
        <v>201</v>
      </c>
      <c r="D43" s="50" t="s">
        <v>206</v>
      </c>
      <c r="E43" s="93">
        <v>1</v>
      </c>
      <c r="F43" s="94" t="s">
        <v>207</v>
      </c>
      <c r="G43" s="45"/>
    </row>
    <row r="44" spans="2:7" ht="12.95" customHeight="1">
      <c r="B44" s="38"/>
      <c r="C44" s="32"/>
      <c r="D44" s="50"/>
      <c r="E44" s="95">
        <f>SUM(E40:E43)</f>
        <v>57.67</v>
      </c>
      <c r="F44" s="96" t="s">
        <v>207</v>
      </c>
      <c r="G44" s="45"/>
    </row>
    <row r="45" spans="2:7" ht="12.95" customHeight="1">
      <c r="B45" s="38"/>
      <c r="C45" s="32"/>
      <c r="D45" s="50"/>
      <c r="E45" s="95"/>
      <c r="F45" s="96"/>
      <c r="G45" s="45"/>
    </row>
    <row r="46" spans="2:7" ht="12.95" customHeight="1">
      <c r="B46" s="38">
        <v>11</v>
      </c>
      <c r="C46" s="32" t="s">
        <v>208</v>
      </c>
      <c r="D46" s="50" t="s">
        <v>212</v>
      </c>
      <c r="E46" s="95">
        <v>2.6</v>
      </c>
      <c r="F46" s="96" t="s">
        <v>213</v>
      </c>
      <c r="G46" s="45"/>
    </row>
    <row r="47" spans="2:7" ht="12.95" customHeight="1">
      <c r="B47" s="38"/>
      <c r="C47" s="32" t="s">
        <v>209</v>
      </c>
      <c r="D47" s="50"/>
      <c r="E47" s="95"/>
      <c r="F47" s="96"/>
      <c r="G47" s="45"/>
    </row>
    <row r="48" spans="2:7" ht="12.95" customHeight="1">
      <c r="B48" s="38">
        <v>12</v>
      </c>
      <c r="C48" s="32" t="s">
        <v>210</v>
      </c>
      <c r="D48" s="50"/>
      <c r="E48" s="31">
        <v>0.38</v>
      </c>
      <c r="F48" s="45"/>
      <c r="G48" s="45"/>
    </row>
    <row r="49" spans="2:7" ht="12.95" customHeight="1">
      <c r="B49" s="38">
        <v>13</v>
      </c>
      <c r="C49" s="32" t="s">
        <v>211</v>
      </c>
      <c r="D49" s="50"/>
      <c r="E49" s="97">
        <v>262955.43</v>
      </c>
      <c r="F49" s="45"/>
      <c r="G49" s="45"/>
    </row>
    <row r="50" spans="2:7" ht="12.95" customHeight="1">
      <c r="B50" s="61"/>
      <c r="C50" s="43"/>
      <c r="D50" s="43"/>
      <c r="E50" s="88"/>
      <c r="F50" s="88"/>
      <c r="G50" s="88"/>
    </row>
    <row r="51" spans="2:7" ht="12.95" customHeight="1"/>
  </sheetData>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G51"/>
  <sheetViews>
    <sheetView view="pageBreakPreview" topLeftCell="A7" zoomScale="60" zoomScaleNormal="100" workbookViewId="0">
      <selection activeCell="L51" sqref="L51"/>
    </sheetView>
  </sheetViews>
  <sheetFormatPr defaultColWidth="9.140625" defaultRowHeight="20.100000000000001" customHeight="1"/>
  <cols>
    <col min="1" max="1" width="3.28515625" style="27" customWidth="1"/>
    <col min="2" max="2" width="5.5703125" style="27" customWidth="1"/>
    <col min="3" max="3" width="39.28515625" style="27" customWidth="1"/>
    <col min="4" max="4" width="9.85546875" style="27" customWidth="1"/>
    <col min="5" max="5" width="13.28515625" style="27" customWidth="1"/>
    <col min="6" max="6" width="12.5703125" style="27" customWidth="1"/>
    <col min="7" max="7" width="16.42578125" style="27" customWidth="1"/>
    <col min="8" max="16384" width="9.140625" style="27"/>
  </cols>
  <sheetData>
    <row r="1" spans="2:7" ht="15" customHeight="1"/>
    <row r="2" spans="2:7" ht="15" customHeight="1">
      <c r="B2" s="41" t="s">
        <v>172</v>
      </c>
      <c r="C2" s="41"/>
      <c r="D2" s="41"/>
      <c r="E2" s="41" t="s">
        <v>214</v>
      </c>
      <c r="F2" s="41"/>
      <c r="G2" s="41"/>
    </row>
    <row r="3" spans="2:7" ht="15" customHeight="1">
      <c r="B3" s="41" t="s">
        <v>173</v>
      </c>
      <c r="C3" s="41"/>
      <c r="D3" s="41"/>
      <c r="E3" s="41"/>
      <c r="F3" s="41"/>
      <c r="G3" s="41"/>
    </row>
    <row r="4" spans="2:7" ht="15" customHeight="1">
      <c r="C4" s="27" t="s">
        <v>114</v>
      </c>
      <c r="D4" s="41"/>
      <c r="E4" s="41"/>
      <c r="F4" s="41"/>
      <c r="G4" s="41"/>
    </row>
    <row r="5" spans="2:7" ht="27" customHeight="1">
      <c r="B5" s="145" t="s">
        <v>1</v>
      </c>
      <c r="C5" s="145" t="s">
        <v>79</v>
      </c>
      <c r="D5" s="145" t="s">
        <v>80</v>
      </c>
      <c r="E5" s="145" t="s">
        <v>175</v>
      </c>
      <c r="F5" s="145" t="s">
        <v>4</v>
      </c>
      <c r="G5" s="145" t="s">
        <v>176</v>
      </c>
    </row>
    <row r="6" spans="2:7" ht="15.75" customHeight="1">
      <c r="B6" s="87"/>
      <c r="C6" s="87"/>
      <c r="D6" s="87"/>
      <c r="E6" s="87"/>
      <c r="F6" s="87"/>
      <c r="G6" s="87"/>
    </row>
    <row r="7" spans="2:7" ht="12.95" customHeight="1">
      <c r="B7" s="48"/>
      <c r="C7" s="35"/>
      <c r="D7" s="35"/>
      <c r="E7" s="36"/>
      <c r="F7" s="36"/>
      <c r="G7" s="36"/>
    </row>
    <row r="8" spans="2:7" ht="12.95" customHeight="1">
      <c r="B8" s="38">
        <v>1</v>
      </c>
      <c r="C8" s="29" t="s">
        <v>177</v>
      </c>
      <c r="D8" s="50" t="s">
        <v>189</v>
      </c>
      <c r="E8" s="31">
        <v>20</v>
      </c>
      <c r="F8" s="92" t="s">
        <v>194</v>
      </c>
      <c r="G8" s="45"/>
    </row>
    <row r="9" spans="2:7" ht="12.95" customHeight="1">
      <c r="B9" s="38">
        <v>2</v>
      </c>
      <c r="C9" s="32" t="s">
        <v>178</v>
      </c>
      <c r="D9" s="50" t="s">
        <v>190</v>
      </c>
      <c r="E9" s="31">
        <v>4</v>
      </c>
      <c r="F9" s="92" t="s">
        <v>188</v>
      </c>
      <c r="G9" s="45"/>
    </row>
    <row r="10" spans="2:7" ht="12.95" customHeight="1">
      <c r="B10" s="38">
        <v>3</v>
      </c>
      <c r="C10" s="32" t="s">
        <v>179</v>
      </c>
      <c r="D10" s="50" t="s">
        <v>191</v>
      </c>
      <c r="E10" s="31">
        <v>0.75</v>
      </c>
      <c r="F10" s="92"/>
      <c r="G10" s="45" t="s">
        <v>196</v>
      </c>
    </row>
    <row r="11" spans="2:7" ht="12.95" customHeight="1">
      <c r="B11" s="38">
        <v>4</v>
      </c>
      <c r="C11" s="32" t="s">
        <v>180</v>
      </c>
      <c r="D11" s="50" t="s">
        <v>192</v>
      </c>
      <c r="E11" s="31">
        <v>40</v>
      </c>
      <c r="F11" s="92" t="s">
        <v>195</v>
      </c>
      <c r="G11" s="45"/>
    </row>
    <row r="12" spans="2:7" ht="12.95" customHeight="1">
      <c r="B12" s="38">
        <v>5</v>
      </c>
      <c r="C12" s="32" t="s">
        <v>181</v>
      </c>
      <c r="D12" s="50" t="s">
        <v>193</v>
      </c>
      <c r="E12" s="31">
        <v>60</v>
      </c>
      <c r="F12" s="92" t="s">
        <v>195</v>
      </c>
      <c r="G12" s="45"/>
    </row>
    <row r="13" spans="2:7" ht="12.95" customHeight="1">
      <c r="B13" s="38"/>
      <c r="C13" s="32"/>
      <c r="D13" s="50"/>
      <c r="E13" s="31"/>
      <c r="F13" s="92"/>
      <c r="G13" s="45"/>
    </row>
    <row r="14" spans="2:7" ht="12.95" customHeight="1">
      <c r="B14" s="38">
        <v>6</v>
      </c>
      <c r="C14" s="32" t="s">
        <v>197</v>
      </c>
      <c r="D14" s="50" t="s">
        <v>202</v>
      </c>
      <c r="E14" s="31"/>
      <c r="F14" s="92"/>
      <c r="G14" s="45"/>
    </row>
    <row r="15" spans="2:7" ht="12.95" customHeight="1">
      <c r="B15" s="38">
        <v>7</v>
      </c>
      <c r="C15" s="32" t="s">
        <v>198</v>
      </c>
      <c r="D15" s="50" t="s">
        <v>203</v>
      </c>
      <c r="E15" s="31">
        <v>30</v>
      </c>
      <c r="F15" s="92" t="s">
        <v>207</v>
      </c>
      <c r="G15" s="45"/>
    </row>
    <row r="16" spans="2:7" ht="12.95" customHeight="1">
      <c r="B16" s="38">
        <v>8</v>
      </c>
      <c r="C16" s="32" t="s">
        <v>199</v>
      </c>
      <c r="D16" s="50" t="s">
        <v>204</v>
      </c>
      <c r="E16" s="31">
        <v>20</v>
      </c>
      <c r="F16" s="92" t="s">
        <v>207</v>
      </c>
      <c r="G16" s="45"/>
    </row>
    <row r="17" spans="2:7" ht="12.95" customHeight="1">
      <c r="B17" s="38">
        <v>9</v>
      </c>
      <c r="C17" s="32" t="s">
        <v>200</v>
      </c>
      <c r="D17" s="50" t="s">
        <v>205</v>
      </c>
      <c r="E17" s="31">
        <v>6.67</v>
      </c>
      <c r="F17" s="92" t="s">
        <v>207</v>
      </c>
      <c r="G17" s="45"/>
    </row>
    <row r="18" spans="2:7" ht="12.95" customHeight="1">
      <c r="B18" s="38">
        <v>10</v>
      </c>
      <c r="C18" s="32" t="s">
        <v>201</v>
      </c>
      <c r="D18" s="50" t="s">
        <v>206</v>
      </c>
      <c r="E18" s="93">
        <v>1</v>
      </c>
      <c r="F18" s="94" t="s">
        <v>207</v>
      </c>
      <c r="G18" s="45"/>
    </row>
    <row r="19" spans="2:7" ht="12.95" customHeight="1">
      <c r="B19" s="38"/>
      <c r="C19" s="32"/>
      <c r="D19" s="50"/>
      <c r="E19" s="95">
        <f>SUM(E15:E18)</f>
        <v>57.67</v>
      </c>
      <c r="F19" s="96" t="s">
        <v>207</v>
      </c>
      <c r="G19" s="45"/>
    </row>
    <row r="20" spans="2:7" ht="12.95" customHeight="1">
      <c r="B20" s="38"/>
      <c r="C20" s="32"/>
      <c r="D20" s="50"/>
      <c r="E20" s="95"/>
      <c r="F20" s="96"/>
      <c r="G20" s="45"/>
    </row>
    <row r="21" spans="2:7" ht="12.95" customHeight="1">
      <c r="B21" s="38">
        <v>11</v>
      </c>
      <c r="C21" s="32" t="s">
        <v>208</v>
      </c>
      <c r="D21" s="50" t="s">
        <v>212</v>
      </c>
      <c r="E21" s="95">
        <v>2.6</v>
      </c>
      <c r="F21" s="96" t="s">
        <v>213</v>
      </c>
      <c r="G21" s="45"/>
    </row>
    <row r="22" spans="2:7" ht="12.95" customHeight="1">
      <c r="B22" s="38"/>
      <c r="C22" s="32" t="s">
        <v>209</v>
      </c>
      <c r="D22" s="50"/>
      <c r="E22" s="95"/>
      <c r="F22" s="96"/>
      <c r="G22" s="45"/>
    </row>
    <row r="23" spans="2:7" ht="12.95" customHeight="1">
      <c r="B23" s="38">
        <v>12</v>
      </c>
      <c r="C23" s="32" t="s">
        <v>210</v>
      </c>
      <c r="D23" s="50"/>
      <c r="E23" s="31">
        <v>0.38</v>
      </c>
      <c r="F23" s="45"/>
      <c r="G23" s="45"/>
    </row>
    <row r="24" spans="2:7" ht="12.95" customHeight="1">
      <c r="B24" s="38">
        <v>13</v>
      </c>
      <c r="C24" s="32" t="s">
        <v>211</v>
      </c>
      <c r="D24" s="50"/>
      <c r="E24" s="97">
        <v>262955.43</v>
      </c>
      <c r="F24" s="45"/>
      <c r="G24" s="45"/>
    </row>
    <row r="25" spans="2:7" ht="12.95" customHeight="1">
      <c r="B25" s="61"/>
      <c r="C25" s="43"/>
      <c r="D25" s="43"/>
      <c r="E25" s="88"/>
      <c r="F25" s="88"/>
      <c r="G25" s="88"/>
    </row>
    <row r="26" spans="2:7" ht="12.95" customHeight="1">
      <c r="E26" s="89"/>
      <c r="F26" s="89"/>
      <c r="G26" s="89"/>
    </row>
    <row r="27" spans="2:7" ht="12.95" customHeight="1">
      <c r="B27" s="41" t="s">
        <v>172</v>
      </c>
      <c r="C27" s="41"/>
      <c r="D27" s="41"/>
      <c r="E27" s="41" t="s">
        <v>214</v>
      </c>
      <c r="F27" s="41"/>
      <c r="G27" s="41"/>
    </row>
    <row r="28" spans="2:7" ht="12.95" customHeight="1">
      <c r="B28" s="41" t="s">
        <v>173</v>
      </c>
      <c r="C28" s="41"/>
      <c r="D28" s="41"/>
      <c r="E28" s="41"/>
      <c r="F28" s="41"/>
      <c r="G28" s="41"/>
    </row>
    <row r="29" spans="2:7" ht="12.95" customHeight="1">
      <c r="C29" s="27" t="s">
        <v>228</v>
      </c>
      <c r="D29" s="41"/>
      <c r="E29" s="41"/>
      <c r="F29" s="41"/>
      <c r="G29" s="41"/>
    </row>
    <row r="30" spans="2:7" ht="12.95" customHeight="1">
      <c r="B30" s="28" t="s">
        <v>1</v>
      </c>
      <c r="C30" s="28" t="s">
        <v>79</v>
      </c>
      <c r="D30" s="28" t="s">
        <v>80</v>
      </c>
      <c r="E30" s="28" t="s">
        <v>175</v>
      </c>
      <c r="F30" s="28" t="s">
        <v>4</v>
      </c>
      <c r="G30" s="28" t="s">
        <v>176</v>
      </c>
    </row>
    <row r="31" spans="2:7" ht="12.95" customHeight="1">
      <c r="B31" s="87"/>
      <c r="C31" s="87"/>
      <c r="D31" s="87"/>
      <c r="E31" s="87"/>
      <c r="F31" s="87"/>
      <c r="G31" s="87"/>
    </row>
    <row r="32" spans="2:7" ht="12.95" customHeight="1">
      <c r="B32" s="48"/>
      <c r="C32" s="35"/>
      <c r="D32" s="35"/>
      <c r="E32" s="36"/>
      <c r="F32" s="36"/>
      <c r="G32" s="36"/>
    </row>
    <row r="33" spans="2:7" ht="12.95" customHeight="1">
      <c r="B33" s="38">
        <v>1</v>
      </c>
      <c r="C33" s="29" t="s">
        <v>177</v>
      </c>
      <c r="D33" s="50" t="s">
        <v>189</v>
      </c>
      <c r="E33" s="31">
        <v>20</v>
      </c>
      <c r="F33" s="92" t="s">
        <v>194</v>
      </c>
      <c r="G33" s="45"/>
    </row>
    <row r="34" spans="2:7" ht="12.95" customHeight="1">
      <c r="B34" s="38">
        <v>2</v>
      </c>
      <c r="C34" s="32" t="s">
        <v>178</v>
      </c>
      <c r="D34" s="50" t="s">
        <v>190</v>
      </c>
      <c r="E34" s="31">
        <v>4</v>
      </c>
      <c r="F34" s="92" t="s">
        <v>188</v>
      </c>
      <c r="G34" s="45"/>
    </row>
    <row r="35" spans="2:7" ht="12.95" customHeight="1">
      <c r="B35" s="38">
        <v>3</v>
      </c>
      <c r="C35" s="32" t="s">
        <v>179</v>
      </c>
      <c r="D35" s="50" t="s">
        <v>191</v>
      </c>
      <c r="E35" s="31">
        <v>0.75</v>
      </c>
      <c r="F35" s="92"/>
      <c r="G35" s="45" t="s">
        <v>196</v>
      </c>
    </row>
    <row r="36" spans="2:7" ht="12.95" customHeight="1">
      <c r="B36" s="38">
        <v>4</v>
      </c>
      <c r="C36" s="32" t="s">
        <v>180</v>
      </c>
      <c r="D36" s="50" t="s">
        <v>192</v>
      </c>
      <c r="E36" s="31">
        <v>40</v>
      </c>
      <c r="F36" s="92" t="s">
        <v>195</v>
      </c>
      <c r="G36" s="45"/>
    </row>
    <row r="37" spans="2:7" ht="12.95" customHeight="1">
      <c r="B37" s="38">
        <v>5</v>
      </c>
      <c r="C37" s="32" t="s">
        <v>181</v>
      </c>
      <c r="D37" s="50" t="s">
        <v>193</v>
      </c>
      <c r="E37" s="31">
        <v>60</v>
      </c>
      <c r="F37" s="92" t="s">
        <v>195</v>
      </c>
      <c r="G37" s="45"/>
    </row>
    <row r="38" spans="2:7" ht="12.95" customHeight="1">
      <c r="B38" s="38"/>
      <c r="C38" s="32"/>
      <c r="D38" s="50"/>
      <c r="E38" s="31"/>
      <c r="F38" s="92"/>
      <c r="G38" s="45"/>
    </row>
    <row r="39" spans="2:7" ht="12.95" customHeight="1">
      <c r="B39" s="38">
        <v>6</v>
      </c>
      <c r="C39" s="32" t="s">
        <v>197</v>
      </c>
      <c r="D39" s="50" t="s">
        <v>202</v>
      </c>
      <c r="E39" s="31"/>
      <c r="F39" s="92"/>
      <c r="G39" s="45"/>
    </row>
    <row r="40" spans="2:7" ht="12.95" customHeight="1">
      <c r="B40" s="38">
        <v>7</v>
      </c>
      <c r="C40" s="32" t="s">
        <v>198</v>
      </c>
      <c r="D40" s="50" t="s">
        <v>203</v>
      </c>
      <c r="E40" s="31">
        <v>30</v>
      </c>
      <c r="F40" s="92" t="s">
        <v>207</v>
      </c>
      <c r="G40" s="45"/>
    </row>
    <row r="41" spans="2:7" ht="12.95" customHeight="1">
      <c r="B41" s="38">
        <v>8</v>
      </c>
      <c r="C41" s="32" t="s">
        <v>199</v>
      </c>
      <c r="D41" s="50" t="s">
        <v>204</v>
      </c>
      <c r="E41" s="31">
        <v>20</v>
      </c>
      <c r="F41" s="92" t="s">
        <v>207</v>
      </c>
      <c r="G41" s="45"/>
    </row>
    <row r="42" spans="2:7" ht="12.95" customHeight="1">
      <c r="B42" s="38">
        <v>9</v>
      </c>
      <c r="C42" s="32" t="s">
        <v>200</v>
      </c>
      <c r="D42" s="50" t="s">
        <v>205</v>
      </c>
      <c r="E42" s="31">
        <v>6.67</v>
      </c>
      <c r="F42" s="92" t="s">
        <v>207</v>
      </c>
      <c r="G42" s="45"/>
    </row>
    <row r="43" spans="2:7" ht="12.95" customHeight="1">
      <c r="B43" s="38">
        <v>10</v>
      </c>
      <c r="C43" s="32" t="s">
        <v>201</v>
      </c>
      <c r="D43" s="50" t="s">
        <v>206</v>
      </c>
      <c r="E43" s="93">
        <v>1</v>
      </c>
      <c r="F43" s="94" t="s">
        <v>207</v>
      </c>
      <c r="G43" s="45"/>
    </row>
    <row r="44" spans="2:7" ht="12.95" customHeight="1">
      <c r="B44" s="38"/>
      <c r="C44" s="32"/>
      <c r="D44" s="50"/>
      <c r="E44" s="95">
        <f>SUM(E40:E43)</f>
        <v>57.67</v>
      </c>
      <c r="F44" s="96" t="s">
        <v>207</v>
      </c>
      <c r="G44" s="45"/>
    </row>
    <row r="45" spans="2:7" ht="12.95" customHeight="1">
      <c r="B45" s="38"/>
      <c r="C45" s="32"/>
      <c r="D45" s="50"/>
      <c r="E45" s="95"/>
      <c r="F45" s="96"/>
      <c r="G45" s="45"/>
    </row>
    <row r="46" spans="2:7" ht="12.95" customHeight="1">
      <c r="B46" s="38">
        <v>11</v>
      </c>
      <c r="C46" s="32" t="s">
        <v>208</v>
      </c>
      <c r="D46" s="50" t="s">
        <v>212</v>
      </c>
      <c r="E46" s="95">
        <v>2.6</v>
      </c>
      <c r="F46" s="96" t="s">
        <v>213</v>
      </c>
      <c r="G46" s="45"/>
    </row>
    <row r="47" spans="2:7" ht="12.95" customHeight="1">
      <c r="B47" s="38"/>
      <c r="C47" s="32" t="s">
        <v>209</v>
      </c>
      <c r="D47" s="50"/>
      <c r="E47" s="95"/>
      <c r="F47" s="96"/>
      <c r="G47" s="45"/>
    </row>
    <row r="48" spans="2:7" ht="12.95" customHeight="1">
      <c r="B48" s="38">
        <v>12</v>
      </c>
      <c r="C48" s="32" t="s">
        <v>210</v>
      </c>
      <c r="D48" s="50"/>
      <c r="E48" s="31">
        <v>0.38</v>
      </c>
      <c r="F48" s="45"/>
      <c r="G48" s="45"/>
    </row>
    <row r="49" spans="2:7" ht="12.95" customHeight="1">
      <c r="B49" s="38">
        <v>13</v>
      </c>
      <c r="C49" s="32" t="s">
        <v>211</v>
      </c>
      <c r="D49" s="50"/>
      <c r="E49" s="97">
        <v>262955.43</v>
      </c>
      <c r="F49" s="45"/>
      <c r="G49" s="45"/>
    </row>
    <row r="50" spans="2:7" ht="12.95" customHeight="1">
      <c r="B50" s="61"/>
      <c r="C50" s="43"/>
      <c r="D50" s="43"/>
      <c r="E50" s="88"/>
      <c r="F50" s="88"/>
      <c r="G50" s="88"/>
    </row>
    <row r="51" spans="2:7" ht="12.95" customHeight="1"/>
  </sheetData>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F45"/>
  <sheetViews>
    <sheetView view="pageBreakPreview" zoomScale="60" zoomScaleNormal="130" workbookViewId="0">
      <selection activeCell="P34" sqref="P34"/>
    </sheetView>
  </sheetViews>
  <sheetFormatPr defaultColWidth="9.140625" defaultRowHeight="20.100000000000001" customHeight="1"/>
  <cols>
    <col min="1" max="1" width="3.28515625" style="27" customWidth="1"/>
    <col min="2" max="2" width="5.5703125" style="27" customWidth="1"/>
    <col min="3" max="3" width="41.7109375" style="27" customWidth="1"/>
    <col min="4" max="4" width="9.85546875" style="27" customWidth="1"/>
    <col min="5" max="5" width="29.28515625" style="27" customWidth="1"/>
    <col min="6" max="6" width="21.5703125" style="27" customWidth="1"/>
    <col min="7" max="7" width="3.7109375" style="27" customWidth="1"/>
    <col min="8" max="8" width="3.28515625" style="27" customWidth="1"/>
    <col min="9" max="16384" width="9.140625" style="27"/>
  </cols>
  <sheetData>
    <row r="1" spans="2:6" ht="15" customHeight="1"/>
    <row r="2" spans="2:6" ht="15" customHeight="1">
      <c r="B2" s="41" t="s">
        <v>229</v>
      </c>
      <c r="C2" s="41"/>
      <c r="D2" s="41"/>
      <c r="E2" s="41"/>
      <c r="F2" s="41"/>
    </row>
    <row r="3" spans="2:6" ht="15" customHeight="1">
      <c r="D3" s="41"/>
      <c r="E3" s="41"/>
      <c r="F3" s="41"/>
    </row>
    <row r="4" spans="2:6" ht="27" customHeight="1">
      <c r="B4" s="28" t="s">
        <v>1</v>
      </c>
      <c r="C4" s="28" t="s">
        <v>79</v>
      </c>
      <c r="D4" s="28" t="s">
        <v>80</v>
      </c>
      <c r="E4" s="28" t="s">
        <v>230</v>
      </c>
      <c r="F4" s="28" t="s">
        <v>4</v>
      </c>
    </row>
    <row r="5" spans="2:6" ht="12.95" customHeight="1">
      <c r="B5" s="48"/>
      <c r="C5" s="36" t="s">
        <v>231</v>
      </c>
      <c r="D5" s="48" t="s">
        <v>94</v>
      </c>
      <c r="E5" s="95">
        <v>211247000</v>
      </c>
      <c r="F5" s="36" t="s">
        <v>233</v>
      </c>
    </row>
    <row r="6" spans="2:6" ht="12.95" customHeight="1">
      <c r="B6" s="38">
        <v>1</v>
      </c>
      <c r="C6" s="29" t="s">
        <v>232</v>
      </c>
      <c r="D6" s="50"/>
      <c r="E6" s="31"/>
      <c r="F6" s="92"/>
    </row>
    <row r="7" spans="2:6" ht="12.95" customHeight="1">
      <c r="B7" s="38"/>
      <c r="C7" s="110" t="s">
        <v>234</v>
      </c>
      <c r="D7" s="50" t="s">
        <v>96</v>
      </c>
      <c r="E7" s="31">
        <v>0.22700000000000001</v>
      </c>
      <c r="F7" s="92"/>
    </row>
    <row r="8" spans="2:6" ht="12.95" customHeight="1">
      <c r="B8" s="38"/>
      <c r="C8" s="110" t="s">
        <v>235</v>
      </c>
      <c r="D8" s="50"/>
      <c r="E8" s="31"/>
      <c r="F8" s="92"/>
    </row>
    <row r="9" spans="2:6" ht="12.95" customHeight="1">
      <c r="B9" s="38"/>
      <c r="C9" s="32"/>
      <c r="D9" s="50"/>
      <c r="E9" s="31"/>
      <c r="F9" s="92"/>
    </row>
    <row r="10" spans="2:6" ht="12.95" customHeight="1">
      <c r="B10" s="38">
        <v>2</v>
      </c>
      <c r="C10" s="32" t="s">
        <v>236</v>
      </c>
      <c r="D10" s="50" t="s">
        <v>100</v>
      </c>
      <c r="E10" s="31">
        <v>215938</v>
      </c>
      <c r="F10" s="92" t="s">
        <v>240</v>
      </c>
    </row>
    <row r="11" spans="2:6" ht="12.95" customHeight="1">
      <c r="B11" s="38"/>
      <c r="C11" s="32" t="s">
        <v>237</v>
      </c>
      <c r="D11" s="50"/>
      <c r="E11" s="31"/>
      <c r="F11" s="92"/>
    </row>
    <row r="12" spans="2:6" ht="12.95" customHeight="1">
      <c r="B12" s="38"/>
      <c r="C12" s="38" t="s">
        <v>238</v>
      </c>
      <c r="D12" s="50"/>
      <c r="E12" s="31"/>
      <c r="F12" s="92"/>
    </row>
    <row r="13" spans="2:6" ht="12.95" customHeight="1">
      <c r="B13" s="38"/>
      <c r="C13" s="38" t="s">
        <v>239</v>
      </c>
      <c r="D13" s="50"/>
      <c r="E13" s="31"/>
      <c r="F13" s="92"/>
    </row>
    <row r="14" spans="2:6" ht="12.95" customHeight="1">
      <c r="B14" s="38"/>
      <c r="C14" s="32"/>
      <c r="D14" s="50"/>
      <c r="E14" s="31"/>
      <c r="F14" s="92"/>
    </row>
    <row r="15" spans="2:6" ht="12.95" customHeight="1">
      <c r="B15" s="38"/>
      <c r="C15" s="32" t="s">
        <v>241</v>
      </c>
      <c r="D15" s="50" t="s">
        <v>101</v>
      </c>
      <c r="E15" s="31">
        <v>2112</v>
      </c>
      <c r="F15" s="92" t="s">
        <v>240</v>
      </c>
    </row>
    <row r="16" spans="2:6" ht="12.95" customHeight="1">
      <c r="B16" s="38"/>
      <c r="C16" s="38" t="s">
        <v>242</v>
      </c>
      <c r="D16" s="50"/>
      <c r="E16" s="40"/>
      <c r="F16" s="111"/>
    </row>
    <row r="17" spans="2:6" ht="12.95" customHeight="1">
      <c r="B17" s="38"/>
      <c r="C17" s="38" t="s">
        <v>239</v>
      </c>
      <c r="D17" s="50"/>
      <c r="E17" s="95"/>
      <c r="F17" s="96"/>
    </row>
    <row r="18" spans="2:6" ht="12.95" customHeight="1">
      <c r="B18" s="38"/>
      <c r="C18" s="32"/>
      <c r="D18" s="50"/>
      <c r="E18" s="95"/>
      <c r="F18" s="96"/>
    </row>
    <row r="19" spans="2:6" ht="12.95" customHeight="1">
      <c r="B19" s="38"/>
      <c r="C19" s="32" t="s">
        <v>243</v>
      </c>
      <c r="D19" s="50" t="s">
        <v>244</v>
      </c>
      <c r="E19" s="95">
        <v>218050</v>
      </c>
      <c r="F19" s="92" t="s">
        <v>240</v>
      </c>
    </row>
    <row r="20" spans="2:6" ht="12.95" customHeight="1">
      <c r="B20" s="61"/>
      <c r="C20" s="43"/>
      <c r="D20" s="43"/>
      <c r="E20" s="88"/>
      <c r="F20" s="88"/>
    </row>
    <row r="21" spans="2:6" ht="12.95" customHeight="1">
      <c r="E21" s="89"/>
      <c r="F21" s="89"/>
    </row>
    <row r="22" spans="2:6" ht="20.100000000000001" customHeight="1">
      <c r="B22" s="41" t="s">
        <v>245</v>
      </c>
      <c r="C22" s="41"/>
      <c r="D22" s="41"/>
      <c r="E22" s="41"/>
      <c r="F22" s="41"/>
    </row>
    <row r="23" spans="2:6" ht="12" customHeight="1">
      <c r="D23" s="41"/>
      <c r="E23" s="41"/>
      <c r="F23" s="41"/>
    </row>
    <row r="24" spans="2:6" ht="18" customHeight="1">
      <c r="B24" s="28" t="s">
        <v>1</v>
      </c>
      <c r="C24" s="28" t="s">
        <v>79</v>
      </c>
      <c r="D24" s="28" t="s">
        <v>80</v>
      </c>
      <c r="E24" s="28" t="s">
        <v>230</v>
      </c>
      <c r="F24" s="28" t="s">
        <v>4</v>
      </c>
    </row>
    <row r="25" spans="2:6" ht="12" customHeight="1">
      <c r="B25" s="48"/>
      <c r="C25" s="36" t="s">
        <v>246</v>
      </c>
      <c r="D25" s="48" t="s">
        <v>249</v>
      </c>
      <c r="E25" s="95">
        <v>118080</v>
      </c>
      <c r="F25" s="101" t="s">
        <v>240</v>
      </c>
    </row>
    <row r="26" spans="2:6" ht="12" customHeight="1">
      <c r="B26" s="38">
        <v>1</v>
      </c>
      <c r="C26" s="112" t="s">
        <v>247</v>
      </c>
      <c r="D26" s="50"/>
      <c r="E26" s="31"/>
      <c r="F26" s="92"/>
    </row>
    <row r="27" spans="2:6" ht="12" customHeight="1">
      <c r="B27" s="103"/>
      <c r="C27" s="109" t="s">
        <v>248</v>
      </c>
      <c r="D27" s="104"/>
      <c r="E27" s="93"/>
      <c r="F27" s="94"/>
    </row>
    <row r="28" spans="2:6" ht="12" customHeight="1">
      <c r="B28" s="101"/>
      <c r="C28" s="113"/>
      <c r="D28" s="114"/>
      <c r="E28" s="95"/>
      <c r="F28" s="96"/>
    </row>
    <row r="29" spans="2:6" ht="12" customHeight="1">
      <c r="B29" s="38">
        <v>2</v>
      </c>
      <c r="C29" s="32" t="s">
        <v>250</v>
      </c>
      <c r="D29" s="50" t="s">
        <v>9</v>
      </c>
      <c r="E29" s="31">
        <v>0</v>
      </c>
      <c r="F29" s="101" t="s">
        <v>240</v>
      </c>
    </row>
    <row r="30" spans="2:6" ht="12" customHeight="1">
      <c r="B30" s="38"/>
      <c r="C30" s="112" t="s">
        <v>251</v>
      </c>
      <c r="D30" s="50"/>
      <c r="E30" s="31"/>
      <c r="F30" s="92"/>
    </row>
    <row r="31" spans="2:6" ht="12" customHeight="1">
      <c r="B31" s="103"/>
      <c r="C31" s="115"/>
      <c r="D31" s="104"/>
      <c r="E31" s="93"/>
      <c r="F31" s="94"/>
    </row>
    <row r="32" spans="2:6" ht="12" customHeight="1">
      <c r="B32" s="101"/>
      <c r="C32" s="101"/>
      <c r="D32" s="114"/>
      <c r="E32" s="95"/>
      <c r="F32" s="96"/>
    </row>
    <row r="33" spans="2:6" ht="12" customHeight="1">
      <c r="B33" s="38">
        <v>3</v>
      </c>
      <c r="C33" s="116" t="s">
        <v>252</v>
      </c>
      <c r="D33" s="50" t="s">
        <v>255</v>
      </c>
      <c r="E33" s="31">
        <v>66015</v>
      </c>
      <c r="F33" s="101" t="s">
        <v>240</v>
      </c>
    </row>
    <row r="34" spans="2:6" ht="12" customHeight="1">
      <c r="B34" s="38"/>
      <c r="C34" s="112" t="s">
        <v>253</v>
      </c>
      <c r="D34" s="50"/>
      <c r="E34" s="31"/>
      <c r="F34" s="92"/>
    </row>
    <row r="35" spans="2:6" ht="12" customHeight="1">
      <c r="B35" s="103"/>
      <c r="C35" s="109" t="s">
        <v>254</v>
      </c>
      <c r="D35" s="104"/>
      <c r="E35" s="93"/>
      <c r="F35" s="94"/>
    </row>
    <row r="36" spans="2:6" ht="12" customHeight="1">
      <c r="B36" s="101"/>
      <c r="C36" s="38"/>
      <c r="D36" s="114"/>
      <c r="E36" s="106"/>
      <c r="F36" s="107"/>
    </row>
    <row r="37" spans="2:6" ht="12" customHeight="1">
      <c r="B37" s="38">
        <v>4</v>
      </c>
      <c r="C37" s="32" t="s">
        <v>256</v>
      </c>
      <c r="D37" s="50" t="s">
        <v>224</v>
      </c>
      <c r="E37" s="95">
        <v>132029</v>
      </c>
      <c r="F37" s="101" t="s">
        <v>240</v>
      </c>
    </row>
    <row r="38" spans="2:6" ht="12" customHeight="1">
      <c r="B38" s="38"/>
      <c r="C38" s="112" t="s">
        <v>257</v>
      </c>
      <c r="D38" s="50"/>
      <c r="E38" s="95"/>
      <c r="F38" s="96"/>
    </row>
    <row r="39" spans="2:6" ht="12" customHeight="1">
      <c r="B39" s="103"/>
      <c r="C39" s="109" t="s">
        <v>258</v>
      </c>
      <c r="D39" s="104"/>
      <c r="E39" s="93"/>
      <c r="F39" s="94"/>
    </row>
    <row r="40" spans="2:6" ht="12" customHeight="1">
      <c r="B40" s="117">
        <v>5</v>
      </c>
      <c r="C40" s="108" t="s">
        <v>259</v>
      </c>
      <c r="D40" s="118" t="s">
        <v>189</v>
      </c>
      <c r="E40" s="106">
        <v>297375</v>
      </c>
      <c r="F40" s="101" t="s">
        <v>240</v>
      </c>
    </row>
    <row r="41" spans="2:6" ht="12" customHeight="1">
      <c r="B41" s="117">
        <v>6</v>
      </c>
      <c r="C41" s="102" t="s">
        <v>260</v>
      </c>
      <c r="D41" s="118" t="s">
        <v>264</v>
      </c>
      <c r="E41" s="106">
        <v>108375</v>
      </c>
      <c r="F41" s="101" t="s">
        <v>240</v>
      </c>
    </row>
    <row r="42" spans="2:6" ht="12" customHeight="1">
      <c r="B42" s="119">
        <v>7</v>
      </c>
      <c r="C42" s="109" t="s">
        <v>261</v>
      </c>
      <c r="D42" s="120" t="s">
        <v>265</v>
      </c>
      <c r="E42" s="121">
        <v>793874</v>
      </c>
      <c r="F42" s="101" t="s">
        <v>240</v>
      </c>
    </row>
    <row r="43" spans="2:6" ht="12" customHeight="1">
      <c r="B43" s="117"/>
      <c r="C43" s="122" t="s">
        <v>262</v>
      </c>
      <c r="D43" s="118" t="s">
        <v>266</v>
      </c>
      <c r="E43" s="106">
        <v>1011924</v>
      </c>
      <c r="F43" s="101" t="s">
        <v>240</v>
      </c>
    </row>
    <row r="44" spans="2:6" ht="12" customHeight="1">
      <c r="B44" s="117"/>
      <c r="C44" s="109" t="s">
        <v>263</v>
      </c>
      <c r="D44" s="118"/>
      <c r="E44" s="106"/>
      <c r="F44" s="107"/>
    </row>
    <row r="45" spans="2:6" ht="12" customHeight="1">
      <c r="B45" s="61"/>
      <c r="C45" s="43"/>
      <c r="D45" s="43"/>
      <c r="E45" s="88"/>
      <c r="F45" s="88"/>
    </row>
  </sheetData>
  <printOptions horizontalCentered="1"/>
  <pageMargins left="0.51181102362204722" right="0.51181102362204722" top="0.74803149606299213" bottom="0.74803149606299213" header="0.31496062992125984" footer="0.31496062992125984"/>
  <pageSetup paperSize="9" scale="7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J37"/>
  <sheetViews>
    <sheetView view="pageBreakPreview" zoomScale="60" zoomScaleNormal="130" workbookViewId="0">
      <selection activeCell="B4" sqref="B4:G37"/>
    </sheetView>
  </sheetViews>
  <sheetFormatPr defaultColWidth="9.140625" defaultRowHeight="20.100000000000001" customHeight="1"/>
  <cols>
    <col min="1" max="1" width="3.28515625" style="27" customWidth="1"/>
    <col min="2" max="2" width="5.5703125" style="27" customWidth="1"/>
    <col min="3" max="3" width="46.7109375" style="27" customWidth="1"/>
    <col min="4" max="4" width="12" style="27" customWidth="1"/>
    <col min="5" max="5" width="16.28515625" style="27" customWidth="1"/>
    <col min="6" max="6" width="9.42578125" style="27" customWidth="1"/>
    <col min="7" max="7" width="17.28515625" style="27" customWidth="1"/>
    <col min="8" max="8" width="3.140625" style="27" customWidth="1"/>
    <col min="9" max="9" width="4.42578125" style="27" customWidth="1"/>
    <col min="10" max="10" width="1" style="27" customWidth="1"/>
    <col min="11" max="16384" width="9.140625" style="27"/>
  </cols>
  <sheetData>
    <row r="1" spans="2:10" ht="15" customHeight="1"/>
    <row r="2" spans="2:10" ht="29.25" customHeight="1">
      <c r="B2" s="1044" t="s">
        <v>334</v>
      </c>
      <c r="C2" s="1044"/>
      <c r="D2" s="1044"/>
      <c r="E2" s="1044"/>
      <c r="F2" s="1044"/>
      <c r="G2" s="1044"/>
      <c r="H2" s="123"/>
      <c r="I2" s="123"/>
      <c r="J2" s="123"/>
    </row>
    <row r="3" spans="2:10" ht="15" customHeight="1">
      <c r="B3" s="41"/>
      <c r="C3" s="41"/>
      <c r="D3" s="41"/>
      <c r="E3" s="41"/>
      <c r="F3" s="41"/>
      <c r="G3" s="41"/>
    </row>
    <row r="4" spans="2:10" ht="24.75" customHeight="1">
      <c r="B4" s="145" t="s">
        <v>1</v>
      </c>
      <c r="C4" s="145" t="s">
        <v>79</v>
      </c>
      <c r="D4" s="145" t="s">
        <v>80</v>
      </c>
      <c r="E4" s="145" t="s">
        <v>175</v>
      </c>
      <c r="F4" s="145" t="s">
        <v>267</v>
      </c>
      <c r="G4" s="145" t="s">
        <v>176</v>
      </c>
    </row>
    <row r="5" spans="2:10" ht="15" customHeight="1">
      <c r="B5" s="48" t="s">
        <v>82</v>
      </c>
      <c r="C5" s="35" t="s">
        <v>290</v>
      </c>
      <c r="D5" s="117"/>
      <c r="E5" s="106"/>
      <c r="F5" s="106"/>
      <c r="G5" s="117"/>
    </row>
    <row r="6" spans="2:10" ht="15" customHeight="1">
      <c r="B6" s="38">
        <v>1</v>
      </c>
      <c r="C6" s="29" t="s">
        <v>291</v>
      </c>
      <c r="D6" s="1026" t="s">
        <v>297</v>
      </c>
      <c r="E6" s="1026"/>
      <c r="F6" s="1026"/>
      <c r="G6" s="1026"/>
    </row>
    <row r="7" spans="2:10" ht="15" customHeight="1">
      <c r="B7" s="38">
        <v>2</v>
      </c>
      <c r="C7" s="29" t="s">
        <v>268</v>
      </c>
      <c r="D7" s="114" t="s">
        <v>269</v>
      </c>
      <c r="E7" s="95">
        <v>85</v>
      </c>
      <c r="F7" s="124" t="s">
        <v>271</v>
      </c>
      <c r="G7" s="96"/>
    </row>
    <row r="8" spans="2:10" ht="15" customHeight="1">
      <c r="B8" s="38">
        <v>3</v>
      </c>
      <c r="C8" s="102" t="s">
        <v>292</v>
      </c>
      <c r="D8" s="50" t="s">
        <v>270</v>
      </c>
      <c r="E8" s="31">
        <v>0</v>
      </c>
      <c r="F8" s="30" t="s">
        <v>111</v>
      </c>
      <c r="G8" s="92"/>
    </row>
    <row r="9" spans="2:10" ht="15" customHeight="1">
      <c r="B9" s="38">
        <v>4</v>
      </c>
      <c r="C9" s="32" t="s">
        <v>293</v>
      </c>
      <c r="D9" s="50" t="s">
        <v>82</v>
      </c>
      <c r="E9" s="125">
        <v>5</v>
      </c>
      <c r="F9" s="30" t="s">
        <v>38</v>
      </c>
      <c r="G9" s="92"/>
    </row>
    <row r="10" spans="2:10" ht="15" customHeight="1">
      <c r="B10" s="38"/>
      <c r="C10" s="32" t="s">
        <v>294</v>
      </c>
      <c r="D10" s="50" t="s">
        <v>239</v>
      </c>
      <c r="E10" s="125">
        <v>2</v>
      </c>
      <c r="F10" s="30" t="s">
        <v>117</v>
      </c>
      <c r="G10" s="92"/>
    </row>
    <row r="11" spans="2:10" ht="15" customHeight="1">
      <c r="B11" s="38"/>
      <c r="C11" s="32" t="s">
        <v>295</v>
      </c>
      <c r="D11" s="50" t="s">
        <v>265</v>
      </c>
      <c r="E11" s="125">
        <v>850</v>
      </c>
      <c r="F11" s="30" t="s">
        <v>233</v>
      </c>
      <c r="G11" s="92"/>
    </row>
    <row r="12" spans="2:10" ht="15" customHeight="1">
      <c r="B12" s="38"/>
      <c r="C12" s="32"/>
      <c r="D12" s="50"/>
      <c r="E12" s="31"/>
      <c r="F12" s="30"/>
      <c r="G12" s="92"/>
    </row>
    <row r="13" spans="2:10" ht="15" customHeight="1">
      <c r="B13" s="52" t="s">
        <v>86</v>
      </c>
      <c r="C13" s="126" t="s">
        <v>296</v>
      </c>
      <c r="D13" s="50"/>
      <c r="E13" s="31"/>
      <c r="F13" s="30"/>
      <c r="G13" s="92"/>
    </row>
    <row r="14" spans="2:10" ht="15" customHeight="1">
      <c r="B14" s="38">
        <v>1</v>
      </c>
      <c r="C14" s="32" t="s">
        <v>298</v>
      </c>
      <c r="D14" s="50" t="s">
        <v>94</v>
      </c>
      <c r="E14" s="125">
        <v>85</v>
      </c>
      <c r="F14" s="30" t="s">
        <v>233</v>
      </c>
      <c r="G14" s="92"/>
    </row>
    <row r="15" spans="2:10" ht="15" customHeight="1">
      <c r="B15" s="38">
        <v>2</v>
      </c>
      <c r="C15" s="32" t="s">
        <v>299</v>
      </c>
      <c r="D15" s="50" t="s">
        <v>96</v>
      </c>
      <c r="E15" s="125">
        <v>0.26379999999999998</v>
      </c>
      <c r="F15" s="30" t="s">
        <v>233</v>
      </c>
      <c r="G15" s="92"/>
    </row>
    <row r="16" spans="2:10" ht="15" customHeight="1">
      <c r="B16" s="38">
        <v>3</v>
      </c>
      <c r="C16" s="32" t="s">
        <v>300</v>
      </c>
      <c r="D16" s="50"/>
      <c r="E16" s="31"/>
      <c r="F16" s="30"/>
      <c r="G16" s="92"/>
    </row>
    <row r="17" spans="2:7" ht="15" customHeight="1">
      <c r="B17" s="38"/>
      <c r="C17" s="32" t="s">
        <v>301</v>
      </c>
      <c r="D17" s="50" t="s">
        <v>100</v>
      </c>
      <c r="E17" s="31">
        <v>100903.5</v>
      </c>
      <c r="F17" s="30" t="s">
        <v>233</v>
      </c>
      <c r="G17" s="92"/>
    </row>
    <row r="18" spans="2:7" ht="15" customHeight="1">
      <c r="B18" s="39"/>
      <c r="C18" s="55" t="s">
        <v>302</v>
      </c>
      <c r="D18" s="127" t="s">
        <v>101</v>
      </c>
      <c r="E18" s="40">
        <v>8500</v>
      </c>
      <c r="F18" s="56" t="s">
        <v>233</v>
      </c>
      <c r="G18" s="111"/>
    </row>
    <row r="19" spans="2:7" ht="15" customHeight="1">
      <c r="B19" s="33"/>
      <c r="C19" s="33" t="s">
        <v>303</v>
      </c>
      <c r="D19" s="28" t="s">
        <v>244</v>
      </c>
      <c r="E19" s="128">
        <v>109403.5</v>
      </c>
      <c r="F19" s="129" t="s">
        <v>233</v>
      </c>
      <c r="G19" s="130"/>
    </row>
    <row r="20" spans="2:7" ht="15" customHeight="1">
      <c r="B20" s="101"/>
      <c r="C20" s="105"/>
      <c r="D20" s="114"/>
      <c r="E20" s="95"/>
      <c r="F20" s="124"/>
      <c r="G20" s="96"/>
    </row>
    <row r="21" spans="2:7" ht="15" customHeight="1">
      <c r="B21" s="52" t="s">
        <v>94</v>
      </c>
      <c r="C21" s="126" t="s">
        <v>304</v>
      </c>
      <c r="D21" s="50"/>
      <c r="E21" s="31"/>
      <c r="F21" s="30"/>
      <c r="G21" s="92"/>
    </row>
    <row r="22" spans="2:7" ht="15" customHeight="1">
      <c r="B22" s="38">
        <v>1</v>
      </c>
      <c r="C22" s="32" t="s">
        <v>305</v>
      </c>
      <c r="D22" s="50" t="s">
        <v>249</v>
      </c>
      <c r="E22" s="31">
        <v>191250</v>
      </c>
      <c r="F22" s="30" t="s">
        <v>233</v>
      </c>
      <c r="G22" s="131">
        <v>0.12</v>
      </c>
    </row>
    <row r="23" spans="2:7" ht="15" customHeight="1">
      <c r="B23" s="38">
        <v>2</v>
      </c>
      <c r="C23" s="32" t="s">
        <v>306</v>
      </c>
      <c r="D23" s="50" t="s">
        <v>9</v>
      </c>
      <c r="E23" s="31">
        <v>23375</v>
      </c>
      <c r="F23" s="30" t="s">
        <v>233</v>
      </c>
      <c r="G23" s="132">
        <v>2.5000000000000001E-2</v>
      </c>
    </row>
    <row r="24" spans="2:7" ht="15" customHeight="1">
      <c r="B24" s="38">
        <v>3</v>
      </c>
      <c r="C24" s="32" t="s">
        <v>307</v>
      </c>
      <c r="D24" s="50" t="s">
        <v>255</v>
      </c>
      <c r="E24" s="31">
        <v>26562.5</v>
      </c>
      <c r="F24" s="30" t="s">
        <v>233</v>
      </c>
      <c r="G24" s="132">
        <v>6.25E-2</v>
      </c>
    </row>
    <row r="25" spans="2:7" ht="15" customHeight="1">
      <c r="B25" s="38">
        <v>4</v>
      </c>
      <c r="C25" s="32" t="s">
        <v>308</v>
      </c>
      <c r="D25" s="50" t="s">
        <v>224</v>
      </c>
      <c r="E25" s="31">
        <v>53125</v>
      </c>
      <c r="F25" s="30" t="s">
        <v>233</v>
      </c>
      <c r="G25" s="132">
        <v>0.125</v>
      </c>
    </row>
    <row r="26" spans="2:7" ht="15" customHeight="1">
      <c r="B26" s="38"/>
      <c r="C26" s="32" t="s">
        <v>309</v>
      </c>
      <c r="D26" s="50"/>
      <c r="E26" s="31"/>
      <c r="F26" s="30"/>
      <c r="G26" s="133"/>
    </row>
    <row r="27" spans="2:7" ht="15" customHeight="1">
      <c r="B27" s="38">
        <v>5</v>
      </c>
      <c r="C27" s="32" t="s">
        <v>310</v>
      </c>
      <c r="D27" s="50" t="s">
        <v>34</v>
      </c>
      <c r="E27" s="31">
        <v>18750</v>
      </c>
      <c r="F27" s="30" t="s">
        <v>233</v>
      </c>
      <c r="G27" s="133"/>
    </row>
    <row r="28" spans="2:7" ht="15" customHeight="1">
      <c r="B28" s="38"/>
      <c r="C28" s="32"/>
      <c r="D28" s="50"/>
      <c r="E28" s="31"/>
      <c r="F28" s="30"/>
      <c r="G28" s="92"/>
    </row>
    <row r="29" spans="2:7" ht="15" customHeight="1">
      <c r="B29" s="38"/>
      <c r="C29" s="126" t="s">
        <v>311</v>
      </c>
      <c r="D29" s="134" t="s">
        <v>265</v>
      </c>
      <c r="E29" s="135">
        <f>SUM(E22:E28)</f>
        <v>313062.5</v>
      </c>
      <c r="F29" s="136" t="s">
        <v>233</v>
      </c>
      <c r="G29" s="92"/>
    </row>
    <row r="30" spans="2:7" ht="15" customHeight="1">
      <c r="B30" s="39"/>
      <c r="C30" s="55"/>
      <c r="D30" s="127"/>
      <c r="E30" s="40"/>
      <c r="F30" s="56"/>
      <c r="G30" s="111"/>
    </row>
    <row r="31" spans="2:7" ht="15" customHeight="1">
      <c r="B31" s="44" t="s">
        <v>96</v>
      </c>
      <c r="C31" s="137" t="s">
        <v>312</v>
      </c>
      <c r="D31" s="28" t="s">
        <v>266</v>
      </c>
      <c r="E31" s="128">
        <f>+E29+E19</f>
        <v>422466</v>
      </c>
      <c r="F31" s="129" t="s">
        <v>233</v>
      </c>
      <c r="G31" s="130"/>
    </row>
    <row r="32" spans="2:7" ht="15" customHeight="1">
      <c r="B32" s="44" t="s">
        <v>100</v>
      </c>
      <c r="C32" s="137" t="s">
        <v>313</v>
      </c>
      <c r="D32" s="28"/>
      <c r="E32" s="128"/>
      <c r="F32" s="129"/>
      <c r="G32" s="130"/>
    </row>
    <row r="33" spans="2:7" ht="15" customHeight="1">
      <c r="B33" s="138"/>
      <c r="C33" s="139"/>
      <c r="D33" s="140"/>
      <c r="E33" s="141"/>
      <c r="F33" s="142"/>
      <c r="G33" s="143"/>
    </row>
    <row r="34" spans="2:7" ht="15" customHeight="1">
      <c r="B34" s="37">
        <v>1</v>
      </c>
      <c r="C34" s="37" t="s">
        <v>272</v>
      </c>
      <c r="D34" s="38" t="s">
        <v>273</v>
      </c>
      <c r="E34" s="31">
        <v>12</v>
      </c>
      <c r="F34" s="38" t="s">
        <v>316</v>
      </c>
      <c r="G34" s="37"/>
    </row>
    <row r="35" spans="2:7" ht="15" customHeight="1">
      <c r="B35" s="37">
        <v>2</v>
      </c>
      <c r="C35" s="37" t="s">
        <v>314</v>
      </c>
      <c r="D35" s="38" t="s">
        <v>274</v>
      </c>
      <c r="E35" s="31">
        <v>18750</v>
      </c>
      <c r="F35" s="38" t="s">
        <v>317</v>
      </c>
      <c r="G35" s="37"/>
    </row>
    <row r="36" spans="2:7" ht="20.100000000000001" customHeight="1">
      <c r="B36" s="37">
        <v>3</v>
      </c>
      <c r="C36" s="37" t="s">
        <v>315</v>
      </c>
      <c r="D36" s="38" t="s">
        <v>275</v>
      </c>
      <c r="E36" s="31">
        <v>11</v>
      </c>
      <c r="F36" s="38" t="s">
        <v>185</v>
      </c>
      <c r="G36" s="37"/>
    </row>
    <row r="37" spans="2:7" ht="20.100000000000001" customHeight="1">
      <c r="B37" s="144">
        <v>4</v>
      </c>
      <c r="C37" s="144" t="s">
        <v>151</v>
      </c>
      <c r="D37" s="103" t="s">
        <v>276</v>
      </c>
      <c r="E37" s="93">
        <v>30</v>
      </c>
      <c r="F37" s="103" t="s">
        <v>185</v>
      </c>
      <c r="G37" s="144"/>
    </row>
  </sheetData>
  <mergeCells count="2">
    <mergeCell ref="D6:G6"/>
    <mergeCell ref="B2:G2"/>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D2DC-A1BD-455D-AFC0-0C3E273E42C8}">
  <sheetPr>
    <tabColor rgb="FFFFC000"/>
  </sheetPr>
  <dimension ref="B1:I19"/>
  <sheetViews>
    <sheetView view="pageBreakPreview" zoomScale="90" zoomScaleSheetLayoutView="90" workbookViewId="0">
      <selection activeCell="F13" sqref="F13"/>
    </sheetView>
  </sheetViews>
  <sheetFormatPr defaultColWidth="9.140625" defaultRowHeight="16.5"/>
  <cols>
    <col min="1" max="1" width="8.42578125" style="450" customWidth="1"/>
    <col min="2" max="2" width="16.7109375" style="467" customWidth="1"/>
    <col min="3" max="3" width="97.28515625" style="470" customWidth="1"/>
    <col min="4" max="4" width="16.5703125" style="469" customWidth="1"/>
    <col min="5" max="5" width="7.5703125" style="450" customWidth="1"/>
    <col min="6" max="6" width="18" style="451" customWidth="1"/>
    <col min="7" max="7" width="20" style="450" customWidth="1"/>
    <col min="8" max="8" width="9.140625" style="450"/>
    <col min="9" max="9" width="14.5703125" style="463" bestFit="1" customWidth="1"/>
    <col min="10" max="16384" width="9.140625" style="450"/>
  </cols>
  <sheetData>
    <row r="1" spans="2:7" ht="34.5" customHeight="1">
      <c r="B1" s="910" t="s">
        <v>375</v>
      </c>
      <c r="C1" s="910"/>
      <c r="D1" s="910"/>
    </row>
    <row r="2" spans="2:7" ht="34.5" customHeight="1">
      <c r="B2" s="452" t="s">
        <v>376</v>
      </c>
      <c r="C2" s="453" t="s">
        <v>360</v>
      </c>
      <c r="D2" s="452" t="s">
        <v>318</v>
      </c>
    </row>
    <row r="3" spans="2:7" ht="18" customHeight="1">
      <c r="B3" s="454"/>
      <c r="C3" s="455"/>
      <c r="D3" s="456"/>
    </row>
    <row r="4" spans="2:7" ht="18" customHeight="1">
      <c r="B4" s="457"/>
      <c r="C4" s="458"/>
      <c r="D4" s="459"/>
      <c r="F4" s="460"/>
      <c r="G4" s="461"/>
    </row>
    <row r="5" spans="2:7" ht="18" customHeight="1">
      <c r="B5" s="457"/>
      <c r="C5" s="458"/>
      <c r="D5" s="459"/>
      <c r="F5" s="460"/>
      <c r="G5" s="461"/>
    </row>
    <row r="6" spans="2:7" ht="18" customHeight="1">
      <c r="B6" s="457"/>
      <c r="C6" s="458"/>
      <c r="D6" s="459"/>
      <c r="F6" s="460"/>
      <c r="G6" s="461"/>
    </row>
    <row r="7" spans="2:7" ht="18" customHeight="1">
      <c r="B7" s="457"/>
      <c r="C7" s="458"/>
      <c r="D7" s="459"/>
      <c r="F7" s="460"/>
      <c r="G7" s="461"/>
    </row>
    <row r="8" spans="2:7" ht="18" customHeight="1">
      <c r="B8" s="457" t="str">
        <f>Mobilisasi!F4</f>
        <v>ANS.01</v>
      </c>
      <c r="C8" s="458" t="str">
        <f>Mobilisasi!F5</f>
        <v xml:space="preserve">Mobilisasi dan Demobilisasi Peralatan Konstruksi dan Sumber Daya </v>
      </c>
      <c r="D8" s="459">
        <f>Mobilisasi!K89</f>
        <v>39000000</v>
      </c>
      <c r="F8" s="460"/>
      <c r="G8" s="461"/>
    </row>
    <row r="9" spans="2:7" ht="18" customHeight="1">
      <c r="B9" s="457" t="str">
        <f>'SMK3'!C5</f>
        <v>LA.09</v>
      </c>
      <c r="C9" s="458" t="str">
        <f>'SMK3'!E5</f>
        <v>Biaya Penerapan SMKK</v>
      </c>
      <c r="D9" s="459">
        <f>'SMK3'!H32</f>
        <v>3662500</v>
      </c>
      <c r="F9" s="460"/>
      <c r="G9" s="461"/>
    </row>
    <row r="10" spans="2:7" ht="18" customHeight="1">
      <c r="B10" s="457"/>
      <c r="C10" s="458"/>
      <c r="D10" s="459"/>
      <c r="F10" s="460"/>
      <c r="G10" s="461"/>
    </row>
    <row r="11" spans="2:7" ht="18" customHeight="1">
      <c r="B11" s="457"/>
      <c r="C11" s="462" t="str">
        <f>'Analisa 1'!B2</f>
        <v>ANALISA HARGA SATUAN PEKERJAAN DENGAN ALAT BERAT</v>
      </c>
      <c r="D11" s="459"/>
      <c r="F11" s="460"/>
      <c r="G11" s="461"/>
    </row>
    <row r="12" spans="2:7" ht="18" customHeight="1">
      <c r="B12" s="457" t="str">
        <f>'Analisa 1'!B17</f>
        <v>An. Tanah-01.A</v>
      </c>
      <c r="C12" s="458" t="str">
        <f>'Analisa 1'!D17</f>
        <v xml:space="preserve">1 m3 Timbunan Tanah Bekas Galian </v>
      </c>
      <c r="D12" s="459">
        <f>'Analisa 1'!H29</f>
        <v>57684</v>
      </c>
      <c r="F12" s="460"/>
      <c r="G12" s="461"/>
    </row>
    <row r="13" spans="2:7" ht="18" customHeight="1">
      <c r="B13" s="457" t="str">
        <f>'Analisa 1'!B31</f>
        <v>An.P.05</v>
      </c>
      <c r="C13" s="458" t="str">
        <f>'Analisa 1'!D31</f>
        <v xml:space="preserve">Pasangan Batu Kosong </v>
      </c>
      <c r="D13" s="459">
        <f>'Analisa 1'!H45</f>
        <v>484526.54334999999</v>
      </c>
      <c r="F13" s="460"/>
      <c r="G13" s="461"/>
    </row>
    <row r="14" spans="2:7" ht="18" customHeight="1">
      <c r="B14" s="457" t="str">
        <f>'Analisa 1'!B47</f>
        <v>An. Tanah-02</v>
      </c>
      <c r="C14" s="458" t="str">
        <f>'Analisa 1'!D47</f>
        <v xml:space="preserve">Tanah dihampar, diratakan dan dirapikan </v>
      </c>
      <c r="D14" s="459">
        <f>'Analisa 1'!H60</f>
        <v>233378.41250000001</v>
      </c>
      <c r="F14" s="460"/>
      <c r="G14" s="461"/>
    </row>
    <row r="15" spans="2:7" ht="18" customHeight="1">
      <c r="B15" s="457" t="str">
        <f>'Analisa 1'!B62</f>
        <v>An. Tanah-02.A</v>
      </c>
      <c r="C15" s="458" t="str">
        <f>'Analisa 1'!D62</f>
        <v xml:space="preserve">Pasir dihampar, diratakan dan dirapikan </v>
      </c>
      <c r="D15" s="459">
        <f>'Analisa 1'!H76</f>
        <v>274814.63750000001</v>
      </c>
      <c r="F15" s="460"/>
      <c r="G15" s="461"/>
    </row>
    <row r="16" spans="2:7" ht="37.9" customHeight="1">
      <c r="B16" s="457" t="str">
        <f>'Analisa 1'!B78</f>
        <v>An.Tanah-03.A</v>
      </c>
      <c r="C16" s="458" t="str">
        <f>'Analisa 1'!D78</f>
        <v xml:space="preserve">Tiap 1 m3 Galian tanah bisa sedalam &gt; 0 s/d 1 m dan cara umum sudah termasuk pembuangan hasil galian dengan jarak angkut L &lt; 5 m serta perataan dan perapihan </v>
      </c>
      <c r="D16" s="459">
        <f>'Analisa 1'!H90</f>
        <v>48337.942179999998</v>
      </c>
      <c r="F16" s="460"/>
      <c r="G16" s="461"/>
    </row>
    <row r="17" spans="2:7" ht="18" customHeight="1">
      <c r="B17" s="457" t="str">
        <f>'Analisa 1'!B92</f>
        <v>An.Tanah-03.B</v>
      </c>
      <c r="C17" s="458" t="str">
        <f>'Analisa 1'!D92</f>
        <v>Pemadatan Tanah Menggunakan Alat Berat</v>
      </c>
      <c r="D17" s="459">
        <f>'Analisa 1'!H105</f>
        <v>23297.775799171784</v>
      </c>
      <c r="F17" s="859">
        <f>'RAB (2)'!G23</f>
        <v>3519.6750000000002</v>
      </c>
      <c r="G17" s="461"/>
    </row>
    <row r="18" spans="2:7" ht="18" customHeight="1">
      <c r="B18" s="464"/>
      <c r="C18" s="466"/>
      <c r="D18" s="465"/>
      <c r="F18" s="451">
        <f>D17*F17</f>
        <v>82000599.03594996</v>
      </c>
    </row>
    <row r="19" spans="2:7">
      <c r="C19" s="468"/>
    </row>
  </sheetData>
  <mergeCells count="1">
    <mergeCell ref="B1:D1"/>
  </mergeCells>
  <pageMargins left="0.59055118110236227" right="0.23622047244094491" top="0.3" bottom="0.15" header="0.23" footer="0.12"/>
  <pageSetup paperSize="400" scale="70"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68"/>
  <sheetViews>
    <sheetView view="pageBreakPreview" topLeftCell="A7" zoomScale="80" zoomScaleNormal="85" zoomScaleSheetLayoutView="80" workbookViewId="0">
      <selection activeCell="L18" sqref="L18"/>
    </sheetView>
  </sheetViews>
  <sheetFormatPr defaultColWidth="9.140625" defaultRowHeight="14.25"/>
  <cols>
    <col min="1" max="1" width="4.140625" style="67" customWidth="1"/>
    <col min="2" max="2" width="9.140625" style="67"/>
    <col min="3" max="3" width="33" style="67" customWidth="1"/>
    <col min="4" max="4" width="2.42578125" style="67" customWidth="1"/>
    <col min="5" max="6" width="9.140625" style="67"/>
    <col min="7" max="7" width="13" style="67" customWidth="1"/>
    <col min="8" max="8" width="16.140625" style="67" bestFit="1" customWidth="1"/>
    <col min="9" max="9" width="22.5703125" style="67" customWidth="1"/>
    <col min="10" max="16384" width="9.140625" style="67"/>
  </cols>
  <sheetData>
    <row r="1" spans="2:11" ht="15" thickBot="1"/>
    <row r="2" spans="2:11">
      <c r="B2" s="74"/>
      <c r="C2" s="75"/>
      <c r="D2" s="75"/>
      <c r="E2" s="75"/>
      <c r="F2" s="75"/>
      <c r="G2" s="75"/>
      <c r="H2" s="75"/>
      <c r="I2" s="76"/>
    </row>
    <row r="3" spans="2:11" ht="25.5">
      <c r="B3" s="911" t="s">
        <v>0</v>
      </c>
      <c r="C3" s="912"/>
      <c r="D3" s="912"/>
      <c r="E3" s="912"/>
      <c r="F3" s="912"/>
      <c r="G3" s="912"/>
      <c r="H3" s="912"/>
      <c r="I3" s="913"/>
    </row>
    <row r="4" spans="2:11" ht="18.75">
      <c r="B4" s="77"/>
      <c r="C4" s="78"/>
      <c r="D4" s="78"/>
      <c r="E4" s="78"/>
      <c r="F4" s="78"/>
      <c r="G4" s="78"/>
      <c r="H4" s="78"/>
      <c r="I4" s="79"/>
    </row>
    <row r="5" spans="2:11" ht="31.5" customHeight="1">
      <c r="B5" s="80"/>
      <c r="C5" s="81" t="s">
        <v>36</v>
      </c>
      <c r="D5" s="82" t="s">
        <v>320</v>
      </c>
      <c r="E5" s="920"/>
      <c r="F5" s="920"/>
      <c r="G5" s="920"/>
      <c r="H5" s="920"/>
      <c r="I5" s="921"/>
    </row>
    <row r="6" spans="2:11" ht="31.5" customHeight="1">
      <c r="B6" s="80"/>
      <c r="C6" s="81" t="s">
        <v>37</v>
      </c>
      <c r="D6" s="82" t="s">
        <v>320</v>
      </c>
      <c r="E6" s="922"/>
      <c r="F6" s="922"/>
      <c r="G6" s="922"/>
      <c r="H6" s="922"/>
      <c r="I6" s="923"/>
    </row>
    <row r="7" spans="2:11" ht="17.25" customHeight="1">
      <c r="B7" s="80"/>
      <c r="C7" s="69" t="s">
        <v>38</v>
      </c>
      <c r="D7" s="70" t="s">
        <v>320</v>
      </c>
      <c r="E7" s="71"/>
      <c r="F7" s="69"/>
      <c r="G7" s="69"/>
      <c r="H7" s="69"/>
      <c r="I7" s="83"/>
    </row>
    <row r="8" spans="2:11" ht="15" thickBot="1">
      <c r="B8" s="80"/>
      <c r="I8" s="84"/>
    </row>
    <row r="9" spans="2:11" ht="29.25" thickBot="1">
      <c r="B9" s="1" t="s">
        <v>1</v>
      </c>
      <c r="C9" s="918" t="s">
        <v>2</v>
      </c>
      <c r="D9" s="919"/>
      <c r="E9" s="25" t="s">
        <v>3</v>
      </c>
      <c r="F9" s="25" t="s">
        <v>4</v>
      </c>
      <c r="G9" s="25" t="s">
        <v>5</v>
      </c>
      <c r="H9" s="25" t="s">
        <v>6</v>
      </c>
      <c r="I9" s="2" t="s">
        <v>7</v>
      </c>
    </row>
    <row r="10" spans="2:11" s="72" customFormat="1" ht="24.95" customHeight="1" thickTop="1">
      <c r="B10" s="7" t="s">
        <v>9</v>
      </c>
      <c r="C10" s="8" t="s">
        <v>8</v>
      </c>
      <c r="D10" s="9"/>
      <c r="E10" s="10"/>
      <c r="F10" s="10"/>
      <c r="G10" s="10"/>
      <c r="H10" s="10"/>
      <c r="I10" s="11"/>
    </row>
    <row r="11" spans="2:11" s="72" customFormat="1" ht="24.95" customHeight="1">
      <c r="B11" s="4" t="s">
        <v>10</v>
      </c>
      <c r="C11" s="5" t="s">
        <v>14</v>
      </c>
      <c r="D11" s="12"/>
      <c r="E11" s="13" t="s">
        <v>18</v>
      </c>
      <c r="F11" s="13" t="s">
        <v>20</v>
      </c>
      <c r="G11" s="14">
        <v>1</v>
      </c>
      <c r="H11" s="15">
        <v>15000000</v>
      </c>
      <c r="I11" s="16">
        <f>+H11*G11</f>
        <v>15000000</v>
      </c>
    </row>
    <row r="12" spans="2:11" s="72" customFormat="1" ht="24.95" customHeight="1">
      <c r="B12" s="4" t="s">
        <v>11</v>
      </c>
      <c r="C12" s="5" t="s">
        <v>15</v>
      </c>
      <c r="D12" s="12"/>
      <c r="E12" s="13" t="s">
        <v>19</v>
      </c>
      <c r="F12" s="13" t="s">
        <v>20</v>
      </c>
      <c r="G12" s="14">
        <v>1</v>
      </c>
      <c r="H12" s="15">
        <f>+'SMK3'!H32</f>
        <v>3662500</v>
      </c>
      <c r="I12" s="16">
        <f>+H12*G12</f>
        <v>3662500</v>
      </c>
    </row>
    <row r="13" spans="2:11" s="72" customFormat="1" ht="24.95" customHeight="1">
      <c r="B13" s="4" t="s">
        <v>12</v>
      </c>
      <c r="C13" s="5" t="s">
        <v>16</v>
      </c>
      <c r="D13" s="12"/>
      <c r="E13" s="13" t="s">
        <v>18</v>
      </c>
      <c r="F13" s="13" t="s">
        <v>20</v>
      </c>
      <c r="G13" s="14">
        <v>1</v>
      </c>
      <c r="H13" s="15">
        <v>4500000</v>
      </c>
      <c r="I13" s="16">
        <f>+H13*G13</f>
        <v>4500000</v>
      </c>
    </row>
    <row r="14" spans="2:11" s="72" customFormat="1" ht="24.95" customHeight="1">
      <c r="B14" s="17" t="s">
        <v>13</v>
      </c>
      <c r="C14" s="6" t="s">
        <v>17</v>
      </c>
      <c r="D14" s="3"/>
      <c r="E14" s="18" t="s">
        <v>18</v>
      </c>
      <c r="F14" s="18" t="s">
        <v>20</v>
      </c>
      <c r="G14" s="19">
        <v>1</v>
      </c>
      <c r="H14" s="20">
        <v>10000000</v>
      </c>
      <c r="I14" s="21">
        <f>+H14*G14</f>
        <v>10000000</v>
      </c>
    </row>
    <row r="15" spans="2:11" s="72" customFormat="1" ht="24.95" customHeight="1">
      <c r="B15" s="914" t="s">
        <v>21</v>
      </c>
      <c r="C15" s="915"/>
      <c r="D15" s="915"/>
      <c r="E15" s="915"/>
      <c r="F15" s="915"/>
      <c r="G15" s="915"/>
      <c r="H15" s="915"/>
      <c r="I15" s="22">
        <f>SUM(I11:I14)</f>
        <v>33162500</v>
      </c>
    </row>
    <row r="16" spans="2:11" s="72" customFormat="1" ht="24.95" customHeight="1">
      <c r="B16" s="7" t="s">
        <v>22</v>
      </c>
      <c r="C16" s="23" t="s">
        <v>23</v>
      </c>
      <c r="D16" s="23"/>
      <c r="E16" s="10"/>
      <c r="F16" s="10"/>
      <c r="G16" s="10"/>
      <c r="H16" s="10"/>
      <c r="I16" s="11"/>
      <c r="K16" s="72" t="s">
        <v>319</v>
      </c>
    </row>
    <row r="17" spans="2:9" s="72" customFormat="1" ht="24.95" customHeight="1">
      <c r="B17" s="4" t="s">
        <v>24</v>
      </c>
      <c r="C17" s="5" t="s">
        <v>28</v>
      </c>
      <c r="D17" s="12"/>
      <c r="E17" s="13" t="s">
        <v>18</v>
      </c>
      <c r="F17" s="13" t="s">
        <v>35</v>
      </c>
      <c r="G17" s="15">
        <v>44439.69</v>
      </c>
      <c r="H17" s="15">
        <v>2500</v>
      </c>
      <c r="I17" s="16">
        <f>+H17*G17</f>
        <v>111099225</v>
      </c>
    </row>
    <row r="18" spans="2:9" s="72" customFormat="1" ht="24.95" customHeight="1">
      <c r="B18" s="4" t="s">
        <v>25</v>
      </c>
      <c r="C18" s="5" t="s">
        <v>29</v>
      </c>
      <c r="D18" s="12"/>
      <c r="E18" s="13" t="s">
        <v>32</v>
      </c>
      <c r="F18" s="13" t="s">
        <v>111</v>
      </c>
      <c r="G18" s="15">
        <v>4294.3999999999996</v>
      </c>
      <c r="H18" s="15">
        <f>+'Analisa 1'!H29</f>
        <v>57684</v>
      </c>
      <c r="I18" s="16">
        <f>+H18*G18</f>
        <v>247718169.59999996</v>
      </c>
    </row>
    <row r="19" spans="2:9" s="72" customFormat="1" ht="24.95" customHeight="1">
      <c r="B19" s="4" t="s">
        <v>26</v>
      </c>
      <c r="C19" s="5" t="s">
        <v>30</v>
      </c>
      <c r="D19" s="12"/>
      <c r="E19" s="13" t="s">
        <v>33</v>
      </c>
      <c r="F19" s="13" t="s">
        <v>111</v>
      </c>
      <c r="G19" s="15">
        <v>11009</v>
      </c>
      <c r="H19" s="15">
        <f>+'Anl.TM.02.C'!H16</f>
        <v>109863.3962</v>
      </c>
      <c r="I19" s="16">
        <f>+H19*G19</f>
        <v>1209486128.7658</v>
      </c>
    </row>
    <row r="20" spans="2:9" s="72" customFormat="1" ht="24.95" customHeight="1">
      <c r="B20" s="17" t="s">
        <v>27</v>
      </c>
      <c r="C20" s="6" t="s">
        <v>31</v>
      </c>
      <c r="D20" s="3"/>
      <c r="E20" s="18" t="s">
        <v>330</v>
      </c>
      <c r="F20" s="18" t="s">
        <v>111</v>
      </c>
      <c r="G20" s="20">
        <v>8000</v>
      </c>
      <c r="H20" s="20">
        <f>+'Anl.TM.02.A'!H16</f>
        <v>37820.578999999998</v>
      </c>
      <c r="I20" s="21">
        <f>+H20*G20</f>
        <v>302564632</v>
      </c>
    </row>
    <row r="21" spans="2:9" s="72" customFormat="1" ht="24.95" customHeight="1" thickBot="1">
      <c r="B21" s="916" t="s">
        <v>323</v>
      </c>
      <c r="C21" s="917"/>
      <c r="D21" s="917"/>
      <c r="E21" s="917"/>
      <c r="F21" s="917"/>
      <c r="G21" s="917"/>
      <c r="H21" s="917"/>
      <c r="I21" s="24">
        <f>SUM(I17:I20)</f>
        <v>1870868155.3657999</v>
      </c>
    </row>
    <row r="22" spans="2:9" s="72" customFormat="1" ht="24.95" customHeight="1">
      <c r="B22" s="85"/>
      <c r="E22" s="85"/>
      <c r="F22" s="85"/>
      <c r="G22" s="73"/>
      <c r="H22" s="73"/>
      <c r="I22" s="73"/>
    </row>
    <row r="23" spans="2:9" s="72" customFormat="1" ht="24.95" customHeight="1">
      <c r="B23" s="85"/>
      <c r="E23" s="85"/>
      <c r="F23" s="85"/>
      <c r="G23" s="73"/>
      <c r="H23" s="73"/>
      <c r="I23" s="73"/>
    </row>
    <row r="24" spans="2:9">
      <c r="B24" s="86"/>
      <c r="E24" s="86"/>
      <c r="F24" s="86"/>
      <c r="G24" s="68"/>
      <c r="I24" s="90"/>
    </row>
    <row r="25" spans="2:9">
      <c r="B25" s="86"/>
      <c r="E25" s="86"/>
      <c r="F25" s="86"/>
      <c r="G25" s="68"/>
      <c r="I25" s="90"/>
    </row>
    <row r="26" spans="2:9">
      <c r="B26" s="86"/>
      <c r="E26" s="86"/>
      <c r="F26" s="86"/>
      <c r="G26" s="68"/>
      <c r="I26" s="91"/>
    </row>
    <row r="27" spans="2:9">
      <c r="B27" s="86"/>
      <c r="E27" s="86"/>
      <c r="F27" s="86"/>
      <c r="G27" s="68"/>
      <c r="I27" s="90"/>
    </row>
    <row r="28" spans="2:9">
      <c r="B28" s="86"/>
      <c r="E28" s="86"/>
      <c r="F28" s="86"/>
      <c r="G28" s="68"/>
      <c r="I28" s="90"/>
    </row>
    <row r="29" spans="2:9">
      <c r="B29" s="86"/>
      <c r="E29" s="86"/>
      <c r="F29" s="86"/>
      <c r="I29" s="90"/>
    </row>
    <row r="30" spans="2:9">
      <c r="B30" s="86"/>
      <c r="E30" s="86"/>
      <c r="F30" s="86"/>
      <c r="I30" s="90"/>
    </row>
    <row r="31" spans="2:9">
      <c r="B31" s="86"/>
      <c r="E31" s="86"/>
      <c r="F31" s="86"/>
      <c r="I31" s="91"/>
    </row>
    <row r="32" spans="2:9">
      <c r="B32" s="86"/>
      <c r="E32" s="86"/>
      <c r="F32" s="86"/>
      <c r="I32" s="90"/>
    </row>
    <row r="33" spans="2:8">
      <c r="B33" s="86"/>
      <c r="E33" s="86"/>
      <c r="H33" s="68"/>
    </row>
    <row r="34" spans="2:8">
      <c r="B34" s="86"/>
      <c r="E34" s="86"/>
      <c r="H34" s="68"/>
    </row>
    <row r="35" spans="2:8">
      <c r="E35" s="86"/>
      <c r="H35" s="68"/>
    </row>
    <row r="36" spans="2:8">
      <c r="E36" s="86"/>
    </row>
    <row r="37" spans="2:8">
      <c r="E37" s="86"/>
    </row>
    <row r="38" spans="2:8">
      <c r="E38" s="86"/>
    </row>
    <row r="39" spans="2:8">
      <c r="E39" s="86"/>
    </row>
    <row r="40" spans="2:8">
      <c r="E40" s="86"/>
    </row>
    <row r="41" spans="2:8">
      <c r="E41" s="86"/>
    </row>
    <row r="42" spans="2:8">
      <c r="E42" s="86"/>
    </row>
    <row r="43" spans="2:8">
      <c r="E43" s="86"/>
    </row>
    <row r="44" spans="2:8">
      <c r="E44" s="86"/>
    </row>
    <row r="45" spans="2:8">
      <c r="E45" s="86"/>
    </row>
    <row r="46" spans="2:8">
      <c r="E46" s="86"/>
    </row>
    <row r="47" spans="2:8">
      <c r="E47" s="86"/>
    </row>
    <row r="48" spans="2:8">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sheetData>
  <mergeCells count="6">
    <mergeCell ref="B3:I3"/>
    <mergeCell ref="B15:H15"/>
    <mergeCell ref="B21:H21"/>
    <mergeCell ref="C9:D9"/>
    <mergeCell ref="E5:I5"/>
    <mergeCell ref="E6:I6"/>
  </mergeCells>
  <printOptions horizontalCentered="1"/>
  <pageMargins left="0.25" right="0.25" top="0.75" bottom="0.75" header="0.3" footer="0.3"/>
  <pageSetup paperSize="9" scale="7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AK52"/>
  <sheetViews>
    <sheetView showGridLines="0" view="pageBreakPreview" topLeftCell="E7" zoomScale="80" zoomScaleSheetLayoutView="80" workbookViewId="0">
      <selection activeCell="J38" sqref="J38"/>
    </sheetView>
  </sheetViews>
  <sheetFormatPr defaultColWidth="8.85546875" defaultRowHeight="12"/>
  <cols>
    <col min="1" max="1" width="8.85546875" style="147"/>
    <col min="2" max="2" width="9.140625" style="146" customWidth="1"/>
    <col min="3" max="3" width="1.5703125" style="147" customWidth="1"/>
    <col min="4" max="4" width="9" style="147" customWidth="1"/>
    <col min="5" max="5" width="5.42578125" style="147" customWidth="1"/>
    <col min="6" max="6" width="46.28515625" style="147" customWidth="1"/>
    <col min="7" max="7" width="10.5703125" style="147" customWidth="1"/>
    <col min="8" max="8" width="15.140625" style="148" customWidth="1"/>
    <col min="9" max="9" width="17.28515625" style="147" hidden="1" customWidth="1"/>
    <col min="10" max="10" width="26" style="148" customWidth="1"/>
    <col min="11" max="11" width="10.42578125" style="148" customWidth="1"/>
    <col min="12" max="12" width="5.7109375" style="148" customWidth="1"/>
    <col min="13" max="13" width="7.5703125" style="148" customWidth="1"/>
    <col min="14" max="14" width="7.140625" style="148" customWidth="1"/>
    <col min="15" max="15" width="6.85546875" style="148" customWidth="1"/>
    <col min="16" max="16" width="7.140625" style="148" customWidth="1"/>
    <col min="17" max="17" width="7.28515625" style="148" customWidth="1"/>
    <col min="18" max="18" width="6.85546875" style="148" customWidth="1"/>
    <col min="19" max="19" width="7.5703125" style="148" customWidth="1"/>
    <col min="20" max="20" width="7.140625" style="148" customWidth="1"/>
    <col min="21" max="21" width="7.42578125" style="148" customWidth="1"/>
    <col min="22" max="22" width="6.85546875" style="148" customWidth="1"/>
    <col min="23" max="23" width="8.140625" style="148" customWidth="1"/>
    <col min="24" max="24" width="6.85546875" style="148" customWidth="1"/>
    <col min="25" max="28" width="5.7109375" style="148" customWidth="1"/>
    <col min="29" max="29" width="22.5703125" style="147" customWidth="1"/>
    <col min="30" max="30" width="20.5703125" style="148" customWidth="1"/>
    <col min="31" max="31" width="17.140625" style="149" customWidth="1"/>
    <col min="32" max="32" width="16.28515625" style="149" customWidth="1"/>
    <col min="33" max="33" width="11.7109375" style="147" customWidth="1"/>
    <col min="34" max="34" width="20.7109375" style="150" customWidth="1"/>
    <col min="35" max="35" width="21.42578125" style="148" customWidth="1"/>
    <col min="36" max="36" width="17.7109375" style="148" customWidth="1"/>
    <col min="37" max="16384" width="8.85546875" style="147"/>
  </cols>
  <sheetData>
    <row r="1" spans="2:37" ht="22.5" customHeight="1"/>
    <row r="2" spans="2:37" ht="21.95" customHeight="1">
      <c r="B2" s="927" t="s">
        <v>335</v>
      </c>
      <c r="C2" s="927"/>
      <c r="D2" s="927"/>
      <c r="E2" s="927"/>
      <c r="F2" s="927"/>
      <c r="G2" s="927"/>
      <c r="H2" s="927"/>
      <c r="I2" s="927"/>
      <c r="J2" s="927"/>
      <c r="K2" s="927"/>
      <c r="L2" s="927"/>
      <c r="M2" s="927"/>
      <c r="N2" s="927"/>
      <c r="O2" s="927"/>
      <c r="P2" s="927"/>
      <c r="Q2" s="927"/>
      <c r="R2" s="927"/>
      <c r="S2" s="927"/>
      <c r="T2" s="927"/>
      <c r="U2" s="927"/>
      <c r="V2" s="927"/>
      <c r="W2" s="927"/>
      <c r="X2" s="927"/>
      <c r="Y2" s="151"/>
      <c r="Z2" s="151"/>
      <c r="AA2" s="151"/>
      <c r="AB2" s="151"/>
      <c r="AC2" s="151"/>
    </row>
    <row r="3" spans="2:37" ht="10.5" customHeight="1">
      <c r="B3" s="151"/>
      <c r="C3" s="152"/>
      <c r="D3" s="152"/>
      <c r="E3" s="152"/>
      <c r="F3" s="152"/>
      <c r="G3" s="152"/>
      <c r="H3" s="153"/>
      <c r="I3" s="152"/>
      <c r="J3" s="153"/>
      <c r="K3" s="153"/>
      <c r="L3" s="153"/>
      <c r="M3" s="153"/>
      <c r="N3" s="153"/>
      <c r="O3" s="153"/>
      <c r="P3" s="153"/>
      <c r="Q3" s="153"/>
      <c r="R3" s="153"/>
      <c r="S3" s="153"/>
      <c r="T3" s="153"/>
      <c r="U3" s="153"/>
      <c r="V3" s="153"/>
      <c r="W3" s="153"/>
      <c r="X3" s="153"/>
      <c r="Y3" s="153"/>
      <c r="Z3" s="153"/>
      <c r="AA3" s="153"/>
      <c r="AB3" s="153"/>
      <c r="AC3" s="151"/>
    </row>
    <row r="4" spans="2:37" ht="27" customHeight="1">
      <c r="B4" s="229" t="s">
        <v>350</v>
      </c>
      <c r="C4" s="154"/>
      <c r="D4" s="154"/>
      <c r="E4" s="70" t="s">
        <v>320</v>
      </c>
      <c r="F4" s="230" t="e">
        <f>+#REF!</f>
        <v>#REF!</v>
      </c>
      <c r="H4" s="155"/>
      <c r="J4" s="155"/>
      <c r="K4" s="155"/>
      <c r="L4" s="155"/>
      <c r="M4" s="155"/>
      <c r="N4" s="155"/>
      <c r="O4" s="155"/>
      <c r="P4" s="155"/>
      <c r="Q4" s="155"/>
      <c r="R4" s="155"/>
      <c r="S4" s="155"/>
      <c r="T4" s="155"/>
      <c r="U4" s="155"/>
      <c r="V4" s="155"/>
      <c r="W4" s="155"/>
      <c r="X4" s="155"/>
      <c r="Y4" s="155"/>
      <c r="Z4" s="155"/>
      <c r="AA4" s="155"/>
      <c r="AB4" s="155"/>
    </row>
    <row r="5" spans="2:37" ht="15.75" customHeight="1">
      <c r="B5" s="229" t="s">
        <v>351</v>
      </c>
      <c r="C5" s="154"/>
      <c r="D5" s="154"/>
      <c r="E5" s="70" t="s">
        <v>320</v>
      </c>
      <c r="F5" s="230" t="e">
        <f>+#REF!</f>
        <v>#REF!</v>
      </c>
      <c r="H5" s="155"/>
      <c r="J5" s="155"/>
      <c r="K5" s="155"/>
      <c r="L5" s="155"/>
      <c r="M5" s="155"/>
      <c r="N5" s="155"/>
      <c r="O5" s="155"/>
      <c r="P5" s="155"/>
      <c r="Q5" s="155"/>
      <c r="R5" s="155"/>
      <c r="S5" s="155"/>
      <c r="T5" s="155"/>
      <c r="U5" s="155"/>
      <c r="V5" s="155"/>
      <c r="W5" s="155"/>
      <c r="X5" s="155"/>
      <c r="Y5" s="155"/>
      <c r="Z5" s="155"/>
      <c r="AA5" s="155"/>
      <c r="AB5" s="155"/>
      <c r="AK5" s="156"/>
    </row>
    <row r="6" spans="2:37" ht="17.25" customHeight="1">
      <c r="B6" s="229" t="s">
        <v>336</v>
      </c>
      <c r="C6" s="154"/>
      <c r="D6" s="154"/>
      <c r="E6" s="70" t="s">
        <v>320</v>
      </c>
      <c r="F6" s="230" t="e">
        <f>+#REF!</f>
        <v>#REF!</v>
      </c>
      <c r="H6" s="155"/>
      <c r="J6" s="155"/>
      <c r="K6" s="155"/>
      <c r="L6" s="155"/>
      <c r="M6" s="155"/>
      <c r="N6" s="155"/>
      <c r="O6" s="155"/>
      <c r="P6" s="155"/>
      <c r="Q6" s="155"/>
      <c r="R6" s="155"/>
      <c r="S6" s="155"/>
      <c r="T6" s="155"/>
      <c r="U6" s="155"/>
      <c r="V6" s="155"/>
      <c r="W6" s="155"/>
      <c r="X6" s="155"/>
      <c r="Y6" s="155"/>
      <c r="Z6" s="155"/>
      <c r="AA6" s="155"/>
      <c r="AB6" s="155"/>
      <c r="AH6" s="147"/>
    </row>
    <row r="7" spans="2:37" ht="7.5" customHeight="1" thickBot="1">
      <c r="B7" s="157"/>
      <c r="C7" s="158"/>
      <c r="D7" s="158"/>
      <c r="E7" s="158"/>
      <c r="F7" s="158"/>
      <c r="H7" s="155"/>
      <c r="J7" s="155"/>
      <c r="K7" s="155"/>
      <c r="L7" s="155"/>
      <c r="M7" s="155"/>
      <c r="N7" s="155"/>
      <c r="O7" s="155"/>
      <c r="P7" s="155"/>
      <c r="Q7" s="155"/>
      <c r="R7" s="155"/>
      <c r="S7" s="155"/>
      <c r="T7" s="155"/>
      <c r="U7" s="155"/>
      <c r="V7" s="155"/>
      <c r="W7" s="155"/>
      <c r="X7" s="155"/>
      <c r="Y7" s="155"/>
      <c r="Z7" s="155"/>
      <c r="AA7" s="155"/>
      <c r="AB7" s="155"/>
      <c r="AH7" s="147"/>
    </row>
    <row r="8" spans="2:37" s="146" customFormat="1" ht="21" customHeight="1">
      <c r="B8" s="928" t="s">
        <v>1</v>
      </c>
      <c r="C8" s="159"/>
      <c r="D8" s="225"/>
      <c r="E8" s="225"/>
      <c r="F8" s="931" t="s">
        <v>337</v>
      </c>
      <c r="G8" s="934" t="s">
        <v>267</v>
      </c>
      <c r="H8" s="937" t="s">
        <v>338</v>
      </c>
      <c r="I8" s="934" t="s">
        <v>339</v>
      </c>
      <c r="J8" s="940" t="s">
        <v>340</v>
      </c>
      <c r="K8" s="943" t="s">
        <v>341</v>
      </c>
      <c r="L8" s="946" t="str">
        <f>+B2</f>
        <v>JADWAL WAKTU PELAKSANAAN PEKERJAAN</v>
      </c>
      <c r="M8" s="947"/>
      <c r="N8" s="947"/>
      <c r="O8" s="947"/>
      <c r="P8" s="947"/>
      <c r="Q8" s="947"/>
      <c r="R8" s="947"/>
      <c r="S8" s="947"/>
      <c r="T8" s="947"/>
      <c r="U8" s="947"/>
      <c r="V8" s="947"/>
      <c r="W8" s="947"/>
      <c r="X8" s="948" t="s">
        <v>342</v>
      </c>
      <c r="Y8" s="160"/>
      <c r="Z8" s="160"/>
      <c r="AA8" s="160"/>
      <c r="AB8" s="160"/>
      <c r="AD8" s="161"/>
      <c r="AE8" s="149"/>
      <c r="AF8" s="149"/>
      <c r="AG8" s="147"/>
      <c r="AH8" s="162"/>
      <c r="AI8" s="161"/>
      <c r="AJ8" s="161"/>
    </row>
    <row r="9" spans="2:37" s="146" customFormat="1" ht="16.5" customHeight="1">
      <c r="B9" s="929"/>
      <c r="C9" s="163"/>
      <c r="D9" s="226"/>
      <c r="E9" s="226"/>
      <c r="F9" s="932"/>
      <c r="G9" s="935"/>
      <c r="H9" s="938"/>
      <c r="I9" s="935"/>
      <c r="J9" s="941"/>
      <c r="K9" s="944"/>
      <c r="L9" s="924" t="s">
        <v>343</v>
      </c>
      <c r="M9" s="925"/>
      <c r="N9" s="925"/>
      <c r="O9" s="925"/>
      <c r="P9" s="925" t="s">
        <v>344</v>
      </c>
      <c r="Q9" s="925"/>
      <c r="R9" s="925"/>
      <c r="S9" s="925"/>
      <c r="T9" s="925" t="s">
        <v>345</v>
      </c>
      <c r="U9" s="925"/>
      <c r="V9" s="925"/>
      <c r="W9" s="925"/>
      <c r="X9" s="949"/>
      <c r="Y9" s="160"/>
      <c r="Z9" s="160"/>
      <c r="AA9" s="160"/>
      <c r="AB9" s="160"/>
      <c r="AD9" s="161"/>
      <c r="AE9" s="149"/>
      <c r="AF9" s="149"/>
      <c r="AG9" s="147"/>
      <c r="AH9" s="162"/>
      <c r="AI9" s="161"/>
      <c r="AJ9" s="161"/>
    </row>
    <row r="10" spans="2:37" s="146" customFormat="1" ht="17.25" customHeight="1" thickBot="1">
      <c r="B10" s="930"/>
      <c r="C10" s="164"/>
      <c r="D10" s="227"/>
      <c r="E10" s="227"/>
      <c r="F10" s="933"/>
      <c r="G10" s="936"/>
      <c r="H10" s="939"/>
      <c r="I10" s="936"/>
      <c r="J10" s="942"/>
      <c r="K10" s="945"/>
      <c r="L10" s="165">
        <v>1</v>
      </c>
      <c r="M10" s="165">
        <v>2</v>
      </c>
      <c r="N10" s="165">
        <v>3</v>
      </c>
      <c r="O10" s="165">
        <v>4</v>
      </c>
      <c r="P10" s="165">
        <v>5</v>
      </c>
      <c r="Q10" s="165">
        <v>6</v>
      </c>
      <c r="R10" s="165">
        <v>7</v>
      </c>
      <c r="S10" s="165">
        <v>8</v>
      </c>
      <c r="T10" s="165">
        <v>9</v>
      </c>
      <c r="U10" s="165">
        <v>10</v>
      </c>
      <c r="V10" s="165">
        <v>11</v>
      </c>
      <c r="W10" s="165">
        <v>12</v>
      </c>
      <c r="X10" s="950"/>
      <c r="Y10" s="160"/>
      <c r="Z10" s="160"/>
      <c r="AA10" s="160"/>
      <c r="AB10" s="160"/>
      <c r="AD10" s="161"/>
      <c r="AE10" s="149"/>
      <c r="AF10" s="149"/>
      <c r="AG10" s="147"/>
      <c r="AH10" s="162"/>
      <c r="AI10" s="161"/>
      <c r="AJ10" s="161"/>
    </row>
    <row r="11" spans="2:37" ht="8.25" customHeight="1" thickTop="1">
      <c r="B11" s="166"/>
      <c r="C11" s="167"/>
      <c r="D11" s="167"/>
      <c r="E11" s="167"/>
      <c r="F11" s="168"/>
      <c r="G11" s="169"/>
      <c r="H11" s="170"/>
      <c r="I11" s="171"/>
      <c r="J11" s="170"/>
      <c r="K11" s="172"/>
      <c r="L11" s="173"/>
      <c r="M11" s="172"/>
      <c r="N11" s="172"/>
      <c r="O11" s="172"/>
      <c r="P11" s="172"/>
      <c r="Q11" s="172"/>
      <c r="R11" s="172"/>
      <c r="S11" s="172"/>
      <c r="T11" s="172"/>
      <c r="U11" s="172"/>
      <c r="V11" s="172"/>
      <c r="W11" s="172"/>
      <c r="X11" s="174"/>
      <c r="Y11" s="155"/>
      <c r="Z11" s="155"/>
      <c r="AA11" s="155"/>
      <c r="AB11" s="155"/>
      <c r="AC11" s="175"/>
    </row>
    <row r="12" spans="2:37" ht="12.95" customHeight="1">
      <c r="B12" s="176"/>
      <c r="C12" s="177"/>
      <c r="D12" s="177"/>
      <c r="E12" s="177"/>
      <c r="F12" s="178"/>
      <c r="G12" s="179"/>
      <c r="H12" s="180"/>
      <c r="I12" s="181"/>
      <c r="J12" s="180"/>
      <c r="K12" s="182"/>
      <c r="L12" s="183"/>
      <c r="M12" s="182"/>
      <c r="N12" s="182"/>
      <c r="O12" s="182"/>
      <c r="P12" s="182"/>
      <c r="Q12" s="182"/>
      <c r="R12" s="182"/>
      <c r="S12" s="182"/>
      <c r="T12" s="182"/>
      <c r="U12" s="182"/>
      <c r="V12" s="182"/>
      <c r="W12" s="182"/>
      <c r="X12" s="174"/>
      <c r="Y12" s="155"/>
      <c r="Z12" s="155"/>
      <c r="AA12" s="155"/>
      <c r="AB12" s="155"/>
      <c r="AC12" s="175"/>
    </row>
    <row r="13" spans="2:37" ht="17.100000000000001" customHeight="1">
      <c r="B13" s="236" t="s">
        <v>9</v>
      </c>
      <c r="C13" s="237"/>
      <c r="D13" s="238" t="str">
        <f>+Rab!C10</f>
        <v>PEKERJAAN PERSIAPAN</v>
      </c>
      <c r="E13" s="241"/>
      <c r="F13" s="178"/>
      <c r="G13" s="187"/>
      <c r="H13" s="188"/>
      <c r="I13" s="189"/>
      <c r="J13" s="188"/>
      <c r="K13" s="190"/>
      <c r="L13" s="199"/>
      <c r="M13" s="190"/>
      <c r="N13" s="190"/>
      <c r="O13" s="190"/>
      <c r="P13" s="190"/>
      <c r="Q13" s="190"/>
      <c r="R13" s="190"/>
      <c r="S13" s="190"/>
      <c r="T13" s="190"/>
      <c r="U13" s="190"/>
      <c r="V13" s="190"/>
      <c r="W13" s="190"/>
      <c r="X13" s="191"/>
      <c r="Y13" s="192"/>
      <c r="Z13" s="192"/>
      <c r="AA13" s="192"/>
      <c r="AB13" s="192"/>
      <c r="AC13" s="193"/>
      <c r="AD13" s="194"/>
      <c r="AG13" s="148"/>
      <c r="AH13" s="148"/>
    </row>
    <row r="14" spans="2:37" ht="17.100000000000001" customHeight="1">
      <c r="B14" s="232" t="s">
        <v>10</v>
      </c>
      <c r="C14" s="185"/>
      <c r="D14" s="231" t="str">
        <f>+Rab!C11</f>
        <v xml:space="preserve">Mobilisasi dan Demobilisasi Alat </v>
      </c>
      <c r="E14" s="241"/>
      <c r="F14" s="186"/>
      <c r="G14" s="187" t="str">
        <f>+Rab!F11</f>
        <v>Ls</v>
      </c>
      <c r="H14" s="188">
        <f>+Rab!G11</f>
        <v>1</v>
      </c>
      <c r="I14" s="189">
        <f>[77]SMK3!I93</f>
        <v>63250000</v>
      </c>
      <c r="J14" s="188">
        <f>+Rab!I11</f>
        <v>15000000</v>
      </c>
      <c r="K14" s="190">
        <f>+J14*100/J25</f>
        <v>0.78780244203149241</v>
      </c>
      <c r="L14" s="199">
        <f>+K14/2</f>
        <v>0.39390122101574621</v>
      </c>
      <c r="M14" s="190"/>
      <c r="N14" s="190"/>
      <c r="O14" s="190"/>
      <c r="P14" s="190"/>
      <c r="Q14" s="190"/>
      <c r="R14" s="190"/>
      <c r="S14" s="190"/>
      <c r="T14" s="190"/>
      <c r="U14" s="190"/>
      <c r="V14" s="190">
        <f>+L14</f>
        <v>0.39390122101574621</v>
      </c>
      <c r="W14" s="190"/>
      <c r="X14" s="191"/>
      <c r="Y14" s="192"/>
      <c r="Z14" s="192"/>
      <c r="AA14" s="192"/>
      <c r="AB14" s="192"/>
      <c r="AC14" s="193"/>
      <c r="AG14" s="148"/>
    </row>
    <row r="15" spans="2:37" ht="17.100000000000001" customHeight="1">
      <c r="B15" s="233" t="s">
        <v>11</v>
      </c>
      <c r="C15" s="185"/>
      <c r="D15" s="231" t="str">
        <f>+Rab!C12</f>
        <v>Biaya SMKK</v>
      </c>
      <c r="E15" s="241"/>
      <c r="F15" s="178"/>
      <c r="G15" s="187" t="str">
        <f>+Rab!F12</f>
        <v>Ls</v>
      </c>
      <c r="H15" s="188">
        <f>+Rab!G12</f>
        <v>1</v>
      </c>
      <c r="I15" s="195"/>
      <c r="J15" s="188">
        <f>+Rab!I12</f>
        <v>3662500</v>
      </c>
      <c r="K15" s="190">
        <f>+J15*100/J25</f>
        <v>0.19235509626268937</v>
      </c>
      <c r="L15" s="183">
        <f>+K15/12</f>
        <v>1.6029591355224113E-2</v>
      </c>
      <c r="M15" s="182">
        <f>+L15</f>
        <v>1.6029591355224113E-2</v>
      </c>
      <c r="N15" s="182">
        <f>+M15</f>
        <v>1.6029591355224113E-2</v>
      </c>
      <c r="O15" s="182">
        <f>+N15</f>
        <v>1.6029591355224113E-2</v>
      </c>
      <c r="P15" s="182">
        <f>+O15</f>
        <v>1.6029591355224113E-2</v>
      </c>
      <c r="Q15" s="182">
        <f>+P15</f>
        <v>1.6029591355224113E-2</v>
      </c>
      <c r="R15" s="182">
        <f t="shared" ref="R15:W15" si="0">+Q15</f>
        <v>1.6029591355224113E-2</v>
      </c>
      <c r="S15" s="182">
        <f t="shared" si="0"/>
        <v>1.6029591355224113E-2</v>
      </c>
      <c r="T15" s="182">
        <f t="shared" si="0"/>
        <v>1.6029591355224113E-2</v>
      </c>
      <c r="U15" s="182">
        <f t="shared" si="0"/>
        <v>1.6029591355224113E-2</v>
      </c>
      <c r="V15" s="182">
        <f t="shared" si="0"/>
        <v>1.6029591355224113E-2</v>
      </c>
      <c r="W15" s="182">
        <f t="shared" si="0"/>
        <v>1.6029591355224113E-2</v>
      </c>
      <c r="X15" s="174"/>
      <c r="Y15" s="155"/>
      <c r="Z15" s="155"/>
      <c r="AA15" s="155"/>
      <c r="AB15" s="155"/>
      <c r="AC15" s="196"/>
      <c r="AG15" s="148"/>
    </row>
    <row r="16" spans="2:37" ht="17.100000000000001" customHeight="1">
      <c r="B16" s="233" t="s">
        <v>12</v>
      </c>
      <c r="C16" s="187"/>
      <c r="D16" s="231" t="str">
        <f>+Rab!C13</f>
        <v xml:space="preserve">Direksi Keet </v>
      </c>
      <c r="E16" s="241"/>
      <c r="F16" s="186"/>
      <c r="G16" s="187" t="str">
        <f>+Rab!F13</f>
        <v>Ls</v>
      </c>
      <c r="H16" s="188">
        <f>+Rab!G13</f>
        <v>1</v>
      </c>
      <c r="I16" s="198">
        <f>[77]D3!J55</f>
        <v>41608</v>
      </c>
      <c r="J16" s="188">
        <f>+Rab!I13</f>
        <v>4500000</v>
      </c>
      <c r="K16" s="190">
        <f>+J16*100/J25</f>
        <v>0.23634073260944771</v>
      </c>
      <c r="L16" s="199">
        <f>+K16</f>
        <v>0.23634073260944771</v>
      </c>
      <c r="M16" s="190"/>
      <c r="N16" s="190"/>
      <c r="O16" s="190"/>
      <c r="P16" s="190"/>
      <c r="Q16" s="190"/>
      <c r="R16" s="190"/>
      <c r="S16" s="190"/>
      <c r="T16" s="190"/>
      <c r="U16" s="190"/>
      <c r="V16" s="190"/>
      <c r="W16" s="190"/>
      <c r="X16" s="191"/>
      <c r="Y16" s="192"/>
      <c r="Z16" s="192"/>
      <c r="AA16" s="192"/>
      <c r="AB16" s="192"/>
      <c r="AC16" s="196"/>
      <c r="AG16" s="148"/>
      <c r="AH16" s="148"/>
    </row>
    <row r="17" spans="1:37" ht="17.100000000000001" customHeight="1">
      <c r="B17" s="234" t="s">
        <v>13</v>
      </c>
      <c r="C17" s="185"/>
      <c r="D17" s="231" t="str">
        <f>+Rab!C14</f>
        <v>Pematokan / Pengukuran</v>
      </c>
      <c r="E17" s="241"/>
      <c r="F17" s="186"/>
      <c r="G17" s="187" t="str">
        <f>+Rab!F14</f>
        <v>Ls</v>
      </c>
      <c r="H17" s="188">
        <f>+Rab!G14</f>
        <v>1</v>
      </c>
      <c r="I17" s="189">
        <f>[77]D3!$J$129</f>
        <v>134730</v>
      </c>
      <c r="J17" s="188">
        <f>+Rab!I14</f>
        <v>10000000</v>
      </c>
      <c r="K17" s="190">
        <f>+J17*100/J25</f>
        <v>0.5252016280209949</v>
      </c>
      <c r="L17" s="199">
        <f>+K17/1</f>
        <v>0.5252016280209949</v>
      </c>
      <c r="M17" s="190"/>
      <c r="N17" s="190"/>
      <c r="O17" s="190"/>
      <c r="P17" s="190"/>
      <c r="Q17" s="190"/>
      <c r="R17" s="190"/>
      <c r="S17" s="190"/>
      <c r="T17" s="190"/>
      <c r="U17" s="190"/>
      <c r="V17" s="190"/>
      <c r="W17" s="190"/>
      <c r="X17" s="191"/>
      <c r="Y17" s="192"/>
      <c r="Z17" s="192"/>
      <c r="AA17" s="192"/>
      <c r="AB17" s="192"/>
      <c r="AC17" s="200"/>
      <c r="AG17" s="148"/>
      <c r="AH17" s="148"/>
    </row>
    <row r="18" spans="1:37" ht="17.100000000000001" customHeight="1">
      <c r="B18" s="235"/>
      <c r="C18" s="185"/>
      <c r="D18" s="231"/>
      <c r="E18" s="241"/>
      <c r="F18" s="186"/>
      <c r="G18" s="197"/>
      <c r="H18" s="188"/>
      <c r="I18" s="189"/>
      <c r="J18" s="188"/>
      <c r="K18" s="190"/>
      <c r="L18" s="199"/>
      <c r="M18" s="190"/>
      <c r="N18" s="190"/>
      <c r="O18" s="190"/>
      <c r="P18" s="190"/>
      <c r="Q18" s="190"/>
      <c r="R18" s="190"/>
      <c r="S18" s="190"/>
      <c r="T18" s="190"/>
      <c r="U18" s="190"/>
      <c r="V18" s="190"/>
      <c r="W18" s="190"/>
      <c r="X18" s="191"/>
      <c r="Y18" s="192"/>
      <c r="Z18" s="192"/>
      <c r="AA18" s="192"/>
      <c r="AB18" s="192"/>
      <c r="AC18" s="196"/>
      <c r="AG18" s="201"/>
      <c r="AH18" s="148"/>
    </row>
    <row r="19" spans="1:37" s="148" customFormat="1" ht="17.100000000000001" customHeight="1">
      <c r="A19" s="147"/>
      <c r="B19" s="239" t="s">
        <v>22</v>
      </c>
      <c r="C19" s="240"/>
      <c r="D19" s="238" t="str">
        <f>+Rab!C16</f>
        <v>PEKERJAAN SIRKUIT MOTOR CROSS</v>
      </c>
      <c r="E19" s="242"/>
      <c r="F19" s="178"/>
      <c r="G19" s="197"/>
      <c r="H19" s="188"/>
      <c r="I19" s="189"/>
      <c r="J19" s="188"/>
      <c r="K19" s="190"/>
      <c r="L19" s="199"/>
      <c r="M19" s="190"/>
      <c r="N19" s="190"/>
      <c r="O19" s="190"/>
      <c r="P19" s="190"/>
      <c r="Q19" s="190"/>
      <c r="R19" s="190"/>
      <c r="S19" s="190"/>
      <c r="T19" s="190"/>
      <c r="U19" s="190"/>
      <c r="V19" s="190"/>
      <c r="W19" s="190"/>
      <c r="X19" s="191"/>
      <c r="Y19" s="192"/>
      <c r="Z19" s="192"/>
      <c r="AA19" s="192"/>
      <c r="AB19" s="192"/>
      <c r="AC19" s="160"/>
      <c r="AE19" s="149"/>
      <c r="AF19" s="149"/>
      <c r="AK19" s="147"/>
    </row>
    <row r="20" spans="1:37" s="148" customFormat="1" ht="17.100000000000001" customHeight="1">
      <c r="A20" s="147"/>
      <c r="B20" s="232" t="s">
        <v>24</v>
      </c>
      <c r="C20" s="181"/>
      <c r="D20" s="231" t="str">
        <f>+Rab!C17</f>
        <v xml:space="preserve">Pembersihan Lokasi </v>
      </c>
      <c r="E20" s="242"/>
      <c r="F20" s="178"/>
      <c r="G20" s="197" t="str">
        <f>+Rab!F17</f>
        <v>M2</v>
      </c>
      <c r="H20" s="180">
        <f>+Rab!G17</f>
        <v>44439.69</v>
      </c>
      <c r="I20" s="181"/>
      <c r="J20" s="180">
        <f>+Rab!I17</f>
        <v>111099225</v>
      </c>
      <c r="K20" s="190">
        <f>+J20*100/J25</f>
        <v>5.8349493841870821</v>
      </c>
      <c r="L20" s="183">
        <f>+K20/2</f>
        <v>2.917474692093541</v>
      </c>
      <c r="M20" s="182">
        <f>+L20</f>
        <v>2.917474692093541</v>
      </c>
      <c r="N20" s="182"/>
      <c r="O20" s="182"/>
      <c r="P20" s="182"/>
      <c r="Q20" s="182"/>
      <c r="R20" s="182"/>
      <c r="S20" s="182"/>
      <c r="T20" s="182"/>
      <c r="U20" s="182"/>
      <c r="V20" s="182"/>
      <c r="W20" s="182"/>
      <c r="X20" s="174"/>
      <c r="Y20" s="155"/>
      <c r="Z20" s="155"/>
      <c r="AA20" s="155"/>
      <c r="AB20" s="155"/>
      <c r="AC20" s="193"/>
      <c r="AD20" s="155"/>
      <c r="AE20" s="202"/>
      <c r="AF20" s="202"/>
      <c r="AG20" s="155"/>
      <c r="AH20" s="203"/>
      <c r="AI20" s="155"/>
      <c r="AK20" s="147"/>
    </row>
    <row r="21" spans="1:37" s="148" customFormat="1" ht="17.100000000000001" customHeight="1">
      <c r="A21" s="147"/>
      <c r="B21" s="233" t="s">
        <v>25</v>
      </c>
      <c r="C21" s="187"/>
      <c r="D21" s="231" t="str">
        <f>+Rab!C18</f>
        <v xml:space="preserve">Timbunan Tanah hasil  Galian </v>
      </c>
      <c r="E21" s="242"/>
      <c r="F21" s="186"/>
      <c r="G21" s="197" t="str">
        <f>+Rab!F18</f>
        <v>M3</v>
      </c>
      <c r="H21" s="180">
        <f>+Rab!G18</f>
        <v>4294.3999999999996</v>
      </c>
      <c r="I21" s="189">
        <f>[77]D5!$L$54</f>
        <v>528288</v>
      </c>
      <c r="J21" s="180">
        <f>+Rab!I18</f>
        <v>247718169.59999996</v>
      </c>
      <c r="K21" s="190">
        <f>+J21*100/J25</f>
        <v>13.01019859643009</v>
      </c>
      <c r="L21" s="199"/>
      <c r="M21" s="190"/>
      <c r="N21" s="190"/>
      <c r="O21" s="190">
        <f>+K21/2</f>
        <v>6.5050992982150451</v>
      </c>
      <c r="P21" s="190">
        <f>+O21</f>
        <v>6.5050992982150451</v>
      </c>
      <c r="Q21" s="190"/>
      <c r="R21" s="190"/>
      <c r="S21" s="190"/>
      <c r="T21" s="190"/>
      <c r="U21" s="190"/>
      <c r="V21" s="190"/>
      <c r="W21" s="190"/>
      <c r="X21" s="191"/>
      <c r="Y21" s="192"/>
      <c r="Z21" s="192"/>
      <c r="AA21" s="192"/>
      <c r="AB21" s="192"/>
      <c r="AC21" s="193"/>
      <c r="AD21" s="155"/>
      <c r="AE21" s="202"/>
      <c r="AF21" s="202"/>
      <c r="AG21" s="155"/>
      <c r="AH21" s="155"/>
      <c r="AI21" s="155"/>
      <c r="AK21" s="147"/>
    </row>
    <row r="22" spans="1:37" s="148" customFormat="1" ht="17.100000000000001" customHeight="1">
      <c r="A22" s="147"/>
      <c r="B22" s="233" t="s">
        <v>26</v>
      </c>
      <c r="C22" s="187"/>
      <c r="D22" s="231" t="str">
        <f>+Rab!C19</f>
        <v>Timbunan Tanah Lintasan Sirkuit</v>
      </c>
      <c r="E22" s="242"/>
      <c r="F22" s="186"/>
      <c r="G22" s="197" t="str">
        <f>+Rab!F19</f>
        <v>M3</v>
      </c>
      <c r="H22" s="180">
        <f>+Rab!G19</f>
        <v>11009</v>
      </c>
      <c r="I22" s="204">
        <f>[77]D5!$L$118</f>
        <v>487493</v>
      </c>
      <c r="J22" s="180">
        <f>+Rab!I19</f>
        <v>1209486128.7658</v>
      </c>
      <c r="K22" s="205">
        <f>+J22*100/J25</f>
        <v>63.522408389660889</v>
      </c>
      <c r="L22" s="199"/>
      <c r="M22" s="190">
        <f>+K22/7</f>
        <v>9.0746297699515548</v>
      </c>
      <c r="N22" s="190">
        <f>+M22</f>
        <v>9.0746297699515548</v>
      </c>
      <c r="O22" s="190">
        <f>+N22</f>
        <v>9.0746297699515548</v>
      </c>
      <c r="P22" s="190">
        <f t="shared" ref="P22:R22" si="1">+O22</f>
        <v>9.0746297699515548</v>
      </c>
      <c r="Q22" s="190">
        <f t="shared" si="1"/>
        <v>9.0746297699515548</v>
      </c>
      <c r="R22" s="190">
        <f t="shared" si="1"/>
        <v>9.0746297699515548</v>
      </c>
      <c r="S22" s="190">
        <f>+R22</f>
        <v>9.0746297699515548</v>
      </c>
      <c r="T22" s="190"/>
      <c r="U22" s="190"/>
      <c r="V22" s="190"/>
      <c r="W22" s="190"/>
      <c r="X22" s="191"/>
      <c r="Y22" s="192"/>
      <c r="Z22" s="192"/>
      <c r="AA22" s="192"/>
      <c r="AB22" s="192"/>
      <c r="AC22" s="193"/>
      <c r="AD22" s="155"/>
      <c r="AE22" s="202"/>
      <c r="AF22" s="202"/>
      <c r="AG22" s="155"/>
      <c r="AH22" s="155"/>
      <c r="AI22" s="155"/>
      <c r="AK22" s="147"/>
    </row>
    <row r="23" spans="1:37" s="148" customFormat="1" ht="17.100000000000001" customHeight="1">
      <c r="A23" s="147"/>
      <c r="B23" s="233" t="s">
        <v>27</v>
      </c>
      <c r="C23" s="187"/>
      <c r="D23" s="231" t="str">
        <f>+Rab!C20</f>
        <v>Galian Mekanis Sirkuit</v>
      </c>
      <c r="E23" s="242"/>
      <c r="F23" s="186"/>
      <c r="G23" s="197" t="str">
        <f>+Rab!F20</f>
        <v>M3</v>
      </c>
      <c r="H23" s="180">
        <f>+Rab!G20</f>
        <v>8000</v>
      </c>
      <c r="I23" s="204">
        <f>[77]D5!L184</f>
        <v>504882</v>
      </c>
      <c r="J23" s="180">
        <f>+Rab!I20</f>
        <v>302564632</v>
      </c>
      <c r="K23" s="205">
        <f>+J23*100/J25</f>
        <v>15.890743730797322</v>
      </c>
      <c r="L23" s="199"/>
      <c r="M23" s="190"/>
      <c r="N23" s="190"/>
      <c r="O23" s="190"/>
      <c r="P23" s="190"/>
      <c r="Q23" s="190"/>
      <c r="R23" s="190">
        <f>+K23/5</f>
        <v>3.1781487461594642</v>
      </c>
      <c r="S23" s="190">
        <f>+R23</f>
        <v>3.1781487461594642</v>
      </c>
      <c r="T23" s="190">
        <f>+S23</f>
        <v>3.1781487461594642</v>
      </c>
      <c r="U23" s="190">
        <f>+T23</f>
        <v>3.1781487461594642</v>
      </c>
      <c r="V23" s="190">
        <f>+U23</f>
        <v>3.1781487461594642</v>
      </c>
      <c r="W23" s="190"/>
      <c r="X23" s="191"/>
      <c r="Y23" s="192"/>
      <c r="Z23" s="192"/>
      <c r="AA23" s="192"/>
      <c r="AB23" s="192"/>
      <c r="AC23" s="193"/>
      <c r="AD23" s="155"/>
      <c r="AE23" s="202"/>
      <c r="AF23" s="202"/>
      <c r="AG23" s="155"/>
      <c r="AH23" s="155"/>
      <c r="AI23" s="155"/>
      <c r="AK23" s="147"/>
    </row>
    <row r="24" spans="1:37" s="148" customFormat="1" ht="12.95" customHeight="1">
      <c r="A24" s="147"/>
      <c r="B24" s="184"/>
      <c r="C24" s="187"/>
      <c r="D24" s="228"/>
      <c r="E24" s="231"/>
      <c r="F24" s="178"/>
      <c r="G24" s="197"/>
      <c r="H24" s="188"/>
      <c r="I24" s="187"/>
      <c r="J24" s="188"/>
      <c r="K24" s="190"/>
      <c r="L24" s="199"/>
      <c r="M24" s="190"/>
      <c r="N24" s="190"/>
      <c r="O24" s="190"/>
      <c r="P24" s="190"/>
      <c r="Q24" s="190"/>
      <c r="R24" s="190"/>
      <c r="S24" s="190"/>
      <c r="T24" s="190"/>
      <c r="U24" s="190"/>
      <c r="V24" s="190"/>
      <c r="W24" s="190"/>
      <c r="X24" s="191"/>
      <c r="Y24" s="192"/>
      <c r="Z24" s="192"/>
      <c r="AA24" s="192"/>
      <c r="AB24" s="192"/>
      <c r="AC24" s="196"/>
      <c r="AD24" s="203"/>
      <c r="AE24" s="202"/>
      <c r="AF24" s="202"/>
      <c r="AG24" s="155"/>
      <c r="AH24" s="203"/>
      <c r="AI24" s="155"/>
      <c r="AK24" s="147"/>
    </row>
    <row r="25" spans="1:37" s="150" customFormat="1" ht="17.100000000000001" customHeight="1">
      <c r="A25" s="147"/>
      <c r="B25" s="206"/>
      <c r="C25" s="207"/>
      <c r="D25" s="207"/>
      <c r="E25" s="207"/>
      <c r="F25" s="207"/>
      <c r="G25" s="208"/>
      <c r="H25" s="209" t="s">
        <v>346</v>
      </c>
      <c r="I25" s="210"/>
      <c r="J25" s="211">
        <f>SUM(J13:J24)</f>
        <v>1904030655.3657999</v>
      </c>
      <c r="K25" s="211"/>
      <c r="L25" s="212"/>
      <c r="M25" s="212"/>
      <c r="N25" s="212"/>
      <c r="O25" s="212"/>
      <c r="P25" s="212"/>
      <c r="Q25" s="212"/>
      <c r="R25" s="212"/>
      <c r="S25" s="212"/>
      <c r="T25" s="212"/>
      <c r="U25" s="212"/>
      <c r="V25" s="212"/>
      <c r="W25" s="212"/>
      <c r="X25" s="213"/>
      <c r="Y25" s="192"/>
      <c r="Z25" s="192"/>
      <c r="AA25" s="192"/>
      <c r="AB25" s="192"/>
      <c r="AC25" s="196"/>
      <c r="AD25" s="148"/>
      <c r="AE25" s="149"/>
      <c r="AF25" s="149"/>
      <c r="AG25" s="149"/>
      <c r="AI25" s="148"/>
      <c r="AJ25" s="148"/>
      <c r="AK25" s="147"/>
    </row>
    <row r="26" spans="1:37" ht="17.100000000000001" customHeight="1">
      <c r="B26" s="206"/>
      <c r="C26" s="207"/>
      <c r="D26" s="207"/>
      <c r="E26" s="207"/>
      <c r="F26" s="207"/>
      <c r="G26" s="207"/>
      <c r="H26" s="209" t="s">
        <v>347</v>
      </c>
      <c r="I26" s="214"/>
      <c r="J26" s="215"/>
      <c r="K26" s="215">
        <f>SUM(K13:K25)</f>
        <v>100.00000000000001</v>
      </c>
      <c r="L26" s="201"/>
      <c r="M26" s="201"/>
      <c r="N26" s="201"/>
      <c r="O26" s="201"/>
      <c r="P26" s="201"/>
      <c r="Q26" s="201"/>
      <c r="R26" s="201"/>
      <c r="S26" s="201"/>
      <c r="T26" s="201"/>
      <c r="U26" s="201"/>
      <c r="V26" s="201"/>
      <c r="W26" s="201"/>
      <c r="X26" s="216"/>
    </row>
    <row r="27" spans="1:37" ht="17.100000000000001" customHeight="1">
      <c r="B27" s="206"/>
      <c r="C27" s="207"/>
      <c r="D27" s="207"/>
      <c r="E27" s="207"/>
      <c r="F27" s="207"/>
      <c r="G27" s="207"/>
      <c r="H27" s="209" t="s">
        <v>348</v>
      </c>
      <c r="I27" s="214"/>
      <c r="J27" s="215"/>
      <c r="K27" s="215"/>
      <c r="L27" s="201">
        <f t="shared" ref="L27:W27" si="2">SUM(L13:L26)</f>
        <v>4.088947865094954</v>
      </c>
      <c r="M27" s="201">
        <f t="shared" si="2"/>
        <v>12.008134053400319</v>
      </c>
      <c r="N27" s="201">
        <f t="shared" si="2"/>
        <v>9.0906593613067788</v>
      </c>
      <c r="O27" s="201">
        <f t="shared" si="2"/>
        <v>15.595758659521824</v>
      </c>
      <c r="P27" s="201">
        <f t="shared" si="2"/>
        <v>15.595758659521824</v>
      </c>
      <c r="Q27" s="201">
        <f t="shared" si="2"/>
        <v>9.0906593613067788</v>
      </c>
      <c r="R27" s="201">
        <f t="shared" si="2"/>
        <v>12.268808107466242</v>
      </c>
      <c r="S27" s="201">
        <f t="shared" si="2"/>
        <v>12.268808107466242</v>
      </c>
      <c r="T27" s="201">
        <f t="shared" si="2"/>
        <v>3.1941783375146882</v>
      </c>
      <c r="U27" s="201">
        <f t="shared" si="2"/>
        <v>3.1941783375146882</v>
      </c>
      <c r="V27" s="201">
        <f t="shared" si="2"/>
        <v>3.5880795585304344</v>
      </c>
      <c r="W27" s="201">
        <f t="shared" si="2"/>
        <v>1.6029591355224113E-2</v>
      </c>
      <c r="X27" s="216"/>
    </row>
    <row r="28" spans="1:37" ht="17.100000000000001" customHeight="1" thickBot="1">
      <c r="B28" s="217"/>
      <c r="C28" s="218"/>
      <c r="D28" s="218"/>
      <c r="E28" s="218"/>
      <c r="F28" s="218"/>
      <c r="G28" s="218"/>
      <c r="H28" s="219" t="s">
        <v>349</v>
      </c>
      <c r="I28" s="220"/>
      <c r="J28" s="221"/>
      <c r="K28" s="221"/>
      <c r="L28" s="222">
        <f>+L27</f>
        <v>4.088947865094954</v>
      </c>
      <c r="M28" s="222">
        <f>+M27+L28</f>
        <v>16.097081918495274</v>
      </c>
      <c r="N28" s="222">
        <f t="shared" ref="N28:W28" si="3">+N27+M28</f>
        <v>25.187741279802054</v>
      </c>
      <c r="O28" s="222">
        <f t="shared" si="3"/>
        <v>40.783499939323875</v>
      </c>
      <c r="P28" s="222">
        <f t="shared" si="3"/>
        <v>56.379258598845695</v>
      </c>
      <c r="Q28" s="222">
        <f t="shared" si="3"/>
        <v>65.469917960152472</v>
      </c>
      <c r="R28" s="222">
        <f t="shared" si="3"/>
        <v>77.738726067618714</v>
      </c>
      <c r="S28" s="222">
        <f t="shared" si="3"/>
        <v>90.007534175084956</v>
      </c>
      <c r="T28" s="222">
        <f t="shared" si="3"/>
        <v>93.201712512599642</v>
      </c>
      <c r="U28" s="222">
        <f t="shared" si="3"/>
        <v>96.395890850114327</v>
      </c>
      <c r="V28" s="222">
        <f t="shared" si="3"/>
        <v>99.983970408644765</v>
      </c>
      <c r="W28" s="222">
        <f t="shared" si="3"/>
        <v>99.999999999999986</v>
      </c>
      <c r="X28" s="223"/>
    </row>
    <row r="32" spans="1:37">
      <c r="D32" s="926" t="s">
        <v>352</v>
      </c>
      <c r="E32" s="926"/>
      <c r="F32" s="926"/>
      <c r="G32" s="926"/>
      <c r="H32" s="926"/>
      <c r="U32" s="161" t="e">
        <f>+#REF!</f>
        <v>#REF!</v>
      </c>
    </row>
    <row r="33" spans="1:37">
      <c r="D33" s="926"/>
      <c r="E33" s="926"/>
      <c r="F33" s="926"/>
      <c r="G33" s="926"/>
      <c r="H33" s="926"/>
      <c r="U33" s="161" t="e">
        <f>+#REF!</f>
        <v>#REF!</v>
      </c>
    </row>
    <row r="34" spans="1:37">
      <c r="U34" s="243" t="e">
        <f>+#REF!</f>
        <v>#REF!</v>
      </c>
    </row>
    <row r="35" spans="1:37">
      <c r="U35" s="161"/>
    </row>
    <row r="36" spans="1:37" s="148" customFormat="1">
      <c r="A36" s="147"/>
      <c r="B36" s="146"/>
      <c r="C36" s="147"/>
      <c r="D36" s="147"/>
      <c r="E36" s="147"/>
      <c r="F36" s="147"/>
      <c r="G36" s="147"/>
      <c r="I36" s="147"/>
      <c r="U36" s="161"/>
      <c r="AC36" s="147"/>
      <c r="AE36" s="149"/>
      <c r="AF36" s="149"/>
      <c r="AG36" s="147"/>
      <c r="AH36" s="150"/>
      <c r="AK36" s="147"/>
    </row>
    <row r="37" spans="1:37" s="148" customFormat="1">
      <c r="A37" s="147"/>
      <c r="B37" s="146"/>
      <c r="C37" s="147"/>
      <c r="D37" s="147"/>
      <c r="E37" s="147"/>
      <c r="F37" s="147"/>
      <c r="G37" s="147"/>
      <c r="I37" s="147"/>
      <c r="U37" s="161"/>
      <c r="AC37" s="147"/>
      <c r="AE37" s="149"/>
      <c r="AF37" s="149"/>
      <c r="AG37" s="147"/>
      <c r="AH37" s="150"/>
      <c r="AK37" s="147"/>
    </row>
    <row r="38" spans="1:37" s="148" customFormat="1">
      <c r="A38" s="147"/>
      <c r="B38" s="146"/>
      <c r="C38" s="147"/>
      <c r="D38" s="147"/>
      <c r="E38" s="147"/>
      <c r="F38" s="147"/>
      <c r="G38" s="147"/>
      <c r="I38" s="147"/>
      <c r="U38" s="161"/>
      <c r="AC38" s="147"/>
      <c r="AE38" s="149"/>
      <c r="AF38" s="149"/>
      <c r="AG38" s="147"/>
      <c r="AH38" s="150"/>
      <c r="AK38" s="147"/>
    </row>
    <row r="39" spans="1:37" s="148" customFormat="1">
      <c r="A39" s="147"/>
      <c r="B39" s="146"/>
      <c r="C39" s="147"/>
      <c r="D39" s="147"/>
      <c r="E39" s="147"/>
      <c r="F39" s="147"/>
      <c r="G39" s="147"/>
      <c r="I39" s="147"/>
      <c r="U39" s="243" t="e">
        <f>+#REF!</f>
        <v>#REF!</v>
      </c>
      <c r="AC39" s="147"/>
      <c r="AE39" s="149"/>
      <c r="AF39" s="149"/>
      <c r="AG39" s="147"/>
      <c r="AH39" s="150"/>
      <c r="AK39" s="147"/>
    </row>
    <row r="40" spans="1:37" s="148" customFormat="1" ht="10.5" customHeight="1">
      <c r="A40" s="147"/>
      <c r="B40" s="146"/>
      <c r="C40" s="147"/>
      <c r="D40" s="147"/>
      <c r="E40" s="147"/>
      <c r="F40" s="147"/>
      <c r="G40" s="147"/>
      <c r="I40" s="147"/>
      <c r="R40" s="224"/>
      <c r="U40" s="161" t="e">
        <f>+#REF!</f>
        <v>#REF!</v>
      </c>
      <c r="AC40" s="147"/>
      <c r="AE40" s="149"/>
      <c r="AF40" s="149"/>
      <c r="AG40" s="147"/>
      <c r="AH40" s="150"/>
      <c r="AK40" s="147"/>
    </row>
    <row r="41" spans="1:37" s="148" customFormat="1">
      <c r="A41" s="147"/>
      <c r="B41" s="146"/>
      <c r="C41" s="147"/>
      <c r="D41" s="147"/>
      <c r="E41" s="147"/>
      <c r="F41" s="147"/>
      <c r="G41" s="147"/>
      <c r="I41" s="147"/>
      <c r="U41" s="161"/>
      <c r="AC41" s="147"/>
      <c r="AE41" s="149"/>
      <c r="AF41" s="149"/>
      <c r="AG41" s="147"/>
      <c r="AH41" s="150"/>
      <c r="AK41" s="147"/>
    </row>
    <row r="46" spans="1:37">
      <c r="J46" s="148" t="e">
        <f>+#REF!</f>
        <v>#REF!</v>
      </c>
    </row>
    <row r="52" spans="1:37" s="148" customFormat="1">
      <c r="A52" s="147"/>
      <c r="B52" s="146"/>
      <c r="C52" s="147"/>
      <c r="D52" s="147"/>
      <c r="E52" s="147"/>
      <c r="F52" s="147"/>
      <c r="G52" s="147"/>
      <c r="I52" s="147"/>
      <c r="J52" s="148">
        <f>+[77]Rekap!F30</f>
        <v>14015720183.65</v>
      </c>
      <c r="AC52" s="147"/>
      <c r="AE52" s="149"/>
      <c r="AF52" s="149"/>
      <c r="AG52" s="147"/>
      <c r="AH52" s="150"/>
      <c r="AK52" s="147"/>
    </row>
  </sheetData>
  <sheetProtection selectLockedCells="1" selectUnlockedCells="1"/>
  <mergeCells count="14">
    <mergeCell ref="L9:O9"/>
    <mergeCell ref="P9:S9"/>
    <mergeCell ref="T9:W9"/>
    <mergeCell ref="D32:H33"/>
    <mergeCell ref="B2:X2"/>
    <mergeCell ref="B8:B10"/>
    <mergeCell ref="F8:F10"/>
    <mergeCell ref="G8:G10"/>
    <mergeCell ref="H8:H10"/>
    <mergeCell ref="I8:I10"/>
    <mergeCell ref="J8:J10"/>
    <mergeCell ref="K8:K10"/>
    <mergeCell ref="L8:W8"/>
    <mergeCell ref="X8:X10"/>
  </mergeCells>
  <printOptions horizontalCentered="1"/>
  <pageMargins left="0.5" right="0" top="0.36" bottom="0" header="0" footer="0"/>
  <pageSetup scale="50" orientation="landscape" horizontalDpi="360" verticalDpi="360" r:id="rId1"/>
  <colBreaks count="1" manualBreakCount="1">
    <brk id="24" min="1" max="6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J51"/>
  <sheetViews>
    <sheetView showGridLines="0" view="pageBreakPreview" topLeftCell="A22" zoomScale="90" zoomScaleNormal="100" zoomScaleSheetLayoutView="90" workbookViewId="0">
      <selection activeCell="L36" sqref="L36"/>
    </sheetView>
  </sheetViews>
  <sheetFormatPr defaultColWidth="9.140625" defaultRowHeight="20.100000000000001" customHeight="1"/>
  <cols>
    <col min="1" max="1" width="3.28515625" style="249" customWidth="1"/>
    <col min="2" max="2" width="5.5703125" style="249" customWidth="1"/>
    <col min="3" max="3" width="21.28515625" style="249" customWidth="1"/>
    <col min="4" max="4" width="2.42578125" style="249" customWidth="1"/>
    <col min="5" max="5" width="23.7109375" style="249" customWidth="1"/>
    <col min="6" max="6" width="4" style="249" customWidth="1"/>
    <col min="7" max="7" width="8.85546875" style="249" customWidth="1"/>
    <col min="8" max="8" width="23.85546875" style="249" customWidth="1"/>
    <col min="9" max="9" width="20.140625" style="249" customWidth="1"/>
    <col min="10" max="16384" width="9.140625" style="249"/>
  </cols>
  <sheetData>
    <row r="1" spans="2:10" ht="20.100000000000001" customHeight="1">
      <c r="B1" s="951" t="s">
        <v>157</v>
      </c>
      <c r="C1" s="951"/>
      <c r="D1" s="951"/>
      <c r="E1" s="951"/>
      <c r="F1" s="951"/>
      <c r="G1" s="951"/>
      <c r="H1" s="951"/>
      <c r="I1" s="951"/>
    </row>
    <row r="2" spans="2:10" ht="2.25" customHeight="1">
      <c r="B2" s="292"/>
      <c r="C2" s="292"/>
      <c r="D2" s="292"/>
      <c r="E2" s="292"/>
      <c r="F2" s="292"/>
      <c r="G2" s="292"/>
      <c r="H2" s="292"/>
      <c r="I2" s="292"/>
    </row>
    <row r="3" spans="2:10" ht="16.899999999999999" customHeight="1">
      <c r="B3" s="293"/>
      <c r="C3" s="293" t="s">
        <v>119</v>
      </c>
      <c r="D3" s="289" t="s">
        <v>327</v>
      </c>
      <c r="E3" s="958" t="s">
        <v>322</v>
      </c>
      <c r="F3" s="958"/>
      <c r="G3" s="958"/>
      <c r="H3" s="958"/>
      <c r="I3" s="958"/>
      <c r="J3" s="361"/>
    </row>
    <row r="4" spans="2:10" ht="26.25" customHeight="1">
      <c r="B4" s="293"/>
      <c r="C4" s="293" t="s">
        <v>120</v>
      </c>
      <c r="D4" s="289" t="s">
        <v>327</v>
      </c>
      <c r="E4" s="958" t="s">
        <v>321</v>
      </c>
      <c r="F4" s="958"/>
      <c r="G4" s="958"/>
      <c r="H4" s="958"/>
      <c r="I4" s="958"/>
      <c r="J4" s="361"/>
    </row>
    <row r="5" spans="2:10" ht="16.899999999999999" customHeight="1">
      <c r="B5" s="293"/>
      <c r="C5" s="293" t="s">
        <v>121</v>
      </c>
      <c r="D5" s="289" t="s">
        <v>327</v>
      </c>
      <c r="E5" s="293" t="s">
        <v>328</v>
      </c>
      <c r="F5" s="289"/>
      <c r="G5" s="293"/>
      <c r="J5" s="278"/>
    </row>
    <row r="6" spans="2:10" ht="16.899999999999999" customHeight="1">
      <c r="B6" s="293"/>
      <c r="C6" s="293" t="s">
        <v>122</v>
      </c>
      <c r="D6" s="289" t="s">
        <v>327</v>
      </c>
      <c r="E6" s="293">
        <v>2023</v>
      </c>
      <c r="F6" s="289"/>
      <c r="G6" s="293"/>
      <c r="J6" s="278"/>
    </row>
    <row r="7" spans="2:10" ht="9.6" customHeight="1">
      <c r="B7" s="293"/>
      <c r="F7" s="293"/>
      <c r="G7" s="293"/>
    </row>
    <row r="8" spans="2:10" ht="30" customHeight="1">
      <c r="B8" s="279" t="s">
        <v>1</v>
      </c>
      <c r="C8" s="952" t="s">
        <v>126</v>
      </c>
      <c r="D8" s="956"/>
      <c r="E8" s="953"/>
      <c r="F8" s="952" t="s">
        <v>127</v>
      </c>
      <c r="G8" s="953"/>
      <c r="H8" s="279" t="s">
        <v>98</v>
      </c>
      <c r="I8" s="279" t="s">
        <v>128</v>
      </c>
    </row>
    <row r="9" spans="2:10" ht="10.15" customHeight="1">
      <c r="B9" s="362">
        <v>1</v>
      </c>
      <c r="C9" s="954">
        <v>2</v>
      </c>
      <c r="D9" s="957"/>
      <c r="E9" s="955"/>
      <c r="F9" s="954">
        <v>3</v>
      </c>
      <c r="G9" s="955"/>
      <c r="H9" s="362">
        <v>4</v>
      </c>
      <c r="I9" s="362">
        <v>5</v>
      </c>
    </row>
    <row r="10" spans="2:10" ht="15.95" customHeight="1">
      <c r="B10" s="246"/>
      <c r="C10" s="294"/>
      <c r="D10" s="357"/>
      <c r="E10" s="295"/>
      <c r="F10" s="294"/>
      <c r="G10" s="300"/>
      <c r="H10" s="248"/>
      <c r="I10" s="248"/>
    </row>
    <row r="11" spans="2:10" ht="15.95" customHeight="1">
      <c r="B11" s="253">
        <v>1</v>
      </c>
      <c r="C11" s="346" t="s">
        <v>84</v>
      </c>
      <c r="D11" s="358"/>
      <c r="E11" s="347"/>
      <c r="F11" s="959" t="s">
        <v>108</v>
      </c>
      <c r="G11" s="960"/>
      <c r="H11" s="255">
        <v>130000</v>
      </c>
      <c r="I11" s="261">
        <f>H11/8</f>
        <v>16250</v>
      </c>
    </row>
    <row r="12" spans="2:10" ht="15.95" customHeight="1">
      <c r="B12" s="253">
        <v>2</v>
      </c>
      <c r="C12" s="351" t="s">
        <v>129</v>
      </c>
      <c r="D12" s="359"/>
      <c r="E12" s="352"/>
      <c r="F12" s="959" t="s">
        <v>108</v>
      </c>
      <c r="G12" s="960"/>
      <c r="H12" s="255">
        <v>135000</v>
      </c>
      <c r="I12" s="261">
        <f t="shared" ref="I12:I16" si="0">H12/8</f>
        <v>16875</v>
      </c>
    </row>
    <row r="13" spans="2:10" ht="15.95" customHeight="1">
      <c r="B13" s="253">
        <v>3</v>
      </c>
      <c r="C13" s="351" t="s">
        <v>105</v>
      </c>
      <c r="D13" s="359"/>
      <c r="E13" s="352"/>
      <c r="F13" s="959" t="s">
        <v>108</v>
      </c>
      <c r="G13" s="960"/>
      <c r="H13" s="255">
        <v>175000</v>
      </c>
      <c r="I13" s="261">
        <f t="shared" si="0"/>
        <v>21875</v>
      </c>
    </row>
    <row r="14" spans="2:10" ht="15.95" customHeight="1">
      <c r="B14" s="253">
        <v>4</v>
      </c>
      <c r="C14" s="351" t="s">
        <v>85</v>
      </c>
      <c r="D14" s="359"/>
      <c r="E14" s="352"/>
      <c r="F14" s="959" t="s">
        <v>108</v>
      </c>
      <c r="G14" s="960"/>
      <c r="H14" s="255">
        <v>220000</v>
      </c>
      <c r="I14" s="261">
        <f t="shared" si="0"/>
        <v>27500</v>
      </c>
    </row>
    <row r="15" spans="2:10" ht="15.95" customHeight="1">
      <c r="B15" s="253">
        <v>5</v>
      </c>
      <c r="C15" s="351" t="s">
        <v>130</v>
      </c>
      <c r="D15" s="359"/>
      <c r="E15" s="352"/>
      <c r="F15" s="959" t="s">
        <v>108</v>
      </c>
      <c r="G15" s="960"/>
      <c r="H15" s="255">
        <v>138200</v>
      </c>
      <c r="I15" s="261">
        <f t="shared" si="0"/>
        <v>17275</v>
      </c>
    </row>
    <row r="16" spans="2:10" ht="15.95" customHeight="1">
      <c r="B16" s="253">
        <v>6</v>
      </c>
      <c r="C16" s="351" t="s">
        <v>131</v>
      </c>
      <c r="D16" s="359"/>
      <c r="E16" s="352"/>
      <c r="F16" s="959" t="s">
        <v>188</v>
      </c>
      <c r="G16" s="960"/>
      <c r="H16" s="255">
        <v>162500</v>
      </c>
      <c r="I16" s="261">
        <f t="shared" si="0"/>
        <v>20312.5</v>
      </c>
    </row>
    <row r="17" spans="2:9" ht="15.95" customHeight="1">
      <c r="B17" s="253">
        <v>7</v>
      </c>
      <c r="C17" s="351" t="s">
        <v>132</v>
      </c>
      <c r="D17" s="359"/>
      <c r="E17" s="352"/>
      <c r="F17" s="959" t="s">
        <v>188</v>
      </c>
      <c r="G17" s="960"/>
      <c r="H17" s="255">
        <v>445127.43</v>
      </c>
      <c r="I17" s="261"/>
    </row>
    <row r="18" spans="2:9" ht="15.95" customHeight="1">
      <c r="B18" s="253">
        <v>8</v>
      </c>
      <c r="C18" s="351" t="s">
        <v>133</v>
      </c>
      <c r="D18" s="359"/>
      <c r="E18" s="352"/>
      <c r="F18" s="959" t="s">
        <v>188</v>
      </c>
      <c r="G18" s="960"/>
      <c r="H18" s="255">
        <v>505969.45</v>
      </c>
      <c r="I18" s="261"/>
    </row>
    <row r="19" spans="2:9" ht="15.95" customHeight="1">
      <c r="B19" s="253">
        <v>9</v>
      </c>
      <c r="C19" s="351" t="s">
        <v>134</v>
      </c>
      <c r="D19" s="359"/>
      <c r="E19" s="352"/>
      <c r="F19" s="959" t="s">
        <v>188</v>
      </c>
      <c r="G19" s="960"/>
      <c r="H19" s="255">
        <v>523577.29</v>
      </c>
      <c r="I19" s="261"/>
    </row>
    <row r="20" spans="2:9" ht="15.95" customHeight="1">
      <c r="B20" s="253">
        <v>10</v>
      </c>
      <c r="C20" s="351" t="s">
        <v>135</v>
      </c>
      <c r="D20" s="359"/>
      <c r="E20" s="352"/>
      <c r="F20" s="959" t="s">
        <v>188</v>
      </c>
      <c r="G20" s="960"/>
      <c r="H20" s="255">
        <v>392945.43</v>
      </c>
      <c r="I20" s="261"/>
    </row>
    <row r="21" spans="2:9" ht="15.95" customHeight="1">
      <c r="B21" s="253">
        <v>11</v>
      </c>
      <c r="C21" s="351" t="s">
        <v>136</v>
      </c>
      <c r="D21" s="359"/>
      <c r="E21" s="352"/>
      <c r="F21" s="959" t="s">
        <v>188</v>
      </c>
      <c r="G21" s="960"/>
      <c r="H21" s="255">
        <v>505969.45</v>
      </c>
      <c r="I21" s="261"/>
    </row>
    <row r="22" spans="2:9" ht="15.95" customHeight="1">
      <c r="B22" s="253">
        <v>12</v>
      </c>
      <c r="C22" s="351" t="s">
        <v>394</v>
      </c>
      <c r="D22" s="359"/>
      <c r="E22" s="352"/>
      <c r="F22" s="959" t="s">
        <v>188</v>
      </c>
      <c r="G22" s="960"/>
      <c r="H22" s="255">
        <v>120000</v>
      </c>
      <c r="I22" s="261"/>
    </row>
    <row r="23" spans="2:9" ht="15.95" customHeight="1">
      <c r="B23" s="253">
        <v>13</v>
      </c>
      <c r="C23" s="351" t="s">
        <v>137</v>
      </c>
      <c r="D23" s="359"/>
      <c r="E23" s="352"/>
      <c r="F23" s="959" t="s">
        <v>186</v>
      </c>
      <c r="G23" s="960"/>
      <c r="H23" s="255">
        <v>572542.44999999995</v>
      </c>
      <c r="I23" s="261"/>
    </row>
    <row r="24" spans="2:9" ht="15.95" customHeight="1">
      <c r="B24" s="253">
        <v>14</v>
      </c>
      <c r="C24" s="351" t="s">
        <v>138</v>
      </c>
      <c r="D24" s="359"/>
      <c r="E24" s="352"/>
      <c r="F24" s="959" t="s">
        <v>186</v>
      </c>
      <c r="G24" s="960"/>
      <c r="H24" s="255">
        <v>80000</v>
      </c>
      <c r="I24" s="261"/>
    </row>
    <row r="25" spans="2:9" ht="15.95" customHeight="1">
      <c r="B25" s="253">
        <v>15</v>
      </c>
      <c r="C25" s="351" t="s">
        <v>139</v>
      </c>
      <c r="D25" s="359"/>
      <c r="E25" s="352"/>
      <c r="F25" s="959" t="s">
        <v>186</v>
      </c>
      <c r="G25" s="960"/>
      <c r="H25" s="255">
        <v>151000</v>
      </c>
      <c r="I25" s="261" t="s">
        <v>154</v>
      </c>
    </row>
    <row r="26" spans="2:9" ht="15.95" customHeight="1">
      <c r="B26" s="253">
        <v>16</v>
      </c>
      <c r="C26" s="351" t="s">
        <v>140</v>
      </c>
      <c r="D26" s="359"/>
      <c r="E26" s="352"/>
      <c r="F26" s="959" t="s">
        <v>188</v>
      </c>
      <c r="G26" s="960"/>
      <c r="H26" s="255">
        <v>23000</v>
      </c>
      <c r="I26" s="261"/>
    </row>
    <row r="27" spans="2:9" ht="15.95" customHeight="1">
      <c r="B27" s="253">
        <v>17</v>
      </c>
      <c r="C27" s="351" t="s">
        <v>141</v>
      </c>
      <c r="D27" s="359"/>
      <c r="E27" s="352"/>
      <c r="F27" s="959" t="s">
        <v>188</v>
      </c>
      <c r="G27" s="960"/>
      <c r="H27" s="255">
        <v>7140800</v>
      </c>
      <c r="I27" s="261" t="s">
        <v>155</v>
      </c>
    </row>
    <row r="28" spans="2:9" ht="15.95" customHeight="1">
      <c r="B28" s="253">
        <v>18</v>
      </c>
      <c r="C28" s="351" t="s">
        <v>142</v>
      </c>
      <c r="D28" s="359"/>
      <c r="E28" s="352"/>
      <c r="F28" s="959" t="s">
        <v>188</v>
      </c>
      <c r="G28" s="960"/>
      <c r="H28" s="255">
        <v>5193300</v>
      </c>
      <c r="I28" s="261" t="s">
        <v>155</v>
      </c>
    </row>
    <row r="29" spans="2:9" ht="15.95" customHeight="1">
      <c r="B29" s="253">
        <v>19</v>
      </c>
      <c r="C29" s="351" t="s">
        <v>143</v>
      </c>
      <c r="D29" s="359"/>
      <c r="E29" s="352"/>
      <c r="F29" s="959" t="s">
        <v>188</v>
      </c>
      <c r="G29" s="960"/>
      <c r="H29" s="255">
        <v>5193300</v>
      </c>
      <c r="I29" s="261" t="s">
        <v>156</v>
      </c>
    </row>
    <row r="30" spans="2:9" ht="15.95" customHeight="1">
      <c r="B30" s="253">
        <v>20</v>
      </c>
      <c r="C30" s="351" t="s">
        <v>144</v>
      </c>
      <c r="D30" s="359"/>
      <c r="E30" s="352"/>
      <c r="F30" s="959" t="s">
        <v>188</v>
      </c>
      <c r="G30" s="960"/>
      <c r="H30" s="255">
        <v>165600</v>
      </c>
      <c r="I30" s="261"/>
    </row>
    <row r="31" spans="2:9" ht="15.95" customHeight="1">
      <c r="B31" s="253">
        <v>21</v>
      </c>
      <c r="C31" s="351" t="s">
        <v>145</v>
      </c>
      <c r="D31" s="359"/>
      <c r="E31" s="352"/>
      <c r="F31" s="959" t="s">
        <v>188</v>
      </c>
      <c r="G31" s="960"/>
      <c r="H31" s="255">
        <v>26000</v>
      </c>
      <c r="I31" s="261"/>
    </row>
    <row r="32" spans="2:9" ht="15.95" customHeight="1">
      <c r="B32" s="253">
        <v>22</v>
      </c>
      <c r="C32" s="351" t="s">
        <v>146</v>
      </c>
      <c r="D32" s="359"/>
      <c r="E32" s="352"/>
      <c r="F32" s="959" t="s">
        <v>35</v>
      </c>
      <c r="G32" s="960"/>
      <c r="H32" s="255">
        <v>25000</v>
      </c>
      <c r="I32" s="261"/>
    </row>
    <row r="33" spans="2:9" ht="15.95" customHeight="1">
      <c r="B33" s="253">
        <v>23</v>
      </c>
      <c r="C33" s="351" t="s">
        <v>147</v>
      </c>
      <c r="D33" s="359"/>
      <c r="E33" s="352"/>
      <c r="F33" s="959" t="s">
        <v>187</v>
      </c>
      <c r="G33" s="960"/>
      <c r="H33" s="255">
        <v>155000</v>
      </c>
      <c r="I33" s="261"/>
    </row>
    <row r="34" spans="2:9" ht="15.95" customHeight="1">
      <c r="B34" s="253">
        <v>24</v>
      </c>
      <c r="C34" s="351" t="s">
        <v>148</v>
      </c>
      <c r="D34" s="359"/>
      <c r="E34" s="352"/>
      <c r="F34" s="959" t="s">
        <v>54</v>
      </c>
      <c r="G34" s="960"/>
      <c r="H34" s="255">
        <v>37450</v>
      </c>
      <c r="I34" s="261"/>
    </row>
    <row r="35" spans="2:9" ht="15.95" customHeight="1">
      <c r="B35" s="253">
        <v>25</v>
      </c>
      <c r="C35" s="351" t="s">
        <v>149</v>
      </c>
      <c r="D35" s="359"/>
      <c r="E35" s="352"/>
      <c r="F35" s="959" t="s">
        <v>54</v>
      </c>
      <c r="G35" s="960"/>
      <c r="H35" s="255">
        <v>100000</v>
      </c>
      <c r="I35" s="261"/>
    </row>
    <row r="36" spans="2:9" ht="15.95" customHeight="1">
      <c r="B36" s="253">
        <v>26</v>
      </c>
      <c r="C36" s="351" t="s">
        <v>150</v>
      </c>
      <c r="D36" s="359"/>
      <c r="E36" s="352"/>
      <c r="F36" s="959" t="s">
        <v>54</v>
      </c>
      <c r="G36" s="960"/>
      <c r="H36" s="255">
        <v>80000</v>
      </c>
      <c r="I36" s="261"/>
    </row>
    <row r="37" spans="2:9" ht="15.95" customHeight="1">
      <c r="B37" s="253">
        <v>27</v>
      </c>
      <c r="C37" s="351" t="s">
        <v>151</v>
      </c>
      <c r="D37" s="359"/>
      <c r="E37" s="352"/>
      <c r="F37" s="959" t="s">
        <v>185</v>
      </c>
      <c r="G37" s="960"/>
      <c r="H37" s="255">
        <v>66100</v>
      </c>
      <c r="I37" s="261"/>
    </row>
    <row r="38" spans="2:9" ht="15.95" customHeight="1">
      <c r="B38" s="253">
        <v>28</v>
      </c>
      <c r="C38" s="351" t="s">
        <v>379</v>
      </c>
      <c r="D38" s="359"/>
      <c r="E38" s="352"/>
      <c r="F38" s="959" t="s">
        <v>185</v>
      </c>
      <c r="G38" s="960"/>
      <c r="H38" s="255">
        <v>7850</v>
      </c>
      <c r="I38" s="261"/>
    </row>
    <row r="39" spans="2:9" ht="15.95" customHeight="1">
      <c r="B39" s="253">
        <v>29</v>
      </c>
      <c r="C39" s="351" t="s">
        <v>380</v>
      </c>
      <c r="D39" s="359"/>
      <c r="E39" s="352"/>
      <c r="F39" s="959" t="s">
        <v>185</v>
      </c>
      <c r="G39" s="960"/>
      <c r="H39" s="255">
        <v>13610</v>
      </c>
      <c r="I39" s="261"/>
    </row>
    <row r="40" spans="2:9" ht="15.95" customHeight="1">
      <c r="B40" s="253">
        <v>30</v>
      </c>
      <c r="C40" s="351" t="s">
        <v>879</v>
      </c>
      <c r="D40" s="359"/>
      <c r="E40" s="352"/>
      <c r="F40" s="959" t="s">
        <v>881</v>
      </c>
      <c r="G40" s="960"/>
      <c r="H40" s="255">
        <v>23200</v>
      </c>
      <c r="I40" s="261"/>
    </row>
    <row r="41" spans="2:9" ht="15.95" customHeight="1">
      <c r="B41" s="253">
        <v>31</v>
      </c>
      <c r="C41" s="351" t="s">
        <v>152</v>
      </c>
      <c r="D41" s="359"/>
      <c r="E41" s="352"/>
      <c r="F41" s="959" t="s">
        <v>185</v>
      </c>
      <c r="G41" s="960"/>
      <c r="H41" s="255">
        <v>30500</v>
      </c>
      <c r="I41" s="261"/>
    </row>
    <row r="42" spans="2:9" ht="15.95" customHeight="1">
      <c r="B42" s="253">
        <v>32</v>
      </c>
      <c r="C42" s="351" t="s">
        <v>153</v>
      </c>
      <c r="D42" s="359"/>
      <c r="E42" s="352"/>
      <c r="F42" s="959" t="s">
        <v>182</v>
      </c>
      <c r="G42" s="960"/>
      <c r="H42" s="255">
        <v>2273800</v>
      </c>
      <c r="I42" s="261"/>
    </row>
    <row r="43" spans="2:9" ht="15.95" customHeight="1">
      <c r="B43" s="253">
        <v>33</v>
      </c>
      <c r="C43" s="351" t="s">
        <v>870</v>
      </c>
      <c r="D43" s="359"/>
      <c r="E43" s="352"/>
      <c r="F43" s="959" t="s">
        <v>182</v>
      </c>
      <c r="G43" s="960"/>
      <c r="H43" s="255">
        <v>2250000</v>
      </c>
      <c r="I43" s="261"/>
    </row>
    <row r="44" spans="2:9" ht="15.95" customHeight="1">
      <c r="B44" s="253">
        <v>34</v>
      </c>
      <c r="C44" s="351" t="s">
        <v>871</v>
      </c>
      <c r="D44" s="359"/>
      <c r="E44" s="352"/>
      <c r="F44" s="959" t="s">
        <v>182</v>
      </c>
      <c r="G44" s="960"/>
      <c r="H44" s="255">
        <v>16850000</v>
      </c>
      <c r="I44" s="261"/>
    </row>
    <row r="45" spans="2:9" ht="15.95" customHeight="1">
      <c r="B45" s="286"/>
      <c r="C45" s="296"/>
      <c r="D45" s="360"/>
      <c r="E45" s="297"/>
      <c r="F45" s="296"/>
      <c r="G45" s="297"/>
      <c r="H45" s="287"/>
      <c r="I45" s="298"/>
    </row>
    <row r="46" spans="2:9" ht="15.95" customHeight="1">
      <c r="H46" s="288"/>
      <c r="I46" s="299"/>
    </row>
    <row r="47" spans="2:9" ht="20.100000000000001" customHeight="1">
      <c r="H47" s="288"/>
    </row>
    <row r="48" spans="2:9" ht="20.100000000000001" customHeight="1">
      <c r="H48" s="288"/>
    </row>
    <row r="49" spans="8:8" ht="20.100000000000001" customHeight="1">
      <c r="H49" s="288"/>
    </row>
    <row r="50" spans="8:8" ht="20.100000000000001" customHeight="1">
      <c r="H50" s="288"/>
    </row>
    <row r="51" spans="8:8" ht="20.100000000000001" customHeight="1">
      <c r="H51" s="288"/>
    </row>
  </sheetData>
  <mergeCells count="41">
    <mergeCell ref="F43:G43"/>
    <mergeCell ref="F44:G44"/>
    <mergeCell ref="F37:G37"/>
    <mergeCell ref="F41:G41"/>
    <mergeCell ref="F38:G38"/>
    <mergeCell ref="F39:G39"/>
    <mergeCell ref="F42:G42"/>
    <mergeCell ref="F40:G40"/>
    <mergeCell ref="F32:G32"/>
    <mergeCell ref="F33:G33"/>
    <mergeCell ref="F34:G34"/>
    <mergeCell ref="F35:G35"/>
    <mergeCell ref="F36:G36"/>
    <mergeCell ref="F27:G27"/>
    <mergeCell ref="F28:G28"/>
    <mergeCell ref="F29:G29"/>
    <mergeCell ref="F30:G30"/>
    <mergeCell ref="F31:G31"/>
    <mergeCell ref="F21:G21"/>
    <mergeCell ref="F23:G23"/>
    <mergeCell ref="F24:G24"/>
    <mergeCell ref="F25:G25"/>
    <mergeCell ref="F26:G26"/>
    <mergeCell ref="F22:G22"/>
    <mergeCell ref="F16:G16"/>
    <mergeCell ref="F17:G17"/>
    <mergeCell ref="F18:G18"/>
    <mergeCell ref="F19:G19"/>
    <mergeCell ref="F20:G20"/>
    <mergeCell ref="F11:G11"/>
    <mergeCell ref="F12:G12"/>
    <mergeCell ref="F13:G13"/>
    <mergeCell ref="F14:G14"/>
    <mergeCell ref="F15:G15"/>
    <mergeCell ref="B1:I1"/>
    <mergeCell ref="F8:G8"/>
    <mergeCell ref="F9:G9"/>
    <mergeCell ref="C8:E8"/>
    <mergeCell ref="C9:E9"/>
    <mergeCell ref="E3:I3"/>
    <mergeCell ref="E4:I4"/>
  </mergeCells>
  <printOptions horizontalCentered="1"/>
  <pageMargins left="0.37" right="0.21" top="0.74803149606299213" bottom="0.28999999999999998" header="0.31496062992125984" footer="0.31496062992125984"/>
  <pageSetup paperSize="10001"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2A8B6-44B4-4FA7-B2BD-A51C35B2A66F}">
  <sheetPr codeName="Sheet6">
    <tabColor rgb="FF7030A0"/>
  </sheetPr>
  <dimension ref="B2:L189"/>
  <sheetViews>
    <sheetView showGridLines="0" view="pageBreakPreview" topLeftCell="A58" zoomScaleNormal="100" zoomScaleSheetLayoutView="100" workbookViewId="0">
      <selection activeCell="M9" sqref="M9"/>
    </sheetView>
  </sheetViews>
  <sheetFormatPr defaultColWidth="8.7109375" defaultRowHeight="13.5"/>
  <cols>
    <col min="1" max="1" width="8.7109375" style="477"/>
    <col min="2" max="2" width="6.5703125" style="477" customWidth="1"/>
    <col min="3" max="3" width="2" style="477" customWidth="1"/>
    <col min="4" max="4" width="16.28515625" style="477" customWidth="1"/>
    <col min="5" max="5" width="1.7109375" style="477" customWidth="1"/>
    <col min="6" max="6" width="12" style="477" customWidth="1"/>
    <col min="7" max="7" width="16.42578125" style="477" customWidth="1"/>
    <col min="8" max="9" width="10.5703125" style="477" customWidth="1"/>
    <col min="10" max="10" width="15.5703125" style="477" customWidth="1"/>
    <col min="11" max="11" width="25.140625" style="477" customWidth="1"/>
    <col min="12" max="12" width="11.42578125" style="477" customWidth="1"/>
    <col min="13" max="16384" width="8.7109375" style="477"/>
  </cols>
  <sheetData>
    <row r="2" spans="2:11" ht="24" customHeight="1">
      <c r="B2" s="961" t="s">
        <v>396</v>
      </c>
      <c r="C2" s="961"/>
      <c r="D2" s="961"/>
      <c r="E2" s="961"/>
      <c r="F2" s="961"/>
      <c r="G2" s="961"/>
      <c r="H2" s="961"/>
      <c r="I2" s="961"/>
      <c r="J2" s="961"/>
      <c r="K2" s="961"/>
    </row>
    <row r="3" spans="2:11" ht="8.4499999999999993" customHeight="1"/>
    <row r="4" spans="2:11" s="479" customFormat="1">
      <c r="B4" s="478" t="s">
        <v>397</v>
      </c>
      <c r="C4" s="478"/>
      <c r="D4" s="478"/>
      <c r="E4" s="478" t="s">
        <v>320</v>
      </c>
      <c r="F4" s="478" t="s">
        <v>477</v>
      </c>
      <c r="K4" s="478"/>
    </row>
    <row r="5" spans="2:11" s="479" customFormat="1">
      <c r="B5" s="478" t="s">
        <v>398</v>
      </c>
      <c r="C5" s="478"/>
      <c r="D5" s="478"/>
      <c r="E5" s="478" t="s">
        <v>320</v>
      </c>
      <c r="F5" s="478" t="s">
        <v>478</v>
      </c>
    </row>
    <row r="6" spans="2:11" s="479" customFormat="1" ht="14.25" thickBot="1">
      <c r="K6" s="480" t="s">
        <v>400</v>
      </c>
    </row>
    <row r="7" spans="2:11" s="479" customFormat="1" ht="14.25" thickTop="1">
      <c r="B7" s="481"/>
      <c r="C7" s="482"/>
      <c r="D7" s="483"/>
      <c r="E7" s="483"/>
      <c r="F7" s="483"/>
      <c r="G7" s="483"/>
      <c r="H7" s="482"/>
      <c r="I7" s="482"/>
      <c r="J7" s="484" t="s">
        <v>401</v>
      </c>
      <c r="K7" s="485" t="s">
        <v>318</v>
      </c>
    </row>
    <row r="8" spans="2:11" s="479" customFormat="1">
      <c r="B8" s="486" t="s">
        <v>402</v>
      </c>
      <c r="C8" s="487"/>
      <c r="D8" s="488" t="s">
        <v>403</v>
      </c>
      <c r="E8" s="488"/>
      <c r="F8" s="488"/>
      <c r="G8" s="488"/>
      <c r="H8" s="489" t="s">
        <v>404</v>
      </c>
      <c r="I8" s="489" t="s">
        <v>405</v>
      </c>
      <c r="J8" s="489" t="s">
        <v>404</v>
      </c>
      <c r="K8" s="490" t="s">
        <v>401</v>
      </c>
    </row>
    <row r="9" spans="2:11" s="479" customFormat="1" ht="14.25" thickBot="1">
      <c r="B9" s="491"/>
      <c r="C9" s="492"/>
      <c r="D9" s="493"/>
      <c r="E9" s="493"/>
      <c r="F9" s="493"/>
      <c r="G9" s="493"/>
      <c r="H9" s="492"/>
      <c r="I9" s="492"/>
      <c r="J9" s="494" t="s">
        <v>406</v>
      </c>
      <c r="K9" s="495" t="s">
        <v>406</v>
      </c>
    </row>
    <row r="10" spans="2:11" s="479" customFormat="1" ht="14.25" thickTop="1">
      <c r="B10" s="496"/>
      <c r="C10" s="497"/>
      <c r="H10" s="497"/>
      <c r="I10" s="498"/>
      <c r="J10" s="498"/>
      <c r="K10" s="499"/>
    </row>
    <row r="11" spans="2:11" s="479" customFormat="1">
      <c r="B11" s="500"/>
      <c r="C11" s="487"/>
      <c r="D11" s="478"/>
      <c r="H11" s="497"/>
      <c r="I11" s="498"/>
      <c r="J11" s="498"/>
      <c r="K11" s="499"/>
    </row>
    <row r="12" spans="2:11" s="479" customFormat="1">
      <c r="B12" s="486" t="s">
        <v>408</v>
      </c>
      <c r="C12" s="497"/>
      <c r="D12" s="478" t="s">
        <v>409</v>
      </c>
      <c r="H12" s="501" t="s">
        <v>20</v>
      </c>
      <c r="I12" s="502">
        <v>1</v>
      </c>
      <c r="J12" s="502">
        <v>2000000</v>
      </c>
      <c r="K12" s="503">
        <f>I12*J12</f>
        <v>2000000</v>
      </c>
    </row>
    <row r="13" spans="2:11" s="479" customFormat="1">
      <c r="B13" s="504"/>
      <c r="C13" s="505"/>
      <c r="D13" s="506"/>
      <c r="E13" s="506"/>
      <c r="F13" s="506"/>
      <c r="G13" s="506"/>
      <c r="H13" s="505"/>
      <c r="I13" s="507"/>
      <c r="J13" s="507"/>
      <c r="K13" s="508"/>
    </row>
    <row r="14" spans="2:11" s="479" customFormat="1">
      <c r="B14" s="496"/>
      <c r="C14" s="497"/>
      <c r="H14" s="497"/>
      <c r="I14" s="502"/>
      <c r="J14" s="502"/>
      <c r="K14" s="503"/>
    </row>
    <row r="15" spans="2:11" s="479" customFormat="1">
      <c r="B15" s="486" t="s">
        <v>411</v>
      </c>
      <c r="C15" s="487"/>
      <c r="D15" s="478" t="s">
        <v>412</v>
      </c>
      <c r="H15" s="497"/>
      <c r="I15" s="502"/>
      <c r="J15" s="502"/>
      <c r="K15" s="503"/>
    </row>
    <row r="16" spans="2:11" s="479" customFormat="1">
      <c r="B16" s="496"/>
      <c r="C16" s="497"/>
      <c r="D16" s="479" t="s">
        <v>413</v>
      </c>
      <c r="H16" s="497"/>
      <c r="I16" s="502"/>
      <c r="J16" s="502"/>
      <c r="K16" s="503">
        <f>K157</f>
        <v>9000000</v>
      </c>
    </row>
    <row r="17" spans="2:11" s="479" customFormat="1">
      <c r="B17" s="504"/>
      <c r="C17" s="505"/>
      <c r="D17" s="506"/>
      <c r="E17" s="506"/>
      <c r="F17" s="506"/>
      <c r="G17" s="506"/>
      <c r="H17" s="505"/>
      <c r="I17" s="507"/>
      <c r="J17" s="507"/>
      <c r="K17" s="508"/>
    </row>
    <row r="18" spans="2:11" s="479" customFormat="1">
      <c r="B18" s="496"/>
      <c r="C18" s="487"/>
      <c r="H18" s="497"/>
      <c r="I18" s="502"/>
      <c r="J18" s="502"/>
      <c r="K18" s="503"/>
    </row>
    <row r="19" spans="2:11" s="479" customFormat="1">
      <c r="B19" s="486" t="s">
        <v>416</v>
      </c>
      <c r="C19" s="487"/>
      <c r="D19" s="478" t="s">
        <v>417</v>
      </c>
      <c r="H19" s="501" t="s">
        <v>20</v>
      </c>
      <c r="I19" s="502">
        <v>1</v>
      </c>
      <c r="J19" s="502">
        <v>14000000</v>
      </c>
      <c r="K19" s="503">
        <f>I19*J19</f>
        <v>14000000</v>
      </c>
    </row>
    <row r="20" spans="2:11" s="479" customFormat="1">
      <c r="B20" s="509">
        <v>1</v>
      </c>
      <c r="C20" s="487"/>
      <c r="D20" s="479" t="s">
        <v>419</v>
      </c>
      <c r="H20" s="501"/>
      <c r="I20" s="502"/>
      <c r="J20" s="502"/>
      <c r="K20" s="503"/>
    </row>
    <row r="21" spans="2:11" s="479" customFormat="1">
      <c r="B21" s="509">
        <v>2</v>
      </c>
      <c r="C21" s="497"/>
      <c r="D21" s="479" t="s">
        <v>420</v>
      </c>
      <c r="H21" s="501"/>
      <c r="I21" s="502"/>
      <c r="J21" s="502"/>
      <c r="K21" s="503"/>
    </row>
    <row r="22" spans="2:11" s="479" customFormat="1">
      <c r="B22" s="509">
        <v>3</v>
      </c>
      <c r="C22" s="497"/>
      <c r="D22" s="479" t="s">
        <v>422</v>
      </c>
      <c r="H22" s="501"/>
      <c r="I22" s="502"/>
      <c r="J22" s="502"/>
      <c r="K22" s="503"/>
    </row>
    <row r="23" spans="2:11" s="479" customFormat="1">
      <c r="B23" s="509">
        <v>4</v>
      </c>
      <c r="C23" s="497"/>
      <c r="D23" s="479" t="s">
        <v>424</v>
      </c>
      <c r="H23" s="501"/>
      <c r="I23" s="502"/>
      <c r="J23" s="502"/>
      <c r="K23" s="503"/>
    </row>
    <row r="24" spans="2:11" s="479" customFormat="1">
      <c r="B24" s="509">
        <v>5</v>
      </c>
      <c r="C24" s="497"/>
      <c r="D24" s="479" t="s">
        <v>426</v>
      </c>
      <c r="H24" s="501"/>
      <c r="I24" s="502"/>
      <c r="J24" s="502"/>
      <c r="K24" s="503"/>
    </row>
    <row r="25" spans="2:11" s="479" customFormat="1" hidden="1">
      <c r="B25" s="510"/>
      <c r="C25" s="497"/>
      <c r="D25" s="511"/>
      <c r="E25" s="511"/>
      <c r="F25" s="511"/>
      <c r="G25" s="511"/>
      <c r="H25" s="512" t="s">
        <v>428</v>
      </c>
      <c r="I25" s="502"/>
      <c r="J25" s="502"/>
      <c r="K25" s="503"/>
    </row>
    <row r="26" spans="2:11" s="479" customFormat="1">
      <c r="B26" s="504"/>
      <c r="C26" s="505"/>
      <c r="D26" s="506"/>
      <c r="E26" s="506"/>
      <c r="F26" s="506"/>
      <c r="G26" s="506"/>
      <c r="H26" s="505"/>
      <c r="I26" s="507"/>
      <c r="J26" s="507"/>
      <c r="K26" s="508"/>
    </row>
    <row r="27" spans="2:11" s="479" customFormat="1">
      <c r="B27" s="496"/>
      <c r="C27" s="497"/>
      <c r="H27" s="497"/>
      <c r="I27" s="502"/>
      <c r="J27" s="502"/>
      <c r="K27" s="503"/>
    </row>
    <row r="28" spans="2:11" s="479" customFormat="1">
      <c r="B28" s="486" t="s">
        <v>431</v>
      </c>
      <c r="C28" s="487"/>
      <c r="D28" s="478" t="s">
        <v>399</v>
      </c>
      <c r="H28" s="501" t="s">
        <v>432</v>
      </c>
      <c r="I28" s="502">
        <v>0</v>
      </c>
      <c r="J28" s="502">
        <v>0</v>
      </c>
      <c r="K28" s="503">
        <f>I28*J28</f>
        <v>0</v>
      </c>
    </row>
    <row r="29" spans="2:11" s="479" customFormat="1">
      <c r="B29" s="509">
        <v>1</v>
      </c>
      <c r="C29" s="497"/>
      <c r="D29" s="479" t="s">
        <v>434</v>
      </c>
      <c r="H29" s="501"/>
      <c r="I29" s="502"/>
      <c r="J29" s="502"/>
      <c r="K29" s="503"/>
    </row>
    <row r="30" spans="2:11" s="479" customFormat="1">
      <c r="B30" s="509"/>
      <c r="C30" s="497"/>
      <c r="H30" s="501"/>
      <c r="I30" s="502"/>
      <c r="J30" s="502"/>
      <c r="K30" s="503"/>
    </row>
    <row r="31" spans="2:11" s="479" customFormat="1">
      <c r="B31" s="509">
        <v>2</v>
      </c>
      <c r="C31" s="497"/>
      <c r="D31" s="513" t="s">
        <v>414</v>
      </c>
      <c r="H31" s="514" t="s">
        <v>20</v>
      </c>
      <c r="I31" s="502">
        <v>0</v>
      </c>
      <c r="J31" s="502">
        <v>0</v>
      </c>
      <c r="K31" s="503">
        <f>I31*J31</f>
        <v>0</v>
      </c>
    </row>
    <row r="32" spans="2:11" s="479" customFormat="1">
      <c r="B32" s="509"/>
      <c r="C32" s="497"/>
      <c r="D32" s="477" t="s">
        <v>415</v>
      </c>
      <c r="H32" s="515"/>
      <c r="I32" s="502"/>
      <c r="J32" s="502"/>
      <c r="K32" s="503"/>
    </row>
    <row r="33" spans="2:12" s="479" customFormat="1">
      <c r="B33" s="509"/>
      <c r="C33" s="497"/>
      <c r="D33" s="477" t="s">
        <v>418</v>
      </c>
      <c r="H33" s="515"/>
      <c r="I33" s="502"/>
      <c r="J33" s="502"/>
      <c r="K33" s="503"/>
    </row>
    <row r="34" spans="2:12" s="479" customFormat="1">
      <c r="B34" s="509"/>
      <c r="C34" s="497"/>
      <c r="D34" s="477" t="s">
        <v>437</v>
      </c>
      <c r="H34" s="515"/>
      <c r="I34" s="502"/>
      <c r="J34" s="502"/>
      <c r="K34" s="503"/>
    </row>
    <row r="35" spans="2:12" s="479" customFormat="1">
      <c r="B35" s="509"/>
      <c r="C35" s="497"/>
      <c r="D35" s="477" t="s">
        <v>421</v>
      </c>
      <c r="H35" s="515"/>
      <c r="I35" s="502"/>
      <c r="J35" s="502"/>
      <c r="K35" s="503"/>
    </row>
    <row r="36" spans="2:12" s="479" customFormat="1">
      <c r="B36" s="509"/>
      <c r="C36" s="497"/>
      <c r="D36" s="477" t="s">
        <v>423</v>
      </c>
      <c r="H36" s="515"/>
      <c r="I36" s="502"/>
      <c r="J36" s="502"/>
      <c r="K36" s="503"/>
    </row>
    <row r="37" spans="2:12" s="479" customFormat="1">
      <c r="B37" s="509"/>
      <c r="C37" s="497"/>
      <c r="D37" s="477" t="s">
        <v>425</v>
      </c>
      <c r="H37" s="515"/>
      <c r="I37" s="502"/>
      <c r="J37" s="502"/>
      <c r="K37" s="503"/>
    </row>
    <row r="38" spans="2:12" s="479" customFormat="1">
      <c r="B38" s="509"/>
      <c r="C38" s="497"/>
      <c r="D38" s="477" t="s">
        <v>427</v>
      </c>
      <c r="H38" s="515"/>
      <c r="I38" s="502"/>
      <c r="J38" s="502"/>
      <c r="K38" s="503"/>
    </row>
    <row r="39" spans="2:12" s="479" customFormat="1">
      <c r="B39" s="509"/>
      <c r="C39" s="497"/>
      <c r="D39" s="477" t="s">
        <v>429</v>
      </c>
      <c r="H39" s="515"/>
      <c r="I39" s="502"/>
      <c r="J39" s="502"/>
      <c r="K39" s="503"/>
    </row>
    <row r="40" spans="2:12" s="479" customFormat="1">
      <c r="B40" s="509"/>
      <c r="C40" s="497"/>
      <c r="D40" s="477"/>
      <c r="H40" s="514"/>
      <c r="I40" s="502"/>
      <c r="J40" s="502"/>
      <c r="K40" s="503"/>
      <c r="L40" s="516"/>
    </row>
    <row r="41" spans="2:12" s="479" customFormat="1">
      <c r="B41" s="509">
        <v>3</v>
      </c>
      <c r="C41" s="497"/>
      <c r="D41" s="513" t="s">
        <v>430</v>
      </c>
      <c r="H41" s="514" t="s">
        <v>20</v>
      </c>
      <c r="I41" s="502">
        <v>0</v>
      </c>
      <c r="J41" s="502">
        <v>0</v>
      </c>
      <c r="K41" s="503">
        <f>I41*J41</f>
        <v>0</v>
      </c>
    </row>
    <row r="42" spans="2:12" s="479" customFormat="1">
      <c r="B42" s="509"/>
      <c r="C42" s="497"/>
      <c r="D42" s="477" t="s">
        <v>433</v>
      </c>
      <c r="H42" s="515"/>
      <c r="I42" s="502"/>
      <c r="J42" s="502"/>
      <c r="K42" s="503"/>
    </row>
    <row r="43" spans="2:12" s="479" customFormat="1">
      <c r="B43" s="509"/>
      <c r="C43" s="497"/>
      <c r="D43" s="477" t="s">
        <v>446</v>
      </c>
      <c r="H43" s="515"/>
      <c r="I43" s="502"/>
      <c r="J43" s="502"/>
      <c r="K43" s="503"/>
    </row>
    <row r="44" spans="2:12" s="479" customFormat="1">
      <c r="B44" s="509"/>
      <c r="C44" s="497"/>
      <c r="D44" s="477" t="s">
        <v>447</v>
      </c>
      <c r="H44" s="515"/>
      <c r="I44" s="502"/>
      <c r="J44" s="502"/>
      <c r="K44" s="503"/>
    </row>
    <row r="45" spans="2:12" s="479" customFormat="1">
      <c r="B45" s="509"/>
      <c r="C45" s="497"/>
      <c r="D45" s="477" t="s">
        <v>449</v>
      </c>
      <c r="H45" s="515"/>
      <c r="I45" s="502"/>
      <c r="J45" s="502"/>
      <c r="K45" s="503"/>
    </row>
    <row r="46" spans="2:12" s="479" customFormat="1">
      <c r="B46" s="509"/>
      <c r="C46" s="497"/>
      <c r="D46" s="477" t="s">
        <v>435</v>
      </c>
      <c r="H46" s="515"/>
      <c r="I46" s="502"/>
      <c r="J46" s="502"/>
      <c r="K46" s="503"/>
    </row>
    <row r="47" spans="2:12" s="479" customFormat="1">
      <c r="B47" s="509"/>
      <c r="C47" s="497"/>
      <c r="D47" s="477" t="s">
        <v>436</v>
      </c>
      <c r="H47" s="515"/>
      <c r="I47" s="502"/>
      <c r="J47" s="502"/>
      <c r="K47" s="503"/>
    </row>
    <row r="48" spans="2:12" s="479" customFormat="1">
      <c r="B48" s="509"/>
      <c r="C48" s="497"/>
      <c r="D48" s="477" t="s">
        <v>438</v>
      </c>
      <c r="H48" s="515"/>
      <c r="I48" s="502"/>
      <c r="J48" s="502"/>
      <c r="K48" s="503"/>
    </row>
    <row r="49" spans="2:12" s="479" customFormat="1">
      <c r="B49" s="509"/>
      <c r="C49" s="497"/>
      <c r="D49" s="477" t="s">
        <v>439</v>
      </c>
      <c r="H49" s="515"/>
      <c r="I49" s="502"/>
      <c r="J49" s="502"/>
      <c r="K49" s="503"/>
    </row>
    <row r="50" spans="2:12" s="479" customFormat="1">
      <c r="B50" s="509"/>
      <c r="C50" s="497"/>
      <c r="D50" s="477" t="s">
        <v>440</v>
      </c>
      <c r="H50" s="515"/>
      <c r="I50" s="502"/>
      <c r="J50" s="502"/>
      <c r="K50" s="503"/>
    </row>
    <row r="51" spans="2:12" s="479" customFormat="1">
      <c r="B51" s="509"/>
      <c r="C51" s="497"/>
      <c r="D51" s="477" t="s">
        <v>441</v>
      </c>
      <c r="H51" s="515"/>
      <c r="I51" s="502"/>
      <c r="J51" s="502"/>
      <c r="K51" s="503"/>
    </row>
    <row r="52" spans="2:12" s="479" customFormat="1">
      <c r="B52" s="509"/>
      <c r="C52" s="497"/>
      <c r="D52" s="477" t="s">
        <v>442</v>
      </c>
      <c r="H52" s="515"/>
      <c r="I52" s="502"/>
      <c r="J52" s="502"/>
      <c r="K52" s="503"/>
      <c r="L52" s="516"/>
    </row>
    <row r="53" spans="2:12" s="479" customFormat="1">
      <c r="B53" s="509"/>
      <c r="C53" s="497"/>
      <c r="D53" s="477"/>
      <c r="H53" s="514"/>
      <c r="I53" s="502"/>
      <c r="J53" s="502"/>
      <c r="K53" s="503"/>
    </row>
    <row r="54" spans="2:12" s="479" customFormat="1">
      <c r="B54" s="509">
        <v>4</v>
      </c>
      <c r="C54" s="497"/>
      <c r="D54" s="513" t="s">
        <v>443</v>
      </c>
      <c r="H54" s="514" t="s">
        <v>20</v>
      </c>
      <c r="I54" s="502">
        <v>1</v>
      </c>
      <c r="J54" s="502">
        <v>5000000</v>
      </c>
      <c r="K54" s="503">
        <f>I54*J54</f>
        <v>5000000</v>
      </c>
    </row>
    <row r="55" spans="2:12" s="479" customFormat="1">
      <c r="B55" s="509"/>
      <c r="C55" s="497"/>
      <c r="D55" s="477" t="s">
        <v>444</v>
      </c>
      <c r="H55" s="514"/>
      <c r="I55" s="502"/>
      <c r="J55" s="502"/>
      <c r="K55" s="503"/>
    </row>
    <row r="56" spans="2:12" s="479" customFormat="1">
      <c r="B56" s="509"/>
      <c r="C56" s="497"/>
      <c r="D56" s="477" t="s">
        <v>445</v>
      </c>
      <c r="H56" s="514"/>
      <c r="I56" s="502"/>
      <c r="J56" s="502"/>
      <c r="K56" s="503"/>
    </row>
    <row r="57" spans="2:12" s="479" customFormat="1">
      <c r="B57" s="509"/>
      <c r="C57" s="497"/>
      <c r="D57" s="477" t="s">
        <v>451</v>
      </c>
      <c r="H57" s="514"/>
      <c r="I57" s="502"/>
      <c r="J57" s="502"/>
      <c r="K57" s="503"/>
    </row>
    <row r="58" spans="2:12" s="479" customFormat="1">
      <c r="B58" s="509"/>
      <c r="C58" s="497"/>
      <c r="D58" s="477" t="s">
        <v>448</v>
      </c>
      <c r="H58" s="514"/>
      <c r="I58" s="502"/>
      <c r="J58" s="502"/>
      <c r="K58" s="503"/>
    </row>
    <row r="59" spans="2:12" s="479" customFormat="1" hidden="1">
      <c r="B59" s="510"/>
      <c r="C59" s="497"/>
      <c r="D59" s="477"/>
      <c r="H59" s="514"/>
      <c r="I59" s="502"/>
      <c r="J59" s="502"/>
      <c r="K59" s="503"/>
    </row>
    <row r="60" spans="2:12" s="479" customFormat="1" hidden="1">
      <c r="B60" s="517">
        <v>5</v>
      </c>
      <c r="C60" s="487"/>
      <c r="D60" s="518" t="s">
        <v>452</v>
      </c>
      <c r="E60" s="519" t="s">
        <v>453</v>
      </c>
      <c r="F60" s="519"/>
      <c r="G60" s="511"/>
      <c r="H60" s="514"/>
      <c r="I60" s="502"/>
      <c r="J60" s="502"/>
      <c r="K60" s="503"/>
    </row>
    <row r="61" spans="2:12" s="479" customFormat="1" hidden="1">
      <c r="B61" s="510"/>
      <c r="C61" s="497"/>
      <c r="D61" s="477"/>
      <c r="H61" s="514"/>
      <c r="I61" s="502"/>
      <c r="J61" s="502"/>
      <c r="K61" s="503"/>
    </row>
    <row r="62" spans="2:12" s="479" customFormat="1" hidden="1">
      <c r="B62" s="517">
        <v>6</v>
      </c>
      <c r="C62" s="487"/>
      <c r="D62" s="518" t="s">
        <v>450</v>
      </c>
      <c r="E62" s="519" t="s">
        <v>453</v>
      </c>
      <c r="F62" s="519"/>
      <c r="G62" s="511"/>
      <c r="H62" s="514"/>
      <c r="I62" s="502"/>
      <c r="J62" s="502"/>
      <c r="K62" s="503"/>
    </row>
    <row r="63" spans="2:12" s="479" customFormat="1">
      <c r="B63" s="504"/>
      <c r="C63" s="505"/>
      <c r="D63" s="506"/>
      <c r="E63" s="506"/>
      <c r="F63" s="506"/>
      <c r="G63" s="506"/>
      <c r="H63" s="505"/>
      <c r="I63" s="507"/>
      <c r="J63" s="507"/>
      <c r="K63" s="508"/>
    </row>
    <row r="64" spans="2:12" s="479" customFormat="1" hidden="1">
      <c r="B64" s="496"/>
      <c r="C64" s="497"/>
      <c r="H64" s="497"/>
      <c r="I64" s="502"/>
      <c r="J64" s="502"/>
      <c r="K64" s="503"/>
    </row>
    <row r="65" spans="2:11" s="479" customFormat="1" hidden="1">
      <c r="B65" s="486" t="s">
        <v>454</v>
      </c>
      <c r="C65" s="487"/>
      <c r="D65" s="478" t="s">
        <v>455</v>
      </c>
      <c r="H65" s="497"/>
      <c r="I65" s="502"/>
      <c r="J65" s="502"/>
      <c r="K65" s="503"/>
    </row>
    <row r="66" spans="2:11" s="479" customFormat="1" hidden="1">
      <c r="B66" s="509" t="s">
        <v>457</v>
      </c>
      <c r="C66" s="497"/>
      <c r="D66" s="479" t="s">
        <v>458</v>
      </c>
      <c r="H66" s="501" t="s">
        <v>459</v>
      </c>
      <c r="I66" s="502">
        <v>1</v>
      </c>
      <c r="J66" s="502">
        <v>0</v>
      </c>
      <c r="K66" s="503">
        <f>I66*J66</f>
        <v>0</v>
      </c>
    </row>
    <row r="67" spans="2:11" s="479" customFormat="1" hidden="1">
      <c r="B67" s="510"/>
      <c r="C67" s="497"/>
      <c r="H67" s="501"/>
      <c r="I67" s="502"/>
      <c r="J67" s="502"/>
      <c r="K67" s="503"/>
    </row>
    <row r="68" spans="2:11" s="479" customFormat="1" hidden="1">
      <c r="B68" s="510"/>
      <c r="C68" s="497"/>
      <c r="H68" s="501"/>
      <c r="I68" s="502"/>
      <c r="J68" s="502"/>
      <c r="K68" s="503"/>
    </row>
    <row r="69" spans="2:11" s="479" customFormat="1" hidden="1">
      <c r="B69" s="510"/>
      <c r="C69" s="497"/>
      <c r="E69" s="511"/>
      <c r="F69" s="511"/>
      <c r="G69" s="511"/>
      <c r="H69" s="512"/>
      <c r="I69" s="502"/>
      <c r="J69" s="502"/>
      <c r="K69" s="503"/>
    </row>
    <row r="70" spans="2:11" s="479" customFormat="1" hidden="1">
      <c r="B70" s="510"/>
      <c r="C70" s="497"/>
      <c r="D70" s="511"/>
      <c r="E70" s="511"/>
      <c r="F70" s="511"/>
      <c r="G70" s="511"/>
      <c r="H70" s="512"/>
      <c r="I70" s="502"/>
      <c r="J70" s="502"/>
      <c r="K70" s="503"/>
    </row>
    <row r="71" spans="2:11" s="479" customFormat="1" hidden="1">
      <c r="B71" s="510"/>
      <c r="C71" s="497"/>
      <c r="D71" s="511"/>
      <c r="E71" s="511"/>
      <c r="F71" s="511"/>
      <c r="G71" s="511"/>
      <c r="H71" s="512"/>
      <c r="I71" s="502"/>
      <c r="J71" s="502"/>
      <c r="K71" s="503"/>
    </row>
    <row r="72" spans="2:11" s="479" customFormat="1" hidden="1">
      <c r="B72" s="510"/>
      <c r="C72" s="497"/>
      <c r="D72" s="511"/>
      <c r="E72" s="511"/>
      <c r="F72" s="511"/>
      <c r="G72" s="511"/>
      <c r="H72" s="512"/>
      <c r="I72" s="502"/>
      <c r="J72" s="502"/>
      <c r="K72" s="503"/>
    </row>
    <row r="73" spans="2:11" s="479" customFormat="1" hidden="1">
      <c r="B73" s="496"/>
      <c r="C73" s="497"/>
      <c r="H73" s="497"/>
      <c r="I73" s="502"/>
      <c r="J73" s="502"/>
      <c r="K73" s="503"/>
    </row>
    <row r="74" spans="2:11" s="479" customFormat="1" hidden="1">
      <c r="B74" s="509" t="s">
        <v>460</v>
      </c>
      <c r="C74" s="497"/>
      <c r="D74" s="479" t="s">
        <v>461</v>
      </c>
      <c r="H74" s="501" t="s">
        <v>44</v>
      </c>
      <c r="I74" s="502">
        <v>0</v>
      </c>
      <c r="J74" s="502">
        <v>500000</v>
      </c>
      <c r="K74" s="503">
        <f>I74*J74</f>
        <v>0</v>
      </c>
    </row>
    <row r="75" spans="2:11" s="479" customFormat="1" hidden="1">
      <c r="B75" s="509">
        <v>1</v>
      </c>
      <c r="C75" s="497"/>
      <c r="D75" s="479" t="s">
        <v>462</v>
      </c>
      <c r="E75" s="511"/>
      <c r="F75" s="511"/>
      <c r="G75" s="511"/>
      <c r="H75" s="512"/>
      <c r="I75" s="502"/>
      <c r="J75" s="502"/>
      <c r="K75" s="503"/>
    </row>
    <row r="76" spans="2:11" s="479" customFormat="1" hidden="1">
      <c r="B76" s="510"/>
      <c r="C76" s="497"/>
      <c r="E76" s="511"/>
      <c r="F76" s="511"/>
      <c r="G76" s="511"/>
      <c r="H76" s="512"/>
      <c r="I76" s="502"/>
      <c r="J76" s="502"/>
      <c r="K76" s="503"/>
    </row>
    <row r="77" spans="2:11" s="479" customFormat="1" hidden="1">
      <c r="B77" s="510"/>
      <c r="C77" s="497"/>
      <c r="D77" s="511"/>
      <c r="E77" s="511"/>
      <c r="F77" s="511"/>
      <c r="G77" s="511"/>
      <c r="H77" s="512"/>
      <c r="I77" s="502"/>
      <c r="J77" s="502"/>
      <c r="K77" s="503"/>
    </row>
    <row r="78" spans="2:11" s="479" customFormat="1" hidden="1">
      <c r="B78" s="510"/>
      <c r="C78" s="497"/>
      <c r="D78" s="511"/>
      <c r="E78" s="511"/>
      <c r="F78" s="511"/>
      <c r="G78" s="511"/>
      <c r="H78" s="512"/>
      <c r="I78" s="502"/>
      <c r="J78" s="502"/>
      <c r="K78" s="503"/>
    </row>
    <row r="79" spans="2:11" s="479" customFormat="1" hidden="1">
      <c r="B79" s="510"/>
      <c r="C79" s="497"/>
      <c r="D79" s="511"/>
      <c r="E79" s="511"/>
      <c r="F79" s="511"/>
      <c r="G79" s="511"/>
      <c r="H79" s="512"/>
      <c r="I79" s="502"/>
      <c r="J79" s="502"/>
      <c r="K79" s="503"/>
    </row>
    <row r="80" spans="2:11" s="479" customFormat="1" hidden="1">
      <c r="B80" s="510"/>
      <c r="C80" s="497"/>
      <c r="D80" s="511"/>
      <c r="E80" s="511"/>
      <c r="F80" s="511"/>
      <c r="G80" s="511"/>
      <c r="H80" s="512"/>
      <c r="I80" s="502"/>
      <c r="J80" s="502"/>
      <c r="K80" s="503"/>
    </row>
    <row r="81" spans="2:12" s="479" customFormat="1" hidden="1">
      <c r="B81" s="504"/>
      <c r="C81" s="505"/>
      <c r="D81" s="506"/>
      <c r="E81" s="506"/>
      <c r="F81" s="506"/>
      <c r="G81" s="506"/>
      <c r="H81" s="505"/>
      <c r="I81" s="507"/>
      <c r="J81" s="507"/>
      <c r="K81" s="508"/>
    </row>
    <row r="82" spans="2:12" s="479" customFormat="1" hidden="1">
      <c r="B82" s="496"/>
      <c r="C82" s="497"/>
      <c r="H82" s="497"/>
      <c r="I82" s="502"/>
      <c r="J82" s="502"/>
      <c r="K82" s="503"/>
    </row>
    <row r="83" spans="2:12" s="479" customFormat="1" hidden="1">
      <c r="B83" s="486"/>
      <c r="C83" s="497"/>
      <c r="H83" s="501"/>
      <c r="I83" s="502"/>
      <c r="J83" s="502"/>
      <c r="K83" s="503"/>
    </row>
    <row r="84" spans="2:12" s="479" customFormat="1" hidden="1">
      <c r="B84" s="504"/>
      <c r="C84" s="505"/>
      <c r="D84" s="506"/>
      <c r="E84" s="506"/>
      <c r="F84" s="506"/>
      <c r="G84" s="506"/>
      <c r="H84" s="505"/>
      <c r="I84" s="507"/>
      <c r="J84" s="507"/>
      <c r="K84" s="508"/>
    </row>
    <row r="85" spans="2:12" s="479" customFormat="1">
      <c r="B85" s="496"/>
      <c r="C85" s="497"/>
      <c r="H85" s="497"/>
      <c r="I85" s="502"/>
      <c r="J85" s="502"/>
      <c r="K85" s="503"/>
    </row>
    <row r="86" spans="2:12" s="479" customFormat="1">
      <c r="B86" s="486" t="s">
        <v>464</v>
      </c>
      <c r="C86" s="487"/>
      <c r="D86" s="478" t="s">
        <v>465</v>
      </c>
      <c r="H86" s="501" t="s">
        <v>459</v>
      </c>
      <c r="I86" s="502">
        <v>1</v>
      </c>
      <c r="J86" s="502">
        <f>K157</f>
        <v>9000000</v>
      </c>
      <c r="K86" s="503">
        <f>I86*J86</f>
        <v>9000000</v>
      </c>
    </row>
    <row r="87" spans="2:12" s="479" customFormat="1">
      <c r="B87" s="504"/>
      <c r="C87" s="505"/>
      <c r="D87" s="506"/>
      <c r="E87" s="506"/>
      <c r="F87" s="506"/>
      <c r="G87" s="506"/>
      <c r="H87" s="505"/>
      <c r="I87" s="507"/>
      <c r="J87" s="507"/>
      <c r="K87" s="508"/>
    </row>
    <row r="88" spans="2:12" s="479" customFormat="1">
      <c r="B88" s="496"/>
      <c r="I88" s="520"/>
      <c r="J88" s="520"/>
      <c r="K88" s="503"/>
    </row>
    <row r="89" spans="2:12" s="479" customFormat="1">
      <c r="B89" s="496"/>
      <c r="D89" s="478" t="s">
        <v>466</v>
      </c>
      <c r="H89" s="478"/>
      <c r="I89" s="520"/>
      <c r="J89" s="520"/>
      <c r="K89" s="521">
        <f>SUM(K10:K87)</f>
        <v>39000000</v>
      </c>
      <c r="L89" s="522"/>
    </row>
    <row r="90" spans="2:12" s="479" customFormat="1" ht="14.25" thickBot="1">
      <c r="B90" s="491"/>
      <c r="C90" s="493"/>
      <c r="D90" s="493"/>
      <c r="E90" s="493"/>
      <c r="F90" s="493"/>
      <c r="G90" s="493"/>
      <c r="H90" s="493"/>
      <c r="I90" s="523"/>
      <c r="J90" s="524"/>
      <c r="K90" s="525"/>
    </row>
    <row r="91" spans="2:12" s="479" customFormat="1" ht="14.25" thickTop="1">
      <c r="B91" s="479" t="s">
        <v>456</v>
      </c>
      <c r="D91" s="479" t="s">
        <v>467</v>
      </c>
      <c r="J91" s="516"/>
      <c r="K91" s="516"/>
    </row>
    <row r="92" spans="2:12" s="479" customFormat="1">
      <c r="D92" s="479" t="s">
        <v>468</v>
      </c>
      <c r="J92" s="516"/>
      <c r="K92" s="516"/>
    </row>
    <row r="93" spans="2:12" s="479" customFormat="1">
      <c r="I93" s="526"/>
      <c r="J93" s="516"/>
      <c r="K93" s="516"/>
    </row>
    <row r="94" spans="2:12" s="479" customFormat="1">
      <c r="I94" s="526"/>
      <c r="J94" s="516"/>
      <c r="K94" s="516"/>
    </row>
    <row r="95" spans="2:12" s="479" customFormat="1">
      <c r="B95" s="478" t="str">
        <f>B4</f>
        <v>ITEM PEMBAYARAN NO.</v>
      </c>
      <c r="C95" s="478"/>
      <c r="D95" s="478"/>
      <c r="E95" s="478" t="str">
        <f>E4</f>
        <v>:</v>
      </c>
      <c r="F95" s="478" t="str">
        <f>F4</f>
        <v>ANS.01</v>
      </c>
      <c r="H95" s="478"/>
      <c r="I95" s="527"/>
      <c r="J95" s="528"/>
      <c r="K95" s="528"/>
    </row>
    <row r="96" spans="2:12" s="479" customFormat="1">
      <c r="B96" s="478" t="s">
        <v>469</v>
      </c>
      <c r="C96" s="478"/>
      <c r="D96" s="478"/>
      <c r="E96" s="478" t="str">
        <f>E5</f>
        <v>:</v>
      </c>
      <c r="F96" s="478" t="str">
        <f>F5</f>
        <v xml:space="preserve">Mobilisasi dan Demobilisasi Peralatan Konstruksi dan Sumber Daya </v>
      </c>
      <c r="H96" s="478"/>
      <c r="I96" s="527"/>
      <c r="J96" s="528"/>
      <c r="K96" s="528"/>
    </row>
    <row r="97" spans="2:11" s="479" customFormat="1" ht="14.25" thickBot="1">
      <c r="I97" s="526"/>
      <c r="J97" s="516"/>
      <c r="K97" s="529" t="s">
        <v>470</v>
      </c>
    </row>
    <row r="98" spans="2:11" s="479" customFormat="1" ht="14.25" thickTop="1">
      <c r="B98" s="481"/>
      <c r="C98" s="482"/>
      <c r="D98" s="483"/>
      <c r="E98" s="483"/>
      <c r="F98" s="483"/>
      <c r="G98" s="484" t="s">
        <v>471</v>
      </c>
      <c r="H98" s="482"/>
      <c r="I98" s="530"/>
      <c r="J98" s="531" t="s">
        <v>401</v>
      </c>
      <c r="K98" s="532" t="s">
        <v>318</v>
      </c>
    </row>
    <row r="99" spans="2:11" s="479" customFormat="1">
      <c r="B99" s="486" t="s">
        <v>402</v>
      </c>
      <c r="C99" s="487"/>
      <c r="D99" s="488" t="s">
        <v>472</v>
      </c>
      <c r="E99" s="488"/>
      <c r="F99" s="488"/>
      <c r="G99" s="533" t="s">
        <v>473</v>
      </c>
      <c r="H99" s="489" t="s">
        <v>404</v>
      </c>
      <c r="I99" s="489" t="s">
        <v>405</v>
      </c>
      <c r="J99" s="534" t="s">
        <v>404</v>
      </c>
      <c r="K99" s="535" t="s">
        <v>401</v>
      </c>
    </row>
    <row r="100" spans="2:11" s="479" customFormat="1" ht="14.25" thickBot="1">
      <c r="B100" s="491"/>
      <c r="C100" s="492"/>
      <c r="D100" s="493"/>
      <c r="E100" s="493"/>
      <c r="F100" s="493"/>
      <c r="G100" s="492"/>
      <c r="H100" s="536"/>
      <c r="I100" s="537"/>
      <c r="J100" s="538" t="s">
        <v>406</v>
      </c>
      <c r="K100" s="539" t="s">
        <v>406</v>
      </c>
    </row>
    <row r="101" spans="2:11" s="479" customFormat="1" ht="14.25" thickTop="1">
      <c r="B101" s="496"/>
      <c r="C101" s="497"/>
      <c r="G101" s="497"/>
      <c r="H101" s="497"/>
      <c r="I101" s="498"/>
      <c r="J101" s="540"/>
      <c r="K101" s="541"/>
    </row>
    <row r="102" spans="2:11" s="479" customFormat="1">
      <c r="B102" s="486" t="s">
        <v>411</v>
      </c>
      <c r="C102" s="487"/>
      <c r="D102" s="478" t="s">
        <v>412</v>
      </c>
      <c r="G102" s="497"/>
      <c r="H102" s="497"/>
      <c r="I102" s="498"/>
      <c r="J102" s="542"/>
      <c r="K102" s="543"/>
    </row>
    <row r="103" spans="2:11" s="546" customFormat="1">
      <c r="B103" s="544"/>
      <c r="C103" s="545"/>
      <c r="G103" s="545"/>
      <c r="H103" s="545"/>
      <c r="I103" s="545"/>
      <c r="J103" s="547"/>
      <c r="K103" s="548"/>
    </row>
    <row r="104" spans="2:11" s="479" customFormat="1" hidden="1">
      <c r="B104" s="509">
        <v>1</v>
      </c>
      <c r="C104" s="497"/>
      <c r="D104" s="479" t="str">
        <f>'[76]5-ALAT(1)'!N18</f>
        <v>ASPHALT MIXING PLANT</v>
      </c>
      <c r="G104" s="501" t="str">
        <f>'[76]5-ALAT(1)'!O18</f>
        <v>E01</v>
      </c>
      <c r="H104" s="501" t="s">
        <v>474</v>
      </c>
      <c r="I104" s="502"/>
      <c r="J104" s="502"/>
      <c r="K104" s="503"/>
    </row>
    <row r="105" spans="2:11" s="479" customFormat="1" hidden="1">
      <c r="B105" s="509">
        <v>1</v>
      </c>
      <c r="C105" s="497"/>
      <c r="D105" s="479" t="str">
        <f>'[76]5-ALAT(1)'!N19</f>
        <v>ASPHALT FINISHER</v>
      </c>
      <c r="G105" s="501" t="str">
        <f>'[76]5-ALAT(1)'!O19</f>
        <v>E02</v>
      </c>
      <c r="H105" s="501" t="s">
        <v>474</v>
      </c>
      <c r="I105" s="502">
        <v>0</v>
      </c>
      <c r="J105" s="502">
        <v>3000000</v>
      </c>
      <c r="K105" s="503">
        <f t="shared" ref="K105:K153" si="0">I105*J105</f>
        <v>0</v>
      </c>
    </row>
    <row r="106" spans="2:11" s="479" customFormat="1" hidden="1">
      <c r="B106" s="509">
        <v>3</v>
      </c>
      <c r="C106" s="497"/>
      <c r="D106" s="479" t="str">
        <f>'[76]5-ALAT(1)'!N20</f>
        <v>POWER BROOM</v>
      </c>
      <c r="G106" s="501" t="str">
        <f>'[76]5-ALAT(1)'!O20</f>
        <v>E03</v>
      </c>
      <c r="H106" s="501" t="s">
        <v>474</v>
      </c>
      <c r="I106" s="502">
        <v>0</v>
      </c>
      <c r="J106" s="502">
        <v>500000</v>
      </c>
      <c r="K106" s="503">
        <f t="shared" si="0"/>
        <v>0</v>
      </c>
    </row>
    <row r="107" spans="2:11" s="479" customFormat="1" hidden="1">
      <c r="B107" s="509">
        <v>4</v>
      </c>
      <c r="C107" s="497"/>
      <c r="D107" s="479" t="str">
        <f>'[76]5-ALAT(1)'!N21</f>
        <v>BULLDOZER 100-150 HP</v>
      </c>
      <c r="G107" s="501" t="str">
        <f>'[76]5-ALAT(1)'!O21</f>
        <v>E04</v>
      </c>
      <c r="H107" s="501" t="s">
        <v>474</v>
      </c>
      <c r="I107" s="502">
        <v>0</v>
      </c>
      <c r="J107" s="502">
        <v>3000000</v>
      </c>
      <c r="K107" s="503">
        <f t="shared" si="0"/>
        <v>0</v>
      </c>
    </row>
    <row r="108" spans="2:11" s="479" customFormat="1" hidden="1">
      <c r="B108" s="509">
        <v>2</v>
      </c>
      <c r="C108" s="497"/>
      <c r="D108" s="479" t="str">
        <f>'[76]5-ALAT(1)'!N22</f>
        <v>COMPRESSOR 4000-6500 L\M</v>
      </c>
      <c r="G108" s="501" t="str">
        <f>'[76]5-ALAT(1)'!O22</f>
        <v>E05</v>
      </c>
      <c r="H108" s="501" t="s">
        <v>474</v>
      </c>
      <c r="I108" s="502">
        <v>0</v>
      </c>
      <c r="J108" s="502">
        <v>500000</v>
      </c>
      <c r="K108" s="503">
        <f t="shared" si="0"/>
        <v>0</v>
      </c>
    </row>
    <row r="109" spans="2:11" s="479" customFormat="1" ht="13.5" hidden="1" customHeight="1">
      <c r="B109" s="549">
        <v>1</v>
      </c>
      <c r="C109" s="497"/>
      <c r="D109" s="479" t="str">
        <f>'[76]5-ALAT(1)'!N23</f>
        <v>CONCRETE MIXER 0.3-0.6 M3</v>
      </c>
      <c r="G109" s="501" t="str">
        <f>'[76]5-ALAT(1)'!O23</f>
        <v>E06</v>
      </c>
      <c r="H109" s="501" t="s">
        <v>474</v>
      </c>
      <c r="I109" s="502">
        <v>1</v>
      </c>
      <c r="J109" s="502">
        <v>750000</v>
      </c>
      <c r="K109" s="503">
        <f t="shared" si="0"/>
        <v>750000</v>
      </c>
    </row>
    <row r="110" spans="2:11" s="479" customFormat="1" hidden="1">
      <c r="B110" s="549">
        <v>7</v>
      </c>
      <c r="C110" s="497"/>
      <c r="D110" s="479" t="str">
        <f>'[76]5-ALAT(1)'!N24</f>
        <v>CRANE 10-15 TON</v>
      </c>
      <c r="G110" s="501" t="str">
        <f>'[76]5-ALAT(1)'!O24</f>
        <v>E07</v>
      </c>
      <c r="H110" s="501" t="s">
        <v>474</v>
      </c>
      <c r="I110" s="502">
        <v>1</v>
      </c>
      <c r="J110" s="502"/>
      <c r="K110" s="503">
        <f t="shared" si="0"/>
        <v>0</v>
      </c>
    </row>
    <row r="111" spans="2:11" s="479" customFormat="1" hidden="1">
      <c r="B111" s="549">
        <v>8</v>
      </c>
      <c r="C111" s="497"/>
      <c r="D111" s="479" t="str">
        <f>'[76]5-ALAT(1)'!N25</f>
        <v>DUMP TRUCK 3 - 4 M3</v>
      </c>
      <c r="E111" s="550"/>
      <c r="F111" s="550"/>
      <c r="G111" s="501" t="str">
        <f>'[76]5-ALAT(1)'!O25</f>
        <v>E08</v>
      </c>
      <c r="H111" s="501" t="s">
        <v>474</v>
      </c>
      <c r="I111" s="502">
        <v>0</v>
      </c>
      <c r="J111" s="502">
        <v>500000</v>
      </c>
      <c r="K111" s="503">
        <f t="shared" si="0"/>
        <v>0</v>
      </c>
    </row>
    <row r="112" spans="2:11" s="479" customFormat="1" ht="13.5" customHeight="1">
      <c r="B112" s="549">
        <v>2</v>
      </c>
      <c r="C112" s="497"/>
      <c r="D112" s="479" t="str">
        <f>'[76]5-ALAT(1)'!N26</f>
        <v>DUMP TRUCK 6-8 M3</v>
      </c>
      <c r="G112" s="501" t="str">
        <f>'[76]5-ALAT(1)'!O26</f>
        <v>E09</v>
      </c>
      <c r="H112" s="501" t="s">
        <v>474</v>
      </c>
      <c r="I112" s="502">
        <v>2</v>
      </c>
      <c r="J112" s="502">
        <v>750000</v>
      </c>
      <c r="K112" s="503">
        <f t="shared" si="0"/>
        <v>1500000</v>
      </c>
    </row>
    <row r="113" spans="2:11" s="479" customFormat="1" ht="13.5" customHeight="1">
      <c r="B113" s="549">
        <v>3</v>
      </c>
      <c r="C113" s="497"/>
      <c r="D113" s="479" t="str">
        <f>'[76]5-ALAT(1)'!N27</f>
        <v>EXCAVATOR 80-140 HP</v>
      </c>
      <c r="G113" s="501" t="str">
        <f>'[76]5-ALAT(1)'!O27</f>
        <v>E10</v>
      </c>
      <c r="H113" s="501" t="s">
        <v>474</v>
      </c>
      <c r="I113" s="502">
        <v>1</v>
      </c>
      <c r="J113" s="502">
        <v>2000000</v>
      </c>
      <c r="K113" s="503">
        <f t="shared" si="0"/>
        <v>2000000</v>
      </c>
    </row>
    <row r="114" spans="2:11" s="479" customFormat="1" hidden="1">
      <c r="B114" s="549">
        <v>11</v>
      </c>
      <c r="C114" s="497"/>
      <c r="D114" s="479" t="str">
        <f>'[76]5-ALAT(1)'!N28</f>
        <v>FLAT BED TRUCK 3-4 TON</v>
      </c>
      <c r="G114" s="501" t="str">
        <f>'[76]5-ALAT(1)'!O28</f>
        <v>E11</v>
      </c>
      <c r="H114" s="501" t="s">
        <v>474</v>
      </c>
      <c r="I114" s="502">
        <v>0</v>
      </c>
      <c r="J114" s="502">
        <v>2000000</v>
      </c>
      <c r="K114" s="503">
        <f t="shared" si="0"/>
        <v>0</v>
      </c>
    </row>
    <row r="115" spans="2:11" s="479" customFormat="1" hidden="1">
      <c r="B115" s="549">
        <v>6</v>
      </c>
      <c r="C115" s="497"/>
      <c r="D115" s="479" t="str">
        <f>'[76]5-ALAT(1)'!N29</f>
        <v>GENERATOR SET</v>
      </c>
      <c r="G115" s="501" t="str">
        <f>'[76]5-ALAT(1)'!O29</f>
        <v>E12</v>
      </c>
      <c r="H115" s="501" t="s">
        <v>474</v>
      </c>
      <c r="I115" s="502">
        <v>0</v>
      </c>
      <c r="J115" s="502">
        <v>2000000</v>
      </c>
      <c r="K115" s="503">
        <f t="shared" si="0"/>
        <v>0</v>
      </c>
    </row>
    <row r="116" spans="2:11" s="479" customFormat="1" ht="13.5" customHeight="1">
      <c r="B116" s="549">
        <v>4</v>
      </c>
      <c r="C116" s="497"/>
      <c r="D116" s="479" t="str">
        <f>'[76]5-ALAT(1)'!N30</f>
        <v>MOTOR GRADER &gt;100 HP</v>
      </c>
      <c r="G116" s="501" t="str">
        <f>'[76]5-ALAT(1)'!O30</f>
        <v>E13</v>
      </c>
      <c r="H116" s="501" t="s">
        <v>474</v>
      </c>
      <c r="I116" s="502">
        <v>1</v>
      </c>
      <c r="J116" s="502">
        <v>2000000</v>
      </c>
      <c r="K116" s="503">
        <f t="shared" si="0"/>
        <v>2000000</v>
      </c>
    </row>
    <row r="117" spans="2:11" s="479" customFormat="1" hidden="1">
      <c r="B117" s="549">
        <v>5</v>
      </c>
      <c r="C117" s="497"/>
      <c r="D117" s="479" t="str">
        <f>'[76]5-ALAT(1)'!N32</f>
        <v>WHEEL LOADER 1.0-1.6 M3</v>
      </c>
      <c r="G117" s="501" t="str">
        <f>'[76]5-ALAT(1)'!O32</f>
        <v>E15</v>
      </c>
      <c r="H117" s="501" t="s">
        <v>474</v>
      </c>
      <c r="I117" s="502">
        <v>0</v>
      </c>
      <c r="J117" s="502">
        <v>2000000</v>
      </c>
      <c r="K117" s="503">
        <f t="shared" si="0"/>
        <v>0</v>
      </c>
    </row>
    <row r="118" spans="2:11" s="479" customFormat="1" hidden="1">
      <c r="B118" s="549">
        <v>16</v>
      </c>
      <c r="C118" s="497"/>
      <c r="D118" s="479" t="str">
        <f>'[76]5-ALAT(1)'!N33</f>
        <v>THREE WHEEL ROLLER 6-8 T</v>
      </c>
      <c r="G118" s="501" t="str">
        <f>'[76]5-ALAT(1)'!O33</f>
        <v>E16</v>
      </c>
      <c r="H118" s="501" t="s">
        <v>474</v>
      </c>
      <c r="I118" s="502">
        <v>0</v>
      </c>
      <c r="J118" s="502">
        <v>2000000</v>
      </c>
      <c r="K118" s="503">
        <f t="shared" si="0"/>
        <v>0</v>
      </c>
    </row>
    <row r="119" spans="2:11" s="479" customFormat="1" ht="13.5" customHeight="1">
      <c r="B119" s="549">
        <v>6</v>
      </c>
      <c r="C119" s="497"/>
      <c r="D119" s="479" t="str">
        <f>'[76]5-ALAT(1)'!N34</f>
        <v>TANDEM ROLLER 6-8 T.</v>
      </c>
      <c r="G119" s="501" t="str">
        <f>'[76]5-ALAT(1)'!O34</f>
        <v>E17</v>
      </c>
      <c r="H119" s="501" t="s">
        <v>474</v>
      </c>
      <c r="I119" s="502">
        <v>1</v>
      </c>
      <c r="J119" s="502">
        <v>2000000</v>
      </c>
      <c r="K119" s="503">
        <f t="shared" si="0"/>
        <v>2000000</v>
      </c>
    </row>
    <row r="120" spans="2:11" s="479" customFormat="1" hidden="1">
      <c r="B120" s="549">
        <v>9</v>
      </c>
      <c r="C120" s="497"/>
      <c r="D120" s="479" t="str">
        <f>'[76]5-ALAT(1)'!N35</f>
        <v>TIRE ROLLER 8-10 T.</v>
      </c>
      <c r="G120" s="501" t="str">
        <f>'[76]5-ALAT(1)'!O35</f>
        <v>E18</v>
      </c>
      <c r="H120" s="501" t="s">
        <v>474</v>
      </c>
      <c r="I120" s="502">
        <v>0</v>
      </c>
      <c r="J120" s="502">
        <v>2000000</v>
      </c>
      <c r="K120" s="503">
        <f t="shared" si="0"/>
        <v>0</v>
      </c>
    </row>
    <row r="121" spans="2:11" s="479" customFormat="1" ht="13.5" hidden="1" customHeight="1">
      <c r="B121" s="549">
        <v>8</v>
      </c>
      <c r="C121" s="497"/>
      <c r="D121" s="479" t="str">
        <f>'[76]5-ALAT(1)'!N37</f>
        <v>CONCRETE VIBRATOR</v>
      </c>
      <c r="G121" s="501" t="str">
        <f>'[76]5-ALAT(1)'!O37</f>
        <v>E20</v>
      </c>
      <c r="H121" s="501" t="s">
        <v>474</v>
      </c>
      <c r="I121" s="502">
        <v>0</v>
      </c>
      <c r="J121" s="502">
        <v>500000</v>
      </c>
      <c r="K121" s="503">
        <f t="shared" si="0"/>
        <v>0</v>
      </c>
    </row>
    <row r="122" spans="2:11" s="479" customFormat="1" hidden="1">
      <c r="B122" s="549">
        <v>21</v>
      </c>
      <c r="C122" s="497"/>
      <c r="D122" s="479" t="str">
        <f>'[76]5-ALAT(1)'!N38</f>
        <v>STONE CRUSHER</v>
      </c>
      <c r="G122" s="501" t="str">
        <f>'[76]5-ALAT(1)'!O38</f>
        <v>E21</v>
      </c>
      <c r="H122" s="501" t="s">
        <v>474</v>
      </c>
      <c r="I122" s="502"/>
      <c r="J122" s="502"/>
      <c r="K122" s="503">
        <f t="shared" si="0"/>
        <v>0</v>
      </c>
    </row>
    <row r="123" spans="2:11" s="479" customFormat="1" hidden="1">
      <c r="B123" s="549">
        <v>22</v>
      </c>
      <c r="C123" s="497"/>
      <c r="D123" s="479" t="str">
        <f>'[76]5-ALAT(1)'!N39</f>
        <v>WATER PUMP 70-100 mm</v>
      </c>
      <c r="G123" s="501" t="str">
        <f>'[76]5-ALAT(1)'!O39</f>
        <v>E22</v>
      </c>
      <c r="H123" s="501" t="s">
        <v>474</v>
      </c>
      <c r="I123" s="502">
        <v>0</v>
      </c>
      <c r="J123" s="502">
        <v>500000</v>
      </c>
      <c r="K123" s="503">
        <f t="shared" si="0"/>
        <v>0</v>
      </c>
    </row>
    <row r="124" spans="2:11" s="479" customFormat="1" ht="13.5" customHeight="1">
      <c r="B124" s="549">
        <v>9</v>
      </c>
      <c r="C124" s="497"/>
      <c r="D124" s="479" t="str">
        <f>'[76]5-ALAT(1)'!N40</f>
        <v>WATER TANKER 3000-4500 L.</v>
      </c>
      <c r="G124" s="501" t="str">
        <f>'[76]5-ALAT(1)'!O40</f>
        <v>E23</v>
      </c>
      <c r="H124" s="501" t="s">
        <v>474</v>
      </c>
      <c r="I124" s="502">
        <v>1</v>
      </c>
      <c r="J124" s="502">
        <v>750000</v>
      </c>
      <c r="K124" s="503">
        <f t="shared" si="0"/>
        <v>750000</v>
      </c>
    </row>
    <row r="125" spans="2:11" s="479" customFormat="1" hidden="1">
      <c r="B125" s="549">
        <v>24</v>
      </c>
      <c r="C125" s="497"/>
      <c r="D125" s="479" t="str">
        <f>'[76]5-ALAT(1)'!N41</f>
        <v>PEDESTRIAN ROLLER</v>
      </c>
      <c r="G125" s="501" t="str">
        <f>'[76]5-ALAT(1)'!O41</f>
        <v>E24</v>
      </c>
      <c r="H125" s="501" t="s">
        <v>474</v>
      </c>
      <c r="I125" s="502">
        <v>0</v>
      </c>
      <c r="J125" s="502">
        <v>500000</v>
      </c>
      <c r="K125" s="503">
        <f t="shared" si="0"/>
        <v>0</v>
      </c>
    </row>
    <row r="126" spans="2:11" s="479" customFormat="1" hidden="1">
      <c r="B126" s="549">
        <v>25</v>
      </c>
      <c r="C126" s="497"/>
      <c r="D126" s="479" t="str">
        <f>'[76]5-ALAT(1)'!N42</f>
        <v>TAMPER</v>
      </c>
      <c r="G126" s="501" t="str">
        <f>'[76]5-ALAT(1)'!O42</f>
        <v>E25</v>
      </c>
      <c r="H126" s="501" t="s">
        <v>474</v>
      </c>
      <c r="I126" s="502">
        <v>0</v>
      </c>
      <c r="J126" s="502">
        <v>500000</v>
      </c>
      <c r="K126" s="503">
        <f t="shared" si="0"/>
        <v>0</v>
      </c>
    </row>
    <row r="127" spans="2:11" s="479" customFormat="1" ht="13.5" hidden="1" customHeight="1">
      <c r="B127" s="549">
        <v>10</v>
      </c>
      <c r="C127" s="497"/>
      <c r="D127" s="479" t="str">
        <f>'[76]5-ALAT(1)'!N43</f>
        <v>JACK HAMMER</v>
      </c>
      <c r="G127" s="501" t="str">
        <f>'[76]5-ALAT(1)'!O43</f>
        <v>E26</v>
      </c>
      <c r="H127" s="501" t="s">
        <v>474</v>
      </c>
      <c r="I127" s="502">
        <v>0</v>
      </c>
      <c r="J127" s="502">
        <v>750000</v>
      </c>
      <c r="K127" s="503">
        <f t="shared" si="0"/>
        <v>0</v>
      </c>
    </row>
    <row r="128" spans="2:11" s="479" customFormat="1" hidden="1">
      <c r="B128" s="549">
        <v>27</v>
      </c>
      <c r="C128" s="497"/>
      <c r="D128" s="479" t="str">
        <f>'[76]5-ALAT(1)'!N44</f>
        <v>FULVI MIXER</v>
      </c>
      <c r="G128" s="501" t="str">
        <f>'[76]5-ALAT(1)'!O44</f>
        <v>E27</v>
      </c>
      <c r="H128" s="501" t="s">
        <v>474</v>
      </c>
      <c r="I128" s="502"/>
      <c r="J128" s="502"/>
      <c r="K128" s="503">
        <f t="shared" si="0"/>
        <v>0</v>
      </c>
    </row>
    <row r="129" spans="2:11" s="479" customFormat="1" hidden="1">
      <c r="B129" s="549">
        <v>28</v>
      </c>
      <c r="C129" s="497"/>
      <c r="D129" s="479" t="str">
        <f>'[76]5-ALAT(1)'!N45</f>
        <v>CONCRETE PUMP</v>
      </c>
      <c r="G129" s="501" t="str">
        <f>'[76]5-ALAT(1)'!O45</f>
        <v>E28</v>
      </c>
      <c r="H129" s="501" t="s">
        <v>474</v>
      </c>
      <c r="I129" s="502"/>
      <c r="J129" s="502"/>
      <c r="K129" s="503">
        <f t="shared" si="0"/>
        <v>0</v>
      </c>
    </row>
    <row r="130" spans="2:11" s="479" customFormat="1" hidden="1">
      <c r="B130" s="549">
        <v>29</v>
      </c>
      <c r="C130" s="497"/>
      <c r="D130" s="479" t="str">
        <f>'[76]5-ALAT(1)'!N46</f>
        <v>TRAILER 20 TON</v>
      </c>
      <c r="G130" s="501" t="str">
        <f>'[76]5-ALAT(1)'!O46</f>
        <v>E29</v>
      </c>
      <c r="H130" s="501" t="s">
        <v>474</v>
      </c>
      <c r="I130" s="502"/>
      <c r="J130" s="502"/>
      <c r="K130" s="503">
        <f t="shared" si="0"/>
        <v>0</v>
      </c>
    </row>
    <row r="131" spans="2:11" s="479" customFormat="1" hidden="1">
      <c r="B131" s="549">
        <v>30</v>
      </c>
      <c r="C131" s="497"/>
      <c r="D131" s="479" t="str">
        <f>'[76]5-ALAT(1)'!N47</f>
        <v>PILE DRIVER + HAMMER</v>
      </c>
      <c r="G131" s="501" t="str">
        <f>'[76]5-ALAT(1)'!O47</f>
        <v>E30</v>
      </c>
      <c r="H131" s="501" t="s">
        <v>474</v>
      </c>
      <c r="I131" s="502"/>
      <c r="J131" s="502"/>
      <c r="K131" s="503">
        <f t="shared" si="0"/>
        <v>0</v>
      </c>
    </row>
    <row r="132" spans="2:11" s="479" customFormat="1" hidden="1">
      <c r="B132" s="549">
        <f>B131+1</f>
        <v>31</v>
      </c>
      <c r="C132" s="497"/>
      <c r="D132" s="479" t="str">
        <f>'[76]5-ALAT(1)'!N48</f>
        <v>CRANE ON TRACK 35 TON</v>
      </c>
      <c r="G132" s="501" t="str">
        <f>'[76]5-ALAT(1)'!O48</f>
        <v>E31</v>
      </c>
      <c r="H132" s="501" t="s">
        <v>474</v>
      </c>
      <c r="I132" s="502"/>
      <c r="J132" s="502"/>
      <c r="K132" s="503">
        <f t="shared" si="0"/>
        <v>0</v>
      </c>
    </row>
    <row r="133" spans="2:11" s="479" customFormat="1" hidden="1">
      <c r="B133" s="549">
        <f>B132+1</f>
        <v>32</v>
      </c>
      <c r="C133" s="497"/>
      <c r="D133" s="479" t="str">
        <f>'[76]5-ALAT(1)'!N49</f>
        <v>WELDING SET</v>
      </c>
      <c r="G133" s="501" t="str">
        <f>'[76]5-ALAT(1)'!O49</f>
        <v>E32</v>
      </c>
      <c r="H133" s="501" t="s">
        <v>474</v>
      </c>
      <c r="I133" s="502"/>
      <c r="J133" s="502"/>
      <c r="K133" s="503">
        <f t="shared" si="0"/>
        <v>0</v>
      </c>
    </row>
    <row r="134" spans="2:11" s="479" customFormat="1" ht="13.5" hidden="1" customHeight="1">
      <c r="B134" s="549">
        <v>11</v>
      </c>
      <c r="C134" s="497"/>
      <c r="D134" s="479" t="str">
        <f>'[76]5-ALAT(1)'!N50</f>
        <v>BORE PILE MACHINE</v>
      </c>
      <c r="G134" s="501" t="str">
        <f>'[76]5-ALAT(1)'!O50</f>
        <v>E33</v>
      </c>
      <c r="H134" s="501" t="s">
        <v>474</v>
      </c>
      <c r="I134" s="502">
        <v>0</v>
      </c>
      <c r="J134" s="502">
        <v>2500000</v>
      </c>
      <c r="K134" s="503">
        <f t="shared" si="0"/>
        <v>0</v>
      </c>
    </row>
    <row r="135" spans="2:11" s="479" customFormat="1" hidden="1">
      <c r="B135" s="549">
        <f>B134+1</f>
        <v>12</v>
      </c>
      <c r="C135" s="497"/>
      <c r="D135" s="479" t="str">
        <f>'[76]5-ALAT(1)'!N51</f>
        <v>ASPHALT LIQUID MIXER</v>
      </c>
      <c r="G135" s="501" t="str">
        <f>'[76]5-ALAT(1)'!O51</f>
        <v>E34</v>
      </c>
      <c r="H135" s="501" t="s">
        <v>474</v>
      </c>
      <c r="I135" s="502"/>
      <c r="J135" s="502"/>
      <c r="K135" s="503">
        <f t="shared" si="0"/>
        <v>0</v>
      </c>
    </row>
    <row r="136" spans="2:11" s="479" customFormat="1" hidden="1">
      <c r="B136" s="549">
        <f t="shared" ref="B136:B154" si="1">B135+1</f>
        <v>13</v>
      </c>
      <c r="C136" s="497"/>
      <c r="D136" s="479" t="str">
        <f>'[76]5-ALAT(1)'!N77</f>
        <v>TRONTON 15 TON</v>
      </c>
      <c r="G136" s="501" t="str">
        <f>'[76]5-ALAT(1)'!O77</f>
        <v>E35</v>
      </c>
      <c r="H136" s="501" t="s">
        <v>474</v>
      </c>
      <c r="I136" s="502">
        <v>0</v>
      </c>
      <c r="J136" s="502">
        <v>750000</v>
      </c>
      <c r="K136" s="503">
        <f t="shared" si="0"/>
        <v>0</v>
      </c>
    </row>
    <row r="137" spans="2:11" s="479" customFormat="1" hidden="1">
      <c r="B137" s="549">
        <f t="shared" si="1"/>
        <v>14</v>
      </c>
      <c r="C137" s="497"/>
      <c r="D137" s="479" t="str">
        <f>'[76]5-ALAT(1)'!N78</f>
        <v>COLD MILLING MACHINE</v>
      </c>
      <c r="G137" s="501" t="str">
        <f>'[76]5-ALAT(1)'!O78</f>
        <v>E37</v>
      </c>
      <c r="H137" s="501" t="s">
        <v>474</v>
      </c>
      <c r="I137" s="502">
        <v>0</v>
      </c>
      <c r="J137" s="502">
        <v>3000000</v>
      </c>
      <c r="K137" s="503">
        <f t="shared" si="0"/>
        <v>0</v>
      </c>
    </row>
    <row r="138" spans="2:11" s="479" customFormat="1" hidden="1">
      <c r="B138" s="549">
        <f t="shared" si="1"/>
        <v>15</v>
      </c>
      <c r="C138" s="497"/>
      <c r="D138" s="479" t="str">
        <f>'[76]5-ALAT(1)'!N79</f>
        <v>ROCK DRILL BREAKER</v>
      </c>
      <c r="G138" s="501" t="str">
        <f>'[76]5-ALAT(1)'!O79</f>
        <v>E36</v>
      </c>
      <c r="H138" s="501" t="s">
        <v>474</v>
      </c>
      <c r="I138" s="502"/>
      <c r="J138" s="502"/>
      <c r="K138" s="503">
        <f t="shared" si="0"/>
        <v>0</v>
      </c>
    </row>
    <row r="139" spans="2:11" s="479" customFormat="1" hidden="1">
      <c r="B139" s="549">
        <f t="shared" si="1"/>
        <v>16</v>
      </c>
      <c r="C139" s="497"/>
      <c r="D139" s="551" t="str">
        <f>'[76]5-ALAT(1)'!N80</f>
        <v>COLD RECYCLER</v>
      </c>
      <c r="G139" s="501" t="str">
        <f>'[76]5-ALAT(1)'!O80</f>
        <v>E38</v>
      </c>
      <c r="H139" s="501" t="s">
        <v>474</v>
      </c>
      <c r="I139" s="502"/>
      <c r="J139" s="502"/>
      <c r="K139" s="503">
        <f t="shared" si="0"/>
        <v>0</v>
      </c>
    </row>
    <row r="140" spans="2:11" s="479" customFormat="1" hidden="1">
      <c r="B140" s="549">
        <f t="shared" si="1"/>
        <v>17</v>
      </c>
      <c r="C140" s="497"/>
      <c r="D140" s="479" t="str">
        <f>'[76]5-ALAT(1)'!N81</f>
        <v>HOT RECYCLER</v>
      </c>
      <c r="G140" s="501" t="str">
        <f>'[76]5-ALAT(1)'!O81</f>
        <v>E39</v>
      </c>
      <c r="H140" s="501" t="s">
        <v>474</v>
      </c>
      <c r="I140" s="502"/>
      <c r="J140" s="502"/>
      <c r="K140" s="503">
        <f t="shared" si="0"/>
        <v>0</v>
      </c>
    </row>
    <row r="141" spans="2:11" s="479" customFormat="1" hidden="1">
      <c r="B141" s="549">
        <f t="shared" si="1"/>
        <v>18</v>
      </c>
      <c r="C141" s="497"/>
      <c r="D141" s="479" t="str">
        <f>'[76]5-ALAT(1)'!N82</f>
        <v>AGGREGAT (CHIP) SPREADER</v>
      </c>
      <c r="G141" s="501" t="str">
        <f>'[76]5-ALAT(1)'!O82</f>
        <v>E40</v>
      </c>
      <c r="H141" s="501" t="s">
        <v>474</v>
      </c>
      <c r="I141" s="502"/>
      <c r="J141" s="502"/>
      <c r="K141" s="503">
        <f t="shared" si="0"/>
        <v>0</v>
      </c>
    </row>
    <row r="142" spans="2:11" s="479" customFormat="1" hidden="1">
      <c r="B142" s="549">
        <v>13</v>
      </c>
      <c r="C142" s="497"/>
      <c r="D142" s="479" t="str">
        <f>'[76]5-ALAT(1)'!N83</f>
        <v>ASPHALT DISTRIBUTOR</v>
      </c>
      <c r="G142" s="501" t="str">
        <f>'[76]5-ALAT(1)'!O83</f>
        <v>E41</v>
      </c>
      <c r="H142" s="501" t="s">
        <v>474</v>
      </c>
      <c r="I142" s="502">
        <v>0</v>
      </c>
      <c r="J142" s="502">
        <v>500000</v>
      </c>
      <c r="K142" s="503">
        <f t="shared" si="0"/>
        <v>0</v>
      </c>
    </row>
    <row r="143" spans="2:11" s="479" customFormat="1" hidden="1">
      <c r="B143" s="552">
        <f t="shared" si="1"/>
        <v>14</v>
      </c>
      <c r="C143" s="497"/>
      <c r="D143" s="479" t="str">
        <f>'[76]5-ALAT(1)'!N84</f>
        <v>SLIP FORM PAVER</v>
      </c>
      <c r="G143" s="501" t="str">
        <f>'[76]5-ALAT(1)'!O84</f>
        <v>E42</v>
      </c>
      <c r="H143" s="501" t="s">
        <v>474</v>
      </c>
      <c r="I143" s="502"/>
      <c r="J143" s="502"/>
      <c r="K143" s="503">
        <f t="shared" si="0"/>
        <v>0</v>
      </c>
    </row>
    <row r="144" spans="2:11" s="479" customFormat="1" hidden="1">
      <c r="B144" s="552">
        <f t="shared" si="1"/>
        <v>15</v>
      </c>
      <c r="C144" s="497"/>
      <c r="D144" s="479" t="str">
        <f>'[76]5-ALAT(1)'!N85</f>
        <v>CONCRETE PAN MIXER</v>
      </c>
      <c r="G144" s="501" t="str">
        <f>'[76]5-ALAT(1)'!O85</f>
        <v>E43</v>
      </c>
      <c r="H144" s="501" t="s">
        <v>474</v>
      </c>
      <c r="I144" s="502"/>
      <c r="J144" s="502"/>
      <c r="K144" s="503">
        <f t="shared" si="0"/>
        <v>0</v>
      </c>
    </row>
    <row r="145" spans="2:12" s="479" customFormat="1" hidden="1">
      <c r="B145" s="552">
        <f t="shared" si="1"/>
        <v>16</v>
      </c>
      <c r="C145" s="497"/>
      <c r="D145" s="479" t="str">
        <f>'[76]5-ALAT(1)'!N86</f>
        <v>CONCRETE BREAKER</v>
      </c>
      <c r="G145" s="501" t="str">
        <f>'[76]5-ALAT(1)'!O86</f>
        <v>E44</v>
      </c>
      <c r="H145" s="501" t="s">
        <v>474</v>
      </c>
      <c r="I145" s="502"/>
      <c r="J145" s="502"/>
      <c r="K145" s="503">
        <f t="shared" si="0"/>
        <v>0</v>
      </c>
    </row>
    <row r="146" spans="2:12" s="479" customFormat="1" hidden="1">
      <c r="B146" s="552">
        <f t="shared" si="1"/>
        <v>17</v>
      </c>
      <c r="C146" s="497"/>
      <c r="D146" s="479" t="str">
        <f>'[76]5-ALAT(1)'!N87</f>
        <v>ASPHALT TANKER</v>
      </c>
      <c r="G146" s="501" t="str">
        <f>'[76]5-ALAT(1)'!O87</f>
        <v>E45</v>
      </c>
      <c r="H146" s="501" t="s">
        <v>474</v>
      </c>
      <c r="I146" s="502"/>
      <c r="J146" s="502"/>
      <c r="K146" s="503">
        <f t="shared" si="0"/>
        <v>0</v>
      </c>
    </row>
    <row r="147" spans="2:12" s="479" customFormat="1" hidden="1">
      <c r="B147" s="552">
        <f t="shared" si="1"/>
        <v>18</v>
      </c>
      <c r="C147" s="497"/>
      <c r="D147" s="479" t="str">
        <f>'[76]5-ALAT(1)'!N88</f>
        <v>CEMENT TANKER</v>
      </c>
      <c r="G147" s="501" t="str">
        <f>'[76]5-ALAT(1)'!O88</f>
        <v>E46</v>
      </c>
      <c r="H147" s="501" t="s">
        <v>474</v>
      </c>
      <c r="I147" s="502"/>
      <c r="J147" s="502"/>
      <c r="K147" s="503">
        <f t="shared" si="0"/>
        <v>0</v>
      </c>
    </row>
    <row r="148" spans="2:12" s="479" customFormat="1" hidden="1">
      <c r="B148" s="552">
        <f t="shared" si="1"/>
        <v>19</v>
      </c>
      <c r="C148" s="497"/>
      <c r="D148" s="479" t="str">
        <f>'[76]5-ALAT(1)'!N89</f>
        <v>CONCRETE MIXER (350)</v>
      </c>
      <c r="G148" s="501" t="str">
        <f>'[76]5-ALAT(1)'!O89</f>
        <v>E47</v>
      </c>
      <c r="H148" s="501" t="s">
        <v>474</v>
      </c>
      <c r="I148" s="502"/>
      <c r="J148" s="502"/>
      <c r="K148" s="503">
        <f t="shared" si="0"/>
        <v>0</v>
      </c>
    </row>
    <row r="149" spans="2:12" s="479" customFormat="1" hidden="1">
      <c r="B149" s="552">
        <f t="shared" si="1"/>
        <v>20</v>
      </c>
      <c r="C149" s="497"/>
      <c r="D149" s="479" t="str">
        <f>'[76]5-ALAT(1)'!N90</f>
        <v>VIBRATING RAMMER</v>
      </c>
      <c r="G149" s="501" t="str">
        <f>'[76]5-ALAT(1)'!O90</f>
        <v>E48</v>
      </c>
      <c r="H149" s="501" t="s">
        <v>474</v>
      </c>
      <c r="I149" s="502"/>
      <c r="J149" s="502"/>
      <c r="K149" s="503">
        <f t="shared" si="0"/>
        <v>0</v>
      </c>
    </row>
    <row r="150" spans="2:12" s="479" customFormat="1" hidden="1">
      <c r="B150" s="549">
        <v>12</v>
      </c>
      <c r="C150" s="497"/>
      <c r="D150" s="479" t="str">
        <f>'[76]5-ALAT(1)'!N91</f>
        <v>TRUK MIXER (AGITATOR)</v>
      </c>
      <c r="G150" s="501" t="str">
        <f>'[76]5-ALAT(1)'!O91</f>
        <v>E49</v>
      </c>
      <c r="H150" s="501" t="s">
        <v>474</v>
      </c>
      <c r="I150" s="502">
        <v>0</v>
      </c>
      <c r="J150" s="502">
        <v>750000</v>
      </c>
      <c r="K150" s="503">
        <f t="shared" si="0"/>
        <v>0</v>
      </c>
    </row>
    <row r="151" spans="2:12" s="479" customFormat="1" hidden="1">
      <c r="B151" s="510">
        <f t="shared" si="1"/>
        <v>13</v>
      </c>
      <c r="C151" s="497"/>
      <c r="D151" s="479" t="str">
        <f>'[76]5-ALAT(1)'!N92</f>
        <v>BORE PILE MACHINE</v>
      </c>
      <c r="G151" s="501" t="str">
        <f>'[76]5-ALAT(1)'!O92</f>
        <v>E50</v>
      </c>
      <c r="H151" s="501" t="s">
        <v>474</v>
      </c>
      <c r="I151" s="502"/>
      <c r="J151" s="502"/>
      <c r="K151" s="503">
        <f t="shared" si="0"/>
        <v>0</v>
      </c>
    </row>
    <row r="152" spans="2:12" s="479" customFormat="1" hidden="1">
      <c r="B152" s="510">
        <f t="shared" si="1"/>
        <v>14</v>
      </c>
      <c r="C152" s="497"/>
      <c r="D152" s="479" t="str">
        <f>'[76]5-ALAT(1)'!N93</f>
        <v>CRANE ON TRACK 75-100 TON</v>
      </c>
      <c r="G152" s="501" t="str">
        <f>'[76]5-ALAT(1)'!O93</f>
        <v>E51</v>
      </c>
      <c r="H152" s="501" t="s">
        <v>474</v>
      </c>
      <c r="I152" s="502"/>
      <c r="J152" s="502"/>
      <c r="K152" s="503">
        <f t="shared" si="0"/>
        <v>0</v>
      </c>
    </row>
    <row r="153" spans="2:12" s="479" customFormat="1" hidden="1">
      <c r="B153" s="510">
        <f t="shared" si="1"/>
        <v>15</v>
      </c>
      <c r="C153" s="497"/>
      <c r="D153" s="479" t="s">
        <v>475</v>
      </c>
      <c r="G153" s="497"/>
      <c r="H153" s="501" t="s">
        <v>474</v>
      </c>
      <c r="I153" s="502"/>
      <c r="J153" s="502"/>
      <c r="K153" s="553">
        <f t="shared" si="0"/>
        <v>0</v>
      </c>
    </row>
    <row r="154" spans="2:12" s="479" customFormat="1" hidden="1">
      <c r="B154" s="510">
        <f t="shared" si="1"/>
        <v>16</v>
      </c>
      <c r="C154" s="497"/>
      <c r="G154" s="497"/>
      <c r="H154" s="497"/>
      <c r="I154" s="498"/>
      <c r="J154" s="542"/>
      <c r="K154" s="543"/>
    </row>
    <row r="155" spans="2:12" s="479" customFormat="1">
      <c r="B155" s="504"/>
      <c r="C155" s="505"/>
      <c r="D155" s="506"/>
      <c r="E155" s="506"/>
      <c r="F155" s="506"/>
      <c r="G155" s="505"/>
      <c r="H155" s="505"/>
      <c r="I155" s="554"/>
      <c r="J155" s="555"/>
      <c r="K155" s="556"/>
    </row>
    <row r="156" spans="2:12" s="479" customFormat="1">
      <c r="B156" s="496"/>
      <c r="I156" s="526"/>
      <c r="J156" s="516"/>
      <c r="K156" s="543"/>
    </row>
    <row r="157" spans="2:12" s="479" customFormat="1">
      <c r="B157" s="500"/>
      <c r="D157" s="478" t="s">
        <v>476</v>
      </c>
      <c r="H157" s="478"/>
      <c r="I157" s="526"/>
      <c r="J157" s="516"/>
      <c r="K157" s="521">
        <f>SUM(K101:K155)</f>
        <v>9000000</v>
      </c>
      <c r="L157" s="522"/>
    </row>
    <row r="158" spans="2:12" s="479" customFormat="1" ht="14.25" thickBot="1">
      <c r="B158" s="491"/>
      <c r="C158" s="493"/>
      <c r="D158" s="493"/>
      <c r="E158" s="493"/>
      <c r="F158" s="493"/>
      <c r="G158" s="493"/>
      <c r="H158" s="493"/>
      <c r="I158" s="557"/>
      <c r="J158" s="558"/>
      <c r="K158" s="559"/>
    </row>
    <row r="159" spans="2:12" s="479" customFormat="1" ht="14.25" thickTop="1">
      <c r="I159" s="526"/>
      <c r="J159" s="551"/>
      <c r="K159" s="551"/>
    </row>
    <row r="160" spans="2:12" s="479" customFormat="1">
      <c r="I160" s="526"/>
      <c r="J160" s="551"/>
      <c r="K160" s="551"/>
    </row>
    <row r="161" spans="9:11" s="479" customFormat="1">
      <c r="I161" s="526"/>
      <c r="J161" s="551"/>
      <c r="K161" s="551"/>
    </row>
    <row r="162" spans="9:11" s="479" customFormat="1">
      <c r="I162" s="526"/>
      <c r="J162" s="551"/>
      <c r="K162" s="551"/>
    </row>
    <row r="163" spans="9:11" s="479" customFormat="1">
      <c r="I163" s="526"/>
      <c r="J163" s="551"/>
      <c r="K163" s="551"/>
    </row>
    <row r="164" spans="9:11" s="479" customFormat="1">
      <c r="I164" s="551"/>
      <c r="J164" s="551"/>
      <c r="K164" s="551"/>
    </row>
    <row r="165" spans="9:11" s="479" customFormat="1">
      <c r="I165" s="551"/>
      <c r="J165" s="551"/>
      <c r="K165" s="551"/>
    </row>
    <row r="166" spans="9:11" s="479" customFormat="1">
      <c r="I166" s="551"/>
      <c r="J166" s="551"/>
      <c r="K166" s="551"/>
    </row>
    <row r="167" spans="9:11" s="479" customFormat="1">
      <c r="I167" s="551"/>
      <c r="J167" s="551"/>
      <c r="K167" s="551"/>
    </row>
    <row r="168" spans="9:11" s="479" customFormat="1">
      <c r="I168" s="551"/>
      <c r="J168" s="551"/>
      <c r="K168" s="551"/>
    </row>
    <row r="169" spans="9:11" s="479" customFormat="1">
      <c r="I169" s="551"/>
      <c r="J169" s="551"/>
      <c r="K169" s="551"/>
    </row>
    <row r="170" spans="9:11" s="479" customFormat="1">
      <c r="I170" s="551"/>
      <c r="J170" s="551"/>
      <c r="K170" s="551"/>
    </row>
    <row r="171" spans="9:11" s="479" customFormat="1">
      <c r="I171" s="551"/>
      <c r="J171" s="551"/>
      <c r="K171" s="551"/>
    </row>
    <row r="172" spans="9:11" s="479" customFormat="1"/>
    <row r="173" spans="9:11" s="479" customFormat="1"/>
    <row r="174" spans="9:11" s="479" customFormat="1"/>
    <row r="175" spans="9:11" s="479" customFormat="1"/>
    <row r="176" spans="9:11" s="479" customFormat="1"/>
    <row r="177" spans="2:11" s="479" customFormat="1"/>
    <row r="178" spans="2:11" s="479" customFormat="1"/>
    <row r="179" spans="2:11" s="479" customFormat="1"/>
    <row r="180" spans="2:11" s="479" customFormat="1"/>
    <row r="181" spans="2:11" s="479" customFormat="1"/>
    <row r="182" spans="2:11" s="479" customFormat="1"/>
    <row r="183" spans="2:11" s="479" customFormat="1"/>
    <row r="184" spans="2:11" s="479" customFormat="1"/>
    <row r="185" spans="2:11" s="479" customFormat="1"/>
    <row r="186" spans="2:11" s="479" customFormat="1"/>
    <row r="187" spans="2:11">
      <c r="B187" s="479"/>
      <c r="C187" s="479"/>
      <c r="D187" s="479"/>
      <c r="E187" s="479"/>
      <c r="F187" s="479"/>
      <c r="G187" s="479"/>
      <c r="H187" s="479"/>
      <c r="I187" s="479"/>
      <c r="J187" s="479"/>
      <c r="K187" s="479"/>
    </row>
    <row r="188" spans="2:11">
      <c r="B188" s="479"/>
      <c r="C188" s="479"/>
      <c r="D188" s="479"/>
      <c r="E188" s="479"/>
      <c r="F188" s="479"/>
      <c r="G188" s="479"/>
      <c r="H188" s="479"/>
      <c r="I188" s="479"/>
      <c r="J188" s="479"/>
      <c r="K188" s="479"/>
    </row>
    <row r="189" spans="2:11">
      <c r="B189" s="479"/>
      <c r="C189" s="479"/>
      <c r="D189" s="479"/>
      <c r="E189" s="479"/>
      <c r="F189" s="479"/>
      <c r="G189" s="479"/>
      <c r="H189" s="479"/>
      <c r="I189" s="479"/>
      <c r="J189" s="479"/>
      <c r="K189" s="479"/>
    </row>
  </sheetData>
  <mergeCells count="1">
    <mergeCell ref="B2:K2"/>
  </mergeCells>
  <printOptions horizontalCentered="1"/>
  <pageMargins left="0.36" right="0.18" top="0.32" bottom="0.3" header="0.31496062992125984" footer="0.31496062992125984"/>
  <pageSetup paperSize="10001" scale="7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B1:F17"/>
  <sheetViews>
    <sheetView showGridLines="0" view="pageBreakPreview" zoomScale="90" zoomScaleNormal="130" zoomScaleSheetLayoutView="90" workbookViewId="0">
      <selection activeCell="H18" sqref="H18"/>
    </sheetView>
  </sheetViews>
  <sheetFormatPr defaultColWidth="9.140625" defaultRowHeight="20.100000000000001" customHeight="1"/>
  <cols>
    <col min="1" max="1" width="3.28515625" style="249" customWidth="1"/>
    <col min="2" max="2" width="5.5703125" style="249" customWidth="1"/>
    <col min="3" max="3" width="35.85546875" style="249" customWidth="1"/>
    <col min="4" max="4" width="27.7109375" style="249" customWidth="1"/>
    <col min="5" max="5" width="27.28515625" style="249" customWidth="1"/>
    <col min="6" max="16384" width="9.140625" style="249"/>
  </cols>
  <sheetData>
    <row r="1" spans="2:6" ht="15" customHeight="1"/>
    <row r="2" spans="2:6" ht="15" customHeight="1">
      <c r="B2" s="962" t="s">
        <v>277</v>
      </c>
      <c r="C2" s="962"/>
      <c r="D2" s="962"/>
      <c r="E2" s="962"/>
      <c r="F2" s="345"/>
    </row>
    <row r="3" spans="2:6" ht="7.9" customHeight="1">
      <c r="B3" s="278"/>
      <c r="C3" s="278"/>
      <c r="D3" s="278"/>
      <c r="E3" s="278"/>
    </row>
    <row r="4" spans="2:6" ht="24" customHeight="1">
      <c r="B4" s="355">
        <v>1</v>
      </c>
      <c r="C4" s="312" t="s">
        <v>278</v>
      </c>
      <c r="D4" s="356" t="s">
        <v>279</v>
      </c>
      <c r="E4" s="291" t="s">
        <v>280</v>
      </c>
    </row>
    <row r="5" spans="2:6" ht="15" customHeight="1">
      <c r="B5" s="292"/>
      <c r="C5" s="278"/>
      <c r="D5" s="278"/>
    </row>
    <row r="6" spans="2:6" ht="15" customHeight="1">
      <c r="B6" s="293" t="s">
        <v>281</v>
      </c>
      <c r="C6" s="278"/>
      <c r="D6" s="278"/>
    </row>
    <row r="7" spans="2:6" ht="15" customHeight="1">
      <c r="B7" s="249" t="s">
        <v>333</v>
      </c>
      <c r="C7" s="278"/>
      <c r="D7" s="278"/>
      <c r="E7" s="278"/>
    </row>
    <row r="8" spans="2:6" ht="15" customHeight="1">
      <c r="E8" s="278"/>
    </row>
    <row r="9" spans="2:6" ht="27" customHeight="1">
      <c r="B9" s="245" t="s">
        <v>1</v>
      </c>
      <c r="C9" s="963" t="s">
        <v>282</v>
      </c>
      <c r="D9" s="964"/>
      <c r="E9" s="245" t="s">
        <v>283</v>
      </c>
    </row>
    <row r="10" spans="2:6" ht="12.95" customHeight="1">
      <c r="B10" s="324"/>
      <c r="C10" s="304"/>
      <c r="D10" s="305"/>
      <c r="E10" s="324"/>
    </row>
    <row r="11" spans="2:6" ht="12.95" customHeight="1">
      <c r="B11" s="253"/>
      <c r="C11" s="346" t="s">
        <v>284</v>
      </c>
      <c r="D11" s="347"/>
      <c r="E11" s="252"/>
    </row>
    <row r="12" spans="2:6" ht="12.95" customHeight="1">
      <c r="B12" s="253"/>
      <c r="C12" s="346" t="s">
        <v>285</v>
      </c>
      <c r="D12" s="347"/>
      <c r="E12" s="252"/>
    </row>
    <row r="13" spans="2:6" ht="12.95" customHeight="1">
      <c r="B13" s="253">
        <v>1</v>
      </c>
      <c r="C13" s="346" t="s">
        <v>286</v>
      </c>
      <c r="D13" s="347"/>
      <c r="E13" s="348">
        <v>147200</v>
      </c>
    </row>
    <row r="14" spans="2:6" ht="12.95" customHeight="1">
      <c r="B14" s="253">
        <v>2</v>
      </c>
      <c r="C14" s="346" t="s">
        <v>287</v>
      </c>
      <c r="D14" s="347"/>
      <c r="E14" s="348">
        <v>130800</v>
      </c>
    </row>
    <row r="15" spans="2:6" ht="12.95" customHeight="1">
      <c r="B15" s="253">
        <v>3</v>
      </c>
      <c r="C15" s="349" t="s">
        <v>288</v>
      </c>
      <c r="D15" s="350"/>
      <c r="E15" s="348">
        <v>5300</v>
      </c>
    </row>
    <row r="16" spans="2:6" ht="12.95" customHeight="1">
      <c r="B16" s="253">
        <v>4</v>
      </c>
      <c r="C16" s="351" t="s">
        <v>289</v>
      </c>
      <c r="D16" s="352"/>
      <c r="E16" s="348">
        <v>200</v>
      </c>
    </row>
    <row r="17" spans="2:5" ht="12.95" customHeight="1">
      <c r="B17" s="326"/>
      <c r="C17" s="353"/>
      <c r="D17" s="354"/>
      <c r="E17" s="327"/>
    </row>
  </sheetData>
  <mergeCells count="2">
    <mergeCell ref="B2:E2"/>
    <mergeCell ref="C9:D9"/>
  </mergeCells>
  <printOptions horizontalCentered="1"/>
  <pageMargins left="0.51181102362204722" right="0.51181102362204722" top="0.74803149606299213" bottom="0.74803149606299213" header="0.31496062992125984" footer="0.31496062992125984"/>
  <pageSetup paperSize="9" scale="7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2:H32"/>
  <sheetViews>
    <sheetView showGridLines="0" view="pageBreakPreview" zoomScale="80" zoomScaleNormal="100" zoomScaleSheetLayoutView="80" workbookViewId="0">
      <selection activeCell="J8" sqref="J8"/>
    </sheetView>
  </sheetViews>
  <sheetFormatPr defaultColWidth="9.140625" defaultRowHeight="20.100000000000001" customHeight="1"/>
  <cols>
    <col min="1" max="1" width="2.28515625" style="244" customWidth="1"/>
    <col min="2" max="2" width="5.5703125" style="244" customWidth="1"/>
    <col min="3" max="3" width="51.7109375" style="244" customWidth="1"/>
    <col min="4" max="4" width="3.42578125" style="244" customWidth="1"/>
    <col min="5" max="5" width="9.140625" style="244"/>
    <col min="6" max="6" width="13" style="244" customWidth="1"/>
    <col min="7" max="7" width="17.7109375" style="244" customWidth="1"/>
    <col min="8" max="8" width="22.5703125" style="244" customWidth="1"/>
    <col min="9" max="16384" width="9.140625" style="244"/>
  </cols>
  <sheetData>
    <row r="2" spans="2:8" ht="33.75" customHeight="1">
      <c r="C2" s="278" t="s">
        <v>36</v>
      </c>
      <c r="D2" s="292" t="s">
        <v>320</v>
      </c>
      <c r="E2" s="979" t="str">
        <f>'Harga Quary'!E4</f>
        <v>Belanja Modal Bangunan Gedung Tempat Olahraga- REVIEW JASA KONSULTANSI PRENCANAAN PEMBUATAN SIRKUIT MOTOCROSS</v>
      </c>
      <c r="F2" s="979"/>
      <c r="G2" s="979"/>
      <c r="H2" s="979"/>
    </row>
    <row r="3" spans="2:8" ht="18" customHeight="1">
      <c r="C3" s="301" t="s">
        <v>39</v>
      </c>
      <c r="D3" s="302" t="s">
        <v>320</v>
      </c>
      <c r="E3" s="301" t="s">
        <v>324</v>
      </c>
      <c r="F3" s="301"/>
      <c r="G3" s="301"/>
      <c r="H3" s="301"/>
    </row>
    <row r="4" spans="2:8" ht="18" customHeight="1">
      <c r="C4" s="301" t="s">
        <v>40</v>
      </c>
      <c r="D4" s="302" t="s">
        <v>320</v>
      </c>
      <c r="E4" s="301" t="s">
        <v>20</v>
      </c>
      <c r="F4" s="301"/>
      <c r="G4" s="301"/>
      <c r="H4" s="301"/>
    </row>
    <row r="5" spans="2:8" ht="20.100000000000001" customHeight="1" thickBot="1">
      <c r="C5" s="301" t="s">
        <v>393</v>
      </c>
      <c r="D5" s="302" t="s">
        <v>320</v>
      </c>
      <c r="E5" s="301" t="s">
        <v>392</v>
      </c>
    </row>
    <row r="6" spans="2:8" ht="36" customHeight="1">
      <c r="B6" s="363" t="s">
        <v>1</v>
      </c>
      <c r="C6" s="364" t="s">
        <v>2</v>
      </c>
      <c r="D6" s="973" t="s">
        <v>4</v>
      </c>
      <c r="E6" s="974"/>
      <c r="F6" s="364" t="s">
        <v>5</v>
      </c>
      <c r="G6" s="364" t="s">
        <v>6</v>
      </c>
      <c r="H6" s="365" t="s">
        <v>7</v>
      </c>
    </row>
    <row r="7" spans="2:8" s="249" customFormat="1" ht="16.899999999999999" customHeight="1">
      <c r="B7" s="303">
        <v>1</v>
      </c>
      <c r="C7" s="247" t="s">
        <v>41</v>
      </c>
      <c r="D7" s="304"/>
      <c r="E7" s="305"/>
      <c r="F7" s="248"/>
      <c r="G7" s="248"/>
      <c r="H7" s="306"/>
    </row>
    <row r="8" spans="2:8" s="249" customFormat="1" ht="29.45" customHeight="1">
      <c r="B8" s="307" t="s">
        <v>42</v>
      </c>
      <c r="C8" s="251" t="s">
        <v>43</v>
      </c>
      <c r="D8" s="975" t="s">
        <v>44</v>
      </c>
      <c r="E8" s="976"/>
      <c r="F8" s="260">
        <v>1</v>
      </c>
      <c r="G8" s="280">
        <v>500000</v>
      </c>
      <c r="H8" s="308">
        <f>+G8*F8</f>
        <v>500000</v>
      </c>
    </row>
    <row r="9" spans="2:8" s="249" customFormat="1" ht="16.899999999999999" customHeight="1">
      <c r="B9" s="307" t="s">
        <v>45</v>
      </c>
      <c r="C9" s="257" t="s">
        <v>46</v>
      </c>
      <c r="D9" s="975" t="s">
        <v>44</v>
      </c>
      <c r="E9" s="976"/>
      <c r="F9" s="260"/>
      <c r="G9" s="280"/>
      <c r="H9" s="308">
        <f t="shared" ref="H9:H10" si="0">+G9*F9</f>
        <v>0</v>
      </c>
    </row>
    <row r="10" spans="2:8" s="249" customFormat="1" ht="16.899999999999999" customHeight="1">
      <c r="B10" s="307" t="s">
        <v>47</v>
      </c>
      <c r="C10" s="257" t="s">
        <v>48</v>
      </c>
      <c r="D10" s="977" t="s">
        <v>44</v>
      </c>
      <c r="E10" s="978"/>
      <c r="F10" s="260"/>
      <c r="G10" s="280"/>
      <c r="H10" s="308">
        <f t="shared" si="0"/>
        <v>0</v>
      </c>
    </row>
    <row r="11" spans="2:8" s="249" customFormat="1" ht="16.899999999999999" customHeight="1">
      <c r="B11" s="967" t="s">
        <v>56</v>
      </c>
      <c r="C11" s="968"/>
      <c r="D11" s="309"/>
      <c r="E11" s="310"/>
      <c r="F11" s="274"/>
      <c r="G11" s="274"/>
      <c r="H11" s="311">
        <f>SUM(H8:H10)</f>
        <v>500000</v>
      </c>
    </row>
    <row r="12" spans="2:8" s="249" customFormat="1" ht="16.899999999999999" customHeight="1">
      <c r="B12" s="303">
        <v>2</v>
      </c>
      <c r="C12" s="247" t="s">
        <v>49</v>
      </c>
      <c r="D12" s="304"/>
      <c r="E12" s="305"/>
      <c r="F12" s="248"/>
      <c r="G12" s="248"/>
      <c r="H12" s="306"/>
    </row>
    <row r="13" spans="2:8" s="249" customFormat="1" ht="16.899999999999999" customHeight="1">
      <c r="B13" s="307" t="s">
        <v>42</v>
      </c>
      <c r="C13" s="256" t="s">
        <v>50</v>
      </c>
      <c r="D13" s="975" t="s">
        <v>53</v>
      </c>
      <c r="E13" s="976"/>
      <c r="F13" s="280">
        <v>20</v>
      </c>
      <c r="G13" s="280">
        <v>4000</v>
      </c>
      <c r="H13" s="308">
        <f>+G13*F13</f>
        <v>80000</v>
      </c>
    </row>
    <row r="14" spans="2:8" s="249" customFormat="1" ht="16.899999999999999" customHeight="1">
      <c r="B14" s="307" t="s">
        <v>45</v>
      </c>
      <c r="C14" s="256" t="s">
        <v>51</v>
      </c>
      <c r="D14" s="975" t="s">
        <v>53</v>
      </c>
      <c r="E14" s="976"/>
      <c r="F14" s="280">
        <v>5</v>
      </c>
      <c r="G14" s="280">
        <v>10000</v>
      </c>
      <c r="H14" s="308">
        <f t="shared" ref="H14:H15" si="1">+G14*F14</f>
        <v>50000</v>
      </c>
    </row>
    <row r="15" spans="2:8" s="249" customFormat="1" ht="16.899999999999999" customHeight="1">
      <c r="B15" s="307" t="s">
        <v>47</v>
      </c>
      <c r="C15" s="256" t="s">
        <v>52</v>
      </c>
      <c r="D15" s="977" t="s">
        <v>54</v>
      </c>
      <c r="E15" s="978"/>
      <c r="F15" s="280">
        <v>1</v>
      </c>
      <c r="G15" s="280">
        <v>157500</v>
      </c>
      <c r="H15" s="308">
        <f t="shared" si="1"/>
        <v>157500</v>
      </c>
    </row>
    <row r="16" spans="2:8" s="249" customFormat="1" ht="16.899999999999999" customHeight="1">
      <c r="B16" s="967" t="s">
        <v>55</v>
      </c>
      <c r="C16" s="968"/>
      <c r="D16" s="312"/>
      <c r="E16" s="312"/>
      <c r="F16" s="312"/>
      <c r="G16" s="310"/>
      <c r="H16" s="311">
        <f>SUM(H13:H15)</f>
        <v>287500</v>
      </c>
    </row>
    <row r="17" spans="2:8" s="249" customFormat="1" ht="16.899999999999999" customHeight="1">
      <c r="B17" s="303">
        <v>3</v>
      </c>
      <c r="C17" s="247" t="s">
        <v>57</v>
      </c>
      <c r="D17" s="248"/>
      <c r="E17" s="248"/>
      <c r="F17" s="248"/>
      <c r="G17" s="248"/>
      <c r="H17" s="306"/>
    </row>
    <row r="18" spans="2:8" s="249" customFormat="1" ht="16.899999999999999" customHeight="1">
      <c r="B18" s="307" t="s">
        <v>42</v>
      </c>
      <c r="C18" s="256" t="s">
        <v>60</v>
      </c>
      <c r="D18" s="975"/>
      <c r="E18" s="976"/>
      <c r="F18" s="280"/>
      <c r="G18" s="280"/>
      <c r="H18" s="308"/>
    </row>
    <row r="19" spans="2:8" ht="16.899999999999999" customHeight="1">
      <c r="B19" s="307" t="s">
        <v>45</v>
      </c>
      <c r="C19" s="256" t="s">
        <v>61</v>
      </c>
      <c r="D19" s="975" t="s">
        <v>54</v>
      </c>
      <c r="E19" s="976"/>
      <c r="F19" s="280">
        <v>5</v>
      </c>
      <c r="G19" s="280">
        <v>75000</v>
      </c>
      <c r="H19" s="308">
        <f t="shared" ref="H19:H23" si="2">+G19*F19</f>
        <v>375000</v>
      </c>
    </row>
    <row r="20" spans="2:8" ht="16.899999999999999" customHeight="1">
      <c r="B20" s="307" t="s">
        <v>47</v>
      </c>
      <c r="C20" s="256" t="s">
        <v>63</v>
      </c>
      <c r="D20" s="975" t="s">
        <v>67</v>
      </c>
      <c r="E20" s="976"/>
      <c r="F20" s="280">
        <v>5</v>
      </c>
      <c r="G20" s="280">
        <v>50000</v>
      </c>
      <c r="H20" s="308">
        <f t="shared" si="2"/>
        <v>250000</v>
      </c>
    </row>
    <row r="21" spans="2:8" ht="16.899999999999999" customHeight="1">
      <c r="B21" s="307" t="s">
        <v>58</v>
      </c>
      <c r="C21" s="256" t="s">
        <v>62</v>
      </c>
      <c r="D21" s="975" t="s">
        <v>68</v>
      </c>
      <c r="E21" s="976"/>
      <c r="F21" s="280">
        <v>5</v>
      </c>
      <c r="G21" s="280">
        <v>15000</v>
      </c>
      <c r="H21" s="308">
        <f t="shared" si="2"/>
        <v>75000</v>
      </c>
    </row>
    <row r="22" spans="2:8" ht="16.899999999999999" customHeight="1">
      <c r="B22" s="307" t="s">
        <v>59</v>
      </c>
      <c r="C22" s="256" t="s">
        <v>64</v>
      </c>
      <c r="D22" s="975" t="s">
        <v>68</v>
      </c>
      <c r="E22" s="976"/>
      <c r="F22" s="280">
        <v>5</v>
      </c>
      <c r="G22" s="280">
        <v>150000</v>
      </c>
      <c r="H22" s="308">
        <f t="shared" si="2"/>
        <v>750000</v>
      </c>
    </row>
    <row r="23" spans="2:8" ht="16.899999999999999" customHeight="1">
      <c r="B23" s="307" t="s">
        <v>65</v>
      </c>
      <c r="C23" s="256" t="s">
        <v>66</v>
      </c>
      <c r="D23" s="977" t="s">
        <v>54</v>
      </c>
      <c r="E23" s="978"/>
      <c r="F23" s="280">
        <v>5</v>
      </c>
      <c r="G23" s="280">
        <v>25000</v>
      </c>
      <c r="H23" s="308">
        <f t="shared" si="2"/>
        <v>125000</v>
      </c>
    </row>
    <row r="24" spans="2:8" ht="16.899999999999999" customHeight="1">
      <c r="B24" s="967" t="s">
        <v>69</v>
      </c>
      <c r="C24" s="968"/>
      <c r="D24" s="312"/>
      <c r="E24" s="312"/>
      <c r="F24" s="312"/>
      <c r="G24" s="310"/>
      <c r="H24" s="311">
        <f>SUM(H18:H23)</f>
        <v>1575000</v>
      </c>
    </row>
    <row r="25" spans="2:8" ht="16.899999999999999" customHeight="1">
      <c r="B25" s="303">
        <v>4</v>
      </c>
      <c r="C25" s="247" t="s">
        <v>70</v>
      </c>
      <c r="D25" s="313"/>
      <c r="E25" s="314"/>
      <c r="F25" s="248"/>
      <c r="G25" s="248"/>
      <c r="H25" s="306"/>
    </row>
    <row r="26" spans="2:8" ht="16.899999999999999" customHeight="1">
      <c r="B26" s="307" t="s">
        <v>42</v>
      </c>
      <c r="C26" s="256" t="s">
        <v>71</v>
      </c>
      <c r="D26" s="977" t="s">
        <v>72</v>
      </c>
      <c r="E26" s="978"/>
      <c r="F26" s="280">
        <v>2</v>
      </c>
      <c r="G26" s="280">
        <v>400000</v>
      </c>
      <c r="H26" s="308">
        <f t="shared" ref="H26" si="3">+G26*F26</f>
        <v>800000</v>
      </c>
    </row>
    <row r="27" spans="2:8" ht="16.899999999999999" customHeight="1">
      <c r="B27" s="967" t="s">
        <v>73</v>
      </c>
      <c r="C27" s="968"/>
      <c r="D27" s="312"/>
      <c r="E27" s="312"/>
      <c r="F27" s="312"/>
      <c r="G27" s="310"/>
      <c r="H27" s="311">
        <f>+H26</f>
        <v>800000</v>
      </c>
    </row>
    <row r="28" spans="2:8" ht="16.899999999999999" customHeight="1">
      <c r="B28" s="303">
        <v>5</v>
      </c>
      <c r="C28" s="247" t="s">
        <v>74</v>
      </c>
      <c r="D28" s="313"/>
      <c r="E28" s="314"/>
      <c r="F28" s="248"/>
      <c r="G28" s="248"/>
      <c r="H28" s="306"/>
    </row>
    <row r="29" spans="2:8" ht="28.9" customHeight="1">
      <c r="B29" s="315" t="s">
        <v>42</v>
      </c>
      <c r="C29" s="316" t="s">
        <v>75</v>
      </c>
      <c r="D29" s="977" t="s">
        <v>20</v>
      </c>
      <c r="E29" s="978"/>
      <c r="F29" s="317">
        <v>1</v>
      </c>
      <c r="G29" s="317">
        <v>500000</v>
      </c>
      <c r="H29" s="318">
        <f t="shared" ref="H29" si="4">+G29*F29</f>
        <v>500000</v>
      </c>
    </row>
    <row r="30" spans="2:8" ht="16.899999999999999" customHeight="1">
      <c r="B30" s="969" t="s">
        <v>78</v>
      </c>
      <c r="C30" s="970"/>
      <c r="D30" s="309"/>
      <c r="E30" s="310"/>
      <c r="F30" s="274"/>
      <c r="G30" s="274"/>
      <c r="H30" s="311">
        <f>+H29</f>
        <v>500000</v>
      </c>
    </row>
    <row r="31" spans="2:8" ht="16.899999999999999" customHeight="1">
      <c r="B31" s="971" t="s">
        <v>76</v>
      </c>
      <c r="C31" s="972"/>
      <c r="D31" s="972"/>
      <c r="E31" s="972"/>
      <c r="F31" s="972"/>
      <c r="G31" s="972"/>
      <c r="H31" s="319">
        <f>+H30+H27+H24+H16+H11</f>
        <v>3662500</v>
      </c>
    </row>
    <row r="32" spans="2:8" ht="16.899999999999999" customHeight="1" thickBot="1">
      <c r="B32" s="965" t="s">
        <v>77</v>
      </c>
      <c r="C32" s="966"/>
      <c r="D32" s="966"/>
      <c r="E32" s="966"/>
      <c r="F32" s="966"/>
      <c r="G32" s="966"/>
      <c r="H32" s="320">
        <v>3662500</v>
      </c>
    </row>
  </sheetData>
  <mergeCells count="23">
    <mergeCell ref="D22:E22"/>
    <mergeCell ref="D23:E23"/>
    <mergeCell ref="D26:E26"/>
    <mergeCell ref="D29:E29"/>
    <mergeCell ref="E2:H2"/>
    <mergeCell ref="D18:E18"/>
    <mergeCell ref="D19:E19"/>
    <mergeCell ref="D20:E20"/>
    <mergeCell ref="D21:E21"/>
    <mergeCell ref="B11:C11"/>
    <mergeCell ref="B16:C16"/>
    <mergeCell ref="D6:E6"/>
    <mergeCell ref="D8:E8"/>
    <mergeCell ref="D9:E9"/>
    <mergeCell ref="D10:E10"/>
    <mergeCell ref="D13:E13"/>
    <mergeCell ref="D14:E14"/>
    <mergeCell ref="D15:E15"/>
    <mergeCell ref="B32:G32"/>
    <mergeCell ref="B24:C24"/>
    <mergeCell ref="B27:C27"/>
    <mergeCell ref="B30:C30"/>
    <mergeCell ref="B31:G31"/>
  </mergeCells>
  <printOptions horizontalCentered="1"/>
  <pageMargins left="0.51181102362204722" right="0.51181102362204722" top="0.74803149606299213" bottom="0.74803149606299213" header="0.31496062992125984" footer="0.31496062992125984"/>
  <pageSetup paperSize="10001" scale="7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REKAP (2)</vt:lpstr>
      <vt:lpstr>RAB (2)</vt:lpstr>
      <vt:lpstr>REKAP ANL</vt:lpstr>
      <vt:lpstr>Rab</vt:lpstr>
      <vt:lpstr>Jadwal</vt:lpstr>
      <vt:lpstr>DUB</vt:lpstr>
      <vt:lpstr>Mobilisasi</vt:lpstr>
      <vt:lpstr>Upah angkut</vt:lpstr>
      <vt:lpstr>SMK3</vt:lpstr>
      <vt:lpstr>AHS</vt:lpstr>
      <vt:lpstr>Analisa 1</vt:lpstr>
      <vt:lpstr>Anl.P.05</vt:lpstr>
      <vt:lpstr>Anl.TM.02.C</vt:lpstr>
      <vt:lpstr>Anl.TM.02.A</vt:lpstr>
      <vt:lpstr>An. BOX</vt:lpstr>
      <vt:lpstr>An. Alat Berat</vt:lpstr>
      <vt:lpstr>An. Alat Angkut</vt:lpstr>
      <vt:lpstr>Harga Quary</vt:lpstr>
      <vt:lpstr>Anl.Dump.Batu</vt:lpstr>
      <vt:lpstr>Anl.Dump.Sirtu</vt:lpstr>
      <vt:lpstr>Anl. Dump.Tanah dan Pasir urug</vt:lpstr>
      <vt:lpstr>anl.beco2</vt:lpstr>
      <vt:lpstr>anl.buzdozer</vt:lpstr>
      <vt:lpstr>Jadwal!boqnew</vt:lpstr>
      <vt:lpstr>AHS!Print_Area</vt:lpstr>
      <vt:lpstr>'An. Alat Angkut'!Print_Area</vt:lpstr>
      <vt:lpstr>'An. Alat Berat'!Print_Area</vt:lpstr>
      <vt:lpstr>'An. BOX'!Print_Area</vt:lpstr>
      <vt:lpstr>'Analisa 1'!Print_Area</vt:lpstr>
      <vt:lpstr>Anl.Dump.Sirtu!Print_Area</vt:lpstr>
      <vt:lpstr>Anl.TM.02.A!Print_Area</vt:lpstr>
      <vt:lpstr>Anl.TM.02.C!Print_Area</vt:lpstr>
      <vt:lpstr>DUB!Print_Area</vt:lpstr>
      <vt:lpstr>'Harga Quary'!Print_Area</vt:lpstr>
      <vt:lpstr>Jadwal!Print_Area</vt:lpstr>
      <vt:lpstr>Mobilisasi!Print_Area</vt:lpstr>
      <vt:lpstr>Rab!Print_Area</vt:lpstr>
      <vt:lpstr>'RAB (2)'!Print_Area</vt:lpstr>
      <vt:lpstr>'REKAP (2)'!Print_Area</vt:lpstr>
      <vt:lpstr>'REKAP ANL'!Print_Area</vt:lpstr>
      <vt:lpstr>'SMK3'!Print_Area</vt:lpstr>
      <vt:lpstr>'Upah angkut'!Print_Area</vt:lpstr>
      <vt:lpstr>Jadwal!Print_Titles</vt:lpstr>
      <vt:lpstr>'RAB (2)'!Print_Titles</vt:lpstr>
      <vt:lpstr>'REKAP (2)'!Print_Titles</vt:lpstr>
      <vt:lpstr>'REKAP ANL'!Print_Titles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WIN7</dc:creator>
  <cp:lastModifiedBy>Sarana</cp:lastModifiedBy>
  <cp:lastPrinted>2024-01-22T03:54:26Z</cp:lastPrinted>
  <dcterms:created xsi:type="dcterms:W3CDTF">2023-07-14T08:33:27Z</dcterms:created>
  <dcterms:modified xsi:type="dcterms:W3CDTF">2024-03-19T04:06:37Z</dcterms:modified>
</cp:coreProperties>
</file>